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EstaPasta_de_trabalho" defaultThemeVersion="124226"/>
  <bookViews>
    <workbookView xWindow="1335" yWindow="1335" windowWidth="17040" windowHeight="11640" tabRatio="503" firstSheet="3" activeTab="3"/>
  </bookViews>
  <sheets>
    <sheet name="1 - ENERGIA_exp" sheetId="13" state="hidden" r:id="rId1"/>
    <sheet name="2 - TELECOM_exp" sheetId="8" state="hidden" r:id="rId2"/>
    <sheet name="4 - ENERGIA_MOD" sheetId="14" state="hidden" r:id="rId3"/>
    <sheet name="Adequação Fibra" sheetId="15" r:id="rId4"/>
    <sheet name="3 - SINALIZAÇÃO E CONTROLE_EXP" sheetId="9" state="hidden" r:id="rId5"/>
  </sheets>
  <externalReferences>
    <externalReference r:id="rId6"/>
    <externalReference r:id="rId7"/>
  </externalReferences>
  <definedNames>
    <definedName name="_xlnm._FilterDatabase" localSheetId="0" hidden="1">'1 - ENERGIA_exp'!$A$5:$AX$510</definedName>
    <definedName name="_xlnm._FilterDatabase" localSheetId="1" hidden="1">'2 - TELECOM_exp'!$A$5:$XFC$286</definedName>
    <definedName name="_xlnm._FilterDatabase" localSheetId="4" hidden="1">'3 - SINALIZAÇÃO E CONTROLE_EXP'!$A$5:$XFC$226</definedName>
    <definedName name="_xlnm._FilterDatabase" localSheetId="2" hidden="1">'4 - ENERGIA_MOD'!$A$6:$AW$122</definedName>
    <definedName name="_xlnm._FilterDatabase" localSheetId="3" hidden="1">'Adequação Fibra'!$A$5:$AT$20</definedName>
    <definedName name="_Order2" hidden="1">255</definedName>
    <definedName name="a" localSheetId="0">#REF!,#REF!,#REF!,#REF!,#REF!</definedName>
    <definedName name="a" localSheetId="1">#REF!,#REF!,#REF!,#REF!,#REF!</definedName>
    <definedName name="a" localSheetId="4">#REF!,#REF!,#REF!,#REF!,#REF!</definedName>
    <definedName name="a" localSheetId="2">#REF!,#REF!,#REF!,#REF!,#REF!</definedName>
    <definedName name="a" localSheetId="3">#REF!,#REF!,#REF!,#REF!,#REF!</definedName>
    <definedName name="a">#REF!,#REF!,#REF!,#REF!,#REF!</definedName>
    <definedName name="aaa" hidden="1">{"'Índice'!$A$1:$K$49"}</definedName>
    <definedName name="aac">#REF!</definedName>
    <definedName name="AC">#REF!</definedName>
    <definedName name="acc">#REF!</definedName>
    <definedName name="anscount" hidden="1">1</definedName>
    <definedName name="_xlnm.Print_Area" localSheetId="0">'1 - ENERGIA_exp'!$A$1:$J$510</definedName>
    <definedName name="_xlnm.Print_Area" localSheetId="1">'2 - TELECOM_exp'!$A$1:$J$286</definedName>
    <definedName name="_xlnm.Print_Area" localSheetId="4">'3 - SINALIZAÇÃO E CONTROLE_EXP'!$A$1:$J$237</definedName>
    <definedName name="_xlnm.Print_Area" localSheetId="2">'4 - ENERGIA_MOD'!$A$1:$J$122</definedName>
    <definedName name="_xlnm.Print_Area" localSheetId="3">'Adequação Fibra'!$A$1:$K$35</definedName>
    <definedName name="bbbb" hidden="1">{"'Índice'!$A$1:$K$49"}</definedName>
    <definedName name="BDI">[1]PREMISSAS!$C$5</definedName>
    <definedName name="ccc">#REF!</definedName>
    <definedName name="CdaCto">2</definedName>
    <definedName name="CdaCun">2</definedName>
    <definedName name="CdaQtd">5</definedName>
    <definedName name="CdCto">2</definedName>
    <definedName name="CdCun">2</definedName>
    <definedName name="CdDersa">5</definedName>
    <definedName name="CdEmop">6</definedName>
    <definedName name="CdQtd">5</definedName>
    <definedName name="CdQtEqA">2</definedName>
    <definedName name="CdQtEqP">2</definedName>
    <definedName name="CdQtMoA">2</definedName>
    <definedName name="CdQtMoP">2</definedName>
    <definedName name="CdQtMpA">5</definedName>
    <definedName name="CdQtMpP">5</definedName>
    <definedName name="CdQtTrA">2</definedName>
    <definedName name="CdQtTrP">2</definedName>
    <definedName name="DATA">[1]PREMISSAS!$C$3</definedName>
    <definedName name="ddf">#REF!</definedName>
    <definedName name="DF">#REF!</definedName>
    <definedName name="dff">#REF!</definedName>
    <definedName name="DMT">2</definedName>
    <definedName name="eeca2">'[2]Adm. Local'!#REF!</definedName>
    <definedName name="eenca">'[2]Adm. Local'!#REF!</definedName>
    <definedName name="EmpAux">""</definedName>
    <definedName name="enca">'[2]Adm. Local'!#REF!</definedName>
    <definedName name="ENCA1">'[2]Adm. Local'!#REF!</definedName>
    <definedName name="enca2">'[2]Adm. Local'!#REF!</definedName>
    <definedName name="encaa">'[2]Adm. Local'!#REF!</definedName>
    <definedName name="encab">'[2]Adm. Local'!#REF!</definedName>
    <definedName name="encac">'[2]Adm. Local'!#REF!</definedName>
    <definedName name="ENCARGOS">[1]PREMISSAS!$C$4</definedName>
    <definedName name="Energia_Unificado">#REF!,#REF!,#REF!,#REF!,#REF!</definedName>
    <definedName name="G">#REF!</definedName>
    <definedName name="GARANTIA">#REF!</definedName>
    <definedName name="GARANTIAS">#REF!</definedName>
    <definedName name="gg">#REF!</definedName>
    <definedName name="ggg">#REF!</definedName>
    <definedName name="HTML_CodePage" hidden="1">1252</definedName>
    <definedName name="HTML_Control" localSheetId="0" hidden="1">{"'Índice'!$A$1:$K$49"}</definedName>
    <definedName name="HTML_Control" localSheetId="1" hidden="1">{"'Índice'!$A$1:$K$49"}</definedName>
    <definedName name="HTML_Control" localSheetId="4" hidden="1">{"'Índice'!$A$1:$K$49"}</definedName>
    <definedName name="HTML_Control" localSheetId="2" hidden="1">{"'Índice'!$A$1:$K$49"}</definedName>
    <definedName name="HTML_Control" localSheetId="3" hidden="1">{"'Índice'!$A$1:$K$49"}</definedName>
    <definedName name="HTML_Control" hidden="1">{"'Índice'!$A$1:$K$49"}</definedName>
    <definedName name="HTML_Description" hidden="1">""</definedName>
    <definedName name="HTML_Email" hidden="1">""</definedName>
    <definedName name="HTML_Header" hidden="1">"Índice"</definedName>
    <definedName name="HTML_LastUpdate" hidden="1">"12/08/1999"</definedName>
    <definedName name="HTML_LineAfter" hidden="1">FALSE</definedName>
    <definedName name="HTML_LineBefore" hidden="1">FALSE</definedName>
    <definedName name="HTML_Name" hidden="1">"Rodovia das Cataratas"</definedName>
    <definedName name="HTML_OBDlg2" hidden="1">TRUE</definedName>
    <definedName name="HTML_OBDlg4" hidden="1">TRUE</definedName>
    <definedName name="HTML_OS" hidden="1">0</definedName>
    <definedName name="HTML_PathFile" hidden="1">"\\Server_1\sig\07 Julho\Informe\MeuHTML.htm"</definedName>
    <definedName name="HTML_Title" hidden="1">"Gerência de Administração e Controle de Gestão"</definedName>
    <definedName name="I">#REF!</definedName>
    <definedName name="ii">#REF!</definedName>
    <definedName name="iii">#REF!</definedName>
    <definedName name="IMPOSTO">#REF!</definedName>
    <definedName name="LS">"S"</definedName>
    <definedName name="LUCRO">#REF!</definedName>
    <definedName name="lucro1">#REF!</definedName>
    <definedName name="Máximo" localSheetId="0" hidden="1">{"'Índice'!$A$1:$K$49"}</definedName>
    <definedName name="Máximo" localSheetId="1" hidden="1">{"'Índice'!$A$1:$K$49"}</definedName>
    <definedName name="Máximo" localSheetId="4" hidden="1">{"'Índice'!$A$1:$K$49"}</definedName>
    <definedName name="Máximo" localSheetId="2" hidden="1">{"'Índice'!$A$1:$K$49"}</definedName>
    <definedName name="Máximo" localSheetId="3" hidden="1">{"'Índice'!$A$1:$K$49"}</definedName>
    <definedName name="Máximo" hidden="1">{"'Índice'!$A$1:$K$49"}</definedName>
    <definedName name="NLEq">4</definedName>
    <definedName name="NLmin">5</definedName>
    <definedName name="NLMo">6</definedName>
    <definedName name="NLMp">5</definedName>
    <definedName name="NLTr">3</definedName>
    <definedName name="OnOff">"ON"</definedName>
    <definedName name="RISCO">#REF!</definedName>
    <definedName name="risco1">#REF!</definedName>
    <definedName name="S">#REF!</definedName>
    <definedName name="SEGURO">#REF!</definedName>
    <definedName name="sencount" hidden="1">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19.66</definedName>
    <definedName name="SR63_" hidden="1">{"'Índice'!$A$1:$K$49"}</definedName>
    <definedName name="_xlnm.Print_Titles" localSheetId="0">'1 - ENERGIA_exp'!$1:$5</definedName>
    <definedName name="_xlnm.Print_Titles" localSheetId="1">'2 - TELECOM_exp'!$1:$5</definedName>
    <definedName name="_xlnm.Print_Titles" localSheetId="4">'3 - SINALIZAÇÃO E CONTROLE_EXP'!$1:$5</definedName>
    <definedName name="_xlnm.Print_Titles" localSheetId="2">'4 - ENERGIA_MOD'!$1:$6</definedName>
    <definedName name="_xlnm.Print_Titles" localSheetId="3">'Adequação Fibra'!$1:$5</definedName>
    <definedName name="Z_0E689D9E_AAD2_4A25_ACD9_1C4BDBC3ED6F_.wvu.FilterData" localSheetId="1" hidden="1">'2 - TELECOM_exp'!$A$5:$XFC$228</definedName>
    <definedName name="Z_0FAC517C_1E72_45B0_A362_D1F79EC6DBDB_.wvu.FilterData" localSheetId="1" hidden="1">'2 - TELECOM_exp'!$A$5:$XFC$251</definedName>
    <definedName name="Z_1027E011_E676_49C0_B260_278AD263364F_.wvu.FilterData" localSheetId="0" hidden="1">'1 - ENERGIA_exp'!$A$5:$AX$510</definedName>
    <definedName name="Z_1027E011_E676_49C0_B260_278AD263364F_.wvu.FilterData" localSheetId="1" hidden="1">'2 - TELECOM_exp'!$A$5:$XFC$286</definedName>
    <definedName name="Z_1027E011_E676_49C0_B260_278AD263364F_.wvu.FilterData" localSheetId="4" hidden="1">'3 - SINALIZAÇÃO E CONTROLE_EXP'!$A$5:$XFC$226</definedName>
    <definedName name="Z_1027E011_E676_49C0_B260_278AD263364F_.wvu.FilterData" localSheetId="2" hidden="1">'4 - ENERGIA_MOD'!$A$6:$AW$122</definedName>
    <definedName name="Z_1027E011_E676_49C0_B260_278AD263364F_.wvu.FilterData" localSheetId="3" hidden="1">'Adequação Fibra'!$A$5:$AT$20</definedName>
    <definedName name="Z_1027E011_E676_49C0_B260_278AD263364F_.wvu.PrintArea" localSheetId="0" hidden="1">'1 - ENERGIA_exp'!$A$1:$J$510</definedName>
    <definedName name="Z_1027E011_E676_49C0_B260_278AD263364F_.wvu.PrintArea" localSheetId="1" hidden="1">'2 - TELECOM_exp'!$A$1:$J$286</definedName>
    <definedName name="Z_1027E011_E676_49C0_B260_278AD263364F_.wvu.PrintArea" localSheetId="4" hidden="1">'3 - SINALIZAÇÃO E CONTROLE_EXP'!$A$1:$J$237</definedName>
    <definedName name="Z_1027E011_E676_49C0_B260_278AD263364F_.wvu.PrintArea" localSheetId="2" hidden="1">'4 - ENERGIA_MOD'!$A$1:$J$122</definedName>
    <definedName name="Z_1027E011_E676_49C0_B260_278AD263364F_.wvu.PrintArea" localSheetId="3" hidden="1">'Adequação Fibra'!$A$1:$J$20</definedName>
    <definedName name="Z_1027E011_E676_49C0_B260_278AD263364F_.wvu.PrintTitles" localSheetId="0" hidden="1">'1 - ENERGIA_exp'!$1:$5</definedName>
    <definedName name="Z_1027E011_E676_49C0_B260_278AD263364F_.wvu.PrintTitles" localSheetId="1" hidden="1">'2 - TELECOM_exp'!$1:$5</definedName>
    <definedName name="Z_1027E011_E676_49C0_B260_278AD263364F_.wvu.PrintTitles" localSheetId="4" hidden="1">'3 - SINALIZAÇÃO E CONTROLE_EXP'!$1:$5</definedName>
    <definedName name="Z_1027E011_E676_49C0_B260_278AD263364F_.wvu.PrintTitles" localSheetId="2" hidden="1">'4 - ENERGIA_MOD'!$1:$6</definedName>
    <definedName name="Z_1027E011_E676_49C0_B260_278AD263364F_.wvu.PrintTitles" localSheetId="3" hidden="1">'Adequação Fibra'!$1:$5</definedName>
    <definedName name="Z_12FED6D4_AD80_4898_AF13_9B3556DC996C_.wvu.FilterData" localSheetId="4" hidden="1">'3 - SINALIZAÇÃO E CONTROLE_EXP'!$A$5:$XFC$226</definedName>
    <definedName name="Z_2277D5E3_3122_4192_9E90_9BAD34318865_.wvu.FilterData" localSheetId="0" hidden="1">'1 - ENERGIA_exp'!$A$5:$AX$482</definedName>
    <definedName name="Z_2277D5E3_3122_4192_9E90_9BAD34318865_.wvu.FilterData" localSheetId="1" hidden="1">'2 - TELECOM_exp'!$A$5:$XFC$243</definedName>
    <definedName name="Z_2277D5E3_3122_4192_9E90_9BAD34318865_.wvu.FilterData" localSheetId="4" hidden="1">'3 - SINALIZAÇÃO E CONTROLE_EXP'!$A$5:$XFC$229</definedName>
    <definedName name="Z_2277D5E3_3122_4192_9E90_9BAD34318865_.wvu.FilterData" localSheetId="2" hidden="1">'4 - ENERGIA_MOD'!$A$6:$AW$70</definedName>
    <definedName name="Z_2277D5E3_3122_4192_9E90_9BAD34318865_.wvu.FilterData" localSheetId="3" hidden="1">'Adequação Fibra'!$A$5:$AT$20</definedName>
    <definedName name="Z_2277D5E3_3122_4192_9E90_9BAD34318865_.wvu.PrintArea" localSheetId="0" hidden="1">'1 - ENERGIA_exp'!$A$1:$J$482</definedName>
    <definedName name="Z_2277D5E3_3122_4192_9E90_9BAD34318865_.wvu.PrintArea" localSheetId="1" hidden="1">'2 - TELECOM_exp'!$A$1:$J$228</definedName>
    <definedName name="Z_2277D5E3_3122_4192_9E90_9BAD34318865_.wvu.PrintArea" localSheetId="4" hidden="1">'3 - SINALIZAÇÃO E CONTROLE_EXP'!$A$1:$J$226</definedName>
    <definedName name="Z_2277D5E3_3122_4192_9E90_9BAD34318865_.wvu.PrintArea" localSheetId="2" hidden="1">'4 - ENERGIA_MOD'!$A$1:$J$78</definedName>
    <definedName name="Z_2277D5E3_3122_4192_9E90_9BAD34318865_.wvu.PrintArea" localSheetId="3" hidden="1">'Adequação Fibra'!$A$1:$J$20</definedName>
    <definedName name="Z_2277D5E3_3122_4192_9E90_9BAD34318865_.wvu.PrintTitles" localSheetId="0" hidden="1">'1 - ENERGIA_exp'!$1:$5</definedName>
    <definedName name="Z_2277D5E3_3122_4192_9E90_9BAD34318865_.wvu.PrintTitles" localSheetId="1" hidden="1">'2 - TELECOM_exp'!$1:$5</definedName>
    <definedName name="Z_2277D5E3_3122_4192_9E90_9BAD34318865_.wvu.PrintTitles" localSheetId="4" hidden="1">'3 - SINALIZAÇÃO E CONTROLE_EXP'!$1:$5</definedName>
    <definedName name="Z_2277D5E3_3122_4192_9E90_9BAD34318865_.wvu.PrintTitles" localSheetId="2" hidden="1">'4 - ENERGIA_MOD'!$1:$6</definedName>
    <definedName name="Z_2277D5E3_3122_4192_9E90_9BAD34318865_.wvu.PrintTitles" localSheetId="3" hidden="1">'Adequação Fibra'!$1:$5</definedName>
    <definedName name="Z_33E65DA4_13B0_42EA_929E_4337B1906FC5_.wvu.FilterData" localSheetId="0" hidden="1">'1 - ENERGIA_exp'!$A$5:$AX$482</definedName>
    <definedName name="Z_33E65DA4_13B0_42EA_929E_4337B1906FC5_.wvu.FilterData" localSheetId="1" hidden="1">'2 - TELECOM_exp'!$A$5:$XFC$228</definedName>
    <definedName name="Z_33E65DA4_13B0_42EA_929E_4337B1906FC5_.wvu.FilterData" localSheetId="4" hidden="1">'3 - SINALIZAÇÃO E CONTROLE_EXP'!$5:$199</definedName>
    <definedName name="Z_33E65DA4_13B0_42EA_929E_4337B1906FC5_.wvu.FilterData" localSheetId="2" hidden="1">'4 - ENERGIA_MOD'!$6:$70</definedName>
    <definedName name="Z_33E65DA4_13B0_42EA_929E_4337B1906FC5_.wvu.FilterData" localSheetId="3" hidden="1">'Adequação Fibra'!$5:$20</definedName>
    <definedName name="Z_33E65DA4_13B0_42EA_929E_4337B1906FC5_.wvu.PrintArea" localSheetId="0" hidden="1">'1 - ENERGIA_exp'!$A$1:$J$482</definedName>
    <definedName name="Z_33E65DA4_13B0_42EA_929E_4337B1906FC5_.wvu.PrintArea" localSheetId="1" hidden="1">'2 - TELECOM_exp'!$A$1:$J$228</definedName>
    <definedName name="Z_33E65DA4_13B0_42EA_929E_4337B1906FC5_.wvu.PrintArea" localSheetId="4" hidden="1">'3 - SINALIZAÇÃO E CONTROLE_EXP'!$A$1:$J$199</definedName>
    <definedName name="Z_33E65DA4_13B0_42EA_929E_4337B1906FC5_.wvu.PrintArea" localSheetId="2" hidden="1">'4 - ENERGIA_MOD'!$A$1:$J$78</definedName>
    <definedName name="Z_33E65DA4_13B0_42EA_929E_4337B1906FC5_.wvu.PrintArea" localSheetId="3" hidden="1">'Adequação Fibra'!$A$1:$J$20</definedName>
    <definedName name="Z_33E65DA4_13B0_42EA_929E_4337B1906FC5_.wvu.PrintTitles" localSheetId="0" hidden="1">'1 - ENERGIA_exp'!$1:$5</definedName>
    <definedName name="Z_33E65DA4_13B0_42EA_929E_4337B1906FC5_.wvu.PrintTitles" localSheetId="1" hidden="1">'2 - TELECOM_exp'!$1:$5</definedName>
    <definedName name="Z_33E65DA4_13B0_42EA_929E_4337B1906FC5_.wvu.PrintTitles" localSheetId="4" hidden="1">'3 - SINALIZAÇÃO E CONTROLE_EXP'!$1:$5</definedName>
    <definedName name="Z_33E65DA4_13B0_42EA_929E_4337B1906FC5_.wvu.PrintTitles" localSheetId="2" hidden="1">'4 - ENERGIA_MOD'!$1:$6</definedName>
    <definedName name="Z_33E65DA4_13B0_42EA_929E_4337B1906FC5_.wvu.PrintTitles" localSheetId="3" hidden="1">'Adequação Fibra'!$1:$5</definedName>
    <definedName name="Z_33E65DA4_13B0_42EA_929E_4337B1906FC5_.wvu.Rows" localSheetId="2" hidden="1">'4 - ENERGIA_MOD'!$70:$70</definedName>
    <definedName name="Z_4139DA67_8D2D_4A24_859A_26C22E36C3C8_.wvu.FilterData" localSheetId="0" hidden="1">'1 - ENERGIA_exp'!$A$5:$AX$493</definedName>
    <definedName name="Z_4139DA67_8D2D_4A24_859A_26C22E36C3C8_.wvu.FilterData" localSheetId="2" hidden="1">'4 - ENERGIA_MOD'!$A$6:$AW$122</definedName>
    <definedName name="Z_47F15969_ECD1_4601_AED7_02DBC90E6E05_.wvu.FilterData" localSheetId="0" hidden="1">'1 - ENERGIA_exp'!$A$5:$AX$482</definedName>
    <definedName name="Z_4FB1757D_E781_40EF_9240_E3F0B53B3088_.wvu.FilterData" localSheetId="1" hidden="1">'2 - TELECOM_exp'!$A$5:$XFC$243</definedName>
    <definedName name="Z_57194B54_DEDB_4ACB_BFF4_FD945967EBF1_.wvu.FilterData" localSheetId="0" hidden="1">'1 - ENERGIA_exp'!$A$5:$AX$510</definedName>
    <definedName name="Z_57194B54_DEDB_4ACB_BFF4_FD945967EBF1_.wvu.FilterData" localSheetId="1" hidden="1">'2 - TELECOM_exp'!$A$5:$XFC$286</definedName>
    <definedName name="Z_57194B54_DEDB_4ACB_BFF4_FD945967EBF1_.wvu.FilterData" localSheetId="4" hidden="1">'3 - SINALIZAÇÃO E CONTROLE_EXP'!$A$5:$XFC$226</definedName>
    <definedName name="Z_57194B54_DEDB_4ACB_BFF4_FD945967EBF1_.wvu.FilterData" localSheetId="2" hidden="1">'4 - ENERGIA_MOD'!$A$6:$AW$122</definedName>
    <definedName name="Z_57194B54_DEDB_4ACB_BFF4_FD945967EBF1_.wvu.FilterData" localSheetId="3" hidden="1">'Adequação Fibra'!$A$5:$AT$20</definedName>
    <definedName name="Z_57194B54_DEDB_4ACB_BFF4_FD945967EBF1_.wvu.PrintArea" localSheetId="0" hidden="1">'1 - ENERGIA_exp'!$A$1:$J$482</definedName>
    <definedName name="Z_57194B54_DEDB_4ACB_BFF4_FD945967EBF1_.wvu.PrintArea" localSheetId="1" hidden="1">'2 - TELECOM_exp'!$A$1:$J$286</definedName>
    <definedName name="Z_57194B54_DEDB_4ACB_BFF4_FD945967EBF1_.wvu.PrintArea" localSheetId="4" hidden="1">'3 - SINALIZAÇÃO E CONTROLE_EXP'!$A$1:$J$229</definedName>
    <definedName name="Z_57194B54_DEDB_4ACB_BFF4_FD945967EBF1_.wvu.PrintArea" localSheetId="2" hidden="1">'4 - ENERGIA_MOD'!$A$1:$J$78</definedName>
    <definedName name="Z_57194B54_DEDB_4ACB_BFF4_FD945967EBF1_.wvu.PrintArea" localSheetId="3" hidden="1">'Adequação Fibra'!$A$1:$J$20</definedName>
    <definedName name="Z_57194B54_DEDB_4ACB_BFF4_FD945967EBF1_.wvu.PrintTitles" localSheetId="0" hidden="1">'1 - ENERGIA_exp'!$1:$5</definedName>
    <definedName name="Z_57194B54_DEDB_4ACB_BFF4_FD945967EBF1_.wvu.PrintTitles" localSheetId="1" hidden="1">'2 - TELECOM_exp'!$1:$5</definedName>
    <definedName name="Z_57194B54_DEDB_4ACB_BFF4_FD945967EBF1_.wvu.PrintTitles" localSheetId="4" hidden="1">'3 - SINALIZAÇÃO E CONTROLE_EXP'!$1:$5</definedName>
    <definedName name="Z_57194B54_DEDB_4ACB_BFF4_FD945967EBF1_.wvu.PrintTitles" localSheetId="2" hidden="1">'4 - ENERGIA_MOD'!$1:$6</definedName>
    <definedName name="Z_57194B54_DEDB_4ACB_BFF4_FD945967EBF1_.wvu.PrintTitles" localSheetId="3" hidden="1">'Adequação Fibra'!$1:$5</definedName>
    <definedName name="Z_575108D0_6D69_42AE_8923_8DF513D8A44A_.wvu.FilterData" localSheetId="0" hidden="1">'1 - ENERGIA_exp'!$A$5:$AX$482</definedName>
    <definedName name="Z_575108D0_6D69_42AE_8923_8DF513D8A44A_.wvu.FilterData" localSheetId="1" hidden="1">'2 - TELECOM_exp'!$A$5:$XFC$243</definedName>
    <definedName name="Z_575108D0_6D69_42AE_8923_8DF513D8A44A_.wvu.FilterData" localSheetId="4" hidden="1">'3 - SINALIZAÇÃO E CONTROLE_EXP'!$A$5:$XFC$226</definedName>
    <definedName name="Z_575108D0_6D69_42AE_8923_8DF513D8A44A_.wvu.FilterData" localSheetId="2" hidden="1">'4 - ENERGIA_MOD'!$A$6:$AW$70</definedName>
    <definedName name="Z_575108D0_6D69_42AE_8923_8DF513D8A44A_.wvu.FilterData" localSheetId="3" hidden="1">'Adequação Fibra'!$A$5:$AT$20</definedName>
    <definedName name="Z_575108D0_6D69_42AE_8923_8DF513D8A44A_.wvu.PrintArea" localSheetId="0" hidden="1">'1 - ENERGIA_exp'!$A$1:$J$482</definedName>
    <definedName name="Z_575108D0_6D69_42AE_8923_8DF513D8A44A_.wvu.PrintArea" localSheetId="1" hidden="1">'2 - TELECOM_exp'!$A$1:$J$228</definedName>
    <definedName name="Z_575108D0_6D69_42AE_8923_8DF513D8A44A_.wvu.PrintArea" localSheetId="4" hidden="1">'3 - SINALIZAÇÃO E CONTROLE_EXP'!$A$1:$J$226</definedName>
    <definedName name="Z_575108D0_6D69_42AE_8923_8DF513D8A44A_.wvu.PrintArea" localSheetId="2" hidden="1">'4 - ENERGIA_MOD'!$A$1:$J$122</definedName>
    <definedName name="Z_575108D0_6D69_42AE_8923_8DF513D8A44A_.wvu.PrintArea" localSheetId="3" hidden="1">'Adequação Fibra'!$A$1:$J$20</definedName>
    <definedName name="Z_575108D0_6D69_42AE_8923_8DF513D8A44A_.wvu.PrintTitles" localSheetId="0" hidden="1">'1 - ENERGIA_exp'!$1:$5</definedName>
    <definedName name="Z_575108D0_6D69_42AE_8923_8DF513D8A44A_.wvu.PrintTitles" localSheetId="1" hidden="1">'2 - TELECOM_exp'!$1:$5</definedName>
    <definedName name="Z_575108D0_6D69_42AE_8923_8DF513D8A44A_.wvu.PrintTitles" localSheetId="4" hidden="1">'3 - SINALIZAÇÃO E CONTROLE_EXP'!$1:$5</definedName>
    <definedName name="Z_575108D0_6D69_42AE_8923_8DF513D8A44A_.wvu.PrintTitles" localSheetId="2" hidden="1">'4 - ENERGIA_MOD'!$1:$6</definedName>
    <definedName name="Z_575108D0_6D69_42AE_8923_8DF513D8A44A_.wvu.PrintTitles" localSheetId="3" hidden="1">'Adequação Fibra'!$1:$5</definedName>
    <definedName name="Z_5C394638_9987_4563_A280_A7696CAF6F92_.wvu.FilterData" localSheetId="0" hidden="1">'1 - ENERGIA_exp'!$A$5:$AX$493</definedName>
    <definedName name="Z_5C394638_9987_4563_A280_A7696CAF6F92_.wvu.FilterData" localSheetId="2" hidden="1">'4 - ENERGIA_MOD'!$A$6:$AW$122</definedName>
    <definedName name="Z_6A35C473_7EE1_4B69_A0C7_DE02E7C9F9F4_.wvu.FilterData" localSheetId="0" hidden="1">'1 - ENERGIA_exp'!$A$5:$AX$510</definedName>
    <definedName name="Z_8AF88B9E_3713_48BE_8790_F395FEFAE435_.wvu.FilterData" localSheetId="0" hidden="1">'1 - ENERGIA_exp'!$A$5:$AX$510</definedName>
    <definedName name="Z_8AF88B9E_3713_48BE_8790_F395FEFAE435_.wvu.FilterData" localSheetId="1" hidden="1">'2 - TELECOM_exp'!$A$5:$XFC$286</definedName>
    <definedName name="Z_8AF88B9E_3713_48BE_8790_F395FEFAE435_.wvu.FilterData" localSheetId="2" hidden="1">'4 - ENERGIA_MOD'!$A$6:$AW$122</definedName>
    <definedName name="Z_8AF88B9E_3713_48BE_8790_F395FEFAE435_.wvu.FilterData" localSheetId="3" hidden="1">'Adequação Fibra'!$A$5:$AT$20</definedName>
    <definedName name="Z_8DC9FE0E_5402_4C0D_AF73_01762AC9FDA9_.wvu.FilterData" localSheetId="0" hidden="1">'1 - ENERGIA_exp'!$A$5:$AX$510</definedName>
    <definedName name="Z_8DC9FE0E_5402_4C0D_AF73_01762AC9FDA9_.wvu.FilterData" localSheetId="1" hidden="1">'2 - TELECOM_exp'!$A$5:$XFC$286</definedName>
    <definedName name="Z_8DC9FE0E_5402_4C0D_AF73_01762AC9FDA9_.wvu.FilterData" localSheetId="4" hidden="1">'3 - SINALIZAÇÃO E CONTROLE_EXP'!$A$5:$XFC$226</definedName>
    <definedName name="Z_8DC9FE0E_5402_4C0D_AF73_01762AC9FDA9_.wvu.FilterData" localSheetId="2" hidden="1">'4 - ENERGIA_MOD'!$A$6:$AW$122</definedName>
    <definedName name="Z_8DC9FE0E_5402_4C0D_AF73_01762AC9FDA9_.wvu.FilterData" localSheetId="3" hidden="1">'Adequação Fibra'!$A$5:$AT$20</definedName>
    <definedName name="Z_8DC9FE0E_5402_4C0D_AF73_01762AC9FDA9_.wvu.PrintArea" localSheetId="0" hidden="1">'1 - ENERGIA_exp'!$A$1:$J$510</definedName>
    <definedName name="Z_8DC9FE0E_5402_4C0D_AF73_01762AC9FDA9_.wvu.PrintArea" localSheetId="1" hidden="1">'2 - TELECOM_exp'!$A$1:$J$286</definedName>
    <definedName name="Z_8DC9FE0E_5402_4C0D_AF73_01762AC9FDA9_.wvu.PrintArea" localSheetId="4" hidden="1">'3 - SINALIZAÇÃO E CONTROLE_EXP'!$A$1:$J$237</definedName>
    <definedName name="Z_8DC9FE0E_5402_4C0D_AF73_01762AC9FDA9_.wvu.PrintArea" localSheetId="2" hidden="1">'4 - ENERGIA_MOD'!$A$1:$J$122</definedName>
    <definedName name="Z_8DC9FE0E_5402_4C0D_AF73_01762AC9FDA9_.wvu.PrintArea" localSheetId="3" hidden="1">'Adequação Fibra'!$A$1:$J$20</definedName>
    <definedName name="Z_8DC9FE0E_5402_4C0D_AF73_01762AC9FDA9_.wvu.PrintTitles" localSheetId="0" hidden="1">'1 - ENERGIA_exp'!$1:$5</definedName>
    <definedName name="Z_8DC9FE0E_5402_4C0D_AF73_01762AC9FDA9_.wvu.PrintTitles" localSheetId="1" hidden="1">'2 - TELECOM_exp'!$1:$5</definedName>
    <definedName name="Z_8DC9FE0E_5402_4C0D_AF73_01762AC9FDA9_.wvu.PrintTitles" localSheetId="4" hidden="1">'3 - SINALIZAÇÃO E CONTROLE_EXP'!$1:$5</definedName>
    <definedName name="Z_8DC9FE0E_5402_4C0D_AF73_01762AC9FDA9_.wvu.PrintTitles" localSheetId="2" hidden="1">'4 - ENERGIA_MOD'!$1:$6</definedName>
    <definedName name="Z_8DC9FE0E_5402_4C0D_AF73_01762AC9FDA9_.wvu.PrintTitles" localSheetId="3" hidden="1">'Adequação Fibra'!$1:$5</definedName>
    <definedName name="Z_911C2D0E_4FF8_47D4_926E_FEA54809EDB2_.wvu.FilterData" localSheetId="0" hidden="1">'1 - ENERGIA_exp'!$A$5:$AX$493</definedName>
    <definedName name="Z_911C2D0E_4FF8_47D4_926E_FEA54809EDB2_.wvu.FilterData" localSheetId="2" hidden="1">'4 - ENERGIA_MOD'!$A$6:$AW$122</definedName>
    <definedName name="Z_934827C5_2051_4557_B1DD_CD6F5FD61D72_.wvu.FilterData" localSheetId="1" hidden="1">'2 - TELECOM_exp'!$A$5:$XFC$228</definedName>
    <definedName name="Z_94E438CA_0912_4DCB_B8D0_50F703920340_.wvu.FilterData" localSheetId="2" hidden="1">'4 - ENERGIA_MOD'!$A$6:$AW$70</definedName>
    <definedName name="Z_94E438CA_0912_4DCB_B8D0_50F703920340_.wvu.FilterData" localSheetId="3" hidden="1">'Adequação Fibra'!$A$5:$AT$20</definedName>
    <definedName name="Z_9E0DE9D2_068F_4F85_984D_898DC360FF79_.wvu.FilterData" localSheetId="0" hidden="1">'1 - ENERGIA_exp'!$A$5:$AX$482</definedName>
    <definedName name="Z_9E0DE9D2_068F_4F85_984D_898DC360FF79_.wvu.FilterData" localSheetId="1" hidden="1">'2 - TELECOM_exp'!$A$5:$XFC$243</definedName>
    <definedName name="Z_9E0DE9D2_068F_4F85_984D_898DC360FF79_.wvu.FilterData" localSheetId="4" hidden="1">'3 - SINALIZAÇÃO E CONTROLE_EXP'!$A$5:$XFC$226</definedName>
    <definedName name="Z_9E0DE9D2_068F_4F85_984D_898DC360FF79_.wvu.FilterData" localSheetId="2" hidden="1">'4 - ENERGIA_MOD'!$A$6:$AW$122</definedName>
    <definedName name="Z_9E0DE9D2_068F_4F85_984D_898DC360FF79_.wvu.FilterData" localSheetId="3" hidden="1">'Adequação Fibra'!$A$5:$AT$20</definedName>
    <definedName name="Z_9E0DE9D2_068F_4F85_984D_898DC360FF79_.wvu.PrintArea" localSheetId="0" hidden="1">'1 - ENERGIA_exp'!$A$1:$J$482</definedName>
    <definedName name="Z_9E0DE9D2_068F_4F85_984D_898DC360FF79_.wvu.PrintArea" localSheetId="1" hidden="1">'2 - TELECOM_exp'!$A$1:$J$228</definedName>
    <definedName name="Z_9E0DE9D2_068F_4F85_984D_898DC360FF79_.wvu.PrintArea" localSheetId="4" hidden="1">'3 - SINALIZAÇÃO E CONTROLE_EXP'!$A$1:$J$199</definedName>
    <definedName name="Z_9E0DE9D2_068F_4F85_984D_898DC360FF79_.wvu.PrintArea" localSheetId="2" hidden="1">'4 - ENERGIA_MOD'!$A$1:$J$78</definedName>
    <definedName name="Z_9E0DE9D2_068F_4F85_984D_898DC360FF79_.wvu.PrintArea" localSheetId="3" hidden="1">'Adequação Fibra'!$A$1:$J$20</definedName>
    <definedName name="Z_9E0DE9D2_068F_4F85_984D_898DC360FF79_.wvu.PrintTitles" localSheetId="0" hidden="1">'1 - ENERGIA_exp'!$1:$5</definedName>
    <definedName name="Z_9E0DE9D2_068F_4F85_984D_898DC360FF79_.wvu.PrintTitles" localSheetId="1" hidden="1">'2 - TELECOM_exp'!$1:$5</definedName>
    <definedName name="Z_9E0DE9D2_068F_4F85_984D_898DC360FF79_.wvu.PrintTitles" localSheetId="4" hidden="1">'3 - SINALIZAÇÃO E CONTROLE_EXP'!$1:$5</definedName>
    <definedName name="Z_9E0DE9D2_068F_4F85_984D_898DC360FF79_.wvu.PrintTitles" localSheetId="2" hidden="1">'4 - ENERGIA_MOD'!$1:$6</definedName>
    <definedName name="Z_9E0DE9D2_068F_4F85_984D_898DC360FF79_.wvu.PrintTitles" localSheetId="3" hidden="1">'Adequação Fibra'!$1:$5</definedName>
    <definedName name="Z_A26664B8_668F_42F5_8149_1504E8D03DBB_.wvu.FilterData" localSheetId="0" hidden="1">'1 - ENERGIA_exp'!$A$5:$AX$493</definedName>
    <definedName name="Z_A26664B8_668F_42F5_8149_1504E8D03DBB_.wvu.FilterData" localSheetId="4" hidden="1">'3 - SINALIZAÇÃO E CONTROLE_EXP'!$A$5:$XFC$226</definedName>
    <definedName name="Z_A26664B8_668F_42F5_8149_1504E8D03DBB_.wvu.FilterData" localSheetId="2" hidden="1">'4 - ENERGIA_MOD'!$A$6:$AW$122</definedName>
    <definedName name="Z_A26BF07C_8974_41B3_AC61_3DC5C90E1510_.wvu.FilterData" localSheetId="0" hidden="1">'1 - ENERGIA_exp'!$A$5:$AX$510</definedName>
    <definedName name="Z_A26BF07C_8974_41B3_AC61_3DC5C90E1510_.wvu.FilterData" localSheetId="2" hidden="1">'4 - ENERGIA_MOD'!$A$6:$AW$122</definedName>
    <definedName name="Z_B307558D_CD45_4925_B00D_4D3ADEE5EFF5_.wvu.FilterData" localSheetId="2" hidden="1">'4 - ENERGIA_MOD'!$A$6:$AW$70</definedName>
    <definedName name="Z_C1E2F4A1_8D89_47AB_A142_384600C1E6C5_.wvu.FilterData" localSheetId="1" hidden="1">'2 - TELECOM_exp'!$A$5:$XFC$286</definedName>
    <definedName name="Z_C1E2F4A1_8D89_47AB_A142_384600C1E6C5_.wvu.FilterData" localSheetId="4" hidden="1">'3 - SINALIZAÇÃO E CONTROLE_EXP'!$A$5:$XFC$226</definedName>
    <definedName name="Z_C38FBB33_F6B3_4020_A9E6_0F626787870A_.wvu.FilterData" localSheetId="0" hidden="1">'1 - ENERGIA_exp'!$A$5:$AX$510</definedName>
    <definedName name="Z_C38FBB33_F6B3_4020_A9E6_0F626787870A_.wvu.FilterData" localSheetId="2" hidden="1">'4 - ENERGIA_MOD'!$A$6:$AW$122</definedName>
    <definedName name="Z_D8D53154_028A_4E74_B9DD_D3B301F7A093_.wvu.FilterData" localSheetId="0" hidden="1">'1 - ENERGIA_exp'!$A$5:$AX$493</definedName>
    <definedName name="Z_D8D53154_028A_4E74_B9DD_D3B301F7A093_.wvu.FilterData" localSheetId="2" hidden="1">'4 - ENERGIA_MOD'!$A$6:$AW$122</definedName>
    <definedName name="Z_DC7D3868_B2B3_4750_89BA_C1189C869BBF_.wvu.FilterData" localSheetId="0" hidden="1">'1 - ENERGIA_exp'!$A$5:$AX$482</definedName>
    <definedName name="Z_DC7D3868_B2B3_4750_89BA_C1189C869BBF_.wvu.FilterData" localSheetId="1" hidden="1">'2 - TELECOM_exp'!$A$5:$XFC$243</definedName>
    <definedName name="Z_DC7D3868_B2B3_4750_89BA_C1189C869BBF_.wvu.FilterData" localSheetId="4" hidden="1">'3 - SINALIZAÇÃO E CONTROLE_EXP'!$A$5:$XFC$226</definedName>
    <definedName name="Z_DC7D3868_B2B3_4750_89BA_C1189C869BBF_.wvu.FilterData" localSheetId="2" hidden="1">'4 - ENERGIA_MOD'!$A$6:$AW$122</definedName>
    <definedName name="Z_DC7D3868_B2B3_4750_89BA_C1189C869BBF_.wvu.FilterData" localSheetId="3" hidden="1">'Adequação Fibra'!$A$5:$AT$20</definedName>
    <definedName name="Z_DC7D3868_B2B3_4750_89BA_C1189C869BBF_.wvu.PrintArea" localSheetId="0" hidden="1">'1 - ENERGIA_exp'!$A$1:$J$493</definedName>
    <definedName name="Z_DC7D3868_B2B3_4750_89BA_C1189C869BBF_.wvu.PrintArea" localSheetId="1" hidden="1">'2 - TELECOM_exp'!$A$1:$J$228</definedName>
    <definedName name="Z_DC7D3868_B2B3_4750_89BA_C1189C869BBF_.wvu.PrintArea" localSheetId="4" hidden="1">'3 - SINALIZAÇÃO E CONTROLE_EXP'!$A$1:$J$199</definedName>
    <definedName name="Z_DC7D3868_B2B3_4750_89BA_C1189C869BBF_.wvu.PrintArea" localSheetId="2" hidden="1">'4 - ENERGIA_MOD'!$A$1:$J$78</definedName>
    <definedName name="Z_DC7D3868_B2B3_4750_89BA_C1189C869BBF_.wvu.PrintArea" localSheetId="3" hidden="1">'Adequação Fibra'!$A$1:$J$20</definedName>
    <definedName name="Z_DC7D3868_B2B3_4750_89BA_C1189C869BBF_.wvu.PrintTitles" localSheetId="0" hidden="1">'1 - ENERGIA_exp'!$1:$5</definedName>
    <definedName name="Z_DC7D3868_B2B3_4750_89BA_C1189C869BBF_.wvu.PrintTitles" localSheetId="1" hidden="1">'2 - TELECOM_exp'!$1:$5</definedName>
    <definedName name="Z_DC7D3868_B2B3_4750_89BA_C1189C869BBF_.wvu.PrintTitles" localSheetId="4" hidden="1">'3 - SINALIZAÇÃO E CONTROLE_EXP'!$1:$5</definedName>
    <definedName name="Z_DC7D3868_B2B3_4750_89BA_C1189C869BBF_.wvu.PrintTitles" localSheetId="2" hidden="1">'4 - ENERGIA_MOD'!$1:$6</definedName>
    <definedName name="Z_DC7D3868_B2B3_4750_89BA_C1189C869BBF_.wvu.PrintTitles" localSheetId="3" hidden="1">'Adequação Fibra'!$1:$5</definedName>
    <definedName name="Z_E02B9E0C_0ABD_493F_A963_5DA1AFE0657E_.wvu.FilterData" localSheetId="0" hidden="1">'1 - ENERGIA_exp'!$A$5:$AX$482</definedName>
    <definedName name="Z_E02B9E0C_0ABD_493F_A963_5DA1AFE0657E_.wvu.FilterData" localSheetId="1" hidden="1">'2 - TELECOM_exp'!$A$5:$XFC$243</definedName>
    <definedName name="Z_E02B9E0C_0ABD_493F_A963_5DA1AFE0657E_.wvu.FilterData" localSheetId="4" hidden="1">'3 - SINALIZAÇÃO E CONTROLE_EXP'!$A$5:$XFC$229</definedName>
    <definedName name="Z_E02B9E0C_0ABD_493F_A963_5DA1AFE0657E_.wvu.FilterData" localSheetId="2" hidden="1">'4 - ENERGIA_MOD'!$A$6:$AW$70</definedName>
    <definedName name="Z_E02B9E0C_0ABD_493F_A963_5DA1AFE0657E_.wvu.FilterData" localSheetId="3" hidden="1">'Adequação Fibra'!$A$5:$AT$20</definedName>
    <definedName name="Z_E02B9E0C_0ABD_493F_A963_5DA1AFE0657E_.wvu.PrintArea" localSheetId="0" hidden="1">'1 - ENERGIA_exp'!$A$1:$J$482</definedName>
    <definedName name="Z_E02B9E0C_0ABD_493F_A963_5DA1AFE0657E_.wvu.PrintArea" localSheetId="1" hidden="1">'2 - TELECOM_exp'!$A$1:$J$228</definedName>
    <definedName name="Z_E02B9E0C_0ABD_493F_A963_5DA1AFE0657E_.wvu.PrintArea" localSheetId="4" hidden="1">'3 - SINALIZAÇÃO E CONTROLE_EXP'!$A$1:$J$199</definedName>
    <definedName name="Z_E02B9E0C_0ABD_493F_A963_5DA1AFE0657E_.wvu.PrintArea" localSheetId="2" hidden="1">'4 - ENERGIA_MOD'!$A$1:$J$78</definedName>
    <definedName name="Z_E02B9E0C_0ABD_493F_A963_5DA1AFE0657E_.wvu.PrintArea" localSheetId="3" hidden="1">'Adequação Fibra'!$A$1:$J$20</definedName>
    <definedName name="Z_E02B9E0C_0ABD_493F_A963_5DA1AFE0657E_.wvu.PrintTitles" localSheetId="0" hidden="1">'1 - ENERGIA_exp'!$1:$5</definedName>
    <definedName name="Z_E02B9E0C_0ABD_493F_A963_5DA1AFE0657E_.wvu.PrintTitles" localSheetId="1" hidden="1">'2 - TELECOM_exp'!$1:$5</definedName>
    <definedName name="Z_E02B9E0C_0ABD_493F_A963_5DA1AFE0657E_.wvu.PrintTitles" localSheetId="4" hidden="1">'3 - SINALIZAÇÃO E CONTROLE_EXP'!$1:$5</definedName>
    <definedName name="Z_E02B9E0C_0ABD_493F_A963_5DA1AFE0657E_.wvu.PrintTitles" localSheetId="2" hidden="1">'4 - ENERGIA_MOD'!$1:$6</definedName>
    <definedName name="Z_E02B9E0C_0ABD_493F_A963_5DA1AFE0657E_.wvu.PrintTitles" localSheetId="3" hidden="1">'Adequação Fibra'!$1:$5</definedName>
    <definedName name="Z_E51D8109_D48D_4263_B135_635C954AC594_.wvu.FilterData" localSheetId="1" hidden="1">'2 - TELECOM_exp'!$A$5:$XFC$243</definedName>
    <definedName name="Z_E51D8109_D48D_4263_B135_635C954AC594_.wvu.FilterData" localSheetId="4" hidden="1">'3 - SINALIZAÇÃO E CONTROLE_EXP'!$A$5:$XFC$226</definedName>
    <definedName name="Z_FC9702AC_A367_44CE_A4EC_ACB335F80CE0_.wvu.FilterData" localSheetId="0" hidden="1">'1 - ENERGIA_exp'!$A$5:$AX$510</definedName>
    <definedName name="Z_FC9702AC_A367_44CE_A4EC_ACB335F80CE0_.wvu.FilterData" localSheetId="2" hidden="1">'4 - ENERGIA_MOD'!$A$6:$AW$122</definedName>
    <definedName name="Z_FC9702AC_A367_44CE_A4EC_ACB335F80CE0_.wvu.FilterData" localSheetId="3" hidden="1">'Adequação Fibra'!$A$5:$AT$20</definedName>
  </definedNames>
  <calcPr calcId="125725"/>
  <customWorkbookViews>
    <customWorkbookView name="OnisleyOl - Modo de exibição pessoal" guid="{8DC9FE0E-5402-4C0D-AF73-01762AC9FDA9}" mergeInterval="0" personalView="1" maximized="1" xWindow="1" yWindow="1" windowWidth="1436" windowHeight="670" tabRatio="947" activeSheetId="10"/>
    <customWorkbookView name="emmanuellu - Modo de exibição pessoal" guid="{DC7D3868-B2B3-4750-89BA-C1189C869BBF}" mergeInterval="0" personalView="1" maximized="1" xWindow="1" yWindow="1" windowWidth="1436" windowHeight="670" tabRatio="947" activeSheetId="14"/>
    <customWorkbookView name="GlaksonSilva - Modo de exibição pessoal" guid="{9E0DE9D2-068F-4F85-984D-898DC360FF79}" mergeInterval="0" personalView="1" maximized="1" xWindow="1" yWindow="1" windowWidth="1366" windowHeight="514" tabRatio="947" activeSheetId="19"/>
    <customWorkbookView name="Giovana Placido - Modo de exibição pessoal" guid="{575108D0-6D69-42AE-8923-8DF513D8A44A}" mergeInterval="0" personalView="1" maximized="1" windowWidth="1362" windowHeight="542" tabRatio="947" activeSheetId="15" showComments="commIndAndComment"/>
    <customWorkbookView name="glakson.moura - Modo de exibição pessoal" guid="{33E65DA4-13B0-42EA-929E-4337B1906FC5}" mergeInterval="0" personalView="1" maximized="1" xWindow="1" yWindow="1" windowWidth="1436" windowHeight="670" tabRatio="947" activeSheetId="10"/>
    <customWorkbookView name="ronaldo jorge ferreira machado - Modo de exibição pessoal" guid="{E02B9E0C-0ABD-493F-A963-5DA1AFE0657E}" mergeInterval="0" personalView="1" maximized="1" windowWidth="1916" windowHeight="855" tabRatio="947" activeSheetId="19"/>
    <customWorkbookView name="marcio.bernardo - Modo de exibição pessoal" guid="{2277D5E3-3122-4192-9E90-9BAD34318865}" mergeInterval="0" personalView="1" maximized="1" xWindow="1" yWindow="1" windowWidth="1596" windowHeight="628" tabRatio="947" activeSheetId="17"/>
    <customWorkbookView name="EMMANUEL - Modo de exibição pessoal" guid="{1027E011-E676-49C0-B260-278AD263364F}" mergeInterval="0" personalView="1" maximized="1" xWindow="1" yWindow="1" windowWidth="1440" windowHeight="679" tabRatio="947" activeSheetId="15"/>
    <customWorkbookView name="andersonat - Modo de exibição pessoal" guid="{57194B54-DEDB-4ACB-BFF4-FD945967EBF1}" mergeInterval="0" personalView="1" maximized="1" xWindow="1" yWindow="1" windowWidth="1596" windowHeight="670" tabRatio="947" activeSheetId="17"/>
  </customWorkbookViews>
</workbook>
</file>

<file path=xl/calcChain.xml><?xml version="1.0" encoding="utf-8"?>
<calcChain xmlns="http://schemas.openxmlformats.org/spreadsheetml/2006/main">
  <c r="H9" i="15"/>
  <c r="I9" s="1"/>
  <c r="J9" s="1"/>
  <c r="H8" l="1"/>
  <c r="I8" s="1"/>
  <c r="J8" s="1"/>
  <c r="J7" s="1"/>
  <c r="H13"/>
  <c r="H11"/>
  <c r="I20"/>
  <c r="I19"/>
  <c r="I18"/>
  <c r="I17"/>
  <c r="I16"/>
  <c r="I15"/>
  <c r="I12"/>
  <c r="J13" l="1"/>
  <c r="J11"/>
  <c r="H20" l="1"/>
  <c r="J20" s="1"/>
  <c r="H19"/>
  <c r="J19" s="1"/>
  <c r="H18"/>
  <c r="J18" s="1"/>
  <c r="H17"/>
  <c r="J17" s="1"/>
  <c r="H16"/>
  <c r="J16" s="1"/>
  <c r="H15"/>
  <c r="J15" s="1"/>
  <c r="H12"/>
  <c r="J12" s="1"/>
  <c r="J14" l="1"/>
  <c r="J10"/>
  <c r="J6" l="1"/>
  <c r="M20"/>
  <c r="M13" l="1"/>
  <c r="M11" l="1"/>
  <c r="M82" i="14"/>
  <c r="M85"/>
  <c r="M86"/>
  <c r="M88"/>
  <c r="M90"/>
  <c r="M91"/>
  <c r="M94"/>
  <c r="M95"/>
  <c r="M96"/>
  <c r="M97"/>
  <c r="M98"/>
  <c r="M100"/>
  <c r="M103"/>
  <c r="M104"/>
  <c r="M106"/>
  <c r="M107"/>
  <c r="M108"/>
  <c r="M121"/>
  <c r="M41" i="9"/>
  <c r="M106"/>
  <c r="M171"/>
  <c r="M227"/>
  <c r="M234"/>
  <c r="M31" i="8"/>
  <c r="M37"/>
  <c r="M49"/>
  <c r="M62"/>
  <c r="M101"/>
  <c r="M107"/>
  <c r="M119"/>
  <c r="M132"/>
  <c r="M170"/>
  <c r="M176"/>
  <c r="M188"/>
  <c r="M201"/>
  <c r="D125" i="13" l="1"/>
  <c r="E125"/>
  <c r="D126"/>
  <c r="E126"/>
  <c r="D127"/>
  <c r="E127"/>
  <c r="J105" i="14"/>
  <c r="M105" s="1"/>
  <c r="J102"/>
  <c r="M102" s="1"/>
  <c r="J99"/>
  <c r="M99" s="1"/>
  <c r="J93"/>
  <c r="M93" s="1"/>
  <c r="J84"/>
  <c r="M84" s="1"/>
  <c r="J89"/>
  <c r="M89" s="1"/>
  <c r="J87"/>
  <c r="M87" s="1"/>
  <c r="D25" i="13"/>
  <c r="D24"/>
  <c r="J92" i="14" l="1"/>
  <c r="M92" s="1"/>
  <c r="J83"/>
  <c r="M83" s="1"/>
  <c r="J101"/>
  <c r="M101" s="1"/>
  <c r="D35" i="8" l="1"/>
  <c r="D34"/>
  <c r="D33"/>
  <c r="D32"/>
  <c r="J285" l="1"/>
  <c r="M285" s="1"/>
  <c r="J236" i="9"/>
  <c r="M236" s="1"/>
  <c r="H230" i="8"/>
  <c r="J122" i="14" l="1"/>
  <c r="M122" s="1"/>
  <c r="C491" i="13"/>
  <c r="C490"/>
  <c r="C489"/>
  <c r="E491"/>
  <c r="D491"/>
  <c r="E490"/>
  <c r="D490"/>
  <c r="E489"/>
  <c r="D489"/>
  <c r="J286" i="8" l="1"/>
  <c r="M286" s="1"/>
  <c r="J510" i="13"/>
  <c r="M510" s="1"/>
  <c r="J237" i="9"/>
  <c r="M237" s="1"/>
  <c r="H490" i="13"/>
  <c r="J235" i="9" l="1"/>
  <c r="M235" s="1"/>
  <c r="J508" i="13"/>
  <c r="M508" s="1"/>
  <c r="J120" i="14" l="1"/>
  <c r="M120" s="1"/>
  <c r="I20" i="8"/>
  <c r="I233" i="9"/>
  <c r="I232"/>
  <c r="I231"/>
  <c r="J233" l="1"/>
  <c r="M233" s="1"/>
  <c r="J231"/>
  <c r="J20" i="8"/>
  <c r="M20" s="1"/>
  <c r="J232" i="9"/>
  <c r="M232" s="1"/>
  <c r="H493" i="13"/>
  <c r="H229" i="9"/>
  <c r="H78" i="14"/>
  <c r="I267" i="8"/>
  <c r="I266"/>
  <c r="I265"/>
  <c r="I264"/>
  <c r="I263"/>
  <c r="I262"/>
  <c r="I261"/>
  <c r="I260"/>
  <c r="I259"/>
  <c r="I258"/>
  <c r="I257"/>
  <c r="I256"/>
  <c r="I255"/>
  <c r="I250"/>
  <c r="I249"/>
  <c r="I248"/>
  <c r="I252"/>
  <c r="I247"/>
  <c r="I246"/>
  <c r="I245"/>
  <c r="E53"/>
  <c r="D53"/>
  <c r="C53"/>
  <c r="E51"/>
  <c r="D51"/>
  <c r="C51"/>
  <c r="E50"/>
  <c r="D50"/>
  <c r="C50"/>
  <c r="E28"/>
  <c r="D28"/>
  <c r="C28"/>
  <c r="E24"/>
  <c r="D24"/>
  <c r="C24"/>
  <c r="D487" i="13"/>
  <c r="D486"/>
  <c r="D485"/>
  <c r="E487"/>
  <c r="C487"/>
  <c r="E486"/>
  <c r="C486"/>
  <c r="E485"/>
  <c r="I242" i="8"/>
  <c r="I234"/>
  <c r="I235"/>
  <c r="I236"/>
  <c r="I237"/>
  <c r="I238"/>
  <c r="I239"/>
  <c r="I240"/>
  <c r="I233"/>
  <c r="M231" i="9" l="1"/>
  <c r="J230"/>
  <c r="M230" s="1"/>
  <c r="J235" i="8"/>
  <c r="M235" s="1"/>
  <c r="J240"/>
  <c r="M240" s="1"/>
  <c r="J236"/>
  <c r="M236" s="1"/>
  <c r="J238"/>
  <c r="M238" s="1"/>
  <c r="J234"/>
  <c r="M234" s="1"/>
  <c r="J247"/>
  <c r="M247" s="1"/>
  <c r="J250"/>
  <c r="M250" s="1"/>
  <c r="J258"/>
  <c r="M258" s="1"/>
  <c r="J262"/>
  <c r="M262" s="1"/>
  <c r="J266"/>
  <c r="M266" s="1"/>
  <c r="J239"/>
  <c r="M239" s="1"/>
  <c r="J246"/>
  <c r="M246" s="1"/>
  <c r="J249"/>
  <c r="M249" s="1"/>
  <c r="J257"/>
  <c r="M257" s="1"/>
  <c r="J261"/>
  <c r="M261" s="1"/>
  <c r="J265"/>
  <c r="M265" s="1"/>
  <c r="J245"/>
  <c r="M245" s="1"/>
  <c r="J248"/>
  <c r="M248" s="1"/>
  <c r="J256"/>
  <c r="M256" s="1"/>
  <c r="J260"/>
  <c r="M260" s="1"/>
  <c r="J264"/>
  <c r="M264" s="1"/>
  <c r="J233"/>
  <c r="M233" s="1"/>
  <c r="J237"/>
  <c r="M237" s="1"/>
  <c r="J242"/>
  <c r="M242" s="1"/>
  <c r="J252"/>
  <c r="M252" s="1"/>
  <c r="J255"/>
  <c r="M255" s="1"/>
  <c r="J259"/>
  <c r="M259" s="1"/>
  <c r="J263"/>
  <c r="M263" s="1"/>
  <c r="J267"/>
  <c r="M267" s="1"/>
  <c r="J244" l="1"/>
  <c r="M244" s="1"/>
  <c r="J232"/>
  <c r="M232" s="1"/>
  <c r="J254"/>
  <c r="M254" s="1"/>
  <c r="J251"/>
  <c r="M251" s="1"/>
  <c r="J241"/>
  <c r="M241" s="1"/>
  <c r="I15"/>
  <c r="I10"/>
  <c r="I11"/>
  <c r="I12"/>
  <c r="I13"/>
  <c r="I9"/>
  <c r="J10" l="1"/>
  <c r="M10" s="1"/>
  <c r="J11"/>
  <c r="M11" s="1"/>
  <c r="J13"/>
  <c r="M13" s="1"/>
  <c r="J243"/>
  <c r="M243" s="1"/>
  <c r="J9"/>
  <c r="J231"/>
  <c r="M231" s="1"/>
  <c r="J12"/>
  <c r="M12" s="1"/>
  <c r="M9" l="1"/>
  <c r="J8"/>
  <c r="I283"/>
  <c r="I282"/>
  <c r="I280"/>
  <c r="I278"/>
  <c r="I276"/>
  <c r="I275"/>
  <c r="I274"/>
  <c r="I273"/>
  <c r="I272"/>
  <c r="I19"/>
  <c r="I269"/>
  <c r="J15"/>
  <c r="I17"/>
  <c r="I119" i="14"/>
  <c r="I118"/>
  <c r="I117"/>
  <c r="I116"/>
  <c r="I115"/>
  <c r="I113"/>
  <c r="I112"/>
  <c r="I111"/>
  <c r="I18"/>
  <c r="I17"/>
  <c r="I16"/>
  <c r="I15"/>
  <c r="I14"/>
  <c r="I12"/>
  <c r="I11"/>
  <c r="I10"/>
  <c r="I507" i="13"/>
  <c r="J81" i="14"/>
  <c r="I504" i="13"/>
  <c r="I503"/>
  <c r="I502"/>
  <c r="I501"/>
  <c r="I500"/>
  <c r="I499"/>
  <c r="I498"/>
  <c r="I497"/>
  <c r="I496"/>
  <c r="I506"/>
  <c r="I20"/>
  <c r="I19"/>
  <c r="M8" i="8" l="1"/>
  <c r="M81" i="14"/>
  <c r="J80"/>
  <c r="M80" s="1"/>
  <c r="M15" i="8"/>
  <c r="J14"/>
  <c r="M14" s="1"/>
  <c r="J12" i="14"/>
  <c r="M12" s="1"/>
  <c r="J113"/>
  <c r="M113" s="1"/>
  <c r="J19" i="8"/>
  <c r="J19" i="13"/>
  <c r="J497"/>
  <c r="M497" s="1"/>
  <c r="J501"/>
  <c r="M501" s="1"/>
  <c r="J16" i="14"/>
  <c r="M16" s="1"/>
  <c r="J112"/>
  <c r="M112" s="1"/>
  <c r="J117"/>
  <c r="M117" s="1"/>
  <c r="J269" i="8"/>
  <c r="M269" s="1"/>
  <c r="J274"/>
  <c r="M274" s="1"/>
  <c r="J280"/>
  <c r="M280" s="1"/>
  <c r="J496" i="13"/>
  <c r="J500"/>
  <c r="M500" s="1"/>
  <c r="J504"/>
  <c r="M504" s="1"/>
  <c r="J10" i="14"/>
  <c r="J15"/>
  <c r="M15" s="1"/>
  <c r="J111"/>
  <c r="J116"/>
  <c r="M116" s="1"/>
  <c r="J273" i="8"/>
  <c r="M273" s="1"/>
  <c r="J278"/>
  <c r="M278" s="1"/>
  <c r="J506" i="13"/>
  <c r="M506" s="1"/>
  <c r="J499"/>
  <c r="M499" s="1"/>
  <c r="J503"/>
  <c r="M503" s="1"/>
  <c r="J507"/>
  <c r="M507" s="1"/>
  <c r="J14" i="14"/>
  <c r="J18"/>
  <c r="M18" s="1"/>
  <c r="J115"/>
  <c r="J119"/>
  <c r="M119" s="1"/>
  <c r="J17" i="8"/>
  <c r="J272"/>
  <c r="M272" s="1"/>
  <c r="J276"/>
  <c r="M276" s="1"/>
  <c r="J283"/>
  <c r="M283" s="1"/>
  <c r="J20" i="13"/>
  <c r="M20" s="1"/>
  <c r="J498"/>
  <c r="M498" s="1"/>
  <c r="J502"/>
  <c r="M502" s="1"/>
  <c r="J17" i="14"/>
  <c r="M17" s="1"/>
  <c r="J118"/>
  <c r="M118" s="1"/>
  <c r="J275" i="8"/>
  <c r="M275" s="1"/>
  <c r="J282"/>
  <c r="M282" s="1"/>
  <c r="J11" i="14"/>
  <c r="M11" s="1"/>
  <c r="M17" i="8" l="1"/>
  <c r="J16"/>
  <c r="M16" s="1"/>
  <c r="M14" i="14"/>
  <c r="J13"/>
  <c r="M13" s="1"/>
  <c r="M111"/>
  <c r="J110"/>
  <c r="M110" s="1"/>
  <c r="J495" i="13"/>
  <c r="M495" s="1"/>
  <c r="M496"/>
  <c r="M19" i="8"/>
  <c r="J18"/>
  <c r="M18" s="1"/>
  <c r="M115" i="14"/>
  <c r="J114"/>
  <c r="M114" s="1"/>
  <c r="M10"/>
  <c r="J9"/>
  <c r="M19" i="13"/>
  <c r="J18"/>
  <c r="M18" s="1"/>
  <c r="J277" i="8"/>
  <c r="M277" s="1"/>
  <c r="J281"/>
  <c r="M281" s="1"/>
  <c r="J505" i="13"/>
  <c r="M505" s="1"/>
  <c r="J279" i="8"/>
  <c r="M279" s="1"/>
  <c r="J268"/>
  <c r="M268" s="1"/>
  <c r="J271"/>
  <c r="M271" s="1"/>
  <c r="J7" l="1"/>
  <c r="M7" s="1"/>
  <c r="M9" i="14"/>
  <c r="J8"/>
  <c r="M8" s="1"/>
  <c r="J270" i="8"/>
  <c r="M270" s="1"/>
  <c r="J253"/>
  <c r="M253" s="1"/>
  <c r="J494" i="13"/>
  <c r="M494" s="1"/>
  <c r="I10"/>
  <c r="I11"/>
  <c r="I12"/>
  <c r="I13"/>
  <c r="I14"/>
  <c r="I15"/>
  <c r="I16"/>
  <c r="I17"/>
  <c r="I9"/>
  <c r="J16" l="1"/>
  <c r="M16" s="1"/>
  <c r="J13"/>
  <c r="M13" s="1"/>
  <c r="J9"/>
  <c r="J15"/>
  <c r="M15" s="1"/>
  <c r="J11"/>
  <c r="M11" s="1"/>
  <c r="J12"/>
  <c r="M12" s="1"/>
  <c r="J17"/>
  <c r="M17" s="1"/>
  <c r="J14"/>
  <c r="M14" s="1"/>
  <c r="J10"/>
  <c r="M10" s="1"/>
  <c r="E230" i="8"/>
  <c r="D230"/>
  <c r="C230"/>
  <c r="D42" i="9"/>
  <c r="J8" i="13" l="1"/>
  <c r="M9"/>
  <c r="M8" l="1"/>
  <c r="J7"/>
  <c r="M7" s="1"/>
  <c r="D229" i="9" l="1"/>
  <c r="E229"/>
  <c r="C229"/>
  <c r="C59" i="14" l="1"/>
  <c r="D59"/>
  <c r="E59"/>
  <c r="C58"/>
  <c r="D58"/>
  <c r="E58"/>
  <c r="H58"/>
  <c r="H59" l="1"/>
  <c r="C39" l="1"/>
  <c r="D39"/>
  <c r="E39"/>
  <c r="C180" i="13" l="1"/>
  <c r="C179"/>
  <c r="E493"/>
  <c r="D493"/>
  <c r="C493"/>
  <c r="J109" i="14" l="1"/>
  <c r="M109" s="1"/>
  <c r="J79" l="1"/>
  <c r="M79" s="1"/>
  <c r="E84" i="8" l="1"/>
  <c r="C84"/>
  <c r="D84"/>
  <c r="H43" i="14" l="1"/>
  <c r="H226" i="9"/>
  <c r="H491" i="13"/>
  <c r="H76" i="14"/>
  <c r="H50"/>
  <c r="H52"/>
  <c r="H53"/>
  <c r="H219" i="9"/>
  <c r="H216"/>
  <c r="H217"/>
  <c r="H46" i="14"/>
  <c r="H224" i="9"/>
  <c r="H220"/>
  <c r="H56" i="14"/>
  <c r="H53" i="8"/>
  <c r="H51" i="14"/>
  <c r="H55"/>
  <c r="H42"/>
  <c r="H71"/>
  <c r="H48"/>
  <c r="H221" i="9"/>
  <c r="H54" i="14"/>
  <c r="H47"/>
  <c r="H41"/>
  <c r="H222" i="9"/>
  <c r="H489" i="13"/>
  <c r="H61" i="14"/>
  <c r="H44"/>
  <c r="H45"/>
  <c r="H223" i="9"/>
  <c r="H49" i="14"/>
  <c r="H70"/>
  <c r="H28" i="8"/>
  <c r="H57" i="14"/>
  <c r="H218" i="9"/>
  <c r="J284" i="8" l="1"/>
  <c r="M284" s="1"/>
  <c r="J509" i="13" l="1"/>
  <c r="M509" s="1"/>
  <c r="H202" i="9" l="1"/>
  <c r="H126" i="13" l="1"/>
  <c r="H125"/>
  <c r="H127"/>
  <c r="H68" i="14" l="1"/>
  <c r="H209" i="9"/>
  <c r="H29" i="14"/>
  <c r="H24" i="8"/>
  <c r="H34" i="14"/>
  <c r="H50" i="8"/>
  <c r="H212" i="9"/>
  <c r="H38" i="14"/>
  <c r="H67"/>
  <c r="H74"/>
  <c r="H65"/>
  <c r="H27"/>
  <c r="H485" i="13"/>
  <c r="H23" i="14"/>
  <c r="H35"/>
  <c r="H51" i="8"/>
  <c r="H24" i="14"/>
  <c r="H28"/>
  <c r="H25"/>
  <c r="H30"/>
  <c r="H66"/>
  <c r="H31"/>
  <c r="H36"/>
  <c r="H211" i="9"/>
  <c r="H32" i="14"/>
  <c r="H210" i="9"/>
  <c r="H204"/>
  <c r="H33" i="14"/>
  <c r="H37"/>
  <c r="H64"/>
  <c r="H207" i="9"/>
  <c r="H487" i="13"/>
  <c r="H26" i="14"/>
  <c r="H22"/>
  <c r="H208" i="9"/>
  <c r="H214"/>
  <c r="H213"/>
  <c r="H486" i="13"/>
  <c r="H39" i="14"/>
  <c r="H206" i="9"/>
  <c r="H205"/>
  <c r="C204" l="1"/>
  <c r="D205"/>
  <c r="D206"/>
  <c r="D207"/>
  <c r="D208"/>
  <c r="D209"/>
  <c r="D210"/>
  <c r="D211"/>
  <c r="D212"/>
  <c r="D213"/>
  <c r="E214"/>
  <c r="C217"/>
  <c r="C218"/>
  <c r="C219"/>
  <c r="C220"/>
  <c r="C221"/>
  <c r="C222"/>
  <c r="C223"/>
  <c r="C224"/>
  <c r="C226"/>
  <c r="C208"/>
  <c r="C210"/>
  <c r="C212"/>
  <c r="D214"/>
  <c r="D220" i="8"/>
  <c r="D202" i="9"/>
  <c r="E204"/>
  <c r="D216"/>
  <c r="E218"/>
  <c r="E220"/>
  <c r="E222"/>
  <c r="E224"/>
  <c r="E209"/>
  <c r="E212"/>
  <c r="C216"/>
  <c r="D218"/>
  <c r="D220"/>
  <c r="D222"/>
  <c r="D224"/>
  <c r="E202"/>
  <c r="C205"/>
  <c r="C206"/>
  <c r="C207"/>
  <c r="C209"/>
  <c r="C211"/>
  <c r="C213"/>
  <c r="E216"/>
  <c r="C214"/>
  <c r="E217"/>
  <c r="E219"/>
  <c r="E221"/>
  <c r="E223"/>
  <c r="E226"/>
  <c r="C202"/>
  <c r="D204"/>
  <c r="E205"/>
  <c r="E206"/>
  <c r="E207"/>
  <c r="E208"/>
  <c r="E210"/>
  <c r="E211"/>
  <c r="E213"/>
  <c r="D217"/>
  <c r="D219"/>
  <c r="D221"/>
  <c r="D223"/>
  <c r="D226"/>
  <c r="E147"/>
  <c r="E146"/>
  <c r="E145"/>
  <c r="E144"/>
  <c r="E143"/>
  <c r="E17"/>
  <c r="E16"/>
  <c r="E15"/>
  <c r="E14"/>
  <c r="E13"/>
  <c r="H146"/>
  <c r="H144"/>
  <c r="H17"/>
  <c r="H15"/>
  <c r="H13"/>
  <c r="C147"/>
  <c r="C146"/>
  <c r="C145"/>
  <c r="C144"/>
  <c r="C143"/>
  <c r="C16"/>
  <c r="C14"/>
  <c r="D147"/>
  <c r="D146"/>
  <c r="D145"/>
  <c r="D144"/>
  <c r="D143"/>
  <c r="D17"/>
  <c r="D16"/>
  <c r="D15"/>
  <c r="D14"/>
  <c r="D13"/>
  <c r="H147"/>
  <c r="H145"/>
  <c r="H143"/>
  <c r="H16"/>
  <c r="H14"/>
  <c r="C17"/>
  <c r="C15"/>
  <c r="C13"/>
  <c r="D28" i="13"/>
  <c r="D32"/>
  <c r="D31"/>
  <c r="D26"/>
  <c r="D30"/>
  <c r="D27"/>
  <c r="D35"/>
  <c r="D34"/>
  <c r="D29"/>
  <c r="D33"/>
  <c r="G70" i="8"/>
  <c r="G209"/>
  <c r="G140"/>
  <c r="H38"/>
  <c r="E155"/>
  <c r="D59"/>
  <c r="H108"/>
  <c r="E144"/>
  <c r="C46"/>
  <c r="C34"/>
  <c r="C155"/>
  <c r="D46"/>
  <c r="C35"/>
  <c r="H177"/>
  <c r="E114"/>
  <c r="D155"/>
  <c r="C144"/>
  <c r="E46"/>
  <c r="D79"/>
  <c r="C59"/>
  <c r="C32"/>
  <c r="D144"/>
  <c r="C112"/>
  <c r="E79"/>
  <c r="C33"/>
  <c r="C114"/>
  <c r="D112"/>
  <c r="E59"/>
  <c r="D114"/>
  <c r="E112"/>
  <c r="C79"/>
  <c r="D78" i="14"/>
  <c r="C76"/>
  <c r="E71"/>
  <c r="D70"/>
  <c r="C68"/>
  <c r="E66"/>
  <c r="D65"/>
  <c r="C64"/>
  <c r="E57"/>
  <c r="D56"/>
  <c r="C55"/>
  <c r="E53"/>
  <c r="D52"/>
  <c r="C51"/>
  <c r="E49"/>
  <c r="D48"/>
  <c r="C47"/>
  <c r="E45"/>
  <c r="D44"/>
  <c r="C43"/>
  <c r="E41"/>
  <c r="D38"/>
  <c r="C37"/>
  <c r="E35"/>
  <c r="D34"/>
  <c r="C33"/>
  <c r="E31"/>
  <c r="D30"/>
  <c r="C29"/>
  <c r="E27"/>
  <c r="D26"/>
  <c r="C25"/>
  <c r="E23"/>
  <c r="D22"/>
  <c r="C21"/>
  <c r="E159" i="9"/>
  <c r="D199"/>
  <c r="E197"/>
  <c r="D155"/>
  <c r="C195"/>
  <c r="E153"/>
  <c r="D152"/>
  <c r="C151"/>
  <c r="E149"/>
  <c r="D193"/>
  <c r="C192"/>
  <c r="E189"/>
  <c r="D188"/>
  <c r="C187"/>
  <c r="E164"/>
  <c r="D184"/>
  <c r="E181"/>
  <c r="D180"/>
  <c r="C179"/>
  <c r="E176"/>
  <c r="D175"/>
  <c r="C174"/>
  <c r="E172"/>
  <c r="D162"/>
  <c r="C141"/>
  <c r="E103"/>
  <c r="D94"/>
  <c r="C136"/>
  <c r="E92"/>
  <c r="D134"/>
  <c r="C90"/>
  <c r="E101"/>
  <c r="D88"/>
  <c r="C87"/>
  <c r="E85"/>
  <c r="D84"/>
  <c r="C130"/>
  <c r="E128"/>
  <c r="D126"/>
  <c r="C125"/>
  <c r="E123"/>
  <c r="D122"/>
  <c r="C99"/>
  <c r="E81"/>
  <c r="D80"/>
  <c r="C79"/>
  <c r="E120"/>
  <c r="C119"/>
  <c r="E116"/>
  <c r="D115"/>
  <c r="C114"/>
  <c r="E111"/>
  <c r="D110"/>
  <c r="C109"/>
  <c r="E107"/>
  <c r="D97"/>
  <c r="C76"/>
  <c r="E38"/>
  <c r="D29"/>
  <c r="C71"/>
  <c r="E27"/>
  <c r="D69"/>
  <c r="C25"/>
  <c r="E36"/>
  <c r="D23"/>
  <c r="C22"/>
  <c r="E20"/>
  <c r="D19"/>
  <c r="C65"/>
  <c r="E63"/>
  <c r="D61"/>
  <c r="C60"/>
  <c r="E58"/>
  <c r="D57"/>
  <c r="C34"/>
  <c r="D48"/>
  <c r="C55"/>
  <c r="E53"/>
  <c r="D52"/>
  <c r="C51"/>
  <c r="E45"/>
  <c r="D44"/>
  <c r="C43"/>
  <c r="E32"/>
  <c r="D11"/>
  <c r="C10"/>
  <c r="E185" i="8"/>
  <c r="D217"/>
  <c r="C198"/>
  <c r="E167"/>
  <c r="D215"/>
  <c r="C196"/>
  <c r="E194"/>
  <c r="D213"/>
  <c r="C181"/>
  <c r="E222"/>
  <c r="D211"/>
  <c r="C192"/>
  <c r="E178"/>
  <c r="D177"/>
  <c r="C165"/>
  <c r="D209"/>
  <c r="C208"/>
  <c r="E206"/>
  <c r="D205"/>
  <c r="C204"/>
  <c r="E202"/>
  <c r="D190"/>
  <c r="C189"/>
  <c r="E173"/>
  <c r="D172"/>
  <c r="C171"/>
  <c r="E157"/>
  <c r="D116"/>
  <c r="C148"/>
  <c r="E98"/>
  <c r="D146"/>
  <c r="C127"/>
  <c r="E159"/>
  <c r="D153"/>
  <c r="C142"/>
  <c r="E110"/>
  <c r="D109"/>
  <c r="C108"/>
  <c r="E151"/>
  <c r="D140"/>
  <c r="C139"/>
  <c r="E137"/>
  <c r="D136"/>
  <c r="C135"/>
  <c r="E133"/>
  <c r="C78" i="14"/>
  <c r="E74"/>
  <c r="D71"/>
  <c r="C70"/>
  <c r="E67"/>
  <c r="D66"/>
  <c r="C65"/>
  <c r="E61"/>
  <c r="D57"/>
  <c r="C56"/>
  <c r="E54"/>
  <c r="D53"/>
  <c r="C52"/>
  <c r="E50"/>
  <c r="D49"/>
  <c r="C48"/>
  <c r="E46"/>
  <c r="D45"/>
  <c r="C44"/>
  <c r="E42"/>
  <c r="D41"/>
  <c r="C38"/>
  <c r="E36"/>
  <c r="D35"/>
  <c r="C34"/>
  <c r="E32"/>
  <c r="D31"/>
  <c r="C30"/>
  <c r="E28"/>
  <c r="D27"/>
  <c r="C26"/>
  <c r="E24"/>
  <c r="D23"/>
  <c r="C22"/>
  <c r="E168" i="9"/>
  <c r="D159"/>
  <c r="C199"/>
  <c r="E157"/>
  <c r="D197"/>
  <c r="C155"/>
  <c r="E166"/>
  <c r="D153"/>
  <c r="C152"/>
  <c r="E150"/>
  <c r="D149"/>
  <c r="C193"/>
  <c r="E191"/>
  <c r="D189"/>
  <c r="C188"/>
  <c r="E186"/>
  <c r="D164"/>
  <c r="C184"/>
  <c r="E183"/>
  <c r="D181"/>
  <c r="C180"/>
  <c r="E178"/>
  <c r="D176"/>
  <c r="C175"/>
  <c r="E173"/>
  <c r="D172"/>
  <c r="C162"/>
  <c r="E140"/>
  <c r="D103"/>
  <c r="C94"/>
  <c r="D92"/>
  <c r="C134"/>
  <c r="E132"/>
  <c r="D101"/>
  <c r="C88"/>
  <c r="E86"/>
  <c r="D85"/>
  <c r="C84"/>
  <c r="E129"/>
  <c r="D128"/>
  <c r="C126"/>
  <c r="E124"/>
  <c r="D123"/>
  <c r="C122"/>
  <c r="E82"/>
  <c r="D81"/>
  <c r="C80"/>
  <c r="E78"/>
  <c r="D120"/>
  <c r="E117"/>
  <c r="D116"/>
  <c r="C115"/>
  <c r="E113"/>
  <c r="D111"/>
  <c r="C110"/>
  <c r="E108"/>
  <c r="D107"/>
  <c r="C97"/>
  <c r="E75"/>
  <c r="D38"/>
  <c r="C29"/>
  <c r="D27"/>
  <c r="C69"/>
  <c r="E67"/>
  <c r="D36"/>
  <c r="C23"/>
  <c r="E21"/>
  <c r="D20"/>
  <c r="C19"/>
  <c r="E64"/>
  <c r="D63"/>
  <c r="C61"/>
  <c r="E59"/>
  <c r="D58"/>
  <c r="C57"/>
  <c r="E49"/>
  <c r="C48"/>
  <c r="E54"/>
  <c r="D53"/>
  <c r="C52"/>
  <c r="E46"/>
  <c r="D45"/>
  <c r="C44"/>
  <c r="E42"/>
  <c r="D32"/>
  <c r="C11"/>
  <c r="E226" i="8"/>
  <c r="D185"/>
  <c r="C217"/>
  <c r="E224"/>
  <c r="D167"/>
  <c r="C215"/>
  <c r="E183"/>
  <c r="D194"/>
  <c r="C213"/>
  <c r="E228"/>
  <c r="D222"/>
  <c r="C211"/>
  <c r="E179"/>
  <c r="D178"/>
  <c r="C177"/>
  <c r="E220"/>
  <c r="C209"/>
  <c r="E207"/>
  <c r="D206"/>
  <c r="C205"/>
  <c r="E203"/>
  <c r="D202"/>
  <c r="C190"/>
  <c r="E174"/>
  <c r="D173"/>
  <c r="C172"/>
  <c r="E163"/>
  <c r="D157"/>
  <c r="C116"/>
  <c r="E129"/>
  <c r="D98"/>
  <c r="C146"/>
  <c r="E125"/>
  <c r="D159"/>
  <c r="C153"/>
  <c r="E123"/>
  <c r="D110"/>
  <c r="C109"/>
  <c r="E96"/>
  <c r="D151"/>
  <c r="C140"/>
  <c r="D76" i="14"/>
  <c r="E70"/>
  <c r="C67"/>
  <c r="D64"/>
  <c r="E56"/>
  <c r="C54"/>
  <c r="D51"/>
  <c r="E48"/>
  <c r="C46"/>
  <c r="D43"/>
  <c r="E38"/>
  <c r="C36"/>
  <c r="D33"/>
  <c r="E30"/>
  <c r="C28"/>
  <c r="D25"/>
  <c r="E22"/>
  <c r="C168" i="9"/>
  <c r="E155"/>
  <c r="C166"/>
  <c r="D151"/>
  <c r="E193"/>
  <c r="C191"/>
  <c r="D187"/>
  <c r="E184"/>
  <c r="C183"/>
  <c r="D179"/>
  <c r="E175"/>
  <c r="C173"/>
  <c r="D141"/>
  <c r="E94"/>
  <c r="D90"/>
  <c r="E88"/>
  <c r="C86"/>
  <c r="D130"/>
  <c r="E126"/>
  <c r="C124"/>
  <c r="D99"/>
  <c r="E80"/>
  <c r="C78"/>
  <c r="D119"/>
  <c r="E115"/>
  <c r="C113"/>
  <c r="D109"/>
  <c r="E97"/>
  <c r="C75"/>
  <c r="D71"/>
  <c r="E69"/>
  <c r="C67"/>
  <c r="D22"/>
  <c r="E19"/>
  <c r="C64"/>
  <c r="D60"/>
  <c r="E57"/>
  <c r="C49"/>
  <c r="D55"/>
  <c r="E52"/>
  <c r="C46"/>
  <c r="D43"/>
  <c r="E11"/>
  <c r="C226" i="8"/>
  <c r="D198"/>
  <c r="E215"/>
  <c r="C183"/>
  <c r="D181"/>
  <c r="E211"/>
  <c r="C179"/>
  <c r="D165"/>
  <c r="D208"/>
  <c r="E205"/>
  <c r="C203"/>
  <c r="D189"/>
  <c r="E172"/>
  <c r="C163"/>
  <c r="D148"/>
  <c r="E146"/>
  <c r="C125"/>
  <c r="D142"/>
  <c r="E109"/>
  <c r="C96"/>
  <c r="D139"/>
  <c r="D137"/>
  <c r="E135"/>
  <c r="C134"/>
  <c r="D121"/>
  <c r="C120"/>
  <c r="E104"/>
  <c r="D103"/>
  <c r="C102"/>
  <c r="E88"/>
  <c r="D86"/>
  <c r="E57"/>
  <c r="D44"/>
  <c r="C55"/>
  <c r="E42"/>
  <c r="D90"/>
  <c r="C73"/>
  <c r="E40"/>
  <c r="D39"/>
  <c r="C38"/>
  <c r="E82"/>
  <c r="D71"/>
  <c r="C70"/>
  <c r="E68"/>
  <c r="D67"/>
  <c r="C66"/>
  <c r="E64"/>
  <c r="D63"/>
  <c r="D482" i="13"/>
  <c r="C480"/>
  <c r="E478"/>
  <c r="D477"/>
  <c r="C476"/>
  <c r="E474"/>
  <c r="D473"/>
  <c r="C472"/>
  <c r="E470"/>
  <c r="D469"/>
  <c r="C468"/>
  <c r="E465"/>
  <c r="D464"/>
  <c r="C463"/>
  <c r="E461"/>
  <c r="D460"/>
  <c r="C459"/>
  <c r="E457"/>
  <c r="D456"/>
  <c r="C455"/>
  <c r="E451"/>
  <c r="D449"/>
  <c r="C446"/>
  <c r="E444"/>
  <c r="D442"/>
  <c r="C441"/>
  <c r="E439"/>
  <c r="D438"/>
  <c r="C437"/>
  <c r="E433"/>
  <c r="D431"/>
  <c r="C430"/>
  <c r="E428"/>
  <c r="D427"/>
  <c r="C426"/>
  <c r="E424"/>
  <c r="D422"/>
  <c r="C421"/>
  <c r="E419"/>
  <c r="D418"/>
  <c r="C417"/>
  <c r="E415"/>
  <c r="D412"/>
  <c r="C411"/>
  <c r="E409"/>
  <c r="D407"/>
  <c r="C406"/>
  <c r="E402"/>
  <c r="D401"/>
  <c r="C400"/>
  <c r="E398"/>
  <c r="D397"/>
  <c r="C396"/>
  <c r="E393"/>
  <c r="D392"/>
  <c r="C391"/>
  <c r="E389"/>
  <c r="D388"/>
  <c r="C387"/>
  <c r="E385"/>
  <c r="D384"/>
  <c r="C383"/>
  <c r="E381"/>
  <c r="D380"/>
  <c r="C377"/>
  <c r="D74" i="14"/>
  <c r="E68"/>
  <c r="C66"/>
  <c r="D61"/>
  <c r="E55"/>
  <c r="C53"/>
  <c r="D50"/>
  <c r="E47"/>
  <c r="C45"/>
  <c r="D42"/>
  <c r="E37"/>
  <c r="C35"/>
  <c r="D32"/>
  <c r="E29"/>
  <c r="C27"/>
  <c r="D24"/>
  <c r="E21"/>
  <c r="C159" i="9"/>
  <c r="D157"/>
  <c r="E195"/>
  <c r="C153"/>
  <c r="D150"/>
  <c r="E192"/>
  <c r="C189"/>
  <c r="D186"/>
  <c r="C181"/>
  <c r="D178"/>
  <c r="E174"/>
  <c r="C172"/>
  <c r="D140"/>
  <c r="E136"/>
  <c r="C92"/>
  <c r="D132"/>
  <c r="E87"/>
  <c r="C85"/>
  <c r="D129"/>
  <c r="E125"/>
  <c r="C123"/>
  <c r="D82"/>
  <c r="E79"/>
  <c r="C120"/>
  <c r="D117"/>
  <c r="E114"/>
  <c r="C111"/>
  <c r="D108"/>
  <c r="E76"/>
  <c r="C38"/>
  <c r="E25"/>
  <c r="C36"/>
  <c r="D21"/>
  <c r="E65"/>
  <c r="C63"/>
  <c r="D59"/>
  <c r="E34"/>
  <c r="D54"/>
  <c r="E51"/>
  <c r="C45"/>
  <c r="E10"/>
  <c r="C185" i="8"/>
  <c r="D224"/>
  <c r="E196"/>
  <c r="C194"/>
  <c r="D228"/>
  <c r="E192"/>
  <c r="C178"/>
  <c r="C220"/>
  <c r="D207"/>
  <c r="E204"/>
  <c r="C202"/>
  <c r="D174"/>
  <c r="E171"/>
  <c r="C157"/>
  <c r="D129"/>
  <c r="E127"/>
  <c r="C159"/>
  <c r="D123"/>
  <c r="E108"/>
  <c r="C151"/>
  <c r="E138"/>
  <c r="C137"/>
  <c r="D135"/>
  <c r="D133"/>
  <c r="C121"/>
  <c r="E105"/>
  <c r="D104"/>
  <c r="C103"/>
  <c r="E94"/>
  <c r="D88"/>
  <c r="C86"/>
  <c r="E77"/>
  <c r="D57"/>
  <c r="C44"/>
  <c r="E75"/>
  <c r="D42"/>
  <c r="C90"/>
  <c r="D40"/>
  <c r="C39"/>
  <c r="E26"/>
  <c r="D82"/>
  <c r="C71"/>
  <c r="E69"/>
  <c r="D68"/>
  <c r="C67"/>
  <c r="E65"/>
  <c r="D64"/>
  <c r="C63"/>
  <c r="C482" i="13"/>
  <c r="E479"/>
  <c r="D478"/>
  <c r="C477"/>
  <c r="E475"/>
  <c r="D474"/>
  <c r="C473"/>
  <c r="E471"/>
  <c r="D470"/>
  <c r="C469"/>
  <c r="E466"/>
  <c r="D465"/>
  <c r="C464"/>
  <c r="E462"/>
  <c r="D461"/>
  <c r="C460"/>
  <c r="E458"/>
  <c r="D457"/>
  <c r="C456"/>
  <c r="E454"/>
  <c r="D451"/>
  <c r="C449"/>
  <c r="E445"/>
  <c r="D444"/>
  <c r="C442"/>
  <c r="E440"/>
  <c r="D439"/>
  <c r="C438"/>
  <c r="E436"/>
  <c r="D433"/>
  <c r="C431"/>
  <c r="E429"/>
  <c r="D428"/>
  <c r="C427"/>
  <c r="E425"/>
  <c r="D424"/>
  <c r="C422"/>
  <c r="E420"/>
  <c r="D419"/>
  <c r="C418"/>
  <c r="E416"/>
  <c r="D415"/>
  <c r="C412"/>
  <c r="E410"/>
  <c r="D409"/>
  <c r="C407"/>
  <c r="E405"/>
  <c r="D402"/>
  <c r="C401"/>
  <c r="E399"/>
  <c r="D398"/>
  <c r="C397"/>
  <c r="E395"/>
  <c r="D393"/>
  <c r="C392"/>
  <c r="E390"/>
  <c r="D389"/>
  <c r="C388"/>
  <c r="E386"/>
  <c r="D385"/>
  <c r="C384"/>
  <c r="E382"/>
  <c r="D381"/>
  <c r="C380"/>
  <c r="E376"/>
  <c r="D375"/>
  <c r="C374"/>
  <c r="E372"/>
  <c r="D371"/>
  <c r="C370"/>
  <c r="E368"/>
  <c r="D367"/>
  <c r="C366"/>
  <c r="E364"/>
  <c r="D363"/>
  <c r="C362"/>
  <c r="E359"/>
  <c r="D358"/>
  <c r="C357"/>
  <c r="E355"/>
  <c r="D354"/>
  <c r="C353"/>
  <c r="E351"/>
  <c r="D350"/>
  <c r="C349"/>
  <c r="E347"/>
  <c r="D346"/>
  <c r="C345"/>
  <c r="E343"/>
  <c r="D342"/>
  <c r="C341"/>
  <c r="E339"/>
  <c r="D338"/>
  <c r="C337"/>
  <c r="E335"/>
  <c r="D331"/>
  <c r="C329"/>
  <c r="E327"/>
  <c r="D326"/>
  <c r="E76" i="14"/>
  <c r="D67"/>
  <c r="C57"/>
  <c r="E51"/>
  <c r="D46"/>
  <c r="C41"/>
  <c r="E33"/>
  <c r="D28"/>
  <c r="C23"/>
  <c r="D166" i="9"/>
  <c r="C149"/>
  <c r="E187"/>
  <c r="D183"/>
  <c r="C176"/>
  <c r="E141"/>
  <c r="C101"/>
  <c r="E130"/>
  <c r="D124"/>
  <c r="C81"/>
  <c r="E119"/>
  <c r="D113"/>
  <c r="C107"/>
  <c r="E71"/>
  <c r="D67"/>
  <c r="C20"/>
  <c r="E60"/>
  <c r="D49"/>
  <c r="C53"/>
  <c r="E43"/>
  <c r="D226" i="8"/>
  <c r="C167"/>
  <c r="E181"/>
  <c r="D179"/>
  <c r="E208"/>
  <c r="D203"/>
  <c r="C173"/>
  <c r="E148"/>
  <c r="D125"/>
  <c r="C110"/>
  <c r="E139"/>
  <c r="C136"/>
  <c r="E121"/>
  <c r="C105"/>
  <c r="D102"/>
  <c r="E86"/>
  <c r="C77"/>
  <c r="D55"/>
  <c r="E90"/>
  <c r="D38"/>
  <c r="E71"/>
  <c r="C69"/>
  <c r="D66"/>
  <c r="E63"/>
  <c r="D480" i="13"/>
  <c r="E477"/>
  <c r="C475"/>
  <c r="D472"/>
  <c r="E469"/>
  <c r="C466"/>
  <c r="D463"/>
  <c r="E460"/>
  <c r="C458"/>
  <c r="D455"/>
  <c r="E449"/>
  <c r="C445"/>
  <c r="D441"/>
  <c r="E438"/>
  <c r="C436"/>
  <c r="D430"/>
  <c r="E427"/>
  <c r="C425"/>
  <c r="D421"/>
  <c r="E418"/>
  <c r="C416"/>
  <c r="D411"/>
  <c r="E407"/>
  <c r="C405"/>
  <c r="D400"/>
  <c r="E397"/>
  <c r="C395"/>
  <c r="D391"/>
  <c r="E388"/>
  <c r="C386"/>
  <c r="D383"/>
  <c r="E380"/>
  <c r="C376"/>
  <c r="D374"/>
  <c r="D372"/>
  <c r="E370"/>
  <c r="C369"/>
  <c r="C367"/>
  <c r="D365"/>
  <c r="E363"/>
  <c r="E361"/>
  <c r="C359"/>
  <c r="D357"/>
  <c r="D355"/>
  <c r="E353"/>
  <c r="C352"/>
  <c r="C350"/>
  <c r="D348"/>
  <c r="E346"/>
  <c r="E344"/>
  <c r="C343"/>
  <c r="D341"/>
  <c r="D339"/>
  <c r="E337"/>
  <c r="C336"/>
  <c r="C331"/>
  <c r="D328"/>
  <c r="E326"/>
  <c r="C325"/>
  <c r="E323"/>
  <c r="D322"/>
  <c r="C321"/>
  <c r="E319"/>
  <c r="D318"/>
  <c r="C317"/>
  <c r="E314"/>
  <c r="D313"/>
  <c r="C312"/>
  <c r="E310"/>
  <c r="D309"/>
  <c r="C308"/>
  <c r="E306"/>
  <c r="D305"/>
  <c r="C304"/>
  <c r="E300"/>
  <c r="D298"/>
  <c r="C295"/>
  <c r="E293"/>
  <c r="D292"/>
  <c r="C290"/>
  <c r="E288"/>
  <c r="D287"/>
  <c r="C286"/>
  <c r="E284"/>
  <c r="D283"/>
  <c r="C282"/>
  <c r="E277"/>
  <c r="D276"/>
  <c r="C275"/>
  <c r="E273"/>
  <c r="D272"/>
  <c r="C271"/>
  <c r="E268"/>
  <c r="D267"/>
  <c r="C266"/>
  <c r="E264"/>
  <c r="D263"/>
  <c r="C262"/>
  <c r="E258"/>
  <c r="D257"/>
  <c r="C256"/>
  <c r="E254"/>
  <c r="D252"/>
  <c r="C251"/>
  <c r="E247"/>
  <c r="D246"/>
  <c r="C245"/>
  <c r="E243"/>
  <c r="D242"/>
  <c r="C241"/>
  <c r="E238"/>
  <c r="D237"/>
  <c r="C236"/>
  <c r="E234"/>
  <c r="D233"/>
  <c r="C232"/>
  <c r="E230"/>
  <c r="D229"/>
  <c r="C228"/>
  <c r="E226"/>
  <c r="D225"/>
  <c r="C222"/>
  <c r="E220"/>
  <c r="D219"/>
  <c r="C218"/>
  <c r="E216"/>
  <c r="D215"/>
  <c r="C214"/>
  <c r="E212"/>
  <c r="D211"/>
  <c r="C210"/>
  <c r="E208"/>
  <c r="D207"/>
  <c r="C206"/>
  <c r="E204"/>
  <c r="D202"/>
  <c r="C201"/>
  <c r="E199"/>
  <c r="D198"/>
  <c r="C197"/>
  <c r="E195"/>
  <c r="D194"/>
  <c r="C193"/>
  <c r="E191"/>
  <c r="D190"/>
  <c r="C189"/>
  <c r="E187"/>
  <c r="D186"/>
  <c r="C185"/>
  <c r="E183"/>
  <c r="D182"/>
  <c r="C181"/>
  <c r="E179"/>
  <c r="D178"/>
  <c r="C177"/>
  <c r="E171"/>
  <c r="D170"/>
  <c r="C169"/>
  <c r="E167"/>
  <c r="D166"/>
  <c r="C165"/>
  <c r="E163"/>
  <c r="D162"/>
  <c r="C161"/>
  <c r="E159"/>
  <c r="D157"/>
  <c r="C156"/>
  <c r="E154"/>
  <c r="D153"/>
  <c r="C152"/>
  <c r="E150"/>
  <c r="D149"/>
  <c r="C148"/>
  <c r="E146"/>
  <c r="D145"/>
  <c r="C142"/>
  <c r="E137"/>
  <c r="D136"/>
  <c r="C135"/>
  <c r="E133"/>
  <c r="D131"/>
  <c r="C130"/>
  <c r="E128"/>
  <c r="C126"/>
  <c r="E122"/>
  <c r="D120"/>
  <c r="C119"/>
  <c r="E117"/>
  <c r="D116"/>
  <c r="C115"/>
  <c r="E113"/>
  <c r="D111"/>
  <c r="C110"/>
  <c r="E108"/>
  <c r="D107"/>
  <c r="C106"/>
  <c r="E104"/>
  <c r="D101"/>
  <c r="C100"/>
  <c r="E98"/>
  <c r="D97"/>
  <c r="C95"/>
  <c r="E93"/>
  <c r="D90"/>
  <c r="C89"/>
  <c r="E87"/>
  <c r="D86"/>
  <c r="C85"/>
  <c r="E83"/>
  <c r="D81"/>
  <c r="C80"/>
  <c r="E78"/>
  <c r="D77"/>
  <c r="C76"/>
  <c r="E74"/>
  <c r="D73"/>
  <c r="C72"/>
  <c r="E70"/>
  <c r="D69"/>
  <c r="C68"/>
  <c r="E64"/>
  <c r="D63"/>
  <c r="C62"/>
  <c r="E60"/>
  <c r="D59"/>
  <c r="C58"/>
  <c r="E56"/>
  <c r="D55"/>
  <c r="C54"/>
  <c r="E52"/>
  <c r="D51"/>
  <c r="C50"/>
  <c r="C25"/>
  <c r="C27"/>
  <c r="C29"/>
  <c r="C33"/>
  <c r="C35"/>
  <c r="C38"/>
  <c r="E40"/>
  <c r="D43"/>
  <c r="C46"/>
  <c r="C24"/>
  <c r="D68" i="14"/>
  <c r="E52"/>
  <c r="C42"/>
  <c r="D29"/>
  <c r="E199" i="9"/>
  <c r="C150"/>
  <c r="E162"/>
  <c r="C132"/>
  <c r="D125"/>
  <c r="C108"/>
  <c r="D25"/>
  <c r="E61"/>
  <c r="C54"/>
  <c r="D10"/>
  <c r="E213" i="8"/>
  <c r="E209"/>
  <c r="C174"/>
  <c r="D127"/>
  <c r="E140"/>
  <c r="C133"/>
  <c r="E102"/>
  <c r="D77"/>
  <c r="C42"/>
  <c r="E38"/>
  <c r="D69"/>
  <c r="C64"/>
  <c r="E480" i="13"/>
  <c r="D475"/>
  <c r="C470"/>
  <c r="E463"/>
  <c r="D458"/>
  <c r="D445"/>
  <c r="C439"/>
  <c r="E430"/>
  <c r="D425"/>
  <c r="C419"/>
  <c r="E411"/>
  <c r="D405"/>
  <c r="C398"/>
  <c r="E391"/>
  <c r="D386"/>
  <c r="C381"/>
  <c r="E374"/>
  <c r="C373"/>
  <c r="C371"/>
  <c r="D369"/>
  <c r="E367"/>
  <c r="C364"/>
  <c r="D362"/>
  <c r="E357"/>
  <c r="C354"/>
  <c r="E350"/>
  <c r="C347"/>
  <c r="D343"/>
  <c r="C340"/>
  <c r="D336"/>
  <c r="E328"/>
  <c r="D325"/>
  <c r="E322"/>
  <c r="C320"/>
  <c r="D317"/>
  <c r="E313"/>
  <c r="C311"/>
  <c r="D308"/>
  <c r="E305"/>
  <c r="C303"/>
  <c r="D295"/>
  <c r="E292"/>
  <c r="C289"/>
  <c r="D286"/>
  <c r="E283"/>
  <c r="C279"/>
  <c r="D275"/>
  <c r="E272"/>
  <c r="C270"/>
  <c r="D266"/>
  <c r="E263"/>
  <c r="C261"/>
  <c r="D256"/>
  <c r="E252"/>
  <c r="C250"/>
  <c r="C244"/>
  <c r="D241"/>
  <c r="E237"/>
  <c r="C235"/>
  <c r="D232"/>
  <c r="E229"/>
  <c r="C227"/>
  <c r="D222"/>
  <c r="E219"/>
  <c r="C217"/>
  <c r="D214"/>
  <c r="E211"/>
  <c r="C209"/>
  <c r="D206"/>
  <c r="E202"/>
  <c r="C200"/>
  <c r="D197"/>
  <c r="C196"/>
  <c r="D193"/>
  <c r="E190"/>
  <c r="C188"/>
  <c r="D185"/>
  <c r="E182"/>
  <c r="D177"/>
  <c r="E170"/>
  <c r="C168"/>
  <c r="D165"/>
  <c r="D161"/>
  <c r="E157"/>
  <c r="C155"/>
  <c r="D152"/>
  <c r="E149"/>
  <c r="C147"/>
  <c r="D142"/>
  <c r="E136"/>
  <c r="C134"/>
  <c r="D130"/>
  <c r="C125"/>
  <c r="D119"/>
  <c r="E116"/>
  <c r="C114"/>
  <c r="D110"/>
  <c r="E107"/>
  <c r="C105"/>
  <c r="D100"/>
  <c r="E97"/>
  <c r="C94"/>
  <c r="D89"/>
  <c r="E86"/>
  <c r="C84"/>
  <c r="D80"/>
  <c r="E77"/>
  <c r="C75"/>
  <c r="D72"/>
  <c r="E69"/>
  <c r="C65"/>
  <c r="D62"/>
  <c r="E59"/>
  <c r="C57"/>
  <c r="D54"/>
  <c r="E51"/>
  <c r="C49"/>
  <c r="C74" i="14"/>
  <c r="E65"/>
  <c r="D55"/>
  <c r="C50"/>
  <c r="E44"/>
  <c r="D37"/>
  <c r="C32"/>
  <c r="E26"/>
  <c r="D21"/>
  <c r="C157" i="9"/>
  <c r="E152"/>
  <c r="D192"/>
  <c r="C186"/>
  <c r="E180"/>
  <c r="D174"/>
  <c r="C140"/>
  <c r="E134"/>
  <c r="D87"/>
  <c r="C129"/>
  <c r="E122"/>
  <c r="D79"/>
  <c r="C117"/>
  <c r="E110"/>
  <c r="D76"/>
  <c r="E23"/>
  <c r="D65"/>
  <c r="C59"/>
  <c r="E48"/>
  <c r="D51"/>
  <c r="C42"/>
  <c r="E217" i="8"/>
  <c r="D196"/>
  <c r="C228"/>
  <c r="E177"/>
  <c r="C207"/>
  <c r="E190"/>
  <c r="D171"/>
  <c r="C129"/>
  <c r="E153"/>
  <c r="D108"/>
  <c r="D138"/>
  <c r="E134"/>
  <c r="E120"/>
  <c r="C104"/>
  <c r="D94"/>
  <c r="C57"/>
  <c r="D75"/>
  <c r="E73"/>
  <c r="C40"/>
  <c r="D26"/>
  <c r="E70"/>
  <c r="C68"/>
  <c r="D65"/>
  <c r="D479" i="13"/>
  <c r="E476"/>
  <c r="C474"/>
  <c r="D471"/>
  <c r="E468"/>
  <c r="C465"/>
  <c r="D462"/>
  <c r="E459"/>
  <c r="C457"/>
  <c r="D454"/>
  <c r="E446"/>
  <c r="C444"/>
  <c r="D440"/>
  <c r="E437"/>
  <c r="C433"/>
  <c r="D429"/>
  <c r="E426"/>
  <c r="C424"/>
  <c r="D420"/>
  <c r="E417"/>
  <c r="C415"/>
  <c r="D410"/>
  <c r="E406"/>
  <c r="C402"/>
  <c r="D399"/>
  <c r="E396"/>
  <c r="C393"/>
  <c r="D390"/>
  <c r="E387"/>
  <c r="C385"/>
  <c r="D382"/>
  <c r="E377"/>
  <c r="E375"/>
  <c r="E373"/>
  <c r="C372"/>
  <c r="D370"/>
  <c r="D368"/>
  <c r="E366"/>
  <c r="C365"/>
  <c r="C363"/>
  <c r="D361"/>
  <c r="E358"/>
  <c r="E356"/>
  <c r="C355"/>
  <c r="D353"/>
  <c r="D351"/>
  <c r="E349"/>
  <c r="C348"/>
  <c r="C346"/>
  <c r="D344"/>
  <c r="E342"/>
  <c r="E340"/>
  <c r="C339"/>
  <c r="D337"/>
  <c r="D335"/>
  <c r="E329"/>
  <c r="C328"/>
  <c r="C326"/>
  <c r="E324"/>
  <c r="D323"/>
  <c r="C322"/>
  <c r="E320"/>
  <c r="D319"/>
  <c r="C318"/>
  <c r="E315"/>
  <c r="D314"/>
  <c r="C313"/>
  <c r="E311"/>
  <c r="D310"/>
  <c r="C309"/>
  <c r="E307"/>
  <c r="D306"/>
  <c r="C305"/>
  <c r="E303"/>
  <c r="D300"/>
  <c r="C298"/>
  <c r="E294"/>
  <c r="D293"/>
  <c r="C292"/>
  <c r="E289"/>
  <c r="D288"/>
  <c r="C287"/>
  <c r="E285"/>
  <c r="D284"/>
  <c r="C283"/>
  <c r="E279"/>
  <c r="D277"/>
  <c r="C276"/>
  <c r="E274"/>
  <c r="D273"/>
  <c r="C272"/>
  <c r="E270"/>
  <c r="D268"/>
  <c r="C267"/>
  <c r="E265"/>
  <c r="D264"/>
  <c r="C263"/>
  <c r="E261"/>
  <c r="D258"/>
  <c r="C257"/>
  <c r="E255"/>
  <c r="D254"/>
  <c r="C252"/>
  <c r="E250"/>
  <c r="D247"/>
  <c r="C246"/>
  <c r="E244"/>
  <c r="D243"/>
  <c r="C242"/>
  <c r="E240"/>
  <c r="D238"/>
  <c r="C237"/>
  <c r="E235"/>
  <c r="D234"/>
  <c r="C233"/>
  <c r="E231"/>
  <c r="D230"/>
  <c r="C229"/>
  <c r="E227"/>
  <c r="D226"/>
  <c r="C225"/>
  <c r="E221"/>
  <c r="D220"/>
  <c r="C219"/>
  <c r="E217"/>
  <c r="D216"/>
  <c r="C215"/>
  <c r="E213"/>
  <c r="D212"/>
  <c r="C211"/>
  <c r="E209"/>
  <c r="D208"/>
  <c r="C207"/>
  <c r="E205"/>
  <c r="D204"/>
  <c r="C202"/>
  <c r="E200"/>
  <c r="D199"/>
  <c r="C198"/>
  <c r="E196"/>
  <c r="D195"/>
  <c r="C194"/>
  <c r="E192"/>
  <c r="D191"/>
  <c r="C190"/>
  <c r="E188"/>
  <c r="D187"/>
  <c r="C186"/>
  <c r="E184"/>
  <c r="D183"/>
  <c r="C182"/>
  <c r="E180"/>
  <c r="D179"/>
  <c r="C178"/>
  <c r="E173"/>
  <c r="D171"/>
  <c r="C170"/>
  <c r="E168"/>
  <c r="D167"/>
  <c r="C166"/>
  <c r="E164"/>
  <c r="D163"/>
  <c r="C162"/>
  <c r="E160"/>
  <c r="D159"/>
  <c r="C157"/>
  <c r="E155"/>
  <c r="D154"/>
  <c r="C153"/>
  <c r="E151"/>
  <c r="D150"/>
  <c r="C149"/>
  <c r="E147"/>
  <c r="D146"/>
  <c r="C145"/>
  <c r="E140"/>
  <c r="D137"/>
  <c r="C136"/>
  <c r="E134"/>
  <c r="D133"/>
  <c r="C131"/>
  <c r="E129"/>
  <c r="D128"/>
  <c r="C127"/>
  <c r="D122"/>
  <c r="C120"/>
  <c r="E118"/>
  <c r="D117"/>
  <c r="C116"/>
  <c r="E114"/>
  <c r="D113"/>
  <c r="C111"/>
  <c r="E109"/>
  <c r="D108"/>
  <c r="C107"/>
  <c r="E105"/>
  <c r="D104"/>
  <c r="C101"/>
  <c r="E99"/>
  <c r="D98"/>
  <c r="C97"/>
  <c r="E94"/>
  <c r="D93"/>
  <c r="C90"/>
  <c r="E88"/>
  <c r="D87"/>
  <c r="C86"/>
  <c r="E84"/>
  <c r="D83"/>
  <c r="C81"/>
  <c r="E79"/>
  <c r="D78"/>
  <c r="C77"/>
  <c r="E75"/>
  <c r="D74"/>
  <c r="C73"/>
  <c r="E71"/>
  <c r="D70"/>
  <c r="C69"/>
  <c r="E65"/>
  <c r="D64"/>
  <c r="C63"/>
  <c r="E61"/>
  <c r="D60"/>
  <c r="C59"/>
  <c r="E57"/>
  <c r="D56"/>
  <c r="C55"/>
  <c r="E53"/>
  <c r="D52"/>
  <c r="C51"/>
  <c r="E49"/>
  <c r="E25"/>
  <c r="E27"/>
  <c r="E29"/>
  <c r="E31"/>
  <c r="E33"/>
  <c r="E35"/>
  <c r="C37"/>
  <c r="D38"/>
  <c r="E39"/>
  <c r="C41"/>
  <c r="D42"/>
  <c r="E43"/>
  <c r="C45"/>
  <c r="D46"/>
  <c r="E47"/>
  <c r="C31"/>
  <c r="E36"/>
  <c r="D39"/>
  <c r="C42"/>
  <c r="E44"/>
  <c r="D47"/>
  <c r="E78" i="14"/>
  <c r="C61"/>
  <c r="D47"/>
  <c r="E34"/>
  <c r="C24"/>
  <c r="D195" i="9"/>
  <c r="E188"/>
  <c r="C178"/>
  <c r="D136"/>
  <c r="E84"/>
  <c r="C82"/>
  <c r="D114"/>
  <c r="E29"/>
  <c r="C21"/>
  <c r="D34"/>
  <c r="E44"/>
  <c r="C224" i="8"/>
  <c r="D192"/>
  <c r="D204"/>
  <c r="E116"/>
  <c r="C123"/>
  <c r="E136"/>
  <c r="D105"/>
  <c r="C88"/>
  <c r="E55"/>
  <c r="C82"/>
  <c r="E66"/>
  <c r="C478" i="13"/>
  <c r="E472"/>
  <c r="D466"/>
  <c r="C461"/>
  <c r="E455"/>
  <c r="C451"/>
  <c r="E441"/>
  <c r="D436"/>
  <c r="C428"/>
  <c r="E421"/>
  <c r="D416"/>
  <c r="C409"/>
  <c r="E400"/>
  <c r="D395"/>
  <c r="C389"/>
  <c r="E383"/>
  <c r="D376"/>
  <c r="E365"/>
  <c r="D359"/>
  <c r="C356"/>
  <c r="D352"/>
  <c r="E348"/>
  <c r="D345"/>
  <c r="E341"/>
  <c r="C338"/>
  <c r="E331"/>
  <c r="C327"/>
  <c r="C324"/>
  <c r="D321"/>
  <c r="E318"/>
  <c r="C315"/>
  <c r="D312"/>
  <c r="E309"/>
  <c r="C307"/>
  <c r="D304"/>
  <c r="E298"/>
  <c r="C294"/>
  <c r="D290"/>
  <c r="E287"/>
  <c r="C285"/>
  <c r="D282"/>
  <c r="E276"/>
  <c r="C274"/>
  <c r="D271"/>
  <c r="E267"/>
  <c r="C265"/>
  <c r="D262"/>
  <c r="E257"/>
  <c r="C255"/>
  <c r="D251"/>
  <c r="E246"/>
  <c r="D245"/>
  <c r="E242"/>
  <c r="C240"/>
  <c r="D236"/>
  <c r="E233"/>
  <c r="C231"/>
  <c r="D228"/>
  <c r="E225"/>
  <c r="C221"/>
  <c r="D218"/>
  <c r="E215"/>
  <c r="C213"/>
  <c r="D210"/>
  <c r="E207"/>
  <c r="C205"/>
  <c r="D201"/>
  <c r="E198"/>
  <c r="E194"/>
  <c r="C192"/>
  <c r="D189"/>
  <c r="E186"/>
  <c r="C184"/>
  <c r="D181"/>
  <c r="E178"/>
  <c r="C173"/>
  <c r="D169"/>
  <c r="E166"/>
  <c r="C164"/>
  <c r="E162"/>
  <c r="C160"/>
  <c r="D156"/>
  <c r="E153"/>
  <c r="C151"/>
  <c r="D148"/>
  <c r="E145"/>
  <c r="C140"/>
  <c r="D135"/>
  <c r="E131"/>
  <c r="C129"/>
  <c r="E120"/>
  <c r="C118"/>
  <c r="D115"/>
  <c r="E111"/>
  <c r="C109"/>
  <c r="D106"/>
  <c r="E101"/>
  <c r="C99"/>
  <c r="D95"/>
  <c r="E90"/>
  <c r="C88"/>
  <c r="D85"/>
  <c r="E81"/>
  <c r="C79"/>
  <c r="D76"/>
  <c r="E73"/>
  <c r="C71"/>
  <c r="D68"/>
  <c r="E63"/>
  <c r="C61"/>
  <c r="D58"/>
  <c r="E55"/>
  <c r="C53"/>
  <c r="D50"/>
  <c r="C71" i="14"/>
  <c r="E43"/>
  <c r="D168" i="9"/>
  <c r="C164"/>
  <c r="E90"/>
  <c r="D78"/>
  <c r="C27"/>
  <c r="E55"/>
  <c r="D183" i="8"/>
  <c r="E189"/>
  <c r="D96"/>
  <c r="E103"/>
  <c r="C75"/>
  <c r="D70"/>
  <c r="E482" i="13"/>
  <c r="C471"/>
  <c r="D459"/>
  <c r="E442"/>
  <c r="C429"/>
  <c r="D417"/>
  <c r="E401"/>
  <c r="C390"/>
  <c r="D377"/>
  <c r="E369"/>
  <c r="E362"/>
  <c r="E354"/>
  <c r="D347"/>
  <c r="D340"/>
  <c r="D329"/>
  <c r="C323"/>
  <c r="E317"/>
  <c r="D311"/>
  <c r="C306"/>
  <c r="E295"/>
  <c r="D289"/>
  <c r="C284"/>
  <c r="E275"/>
  <c r="D270"/>
  <c r="C264"/>
  <c r="E256"/>
  <c r="D250"/>
  <c r="C243"/>
  <c r="E236"/>
  <c r="D231"/>
  <c r="C226"/>
  <c r="E218"/>
  <c r="D213"/>
  <c r="C208"/>
  <c r="E201"/>
  <c r="D196"/>
  <c r="C191"/>
  <c r="E185"/>
  <c r="D180"/>
  <c r="C171"/>
  <c r="E165"/>
  <c r="D160"/>
  <c r="C154"/>
  <c r="E148"/>
  <c r="D140"/>
  <c r="C133"/>
  <c r="D118"/>
  <c r="C113"/>
  <c r="E106"/>
  <c r="D99"/>
  <c r="C93"/>
  <c r="E85"/>
  <c r="D79"/>
  <c r="C74"/>
  <c r="E68"/>
  <c r="D61"/>
  <c r="E50"/>
  <c r="C28"/>
  <c r="C36"/>
  <c r="D41"/>
  <c r="E46"/>
  <c r="C49" i="14"/>
  <c r="D191" i="9"/>
  <c r="E99"/>
  <c r="C58"/>
  <c r="C206" i="8"/>
  <c r="D120"/>
  <c r="C26"/>
  <c r="E473" i="13"/>
  <c r="D446"/>
  <c r="C420"/>
  <c r="E392"/>
  <c r="E371"/>
  <c r="D356"/>
  <c r="C335"/>
  <c r="C319"/>
  <c r="D307"/>
  <c r="E290"/>
  <c r="C277"/>
  <c r="D265"/>
  <c r="E251"/>
  <c r="C238"/>
  <c r="D227"/>
  <c r="E214"/>
  <c r="C204"/>
  <c r="D192"/>
  <c r="E181"/>
  <c r="D173"/>
  <c r="E161"/>
  <c r="C150"/>
  <c r="D134"/>
  <c r="E119"/>
  <c r="C108"/>
  <c r="D94"/>
  <c r="E80"/>
  <c r="C70"/>
  <c r="D57"/>
  <c r="E26"/>
  <c r="E34"/>
  <c r="D40"/>
  <c r="E45"/>
  <c r="E151" i="9"/>
  <c r="C128"/>
  <c r="D64"/>
  <c r="C32"/>
  <c r="C98" i="8"/>
  <c r="C65"/>
  <c r="E464" i="13"/>
  <c r="D437"/>
  <c r="C410"/>
  <c r="D373"/>
  <c r="C358"/>
  <c r="C344"/>
  <c r="E325"/>
  <c r="C314"/>
  <c r="D303"/>
  <c r="E286"/>
  <c r="C273"/>
  <c r="D261"/>
  <c r="E245"/>
  <c r="C234"/>
  <c r="D221"/>
  <c r="E210"/>
  <c r="C199"/>
  <c r="D188"/>
  <c r="E177"/>
  <c r="C163"/>
  <c r="D151"/>
  <c r="E135"/>
  <c r="C122"/>
  <c r="D109"/>
  <c r="E95"/>
  <c r="C83"/>
  <c r="D71"/>
  <c r="E58"/>
  <c r="C26"/>
  <c r="C34"/>
  <c r="C40"/>
  <c r="D45"/>
  <c r="E64" i="14"/>
  <c r="D36"/>
  <c r="C197" i="9"/>
  <c r="E179"/>
  <c r="D86"/>
  <c r="C116"/>
  <c r="E22"/>
  <c r="D46"/>
  <c r="C222" i="8"/>
  <c r="D163"/>
  <c r="C138"/>
  <c r="C94"/>
  <c r="D73"/>
  <c r="E67"/>
  <c r="C479" i="13"/>
  <c r="D468"/>
  <c r="E456"/>
  <c r="C440"/>
  <c r="D426"/>
  <c r="E412"/>
  <c r="C399"/>
  <c r="D387"/>
  <c r="C375"/>
  <c r="C368"/>
  <c r="C361"/>
  <c r="E352"/>
  <c r="E345"/>
  <c r="E338"/>
  <c r="D327"/>
  <c r="E321"/>
  <c r="D315"/>
  <c r="C310"/>
  <c r="E304"/>
  <c r="D294"/>
  <c r="C288"/>
  <c r="E282"/>
  <c r="D274"/>
  <c r="C268"/>
  <c r="E262"/>
  <c r="D255"/>
  <c r="C247"/>
  <c r="E241"/>
  <c r="D235"/>
  <c r="C230"/>
  <c r="E222"/>
  <c r="D217"/>
  <c r="C212"/>
  <c r="E206"/>
  <c r="D200"/>
  <c r="C195"/>
  <c r="E189"/>
  <c r="D184"/>
  <c r="E169"/>
  <c r="D164"/>
  <c r="C159"/>
  <c r="E152"/>
  <c r="D147"/>
  <c r="C137"/>
  <c r="E130"/>
  <c r="C117"/>
  <c r="E110"/>
  <c r="D105"/>
  <c r="C98"/>
  <c r="E89"/>
  <c r="D84"/>
  <c r="C78"/>
  <c r="E72"/>
  <c r="D65"/>
  <c r="C60"/>
  <c r="E54"/>
  <c r="D49"/>
  <c r="E28"/>
  <c r="E32"/>
  <c r="D36"/>
  <c r="C39"/>
  <c r="E41"/>
  <c r="D44"/>
  <c r="C47"/>
  <c r="C56"/>
  <c r="C32"/>
  <c r="E38"/>
  <c r="C44"/>
  <c r="E25" i="14"/>
  <c r="C103" i="9"/>
  <c r="D75"/>
  <c r="E198" i="8"/>
  <c r="E142"/>
  <c r="E44"/>
  <c r="C462" i="13"/>
  <c r="E431"/>
  <c r="D406"/>
  <c r="C382"/>
  <c r="D364"/>
  <c r="D349"/>
  <c r="C342"/>
  <c r="D324"/>
  <c r="E312"/>
  <c r="C300"/>
  <c r="D285"/>
  <c r="E271"/>
  <c r="C258"/>
  <c r="D244"/>
  <c r="E232"/>
  <c r="C220"/>
  <c r="D209"/>
  <c r="E197"/>
  <c r="C187"/>
  <c r="C167"/>
  <c r="D155"/>
  <c r="E142"/>
  <c r="C128"/>
  <c r="D114"/>
  <c r="E100"/>
  <c r="C87"/>
  <c r="D75"/>
  <c r="E62"/>
  <c r="C52"/>
  <c r="E30"/>
  <c r="E37"/>
  <c r="C43"/>
  <c r="D54" i="14"/>
  <c r="C31"/>
  <c r="D173" i="9"/>
  <c r="E109"/>
  <c r="E165" i="8"/>
  <c r="D134"/>
  <c r="E39"/>
  <c r="D476" i="13"/>
  <c r="C454"/>
  <c r="E422"/>
  <c r="D396"/>
  <c r="E384"/>
  <c r="D366"/>
  <c r="C351"/>
  <c r="E336"/>
  <c r="D320"/>
  <c r="E308"/>
  <c r="C293"/>
  <c r="D279"/>
  <c r="E266"/>
  <c r="C254"/>
  <c r="D240"/>
  <c r="E228"/>
  <c r="C216"/>
  <c r="D205"/>
  <c r="E193"/>
  <c r="C183"/>
  <c r="D168"/>
  <c r="E156"/>
  <c r="C146"/>
  <c r="D129"/>
  <c r="E115"/>
  <c r="C104"/>
  <c r="D88"/>
  <c r="E76"/>
  <c r="C64"/>
  <c r="D53"/>
  <c r="C30"/>
  <c r="D37"/>
  <c r="E42"/>
  <c r="E24"/>
  <c r="H395"/>
  <c r="H189" i="9"/>
  <c r="H445" i="13"/>
  <c r="H213"/>
  <c r="H254"/>
  <c r="H210"/>
  <c r="H217"/>
  <c r="H211" i="8"/>
  <c r="H84" i="9"/>
  <c r="H193"/>
  <c r="H276" i="13"/>
  <c r="H181" i="8"/>
  <c r="H399" i="13"/>
  <c r="H241"/>
  <c r="H62"/>
  <c r="H215" i="8"/>
  <c r="H161" i="13"/>
  <c r="H478"/>
  <c r="H271"/>
  <c r="H427"/>
  <c r="H94" i="9"/>
  <c r="H188"/>
  <c r="H164" i="13"/>
  <c r="H216"/>
  <c r="H153" i="9"/>
  <c r="H21"/>
  <c r="H295" i="13"/>
  <c r="H117"/>
  <c r="H148" i="8"/>
  <c r="H85" i="9"/>
  <c r="H25"/>
  <c r="H475" i="13"/>
  <c r="H243"/>
  <c r="H178" i="8"/>
  <c r="H172"/>
  <c r="H114"/>
  <c r="H212" i="13"/>
  <c r="H328"/>
  <c r="H277"/>
  <c r="H63"/>
  <c r="H69" i="9"/>
  <c r="H90" i="8"/>
  <c r="H258" i="13"/>
  <c r="H173"/>
  <c r="H246"/>
  <c r="H372"/>
  <c r="H300"/>
  <c r="H133"/>
  <c r="H256"/>
  <c r="H326"/>
  <c r="H132" i="9"/>
  <c r="H157"/>
  <c r="H116" i="8"/>
  <c r="H242" i="13"/>
  <c r="H275"/>
  <c r="H58" i="9"/>
  <c r="H100" i="13"/>
  <c r="H168" i="9"/>
  <c r="H362" i="13"/>
  <c r="H165" i="8"/>
  <c r="H88"/>
  <c r="H171" i="13"/>
  <c r="H115"/>
  <c r="H244"/>
  <c r="H219"/>
  <c r="H365"/>
  <c r="H114"/>
  <c r="H159" i="9"/>
  <c r="H152"/>
  <c r="H23"/>
  <c r="H137" i="13"/>
  <c r="H79" i="8"/>
  <c r="H361" i="13"/>
  <c r="H57" i="8"/>
  <c r="H400" i="13"/>
  <c r="H402"/>
  <c r="H479"/>
  <c r="H476"/>
  <c r="H122" i="9"/>
  <c r="H192"/>
  <c r="H410" i="13"/>
  <c r="H218"/>
  <c r="H451"/>
  <c r="H99"/>
  <c r="H46" i="8"/>
  <c r="H118" i="13"/>
  <c r="H136" i="9"/>
  <c r="H128"/>
  <c r="H162" i="13"/>
  <c r="H198" i="8"/>
  <c r="H96"/>
  <c r="H57" i="13"/>
  <c r="H160"/>
  <c r="H272"/>
  <c r="H369"/>
  <c r="H153" i="8"/>
  <c r="H73"/>
  <c r="H149" i="9"/>
  <c r="H430" i="13"/>
  <c r="H87"/>
  <c r="H396"/>
  <c r="H54"/>
  <c r="H29" i="9"/>
  <c r="H22"/>
  <c r="H88"/>
  <c r="H86"/>
  <c r="H274" i="13"/>
  <c r="H204"/>
  <c r="H127" i="8"/>
  <c r="H245" i="13"/>
  <c r="H247"/>
  <c r="H170"/>
  <c r="H325"/>
  <c r="H186" i="9"/>
  <c r="H64"/>
  <c r="H255" i="13"/>
  <c r="H331"/>
  <c r="H142"/>
  <c r="H444"/>
  <c r="H185" i="8"/>
  <c r="H397" i="13"/>
  <c r="H199" i="9"/>
  <c r="H208" i="13"/>
  <c r="H59" i="8"/>
  <c r="H205" i="13"/>
  <c r="H167" i="8"/>
  <c r="H214" i="13"/>
  <c r="H480"/>
  <c r="H122"/>
  <c r="H376"/>
  <c r="H71" i="8"/>
  <c r="H59" i="9"/>
  <c r="H215" i="13"/>
  <c r="H294"/>
  <c r="H367"/>
  <c r="H222" i="8"/>
  <c r="H53" i="13"/>
  <c r="H371"/>
  <c r="H67" i="8"/>
  <c r="H19" i="9"/>
  <c r="H119" i="13"/>
  <c r="H192" i="8"/>
  <c r="H112"/>
  <c r="H64" i="13"/>
  <c r="H84"/>
  <c r="H373"/>
  <c r="H211"/>
  <c r="H470"/>
  <c r="H327"/>
  <c r="H425"/>
  <c r="H273"/>
  <c r="H87" i="9"/>
  <c r="H473" i="13"/>
  <c r="H370"/>
  <c r="H101" i="9"/>
  <c r="H151"/>
  <c r="H446" i="13"/>
  <c r="H428"/>
  <c r="H217" i="8"/>
  <c r="H49" i="13"/>
  <c r="H155" i="9"/>
  <c r="H324" i="13"/>
  <c r="H196" i="8"/>
  <c r="H88" i="13"/>
  <c r="H103" i="8"/>
  <c r="H90" i="13"/>
  <c r="H183" i="8"/>
  <c r="H366" i="13"/>
  <c r="H167"/>
  <c r="H220"/>
  <c r="H197" i="9"/>
  <c r="H57"/>
  <c r="H129"/>
  <c r="H159" i="8"/>
  <c r="H98" i="13"/>
  <c r="H55" i="8"/>
  <c r="H482" i="13"/>
  <c r="H61"/>
  <c r="H86" i="8"/>
  <c r="H292" i="13"/>
  <c r="H411"/>
  <c r="H67" i="9"/>
  <c r="H92"/>
  <c r="H68" i="8"/>
  <c r="H85" i="13"/>
  <c r="H429"/>
  <c r="H71" i="9"/>
  <c r="H187"/>
  <c r="H412" i="13"/>
  <c r="H191" i="9"/>
  <c r="H52" i="13"/>
  <c r="H320"/>
  <c r="H129" i="8"/>
  <c r="H474" i="13"/>
  <c r="H50"/>
  <c r="H144" i="8"/>
  <c r="H468" i="13"/>
  <c r="H321"/>
  <c r="H226" i="8"/>
  <c r="H222" i="13"/>
  <c r="H329"/>
  <c r="H318"/>
  <c r="H110" i="8"/>
  <c r="H426" i="13"/>
  <c r="H424"/>
  <c r="H63" i="9"/>
  <c r="H471" i="13"/>
  <c r="H165"/>
  <c r="H75" i="8"/>
  <c r="H317" i="13"/>
  <c r="H163"/>
  <c r="H368"/>
  <c r="H469"/>
  <c r="H179" i="8"/>
  <c r="H270" i="13"/>
  <c r="H433"/>
  <c r="H136"/>
  <c r="H61" i="9"/>
  <c r="H124"/>
  <c r="H135" i="13"/>
  <c r="H56"/>
  <c r="H409"/>
  <c r="H84" i="8"/>
  <c r="H60" i="13"/>
  <c r="H142" i="8"/>
  <c r="H137"/>
  <c r="H65" i="9"/>
  <c r="H42" i="8"/>
  <c r="H375" i="13"/>
  <c r="H146" i="8"/>
  <c r="H169" i="13"/>
  <c r="H116"/>
  <c r="H60" i="9"/>
  <c r="H59" i="13"/>
  <c r="H166" i="9"/>
  <c r="H240" i="13"/>
  <c r="H150" i="9"/>
  <c r="H166" i="13"/>
  <c r="H398"/>
  <c r="H39" i="8"/>
  <c r="H55" i="13"/>
  <c r="H431"/>
  <c r="H134" i="9"/>
  <c r="H363" i="13"/>
  <c r="H101"/>
  <c r="H194" i="8"/>
  <c r="H401" i="13"/>
  <c r="H155" i="8"/>
  <c r="H477" i="13"/>
  <c r="H27" i="9"/>
  <c r="H138" i="8"/>
  <c r="H293" i="13"/>
  <c r="H257"/>
  <c r="H38" i="9"/>
  <c r="H206" i="13"/>
  <c r="H207"/>
  <c r="H159"/>
  <c r="H98" i="8"/>
  <c r="H157"/>
  <c r="H377" i="13"/>
  <c r="H40" i="8"/>
  <c r="H113" i="13"/>
  <c r="H279"/>
  <c r="H126" i="9"/>
  <c r="H58" i="13"/>
  <c r="H97"/>
  <c r="H364"/>
  <c r="H206" i="8"/>
  <c r="H130" i="9"/>
  <c r="H123" i="8"/>
  <c r="H221" i="13"/>
  <c r="H77" i="8"/>
  <c r="H319" i="13"/>
  <c r="H125" i="9"/>
  <c r="H322" i="13"/>
  <c r="H36" i="9"/>
  <c r="H83" i="13"/>
  <c r="H20" i="9"/>
  <c r="H90"/>
  <c r="H86" i="13"/>
  <c r="H109" i="8"/>
  <c r="H44"/>
  <c r="H120" i="13"/>
  <c r="H374"/>
  <c r="H209"/>
  <c r="H228" i="8"/>
  <c r="H125"/>
  <c r="H89" i="13"/>
  <c r="H224" i="8"/>
  <c r="H168" i="13"/>
  <c r="H195" i="9"/>
  <c r="H207" i="8"/>
  <c r="H134" i="13"/>
  <c r="H123" i="9"/>
  <c r="H103"/>
  <c r="H51" i="13"/>
  <c r="H323"/>
  <c r="H213" i="8"/>
  <c r="H26"/>
  <c r="H472" i="13"/>
  <c r="H65"/>
  <c r="H46" i="9"/>
  <c r="H110"/>
  <c r="H111"/>
  <c r="H42"/>
  <c r="H32"/>
  <c r="H141"/>
  <c r="H97"/>
  <c r="H172"/>
  <c r="H162"/>
  <c r="H43"/>
  <c r="H45"/>
  <c r="H173"/>
  <c r="H10"/>
  <c r="H11"/>
  <c r="H108"/>
  <c r="H176"/>
  <c r="H107"/>
  <c r="H174"/>
  <c r="H140"/>
  <c r="H44"/>
  <c r="H175"/>
  <c r="H109"/>
  <c r="H75"/>
  <c r="H76"/>
  <c r="H380" i="13"/>
  <c r="H33" i="8"/>
  <c r="H441" i="13"/>
  <c r="H130"/>
  <c r="H150"/>
  <c r="H345"/>
  <c r="H417"/>
  <c r="H55" i="9"/>
  <c r="H30" i="13"/>
  <c r="H29"/>
  <c r="H186"/>
  <c r="H385"/>
  <c r="H43"/>
  <c r="H187"/>
  <c r="H311"/>
  <c r="H252"/>
  <c r="H407"/>
  <c r="H74"/>
  <c r="H391"/>
  <c r="H45"/>
  <c r="H107"/>
  <c r="H114" i="9"/>
  <c r="H189" i="13"/>
  <c r="H351"/>
  <c r="H234"/>
  <c r="H34" i="8"/>
  <c r="H202"/>
  <c r="H139"/>
  <c r="H178" i="9"/>
  <c r="H381" i="13"/>
  <c r="H44"/>
  <c r="H179"/>
  <c r="H93"/>
  <c r="H265"/>
  <c r="H382"/>
  <c r="H140"/>
  <c r="H188"/>
  <c r="H393"/>
  <c r="H457"/>
  <c r="H307"/>
  <c r="H344"/>
  <c r="H105" i="8"/>
  <c r="H237" i="13"/>
  <c r="H392"/>
  <c r="H335"/>
  <c r="H180" i="9"/>
  <c r="H437" i="13"/>
  <c r="H111"/>
  <c r="H386"/>
  <c r="H75"/>
  <c r="H34" i="9"/>
  <c r="H313" i="13"/>
  <c r="H261"/>
  <c r="H421"/>
  <c r="H190" i="8"/>
  <c r="H455" i="13"/>
  <c r="H64" i="8"/>
  <c r="H102"/>
  <c r="H49" i="9"/>
  <c r="H66" i="8"/>
  <c r="H463" i="13"/>
  <c r="H39"/>
  <c r="H235"/>
  <c r="H310"/>
  <c r="H68"/>
  <c r="H233"/>
  <c r="H105"/>
  <c r="H48" i="9"/>
  <c r="H440" i="13"/>
  <c r="H309"/>
  <c r="H156"/>
  <c r="H204" i="8"/>
  <c r="H180" i="13"/>
  <c r="H356"/>
  <c r="H387"/>
  <c r="H436"/>
  <c r="H343"/>
  <c r="H284"/>
  <c r="H106"/>
  <c r="H383"/>
  <c r="H27"/>
  <c r="H31"/>
  <c r="H230"/>
  <c r="H349"/>
  <c r="H32"/>
  <c r="H462"/>
  <c r="H384"/>
  <c r="H95"/>
  <c r="H79"/>
  <c r="H303"/>
  <c r="H52" i="9"/>
  <c r="H34" i="13"/>
  <c r="H193"/>
  <c r="H63" i="8"/>
  <c r="H113" i="9"/>
  <c r="H315" i="13"/>
  <c r="H108"/>
  <c r="H338"/>
  <c r="H238"/>
  <c r="H148"/>
  <c r="H458"/>
  <c r="H174" i="8"/>
  <c r="H24" i="13"/>
  <c r="H357"/>
  <c r="H285"/>
  <c r="H422"/>
  <c r="H99" i="9"/>
  <c r="H415" i="13"/>
  <c r="H121" i="8"/>
  <c r="H305" i="13"/>
  <c r="H312"/>
  <c r="H78"/>
  <c r="H225"/>
  <c r="H290"/>
  <c r="H420"/>
  <c r="H459"/>
  <c r="H263"/>
  <c r="H71"/>
  <c r="H339"/>
  <c r="H195"/>
  <c r="H153"/>
  <c r="H191"/>
  <c r="H236"/>
  <c r="H354"/>
  <c r="H189" i="8"/>
  <c r="H42" i="13"/>
  <c r="H347"/>
  <c r="H69" i="8"/>
  <c r="H69" i="13"/>
  <c r="H353"/>
  <c r="H405"/>
  <c r="H183"/>
  <c r="H81"/>
  <c r="H220" i="8"/>
  <c r="H149" i="13"/>
  <c r="H209" i="8"/>
  <c r="H177" i="13"/>
  <c r="H116" i="9"/>
  <c r="H288" i="13"/>
  <c r="H192"/>
  <c r="H25"/>
  <c r="H104"/>
  <c r="H456"/>
  <c r="H171" i="8"/>
  <c r="H154" i="13"/>
  <c r="H348"/>
  <c r="H337"/>
  <c r="H388"/>
  <c r="H131"/>
  <c r="H266"/>
  <c r="H442"/>
  <c r="H286"/>
  <c r="H359"/>
  <c r="H336"/>
  <c r="H21" i="14"/>
  <c r="H289" i="13"/>
  <c r="H308"/>
  <c r="H35"/>
  <c r="H181" i="9"/>
  <c r="H228" i="13"/>
  <c r="H185"/>
  <c r="H184"/>
  <c r="H340"/>
  <c r="H40"/>
  <c r="H198"/>
  <c r="H341"/>
  <c r="H229"/>
  <c r="H36"/>
  <c r="H346"/>
  <c r="H231"/>
  <c r="H145"/>
  <c r="H200"/>
  <c r="H264"/>
  <c r="H120" i="8"/>
  <c r="H179" i="9"/>
  <c r="H128" i="13"/>
  <c r="H38"/>
  <c r="H389"/>
  <c r="H173" i="8"/>
  <c r="H133"/>
  <c r="H79" i="9"/>
  <c r="H157" i="13"/>
  <c r="H199"/>
  <c r="H94"/>
  <c r="H250"/>
  <c r="H419"/>
  <c r="H28"/>
  <c r="H449"/>
  <c r="H342"/>
  <c r="H151" i="8"/>
  <c r="H53" i="9"/>
  <c r="H306" i="13"/>
  <c r="H70" i="8"/>
  <c r="H41" i="13"/>
  <c r="H350"/>
  <c r="H54" i="9"/>
  <c r="H47" i="13"/>
  <c r="H129"/>
  <c r="H37"/>
  <c r="H268"/>
  <c r="H178"/>
  <c r="H164" i="9"/>
  <c r="H78"/>
  <c r="H147" i="13"/>
  <c r="H203" i="8"/>
  <c r="H32"/>
  <c r="H184" i="9"/>
  <c r="H205" i="8"/>
  <c r="H94"/>
  <c r="H194" i="13"/>
  <c r="H390"/>
  <c r="H182"/>
  <c r="H46"/>
  <c r="H76"/>
  <c r="H416"/>
  <c r="H183" i="9"/>
  <c r="H80"/>
  <c r="H109" i="13"/>
  <c r="H465"/>
  <c r="H135" i="8"/>
  <c r="H197" i="13"/>
  <c r="H208" i="8"/>
  <c r="H226" i="13"/>
  <c r="H26"/>
  <c r="H406"/>
  <c r="H227"/>
  <c r="H33"/>
  <c r="H82" i="8"/>
  <c r="H438" i="13"/>
  <c r="H140" i="8"/>
  <c r="H196" i="13"/>
  <c r="H232"/>
  <c r="H464"/>
  <c r="H110"/>
  <c r="H304"/>
  <c r="H136" i="8"/>
  <c r="H461" i="13"/>
  <c r="H355"/>
  <c r="H119" i="9"/>
  <c r="H460" i="13"/>
  <c r="H65" i="8"/>
  <c r="H358" i="13"/>
  <c r="H439"/>
  <c r="H190"/>
  <c r="H117" i="9"/>
  <c r="H181" i="13"/>
  <c r="H73"/>
  <c r="H352"/>
  <c r="H72"/>
  <c r="H283"/>
  <c r="H454"/>
  <c r="H418"/>
  <c r="H82" i="9"/>
  <c r="H77" i="13"/>
  <c r="H104" i="8"/>
  <c r="H51" i="9"/>
  <c r="H466" i="13"/>
  <c r="H251"/>
  <c r="H70"/>
  <c r="H298"/>
  <c r="H115" i="9"/>
  <c r="H287" i="13"/>
  <c r="H35" i="8"/>
  <c r="H80" i="13"/>
  <c r="H202"/>
  <c r="H282"/>
  <c r="H81" i="9"/>
  <c r="H155" i="13"/>
  <c r="H267"/>
  <c r="H146"/>
  <c r="H134" i="8"/>
  <c r="H120" i="9"/>
  <c r="H163" i="8"/>
  <c r="H152" i="13"/>
  <c r="H201"/>
  <c r="H262"/>
  <c r="H151"/>
  <c r="H314"/>
  <c r="I140" i="8" l="1"/>
  <c r="I70"/>
  <c r="I209"/>
  <c r="J140" l="1"/>
  <c r="M140" s="1"/>
  <c r="J70"/>
  <c r="M70" s="1"/>
  <c r="G58" i="14" l="1"/>
  <c r="I58" s="1"/>
  <c r="G486" i="13"/>
  <c r="G490"/>
  <c r="I490" s="1"/>
  <c r="G230" i="8"/>
  <c r="I486" i="13"/>
  <c r="G59" i="14"/>
  <c r="G39"/>
  <c r="J58" l="1"/>
  <c r="M58" s="1"/>
  <c r="I59"/>
  <c r="I39"/>
  <c r="J486" i="13"/>
  <c r="M486" s="1"/>
  <c r="J490"/>
  <c r="M490" s="1"/>
  <c r="J59" i="14" l="1"/>
  <c r="M59" s="1"/>
  <c r="J39"/>
  <c r="M39" s="1"/>
  <c r="G127" i="13"/>
  <c r="G126"/>
  <c r="G27" i="9"/>
  <c r="G125" i="13"/>
  <c r="I125" l="1"/>
  <c r="J125" s="1"/>
  <c r="M125" s="1"/>
  <c r="I126"/>
  <c r="J126" s="1"/>
  <c r="M126" s="1"/>
  <c r="I127"/>
  <c r="J127" s="1"/>
  <c r="M127" s="1"/>
  <c r="G51" i="8"/>
  <c r="I51" s="1"/>
  <c r="G53"/>
  <c r="I53" s="1"/>
  <c r="G50"/>
  <c r="I50" s="1"/>
  <c r="G28"/>
  <c r="I28" s="1"/>
  <c r="G24"/>
  <c r="I24" s="1"/>
  <c r="G485" i="13"/>
  <c r="I485" s="1"/>
  <c r="G489"/>
  <c r="I489" s="1"/>
  <c r="G487"/>
  <c r="I487" s="1"/>
  <c r="G491"/>
  <c r="I491" s="1"/>
  <c r="G179"/>
  <c r="I179" s="1"/>
  <c r="G202"/>
  <c r="I202" s="1"/>
  <c r="G357"/>
  <c r="I357" s="1"/>
  <c r="G47"/>
  <c r="I47" s="1"/>
  <c r="I230" i="8"/>
  <c r="G493" i="13"/>
  <c r="G229" i="9"/>
  <c r="G226"/>
  <c r="G44"/>
  <c r="G38" i="14"/>
  <c r="G209" i="9"/>
  <c r="G44" i="14"/>
  <c r="G27"/>
  <c r="G222" i="9"/>
  <c r="G43" i="14"/>
  <c r="G208" i="9"/>
  <c r="G173"/>
  <c r="G74" i="14"/>
  <c r="G202" i="9"/>
  <c r="G33" i="8"/>
  <c r="G25" i="14"/>
  <c r="G45" i="9"/>
  <c r="G37" i="14"/>
  <c r="G223" i="9"/>
  <c r="G30" i="14"/>
  <c r="G217" i="9"/>
  <c r="G26" i="14"/>
  <c r="G211" i="9"/>
  <c r="G213"/>
  <c r="G219"/>
  <c r="G174"/>
  <c r="G42"/>
  <c r="G127" i="8"/>
  <c r="G41" i="14"/>
  <c r="G212" i="9"/>
  <c r="G218"/>
  <c r="G31" i="14"/>
  <c r="G221" i="9"/>
  <c r="G172"/>
  <c r="G107"/>
  <c r="G224"/>
  <c r="G220"/>
  <c r="G210"/>
  <c r="G46" i="14"/>
  <c r="G204" i="9"/>
  <c r="G50" i="14"/>
  <c r="G28"/>
  <c r="G111" i="9"/>
  <c r="G216"/>
  <c r="G49" i="14"/>
  <c r="G21"/>
  <c r="G42"/>
  <c r="G51"/>
  <c r="G29"/>
  <c r="G108" i="9"/>
  <c r="G24" i="14"/>
  <c r="G109" i="9"/>
  <c r="G48" i="14"/>
  <c r="G46" i="9"/>
  <c r="G61" i="14"/>
  <c r="G214" i="9"/>
  <c r="G64" i="14"/>
  <c r="G45"/>
  <c r="G71" i="8"/>
  <c r="G70" i="14"/>
  <c r="G175" i="9"/>
  <c r="G22" i="14"/>
  <c r="G52"/>
  <c r="G43" i="9"/>
  <c r="G176"/>
  <c r="G110"/>
  <c r="G410" i="13"/>
  <c r="G255"/>
  <c r="G98"/>
  <c r="G39"/>
  <c r="G194"/>
  <c r="G348"/>
  <c r="G391"/>
  <c r="G79"/>
  <c r="G236"/>
  <c r="G197"/>
  <c r="G42"/>
  <c r="G351"/>
  <c r="G178" i="9"/>
  <c r="G113"/>
  <c r="G51"/>
  <c r="G206"/>
  <c r="G114"/>
  <c r="G52"/>
  <c r="G179"/>
  <c r="G26" i="13"/>
  <c r="G30"/>
  <c r="G185"/>
  <c r="G128"/>
  <c r="G189"/>
  <c r="G34"/>
  <c r="G225"/>
  <c r="G68"/>
  <c r="G188"/>
  <c r="G342"/>
  <c r="G33"/>
  <c r="G29"/>
  <c r="G184"/>
  <c r="G339"/>
  <c r="G187"/>
  <c r="G32"/>
  <c r="G341"/>
  <c r="G227"/>
  <c r="G70"/>
  <c r="G382"/>
  <c r="G117" i="9"/>
  <c r="G181"/>
  <c r="G55"/>
  <c r="G183" i="13"/>
  <c r="G338"/>
  <c r="G28"/>
  <c r="G119" i="9"/>
  <c r="G183"/>
  <c r="G48"/>
  <c r="G284" i="13"/>
  <c r="G345"/>
  <c r="G65" i="14"/>
  <c r="G190" i="13"/>
  <c r="G35"/>
  <c r="G24"/>
  <c r="G335"/>
  <c r="G177"/>
  <c r="G405"/>
  <c r="G250"/>
  <c r="G93"/>
  <c r="G27"/>
  <c r="G181"/>
  <c r="G75"/>
  <c r="G232"/>
  <c r="G198"/>
  <c r="G43"/>
  <c r="G352"/>
  <c r="G268"/>
  <c r="G422"/>
  <c r="G192"/>
  <c r="G386"/>
  <c r="G37"/>
  <c r="G36" i="14"/>
  <c r="G111" i="13"/>
  <c r="G80"/>
  <c r="G237"/>
  <c r="G392"/>
  <c r="G196"/>
  <c r="G350"/>
  <c r="G41"/>
  <c r="G77"/>
  <c r="G234"/>
  <c r="G193"/>
  <c r="G389"/>
  <c r="G347"/>
  <c r="G38"/>
  <c r="G231"/>
  <c r="G74"/>
  <c r="G407"/>
  <c r="G36"/>
  <c r="G346"/>
  <c r="G95"/>
  <c r="G252"/>
  <c r="G191"/>
  <c r="G397"/>
  <c r="G242"/>
  <c r="G85"/>
  <c r="G72"/>
  <c r="G229"/>
  <c r="G384"/>
  <c r="G210"/>
  <c r="G364"/>
  <c r="G53"/>
  <c r="G400"/>
  <c r="G88"/>
  <c r="G245"/>
  <c r="G228"/>
  <c r="G383"/>
  <c r="G71"/>
  <c r="G372"/>
  <c r="G89"/>
  <c r="G218"/>
  <c r="G246"/>
  <c r="G401"/>
  <c r="G61"/>
  <c r="G385"/>
  <c r="G73"/>
  <c r="G230"/>
  <c r="G206"/>
  <c r="G51"/>
  <c r="G52"/>
  <c r="G208"/>
  <c r="G97"/>
  <c r="G254"/>
  <c r="G409"/>
  <c r="G212"/>
  <c r="G366"/>
  <c r="G55"/>
  <c r="G40"/>
  <c r="G349"/>
  <c r="G195"/>
  <c r="G256"/>
  <c r="G411"/>
  <c r="G99"/>
  <c r="G361"/>
  <c r="G49"/>
  <c r="G204"/>
  <c r="G399"/>
  <c r="G87"/>
  <c r="G244"/>
  <c r="G83"/>
  <c r="G240"/>
  <c r="G69"/>
  <c r="G226"/>
  <c r="G381"/>
  <c r="G369"/>
  <c r="G58"/>
  <c r="G71" i="14"/>
  <c r="G135" i="13"/>
  <c r="G445"/>
  <c r="G294"/>
  <c r="G215"/>
  <c r="G398"/>
  <c r="G86"/>
  <c r="G243"/>
  <c r="G57"/>
  <c r="G214"/>
  <c r="G368"/>
  <c r="G370"/>
  <c r="G59"/>
  <c r="G216"/>
  <c r="G251"/>
  <c r="G406"/>
  <c r="G94"/>
  <c r="G213"/>
  <c r="G56"/>
  <c r="G367"/>
  <c r="G54"/>
  <c r="G211"/>
  <c r="G365"/>
  <c r="G241"/>
  <c r="G396"/>
  <c r="G84"/>
  <c r="G412"/>
  <c r="G100"/>
  <c r="G257"/>
  <c r="G205" i="9"/>
  <c r="G207"/>
  <c r="G14"/>
  <c r="G144"/>
  <c r="G143"/>
  <c r="G13"/>
  <c r="G146"/>
  <c r="G16"/>
  <c r="G147"/>
  <c r="G17"/>
  <c r="G145"/>
  <c r="G15"/>
  <c r="G92"/>
  <c r="G157"/>
  <c r="G470" i="13"/>
  <c r="G319"/>
  <c r="G161"/>
  <c r="G63" i="9"/>
  <c r="G128"/>
  <c r="G191"/>
  <c r="G286" i="13"/>
  <c r="G387"/>
  <c r="G359"/>
  <c r="G455"/>
  <c r="G146"/>
  <c r="G304"/>
  <c r="G167" i="8"/>
  <c r="G98"/>
  <c r="G433" i="13"/>
  <c r="G67" i="14"/>
  <c r="G344" i="13"/>
  <c r="G438"/>
  <c r="G287"/>
  <c r="G363"/>
  <c r="G209"/>
  <c r="G196" i="8"/>
  <c r="G57"/>
  <c r="G375" i="13"/>
  <c r="G64"/>
  <c r="G221"/>
  <c r="G82" i="9"/>
  <c r="G441" i="13"/>
  <c r="G123" i="9"/>
  <c r="G58"/>
  <c r="G187"/>
  <c r="G473" i="13"/>
  <c r="G322"/>
  <c r="G164"/>
  <c r="G428"/>
  <c r="G117"/>
  <c r="G274"/>
  <c r="G73" i="8"/>
  <c r="G142"/>
  <c r="G211"/>
  <c r="G233" i="13"/>
  <c r="G388"/>
  <c r="G76"/>
  <c r="G47" i="14"/>
  <c r="G424" i="13"/>
  <c r="G113"/>
  <c r="G270"/>
  <c r="G125" i="9"/>
  <c r="G188"/>
  <c r="G60"/>
  <c r="G55" i="14"/>
  <c r="G427" i="13"/>
  <c r="G273"/>
  <c r="G116"/>
  <c r="G77" i="8"/>
  <c r="G146"/>
  <c r="G215"/>
  <c r="G324" i="13"/>
  <c r="G475"/>
  <c r="G166"/>
  <c r="G446"/>
  <c r="G137"/>
  <c r="G295"/>
  <c r="G320"/>
  <c r="G471"/>
  <c r="G162"/>
  <c r="G258"/>
  <c r="G101"/>
  <c r="G136"/>
  <c r="G468"/>
  <c r="G159"/>
  <c r="G317"/>
  <c r="G340"/>
  <c r="G31"/>
  <c r="G186"/>
  <c r="G54" i="14"/>
  <c r="G426" i="13"/>
  <c r="G272"/>
  <c r="G115"/>
  <c r="G456"/>
  <c r="G305"/>
  <c r="G147"/>
  <c r="G440"/>
  <c r="G131"/>
  <c r="G290"/>
  <c r="G465"/>
  <c r="G314"/>
  <c r="G156"/>
  <c r="G68" i="14"/>
  <c r="G439" i="13"/>
  <c r="G343"/>
  <c r="G130"/>
  <c r="G289"/>
  <c r="G442"/>
  <c r="G87" i="9"/>
  <c r="G152"/>
  <c r="G22"/>
  <c r="G157" i="8"/>
  <c r="G226"/>
  <c r="G88"/>
  <c r="G120"/>
  <c r="G189"/>
  <c r="G57" i="9"/>
  <c r="G186"/>
  <c r="G122"/>
  <c r="G69"/>
  <c r="G134"/>
  <c r="G197"/>
  <c r="G393" i="13"/>
  <c r="G238"/>
  <c r="G81"/>
  <c r="G35" i="14"/>
  <c r="G421" i="13"/>
  <c r="G267"/>
  <c r="G110"/>
  <c r="G122"/>
  <c r="G283"/>
  <c r="G66" i="14"/>
  <c r="G288" i="13"/>
  <c r="G129"/>
  <c r="G371"/>
  <c r="G60"/>
  <c r="G217"/>
  <c r="G68" i="8"/>
  <c r="G138"/>
  <c r="G207"/>
  <c r="G463" i="13"/>
  <c r="G154"/>
  <c r="G312"/>
  <c r="G33" i="14"/>
  <c r="G417" i="13"/>
  <c r="G263"/>
  <c r="G106"/>
  <c r="G120" i="9"/>
  <c r="G49"/>
  <c r="G184"/>
  <c r="G315" i="13"/>
  <c r="G466"/>
  <c r="G157"/>
  <c r="G46"/>
  <c r="G355"/>
  <c r="G201"/>
  <c r="G171" i="8"/>
  <c r="G32"/>
  <c r="G102"/>
  <c r="G478" i="13"/>
  <c r="G169"/>
  <c r="G327"/>
  <c r="G373"/>
  <c r="G219"/>
  <c r="G62"/>
  <c r="G57" i="14"/>
  <c r="G431" i="13"/>
  <c r="G277"/>
  <c r="G120"/>
  <c r="G444"/>
  <c r="G133"/>
  <c r="G292"/>
  <c r="G59" i="8"/>
  <c r="G129"/>
  <c r="G198"/>
  <c r="G419" i="13"/>
  <c r="G108"/>
  <c r="G265"/>
  <c r="G97" i="9"/>
  <c r="G32"/>
  <c r="G162"/>
  <c r="G457" i="13"/>
  <c r="G306"/>
  <c r="G148"/>
  <c r="G65" i="8"/>
  <c r="G135"/>
  <c r="G204"/>
  <c r="G65" i="9"/>
  <c r="G130"/>
  <c r="G193"/>
  <c r="G178" i="13"/>
  <c r="G25"/>
  <c r="G356"/>
  <c r="G56" i="14"/>
  <c r="G430" i="13"/>
  <c r="G276"/>
  <c r="G119"/>
  <c r="G94" i="9"/>
  <c r="G159"/>
  <c r="G29"/>
  <c r="G84" i="8"/>
  <c r="G222"/>
  <c r="G153"/>
  <c r="G82"/>
  <c r="G220"/>
  <c r="G151"/>
  <c r="G282" i="13"/>
  <c r="G79" i="9"/>
  <c r="G21"/>
  <c r="G86"/>
  <c r="G151"/>
  <c r="G78"/>
  <c r="G220" i="13"/>
  <c r="G374"/>
  <c r="G63"/>
  <c r="G461"/>
  <c r="G310"/>
  <c r="G152"/>
  <c r="G34" i="14"/>
  <c r="G418" i="13"/>
  <c r="G264"/>
  <c r="G107"/>
  <c r="G402"/>
  <c r="G247"/>
  <c r="G90"/>
  <c r="G165" i="8"/>
  <c r="G96"/>
  <c r="G26"/>
  <c r="G480" i="13"/>
  <c r="G171"/>
  <c r="G329"/>
  <c r="G482"/>
  <c r="G331"/>
  <c r="G173"/>
  <c r="G462"/>
  <c r="G153"/>
  <c r="G311"/>
  <c r="G474"/>
  <c r="G323"/>
  <c r="G165"/>
  <c r="G192" i="8"/>
  <c r="G123"/>
  <c r="G362" i="13"/>
  <c r="G207"/>
  <c r="G159" i="8"/>
  <c r="G228"/>
  <c r="G90"/>
  <c r="G42"/>
  <c r="G112"/>
  <c r="G181"/>
  <c r="G61" i="9"/>
  <c r="G126"/>
  <c r="G189"/>
  <c r="G75"/>
  <c r="G10"/>
  <c r="G140"/>
  <c r="G458" i="13"/>
  <c r="G149"/>
  <c r="G307"/>
  <c r="G36" i="9"/>
  <c r="G101"/>
  <c r="G166"/>
  <c r="G279" i="13"/>
  <c r="G32" i="14"/>
  <c r="G416" i="13"/>
  <c r="G262"/>
  <c r="G105"/>
  <c r="G44" i="8"/>
  <c r="G114"/>
  <c r="G183"/>
  <c r="G53" i="14"/>
  <c r="G425" i="13"/>
  <c r="G271"/>
  <c r="G114"/>
  <c r="G79" i="8"/>
  <c r="G148"/>
  <c r="G217"/>
  <c r="G85" i="9"/>
  <c r="G150"/>
  <c r="G20"/>
  <c r="G328" i="13"/>
  <c r="G479"/>
  <c r="G170"/>
  <c r="G23" i="9"/>
  <c r="G88"/>
  <c r="G153"/>
  <c r="G80"/>
  <c r="G53"/>
  <c r="G115"/>
  <c r="G39" i="8"/>
  <c r="G103"/>
  <c r="G109"/>
  <c r="G178"/>
  <c r="G172"/>
  <c r="G132" i="9"/>
  <c r="G195"/>
  <c r="G67"/>
  <c r="G75" i="8"/>
  <c r="G213"/>
  <c r="G144"/>
  <c r="G11" i="9"/>
  <c r="G141"/>
  <c r="G76"/>
  <c r="G429" i="13"/>
  <c r="G275"/>
  <c r="G118"/>
  <c r="G380"/>
  <c r="G23" i="14"/>
  <c r="G415" i="13"/>
  <c r="G104"/>
  <c r="G261"/>
  <c r="G59" i="9"/>
  <c r="G124"/>
  <c r="G336" i="13"/>
  <c r="G354"/>
  <c r="G45"/>
  <c r="G200"/>
  <c r="G477"/>
  <c r="G326"/>
  <c r="G168"/>
  <c r="G459"/>
  <c r="G150"/>
  <c r="G308"/>
  <c r="G173" i="8"/>
  <c r="G34"/>
  <c r="G104"/>
  <c r="G69"/>
  <c r="G139"/>
  <c r="G208"/>
  <c r="G460" i="13"/>
  <c r="G309"/>
  <c r="G151"/>
  <c r="G55" i="8"/>
  <c r="G125"/>
  <c r="G194"/>
  <c r="G180" i="9"/>
  <c r="G54"/>
  <c r="G116"/>
  <c r="G180" i="13"/>
  <c r="G78" i="14"/>
  <c r="G66" i="8"/>
  <c r="G136"/>
  <c r="G205"/>
  <c r="G293" i="13"/>
  <c r="G134"/>
  <c r="G190" i="8"/>
  <c r="G121"/>
  <c r="G64"/>
  <c r="G134"/>
  <c r="G203"/>
  <c r="G67"/>
  <c r="G137"/>
  <c r="G206"/>
  <c r="G395" i="13"/>
  <c r="G182"/>
  <c r="G337"/>
  <c r="G81" i="9"/>
  <c r="G449" i="13"/>
  <c r="G298"/>
  <c r="G140"/>
  <c r="G38" i="8"/>
  <c r="G108"/>
  <c r="G177"/>
  <c r="G71" i="9"/>
  <c r="G136"/>
  <c r="G199"/>
  <c r="G86" i="8"/>
  <c r="G155"/>
  <c r="G224"/>
  <c r="G199" i="13"/>
  <c r="G353"/>
  <c r="G44"/>
  <c r="G76" i="14"/>
  <c r="G451" i="13"/>
  <c r="G300"/>
  <c r="G142"/>
  <c r="G420"/>
  <c r="G266"/>
  <c r="G109"/>
  <c r="G358"/>
  <c r="G129" i="9"/>
  <c r="G192"/>
  <c r="G64"/>
  <c r="G133" i="8"/>
  <c r="G202"/>
  <c r="G63"/>
  <c r="G19" i="9"/>
  <c r="G84"/>
  <c r="G149"/>
  <c r="G469" i="13"/>
  <c r="G318"/>
  <c r="G160"/>
  <c r="G50"/>
  <c r="G205"/>
  <c r="G377"/>
  <c r="G222"/>
  <c r="G65"/>
  <c r="G464"/>
  <c r="G313"/>
  <c r="G155"/>
  <c r="G437"/>
  <c r="G285"/>
  <c r="G40" i="8"/>
  <c r="G110"/>
  <c r="G179"/>
  <c r="G25" i="9"/>
  <c r="G90"/>
  <c r="G155"/>
  <c r="G436" i="13"/>
  <c r="G163" i="8"/>
  <c r="G94"/>
  <c r="G99" i="9"/>
  <c r="G34"/>
  <c r="G164"/>
  <c r="G46" i="8"/>
  <c r="G116"/>
  <c r="G185"/>
  <c r="G476" i="13"/>
  <c r="G167"/>
  <c r="G325"/>
  <c r="G35" i="8"/>
  <c r="G105"/>
  <c r="G174"/>
  <c r="G376" i="13"/>
  <c r="G472"/>
  <c r="G321"/>
  <c r="G163"/>
  <c r="G38" i="9"/>
  <c r="G103"/>
  <c r="G168"/>
  <c r="G390" i="13"/>
  <c r="G78"/>
  <c r="G235"/>
  <c r="G454"/>
  <c r="G145"/>
  <c r="G303"/>
  <c r="I50" l="1"/>
  <c r="I451"/>
  <c r="I140"/>
  <c r="I460"/>
  <c r="I454"/>
  <c r="I321"/>
  <c r="J357"/>
  <c r="M357" s="1"/>
  <c r="I235"/>
  <c r="I472"/>
  <c r="I476"/>
  <c r="I313"/>
  <c r="I377"/>
  <c r="I318"/>
  <c r="I358"/>
  <c r="I142"/>
  <c r="I44"/>
  <c r="I449"/>
  <c r="I395"/>
  <c r="I151"/>
  <c r="I459"/>
  <c r="I200"/>
  <c r="I104"/>
  <c r="I118"/>
  <c r="I425"/>
  <c r="I474"/>
  <c r="I173"/>
  <c r="I171"/>
  <c r="I107"/>
  <c r="I152"/>
  <c r="I374"/>
  <c r="I282"/>
  <c r="I430"/>
  <c r="I178"/>
  <c r="I148"/>
  <c r="I419"/>
  <c r="I120"/>
  <c r="I62"/>
  <c r="I169"/>
  <c r="I46"/>
  <c r="I106"/>
  <c r="I312"/>
  <c r="I371"/>
  <c r="I267"/>
  <c r="I238"/>
  <c r="I130"/>
  <c r="I156"/>
  <c r="I131"/>
  <c r="I456"/>
  <c r="I54" i="14"/>
  <c r="I317" i="13"/>
  <c r="I101"/>
  <c r="I320"/>
  <c r="I166"/>
  <c r="I427"/>
  <c r="I424"/>
  <c r="I233"/>
  <c r="I274"/>
  <c r="I322"/>
  <c r="I64"/>
  <c r="I438"/>
  <c r="I455"/>
  <c r="I13" i="9"/>
  <c r="I207"/>
  <c r="I412" i="13"/>
  <c r="I365"/>
  <c r="I56"/>
  <c r="I251"/>
  <c r="I243"/>
  <c r="I294"/>
  <c r="I58"/>
  <c r="I69"/>
  <c r="I87"/>
  <c r="I361"/>
  <c r="I195"/>
  <c r="I366"/>
  <c r="I97"/>
  <c r="I206"/>
  <c r="I61"/>
  <c r="I89"/>
  <c r="I228"/>
  <c r="I53"/>
  <c r="I229"/>
  <c r="I397"/>
  <c r="I346"/>
  <c r="I231"/>
  <c r="I193"/>
  <c r="I350"/>
  <c r="I80"/>
  <c r="I386"/>
  <c r="I352"/>
  <c r="I75"/>
  <c r="I250"/>
  <c r="I24"/>
  <c r="I65" i="14"/>
  <c r="I183" i="9"/>
  <c r="I183" i="13"/>
  <c r="I117" i="9"/>
  <c r="I341" i="13"/>
  <c r="I184"/>
  <c r="I188"/>
  <c r="I189"/>
  <c r="J179"/>
  <c r="M179" s="1"/>
  <c r="I114" i="9"/>
  <c r="I178"/>
  <c r="I236" i="13"/>
  <c r="I194"/>
  <c r="I410"/>
  <c r="I43" i="9"/>
  <c r="I22" i="14"/>
  <c r="I45"/>
  <c r="I61"/>
  <c r="I21"/>
  <c r="I216" i="9"/>
  <c r="I107"/>
  <c r="I212"/>
  <c r="I174"/>
  <c r="I219"/>
  <c r="I30" i="14"/>
  <c r="I45" i="9"/>
  <c r="I74" i="14"/>
  <c r="I209" i="9"/>
  <c r="I38" i="14"/>
  <c r="J50" i="8"/>
  <c r="M50" s="1"/>
  <c r="J28"/>
  <c r="I163" i="13"/>
  <c r="I325"/>
  <c r="I65"/>
  <c r="I134"/>
  <c r="I326"/>
  <c r="J202"/>
  <c r="M202" s="1"/>
  <c r="I303"/>
  <c r="I78"/>
  <c r="I376"/>
  <c r="I436"/>
  <c r="I285"/>
  <c r="I464"/>
  <c r="I205"/>
  <c r="I469"/>
  <c r="I109"/>
  <c r="I300"/>
  <c r="I353"/>
  <c r="I309"/>
  <c r="I168"/>
  <c r="I45"/>
  <c r="I415"/>
  <c r="I275"/>
  <c r="I170"/>
  <c r="I53" i="14"/>
  <c r="I105" i="13"/>
  <c r="I279"/>
  <c r="I307"/>
  <c r="I207"/>
  <c r="I311"/>
  <c r="I331"/>
  <c r="I480"/>
  <c r="I90"/>
  <c r="I264"/>
  <c r="I310"/>
  <c r="I220"/>
  <c r="I56" i="14"/>
  <c r="I306" i="13"/>
  <c r="I277"/>
  <c r="I219"/>
  <c r="I478"/>
  <c r="I157"/>
  <c r="I263"/>
  <c r="I154"/>
  <c r="I129"/>
  <c r="I283"/>
  <c r="I421"/>
  <c r="I393"/>
  <c r="I343"/>
  <c r="I314"/>
  <c r="I440"/>
  <c r="I115"/>
  <c r="I186"/>
  <c r="I159"/>
  <c r="I258"/>
  <c r="I295"/>
  <c r="I475"/>
  <c r="I55" i="14"/>
  <c r="I47"/>
  <c r="I117" i="13"/>
  <c r="I473"/>
  <c r="I441"/>
  <c r="I375"/>
  <c r="I209"/>
  <c r="I344"/>
  <c r="I359"/>
  <c r="I161"/>
  <c r="I147" i="9"/>
  <c r="I143"/>
  <c r="I205"/>
  <c r="I84" i="13"/>
  <c r="I211"/>
  <c r="I213"/>
  <c r="I216"/>
  <c r="I368"/>
  <c r="I86"/>
  <c r="I445"/>
  <c r="I369"/>
  <c r="I240"/>
  <c r="I399"/>
  <c r="I99"/>
  <c r="I349"/>
  <c r="I212"/>
  <c r="I208"/>
  <c r="I230"/>
  <c r="I401"/>
  <c r="I372"/>
  <c r="I245"/>
  <c r="I364"/>
  <c r="I72"/>
  <c r="I191"/>
  <c r="I36"/>
  <c r="I38"/>
  <c r="I234"/>
  <c r="I196"/>
  <c r="I111"/>
  <c r="I192"/>
  <c r="I43"/>
  <c r="I181"/>
  <c r="I405"/>
  <c r="I35"/>
  <c r="I345"/>
  <c r="I119" i="9"/>
  <c r="I55"/>
  <c r="I382" i="13"/>
  <c r="I32"/>
  <c r="I29"/>
  <c r="I68"/>
  <c r="I128"/>
  <c r="I26"/>
  <c r="I206" i="9"/>
  <c r="I351" i="13"/>
  <c r="I79"/>
  <c r="I39"/>
  <c r="I176" i="9"/>
  <c r="I175"/>
  <c r="I48" i="14"/>
  <c r="I24"/>
  <c r="I29"/>
  <c r="I28"/>
  <c r="I204" i="9"/>
  <c r="I224"/>
  <c r="I202"/>
  <c r="I44" i="14"/>
  <c r="I44" i="9"/>
  <c r="J230" i="8"/>
  <c r="M230" s="1"/>
  <c r="J53"/>
  <c r="J489" i="13"/>
  <c r="M489" s="1"/>
  <c r="I145"/>
  <c r="I437"/>
  <c r="I266"/>
  <c r="I337"/>
  <c r="I23" i="14"/>
  <c r="I429" i="13"/>
  <c r="I479"/>
  <c r="I114"/>
  <c r="I262"/>
  <c r="I149"/>
  <c r="I362"/>
  <c r="I165"/>
  <c r="I153"/>
  <c r="I482"/>
  <c r="I247"/>
  <c r="I418"/>
  <c r="I461"/>
  <c r="I119"/>
  <c r="I356"/>
  <c r="I457"/>
  <c r="I265"/>
  <c r="I133"/>
  <c r="I431"/>
  <c r="I373"/>
  <c r="I201"/>
  <c r="I466"/>
  <c r="I417"/>
  <c r="I463"/>
  <c r="I217"/>
  <c r="I288"/>
  <c r="I122"/>
  <c r="I35" i="14"/>
  <c r="I442" i="13"/>
  <c r="I439"/>
  <c r="I465"/>
  <c r="I147"/>
  <c r="I272"/>
  <c r="I31"/>
  <c r="I468"/>
  <c r="I162"/>
  <c r="I137"/>
  <c r="I324"/>
  <c r="I116"/>
  <c r="I270"/>
  <c r="I76"/>
  <c r="I428"/>
  <c r="I363"/>
  <c r="I304"/>
  <c r="I387"/>
  <c r="I319"/>
  <c r="I15" i="9"/>
  <c r="I16"/>
  <c r="I144"/>
  <c r="I257" i="13"/>
  <c r="I396"/>
  <c r="I54"/>
  <c r="I94"/>
  <c r="I59"/>
  <c r="I214"/>
  <c r="I398"/>
  <c r="I135"/>
  <c r="I381"/>
  <c r="I83"/>
  <c r="I204"/>
  <c r="I411"/>
  <c r="I40"/>
  <c r="I409"/>
  <c r="I52"/>
  <c r="I73"/>
  <c r="I246"/>
  <c r="I71"/>
  <c r="I88"/>
  <c r="I210"/>
  <c r="I85"/>
  <c r="I252"/>
  <c r="I407"/>
  <c r="I347"/>
  <c r="I77"/>
  <c r="I392"/>
  <c r="I36" i="14"/>
  <c r="I422" i="13"/>
  <c r="I198"/>
  <c r="I27"/>
  <c r="I177"/>
  <c r="I190"/>
  <c r="I284"/>
  <c r="I28"/>
  <c r="I181" i="9"/>
  <c r="I70" i="13"/>
  <c r="I187"/>
  <c r="I33"/>
  <c r="I225"/>
  <c r="I185"/>
  <c r="I179" i="9"/>
  <c r="I51"/>
  <c r="I42" i="13"/>
  <c r="I391"/>
  <c r="I98"/>
  <c r="I110" i="9"/>
  <c r="I71" i="8"/>
  <c r="I214" i="9"/>
  <c r="I109"/>
  <c r="I108"/>
  <c r="I51" i="14"/>
  <c r="I111" i="9"/>
  <c r="I220"/>
  <c r="I221"/>
  <c r="I218"/>
  <c r="I211"/>
  <c r="I223"/>
  <c r="I33" i="8"/>
  <c r="I43" i="14"/>
  <c r="I222" i="9"/>
  <c r="I27" i="14"/>
  <c r="I226" i="9"/>
  <c r="J487" i="13"/>
  <c r="M487" s="1"/>
  <c r="J51" i="8"/>
  <c r="M51" s="1"/>
  <c r="J47" i="13"/>
  <c r="M47" s="1"/>
  <c r="I390"/>
  <c r="I199"/>
  <c r="I308"/>
  <c r="I354"/>
  <c r="I167"/>
  <c r="I155"/>
  <c r="I222"/>
  <c r="I160"/>
  <c r="I420"/>
  <c r="I76" i="14"/>
  <c r="I298" i="13"/>
  <c r="I182"/>
  <c r="I293"/>
  <c r="I78" i="14"/>
  <c r="I180" i="13"/>
  <c r="I150"/>
  <c r="I477"/>
  <c r="I336"/>
  <c r="I261"/>
  <c r="I380"/>
  <c r="I328"/>
  <c r="I271"/>
  <c r="I416"/>
  <c r="I458"/>
  <c r="I323"/>
  <c r="I462"/>
  <c r="I329"/>
  <c r="I402"/>
  <c r="I34" i="14"/>
  <c r="I63" i="13"/>
  <c r="I276"/>
  <c r="I25"/>
  <c r="I108"/>
  <c r="I444"/>
  <c r="I57" i="14"/>
  <c r="I327" i="13"/>
  <c r="I355"/>
  <c r="I315"/>
  <c r="I33" i="14"/>
  <c r="I60" i="13"/>
  <c r="I66" i="14"/>
  <c r="I110" i="13"/>
  <c r="I81"/>
  <c r="I289"/>
  <c r="I68" i="14"/>
  <c r="I290" i="13"/>
  <c r="I305"/>
  <c r="I426"/>
  <c r="I340"/>
  <c r="I136"/>
  <c r="I471"/>
  <c r="I446"/>
  <c r="I273"/>
  <c r="I113"/>
  <c r="I388"/>
  <c r="I164"/>
  <c r="I221"/>
  <c r="I287"/>
  <c r="I433"/>
  <c r="I146"/>
  <c r="I286"/>
  <c r="I470"/>
  <c r="I145" i="9"/>
  <c r="I14"/>
  <c r="I100" i="13"/>
  <c r="I241"/>
  <c r="I367"/>
  <c r="I406"/>
  <c r="I370"/>
  <c r="I57"/>
  <c r="I215"/>
  <c r="I71" i="14"/>
  <c r="I226" i="13"/>
  <c r="I244"/>
  <c r="I49"/>
  <c r="I256"/>
  <c r="I55"/>
  <c r="I254"/>
  <c r="I51"/>
  <c r="I385"/>
  <c r="I218"/>
  <c r="I383"/>
  <c r="I400"/>
  <c r="I384"/>
  <c r="I242"/>
  <c r="I95"/>
  <c r="I74"/>
  <c r="I389"/>
  <c r="I41"/>
  <c r="I237"/>
  <c r="I37"/>
  <c r="I268"/>
  <c r="I232"/>
  <c r="I93"/>
  <c r="I335"/>
  <c r="I48" i="9"/>
  <c r="I338" i="13"/>
  <c r="I227"/>
  <c r="I339"/>
  <c r="I342"/>
  <c r="I34"/>
  <c r="I30"/>
  <c r="I52" i="9"/>
  <c r="I113"/>
  <c r="I197" i="13"/>
  <c r="I348"/>
  <c r="I255"/>
  <c r="I52" i="14"/>
  <c r="I70"/>
  <c r="I64"/>
  <c r="I46" i="9"/>
  <c r="I49" i="14"/>
  <c r="I210" i="9"/>
  <c r="I172"/>
  <c r="I31" i="14"/>
  <c r="I41"/>
  <c r="I127" i="8"/>
  <c r="I42" i="9"/>
  <c r="I213"/>
  <c r="I26" i="14"/>
  <c r="I217" i="9"/>
  <c r="I25" i="14"/>
  <c r="I173" i="9"/>
  <c r="I208"/>
  <c r="I493" i="13"/>
  <c r="J485"/>
  <c r="M485" s="1"/>
  <c r="J24" i="8"/>
  <c r="J491" i="13"/>
  <c r="M491" s="1"/>
  <c r="I229" i="9"/>
  <c r="I67" i="14"/>
  <c r="I32"/>
  <c r="I46"/>
  <c r="I42"/>
  <c r="I50"/>
  <c r="I37"/>
  <c r="I17" i="9"/>
  <c r="I146"/>
  <c r="I103"/>
  <c r="I164"/>
  <c r="I90"/>
  <c r="I84"/>
  <c r="I129"/>
  <c r="I199"/>
  <c r="I76"/>
  <c r="I195"/>
  <c r="I53"/>
  <c r="I20"/>
  <c r="I101"/>
  <c r="I189"/>
  <c r="I151"/>
  <c r="I79"/>
  <c r="I159"/>
  <c r="I32"/>
  <c r="I184"/>
  <c r="I69"/>
  <c r="I128"/>
  <c r="I27"/>
  <c r="I38"/>
  <c r="I34"/>
  <c r="I25"/>
  <c r="I19"/>
  <c r="I136"/>
  <c r="I116"/>
  <c r="I124"/>
  <c r="I141"/>
  <c r="I132"/>
  <c r="I153"/>
  <c r="I150"/>
  <c r="I36"/>
  <c r="I140"/>
  <c r="I126"/>
  <c r="I86"/>
  <c r="I94"/>
  <c r="I193"/>
  <c r="I97"/>
  <c r="I49"/>
  <c r="I122"/>
  <c r="I22"/>
  <c r="I60"/>
  <c r="I187"/>
  <c r="I63"/>
  <c r="I157"/>
  <c r="I99"/>
  <c r="I64"/>
  <c r="I71"/>
  <c r="I54"/>
  <c r="I59"/>
  <c r="I11"/>
  <c r="I88"/>
  <c r="I85"/>
  <c r="I10"/>
  <c r="I61"/>
  <c r="I78"/>
  <c r="I21"/>
  <c r="I130"/>
  <c r="I120"/>
  <c r="I197"/>
  <c r="I186"/>
  <c r="I152"/>
  <c r="I188"/>
  <c r="I58"/>
  <c r="I92"/>
  <c r="I168"/>
  <c r="I155"/>
  <c r="I149"/>
  <c r="I192"/>
  <c r="I81"/>
  <c r="I180"/>
  <c r="I67"/>
  <c r="I115"/>
  <c r="I80"/>
  <c r="I23"/>
  <c r="I166"/>
  <c r="I75"/>
  <c r="I29"/>
  <c r="I65"/>
  <c r="I162"/>
  <c r="I134"/>
  <c r="I57"/>
  <c r="I87"/>
  <c r="I125"/>
  <c r="I123"/>
  <c r="I82"/>
  <c r="I191"/>
  <c r="I174" i="8"/>
  <c r="I116"/>
  <c r="I179"/>
  <c r="I155"/>
  <c r="I38"/>
  <c r="I206"/>
  <c r="I134"/>
  <c r="I190"/>
  <c r="I205"/>
  <c r="I194"/>
  <c r="I139"/>
  <c r="I173"/>
  <c r="I75"/>
  <c r="I103"/>
  <c r="I217"/>
  <c r="I114"/>
  <c r="I90"/>
  <c r="I220"/>
  <c r="I84"/>
  <c r="I135"/>
  <c r="I129"/>
  <c r="I102"/>
  <c r="I189"/>
  <c r="I88"/>
  <c r="I215"/>
  <c r="I73"/>
  <c r="I196"/>
  <c r="I105"/>
  <c r="I46"/>
  <c r="I110"/>
  <c r="I63"/>
  <c r="I86"/>
  <c r="I137"/>
  <c r="I64"/>
  <c r="I136"/>
  <c r="I125"/>
  <c r="I69"/>
  <c r="I172"/>
  <c r="I39"/>
  <c r="I148"/>
  <c r="I44"/>
  <c r="I181"/>
  <c r="I228"/>
  <c r="I123"/>
  <c r="I26"/>
  <c r="I82"/>
  <c r="I65"/>
  <c r="I59"/>
  <c r="I32"/>
  <c r="I207"/>
  <c r="I120"/>
  <c r="I226"/>
  <c r="I146"/>
  <c r="I98"/>
  <c r="I35"/>
  <c r="I94"/>
  <c r="I40"/>
  <c r="I202"/>
  <c r="I177"/>
  <c r="I67"/>
  <c r="I121"/>
  <c r="I66"/>
  <c r="I55"/>
  <c r="I104"/>
  <c r="I144"/>
  <c r="I178"/>
  <c r="I79"/>
  <c r="I112"/>
  <c r="I159"/>
  <c r="I96"/>
  <c r="I153"/>
  <c r="I171"/>
  <c r="I138"/>
  <c r="I157"/>
  <c r="I77"/>
  <c r="I211"/>
  <c r="I167"/>
  <c r="I185"/>
  <c r="I163"/>
  <c r="I133"/>
  <c r="I224"/>
  <c r="I108"/>
  <c r="I203"/>
  <c r="I208"/>
  <c r="I34"/>
  <c r="I213"/>
  <c r="I109"/>
  <c r="I183"/>
  <c r="I42"/>
  <c r="I192"/>
  <c r="I165"/>
  <c r="I151"/>
  <c r="I222"/>
  <c r="I204"/>
  <c r="I198"/>
  <c r="I68"/>
  <c r="I142"/>
  <c r="I57"/>
  <c r="I292" i="13"/>
  <c r="J27" i="8" l="1"/>
  <c r="M27" s="1"/>
  <c r="M28"/>
  <c r="J23"/>
  <c r="M23" s="1"/>
  <c r="M24"/>
  <c r="J52"/>
  <c r="M52" s="1"/>
  <c r="M53"/>
  <c r="J48"/>
  <c r="M48" s="1"/>
  <c r="J109"/>
  <c r="M109" s="1"/>
  <c r="J77"/>
  <c r="J55"/>
  <c r="J65"/>
  <c r="M65" s="1"/>
  <c r="J204"/>
  <c r="M204" s="1"/>
  <c r="J213"/>
  <c r="M213" s="1"/>
  <c r="J157"/>
  <c r="M157" s="1"/>
  <c r="J178"/>
  <c r="M178" s="1"/>
  <c r="J181"/>
  <c r="M181" s="1"/>
  <c r="J172"/>
  <c r="M172" s="1"/>
  <c r="J73"/>
  <c r="J116"/>
  <c r="J123" i="9"/>
  <c r="M123" s="1"/>
  <c r="J75"/>
  <c r="M75" s="1"/>
  <c r="J186"/>
  <c r="M186" s="1"/>
  <c r="J21"/>
  <c r="M21" s="1"/>
  <c r="J54"/>
  <c r="M54" s="1"/>
  <c r="J22"/>
  <c r="M22" s="1"/>
  <c r="J140"/>
  <c r="M140" s="1"/>
  <c r="J136"/>
  <c r="M136" s="1"/>
  <c r="J184"/>
  <c r="M184" s="1"/>
  <c r="J129"/>
  <c r="M129" s="1"/>
  <c r="J142" i="8"/>
  <c r="J222"/>
  <c r="M222" s="1"/>
  <c r="J42"/>
  <c r="J34"/>
  <c r="M34" s="1"/>
  <c r="J224"/>
  <c r="M224" s="1"/>
  <c r="J167"/>
  <c r="M167" s="1"/>
  <c r="J138"/>
  <c r="M138" s="1"/>
  <c r="J159"/>
  <c r="M159" s="1"/>
  <c r="J144"/>
  <c r="J121"/>
  <c r="M121" s="1"/>
  <c r="J40"/>
  <c r="M40" s="1"/>
  <c r="J146"/>
  <c r="J32"/>
  <c r="M32" s="1"/>
  <c r="J26"/>
  <c r="J44"/>
  <c r="J69"/>
  <c r="M69" s="1"/>
  <c r="J137"/>
  <c r="M137" s="1"/>
  <c r="J46"/>
  <c r="J215"/>
  <c r="M215" s="1"/>
  <c r="J129"/>
  <c r="J90"/>
  <c r="M90" s="1"/>
  <c r="J75"/>
  <c r="J38"/>
  <c r="M38" s="1"/>
  <c r="J174"/>
  <c r="M174" s="1"/>
  <c r="J125" i="9"/>
  <c r="M125" s="1"/>
  <c r="J162"/>
  <c r="J166"/>
  <c r="M166" s="1"/>
  <c r="J67"/>
  <c r="J149"/>
  <c r="M149" s="1"/>
  <c r="J58"/>
  <c r="M58" s="1"/>
  <c r="J197"/>
  <c r="M197" s="1"/>
  <c r="J78"/>
  <c r="M78" s="1"/>
  <c r="J88"/>
  <c r="M88" s="1"/>
  <c r="J71"/>
  <c r="J63"/>
  <c r="M63" s="1"/>
  <c r="J122"/>
  <c r="M122" s="1"/>
  <c r="J94"/>
  <c r="J36"/>
  <c r="M36" s="1"/>
  <c r="J141"/>
  <c r="M141" s="1"/>
  <c r="J19"/>
  <c r="M19" s="1"/>
  <c r="J27"/>
  <c r="J32"/>
  <c r="M32" s="1"/>
  <c r="J189"/>
  <c r="M189" s="1"/>
  <c r="J195"/>
  <c r="M195" s="1"/>
  <c r="J84"/>
  <c r="M84" s="1"/>
  <c r="J17"/>
  <c r="M17" s="1"/>
  <c r="J42" i="14"/>
  <c r="M42" s="1"/>
  <c r="J229" i="9"/>
  <c r="M229" s="1"/>
  <c r="J292" i="13"/>
  <c r="M292" s="1"/>
  <c r="J165" i="8"/>
  <c r="M165" s="1"/>
  <c r="J153"/>
  <c r="M153" s="1"/>
  <c r="J35"/>
  <c r="M35" s="1"/>
  <c r="J228"/>
  <c r="M228" s="1"/>
  <c r="J136"/>
  <c r="M136" s="1"/>
  <c r="J189"/>
  <c r="M189" s="1"/>
  <c r="J57"/>
  <c r="J108"/>
  <c r="M108" s="1"/>
  <c r="J185"/>
  <c r="M185" s="1"/>
  <c r="J96"/>
  <c r="J66"/>
  <c r="M66" s="1"/>
  <c r="J202"/>
  <c r="M202" s="1"/>
  <c r="J82"/>
  <c r="J64"/>
  <c r="M64" s="1"/>
  <c r="J110"/>
  <c r="M110" s="1"/>
  <c r="J102"/>
  <c r="M102" s="1"/>
  <c r="J103"/>
  <c r="M103" s="1"/>
  <c r="J206"/>
  <c r="M206" s="1"/>
  <c r="J134" i="9"/>
  <c r="M134" s="1"/>
  <c r="J115"/>
  <c r="M115" s="1"/>
  <c r="J92"/>
  <c r="J85"/>
  <c r="M85" s="1"/>
  <c r="J193"/>
  <c r="M193" s="1"/>
  <c r="J68" i="8"/>
  <c r="M68" s="1"/>
  <c r="J151"/>
  <c r="M151" s="1"/>
  <c r="J183"/>
  <c r="M183" s="1"/>
  <c r="J208"/>
  <c r="M208" s="1"/>
  <c r="J133"/>
  <c r="M133" s="1"/>
  <c r="J211"/>
  <c r="J171"/>
  <c r="M171" s="1"/>
  <c r="J112"/>
  <c r="J104"/>
  <c r="M104" s="1"/>
  <c r="J67"/>
  <c r="M67" s="1"/>
  <c r="J94"/>
  <c r="J226"/>
  <c r="M226" s="1"/>
  <c r="J59"/>
  <c r="J123"/>
  <c r="J148"/>
  <c r="J125"/>
  <c r="J86"/>
  <c r="J105"/>
  <c r="M105" s="1"/>
  <c r="J88"/>
  <c r="J135"/>
  <c r="M135" s="1"/>
  <c r="J114"/>
  <c r="J173"/>
  <c r="M173" s="1"/>
  <c r="J190"/>
  <c r="M190" s="1"/>
  <c r="J155"/>
  <c r="M155" s="1"/>
  <c r="J191" i="9"/>
  <c r="M191" s="1"/>
  <c r="J87"/>
  <c r="M87" s="1"/>
  <c r="J65"/>
  <c r="M65" s="1"/>
  <c r="J23"/>
  <c r="M23" s="1"/>
  <c r="J180"/>
  <c r="M180" s="1"/>
  <c r="J155"/>
  <c r="M155" s="1"/>
  <c r="J188"/>
  <c r="M188" s="1"/>
  <c r="J120"/>
  <c r="M120" s="1"/>
  <c r="J61"/>
  <c r="M61" s="1"/>
  <c r="J11"/>
  <c r="M11" s="1"/>
  <c r="J64"/>
  <c r="M64" s="1"/>
  <c r="J187"/>
  <c r="M187" s="1"/>
  <c r="J49"/>
  <c r="M49" s="1"/>
  <c r="J86"/>
  <c r="M86" s="1"/>
  <c r="J150"/>
  <c r="M150" s="1"/>
  <c r="J124"/>
  <c r="M124" s="1"/>
  <c r="J25"/>
  <c r="J128"/>
  <c r="M128" s="1"/>
  <c r="J159"/>
  <c r="M159" s="1"/>
  <c r="J101"/>
  <c r="M101" s="1"/>
  <c r="J76"/>
  <c r="M76" s="1"/>
  <c r="J90"/>
  <c r="J46" i="14"/>
  <c r="M46" s="1"/>
  <c r="J484" i="13"/>
  <c r="M484" s="1"/>
  <c r="J493"/>
  <c r="M493" s="1"/>
  <c r="J208" i="9"/>
  <c r="M208" s="1"/>
  <c r="J25" i="14"/>
  <c r="M25" s="1"/>
  <c r="J217" i="9"/>
  <c r="M217" s="1"/>
  <c r="J42"/>
  <c r="M42" s="1"/>
  <c r="J41" i="14"/>
  <c r="M41" s="1"/>
  <c r="J172" i="9"/>
  <c r="M172" s="1"/>
  <c r="J49" i="14"/>
  <c r="M49" s="1"/>
  <c r="J46" i="9"/>
  <c r="M46" s="1"/>
  <c r="J64" i="14"/>
  <c r="M64" s="1"/>
  <c r="J70"/>
  <c r="M70" s="1"/>
  <c r="J255" i="13"/>
  <c r="M255" s="1"/>
  <c r="J197"/>
  <c r="M197" s="1"/>
  <c r="J52" i="9"/>
  <c r="M52" s="1"/>
  <c r="J34" i="13"/>
  <c r="M34" s="1"/>
  <c r="J339"/>
  <c r="M339" s="1"/>
  <c r="J338"/>
  <c r="M338" s="1"/>
  <c r="J93"/>
  <c r="M93" s="1"/>
  <c r="J268"/>
  <c r="M268" s="1"/>
  <c r="J237"/>
  <c r="M237" s="1"/>
  <c r="J389"/>
  <c r="M389" s="1"/>
  <c r="J95"/>
  <c r="M95" s="1"/>
  <c r="J384"/>
  <c r="M384" s="1"/>
  <c r="J383"/>
  <c r="M383" s="1"/>
  <c r="J385"/>
  <c r="M385" s="1"/>
  <c r="J254"/>
  <c r="M254" s="1"/>
  <c r="J256"/>
  <c r="M256" s="1"/>
  <c r="J244"/>
  <c r="M244" s="1"/>
  <c r="J71" i="14"/>
  <c r="M71" s="1"/>
  <c r="J57" i="13"/>
  <c r="M57" s="1"/>
  <c r="J406"/>
  <c r="M406" s="1"/>
  <c r="J241"/>
  <c r="M241" s="1"/>
  <c r="J14" i="9"/>
  <c r="M14" s="1"/>
  <c r="J470" i="13"/>
  <c r="M470" s="1"/>
  <c r="J146"/>
  <c r="M146" s="1"/>
  <c r="J287"/>
  <c r="M287" s="1"/>
  <c r="J164"/>
  <c r="M164" s="1"/>
  <c r="J113"/>
  <c r="M113" s="1"/>
  <c r="J446"/>
  <c r="M446" s="1"/>
  <c r="J136"/>
  <c r="M136" s="1"/>
  <c r="J426"/>
  <c r="M426" s="1"/>
  <c r="J290"/>
  <c r="M290" s="1"/>
  <c r="J289"/>
  <c r="M289" s="1"/>
  <c r="J110"/>
  <c r="M110" s="1"/>
  <c r="J60"/>
  <c r="M60" s="1"/>
  <c r="J315"/>
  <c r="M315" s="1"/>
  <c r="J327"/>
  <c r="M327" s="1"/>
  <c r="J444"/>
  <c r="M444" s="1"/>
  <c r="J25"/>
  <c r="M25" s="1"/>
  <c r="J63"/>
  <c r="M63" s="1"/>
  <c r="J402"/>
  <c r="M402" s="1"/>
  <c r="J462"/>
  <c r="M462" s="1"/>
  <c r="J458"/>
  <c r="M458" s="1"/>
  <c r="J271"/>
  <c r="M271" s="1"/>
  <c r="J380"/>
  <c r="M380" s="1"/>
  <c r="J336"/>
  <c r="M336" s="1"/>
  <c r="J150"/>
  <c r="M150" s="1"/>
  <c r="J78" i="14"/>
  <c r="J182" i="13"/>
  <c r="M182" s="1"/>
  <c r="J76" i="14"/>
  <c r="J160" i="13"/>
  <c r="M160" s="1"/>
  <c r="J155"/>
  <c r="M155" s="1"/>
  <c r="J354"/>
  <c r="M354" s="1"/>
  <c r="J199"/>
  <c r="M199" s="1"/>
  <c r="J27" i="14"/>
  <c r="M27" s="1"/>
  <c r="J43"/>
  <c r="M43" s="1"/>
  <c r="J33" i="8"/>
  <c r="M33" s="1"/>
  <c r="J223" i="9"/>
  <c r="M223" s="1"/>
  <c r="J211"/>
  <c r="M211" s="1"/>
  <c r="J218"/>
  <c r="M218" s="1"/>
  <c r="J221"/>
  <c r="M221" s="1"/>
  <c r="J111"/>
  <c r="M111" s="1"/>
  <c r="J51" i="14"/>
  <c r="M51" s="1"/>
  <c r="J109" i="9"/>
  <c r="M109" s="1"/>
  <c r="J214"/>
  <c r="M214" s="1"/>
  <c r="J110"/>
  <c r="M110" s="1"/>
  <c r="J98" i="13"/>
  <c r="M98" s="1"/>
  <c r="J42"/>
  <c r="M42" s="1"/>
  <c r="J179" i="9"/>
  <c r="M179" s="1"/>
  <c r="J225" i="13"/>
  <c r="M225" s="1"/>
  <c r="J187"/>
  <c r="M187" s="1"/>
  <c r="J181" i="9"/>
  <c r="M181" s="1"/>
  <c r="J284" i="13"/>
  <c r="M284" s="1"/>
  <c r="J177"/>
  <c r="M177" s="1"/>
  <c r="J198"/>
  <c r="M198" s="1"/>
  <c r="J36" i="14"/>
  <c r="M36" s="1"/>
  <c r="J77" i="13"/>
  <c r="M77" s="1"/>
  <c r="J407"/>
  <c r="M407" s="1"/>
  <c r="J85"/>
  <c r="M85" s="1"/>
  <c r="J88"/>
  <c r="M88" s="1"/>
  <c r="J246"/>
  <c r="M246" s="1"/>
  <c r="J52"/>
  <c r="M52" s="1"/>
  <c r="J40"/>
  <c r="M40" s="1"/>
  <c r="J204"/>
  <c r="M204" s="1"/>
  <c r="J381"/>
  <c r="M381" s="1"/>
  <c r="J398"/>
  <c r="M398" s="1"/>
  <c r="J59"/>
  <c r="M59" s="1"/>
  <c r="J54"/>
  <c r="M54" s="1"/>
  <c r="J257"/>
  <c r="M257" s="1"/>
  <c r="J16" i="9"/>
  <c r="M16" s="1"/>
  <c r="J319" i="13"/>
  <c r="M319" s="1"/>
  <c r="J304"/>
  <c r="M304" s="1"/>
  <c r="J428"/>
  <c r="M428" s="1"/>
  <c r="J270"/>
  <c r="M270" s="1"/>
  <c r="J324"/>
  <c r="M324" s="1"/>
  <c r="J162"/>
  <c r="M162" s="1"/>
  <c r="J31"/>
  <c r="M31" s="1"/>
  <c r="J147"/>
  <c r="M147" s="1"/>
  <c r="J439"/>
  <c r="M439" s="1"/>
  <c r="J35" i="14"/>
  <c r="M35" s="1"/>
  <c r="J288" i="13"/>
  <c r="M288" s="1"/>
  <c r="J463"/>
  <c r="M463" s="1"/>
  <c r="J466"/>
  <c r="M466" s="1"/>
  <c r="J373"/>
  <c r="M373" s="1"/>
  <c r="J133"/>
  <c r="M133" s="1"/>
  <c r="J457"/>
  <c r="M457" s="1"/>
  <c r="J119"/>
  <c r="M119" s="1"/>
  <c r="J418"/>
  <c r="M418" s="1"/>
  <c r="J482"/>
  <c r="M482" s="1"/>
  <c r="J165"/>
  <c r="M165" s="1"/>
  <c r="J149"/>
  <c r="M149" s="1"/>
  <c r="J114"/>
  <c r="M114" s="1"/>
  <c r="J429"/>
  <c r="M429" s="1"/>
  <c r="J337"/>
  <c r="M337" s="1"/>
  <c r="J437"/>
  <c r="M437" s="1"/>
  <c r="J488"/>
  <c r="M488" s="1"/>
  <c r="J229" i="8"/>
  <c r="M229" s="1"/>
  <c r="J28" i="14"/>
  <c r="M28" s="1"/>
  <c r="J29"/>
  <c r="M29" s="1"/>
  <c r="J48"/>
  <c r="M48" s="1"/>
  <c r="J39" i="13"/>
  <c r="M39" s="1"/>
  <c r="J351"/>
  <c r="M351" s="1"/>
  <c r="J26"/>
  <c r="M26" s="1"/>
  <c r="J68"/>
  <c r="M68" s="1"/>
  <c r="J32"/>
  <c r="M32" s="1"/>
  <c r="J55" i="9"/>
  <c r="M55" s="1"/>
  <c r="J345" i="13"/>
  <c r="M345" s="1"/>
  <c r="J405"/>
  <c r="M405" s="1"/>
  <c r="J43"/>
  <c r="M43" s="1"/>
  <c r="J111"/>
  <c r="M111" s="1"/>
  <c r="J234"/>
  <c r="M234" s="1"/>
  <c r="J36"/>
  <c r="M36" s="1"/>
  <c r="J72"/>
  <c r="M72" s="1"/>
  <c r="J245"/>
  <c r="M245" s="1"/>
  <c r="J401"/>
  <c r="M401" s="1"/>
  <c r="J208"/>
  <c r="M208" s="1"/>
  <c r="J349"/>
  <c r="M349" s="1"/>
  <c r="J399"/>
  <c r="M399" s="1"/>
  <c r="J369"/>
  <c r="M369" s="1"/>
  <c r="J86"/>
  <c r="M86" s="1"/>
  <c r="J216"/>
  <c r="M216" s="1"/>
  <c r="J211"/>
  <c r="M211" s="1"/>
  <c r="J205" i="9"/>
  <c r="M205" s="1"/>
  <c r="J147"/>
  <c r="M147" s="1"/>
  <c r="J359" i="13"/>
  <c r="M359" s="1"/>
  <c r="J209"/>
  <c r="M209" s="1"/>
  <c r="J441"/>
  <c r="M441" s="1"/>
  <c r="J117"/>
  <c r="M117" s="1"/>
  <c r="J55" i="14"/>
  <c r="M55" s="1"/>
  <c r="J295" i="13"/>
  <c r="M295" s="1"/>
  <c r="J159"/>
  <c r="M159" s="1"/>
  <c r="J115"/>
  <c r="M115" s="1"/>
  <c r="J314"/>
  <c r="M314" s="1"/>
  <c r="J393"/>
  <c r="M393" s="1"/>
  <c r="J283"/>
  <c r="M283" s="1"/>
  <c r="J154"/>
  <c r="M154" s="1"/>
  <c r="J157"/>
  <c r="M157" s="1"/>
  <c r="J219"/>
  <c r="M219" s="1"/>
  <c r="J306"/>
  <c r="M306" s="1"/>
  <c r="J220"/>
  <c r="M220" s="1"/>
  <c r="J264"/>
  <c r="M264" s="1"/>
  <c r="J480"/>
  <c r="M480" s="1"/>
  <c r="J311"/>
  <c r="M311" s="1"/>
  <c r="J307"/>
  <c r="M307" s="1"/>
  <c r="J105"/>
  <c r="M105" s="1"/>
  <c r="J170"/>
  <c r="M170" s="1"/>
  <c r="J415"/>
  <c r="M415" s="1"/>
  <c r="J168"/>
  <c r="M168" s="1"/>
  <c r="J353"/>
  <c r="M353" s="1"/>
  <c r="J109"/>
  <c r="M109" s="1"/>
  <c r="J205"/>
  <c r="M205" s="1"/>
  <c r="J285"/>
  <c r="M285" s="1"/>
  <c r="J376"/>
  <c r="M376" s="1"/>
  <c r="J303"/>
  <c r="M303" s="1"/>
  <c r="J326"/>
  <c r="M326" s="1"/>
  <c r="J65"/>
  <c r="M65" s="1"/>
  <c r="J163"/>
  <c r="M163" s="1"/>
  <c r="J38" i="14"/>
  <c r="M38" s="1"/>
  <c r="J45" i="9"/>
  <c r="M45" s="1"/>
  <c r="J30" i="14"/>
  <c r="M30" s="1"/>
  <c r="J219" i="9"/>
  <c r="M219" s="1"/>
  <c r="J212"/>
  <c r="M212" s="1"/>
  <c r="J21" i="14"/>
  <c r="M21" s="1"/>
  <c r="J61"/>
  <c r="J22"/>
  <c r="M22" s="1"/>
  <c r="J410" i="13"/>
  <c r="M410" s="1"/>
  <c r="J236"/>
  <c r="M236" s="1"/>
  <c r="J114" i="9"/>
  <c r="M114" s="1"/>
  <c r="J189" i="13"/>
  <c r="M189" s="1"/>
  <c r="J184"/>
  <c r="M184" s="1"/>
  <c r="J117" i="9"/>
  <c r="M117" s="1"/>
  <c r="J183"/>
  <c r="M183" s="1"/>
  <c r="J24" i="13"/>
  <c r="M24" s="1"/>
  <c r="J75"/>
  <c r="M75" s="1"/>
  <c r="J386"/>
  <c r="M386" s="1"/>
  <c r="J350"/>
  <c r="M350" s="1"/>
  <c r="J231"/>
  <c r="M231" s="1"/>
  <c r="J397"/>
  <c r="M397" s="1"/>
  <c r="J53"/>
  <c r="M53" s="1"/>
  <c r="J89"/>
  <c r="M89" s="1"/>
  <c r="J206"/>
  <c r="M206" s="1"/>
  <c r="J366"/>
  <c r="M366" s="1"/>
  <c r="J361"/>
  <c r="M361" s="1"/>
  <c r="J69"/>
  <c r="M69" s="1"/>
  <c r="J294"/>
  <c r="M294" s="1"/>
  <c r="J251"/>
  <c r="M251" s="1"/>
  <c r="J365"/>
  <c r="M365" s="1"/>
  <c r="J207" i="9"/>
  <c r="M207" s="1"/>
  <c r="J455" i="13"/>
  <c r="M455" s="1"/>
  <c r="J64"/>
  <c r="M64" s="1"/>
  <c r="J274"/>
  <c r="M274" s="1"/>
  <c r="J424"/>
  <c r="M424" s="1"/>
  <c r="J166"/>
  <c r="M166" s="1"/>
  <c r="J101"/>
  <c r="M101" s="1"/>
  <c r="J54" i="14"/>
  <c r="M54" s="1"/>
  <c r="J131" i="13"/>
  <c r="M131" s="1"/>
  <c r="J130"/>
  <c r="M130" s="1"/>
  <c r="J267"/>
  <c r="M267" s="1"/>
  <c r="J371"/>
  <c r="M371" s="1"/>
  <c r="J106"/>
  <c r="M106" s="1"/>
  <c r="J169"/>
  <c r="M169" s="1"/>
  <c r="J120"/>
  <c r="M120" s="1"/>
  <c r="J148"/>
  <c r="M148" s="1"/>
  <c r="J430"/>
  <c r="M430" s="1"/>
  <c r="J374"/>
  <c r="M374" s="1"/>
  <c r="J107"/>
  <c r="M107" s="1"/>
  <c r="J173"/>
  <c r="M173" s="1"/>
  <c r="J425"/>
  <c r="M425" s="1"/>
  <c r="J104"/>
  <c r="M104" s="1"/>
  <c r="J459"/>
  <c r="M459" s="1"/>
  <c r="J395"/>
  <c r="M395" s="1"/>
  <c r="J44"/>
  <c r="M44" s="1"/>
  <c r="J358"/>
  <c r="M358" s="1"/>
  <c r="J377"/>
  <c r="M377" s="1"/>
  <c r="J476"/>
  <c r="M476" s="1"/>
  <c r="J235"/>
  <c r="M235" s="1"/>
  <c r="J321"/>
  <c r="M321" s="1"/>
  <c r="J460"/>
  <c r="M460" s="1"/>
  <c r="J451"/>
  <c r="M451" s="1"/>
  <c r="J79" i="8"/>
  <c r="J177"/>
  <c r="M177" s="1"/>
  <c r="J39"/>
  <c r="M39" s="1"/>
  <c r="J63"/>
  <c r="M63" s="1"/>
  <c r="J84"/>
  <c r="J217"/>
  <c r="M217" s="1"/>
  <c r="J139"/>
  <c r="M139" s="1"/>
  <c r="J134"/>
  <c r="M134" s="1"/>
  <c r="J179"/>
  <c r="M179" s="1"/>
  <c r="J82" i="9"/>
  <c r="M82" s="1"/>
  <c r="J57"/>
  <c r="M57" s="1"/>
  <c r="J29"/>
  <c r="J80"/>
  <c r="M80" s="1"/>
  <c r="J81"/>
  <c r="M81" s="1"/>
  <c r="J168"/>
  <c r="M168" s="1"/>
  <c r="J152"/>
  <c r="M152" s="1"/>
  <c r="J130"/>
  <c r="M130" s="1"/>
  <c r="J10"/>
  <c r="M10" s="1"/>
  <c r="J59"/>
  <c r="M59" s="1"/>
  <c r="J99"/>
  <c r="M99" s="1"/>
  <c r="J60"/>
  <c r="M60" s="1"/>
  <c r="J97"/>
  <c r="J126"/>
  <c r="M126" s="1"/>
  <c r="J153"/>
  <c r="M153" s="1"/>
  <c r="J116"/>
  <c r="M116" s="1"/>
  <c r="J34"/>
  <c r="M34" s="1"/>
  <c r="J69"/>
  <c r="J79"/>
  <c r="M79" s="1"/>
  <c r="J20"/>
  <c r="M20" s="1"/>
  <c r="J199"/>
  <c r="M199" s="1"/>
  <c r="J164"/>
  <c r="M164" s="1"/>
  <c r="J37" i="14"/>
  <c r="M37" s="1"/>
  <c r="J32"/>
  <c r="M32" s="1"/>
  <c r="J198" i="8"/>
  <c r="M198" s="1"/>
  <c r="J163"/>
  <c r="M163" s="1"/>
  <c r="J120"/>
  <c r="M120" s="1"/>
  <c r="J98"/>
  <c r="J220"/>
  <c r="M220" s="1"/>
  <c r="J192" i="9"/>
  <c r="M192" s="1"/>
  <c r="J157"/>
  <c r="M157" s="1"/>
  <c r="J132"/>
  <c r="M132" s="1"/>
  <c r="J38"/>
  <c r="M38" s="1"/>
  <c r="J151"/>
  <c r="M151" s="1"/>
  <c r="J53"/>
  <c r="M53" s="1"/>
  <c r="J103"/>
  <c r="M103" s="1"/>
  <c r="J146"/>
  <c r="M146" s="1"/>
  <c r="J50" i="14"/>
  <c r="M50" s="1"/>
  <c r="J67"/>
  <c r="M67" s="1"/>
  <c r="J173" i="9"/>
  <c r="M173" s="1"/>
  <c r="J26" i="14"/>
  <c r="M26" s="1"/>
  <c r="J213" i="9"/>
  <c r="M213" s="1"/>
  <c r="J127" i="8"/>
  <c r="J31" i="14"/>
  <c r="M31" s="1"/>
  <c r="J210" i="9"/>
  <c r="M210" s="1"/>
  <c r="J52" i="14"/>
  <c r="M52" s="1"/>
  <c r="J348" i="13"/>
  <c r="M348" s="1"/>
  <c r="J113" i="9"/>
  <c r="M113" s="1"/>
  <c r="J30" i="13"/>
  <c r="M30" s="1"/>
  <c r="J342"/>
  <c r="M342" s="1"/>
  <c r="J227"/>
  <c r="M227" s="1"/>
  <c r="J48" i="9"/>
  <c r="M48" s="1"/>
  <c r="J335" i="13"/>
  <c r="M335" s="1"/>
  <c r="J232"/>
  <c r="M232" s="1"/>
  <c r="J37"/>
  <c r="M37" s="1"/>
  <c r="J41"/>
  <c r="M41" s="1"/>
  <c r="J74"/>
  <c r="M74" s="1"/>
  <c r="J242"/>
  <c r="M242" s="1"/>
  <c r="J400"/>
  <c r="M400" s="1"/>
  <c r="J218"/>
  <c r="M218" s="1"/>
  <c r="J51"/>
  <c r="M51" s="1"/>
  <c r="J55"/>
  <c r="M55" s="1"/>
  <c r="J49"/>
  <c r="M49" s="1"/>
  <c r="J226"/>
  <c r="M226" s="1"/>
  <c r="J215"/>
  <c r="M215" s="1"/>
  <c r="J370"/>
  <c r="M370" s="1"/>
  <c r="J367"/>
  <c r="M367" s="1"/>
  <c r="J100"/>
  <c r="M100" s="1"/>
  <c r="J145" i="9"/>
  <c r="M145" s="1"/>
  <c r="J286" i="13"/>
  <c r="M286" s="1"/>
  <c r="J433"/>
  <c r="M433" s="1"/>
  <c r="J221"/>
  <c r="M221" s="1"/>
  <c r="J388"/>
  <c r="M388" s="1"/>
  <c r="J273"/>
  <c r="M273" s="1"/>
  <c r="J471"/>
  <c r="M471" s="1"/>
  <c r="J340"/>
  <c r="M340" s="1"/>
  <c r="J305"/>
  <c r="M305" s="1"/>
  <c r="J68" i="14"/>
  <c r="M68" s="1"/>
  <c r="J81" i="13"/>
  <c r="M81" s="1"/>
  <c r="J66" i="14"/>
  <c r="M66" s="1"/>
  <c r="J33"/>
  <c r="M33" s="1"/>
  <c r="J355" i="13"/>
  <c r="M355" s="1"/>
  <c r="J57" i="14"/>
  <c r="M57" s="1"/>
  <c r="J108" i="13"/>
  <c r="M108" s="1"/>
  <c r="J276"/>
  <c r="M276" s="1"/>
  <c r="J34" i="14"/>
  <c r="M34" s="1"/>
  <c r="J329" i="13"/>
  <c r="M329" s="1"/>
  <c r="J323"/>
  <c r="M323" s="1"/>
  <c r="J416"/>
  <c r="M416" s="1"/>
  <c r="J328"/>
  <c r="M328" s="1"/>
  <c r="J261"/>
  <c r="M261" s="1"/>
  <c r="J477"/>
  <c r="M477" s="1"/>
  <c r="J180"/>
  <c r="M180" s="1"/>
  <c r="J293"/>
  <c r="M293" s="1"/>
  <c r="J298"/>
  <c r="M298" s="1"/>
  <c r="J420"/>
  <c r="M420" s="1"/>
  <c r="J222"/>
  <c r="M222" s="1"/>
  <c r="J167"/>
  <c r="M167" s="1"/>
  <c r="J308"/>
  <c r="M308" s="1"/>
  <c r="J390"/>
  <c r="M390" s="1"/>
  <c r="J226" i="9"/>
  <c r="M226" s="1"/>
  <c r="J222"/>
  <c r="M222" s="1"/>
  <c r="J220"/>
  <c r="M220" s="1"/>
  <c r="J108"/>
  <c r="M108" s="1"/>
  <c r="J71" i="8"/>
  <c r="M71" s="1"/>
  <c r="J391" i="13"/>
  <c r="M391" s="1"/>
  <c r="J51" i="9"/>
  <c r="M51" s="1"/>
  <c r="J185" i="13"/>
  <c r="M185" s="1"/>
  <c r="J33"/>
  <c r="M33" s="1"/>
  <c r="J70"/>
  <c r="M70" s="1"/>
  <c r="J28"/>
  <c r="M28" s="1"/>
  <c r="J190"/>
  <c r="M190" s="1"/>
  <c r="J27"/>
  <c r="M27" s="1"/>
  <c r="J422"/>
  <c r="M422" s="1"/>
  <c r="J392"/>
  <c r="M392" s="1"/>
  <c r="J347"/>
  <c r="M347" s="1"/>
  <c r="J252"/>
  <c r="M252" s="1"/>
  <c r="J210"/>
  <c r="M210" s="1"/>
  <c r="J71"/>
  <c r="M71" s="1"/>
  <c r="J73"/>
  <c r="M73" s="1"/>
  <c r="J409"/>
  <c r="M409" s="1"/>
  <c r="J411"/>
  <c r="M411" s="1"/>
  <c r="J83"/>
  <c r="M83" s="1"/>
  <c r="J135"/>
  <c r="M135" s="1"/>
  <c r="J214"/>
  <c r="M214" s="1"/>
  <c r="J94"/>
  <c r="M94" s="1"/>
  <c r="J396"/>
  <c r="M396" s="1"/>
  <c r="J144" i="9"/>
  <c r="M144" s="1"/>
  <c r="J15"/>
  <c r="M15" s="1"/>
  <c r="J387" i="13"/>
  <c r="M387" s="1"/>
  <c r="J363"/>
  <c r="M363" s="1"/>
  <c r="J76"/>
  <c r="M76" s="1"/>
  <c r="J116"/>
  <c r="M116" s="1"/>
  <c r="J137"/>
  <c r="M137" s="1"/>
  <c r="J468"/>
  <c r="M468" s="1"/>
  <c r="J272"/>
  <c r="M272" s="1"/>
  <c r="J465"/>
  <c r="M465" s="1"/>
  <c r="J442"/>
  <c r="M442" s="1"/>
  <c r="J122"/>
  <c r="J217"/>
  <c r="M217" s="1"/>
  <c r="J417"/>
  <c r="M417" s="1"/>
  <c r="J201"/>
  <c r="M201" s="1"/>
  <c r="J431"/>
  <c r="M431" s="1"/>
  <c r="J265"/>
  <c r="M265" s="1"/>
  <c r="J356"/>
  <c r="M356" s="1"/>
  <c r="J461"/>
  <c r="M461" s="1"/>
  <c r="J247"/>
  <c r="M247" s="1"/>
  <c r="J153"/>
  <c r="M153" s="1"/>
  <c r="J362"/>
  <c r="M362" s="1"/>
  <c r="J262"/>
  <c r="M262" s="1"/>
  <c r="J479"/>
  <c r="M479" s="1"/>
  <c r="J23" i="14"/>
  <c r="M23" s="1"/>
  <c r="J266" i="13"/>
  <c r="M266" s="1"/>
  <c r="J145"/>
  <c r="M145" s="1"/>
  <c r="J44" i="9"/>
  <c r="M44" s="1"/>
  <c r="J44" i="14"/>
  <c r="M44" s="1"/>
  <c r="J202" i="9"/>
  <c r="M202" s="1"/>
  <c r="J224"/>
  <c r="M224" s="1"/>
  <c r="J204"/>
  <c r="M204" s="1"/>
  <c r="J24" i="14"/>
  <c r="M24" s="1"/>
  <c r="J175" i="9"/>
  <c r="M175" s="1"/>
  <c r="J176"/>
  <c r="M176" s="1"/>
  <c r="J79" i="13"/>
  <c r="M79" s="1"/>
  <c r="J206" i="9"/>
  <c r="M206" s="1"/>
  <c r="J128" i="13"/>
  <c r="M128" s="1"/>
  <c r="J29"/>
  <c r="M29" s="1"/>
  <c r="J382"/>
  <c r="M382" s="1"/>
  <c r="J119" i="9"/>
  <c r="M119" s="1"/>
  <c r="J35" i="13"/>
  <c r="M35" s="1"/>
  <c r="J181"/>
  <c r="M181" s="1"/>
  <c r="J192"/>
  <c r="M192" s="1"/>
  <c r="J196"/>
  <c r="M196" s="1"/>
  <c r="J38"/>
  <c r="M38" s="1"/>
  <c r="J191"/>
  <c r="M191" s="1"/>
  <c r="J364"/>
  <c r="M364" s="1"/>
  <c r="J372"/>
  <c r="M372" s="1"/>
  <c r="J230"/>
  <c r="M230" s="1"/>
  <c r="J212"/>
  <c r="M212" s="1"/>
  <c r="J99"/>
  <c r="M99" s="1"/>
  <c r="J240"/>
  <c r="M240" s="1"/>
  <c r="J445"/>
  <c r="M445" s="1"/>
  <c r="J368"/>
  <c r="M368" s="1"/>
  <c r="J213"/>
  <c r="M213" s="1"/>
  <c r="J84"/>
  <c r="M84" s="1"/>
  <c r="J143" i="9"/>
  <c r="M143" s="1"/>
  <c r="J161" i="13"/>
  <c r="M161" s="1"/>
  <c r="J344"/>
  <c r="M344" s="1"/>
  <c r="J375"/>
  <c r="M375" s="1"/>
  <c r="J473"/>
  <c r="M473" s="1"/>
  <c r="J47" i="14"/>
  <c r="M47" s="1"/>
  <c r="J475" i="13"/>
  <c r="M475" s="1"/>
  <c r="J258"/>
  <c r="M258" s="1"/>
  <c r="J186"/>
  <c r="M186" s="1"/>
  <c r="J440"/>
  <c r="M440" s="1"/>
  <c r="J343"/>
  <c r="M343" s="1"/>
  <c r="J421"/>
  <c r="M421" s="1"/>
  <c r="J129"/>
  <c r="M129" s="1"/>
  <c r="J263"/>
  <c r="M263" s="1"/>
  <c r="J478"/>
  <c r="M478" s="1"/>
  <c r="J277"/>
  <c r="M277" s="1"/>
  <c r="J56" i="14"/>
  <c r="M56" s="1"/>
  <c r="J310" i="13"/>
  <c r="M310" s="1"/>
  <c r="J90"/>
  <c r="M90" s="1"/>
  <c r="J331"/>
  <c r="M331" s="1"/>
  <c r="J207"/>
  <c r="M207" s="1"/>
  <c r="J279"/>
  <c r="M279" s="1"/>
  <c r="J53" i="14"/>
  <c r="M53" s="1"/>
  <c r="J275" i="13"/>
  <c r="M275" s="1"/>
  <c r="J45"/>
  <c r="M45" s="1"/>
  <c r="J309"/>
  <c r="M309" s="1"/>
  <c r="J300"/>
  <c r="M300" s="1"/>
  <c r="J469"/>
  <c r="M469" s="1"/>
  <c r="J464"/>
  <c r="M464" s="1"/>
  <c r="J436"/>
  <c r="M436" s="1"/>
  <c r="J78"/>
  <c r="M78" s="1"/>
  <c r="J134"/>
  <c r="M134" s="1"/>
  <c r="J325"/>
  <c r="M325" s="1"/>
  <c r="J209" i="9"/>
  <c r="M209" s="1"/>
  <c r="J74" i="14"/>
  <c r="J174" i="9"/>
  <c r="M174" s="1"/>
  <c r="J107"/>
  <c r="M107" s="1"/>
  <c r="J216"/>
  <c r="M216" s="1"/>
  <c r="J45" i="14"/>
  <c r="M45" s="1"/>
  <c r="J43" i="9"/>
  <c r="M43" s="1"/>
  <c r="J194" i="13"/>
  <c r="M194" s="1"/>
  <c r="J178" i="9"/>
  <c r="M178" s="1"/>
  <c r="J188" i="13"/>
  <c r="M188" s="1"/>
  <c r="J341"/>
  <c r="M341" s="1"/>
  <c r="J183"/>
  <c r="M183" s="1"/>
  <c r="J65" i="14"/>
  <c r="M65" s="1"/>
  <c r="J250" i="13"/>
  <c r="M250" s="1"/>
  <c r="J352"/>
  <c r="M352" s="1"/>
  <c r="J80"/>
  <c r="M80" s="1"/>
  <c r="J193"/>
  <c r="M193" s="1"/>
  <c r="J346"/>
  <c r="M346" s="1"/>
  <c r="J229"/>
  <c r="M229" s="1"/>
  <c r="J228"/>
  <c r="M228" s="1"/>
  <c r="J61"/>
  <c r="M61" s="1"/>
  <c r="J97"/>
  <c r="M97" s="1"/>
  <c r="J195"/>
  <c r="M195" s="1"/>
  <c r="J87"/>
  <c r="M87" s="1"/>
  <c r="J58"/>
  <c r="M58" s="1"/>
  <c r="J243"/>
  <c r="M243" s="1"/>
  <c r="J56"/>
  <c r="M56" s="1"/>
  <c r="J412"/>
  <c r="M412" s="1"/>
  <c r="J13" i="9"/>
  <c r="M13" s="1"/>
  <c r="J438" i="13"/>
  <c r="M438" s="1"/>
  <c r="J322"/>
  <c r="M322" s="1"/>
  <c r="J233"/>
  <c r="M233" s="1"/>
  <c r="J427"/>
  <c r="M427" s="1"/>
  <c r="J320"/>
  <c r="M320" s="1"/>
  <c r="J317"/>
  <c r="M317" s="1"/>
  <c r="J456"/>
  <c r="M456" s="1"/>
  <c r="J156"/>
  <c r="M156" s="1"/>
  <c r="J238"/>
  <c r="M238" s="1"/>
  <c r="J312"/>
  <c r="M312" s="1"/>
  <c r="J46"/>
  <c r="M46" s="1"/>
  <c r="J62"/>
  <c r="M62" s="1"/>
  <c r="J419"/>
  <c r="M419" s="1"/>
  <c r="J178"/>
  <c r="M178" s="1"/>
  <c r="J282"/>
  <c r="M282" s="1"/>
  <c r="J152"/>
  <c r="M152" s="1"/>
  <c r="J171"/>
  <c r="M171" s="1"/>
  <c r="J474"/>
  <c r="M474" s="1"/>
  <c r="J118"/>
  <c r="M118" s="1"/>
  <c r="J200"/>
  <c r="M200" s="1"/>
  <c r="J151"/>
  <c r="M151" s="1"/>
  <c r="J449"/>
  <c r="M449" s="1"/>
  <c r="J142"/>
  <c r="M142" s="1"/>
  <c r="J318"/>
  <c r="M318" s="1"/>
  <c r="J313"/>
  <c r="M313" s="1"/>
  <c r="J472"/>
  <c r="M472" s="1"/>
  <c r="J454"/>
  <c r="M454" s="1"/>
  <c r="J140"/>
  <c r="M140" s="1"/>
  <c r="J50"/>
  <c r="M50" s="1"/>
  <c r="J68" i="9" l="1"/>
  <c r="M68" s="1"/>
  <c r="M69"/>
  <c r="J60" i="14"/>
  <c r="M60" s="1"/>
  <c r="M61"/>
  <c r="J24" i="9"/>
  <c r="M24" s="1"/>
  <c r="M25"/>
  <c r="J113" i="8"/>
  <c r="M113" s="1"/>
  <c r="M114"/>
  <c r="J85"/>
  <c r="M85" s="1"/>
  <c r="M86"/>
  <c r="J58"/>
  <c r="M58" s="1"/>
  <c r="M59"/>
  <c r="J26" i="9"/>
  <c r="M26" s="1"/>
  <c r="M27"/>
  <c r="J93"/>
  <c r="M93" s="1"/>
  <c r="M94"/>
  <c r="J143" i="8"/>
  <c r="M143" s="1"/>
  <c r="M144"/>
  <c r="J141"/>
  <c r="M141" s="1"/>
  <c r="M142"/>
  <c r="J115"/>
  <c r="M115" s="1"/>
  <c r="M116"/>
  <c r="J97"/>
  <c r="M97" s="1"/>
  <c r="M98"/>
  <c r="J73" i="14"/>
  <c r="M73" s="1"/>
  <c r="M74"/>
  <c r="J28" i="9"/>
  <c r="M28" s="1"/>
  <c r="M29"/>
  <c r="J77" i="14"/>
  <c r="M77" s="1"/>
  <c r="M78"/>
  <c r="J89" i="9"/>
  <c r="M89" s="1"/>
  <c r="M90"/>
  <c r="J122" i="8"/>
  <c r="M122" s="1"/>
  <c r="M123"/>
  <c r="J209"/>
  <c r="M209" s="1"/>
  <c r="M211"/>
  <c r="J91" i="9"/>
  <c r="M91" s="1"/>
  <c r="M92"/>
  <c r="J81" i="8"/>
  <c r="M81" s="1"/>
  <c r="M82"/>
  <c r="J70" i="9"/>
  <c r="M70" s="1"/>
  <c r="M71"/>
  <c r="J161"/>
  <c r="M161" s="1"/>
  <c r="M162"/>
  <c r="J74" i="8"/>
  <c r="M74" s="1"/>
  <c r="M75"/>
  <c r="J45"/>
  <c r="M45" s="1"/>
  <c r="M46"/>
  <c r="J25"/>
  <c r="M26"/>
  <c r="J78"/>
  <c r="M78" s="1"/>
  <c r="M79"/>
  <c r="J87"/>
  <c r="M87" s="1"/>
  <c r="M88"/>
  <c r="J147"/>
  <c r="M147" s="1"/>
  <c r="M148"/>
  <c r="J93"/>
  <c r="M93" s="1"/>
  <c r="M94"/>
  <c r="J95"/>
  <c r="M95" s="1"/>
  <c r="M96"/>
  <c r="J43"/>
  <c r="M43" s="1"/>
  <c r="M44"/>
  <c r="J41"/>
  <c r="M41" s="1"/>
  <c r="M42"/>
  <c r="J76"/>
  <c r="M76" s="1"/>
  <c r="M77"/>
  <c r="M12" i="15"/>
  <c r="J83" i="8"/>
  <c r="M83" s="1"/>
  <c r="M84"/>
  <c r="J121" i="13"/>
  <c r="M121" s="1"/>
  <c r="M122"/>
  <c r="J126" i="8"/>
  <c r="M126" s="1"/>
  <c r="M127"/>
  <c r="J96" i="9"/>
  <c r="M96" s="1"/>
  <c r="M97"/>
  <c r="M19" i="15"/>
  <c r="J75" i="14"/>
  <c r="M75" s="1"/>
  <c r="M76"/>
  <c r="J124" i="8"/>
  <c r="M124" s="1"/>
  <c r="M125"/>
  <c r="J111"/>
  <c r="M111" s="1"/>
  <c r="M112"/>
  <c r="J56"/>
  <c r="M56" s="1"/>
  <c r="M57"/>
  <c r="J66" i="9"/>
  <c r="M66" s="1"/>
  <c r="M67"/>
  <c r="J128" i="8"/>
  <c r="M128" s="1"/>
  <c r="M129"/>
  <c r="J145"/>
  <c r="M145" s="1"/>
  <c r="M146"/>
  <c r="J72"/>
  <c r="M72" s="1"/>
  <c r="M73"/>
  <c r="J54"/>
  <c r="M54" s="1"/>
  <c r="M55"/>
  <c r="J74" i="9"/>
  <c r="M74" s="1"/>
  <c r="J47"/>
  <c r="M47" s="1"/>
  <c r="J63" i="14"/>
  <c r="M63" s="1"/>
  <c r="J56" i="9"/>
  <c r="M56" s="1"/>
  <c r="J12"/>
  <c r="M12" s="1"/>
  <c r="J48" i="13"/>
  <c r="M48" s="1"/>
  <c r="J18" i="9"/>
  <c r="M18" s="1"/>
  <c r="J77"/>
  <c r="M77" s="1"/>
  <c r="J40" i="14"/>
  <c r="M40" s="1"/>
  <c r="J61" i="8"/>
  <c r="M61" s="1"/>
  <c r="J96" i="13"/>
  <c r="M96" s="1"/>
  <c r="J82"/>
  <c r="M82" s="1"/>
  <c r="J50" i="9"/>
  <c r="M50" s="1"/>
  <c r="J118" i="8"/>
  <c r="M118" s="1"/>
  <c r="J9" i="9"/>
  <c r="M9" s="1"/>
  <c r="J103" i="13"/>
  <c r="M103" s="1"/>
  <c r="J40" i="9"/>
  <c r="M40" s="1"/>
  <c r="J131" i="8"/>
  <c r="M131" s="1"/>
  <c r="J100"/>
  <c r="M100" s="1"/>
  <c r="J106"/>
  <c r="M106" s="1"/>
  <c r="J83" i="9"/>
  <c r="M83" s="1"/>
  <c r="J30" i="8"/>
  <c r="M30" s="1"/>
  <c r="J20" i="14"/>
  <c r="M20" s="1"/>
  <c r="J67" i="13"/>
  <c r="J112"/>
  <c r="M112" s="1"/>
  <c r="J92"/>
  <c r="J69" i="14"/>
  <c r="M69" s="1"/>
  <c r="J62" i="9"/>
  <c r="M62" s="1"/>
  <c r="J36" i="8"/>
  <c r="M36" s="1"/>
  <c r="K6" i="13"/>
  <c r="J23"/>
  <c r="M23" s="1"/>
  <c r="J175" i="8"/>
  <c r="M175" s="1"/>
  <c r="J187"/>
  <c r="M187" s="1"/>
  <c r="J190" i="9"/>
  <c r="M190" s="1"/>
  <c r="J148"/>
  <c r="M148" s="1"/>
  <c r="J210" i="8"/>
  <c r="M210" s="1"/>
  <c r="J127" i="9"/>
  <c r="M127" s="1"/>
  <c r="J169" i="8"/>
  <c r="M169" s="1"/>
  <c r="J121" i="9"/>
  <c r="M121" s="1"/>
  <c r="J139"/>
  <c r="M139" s="1"/>
  <c r="J185"/>
  <c r="M185" s="1"/>
  <c r="K6"/>
  <c r="J139" i="13"/>
  <c r="M139" s="1"/>
  <c r="J249"/>
  <c r="M249" s="1"/>
  <c r="J299"/>
  <c r="M299" s="1"/>
  <c r="J467"/>
  <c r="M467" s="1"/>
  <c r="J142" i="9"/>
  <c r="M142" s="1"/>
  <c r="J156"/>
  <c r="M156" s="1"/>
  <c r="J219" i="8"/>
  <c r="M219" s="1"/>
  <c r="J197"/>
  <c r="M197" s="1"/>
  <c r="J198" i="9"/>
  <c r="M198" s="1"/>
  <c r="J33"/>
  <c r="M33" s="1"/>
  <c r="J98"/>
  <c r="M98" s="1"/>
  <c r="J216" i="8"/>
  <c r="M216" s="1"/>
  <c r="J450" i="13"/>
  <c r="M450" s="1"/>
  <c r="J394"/>
  <c r="M394" s="1"/>
  <c r="J172"/>
  <c r="M172" s="1"/>
  <c r="J360"/>
  <c r="M360" s="1"/>
  <c r="J302"/>
  <c r="M302" s="1"/>
  <c r="J404"/>
  <c r="M404" s="1"/>
  <c r="J269"/>
  <c r="M269" s="1"/>
  <c r="J203"/>
  <c r="M203" s="1"/>
  <c r="J176"/>
  <c r="M176" s="1"/>
  <c r="J224"/>
  <c r="M224" s="1"/>
  <c r="J443"/>
  <c r="M443" s="1"/>
  <c r="J253"/>
  <c r="M253" s="1"/>
  <c r="J448"/>
  <c r="M448" s="1"/>
  <c r="J215" i="9"/>
  <c r="M215" s="1"/>
  <c r="J105"/>
  <c r="M105" s="1"/>
  <c r="J408" i="13"/>
  <c r="M408" s="1"/>
  <c r="J37" i="9"/>
  <c r="M37" s="1"/>
  <c r="K7" i="14"/>
  <c r="J100" i="9"/>
  <c r="M100" s="1"/>
  <c r="J118"/>
  <c r="M118" s="1"/>
  <c r="J154"/>
  <c r="M154" s="1"/>
  <c r="J154" i="8"/>
  <c r="M154" s="1"/>
  <c r="J225"/>
  <c r="M225" s="1"/>
  <c r="J207"/>
  <c r="M207" s="1"/>
  <c r="J150"/>
  <c r="M150" s="1"/>
  <c r="J133" i="9"/>
  <c r="M133" s="1"/>
  <c r="J184" i="8"/>
  <c r="M184" s="1"/>
  <c r="J164"/>
  <c r="M164" s="1"/>
  <c r="J228" i="9"/>
  <c r="M228" s="1"/>
  <c r="J194"/>
  <c r="M194" s="1"/>
  <c r="J31"/>
  <c r="M31" s="1"/>
  <c r="J35"/>
  <c r="M35" s="1"/>
  <c r="J158" i="8"/>
  <c r="M158" s="1"/>
  <c r="J166"/>
  <c r="M166" s="1"/>
  <c r="J221"/>
  <c r="M221" s="1"/>
  <c r="J124" i="13"/>
  <c r="M124" s="1"/>
  <c r="J135" i="9"/>
  <c r="M135" s="1"/>
  <c r="J212" i="8"/>
  <c r="M212" s="1"/>
  <c r="J435" i="13"/>
  <c r="M435" s="1"/>
  <c r="J278"/>
  <c r="M278" s="1"/>
  <c r="J330"/>
  <c r="M330" s="1"/>
  <c r="J203" i="9"/>
  <c r="M203" s="1"/>
  <c r="J144" i="13"/>
  <c r="M144" s="1"/>
  <c r="J260"/>
  <c r="M260" s="1"/>
  <c r="J432"/>
  <c r="M432" s="1"/>
  <c r="J102" i="9"/>
  <c r="M102" s="1"/>
  <c r="J131"/>
  <c r="M131" s="1"/>
  <c r="J162" i="8"/>
  <c r="M162" s="1"/>
  <c r="J163" i="9"/>
  <c r="M163" s="1"/>
  <c r="J167"/>
  <c r="M167" s="1"/>
  <c r="J423" i="13"/>
  <c r="M423" s="1"/>
  <c r="J414"/>
  <c r="M414" s="1"/>
  <c r="J158"/>
  <c r="M158" s="1"/>
  <c r="J481"/>
  <c r="M481" s="1"/>
  <c r="J132"/>
  <c r="M132" s="1"/>
  <c r="J379"/>
  <c r="M379" s="1"/>
  <c r="J170" i="9"/>
  <c r="M170" s="1"/>
  <c r="J492" i="13"/>
  <c r="M492" s="1"/>
  <c r="J453"/>
  <c r="M453" s="1"/>
  <c r="J141"/>
  <c r="M141" s="1"/>
  <c r="J281"/>
  <c r="M281" s="1"/>
  <c r="J316"/>
  <c r="M316" s="1"/>
  <c r="J239"/>
  <c r="M239" s="1"/>
  <c r="J201" i="9"/>
  <c r="M201" s="1"/>
  <c r="J225"/>
  <c r="M225" s="1"/>
  <c r="J297" i="13"/>
  <c r="M297" s="1"/>
  <c r="J334"/>
  <c r="M334" s="1"/>
  <c r="J112" i="9"/>
  <c r="M112" s="1"/>
  <c r="J483" i="13"/>
  <c r="M483" s="1"/>
  <c r="J158" i="9"/>
  <c r="M158" s="1"/>
  <c r="J177"/>
  <c r="M177" s="1"/>
  <c r="J182" i="8"/>
  <c r="M182" s="1"/>
  <c r="J205"/>
  <c r="M205" s="1"/>
  <c r="J227"/>
  <c r="M227" s="1"/>
  <c r="J152"/>
  <c r="M152" s="1"/>
  <c r="J291" i="13"/>
  <c r="M291" s="1"/>
  <c r="J196" i="9"/>
  <c r="M196" s="1"/>
  <c r="J165"/>
  <c r="M165" s="1"/>
  <c r="J89" i="8"/>
  <c r="M89" s="1"/>
  <c r="J214"/>
  <c r="M214" s="1"/>
  <c r="J223"/>
  <c r="M223" s="1"/>
  <c r="J182" i="9"/>
  <c r="M182" s="1"/>
  <c r="J180" i="8"/>
  <c r="M180" s="1"/>
  <c r="J156"/>
  <c r="M156" s="1"/>
  <c r="J203"/>
  <c r="M203" s="1"/>
  <c r="M14" i="15" l="1"/>
  <c r="M10"/>
  <c r="J66" i="13"/>
  <c r="M66" s="1"/>
  <c r="M67"/>
  <c r="J22" i="8"/>
  <c r="M22" s="1"/>
  <c r="M25"/>
  <c r="J47"/>
  <c r="M47" s="1"/>
  <c r="J91" i="13"/>
  <c r="M91" s="1"/>
  <c r="M92"/>
  <c r="J22"/>
  <c r="M22" s="1"/>
  <c r="J102"/>
  <c r="M102" s="1"/>
  <c r="J19" i="14"/>
  <c r="M19" s="1"/>
  <c r="J99" i="8"/>
  <c r="M99" s="1"/>
  <c r="J8" i="9"/>
  <c r="M8" s="1"/>
  <c r="J169"/>
  <c r="M169" s="1"/>
  <c r="J39"/>
  <c r="M39" s="1"/>
  <c r="J160"/>
  <c r="M160" s="1"/>
  <c r="J168" i="8"/>
  <c r="M168" s="1"/>
  <c r="J138" i="9"/>
  <c r="M138" s="1"/>
  <c r="J104"/>
  <c r="M104" s="1"/>
  <c r="J280" i="13"/>
  <c r="M280" s="1"/>
  <c r="J452"/>
  <c r="M452" s="1"/>
  <c r="J378"/>
  <c r="M378" s="1"/>
  <c r="J259"/>
  <c r="M259" s="1"/>
  <c r="J143"/>
  <c r="M143" s="1"/>
  <c r="J72" i="14"/>
  <c r="M72" s="1"/>
  <c r="J223" i="13"/>
  <c r="M223" s="1"/>
  <c r="J403"/>
  <c r="M403" s="1"/>
  <c r="J248"/>
  <c r="M248" s="1"/>
  <c r="J62" i="14"/>
  <c r="M62" s="1"/>
  <c r="J123" i="13"/>
  <c r="M123" s="1"/>
  <c r="J149" i="8"/>
  <c r="M149" s="1"/>
  <c r="J196"/>
  <c r="M196" s="1"/>
  <c r="J138" i="13"/>
  <c r="M138" s="1"/>
  <c r="J92" i="8"/>
  <c r="M92" s="1"/>
  <c r="J60"/>
  <c r="M60" s="1"/>
  <c r="J333" i="13"/>
  <c r="M333" s="1"/>
  <c r="J413"/>
  <c r="M413" s="1"/>
  <c r="J434"/>
  <c r="M434" s="1"/>
  <c r="J130" i="8"/>
  <c r="M130" s="1"/>
  <c r="J175" i="13"/>
  <c r="M175" s="1"/>
  <c r="J301"/>
  <c r="M301" s="1"/>
  <c r="J29" i="8"/>
  <c r="M29" s="1"/>
  <c r="J296" i="13"/>
  <c r="M296" s="1"/>
  <c r="J200" i="9"/>
  <c r="M200" s="1"/>
  <c r="J200" i="8"/>
  <c r="M200" s="1"/>
  <c r="J161"/>
  <c r="M161" s="1"/>
  <c r="J30" i="9"/>
  <c r="M30" s="1"/>
  <c r="J80" i="8"/>
  <c r="M80" s="1"/>
  <c r="J117"/>
  <c r="M117" s="1"/>
  <c r="J447" i="13"/>
  <c r="M447" s="1"/>
  <c r="J218" i="8"/>
  <c r="M218" s="1"/>
  <c r="J95" i="9"/>
  <c r="M95" s="1"/>
  <c r="J21" i="13" l="1"/>
  <c r="M21" s="1"/>
  <c r="K6" i="15"/>
  <c r="J137" i="9"/>
  <c r="M137" s="1"/>
  <c r="J7" i="14"/>
  <c r="M7" s="1"/>
  <c r="J7" i="9"/>
  <c r="M7" s="1"/>
  <c r="J91" i="8"/>
  <c r="M91" s="1"/>
  <c r="J199"/>
  <c r="M199" s="1"/>
  <c r="J174" i="13"/>
  <c r="M174" s="1"/>
  <c r="J332"/>
  <c r="M332" s="1"/>
  <c r="J195" i="8"/>
  <c r="M195" s="1"/>
  <c r="J73" i="9"/>
  <c r="M73" s="1"/>
  <c r="M6" i="15" l="1"/>
  <c r="J194" i="8"/>
  <c r="M194" s="1"/>
  <c r="J6" i="13"/>
  <c r="M6" s="1"/>
  <c r="J72" i="9"/>
  <c r="M72" s="1"/>
  <c r="J193" i="8" l="1"/>
  <c r="M193" s="1"/>
  <c r="J6" i="9"/>
  <c r="M6" s="1"/>
  <c r="J21" i="8"/>
  <c r="M21" s="1"/>
  <c r="J192" l="1"/>
  <c r="M192" s="1"/>
  <c r="K6" l="1"/>
  <c r="J191"/>
  <c r="M191" s="1"/>
  <c r="J186" l="1"/>
  <c r="M186" s="1"/>
  <c r="J160" l="1"/>
  <c r="M160" s="1"/>
  <c r="J6" l="1"/>
  <c r="M6" s="1"/>
</calcChain>
</file>

<file path=xl/sharedStrings.xml><?xml version="1.0" encoding="utf-8"?>
<sst xmlns="http://schemas.openxmlformats.org/spreadsheetml/2006/main" count="3388" uniqueCount="1702">
  <si>
    <t>ITEM</t>
  </si>
  <si>
    <t>DESCRIÇÃO</t>
  </si>
  <si>
    <t>m</t>
  </si>
  <si>
    <t xml:space="preserve">Nº CODIFICAÇÃO METRÔ:                                         </t>
  </si>
  <si>
    <t>REVISÃO:</t>
  </si>
  <si>
    <t>UNIDADE</t>
  </si>
  <si>
    <t>QUANTIDADE</t>
  </si>
  <si>
    <t>un</t>
  </si>
  <si>
    <t>CÓDIGO</t>
  </si>
  <si>
    <t>PREÇO UNITÁRIO</t>
  </si>
  <si>
    <t>VALOR TOTAL</t>
  </si>
  <si>
    <r>
      <rPr>
        <b/>
        <sz val="10"/>
        <rFont val="Arial"/>
        <family val="2"/>
      </rPr>
      <t>OBRA/SERVIÇO:</t>
    </r>
    <r>
      <rPr>
        <sz val="10"/>
        <rFont val="Arial"/>
        <family val="2"/>
      </rPr>
      <t xml:space="preserve"> CONTRATAÇÃO DE SERVIÇOS TÉCNICOS ESPECIALIZADOS PARA A REVISÃO DO PROJETO FUNCIONAL – OPERACIONAL E PARA A ELABORAÇÃO DO PROJETO BÁSICO E EXECUTIVO DAS OBRAS CIVIS E DOS SISTEMAS FIXOS PARA A EXPANSÃO DO METRÔ-DF.</t>
    </r>
  </si>
  <si>
    <t>cj</t>
  </si>
  <si>
    <t xml:space="preserve">DATA BASE: </t>
  </si>
  <si>
    <t>PROJETO</t>
  </si>
  <si>
    <t>FORNECIMENTO DE EQUIPAMENTOS E MATERIAIS</t>
  </si>
  <si>
    <t>SUBESTAÇÕES AUXILIARES</t>
  </si>
  <si>
    <t>SISTEMA DE TERCEIRO TRILHO</t>
  </si>
  <si>
    <t xml:space="preserve">un </t>
  </si>
  <si>
    <t>FORNECIMENTO DE EQUIPAMENTOS E MATERIAIS,  CONFORME ET.4/EF.99/00.301 e ET.4/EF.99/0.302</t>
  </si>
  <si>
    <t>FORNECIMENTO DE EQUIPAMENTOS PARA ATP DE ESTAÇÕES</t>
  </si>
  <si>
    <t xml:space="preserve">FORNECIMENTO DE  EQUIPAMENTOS </t>
  </si>
  <si>
    <t xml:space="preserve">PRESTAÇÃO DE SERVIÇOS DE MONTAGEM </t>
  </si>
  <si>
    <t>COTAÇÃO</t>
  </si>
  <si>
    <t>REDE DE ALIMENTAÇÃO</t>
  </si>
  <si>
    <t>MDF00010S</t>
  </si>
  <si>
    <t>MDF00011S</t>
  </si>
  <si>
    <t>MDF00012S</t>
  </si>
  <si>
    <t>MDF00014S</t>
  </si>
  <si>
    <t>MDF00015S</t>
  </si>
  <si>
    <t>MDF00016S</t>
  </si>
  <si>
    <t>MDF00017S</t>
  </si>
  <si>
    <t>MDF00021S</t>
  </si>
  <si>
    <t>MDF00022S</t>
  </si>
  <si>
    <t>MDF00023S</t>
  </si>
  <si>
    <t>MDF00024S</t>
  </si>
  <si>
    <t>MDF00025S</t>
  </si>
  <si>
    <t>MDF00026S</t>
  </si>
  <si>
    <t>MDF00027S</t>
  </si>
  <si>
    <t>MDF00029S</t>
  </si>
  <si>
    <t>MDF00032S</t>
  </si>
  <si>
    <t>MDF00033S</t>
  </si>
  <si>
    <t>MDF00034S</t>
  </si>
  <si>
    <t>MDF00035S</t>
  </si>
  <si>
    <t>MDF00036S</t>
  </si>
  <si>
    <t>MDF00037S</t>
  </si>
  <si>
    <t>MDF00038S</t>
  </si>
  <si>
    <t>MDF00040S</t>
  </si>
  <si>
    <t>MDF00049S</t>
  </si>
  <si>
    <t>MDF00050S</t>
  </si>
  <si>
    <t>MDF00051S</t>
  </si>
  <si>
    <t>MDF00052S</t>
  </si>
  <si>
    <t>MDF00053S</t>
  </si>
  <si>
    <t>MDF00054S</t>
  </si>
  <si>
    <t>MDF00055S</t>
  </si>
  <si>
    <t>MDF00056S</t>
  </si>
  <si>
    <t>MDF00066S</t>
  </si>
  <si>
    <t>MDF00067S</t>
  </si>
  <si>
    <t>MDF00068S</t>
  </si>
  <si>
    <t>MDF00069S</t>
  </si>
  <si>
    <t>MDF00070S</t>
  </si>
  <si>
    <t>MDF00071S</t>
  </si>
  <si>
    <t>MDF00076S</t>
  </si>
  <si>
    <t>MDF00105S</t>
  </si>
  <si>
    <t>MDF00108S</t>
  </si>
  <si>
    <t>MDF00136S</t>
  </si>
  <si>
    <t>MDF00138S</t>
  </si>
  <si>
    <t>MDF00139S</t>
  </si>
  <si>
    <t>MDF00149S</t>
  </si>
  <si>
    <t>MDF00151S</t>
  </si>
  <si>
    <t>MDF00162S</t>
  </si>
  <si>
    <t>MDF00163S</t>
  </si>
  <si>
    <t>MDF00164S</t>
  </si>
  <si>
    <t>MDF00165S</t>
  </si>
  <si>
    <t>MDF00166S</t>
  </si>
  <si>
    <t>MDF00168S</t>
  </si>
  <si>
    <t>MDF00169S</t>
  </si>
  <si>
    <t>MDF00170S</t>
  </si>
  <si>
    <t>MDF00171S</t>
  </si>
  <si>
    <t>MDF00173S</t>
  </si>
  <si>
    <t>MDF00174S</t>
  </si>
  <si>
    <t>MDF00182S</t>
  </si>
  <si>
    <t>MDF00183S</t>
  </si>
  <si>
    <t>MDF00184S</t>
  </si>
  <si>
    <t>MDF00185S</t>
  </si>
  <si>
    <t>MDF00186S</t>
  </si>
  <si>
    <t>MDF00192S</t>
  </si>
  <si>
    <t>MDF00194S</t>
  </si>
  <si>
    <t>MDF00201S</t>
  </si>
  <si>
    <t>MDF00203S</t>
  </si>
  <si>
    <t>MDF00206S</t>
  </si>
  <si>
    <t>MDF00208S</t>
  </si>
  <si>
    <t>MDF00209S</t>
  </si>
  <si>
    <t>MDF00210S</t>
  </si>
  <si>
    <t>MDF00213S</t>
  </si>
  <si>
    <t>MDF00214S</t>
  </si>
  <si>
    <t>MDF00229S</t>
  </si>
  <si>
    <t>MDF00246S</t>
  </si>
  <si>
    <t>MDF00234AS</t>
  </si>
  <si>
    <t>MDF00250BS</t>
  </si>
  <si>
    <t>MDF00020S</t>
  </si>
  <si>
    <t>MDF00030AAS</t>
  </si>
  <si>
    <t>MDF00031AAS</t>
  </si>
  <si>
    <t>MDF00048AS</t>
  </si>
  <si>
    <t>MDF00172AS</t>
  </si>
  <si>
    <t>REFERÊNCIA</t>
  </si>
  <si>
    <t>ATESTAÇÃO EM FÁBRICA DE HARDWARE E SOFTWARE</t>
  </si>
  <si>
    <t>TESTE DE PARTIDA</t>
  </si>
  <si>
    <t>OPERAÇÃO ASSISTIDA</t>
  </si>
  <si>
    <t>FORNECIMENTO DE EQUIPAMENTOS DO ATP DE VIAS</t>
  </si>
  <si>
    <t>FORNECIMENTO DE EQUIPAMENTOS DO ATO - VIAS E ESTAÇÕES</t>
  </si>
  <si>
    <t>FORNECIMENTO DE EQUIPAMENTOS PARA ALIMENTAÇÃO ELÉTRICA AUXILIAR EM  ESTAÇÕES</t>
  </si>
  <si>
    <t>MONTAGEM E INSTALAÇÃO PARA ATP DE VIA</t>
  </si>
  <si>
    <t>MONTAGEM E INSTALAÇÃO PARA ATO -  VIA e ESTAÇÃO</t>
  </si>
  <si>
    <t>MONTAGEM E INSTALAÇÃO ALIMENTAÇÃO ELÉTRICA AUXILIAR</t>
  </si>
  <si>
    <t>COMISSIONAMENTO LOCAL</t>
  </si>
  <si>
    <t>MONTAGEM E INSTALAÇÃO PARA ATP DE ESTAÇÕES</t>
  </si>
  <si>
    <t>MDF00170S-1</t>
  </si>
  <si>
    <t>MDF00168S-1</t>
  </si>
  <si>
    <t>MDF00267S</t>
  </si>
  <si>
    <t>MDF00269S</t>
  </si>
  <si>
    <t>MDF00270S</t>
  </si>
  <si>
    <t>MDF00271S</t>
  </si>
  <si>
    <t>MDF00274S</t>
  </si>
  <si>
    <t>MDF00276S</t>
  </si>
  <si>
    <t>MDF00277S</t>
  </si>
  <si>
    <t>Montagem, comissionamento e testes da cablagem de 750 Vcc (400 mm²), conforme Projeto Básico (A montagem da cablagem de 750 Vcc deve considerar a interligação com o terceiro trilho e via).</t>
  </si>
  <si>
    <t>Montagem, comissionamento e testes do conjunto condutor do terceiro trilho com capacidade nominal de 2900 A.</t>
  </si>
  <si>
    <t>SISTEMAS DE PROTEÇÃO E CONTROLE</t>
  </si>
  <si>
    <t>PRESTAÇÃO DE SERVIÇOS DE MONTAGEM E INSTALAÇÃO DOS EQUIPAMENTOS E MATERIAIS, INCLUINDO ACESSÓRIOS PARA FIXAÇÃO E SUPORTAÇÃO  COMISSIONAMENTO E TESTES.</t>
  </si>
  <si>
    <t>TESTE INTEGRADO</t>
  </si>
  <si>
    <t>FILTRO DE HARMÔNICAS</t>
  </si>
  <si>
    <t>MDF00284S</t>
  </si>
  <si>
    <t>MDF00015S-1</t>
  </si>
  <si>
    <t>MDF00285S</t>
  </si>
  <si>
    <t>MDF00286S</t>
  </si>
  <si>
    <t>MDF00288S</t>
  </si>
  <si>
    <t>MDF00289S</t>
  </si>
  <si>
    <t>MDF00290S</t>
  </si>
  <si>
    <t>MDF00292S</t>
  </si>
  <si>
    <t>MDF00293S</t>
  </si>
  <si>
    <t>MDF00297S</t>
  </si>
  <si>
    <t>MDF00298S</t>
  </si>
  <si>
    <t>MDF00303S</t>
  </si>
  <si>
    <t>MDF00304S</t>
  </si>
  <si>
    <t>MDF00305S</t>
  </si>
  <si>
    <t>MDF00307S</t>
  </si>
  <si>
    <t>MDF00308S</t>
  </si>
  <si>
    <t>MDF00311S</t>
  </si>
  <si>
    <t>MDF00312S</t>
  </si>
  <si>
    <t>MDF00314S</t>
  </si>
  <si>
    <t>MDF00315S</t>
  </si>
  <si>
    <t>MDF00316S</t>
  </si>
  <si>
    <t>MDF00317S</t>
  </si>
  <si>
    <t>MDF - CONTRATO 001 - 1992</t>
  </si>
  <si>
    <t>MDF00318S</t>
  </si>
  <si>
    <t>MDF00319S</t>
  </si>
  <si>
    <t>1.1</t>
  </si>
  <si>
    <t>2.1</t>
  </si>
  <si>
    <t>T</t>
  </si>
  <si>
    <t>MDF00299S</t>
  </si>
  <si>
    <t>FORNECIMENTO DE EQUIPAMENTOS E MATERIAIS (SAs-28,29)</t>
  </si>
  <si>
    <t>PRESTAÇÃO DE SERVIÇOS DE MONTAGEM, INSTALAÇÃO, COMISSIONAMENTO E TESTES. Incluindo acessórios e miscelâneas (tais como parafusos, porcas, arruelas, chumbadores, buchas, calços, placas, argamassas, graxa e trava química), Conforme  Projeto Básico</t>
  </si>
  <si>
    <t>MDF00320S</t>
  </si>
  <si>
    <t>MDF00323S</t>
  </si>
  <si>
    <t>MDF00324S</t>
  </si>
  <si>
    <t>MDF00325S</t>
  </si>
  <si>
    <t>SUBESTAÇÕES RETIFICADORAS (SRs-15,16)</t>
  </si>
  <si>
    <t>MDF00330S</t>
  </si>
  <si>
    <t>MDF00573S</t>
  </si>
  <si>
    <t>MDF00578S</t>
  </si>
  <si>
    <t>MDF00572S</t>
  </si>
  <si>
    <t>MDF00558S</t>
  </si>
  <si>
    <t>MDF00559S</t>
  </si>
  <si>
    <t>MDF00560S</t>
  </si>
  <si>
    <t>SISTEMA DE PROTEÇÃO CATÓDICA POR CORRENTE IMPRESSA</t>
  </si>
  <si>
    <t>MDF02000S</t>
  </si>
  <si>
    <t>MDF02001S</t>
  </si>
  <si>
    <t>MDF02002S</t>
  </si>
  <si>
    <t>MDF02003S</t>
  </si>
  <si>
    <t>MDF02004S</t>
  </si>
  <si>
    <t>MDF02005S</t>
  </si>
  <si>
    <t>MDF02006S</t>
  </si>
  <si>
    <t>MDF02007S</t>
  </si>
  <si>
    <t>MDF02008S</t>
  </si>
  <si>
    <t>MDF02009S</t>
  </si>
  <si>
    <t>MDF02010S</t>
  </si>
  <si>
    <t>MDF02011S</t>
  </si>
  <si>
    <t>MDF02012S</t>
  </si>
  <si>
    <t xml:space="preserve">PRESTAÇÃO DE SERVIÇOS DE MONTAGEM E INSTALAÇÃO DOS EQUIPAMENTOS E MATERIAIS, INCLUINDO ACESSÓRIOS PARA FIXAÇÃO E SUPORTAÇÃO,  COMISSIONAMENTO, TESTES E OPERAÇÃO ASSISTIDA </t>
  </si>
  <si>
    <t>MDF02013S</t>
  </si>
  <si>
    <t>MDF02014S</t>
  </si>
  <si>
    <t>MDF02015S</t>
  </si>
  <si>
    <t>MDF02016S</t>
  </si>
  <si>
    <t>MDF02017S</t>
  </si>
  <si>
    <t>MDF02018S</t>
  </si>
  <si>
    <t>MDF02019S</t>
  </si>
  <si>
    <t>MDF02026S</t>
  </si>
  <si>
    <t>MDF02020S</t>
  </si>
  <si>
    <t>MDF02021S</t>
  </si>
  <si>
    <t>MDF02022S</t>
  </si>
  <si>
    <t>MDF02023S</t>
  </si>
  <si>
    <t>MDF02024S</t>
  </si>
  <si>
    <t>PRESTAÇÃO DE SERVIÇOS PARA LEVANTAMENTO DE CAMPO</t>
  </si>
  <si>
    <t>MDF02025S</t>
  </si>
  <si>
    <t>1.2</t>
  </si>
  <si>
    <t>1.3</t>
  </si>
  <si>
    <t>2.2</t>
  </si>
  <si>
    <t>2.3</t>
  </si>
  <si>
    <t>MDF00846S</t>
  </si>
  <si>
    <t>MDF03019S</t>
  </si>
  <si>
    <t>PRESTAÇÃO DE SERVIÇOS DE MONTAGEM E INSTALAÇÃO DOS EQUIPAMENTOS E MATERIAIS, INCLUINDO ACESSÓRIOS PARA FIXAÇÃO E SUPORTAÇÃO,  COMISSIONAMENTO E TESTES.</t>
  </si>
  <si>
    <t>MDF00013S-1</t>
  </si>
  <si>
    <t>MDF00287S-1</t>
  </si>
  <si>
    <t>MDF00300S-1</t>
  </si>
  <si>
    <t>MDF02028S-1</t>
  </si>
  <si>
    <t>MDF00303S-1</t>
  </si>
  <si>
    <t>MDF00521S-1</t>
  </si>
  <si>
    <t>MDF00505S-1</t>
  </si>
  <si>
    <t>MDF00504S-1</t>
  </si>
  <si>
    <t>MDF00150S-5</t>
  </si>
  <si>
    <t>Montagem, instalação, encaminhamento de cabos (com infraestrutura), regulagens, interligações e ajustes da instalação dos equipamentos do SISTEMA DE RADIOTELEFONIA TETRA, composto basicamente por:</t>
  </si>
  <si>
    <t>MDF04041S</t>
  </si>
  <si>
    <t>MDF06010S</t>
  </si>
  <si>
    <t>Fornecimento dos equipamentos para os PAINÉIS DE DESTINO DE TRENS (PDTs), constituído de três linhas de informações ao público (dupla face) através de LEDs ambar ou coloridos e de alto ganho (brilho). As linhas devem apresentar o destino e tempo de chegada do trem na plataforma, na ordem de 1º, 2º e 3º. Sendo que na 3ª linha será alternada com emissão de mensagens institucionais. Esse sistema deve provê padrão de comunicação ethernet (IP). Esse sistema estará interligado com o Sistema de Sinalização e Controle de onde retirará as informações necessárias com relação ao destino e tempo de chegada. Contempla ainda no fornecimento um paínel de relógio digital por estação a ser instalado no mezanino, sendo de uma face e LEDs de alto ganho (brilho) na cor ambar ou colorido, na mesma base tecnologica dos PDTs.  O sistema deverá ser fornecido com as parametrizações necessárias e acompanhado de manuais de operação e manutenção e descritivos técnicos, atendendo as diretrizes apresentadas nos documentos MD.4/TX.99/00.806, DE.4/35.7G/J3.001 e DE.4/35.7G/J3.002.</t>
  </si>
  <si>
    <t>MDF00203S-A</t>
  </si>
  <si>
    <t>MDF00217S</t>
  </si>
  <si>
    <t>MDF00301S</t>
  </si>
  <si>
    <t>MDF00252S</t>
  </si>
  <si>
    <t>MDF00205S-2</t>
  </si>
  <si>
    <t>MDF00019S</t>
  </si>
  <si>
    <t>MDF00235S-12</t>
  </si>
  <si>
    <t>SUBESTAÇÕES RETIFICADORAS (SRs-63, 64,65)</t>
  </si>
  <si>
    <t>MDF00011AS</t>
  </si>
  <si>
    <t>MDF00012AS</t>
  </si>
  <si>
    <t>MDF00030AS</t>
  </si>
  <si>
    <t>MDF00031AS</t>
  </si>
  <si>
    <t>FORNECIMENTO DE EQUIPAMENTOS E MATERIAIS (SAs-35,36)</t>
  </si>
  <si>
    <t>MDF00300S</t>
  </si>
  <si>
    <t>MDF00257S-1</t>
  </si>
  <si>
    <t>MDF00302S</t>
  </si>
  <si>
    <t>MDF00152AS</t>
  </si>
  <si>
    <t>Montagem, instalação, encaminhamento de cabos (com infraestrutura), regulagens, interligações e ajustes da instalação dos equipamentos do SISTEMA DE RADIOTELEFONIA, composto basicamente por:</t>
  </si>
  <si>
    <t>SUBESTAÇÕES RETIFICADORAS</t>
  </si>
  <si>
    <t>MDF00400S</t>
  </si>
  <si>
    <t>MDF00401S</t>
  </si>
  <si>
    <t>MDF00568S</t>
  </si>
  <si>
    <t>MDF00569S</t>
  </si>
  <si>
    <t>MDF00403S</t>
  </si>
  <si>
    <t>FORNECIMENTO DE EQUIPAMENTOS E MATERIAIS (SAs-41)</t>
  </si>
  <si>
    <t>MDF00842S</t>
  </si>
  <si>
    <t>MDF00844S</t>
  </si>
  <si>
    <t>MDF00843S</t>
  </si>
  <si>
    <t>MDF00845S</t>
  </si>
  <si>
    <t>MDF00584S</t>
  </si>
  <si>
    <t>MDF00585S</t>
  </si>
  <si>
    <t>MDF04007S</t>
  </si>
  <si>
    <t>MDF04008S</t>
  </si>
  <si>
    <t>MDF00218S-1</t>
  </si>
  <si>
    <t>MDF03000S</t>
  </si>
  <si>
    <t>MDF03001S</t>
  </si>
  <si>
    <t>MDF03002S</t>
  </si>
  <si>
    <t>MDF03003S</t>
  </si>
  <si>
    <t>MDF03004S</t>
  </si>
  <si>
    <t>MDF03005S</t>
  </si>
  <si>
    <t>MDF00570S</t>
  </si>
  <si>
    <t>MDF00226S</t>
  </si>
  <si>
    <t>MDF00571S</t>
  </si>
  <si>
    <t>MDF00231S</t>
  </si>
  <si>
    <t>MDF00227S</t>
  </si>
  <si>
    <t>MDF03110S</t>
  </si>
  <si>
    <t>MDF03011S</t>
  </si>
  <si>
    <t>MDF00580S</t>
  </si>
  <si>
    <t>MDF00581S</t>
  </si>
  <si>
    <t>MDF00582S</t>
  </si>
  <si>
    <t>MDF00583S</t>
  </si>
  <si>
    <t>MDF03012S</t>
  </si>
  <si>
    <t>MDF03014S</t>
  </si>
  <si>
    <t>MDF03015S</t>
  </si>
  <si>
    <t>MDF00243S</t>
  </si>
  <si>
    <t>MDF00576S</t>
  </si>
  <si>
    <t>MDF00300S-2</t>
  </si>
  <si>
    <t>MDF00587S</t>
  </si>
  <si>
    <t>MDF00259S-2</t>
  </si>
  <si>
    <t>MDF00307S-1</t>
  </si>
  <si>
    <t>MDF00503S</t>
  </si>
  <si>
    <t>MDF00508S</t>
  </si>
  <si>
    <t>FORNECIMENTO DE EQUIPAMENTOS DO ATP/ATO - Linha de Teste</t>
  </si>
  <si>
    <t>MDF00512S</t>
  </si>
  <si>
    <t>MDF00513S</t>
  </si>
  <si>
    <t>MDF00514S</t>
  </si>
  <si>
    <t>MONTAGEM DE EQUIPAMENTOS DO ATP/ATO - Linha de Teste</t>
  </si>
  <si>
    <t>MDF00525S</t>
  </si>
  <si>
    <t>MDF00531S</t>
  </si>
  <si>
    <t>COMISSIONAMENTO INTEGRADO</t>
  </si>
  <si>
    <t>MDF00539S</t>
  </si>
  <si>
    <t>MDF04024S</t>
  </si>
  <si>
    <t>MDF04031S</t>
  </si>
  <si>
    <t>MDF04034S</t>
  </si>
  <si>
    <t>MDF00555S</t>
  </si>
  <si>
    <t>MDF02027S-1</t>
  </si>
  <si>
    <t>MDF00259S</t>
  </si>
  <si>
    <t>MDF00300S-3</t>
  </si>
  <si>
    <t>Elaboração do Projeto Executivo de ATP das Estações e Via para a Extensão Ceilândia,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</si>
  <si>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MDF-SCT-0019</t>
  </si>
  <si>
    <t>MDF-SCT-0020</t>
  </si>
  <si>
    <t>MDF-SCT-0021</t>
  </si>
  <si>
    <t>MDF00204S-A</t>
  </si>
  <si>
    <t>MDF00204S-B</t>
  </si>
  <si>
    <t>MDF00204S-C</t>
  </si>
  <si>
    <t>MDF00204S-D</t>
  </si>
  <si>
    <t>MDF00204S-E</t>
  </si>
  <si>
    <t>MDF00204S-F</t>
  </si>
  <si>
    <t>MDF00204S-G</t>
  </si>
  <si>
    <t>MDF00204S-H</t>
  </si>
  <si>
    <t>MDF00204S-I</t>
  </si>
  <si>
    <t>Fornecimento dos equipamentos para o SISTEMA DE SONORIZAÇÃO. O sistema deverá permitir a emissão de avisos sonoros às pessoas presentes nas plataformas e dependências da estação de forma clara e intelegível, possibilitando ainda a seleção por regiões (plataforma, mezanino, copa e sala técnica). Entre as facilidades: Emissão de avisos sonoros emitido pelo SSO da estação(emissão descentralizado) e emissão de avisos sonoros pelo CCO (emissão centralizado). Esse sistema se utilizará da rede de transmissão de dados, padrão de comunicação ethernet(IP). Esse sistema provê o uso de  sonofletores/corneta nos padrões para aplicação metroferrovíária. O sistema deverá ser fornecido com as parametrizações necessárias e acompanhado de manuais de operação e manutenção e descritivos técnicos, atendendo as diretrizes apresentadas nos documentos MD.4/TE.99/00.805,  MC.4/TE.99/00.805 DE.4/28.1N/J3.001, DE.4/28.1N/J3.002, DE.4/29.1N/J3.001 e DE.4/29.1N/J3.002.</t>
  </si>
  <si>
    <t>Fornecimento dos equipamentos para o SISTEMA DE RADIOTELEFONIA no padrão de Rádio Comunicação Digital - TETRA, missão crítica, na faixa de frequência de 380MHz, constituindo-se de 1 (uma) ERB com 8 canais (duas portadoras) para atendimento da Rede 1(Trens), Rede 2 (Operação), Rede 3 (PAC), Rede 4 (PAS), Rede 5 (Segurança Operacional). Constituindo-se ainda de 1 (uma) Torre de sustentação das antenas. Essas Redes devem prover comunicação de voz e dados entre as equipes e CCO e entre equipes. Atender aos aspectos técnicos e operacionais especificados nos documentos MD.4/TX.99/00.804 e RT.4/TX.99/00.802</t>
  </si>
  <si>
    <t>MDF00557S-1</t>
  </si>
  <si>
    <t>MDF00561S-1</t>
  </si>
  <si>
    <t>Elaboração do Projeto Executivo de ATP das Estações e Via para a Extensão Samambaia,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</si>
  <si>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MDF-SCT-0014</t>
  </si>
  <si>
    <t>MDF-SCT-0015</t>
  </si>
  <si>
    <t>MDF-SCT-0016</t>
  </si>
  <si>
    <t>Fornecimento dos equipamentos para o SISTEMA DE SONORIZAÇÃO. O sistema deverá permitir a emissão de avisos sonoros às pessoas presentes nas plataformas e dependências da estação de forma clara e intelegível, possibilitando ainda a seleção por regiões (plataforma, mezanino, copa e sala técnica). Entre as facilidades: Emissão de avisos sonoros emitido pelo SSO da estação(emissão descentralizado) e emissão de avisos sonoros pelo CCO (emissão centralizado). Esse sistema se utilizará da rede de transmissão de dados, padrão de comunicação ethernet(IP). Esse sistema provê o uso de  sonofletores/corneta nos padrões para aplicação metroferrovíária. O sistema deverá ser fornecido totalmente com as parametrizações necessárias e acompanhado de manuais de operação e manutenção e descritivos técnicos, atendendo as diretrizes apresentadas nos documentos MD.4/TE.99/00.805, MC.4/TE.99/00.805, DE.4/35.7G/J3.001, DE.4/35.7G/J3.002, DE.4/36.7H/J3.001 e DE.4/36.7H/J3.002, composto basicamente por:</t>
  </si>
  <si>
    <t>Elaboração do Projeto Executivo de ATP das Estações e Via para a Extensão Asa Norte,  atendendo aos aspectos técnicos e operacionais especificados nos documentos RT.4/SX.99/00.904 e DE.4/SX.99/00.901, com base no PVS-aprovado pelo Metrô/DF (Cenário2 - Vias e Estações) que deve abranger toda a solução de hardware e software necessários ao ATP de Vias e Estações. Tal projeto deve  abranger também o projeto dos aplicativos necessários, incluindo as respectivas analises de segurança. Deverá também apresentar detalhamentos necessários à instalação dos equipamentos.</t>
  </si>
  <si>
    <t>MDF-SCT-0007</t>
  </si>
  <si>
    <t>MDF-SCT-0008</t>
  </si>
  <si>
    <t>MDF-SCT-0009</t>
  </si>
  <si>
    <t>MDF-SCT-0010</t>
  </si>
  <si>
    <t>MDF-SCT-0011</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</si>
  <si>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as Listas de Materiais LM.4/EF.99/00.301 (Ceilândia), LM.4/EF.99/00.302 (Samambaia) e LM.4/EF.99/00.303 (Asa Norte).</t>
  </si>
  <si>
    <t>pç</t>
  </si>
  <si>
    <t>Fornecimento de  Cabo com seção nominal de 400 mm² Unipolar/HEPR 90°C, isolação 0,6/1 kV, livre de halogenio e gases corrosivos. Conforme diagramas DG.4/EF.99/00.301 e DG.4/EF.99/00.302. Quantitativo conforme as Listas de Materiais LM.4/EF.99/00.301 (Ceilândia), LM.4/EF.99/00.302 (Samambaia), LM.4/EF.99/00.303 (Asa Norte) e LC.4/EB.XX/00.201.</t>
  </si>
  <si>
    <t xml:space="preserve"> OR.3/00.0Z/Z5.008</t>
  </si>
  <si>
    <t>MDF04027S</t>
  </si>
  <si>
    <t>SISTEMAS ASA NORTE</t>
  </si>
  <si>
    <t>EXPANSÃO</t>
  </si>
  <si>
    <t>ORÇAMENTO PARA SISTEMAS DE ENERGIA</t>
  </si>
  <si>
    <t>SISTEMA DE ENERGIA CEILÂNDIA</t>
  </si>
  <si>
    <t>SISTEMA DE ENERGIA SAMAMBAIA</t>
  </si>
  <si>
    <t>ORÇAMENTO PARA SISTEMAS DE TELECOMUNICAÇÕES</t>
  </si>
  <si>
    <t>SISTEMA DE ENERGIA - EXPANSÃO</t>
  </si>
  <si>
    <t>SISTEMA DE TELECOMUNICAÇÕES - EXPANSÃO</t>
  </si>
  <si>
    <t>SISTEMA DE SONORIZAÇÃO CEILÂNDIA</t>
  </si>
  <si>
    <t>SISTEMA DE RADIOTELEFONIA CEILÂNDIA</t>
  </si>
  <si>
    <t>SISTEMAS DE TELECOMUNICAÇÕES SAMAMBAIA</t>
  </si>
  <si>
    <t>SISTEMA DE TELEFONIA IP SAMAMBAIA</t>
  </si>
  <si>
    <t>SISTEMA DE RADIOTELEFONIA SAMAMBAIA</t>
  </si>
  <si>
    <t>SISTEMA DE PAINÉIS DE DESTINO DE TRENS SAMAMBAIA</t>
  </si>
  <si>
    <t>SISTEMA DE SONORIZAÇÃO SAMAMBAIA</t>
  </si>
  <si>
    <t>SISTEMA DE TRANSMISSÃO DE DADOS SAMAMBAIA</t>
  </si>
  <si>
    <t>SISTEMA DE CONTROLE DE ACESSO SAMAMBAIA</t>
  </si>
  <si>
    <t>PINI</t>
  </si>
  <si>
    <t>BDI (R$)</t>
  </si>
  <si>
    <t>BDI (%)</t>
  </si>
  <si>
    <t>1.1.1</t>
  </si>
  <si>
    <t>1.1.1.1</t>
  </si>
  <si>
    <t>1.1.1.2</t>
  </si>
  <si>
    <t>1.1.2</t>
  </si>
  <si>
    <t>1.1.2.1</t>
  </si>
  <si>
    <t>1.1.3</t>
  </si>
  <si>
    <t>1.2.1</t>
  </si>
  <si>
    <t>1.2.1.1</t>
  </si>
  <si>
    <t>1.2.1.1.1</t>
  </si>
  <si>
    <t>1.2.1.1.2</t>
  </si>
  <si>
    <t>1.2.1.1.3</t>
  </si>
  <si>
    <t>1.2.1.1.4</t>
  </si>
  <si>
    <t>1.2.1.1.5</t>
  </si>
  <si>
    <t>1.2.1.1.6</t>
  </si>
  <si>
    <t>1.2.1.1.7</t>
  </si>
  <si>
    <t>1.2.1.1.8</t>
  </si>
  <si>
    <t>1.2.1.1.9</t>
  </si>
  <si>
    <t>1.2.1.1.10</t>
  </si>
  <si>
    <t>1.2.1.1.11</t>
  </si>
  <si>
    <t>1.2.1.1.12</t>
  </si>
  <si>
    <t>1.2.1.1.13</t>
  </si>
  <si>
    <t>1.2.1.1.14</t>
  </si>
  <si>
    <t>1.2.1.1.15</t>
  </si>
  <si>
    <t>1.2.1.1.16</t>
  </si>
  <si>
    <t>1.2.1.1.17</t>
  </si>
  <si>
    <t>1.2.1.1.18</t>
  </si>
  <si>
    <t>1.2.1.1.19</t>
  </si>
  <si>
    <t>1.2.1.1.20</t>
  </si>
  <si>
    <t>1.2.1.1.21</t>
  </si>
  <si>
    <t>1.2.1.1.22</t>
  </si>
  <si>
    <t>1.2.1.1.23</t>
  </si>
  <si>
    <t>1.2.1.1.24</t>
  </si>
  <si>
    <t>1.2.1.2</t>
  </si>
  <si>
    <t>1.2.1.2.1</t>
  </si>
  <si>
    <t>1.2.1.2.2</t>
  </si>
  <si>
    <t>1.2.1.2.3</t>
  </si>
  <si>
    <t>1.2.1.2.4</t>
  </si>
  <si>
    <t>1.2.1.2.5</t>
  </si>
  <si>
    <t>1.2.1.2.6</t>
  </si>
  <si>
    <t>1.2.1.2.7</t>
  </si>
  <si>
    <t>1.2.1.2.8</t>
  </si>
  <si>
    <t>1.2.1.2.9</t>
  </si>
  <si>
    <t>1.2.1.2.10</t>
  </si>
  <si>
    <t>1.2.1.2.11</t>
  </si>
  <si>
    <t>1.2.1.2.12</t>
  </si>
  <si>
    <t>1.2.1.2.13</t>
  </si>
  <si>
    <t>1.2.1.2.14</t>
  </si>
  <si>
    <t>1.2.1.2.15</t>
  </si>
  <si>
    <t>1.2.1.2.16</t>
  </si>
  <si>
    <t>1.2.1.2.17</t>
  </si>
  <si>
    <t>1.2.2</t>
  </si>
  <si>
    <t>1.2.2.1</t>
  </si>
  <si>
    <t>1.2.2.1.1</t>
  </si>
  <si>
    <t>1.2.2.1.2</t>
  </si>
  <si>
    <t>1.2.2.1.3</t>
  </si>
  <si>
    <t>1.2.2.1.4</t>
  </si>
  <si>
    <t>1.2.2.1.5</t>
  </si>
  <si>
    <t>1.2.2.1.6</t>
  </si>
  <si>
    <t>1.2.2.1.7</t>
  </si>
  <si>
    <t>1.2.2.1.8</t>
  </si>
  <si>
    <t>1.2.2.1.9</t>
  </si>
  <si>
    <t>1.2.2.1.10</t>
  </si>
  <si>
    <t>1.2.2.1.11</t>
  </si>
  <si>
    <t>1.2.2.1.12</t>
  </si>
  <si>
    <t>1.2.2.1.13</t>
  </si>
  <si>
    <t>1.2.2.1.14</t>
  </si>
  <si>
    <t>1.2.2.2</t>
  </si>
  <si>
    <t>1.2.2.2.1</t>
  </si>
  <si>
    <t>1.2.2.2.2</t>
  </si>
  <si>
    <t>1.2.2.2.3</t>
  </si>
  <si>
    <t>1.2.2.2.4</t>
  </si>
  <si>
    <t>1.2.2.2.5</t>
  </si>
  <si>
    <t>1.2.2.2.6</t>
  </si>
  <si>
    <t>1.2.2.2.7</t>
  </si>
  <si>
    <t>1.2.2.2.8</t>
  </si>
  <si>
    <t>1.2.3</t>
  </si>
  <si>
    <t>1.2.3.1</t>
  </si>
  <si>
    <t>1.2.3.1.1</t>
  </si>
  <si>
    <t>1.2.3.1.2</t>
  </si>
  <si>
    <t>1.2.3.1.3</t>
  </si>
  <si>
    <t>1.2.3.2</t>
  </si>
  <si>
    <t>1.2.3.2.1</t>
  </si>
  <si>
    <t>1.2.3.2.2</t>
  </si>
  <si>
    <t>1.2.3.2.3</t>
  </si>
  <si>
    <t>1.2.3.2.4</t>
  </si>
  <si>
    <t>1.2.3.2.5</t>
  </si>
  <si>
    <t>1.2.4</t>
  </si>
  <si>
    <t>1.2.4.1</t>
  </si>
  <si>
    <t>1.2.4.1.1</t>
  </si>
  <si>
    <t>1.2.4.1.2</t>
  </si>
  <si>
    <t>1.2.4.1.3</t>
  </si>
  <si>
    <t>1.2.4.1.4</t>
  </si>
  <si>
    <t>1.2.4.1.5</t>
  </si>
  <si>
    <t>1.2.4.1.6</t>
  </si>
  <si>
    <t>1.2.4.1.7</t>
  </si>
  <si>
    <t>1.2.4.1.8</t>
  </si>
  <si>
    <t>1.2.4.2</t>
  </si>
  <si>
    <t>1.2.4.2.1</t>
  </si>
  <si>
    <t>1.2.4.2.2</t>
  </si>
  <si>
    <t>1.2.4.2.3</t>
  </si>
  <si>
    <t>1.2.4.2.4</t>
  </si>
  <si>
    <t>1.2.4.2.5</t>
  </si>
  <si>
    <t>1.2.4.2.6</t>
  </si>
  <si>
    <t>1.2.4.2.7</t>
  </si>
  <si>
    <t>1.2.4.2.8</t>
  </si>
  <si>
    <t>1.2.4.3</t>
  </si>
  <si>
    <t>1.2.4.3.1</t>
  </si>
  <si>
    <t>1.2.5</t>
  </si>
  <si>
    <t>1.2.5.1</t>
  </si>
  <si>
    <t>1.2.5.1.1</t>
  </si>
  <si>
    <t>1.2.5.1.2</t>
  </si>
  <si>
    <t>1.2.5.1.3</t>
  </si>
  <si>
    <t>1.2.5.1.4</t>
  </si>
  <si>
    <t>1.2.5.1.5</t>
  </si>
  <si>
    <t>1.2.5.1.6</t>
  </si>
  <si>
    <t>1.2.5.1.7</t>
  </si>
  <si>
    <t>1.2.5.2</t>
  </si>
  <si>
    <t>1.2.5.2.1</t>
  </si>
  <si>
    <t>1.2.5.2.2</t>
  </si>
  <si>
    <t>1.2.5.2.3</t>
  </si>
  <si>
    <t>1.2.5.2.4</t>
  </si>
  <si>
    <t>1.2.6</t>
  </si>
  <si>
    <t>1.2.6.1</t>
  </si>
  <si>
    <t>1.2.6.1.1</t>
  </si>
  <si>
    <t>1.2.6.2</t>
  </si>
  <si>
    <t>1.2.6.2.1</t>
  </si>
  <si>
    <t>1.2.7</t>
  </si>
  <si>
    <t>1.2.7.1</t>
  </si>
  <si>
    <t>1.2.7.1.1</t>
  </si>
  <si>
    <t>1.2.7.1.2</t>
  </si>
  <si>
    <t>1.2.7.1.3</t>
  </si>
  <si>
    <t>1.2.7.1.4</t>
  </si>
  <si>
    <t>1.2.7.1.5</t>
  </si>
  <si>
    <t>1.2.7.1.6</t>
  </si>
  <si>
    <t>1.2.7.1.7</t>
  </si>
  <si>
    <t>1.2.7.1.8</t>
  </si>
  <si>
    <t>1.2.7.1.9</t>
  </si>
  <si>
    <t>1.2.7.1.10</t>
  </si>
  <si>
    <t>1.2.7.1.11</t>
  </si>
  <si>
    <t>1.2.7.1.12</t>
  </si>
  <si>
    <t>1.2.7.1.13</t>
  </si>
  <si>
    <t>1.2.7.2</t>
  </si>
  <si>
    <t>1.2.7.2.1</t>
  </si>
  <si>
    <t>1.2.7.2.2</t>
  </si>
  <si>
    <t>1.2.7.2.3</t>
  </si>
  <si>
    <t>1.2.7.2.4</t>
  </si>
  <si>
    <t>1.2.7.2.5</t>
  </si>
  <si>
    <t>1.2.7.2.6</t>
  </si>
  <si>
    <t>1.2.7.2.7</t>
  </si>
  <si>
    <t>1.2.7.2.8</t>
  </si>
  <si>
    <t>1.2.7.2.9</t>
  </si>
  <si>
    <t>1.2.7.2.10</t>
  </si>
  <si>
    <t>1.2.7.2.11</t>
  </si>
  <si>
    <t>1.2.7.2.12</t>
  </si>
  <si>
    <t>1.2.7.2.13</t>
  </si>
  <si>
    <t>1.2.7.3</t>
  </si>
  <si>
    <t>1.2.7.3.1</t>
  </si>
  <si>
    <t>1.3.1</t>
  </si>
  <si>
    <t>1.3.1.1</t>
  </si>
  <si>
    <t>1.3.1.1.1</t>
  </si>
  <si>
    <t>1.3.1.1.2</t>
  </si>
  <si>
    <t>1.3.1.1.3</t>
  </si>
  <si>
    <t>1.3.1.1.4</t>
  </si>
  <si>
    <t>1.3.1.1.5</t>
  </si>
  <si>
    <t>1.3.1.1.6</t>
  </si>
  <si>
    <t>1.3.1.1.7</t>
  </si>
  <si>
    <t>1.3.1.1.8</t>
  </si>
  <si>
    <t>1.3.1.1.9</t>
  </si>
  <si>
    <t>1.3.1.1.10</t>
  </si>
  <si>
    <t>1.3.1.1.11</t>
  </si>
  <si>
    <t>1.3.1.1.12</t>
  </si>
  <si>
    <t>1.3.1.1.13</t>
  </si>
  <si>
    <t>1.3.1.1.14</t>
  </si>
  <si>
    <t>1.3.1.1.15</t>
  </si>
  <si>
    <t>1.3.1.1.16</t>
  </si>
  <si>
    <t>1.3.1.1.17</t>
  </si>
  <si>
    <t>1.3.1.1.18</t>
  </si>
  <si>
    <t>1.3.1.1.19</t>
  </si>
  <si>
    <t>1.3.1.1.20</t>
  </si>
  <si>
    <t>1.3.1.1.21</t>
  </si>
  <si>
    <t>1.3.1.1.22</t>
  </si>
  <si>
    <t>1.3.1.1.23</t>
  </si>
  <si>
    <t>1.3.1.1.24</t>
  </si>
  <si>
    <t>1.3.1.1.25</t>
  </si>
  <si>
    <t>1.3.1.2</t>
  </si>
  <si>
    <t>1.3.1.2.1</t>
  </si>
  <si>
    <t>1.3.1.2.2</t>
  </si>
  <si>
    <t>1.3.1.2.3</t>
  </si>
  <si>
    <t>1.3.1.2.4</t>
  </si>
  <si>
    <t>1.3.1.2.5</t>
  </si>
  <si>
    <t>1.3.1.2.6</t>
  </si>
  <si>
    <t>1.3.1.2.7</t>
  </si>
  <si>
    <t>1.3.1.2.8</t>
  </si>
  <si>
    <t>1.3.1.2.9</t>
  </si>
  <si>
    <t>1.3.1.2.10</t>
  </si>
  <si>
    <t>1.3.1.2.11</t>
  </si>
  <si>
    <t>1.3.1.2.12</t>
  </si>
  <si>
    <t>1.3.1.2.13</t>
  </si>
  <si>
    <t>1.3.1.2.14</t>
  </si>
  <si>
    <t>1.3.1.2.15</t>
  </si>
  <si>
    <t>1.3.1.2.16</t>
  </si>
  <si>
    <t>1.3.1.2.17</t>
  </si>
  <si>
    <t>1.3.2</t>
  </si>
  <si>
    <t>1.3.2.1</t>
  </si>
  <si>
    <t>1.3.2.1.1</t>
  </si>
  <si>
    <t>1.3.2.1.2</t>
  </si>
  <si>
    <t>1.3.2.1.3</t>
  </si>
  <si>
    <t>1.3.2.1.4</t>
  </si>
  <si>
    <t>1.3.2.1.5</t>
  </si>
  <si>
    <t>1.3.2.1.6</t>
  </si>
  <si>
    <t>1.3.2.1.7</t>
  </si>
  <si>
    <t>1.3.2.1.8</t>
  </si>
  <si>
    <t>1.3.2.1.9</t>
  </si>
  <si>
    <t>1.3.2.1.10</t>
  </si>
  <si>
    <t>1.3.2.1.11</t>
  </si>
  <si>
    <t>1.3.2.1.12</t>
  </si>
  <si>
    <t>1.3.2.1.13</t>
  </si>
  <si>
    <t>1.3.2.1.14</t>
  </si>
  <si>
    <t>1.3.2.2</t>
  </si>
  <si>
    <t>1.3.2.2.1</t>
  </si>
  <si>
    <t>1.3.2.2.2</t>
  </si>
  <si>
    <t>1.3.2.2.3</t>
  </si>
  <si>
    <t>1.3.2.2.4</t>
  </si>
  <si>
    <t>1.3.2.2.5</t>
  </si>
  <si>
    <t>1.3.2.2.6</t>
  </si>
  <si>
    <t>1.3.2.2.7</t>
  </si>
  <si>
    <t>1.3.2.2.8</t>
  </si>
  <si>
    <t>1.3.3</t>
  </si>
  <si>
    <t>1.3.3.1</t>
  </si>
  <si>
    <t>1.3.3.1.1</t>
  </si>
  <si>
    <t>1.3.3.1.2</t>
  </si>
  <si>
    <t>1.3.3.1.3</t>
  </si>
  <si>
    <t>1.3.3.2</t>
  </si>
  <si>
    <t>1.3.3.2.1</t>
  </si>
  <si>
    <t>1.3.3.2.2</t>
  </si>
  <si>
    <t>1.3.3.2.3</t>
  </si>
  <si>
    <t>1.3.3.2.4</t>
  </si>
  <si>
    <t>1.3.4</t>
  </si>
  <si>
    <t>1.3.4.1</t>
  </si>
  <si>
    <t>1.3.4.1.1</t>
  </si>
  <si>
    <t>1.3.4.1.2</t>
  </si>
  <si>
    <t>1.3.4.1.3</t>
  </si>
  <si>
    <t>1.3.4.1.4</t>
  </si>
  <si>
    <t>1.3.4.1.5</t>
  </si>
  <si>
    <t>1.3.4.1.6</t>
  </si>
  <si>
    <t>1.3.4.1.7</t>
  </si>
  <si>
    <t>1.3.4.1.8</t>
  </si>
  <si>
    <t>1.3.4.2</t>
  </si>
  <si>
    <t>1.3.4.2.1</t>
  </si>
  <si>
    <t>1.3.4.2.2</t>
  </si>
  <si>
    <t>1.3.4.2.3</t>
  </si>
  <si>
    <t>1.3.4.2.4</t>
  </si>
  <si>
    <t>1.3.4.2.5</t>
  </si>
  <si>
    <t>1.3.4.2.6</t>
  </si>
  <si>
    <t>1.3.4.2.7</t>
  </si>
  <si>
    <t>1.3.4.2.8</t>
  </si>
  <si>
    <t>1.3.4.3</t>
  </si>
  <si>
    <t>1.3.4.3.1</t>
  </si>
  <si>
    <t>1.3.5</t>
  </si>
  <si>
    <t>1.3.5.1</t>
  </si>
  <si>
    <t>1.3.5.1.1</t>
  </si>
  <si>
    <t>1.3.5.1.2</t>
  </si>
  <si>
    <t>1.3.5.1.3</t>
  </si>
  <si>
    <t>1.3.5.1.4</t>
  </si>
  <si>
    <t>1.3.5.1.5</t>
  </si>
  <si>
    <t>1.3.5.1.6</t>
  </si>
  <si>
    <t>1.3.5.1.7</t>
  </si>
  <si>
    <t>1.3.5.2</t>
  </si>
  <si>
    <t>1.3.5.2.1</t>
  </si>
  <si>
    <t>1.3.5.2.2</t>
  </si>
  <si>
    <t>1.3.5.2.3</t>
  </si>
  <si>
    <t>1.3.6</t>
  </si>
  <si>
    <t>1.3.6.1</t>
  </si>
  <si>
    <t>1.3.6.1.1</t>
  </si>
  <si>
    <t>1.3.6.2</t>
  </si>
  <si>
    <t>1.3.6.2.1</t>
  </si>
  <si>
    <t>1.3.7</t>
  </si>
  <si>
    <t>1.3.7.1</t>
  </si>
  <si>
    <t>1.3.7.1.1</t>
  </si>
  <si>
    <t>1.3.7.1.2</t>
  </si>
  <si>
    <t>1.3.7.1.3</t>
  </si>
  <si>
    <t>1.3.7.1.4</t>
  </si>
  <si>
    <t>1.3.7.1.5</t>
  </si>
  <si>
    <t>1.3.7.1.6</t>
  </si>
  <si>
    <t>1.3.7.1.7</t>
  </si>
  <si>
    <t>1.3.7.1.8</t>
  </si>
  <si>
    <t>1.3.7.1.9</t>
  </si>
  <si>
    <t>1.3.7.1.10</t>
  </si>
  <si>
    <t>1.3.7.1.11</t>
  </si>
  <si>
    <t>1.3.7.1.12</t>
  </si>
  <si>
    <t>1.3.7.1.13</t>
  </si>
  <si>
    <t>1.3.7.2</t>
  </si>
  <si>
    <t>1.3.7.2.1</t>
  </si>
  <si>
    <t>1.3.7.2.2</t>
  </si>
  <si>
    <t>1.3.7.2.3</t>
  </si>
  <si>
    <t>1.3.7.2.4</t>
  </si>
  <si>
    <t>1.3.7.2.5</t>
  </si>
  <si>
    <t>1.3.7.2.6</t>
  </si>
  <si>
    <t>1.3.7.2.7</t>
  </si>
  <si>
    <t>1.3.7.2.8</t>
  </si>
  <si>
    <t>1.3.7.2.9</t>
  </si>
  <si>
    <t>1.3.7.2.10</t>
  </si>
  <si>
    <t>1.3.7.2.11</t>
  </si>
  <si>
    <t>1.3.7.2.12</t>
  </si>
  <si>
    <t>1.3.7.2.13</t>
  </si>
  <si>
    <t>1.3.7.3</t>
  </si>
  <si>
    <t>2.1.1</t>
  </si>
  <si>
    <t>2.1.1.1</t>
  </si>
  <si>
    <t>2.1.1.2</t>
  </si>
  <si>
    <t>2.1.1.3</t>
  </si>
  <si>
    <t>2.1.2</t>
  </si>
  <si>
    <t>2.1.2.1</t>
  </si>
  <si>
    <t>2.1.3</t>
  </si>
  <si>
    <t>2.1.3.1</t>
  </si>
  <si>
    <t>SISTEMA DE TRANSMISSÃO DE DADOS CEILÂNDIA</t>
  </si>
  <si>
    <t>2.1.4</t>
  </si>
  <si>
    <t>2.1.4.1</t>
  </si>
  <si>
    <t>SISTEMA DE CONTROLE DE ACESSO CEILÂNDIA</t>
  </si>
  <si>
    <t>SISTEMAS DE TELECOMUNICAÇÕES ASA NORTE</t>
  </si>
  <si>
    <t>2.3.1</t>
  </si>
  <si>
    <t>SISTEMA DE TELEFONIA IP ASA NORTE</t>
  </si>
  <si>
    <t>2.2.1.1</t>
  </si>
  <si>
    <t>2.2.1.1.1</t>
  </si>
  <si>
    <t>2.2.1.2</t>
  </si>
  <si>
    <t>2.2.1.2.1</t>
  </si>
  <si>
    <t>2.2.1.3</t>
  </si>
  <si>
    <t>2.2.2</t>
  </si>
  <si>
    <t>2.2.2.1</t>
  </si>
  <si>
    <t>2.2.2.1.1</t>
  </si>
  <si>
    <t>2.2.2.1.2</t>
  </si>
  <si>
    <t>2.2.2.2</t>
  </si>
  <si>
    <t>2.2.2.2.1</t>
  </si>
  <si>
    <t>2.2.2.3</t>
  </si>
  <si>
    <t>2.2.2.3.1</t>
  </si>
  <si>
    <t>2.2.2.4</t>
  </si>
  <si>
    <t>2.2.2.4.1</t>
  </si>
  <si>
    <t>2.2.3</t>
  </si>
  <si>
    <t>2.2.3.1</t>
  </si>
  <si>
    <t>2.2.3.1.1</t>
  </si>
  <si>
    <t>2.2.3.1.2</t>
  </si>
  <si>
    <t>2.2.3.2</t>
  </si>
  <si>
    <t>2.2.3.2.1</t>
  </si>
  <si>
    <t>2.2.3.3</t>
  </si>
  <si>
    <t>2.2.3.3.1</t>
  </si>
  <si>
    <t>2.2.3.4</t>
  </si>
  <si>
    <t>2.2.3.4.1</t>
  </si>
  <si>
    <t>2.2.3.5</t>
  </si>
  <si>
    <t>2.2.3.5.1</t>
  </si>
  <si>
    <t>2.2.4</t>
  </si>
  <si>
    <t>2.2.4.1</t>
  </si>
  <si>
    <t>2.2.4.1.1</t>
  </si>
  <si>
    <t>2.2.4.2</t>
  </si>
  <si>
    <t>2.2.4.2.1</t>
  </si>
  <si>
    <t>2.2.4.3</t>
  </si>
  <si>
    <t>2.2.4.3.1</t>
  </si>
  <si>
    <t>2.2.4.4</t>
  </si>
  <si>
    <t>2.2.4.4.1</t>
  </si>
  <si>
    <t>2.2.5</t>
  </si>
  <si>
    <t>2.2.5.1</t>
  </si>
  <si>
    <t>2.2.5.1.1</t>
  </si>
  <si>
    <t>2.2.5.2</t>
  </si>
  <si>
    <t>2.2.5.2.1</t>
  </si>
  <si>
    <t>2.2.5.3</t>
  </si>
  <si>
    <t>2.2.5.3.1</t>
  </si>
  <si>
    <t>2.2.5.4</t>
  </si>
  <si>
    <t>2.2.5.4.1</t>
  </si>
  <si>
    <t>2.2.6</t>
  </si>
  <si>
    <t>2.2.6.1</t>
  </si>
  <si>
    <t>SISTEMA DE RADIOTELEFONIA ASA NORTE</t>
  </si>
  <si>
    <t>SISTEMA DE PAINÉIS DE DESTINO DE TRENS ASA NORTE</t>
  </si>
  <si>
    <t>SISTEMA DE SONORIZAÇÃO ASA NORTE</t>
  </si>
  <si>
    <t>SISTEMA DE TRANSMISSÃO DE DADOS ASA NORTE</t>
  </si>
  <si>
    <t>2.3.1.1</t>
  </si>
  <si>
    <t>2.3.1.1.1</t>
  </si>
  <si>
    <t>2.3.1.2</t>
  </si>
  <si>
    <t>2.3.1.2.1</t>
  </si>
  <si>
    <t>2.3.1.3</t>
  </si>
  <si>
    <t>2.3.1.3.1</t>
  </si>
  <si>
    <t>2.3.2</t>
  </si>
  <si>
    <t>2.3.2.1</t>
  </si>
  <si>
    <t>2.3.2.1.1</t>
  </si>
  <si>
    <t>2.3.2.1.2</t>
  </si>
  <si>
    <t>2.3.2.1.3</t>
  </si>
  <si>
    <t>2.3.2.1.4</t>
  </si>
  <si>
    <t>2.3.2.2</t>
  </si>
  <si>
    <t>2.3.2.2.1</t>
  </si>
  <si>
    <t>2.3.2.2.2</t>
  </si>
  <si>
    <t>2.3.2.2.3</t>
  </si>
  <si>
    <t>2.3.2.3</t>
  </si>
  <si>
    <t>2.3.2.3.1</t>
  </si>
  <si>
    <t>2.3.2.4</t>
  </si>
  <si>
    <t>2.3.2.4.1</t>
  </si>
  <si>
    <t>2.3.2.5</t>
  </si>
  <si>
    <t>2.3.2.5.1</t>
  </si>
  <si>
    <t>2.3.3</t>
  </si>
  <si>
    <t>2.3.3.1</t>
  </si>
  <si>
    <t>2.3.3.1.1</t>
  </si>
  <si>
    <t>2.3.3.1.2</t>
  </si>
  <si>
    <t>2.3.3.2</t>
  </si>
  <si>
    <t>2.3.3.2.1</t>
  </si>
  <si>
    <t>2.3.3.3</t>
  </si>
  <si>
    <t>2.3.3.3.1</t>
  </si>
  <si>
    <t>2.3.3.4</t>
  </si>
  <si>
    <t>2.3.3.4.1</t>
  </si>
  <si>
    <t>2.3.3.5</t>
  </si>
  <si>
    <t>2.3.3.5.1</t>
  </si>
  <si>
    <t>2.3.4</t>
  </si>
  <si>
    <t>2.3.4.1</t>
  </si>
  <si>
    <t>2.3.4.1.1</t>
  </si>
  <si>
    <t>2.3.4.1.2</t>
  </si>
  <si>
    <t>2.3.4.1.3</t>
  </si>
  <si>
    <t>2.3.4.1.4</t>
  </si>
  <si>
    <t>2.3.4.1.5</t>
  </si>
  <si>
    <t>2.3.4.1.6</t>
  </si>
  <si>
    <t>2.3.4.1.7</t>
  </si>
  <si>
    <t>2.3.4.1.8</t>
  </si>
  <si>
    <t>2.3.4.2</t>
  </si>
  <si>
    <t>2.3.4.2.1</t>
  </si>
  <si>
    <t>2.3.4.3</t>
  </si>
  <si>
    <t>2.3.4.3.1</t>
  </si>
  <si>
    <t>2.3.4.4</t>
  </si>
  <si>
    <t>2.3.4.4.1</t>
  </si>
  <si>
    <t>2.3.5</t>
  </si>
  <si>
    <t>2.3.5.1</t>
  </si>
  <si>
    <t>2.3.5.1.1</t>
  </si>
  <si>
    <t>2.3.5.2</t>
  </si>
  <si>
    <t>2.3.5.2.1</t>
  </si>
  <si>
    <t>2.3.5.3</t>
  </si>
  <si>
    <t>2.3.5.3.1</t>
  </si>
  <si>
    <t>2.3.5.4</t>
  </si>
  <si>
    <t>2.3.5.4.1</t>
  </si>
  <si>
    <t>2.3.6</t>
  </si>
  <si>
    <t>2.3.6.1</t>
  </si>
  <si>
    <t>SISTEMA DE CONTROLE DE ACESSO ASA NORTE</t>
  </si>
  <si>
    <t>SISTEMAS DE SINALIZAÇÃO E CONTROLE - EXPANSÃO</t>
  </si>
  <si>
    <t>SISTEMAS DE SINALIZAÇÃO E CONTROLE CEILÂNDIA</t>
  </si>
  <si>
    <t>3.1</t>
  </si>
  <si>
    <t>3.1.1</t>
  </si>
  <si>
    <t>3.1.1.1</t>
  </si>
  <si>
    <t>3.1.1.2</t>
  </si>
  <si>
    <t>3.1.1.3</t>
  </si>
  <si>
    <t>3.1.1.4</t>
  </si>
  <si>
    <t>3.1.1.5</t>
  </si>
  <si>
    <t>3.1.1.6</t>
  </si>
  <si>
    <t>SISTEMA ATO</t>
  </si>
  <si>
    <t>3.1.1.1.1</t>
  </si>
  <si>
    <t>3.1.1.1.2</t>
  </si>
  <si>
    <t>SISTEMA DE ALIMENTAÇÃO ININTERRUPTA (NO BREAK)</t>
  </si>
  <si>
    <t>SISTEMA ATP</t>
  </si>
  <si>
    <t>SISTEMAS DE SINALIZAÇÃO E CONTROLE ASA NORTE</t>
  </si>
  <si>
    <t>3.1.2</t>
  </si>
  <si>
    <t>3.1.3</t>
  </si>
  <si>
    <t>3.2</t>
  </si>
  <si>
    <t>3.2.1</t>
  </si>
  <si>
    <t>3.2.2</t>
  </si>
  <si>
    <t>3.2.3</t>
  </si>
  <si>
    <t>3.3</t>
  </si>
  <si>
    <t>3.3.1</t>
  </si>
  <si>
    <t>3.3.2</t>
  </si>
  <si>
    <t>3.3.3</t>
  </si>
  <si>
    <t>3.1.1.2.1</t>
  </si>
  <si>
    <t>3.1.1.2.2</t>
  </si>
  <si>
    <t>3.1.1.2.3</t>
  </si>
  <si>
    <t>3.1.1.2.4</t>
  </si>
  <si>
    <t>3.1.1.2.5</t>
  </si>
  <si>
    <t>3.1.1.3.1</t>
  </si>
  <si>
    <t>3.1.1.3.2</t>
  </si>
  <si>
    <t>3.1.1.3.3</t>
  </si>
  <si>
    <t>3.1.1.3.4</t>
  </si>
  <si>
    <t>3.1.1.3.5</t>
  </si>
  <si>
    <t>3.1.1.4.1</t>
  </si>
  <si>
    <t>3.1.1.5.1</t>
  </si>
  <si>
    <t>3.1.1.6.1</t>
  </si>
  <si>
    <t>3.1.2.1</t>
  </si>
  <si>
    <t>3.1.2.1.1</t>
  </si>
  <si>
    <t>3.1.2.2</t>
  </si>
  <si>
    <t>3.1.2.2.1</t>
  </si>
  <si>
    <t>3.1.2.3</t>
  </si>
  <si>
    <t>3.1.2.3.1</t>
  </si>
  <si>
    <t>3.1.2.4</t>
  </si>
  <si>
    <t>3.1.2.4.1</t>
  </si>
  <si>
    <t>3.1.3.1</t>
  </si>
  <si>
    <t>3.1.3.1.1</t>
  </si>
  <si>
    <t>3.1.3.1.2</t>
  </si>
  <si>
    <t>3.1.3.1.3</t>
  </si>
  <si>
    <t>3.1.3.1.4</t>
  </si>
  <si>
    <t>3.1.3.1.5</t>
  </si>
  <si>
    <t>3.1.3.2</t>
  </si>
  <si>
    <t>3.1.3.3</t>
  </si>
  <si>
    <t>3.1.3.4</t>
  </si>
  <si>
    <t>3.1.3.5</t>
  </si>
  <si>
    <t>3.1.3.6</t>
  </si>
  <si>
    <t>3.1.3.7</t>
  </si>
  <si>
    <t>3.1.3.8</t>
  </si>
  <si>
    <t>3.1.3.2.1</t>
  </si>
  <si>
    <t>3.1.3.2.3</t>
  </si>
  <si>
    <t>3.1.3.3.1</t>
  </si>
  <si>
    <t>3.1.3.3.2</t>
  </si>
  <si>
    <t>3.1.3.3.3</t>
  </si>
  <si>
    <t>3.1.3.3.4</t>
  </si>
  <si>
    <t>3.1.3.3.8</t>
  </si>
  <si>
    <t>3.1.3.4.1</t>
  </si>
  <si>
    <t>3.1.3.4.2</t>
  </si>
  <si>
    <t>3.1.3.4.3</t>
  </si>
  <si>
    <t>3.1.3.4.4</t>
  </si>
  <si>
    <t>3.1.3.4.5</t>
  </si>
  <si>
    <t>3.1.3.5.1</t>
  </si>
  <si>
    <t>3.1.3.5.2</t>
  </si>
  <si>
    <t>3.1.3.5.3</t>
  </si>
  <si>
    <t>3.1.3.6.1</t>
  </si>
  <si>
    <t>3.1.3.7.1</t>
  </si>
  <si>
    <t>3.1.3.8.1</t>
  </si>
  <si>
    <t>3.2.1.1</t>
  </si>
  <si>
    <t>3.2.1.1.1</t>
  </si>
  <si>
    <t>3.2.1.1.2</t>
  </si>
  <si>
    <t>3.2.1.2</t>
  </si>
  <si>
    <t>3.2.1.2.1</t>
  </si>
  <si>
    <t>3.2.1.2.2</t>
  </si>
  <si>
    <t>3.2.1.2.3</t>
  </si>
  <si>
    <t>3.2.1.2.4</t>
  </si>
  <si>
    <t>3.2.1.2.5</t>
  </si>
  <si>
    <t>3.2.1.3</t>
  </si>
  <si>
    <t>3.2.1.3.1</t>
  </si>
  <si>
    <t>3.2.1.3.2</t>
  </si>
  <si>
    <t>3.2.1.3.3</t>
  </si>
  <si>
    <t>3.2.1.3.4</t>
  </si>
  <si>
    <t>3.2.1.3.5</t>
  </si>
  <si>
    <t>3.2.1.4</t>
  </si>
  <si>
    <t>3.2.1.4.1</t>
  </si>
  <si>
    <t>3.2.1.5</t>
  </si>
  <si>
    <t>3.2.1.5.1</t>
  </si>
  <si>
    <t>3.2.2.1</t>
  </si>
  <si>
    <t>3.2.2.1.1</t>
  </si>
  <si>
    <t>3.2.2.2</t>
  </si>
  <si>
    <t>3.2.2.2.1</t>
  </si>
  <si>
    <t>3.2.2.3</t>
  </si>
  <si>
    <t>3.2.2.3.1</t>
  </si>
  <si>
    <t>3.2.2.4</t>
  </si>
  <si>
    <t>3.2.2.4.1</t>
  </si>
  <si>
    <t>3.2.3.1</t>
  </si>
  <si>
    <t>3.2.3.1.1</t>
  </si>
  <si>
    <t>3.2.3.1.2</t>
  </si>
  <si>
    <t>3.2.3.1.3</t>
  </si>
  <si>
    <t>3.2.3.1.4</t>
  </si>
  <si>
    <t>3.2.3.1.5</t>
  </si>
  <si>
    <t>3.2.3.2</t>
  </si>
  <si>
    <t>3.2.3.2.1</t>
  </si>
  <si>
    <t>3.2.3.2.2</t>
  </si>
  <si>
    <t>3.2.3.2.3</t>
  </si>
  <si>
    <t>3.2.3.2.4</t>
  </si>
  <si>
    <t>3.2.3.2.5</t>
  </si>
  <si>
    <t>3.2.3.3</t>
  </si>
  <si>
    <t>3.2.3.3.1</t>
  </si>
  <si>
    <t>3.2.3.3.3</t>
  </si>
  <si>
    <t>3.2.3.4</t>
  </si>
  <si>
    <t>3.2.3.4.1</t>
  </si>
  <si>
    <t>3.2.3.4.2</t>
  </si>
  <si>
    <t>3.2.3.4.3</t>
  </si>
  <si>
    <t>3.2.3.4.4</t>
  </si>
  <si>
    <t>3.2.3.4.5</t>
  </si>
  <si>
    <t>3.2.3.5</t>
  </si>
  <si>
    <t>3.2.3.5.1</t>
  </si>
  <si>
    <t>3.2.3.5.2</t>
  </si>
  <si>
    <t>3.2.3.5.3</t>
  </si>
  <si>
    <t>3.2.3.6</t>
  </si>
  <si>
    <t>3.2.3.6.1</t>
  </si>
  <si>
    <t>3.2.3.7</t>
  </si>
  <si>
    <t>3.2.3.7.1</t>
  </si>
  <si>
    <t>3.2.3.8</t>
  </si>
  <si>
    <t>3.2.3.8.1</t>
  </si>
  <si>
    <t>3.3.1.1</t>
  </si>
  <si>
    <t>3.3.1.1.1</t>
  </si>
  <si>
    <t>3.3.1.1.2</t>
  </si>
  <si>
    <t>3.3.1.2</t>
  </si>
  <si>
    <t>3.3.1.2.1</t>
  </si>
  <si>
    <t>3.3.1.2.2</t>
  </si>
  <si>
    <t>3.3.1.2.3</t>
  </si>
  <si>
    <t>3.3.1.2.4</t>
  </si>
  <si>
    <t>3.3.1.2.5</t>
  </si>
  <si>
    <t>3.3.1.3</t>
  </si>
  <si>
    <t>3.3.1.3.1</t>
  </si>
  <si>
    <t>3.3.1.3.2</t>
  </si>
  <si>
    <t>3.3.1.3.3</t>
  </si>
  <si>
    <t>3.3.1.3.4</t>
  </si>
  <si>
    <t>3.3.1.3.5</t>
  </si>
  <si>
    <t>3.3.1.4</t>
  </si>
  <si>
    <t>3.3.1.4.1</t>
  </si>
  <si>
    <t>3.3.1.5</t>
  </si>
  <si>
    <t>3.3.1.5.1</t>
  </si>
  <si>
    <t>3.3.1.6</t>
  </si>
  <si>
    <t>3.3.1.6.1</t>
  </si>
  <si>
    <t>3.3.2.1</t>
  </si>
  <si>
    <t>3.3.2.1.1</t>
  </si>
  <si>
    <t>3.3.2.2</t>
  </si>
  <si>
    <t>3.3.2.2.1</t>
  </si>
  <si>
    <t>3.3.2.3</t>
  </si>
  <si>
    <t>3.3.2.3.1</t>
  </si>
  <si>
    <t>3.3.2.5</t>
  </si>
  <si>
    <t>3.3.2..5.1</t>
  </si>
  <si>
    <t>3.3.3.1</t>
  </si>
  <si>
    <t>3.3.3.1.1</t>
  </si>
  <si>
    <t>3.3.3.1.2</t>
  </si>
  <si>
    <t>3.3.3.1.3</t>
  </si>
  <si>
    <t>3.3.3.1.4</t>
  </si>
  <si>
    <t>3.3.3.1.5</t>
  </si>
  <si>
    <t>3.3.3.2</t>
  </si>
  <si>
    <t>3.3.3.2.1</t>
  </si>
  <si>
    <t>3.3.3.2.2</t>
  </si>
  <si>
    <t>3.3.3.2.3</t>
  </si>
  <si>
    <t>3.3.3.2.4</t>
  </si>
  <si>
    <t>3.3.3.3</t>
  </si>
  <si>
    <t>3.3.3.3.1</t>
  </si>
  <si>
    <t>3.3.3.3.3</t>
  </si>
  <si>
    <t>3.3.3.4</t>
  </si>
  <si>
    <t>3.3.3.4.1</t>
  </si>
  <si>
    <t>3.3.3.4.2</t>
  </si>
  <si>
    <t>3.3.3.4.3</t>
  </si>
  <si>
    <t>3.3.3.4.4</t>
  </si>
  <si>
    <t>3.3.3.5</t>
  </si>
  <si>
    <t>3.3.3.5.1</t>
  </si>
  <si>
    <t>3.3.3.5.2</t>
  </si>
  <si>
    <t>3.3.3.5.3</t>
  </si>
  <si>
    <t>3.3.3.6</t>
  </si>
  <si>
    <t>3.3.3.6.1</t>
  </si>
  <si>
    <t>3.3.3.7</t>
  </si>
  <si>
    <t>3.3.3.7.1</t>
  </si>
  <si>
    <t>3.3.3.8</t>
  </si>
  <si>
    <t>3.3.3.8.1</t>
  </si>
  <si>
    <t>ORÇAMENTO PARA SISTEMAS DE SINALIZAÇÃO E CONTROLE</t>
  </si>
  <si>
    <t>MODERNIZAÇÃO</t>
  </si>
  <si>
    <t>SISTEMAS DE ENERGIA MODERNIZAÇÃO</t>
  </si>
  <si>
    <t>4.1</t>
  </si>
  <si>
    <t>4.1.1</t>
  </si>
  <si>
    <t>4.1.1.1</t>
  </si>
  <si>
    <t>4.1.1.2</t>
  </si>
  <si>
    <t>4.1.1.3</t>
  </si>
  <si>
    <t>4.1.2</t>
  </si>
  <si>
    <t>4.1.3</t>
  </si>
  <si>
    <t>4.2</t>
  </si>
  <si>
    <t>4.2.1</t>
  </si>
  <si>
    <t>4.2.1.1</t>
  </si>
  <si>
    <t>4.2.1.2</t>
  </si>
  <si>
    <t>4.2.1.3</t>
  </si>
  <si>
    <t>4.2.1.4</t>
  </si>
  <si>
    <t>4.2.1.5</t>
  </si>
  <si>
    <t>4.2.2</t>
  </si>
  <si>
    <t>4.2.2.1</t>
  </si>
  <si>
    <t>4.2.2.2</t>
  </si>
  <si>
    <t>4.3</t>
  </si>
  <si>
    <t>4.3.1</t>
  </si>
  <si>
    <t>4.3.1.1</t>
  </si>
  <si>
    <t>4.3.2</t>
  </si>
  <si>
    <t>4.3.2.1</t>
  </si>
  <si>
    <t>3.4</t>
  </si>
  <si>
    <t>3.4.1</t>
  </si>
  <si>
    <t>3.4.1.1</t>
  </si>
  <si>
    <t>LINHA DE TESTE ATO</t>
  </si>
  <si>
    <t>3.4.2</t>
  </si>
  <si>
    <t>3.4.2.1</t>
  </si>
  <si>
    <t>3.4.2.2</t>
  </si>
  <si>
    <t>3.4.2.3</t>
  </si>
  <si>
    <t>3.4.2.4</t>
  </si>
  <si>
    <t>3.4.2.5</t>
  </si>
  <si>
    <t>3.4.2.6</t>
  </si>
  <si>
    <t>3.4.2.7</t>
  </si>
  <si>
    <t>3.4.2.8</t>
  </si>
  <si>
    <t>3.4.2.9</t>
  </si>
  <si>
    <t>3.4.2.10</t>
  </si>
  <si>
    <t>3.4.2.11</t>
  </si>
  <si>
    <t>3.4.3</t>
  </si>
  <si>
    <t>3.4.3.1</t>
  </si>
  <si>
    <t>3.4.3.2</t>
  </si>
  <si>
    <t>3.4.3.3</t>
  </si>
  <si>
    <t>3.4.3.4</t>
  </si>
  <si>
    <t>3.4.3.5</t>
  </si>
  <si>
    <t>3.4.3.6</t>
  </si>
  <si>
    <t>3.4.3.7</t>
  </si>
  <si>
    <t>3.4.3.8</t>
  </si>
  <si>
    <t>3.4.3.9</t>
  </si>
  <si>
    <t>3.4.4</t>
  </si>
  <si>
    <t>3.4.4.1</t>
  </si>
  <si>
    <t>Isolação das SRs existentes</t>
  </si>
  <si>
    <t>SERVIÇOS PRELIMINARES</t>
  </si>
  <si>
    <t>DEMOLIÇÕES</t>
  </si>
  <si>
    <t>MDF-OC-01940</t>
  </si>
  <si>
    <t>ARQUITETURA E ELEMENTOS DE URBANISMO</t>
  </si>
  <si>
    <t>Paredes</t>
  </si>
  <si>
    <t/>
  </si>
  <si>
    <t>06.002.000016.SER Adaptado</t>
  </si>
  <si>
    <t>MDF-OC-01952</t>
  </si>
  <si>
    <t>Esquadrias</t>
  </si>
  <si>
    <t>MDF-OC-0518</t>
  </si>
  <si>
    <t>Revestimentos de forro</t>
  </si>
  <si>
    <t>MDF-OC-0088</t>
  </si>
  <si>
    <t>MDF-OC-0541</t>
  </si>
  <si>
    <t>INSTALAÇÕES ELÉTRICAS E ELETRÔNICAS</t>
  </si>
  <si>
    <t>Iluminação e tomadas</t>
  </si>
  <si>
    <t>MDF-OC-01524</t>
  </si>
  <si>
    <t>MDF-OC-01503</t>
  </si>
  <si>
    <t>MDF-OC-01511</t>
  </si>
  <si>
    <t>MDF-OC-01548</t>
  </si>
  <si>
    <t>MDF-OC-01999</t>
  </si>
  <si>
    <t>Instalações de Ar Condicionado</t>
  </si>
  <si>
    <t>MDF-OC-03418B</t>
  </si>
  <si>
    <t>SINAPI 73899/001</t>
  </si>
  <si>
    <t>Demolição de alvenaria de tijolos maciços sem reaproveitamento</t>
  </si>
  <si>
    <t>m³</t>
  </si>
  <si>
    <t xml:space="preserve"> Fornecimento e instalação de divisória em drywall "placa rosa", resistente a fogo,constituida por estrutura em perfis de aço galvanizado e chapas de gesso com espessura de 12,5 mm e altura variável,parafusadas dos dois lados. espessura total de 11,5 cm, ref.: Knauf-Sistema Knauf RF.</t>
  </si>
  <si>
    <t>m²</t>
  </si>
  <si>
    <t>SINAPI 73954/003</t>
  </si>
  <si>
    <t>Código 01 - Fornecimento e aplicação de pintura para parede em látex acrílico sobre massa, na cor branca</t>
  </si>
  <si>
    <t>SINAPI - 73632</t>
  </si>
  <si>
    <t>PCF01 - Fornecimento e instalação de porta corta-fogo 90 x 210 x 4 cm</t>
  </si>
  <si>
    <t>SINAPI 73986/001</t>
  </si>
  <si>
    <t>Codigo 02 - Forro de gesso em placas 60x60cm, espessura 1,2cm, inclusive fixação com arame</t>
  </si>
  <si>
    <t>SINAPI 73750/001</t>
  </si>
  <si>
    <t>Fornecimento e aplicação de pintura em PVA, duas demãos</t>
  </si>
  <si>
    <t xml:space="preserve">SINAPI 83477  Adaptado </t>
  </si>
  <si>
    <t>Fornecimento e Instalação de Luminária de embutir em forro para 4 lâmpadas fluorescentes tubulares de 16 W. Corpo e refletor em chapa de aço tratada com acabamento em pintura eletrostática epóxi-pó na cor branca e difusor em acrílico leitoso</t>
  </si>
  <si>
    <t>TCPO 16134.8.5.3 Adaptado + COTAÇÃO (Insumo Principal)</t>
  </si>
  <si>
    <t>Fornecimento e Instalação de Perfilado perfurado em chapa de aço galvanizado, dimensões 38 x 38 mm.</t>
  </si>
  <si>
    <t xml:space="preserve">SINAPI 83418 </t>
  </si>
  <si>
    <t>Fornecimento e Instalação de cabo de cobre isolamento anti-chama 0,6/1kv 4mm2 (1 condutor) tp sintenax pirelli ou equiv.</t>
  </si>
  <si>
    <t>SINAPI 85049  Adaptado</t>
  </si>
  <si>
    <t>Fornecimento e Instalação de interruptor simples (dois juntos) para caixa aparente em aluminio</t>
  </si>
  <si>
    <t xml:space="preserve">SINAPI 73613  Adaptado </t>
  </si>
  <si>
    <t>Fornecimento e Instalação de Eletroduto de PVC cinza, classe B, diâmetro nominal de Ø 3", barra de 3m</t>
  </si>
  <si>
    <t>CC nº 2007/30457(7418) BB</t>
  </si>
  <si>
    <t>Fornecimento, instalação e  comissionamento de condicionador de ar tipo SPLIT 24000 BTUs</t>
  </si>
  <si>
    <t>Fornecimento de Energia para os novos AMVs (X361, X311, X281 e X611)</t>
  </si>
  <si>
    <t>Fornecimento de Equipamentos e Materiais</t>
  </si>
  <si>
    <t>MDF00108AS</t>
  </si>
  <si>
    <t>Desmontagem, comissionamento e testes do conjunto condutor do terceiro trilho com capacidade nominal de 2900 A.</t>
  </si>
  <si>
    <t>4.2.1.6</t>
  </si>
  <si>
    <t>4.2.1.7</t>
  </si>
  <si>
    <t>4.2.1.8</t>
  </si>
  <si>
    <t>4.2.1.9</t>
  </si>
  <si>
    <t>4.2.1.10</t>
  </si>
  <si>
    <t>4.2.1.11</t>
  </si>
  <si>
    <t>4.2.1.12</t>
  </si>
  <si>
    <t>4.2.1.13</t>
  </si>
  <si>
    <t>4.2.1.14</t>
  </si>
  <si>
    <t>4.2.1.15</t>
  </si>
  <si>
    <t>4.2.1.16</t>
  </si>
  <si>
    <t>4.2.1.17</t>
  </si>
  <si>
    <t>4.2.1.18</t>
  </si>
  <si>
    <t>4.2.1.19</t>
  </si>
  <si>
    <t>4.4</t>
  </si>
  <si>
    <t>4.4.1</t>
  </si>
  <si>
    <t>4.4.2</t>
  </si>
  <si>
    <t>4.5</t>
  </si>
  <si>
    <t>4.5.1</t>
  </si>
  <si>
    <t>4.6</t>
  </si>
  <si>
    <t>4.6.1</t>
  </si>
  <si>
    <t>4.6.2</t>
  </si>
  <si>
    <t>4.6.3</t>
  </si>
  <si>
    <t>4.7</t>
  </si>
  <si>
    <t>4.7.1</t>
  </si>
  <si>
    <t>4.7.2</t>
  </si>
  <si>
    <t>4.8</t>
  </si>
  <si>
    <t>4.8.1</t>
  </si>
  <si>
    <t>4.8.2</t>
  </si>
  <si>
    <t>4.8.3</t>
  </si>
  <si>
    <t>4.9</t>
  </si>
  <si>
    <t>4.10</t>
  </si>
  <si>
    <t>4.11</t>
  </si>
  <si>
    <t>PE Modernizaçao - Isolaçao das Salas de Controle das SRs - Civil</t>
  </si>
  <si>
    <t>Projeto Arquitetõnico</t>
  </si>
  <si>
    <t>Projeto de Instalações Elétricas</t>
  </si>
  <si>
    <t>Projeto de Ar Condicionado</t>
  </si>
  <si>
    <t>2.6.2</t>
  </si>
  <si>
    <t>2.6.2.1</t>
  </si>
  <si>
    <t>PROJETOS EXECUTIVOS DA MODERNIZAÇÃO - ENERGIA</t>
  </si>
  <si>
    <t>Projeto Aterramento</t>
  </si>
  <si>
    <t>Projeto de Rede de Alimentação</t>
  </si>
  <si>
    <t>Projeto de Filtro de Harmônicas</t>
  </si>
  <si>
    <t>Projeto do Sistema de Proteção</t>
  </si>
  <si>
    <t>Projeto Telefonia</t>
  </si>
  <si>
    <t>Projeto Transmissão de Dados</t>
  </si>
  <si>
    <t>Projeto PDT</t>
  </si>
  <si>
    <t>Projeto Sonorização</t>
  </si>
  <si>
    <t>P "as built" - Isolaçao das Salas de Controle das SRs - Civil</t>
  </si>
  <si>
    <t>PROJETOS "as built" DA MODERNIZAÇÃO - ENERGIA</t>
  </si>
  <si>
    <t>Projeto "as built" de Aterramento</t>
  </si>
  <si>
    <t>Projeto "as built" de Rede de Alimentação</t>
  </si>
  <si>
    <t>Projeto "as built" de Filtro de Harmônicas</t>
  </si>
  <si>
    <t>Projeto "as built" do Sistema de Proteção</t>
  </si>
  <si>
    <t>Projeto "as built" Telefonia</t>
  </si>
  <si>
    <t>Projeto "as built" Transmissão de Dados</t>
  </si>
  <si>
    <t>Projeto "as built" PDT</t>
  </si>
  <si>
    <t>Projeto "as built" Sonorização</t>
  </si>
  <si>
    <t>Reprografia</t>
  </si>
  <si>
    <t>PE Modernização - Sistema de Energia</t>
  </si>
  <si>
    <t>4.2.3</t>
  </si>
  <si>
    <t>4.2.2.3</t>
  </si>
  <si>
    <t>4.2.2.4</t>
  </si>
  <si>
    <t>4.2.2.5</t>
  </si>
  <si>
    <t>4.2.2.6</t>
  </si>
  <si>
    <t>4.2.2.7</t>
  </si>
  <si>
    <t>4.2.2.8</t>
  </si>
  <si>
    <t>4.2.2.9</t>
  </si>
  <si>
    <t>4.2.2.10</t>
  </si>
  <si>
    <t>4.2.2.11</t>
  </si>
  <si>
    <t>4.2.2.12</t>
  </si>
  <si>
    <t>4.2.2.13</t>
  </si>
  <si>
    <t>4.2.2.14</t>
  </si>
  <si>
    <t>4.2.2.15</t>
  </si>
  <si>
    <t>4.2.2.16</t>
  </si>
  <si>
    <t>4.2.2.17</t>
  </si>
  <si>
    <t>4.2.3.1</t>
  </si>
  <si>
    <t>Projeto Arquitetônico</t>
  </si>
  <si>
    <t>4.3.1.2</t>
  </si>
  <si>
    <t>4.3.1.3</t>
  </si>
  <si>
    <t>4.3.1.4</t>
  </si>
  <si>
    <t>4.3.1.5</t>
  </si>
  <si>
    <t>4.3.2.2</t>
  </si>
  <si>
    <t>4.4.1.1</t>
  </si>
  <si>
    <t>4.4.2.1</t>
  </si>
  <si>
    <t>4.5.3.1</t>
  </si>
  <si>
    <t>4.6.1.1</t>
  </si>
  <si>
    <t>4.6.2.1</t>
  </si>
  <si>
    <t>4.6.2.2</t>
  </si>
  <si>
    <t>4.6.2.3</t>
  </si>
  <si>
    <t>4.7.1.1</t>
  </si>
  <si>
    <t>4.7.1.2</t>
  </si>
  <si>
    <t>4.7.2.1</t>
  </si>
  <si>
    <t>4.7.2.2</t>
  </si>
  <si>
    <t>4.7.2.3</t>
  </si>
  <si>
    <t>NVR para 12 câmeras com armazenamento de 3 Terabytes (3TB)</t>
  </si>
  <si>
    <t>Switch gerenciável de 24 portas com tecnologia PoE</t>
  </si>
  <si>
    <t>Rack 19” de 12 U’s</t>
  </si>
  <si>
    <t>Material de Cablagem</t>
  </si>
  <si>
    <t>DOCUMENTOS E SERVIÇOS</t>
  </si>
  <si>
    <t>Instalação dos Equipamentos e Infraestrutura</t>
  </si>
  <si>
    <t>Ponto de rede com infraestrutura</t>
  </si>
  <si>
    <t>Monitor LED de 23”</t>
  </si>
  <si>
    <t>Licença de software para Windows 8</t>
  </si>
  <si>
    <t>Microcomputador</t>
  </si>
  <si>
    <t>1.4</t>
  </si>
  <si>
    <t>1.4.1</t>
  </si>
  <si>
    <t>SISTEMA DE DETECÇÃO DE INCÊNDIO</t>
  </si>
  <si>
    <t>Base para Detector Endereçável - FDB181</t>
  </si>
  <si>
    <t>Módulo Isolador de Linha - FDCL181</t>
  </si>
  <si>
    <t>Módulo de Supervisão Saída - FDCIO181-2</t>
  </si>
  <si>
    <t>Fechadura Eletromagnética 500 Kgf com suporte LZ Ref. Vault ou similar</t>
  </si>
  <si>
    <t>Caixa de Emergência Quebre-o-Vidro</t>
  </si>
  <si>
    <t>Sensor IVP (Infra Vermelho Passivo)</t>
  </si>
  <si>
    <t>Sirene Eletrônica</t>
  </si>
  <si>
    <t>Cabos de lógica e energia</t>
  </si>
  <si>
    <t>Acessórios e materiais de fixação e acabamento elétrico</t>
  </si>
  <si>
    <t>Painel Elétrico ATIBRÁS (Supervisão de Alarmes Perimetral)</t>
  </si>
  <si>
    <t>Totem camuflado com altura H=2,20m e 3 níveis de IVA (Infra Vermelho Ativo)</t>
  </si>
  <si>
    <t>Sinalizador áudio-visual</t>
  </si>
  <si>
    <t>Cabos e fios</t>
  </si>
  <si>
    <t>Instalação, implantação, configuração do Sistema, testes e documentação técnica</t>
  </si>
  <si>
    <t>MDF00217S-1</t>
  </si>
  <si>
    <t>-</t>
  </si>
  <si>
    <t>4.2.2.18</t>
  </si>
  <si>
    <t>MDF00235S</t>
  </si>
  <si>
    <t>MDF00235S-1</t>
  </si>
  <si>
    <t>4.2.2.19</t>
  </si>
  <si>
    <t>3.5</t>
  </si>
  <si>
    <t>3.5.1</t>
  </si>
  <si>
    <t>4.6.1.1.1</t>
  </si>
  <si>
    <t>4.6.2.1.1</t>
  </si>
  <si>
    <t>4.6.2.1.2</t>
  </si>
  <si>
    <t>4.6.2.2.1</t>
  </si>
  <si>
    <t>4.6.2.3.1</t>
  </si>
  <si>
    <t>4.6.2.3.2</t>
  </si>
  <si>
    <t>4.6.3.1.1</t>
  </si>
  <si>
    <t>4.6.3.1.2</t>
  </si>
  <si>
    <t>4.6.3.1.3</t>
  </si>
  <si>
    <t>4.6.3.1.4</t>
  </si>
  <si>
    <t>4.6.3.1.5</t>
  </si>
  <si>
    <t>4.8.1.1</t>
  </si>
  <si>
    <t>4.8.1.2</t>
  </si>
  <si>
    <t>4.8.1.3</t>
  </si>
  <si>
    <t>4.8.2.1</t>
  </si>
  <si>
    <t>4.8.2.2</t>
  </si>
  <si>
    <t>4.8.2.3</t>
  </si>
  <si>
    <t>4.8.2.4</t>
  </si>
  <si>
    <t>2.4</t>
  </si>
  <si>
    <t>2.4.1</t>
  </si>
  <si>
    <t>MDF03019S-1</t>
  </si>
  <si>
    <t>Projeto Subestação Retificadora</t>
  </si>
  <si>
    <t>Projeto Subestação Auxiliar</t>
  </si>
  <si>
    <t>Projeto Terceiro Trilho</t>
  </si>
  <si>
    <t>Projeto de Aterramento</t>
  </si>
  <si>
    <t>Projeto de Correntes de Fuga</t>
  </si>
  <si>
    <t>Projeto de Proteção Catódica</t>
  </si>
  <si>
    <t>PROJETOS EXECUTIVOS DA EXPANSÃO - ENERGIA</t>
  </si>
  <si>
    <t>4.1.2.1</t>
  </si>
  <si>
    <t>4.1.2.2</t>
  </si>
  <si>
    <t>4.1.2.3</t>
  </si>
  <si>
    <t>4.1.2.4</t>
  </si>
  <si>
    <t>SISTEMA DE ENERGIA GERAL</t>
  </si>
  <si>
    <t>SISTEMA DE ENERGIA LINHA DO ATO - ENERGIA</t>
  </si>
  <si>
    <t>Projeto do Sistema de Proteção e Controle</t>
  </si>
  <si>
    <t>1.1.1.3</t>
  </si>
  <si>
    <t>1.1.1.4</t>
  </si>
  <si>
    <t>1.1.1.5</t>
  </si>
  <si>
    <t>1.1.1.6</t>
  </si>
  <si>
    <t>1.1.1.7</t>
  </si>
  <si>
    <t>1.1.1.8</t>
  </si>
  <si>
    <t>1.1.1.9</t>
  </si>
  <si>
    <t>PROJETO "As Built"  DA EXPANSÃO - ENERGIA</t>
  </si>
  <si>
    <t>PROJETOS "as built" EXPANSÃO - ENERGIA</t>
  </si>
  <si>
    <t>PROJETOS "as built" da Linha de Teste do ATO - Energia</t>
  </si>
  <si>
    <t>1.5</t>
  </si>
  <si>
    <t>1.5.1</t>
  </si>
  <si>
    <t>1.6</t>
  </si>
  <si>
    <t>1.7</t>
  </si>
  <si>
    <t>1.8</t>
  </si>
  <si>
    <t>Projeto "as built" da Subestação Retificadora</t>
  </si>
  <si>
    <t>Projeto "as built" da Subestação Auxiliar</t>
  </si>
  <si>
    <t>Projeto "as built" do Terceiro Trilho</t>
  </si>
  <si>
    <t>Projeto "as built" do Aterramento</t>
  </si>
  <si>
    <t>Projeto "as built" de Correntes de Fuga</t>
  </si>
  <si>
    <t>Projeto "as built" de Proteção Catódica</t>
  </si>
  <si>
    <t>Projeto "as built" da Rede de Alimentação</t>
  </si>
  <si>
    <t>1.2.5.2.5</t>
  </si>
  <si>
    <t>1.3.1.1.26</t>
  </si>
  <si>
    <t>1.3.1.2.18</t>
  </si>
  <si>
    <t>1.3.1.2.19</t>
  </si>
  <si>
    <t>1.3.3.2.5</t>
  </si>
  <si>
    <t>1.3.5.1.8</t>
  </si>
  <si>
    <t>1.3.5.1.9</t>
  </si>
  <si>
    <t>1.3.5.2.4</t>
  </si>
  <si>
    <t>1.3.7.3.1</t>
  </si>
  <si>
    <t>1.4.1.1</t>
  </si>
  <si>
    <t>1.4.1.1.1</t>
  </si>
  <si>
    <t>1.4.1.1.2</t>
  </si>
  <si>
    <t>1.4.1.1.3</t>
  </si>
  <si>
    <t>1.4.1.1.4</t>
  </si>
  <si>
    <t>1.4.1.1.5</t>
  </si>
  <si>
    <t>1.4.1.1.6</t>
  </si>
  <si>
    <t>1.4.1.1.7</t>
  </si>
  <si>
    <t>1.4.1.1.8</t>
  </si>
  <si>
    <t>1.4.1.1.9</t>
  </si>
  <si>
    <t>1.4.1.1.10</t>
  </si>
  <si>
    <t>1.4.1.1.11</t>
  </si>
  <si>
    <t>1.4.1.1.12</t>
  </si>
  <si>
    <t>1.4.1.1.13</t>
  </si>
  <si>
    <t>1.4.1.1.14</t>
  </si>
  <si>
    <t>1.4.1.1.15</t>
  </si>
  <si>
    <t>1.4.1.1.16</t>
  </si>
  <si>
    <t>1.4.1.1.17</t>
  </si>
  <si>
    <t>1.4.1.1.18</t>
  </si>
  <si>
    <t>1.4.1.1.19</t>
  </si>
  <si>
    <t>1.4.1.1.20</t>
  </si>
  <si>
    <t>1.4.1.1.21</t>
  </si>
  <si>
    <t>1.4.1.1.22</t>
  </si>
  <si>
    <t>1.4.1.1.23</t>
  </si>
  <si>
    <t>1.4.1.1.24</t>
  </si>
  <si>
    <t>1.4.1.1.25</t>
  </si>
  <si>
    <t>1.4.1.2</t>
  </si>
  <si>
    <t>1.4.1.2.1</t>
  </si>
  <si>
    <t>1.4.1.2.2</t>
  </si>
  <si>
    <t>1.4.1.2.3</t>
  </si>
  <si>
    <t>1.4.1.2.4</t>
  </si>
  <si>
    <t>1.4.1.2.5</t>
  </si>
  <si>
    <t>1.4.1.2.6</t>
  </si>
  <si>
    <t>1.4.1.2.7</t>
  </si>
  <si>
    <t>1.4.1.2.8</t>
  </si>
  <si>
    <t>1.4.1.2.9</t>
  </si>
  <si>
    <t>1.4.1.2.10</t>
  </si>
  <si>
    <t>1.4.1.2.11</t>
  </si>
  <si>
    <t>1.4.1.2.12</t>
  </si>
  <si>
    <t>1.4.1.2.13</t>
  </si>
  <si>
    <t>1.4.1.2.14</t>
  </si>
  <si>
    <t>1.4.1.2.15</t>
  </si>
  <si>
    <t>1.4.1.2.16</t>
  </si>
  <si>
    <t>1.4.1.2.17</t>
  </si>
  <si>
    <t>1.4.2</t>
  </si>
  <si>
    <t>1.4.2.1</t>
  </si>
  <si>
    <t>1.4.2.1.1</t>
  </si>
  <si>
    <t>1.4.2.1.2</t>
  </si>
  <si>
    <t>1.4.2.1.3</t>
  </si>
  <si>
    <t>1.4.2.1.4</t>
  </si>
  <si>
    <t>1.4.2.1.5</t>
  </si>
  <si>
    <t>1.4.2.1.6</t>
  </si>
  <si>
    <t>1.4.2.1.7</t>
  </si>
  <si>
    <t>1.4.2.1.8</t>
  </si>
  <si>
    <t>1.4.2.1.9</t>
  </si>
  <si>
    <t>1.4.2.1.10</t>
  </si>
  <si>
    <t>1.4.2.1.11</t>
  </si>
  <si>
    <t>1.4.2.1.12</t>
  </si>
  <si>
    <t>1.4.2.1.13</t>
  </si>
  <si>
    <t>1.4.2.1.14</t>
  </si>
  <si>
    <t>1.4.2.2</t>
  </si>
  <si>
    <t>1.4.2.2.1</t>
  </si>
  <si>
    <t>1.4.2.2.2</t>
  </si>
  <si>
    <t>1.4.2.2.3</t>
  </si>
  <si>
    <t>1.4.2.2.4</t>
  </si>
  <si>
    <t>1.4.2.2.5</t>
  </si>
  <si>
    <t>1.4.2.2.6</t>
  </si>
  <si>
    <t>1.4.2.2.7</t>
  </si>
  <si>
    <t>1.4.2.2.8</t>
  </si>
  <si>
    <t>1.4.3</t>
  </si>
  <si>
    <t>1.4.3.1</t>
  </si>
  <si>
    <t>1.4.3.1.1</t>
  </si>
  <si>
    <t>1.4.3.1.2</t>
  </si>
  <si>
    <t>1.4.3.1.3</t>
  </si>
  <si>
    <t>1.4.3.2</t>
  </si>
  <si>
    <t>1.4.3.2.1</t>
  </si>
  <si>
    <t>1.4.3.2.2</t>
  </si>
  <si>
    <t>1.4.3.2.3</t>
  </si>
  <si>
    <t>1.4.3.2.4</t>
  </si>
  <si>
    <t>1.4.4</t>
  </si>
  <si>
    <t>1.4.4.1</t>
  </si>
  <si>
    <t>1.4.4.1.1</t>
  </si>
  <si>
    <t>1.4.4.1.2</t>
  </si>
  <si>
    <t>1.4.4.1.3</t>
  </si>
  <si>
    <t>1.4.4.1.4</t>
  </si>
  <si>
    <t>1.4.4.1.5</t>
  </si>
  <si>
    <t>1.4.4.1.6</t>
  </si>
  <si>
    <t>1.4.4.1.7</t>
  </si>
  <si>
    <t>1.4.4.1.8</t>
  </si>
  <si>
    <t>1.4.4.2</t>
  </si>
  <si>
    <t>1.4.4.2.1</t>
  </si>
  <si>
    <t>1.4.4.2.2</t>
  </si>
  <si>
    <t>1.4.4.2.3</t>
  </si>
  <si>
    <t>1.4.4.2.4</t>
  </si>
  <si>
    <t>1.4.4.2.5</t>
  </si>
  <si>
    <t>1.4.4.2.6</t>
  </si>
  <si>
    <t>1.4.4.2.7</t>
  </si>
  <si>
    <t>1.4.4.2.8</t>
  </si>
  <si>
    <t>1.4.4.3</t>
  </si>
  <si>
    <t>1.4.4.3.1</t>
  </si>
  <si>
    <t>1.4.5</t>
  </si>
  <si>
    <t>1.4.5.1</t>
  </si>
  <si>
    <t>1.4.5.1.1</t>
  </si>
  <si>
    <t>1.4.5.1.2</t>
  </si>
  <si>
    <t>1.4.5.1.3</t>
  </si>
  <si>
    <t>1.4.5.1.4</t>
  </si>
  <si>
    <t>1.4.5.1.5</t>
  </si>
  <si>
    <t>1.4.5.1.6</t>
  </si>
  <si>
    <t>1.4.5.1.7</t>
  </si>
  <si>
    <t>1.4.5.2</t>
  </si>
  <si>
    <t>1.4.5.2.1</t>
  </si>
  <si>
    <t>1.4.5.2.2</t>
  </si>
  <si>
    <t>1.4.5.2.3</t>
  </si>
  <si>
    <t>1.4.6</t>
  </si>
  <si>
    <t>1.4.6.1</t>
  </si>
  <si>
    <t>1.4.6.1.1</t>
  </si>
  <si>
    <t>1.4.6.2</t>
  </si>
  <si>
    <t>1.4.6.2.1</t>
  </si>
  <si>
    <t>1.4.7</t>
  </si>
  <si>
    <t>1.4.7.1</t>
  </si>
  <si>
    <t>1.4.7.1.1</t>
  </si>
  <si>
    <t>1.4.7.1.2</t>
  </si>
  <si>
    <t>1.4.7.1.3</t>
  </si>
  <si>
    <t>1.4.7.1.4</t>
  </si>
  <si>
    <t>1.4.7.1.5</t>
  </si>
  <si>
    <t>1.4.7.1.6</t>
  </si>
  <si>
    <t>1.4.7.1.7</t>
  </si>
  <si>
    <t>1.4.7.1.8</t>
  </si>
  <si>
    <t>1.4.7.1.9</t>
  </si>
  <si>
    <t>1.4.7.1.10</t>
  </si>
  <si>
    <t>1.4.7.1.11</t>
  </si>
  <si>
    <t>1.4.7.1.12</t>
  </si>
  <si>
    <t>1.4.7.1.13</t>
  </si>
  <si>
    <t>1.4.7.2</t>
  </si>
  <si>
    <t>1.4.7.2.1</t>
  </si>
  <si>
    <t>1.4.7.2.2</t>
  </si>
  <si>
    <t>1.4.7.2.3</t>
  </si>
  <si>
    <t>1.4.7.2.4</t>
  </si>
  <si>
    <t>1.4.7.2.5</t>
  </si>
  <si>
    <t>1.4.7.2.6</t>
  </si>
  <si>
    <t>1.4.7.2.7</t>
  </si>
  <si>
    <t>1.4.7.2.8</t>
  </si>
  <si>
    <t>1.4.7.2.9</t>
  </si>
  <si>
    <t>1.4.7.2.10</t>
  </si>
  <si>
    <t>1.4.7.2.11</t>
  </si>
  <si>
    <t>1.4.7.2.12</t>
  </si>
  <si>
    <t>1.4.7.2.13</t>
  </si>
  <si>
    <t>1.4.7.3</t>
  </si>
  <si>
    <t>1.4.7..3.1</t>
  </si>
  <si>
    <t>1.6.1</t>
  </si>
  <si>
    <t>1.9</t>
  </si>
  <si>
    <t>Projeto Executivo de Modernização - Sistema de Energia</t>
  </si>
  <si>
    <t>Projeto Executivo da Linha de Teste do ATO</t>
  </si>
  <si>
    <t>Projeto  "as built" da Linha de Teste do ATO</t>
  </si>
  <si>
    <t>2.7.1.1</t>
  </si>
  <si>
    <t>2.7.1</t>
  </si>
  <si>
    <t>2.6.1.1</t>
  </si>
  <si>
    <t>CIRCUITO FECHADO DE TELEVISÃO (CFTV) - GERAL</t>
  </si>
  <si>
    <t>2.6.1</t>
  </si>
  <si>
    <t>2.6</t>
  </si>
  <si>
    <t>2.5.1</t>
  </si>
  <si>
    <t>2.5</t>
  </si>
  <si>
    <t>2.4.6.1</t>
  </si>
  <si>
    <t>2.4.6</t>
  </si>
  <si>
    <t>2.4.5.4.1</t>
  </si>
  <si>
    <t>2.4.5.4</t>
  </si>
  <si>
    <t>2.4.5.3.1</t>
  </si>
  <si>
    <t>2.4.5.3</t>
  </si>
  <si>
    <t>2.4.5.2</t>
  </si>
  <si>
    <t>2.4.5.1</t>
  </si>
  <si>
    <t>2.4.5</t>
  </si>
  <si>
    <t>2.4.4.4.1</t>
  </si>
  <si>
    <t>2.4.4.4</t>
  </si>
  <si>
    <t>2.4.4.3</t>
  </si>
  <si>
    <t>2.4.4.2</t>
  </si>
  <si>
    <t>2.4.4.1.8</t>
  </si>
  <si>
    <t>2.4.4.1.7</t>
  </si>
  <si>
    <t>2.4.4.1.6</t>
  </si>
  <si>
    <t>2.4.4.1.5</t>
  </si>
  <si>
    <t>2.4.4.1.4</t>
  </si>
  <si>
    <t>2.4.4.1.3</t>
  </si>
  <si>
    <t>2.4.4.1.2</t>
  </si>
  <si>
    <t>2.4.4.1.1</t>
  </si>
  <si>
    <t>2.4.4.1</t>
  </si>
  <si>
    <t>2.4.4</t>
  </si>
  <si>
    <t>2.4.3.5</t>
  </si>
  <si>
    <t>2.4.3.5.1</t>
  </si>
  <si>
    <t>2.4.3.4.1</t>
  </si>
  <si>
    <t>2.4.3.4</t>
  </si>
  <si>
    <t>2.4.3.3.1</t>
  </si>
  <si>
    <t>2.4.3.3</t>
  </si>
  <si>
    <t>2.4.3.2.1</t>
  </si>
  <si>
    <t>2.4.3.2</t>
  </si>
  <si>
    <t>2.4.3.1.2</t>
  </si>
  <si>
    <t>2.4.3.1.1</t>
  </si>
  <si>
    <t>2.4.3.1</t>
  </si>
  <si>
    <t>2.4.3</t>
  </si>
  <si>
    <t>2.4.2.5.1</t>
  </si>
  <si>
    <t>2.4.2.5</t>
  </si>
  <si>
    <t>2.4.2.4.1</t>
  </si>
  <si>
    <t>2.4.2.4</t>
  </si>
  <si>
    <t>2.4.2.3.1</t>
  </si>
  <si>
    <t>2.4.2.3</t>
  </si>
  <si>
    <t>2.4.2.2.3</t>
  </si>
  <si>
    <t>2.4.2.2.2</t>
  </si>
  <si>
    <t>2.4.2.2.1</t>
  </si>
  <si>
    <t>2.4.2.2</t>
  </si>
  <si>
    <t>2.4.2.1.4</t>
  </si>
  <si>
    <t>2.4.2.1.3</t>
  </si>
  <si>
    <t>2.4.2.1.2</t>
  </si>
  <si>
    <t>2.4.2.1.1</t>
  </si>
  <si>
    <t>2.4.2.1</t>
  </si>
  <si>
    <t>2.4.2</t>
  </si>
  <si>
    <t>2.4.1.3.1</t>
  </si>
  <si>
    <t>2.4.1.3</t>
  </si>
  <si>
    <t>2.4.1.2.1</t>
  </si>
  <si>
    <t>2.4.1.2</t>
  </si>
  <si>
    <t>2.4.1.1.1</t>
  </si>
  <si>
    <t>2.4.1.1</t>
  </si>
  <si>
    <t>2.3.4.5.1</t>
  </si>
  <si>
    <t>2.3.4.5</t>
  </si>
  <si>
    <t>2.2.2.5.1</t>
  </si>
  <si>
    <t>2.2.2.5</t>
  </si>
  <si>
    <t>Projeto Executivo de Detecção de incêndio</t>
  </si>
  <si>
    <t>REPROGRAFIA</t>
  </si>
  <si>
    <t>PROJETOS EXECUTIVO - SISTEMA DE DETECÇÃO DE INCÊNDIO</t>
  </si>
  <si>
    <t>Projeto Executivo do Sistema de CFTV</t>
  </si>
  <si>
    <t>PROJETOS EXECUTIVO - CIRCUITO FECHADO DE TV - CFTV</t>
  </si>
  <si>
    <t>PROJETO EXECUTIVO - SISTEMA DE TELECOMUNICAÇÕES E OUTROS</t>
  </si>
  <si>
    <t>2.1.1.5</t>
  </si>
  <si>
    <t>2.1.1.4</t>
  </si>
  <si>
    <t>Projeto Radiotelefonia</t>
  </si>
  <si>
    <t>2.8</t>
  </si>
  <si>
    <t>FORNECIMENTO DE  EQUIPAMENTOS SR-63</t>
  </si>
  <si>
    <t>2.8.1</t>
  </si>
  <si>
    <t xml:space="preserve">SISTEMA DE DETECÇÃO DE INTRUSÃO </t>
  </si>
  <si>
    <t>2.8.1.1</t>
  </si>
  <si>
    <t>2.8.1.2</t>
  </si>
  <si>
    <t>PROJETOS EXECUTIVO - SISTEMA DE DETECÇÃO DE INTRUSÃO</t>
  </si>
  <si>
    <t>Projeto Executivo Detecção de intrusão</t>
  </si>
  <si>
    <t>2.9</t>
  </si>
  <si>
    <t>2.9.1</t>
  </si>
  <si>
    <t>PROJETO AS BUILT - SISTEMA DE TELECOMUNICAÇÕES E OUTROS</t>
  </si>
  <si>
    <t>PROJETOS AS BUILT - SISTEMA DE TELECOMUNICAÇÕES</t>
  </si>
  <si>
    <t>Projeto "as built" Radiotelefonia</t>
  </si>
  <si>
    <t>PROJETOS AS BUILT - CIRCUITO FECHADO DE TV - CFTV</t>
  </si>
  <si>
    <t>Projeto "as built" do Sistema de CFTV</t>
  </si>
  <si>
    <t>PROJETOS AS BUILT - SISTEMA DE DETECÇÃO DE INCÊNDIO</t>
  </si>
  <si>
    <t>Projeto "as built" de Detecção de incêndio</t>
  </si>
  <si>
    <t>PROJETOS AS BUILT - SISTEMA DE DETECÇÃO DE INTRUSÃO</t>
  </si>
  <si>
    <t>Projeto "as built" Detecção de intrusão</t>
  </si>
  <si>
    <t>2.10</t>
  </si>
  <si>
    <t>2.11</t>
  </si>
  <si>
    <t>2.12</t>
  </si>
  <si>
    <t>2.9.1.1</t>
  </si>
  <si>
    <t>2.9.1.2</t>
  </si>
  <si>
    <t>2.9.1.3</t>
  </si>
  <si>
    <t>2.9.1.4</t>
  </si>
  <si>
    <t>2.9.1.5</t>
  </si>
  <si>
    <t>2.9.2</t>
  </si>
  <si>
    <t>2.9.2.1</t>
  </si>
  <si>
    <t>2.9.3</t>
  </si>
  <si>
    <t>2.9.3.1</t>
  </si>
  <si>
    <t>2.9.4</t>
  </si>
  <si>
    <t>2.9.4.1</t>
  </si>
  <si>
    <t>2.9.5</t>
  </si>
  <si>
    <t>2.1.5</t>
  </si>
  <si>
    <t xml:space="preserve">PROJETO EXECUTIVO - SISTEMA DE TELECOMUNICAÇÕES  </t>
  </si>
  <si>
    <t>um</t>
  </si>
  <si>
    <t>SISTEMAS DE TELECOMUNICAÇÕES CEILÂNDIA</t>
  </si>
  <si>
    <t>MDF00108BS</t>
  </si>
  <si>
    <t>Contrato nº 001/1992</t>
  </si>
  <si>
    <t>Linha de Teste do ATO - Energia</t>
  </si>
  <si>
    <t>1.5.2</t>
  </si>
  <si>
    <t>1.7.1</t>
  </si>
  <si>
    <t>1.7.1.1</t>
  </si>
  <si>
    <t>1.7.1.2</t>
  </si>
  <si>
    <t>1.7.1.3</t>
  </si>
  <si>
    <t>1.7.1.4</t>
  </si>
  <si>
    <t>1.7.1.5</t>
  </si>
  <si>
    <t>1.7.1.6</t>
  </si>
  <si>
    <t>1.7.1.7</t>
  </si>
  <si>
    <t>1.7.1.8</t>
  </si>
  <si>
    <t>1.7.1.9</t>
  </si>
  <si>
    <t>1.7.2</t>
  </si>
  <si>
    <t>1.7.2.2</t>
  </si>
  <si>
    <t>1.7.3</t>
  </si>
  <si>
    <t>1.10</t>
  </si>
  <si>
    <t>SISTEMA DE TELEFONIA IP CEILÂNDIA</t>
  </si>
  <si>
    <t>SISTEMA DE PAINÉIS DE DESTINO DE TRENS CEILÂNDIA</t>
  </si>
  <si>
    <t>2.2.1</t>
  </si>
  <si>
    <t>2.2.2.1.3</t>
  </si>
  <si>
    <t>2.2.2.1.4</t>
  </si>
  <si>
    <t>2.2.2.2.2</t>
  </si>
  <si>
    <t>2.2.2.2.3</t>
  </si>
  <si>
    <t>2.2.2.2.4</t>
  </si>
  <si>
    <t>2.2.4.1.2</t>
  </si>
  <si>
    <t>2.2.4.1.3</t>
  </si>
  <si>
    <t>2.2.4.1.4</t>
  </si>
  <si>
    <t>2.2.4.1.5</t>
  </si>
  <si>
    <t>2.2.4.1.6</t>
  </si>
  <si>
    <t>2.2.4.1.7</t>
  </si>
  <si>
    <t>2.2.4.1.8</t>
  </si>
  <si>
    <t>2.2.4.1.9</t>
  </si>
  <si>
    <t>2.2.4.5</t>
  </si>
  <si>
    <t>2.2.4.5.1</t>
  </si>
  <si>
    <t>2.3.2.2.4</t>
  </si>
  <si>
    <t>2.4.2.2.4</t>
  </si>
  <si>
    <t>2.4.5.1.1</t>
  </si>
  <si>
    <t>2.4.5.2.1</t>
  </si>
  <si>
    <t>Cabeamento, instalação, configuração, programação, start-up</t>
  </si>
  <si>
    <t>Central de Detecção com 1 Linha - FC1820 - Classe A e B</t>
  </si>
  <si>
    <t>Fonte de Alimentação 10A HBB FP1801-A2</t>
  </si>
  <si>
    <t>Bateria 12V x 7A - Unipower</t>
  </si>
  <si>
    <t>Painel Elétrico ATIBRÁS (Controle de Acesso)</t>
  </si>
  <si>
    <t>Leitor de Proximidade ProxPoint. Fabr. HID</t>
  </si>
  <si>
    <t>2.6.1.2</t>
  </si>
  <si>
    <t>2.6.1.3</t>
  </si>
  <si>
    <t>2.6.1.4</t>
  </si>
  <si>
    <t>2.6.1.5</t>
  </si>
  <si>
    <t>2.6.1.6</t>
  </si>
  <si>
    <t>2.6.1.7</t>
  </si>
  <si>
    <t>2.6.1.8</t>
  </si>
  <si>
    <t>2.7</t>
  </si>
  <si>
    <t>2.7.1.2</t>
  </si>
  <si>
    <t>2.7.1.3</t>
  </si>
  <si>
    <t>2.7.1.4</t>
  </si>
  <si>
    <t>2.7.1.5</t>
  </si>
  <si>
    <t>2.7.1.6</t>
  </si>
  <si>
    <t>2.7.2</t>
  </si>
  <si>
    <t>2.7.2.1</t>
  </si>
  <si>
    <t>2.8.1.3</t>
  </si>
  <si>
    <t>2.8.1.4</t>
  </si>
  <si>
    <t>2.8.1.5</t>
  </si>
  <si>
    <t>2.8.1.6</t>
  </si>
  <si>
    <t>2.8.1.7</t>
  </si>
  <si>
    <t>2.8.1.8</t>
  </si>
  <si>
    <t>2.8.1.9</t>
  </si>
  <si>
    <t>2.8.1.10</t>
  </si>
  <si>
    <t>2.8.1.11</t>
  </si>
  <si>
    <t>2.8.1.12</t>
  </si>
  <si>
    <t>2.8.1.13</t>
  </si>
  <si>
    <t>2.8.2</t>
  </si>
  <si>
    <t>2.8.2.1</t>
  </si>
  <si>
    <t>Sistema ATP de Estação e Via</t>
  </si>
  <si>
    <t>Sistema ATO de Estação e Via</t>
  </si>
  <si>
    <t>3.6.1</t>
  </si>
  <si>
    <t>3.6.2</t>
  </si>
  <si>
    <t>3.6.3</t>
  </si>
  <si>
    <t>3.6</t>
  </si>
  <si>
    <t>PROJETO "AS BUILT" DA EXPANSÃO - SINALIZAÇÃO E CONTROLE</t>
  </si>
  <si>
    <t>3.6.4</t>
  </si>
  <si>
    <t>3.7</t>
  </si>
  <si>
    <t>3.8</t>
  </si>
  <si>
    <t>3.9</t>
  </si>
  <si>
    <t>1.5.1.1</t>
  </si>
  <si>
    <t>1.5.1.2</t>
  </si>
  <si>
    <t>1.5.1.3</t>
  </si>
  <si>
    <t>MONTAGEM LINHA DE TESTE DO ATO</t>
  </si>
  <si>
    <t>FRORNECIMENTO LINHA DE TESTE DO ATO</t>
  </si>
  <si>
    <t>1.5.2.1</t>
  </si>
  <si>
    <t>1.5.2.2</t>
  </si>
  <si>
    <t>1.5.2.3</t>
  </si>
  <si>
    <t>MDF00138CS</t>
  </si>
  <si>
    <t>Administração Local Telecomunicações Expansão</t>
  </si>
  <si>
    <t>Manutenção do Canteiro Telecomunicações Expansão</t>
  </si>
  <si>
    <t>Administração Local Sinalização e Controle Expansão</t>
  </si>
  <si>
    <t>Manutenção do Canteiro  Sinalização e Controle Expansão</t>
  </si>
  <si>
    <t>2.4.4.2.1</t>
  </si>
  <si>
    <t>2..4.4.3.1</t>
  </si>
  <si>
    <t>2.4.4.5</t>
  </si>
  <si>
    <t>2.4.4.5.1</t>
  </si>
  <si>
    <t>Administração Local Sistema de Energia</t>
  </si>
  <si>
    <t>Mobilização/Desmobilização Sistema de Energia</t>
  </si>
  <si>
    <t>Manutenção do Canteiro Sistema de Energia</t>
  </si>
  <si>
    <t>Mobilização/Desmobilização Telecomunicações Expansão</t>
  </si>
  <si>
    <t>Linha de Teste do ATO Sinalização e Controle Expansão</t>
  </si>
  <si>
    <t>Mobilização/Desmobilização Sinalização e Controle Expansão</t>
  </si>
  <si>
    <t>Administração Local Sistema de Energia Modernização</t>
  </si>
  <si>
    <t>Mobilização/Desmobilização Sistema de Energia Modernização</t>
  </si>
  <si>
    <t>Manutenção do Canteiro Sistema de Energia Modernização</t>
  </si>
  <si>
    <t>SISTEMAS DE SINALIZAÇÃO E CONTROLE SAMAMBAIA</t>
  </si>
  <si>
    <t>4.6.4</t>
  </si>
  <si>
    <t>4.6.4.1</t>
  </si>
  <si>
    <t>PARTE I - ORÇAMENTO REFERENCIAL</t>
  </si>
  <si>
    <t>CUSTO UNITÁRIO</t>
  </si>
  <si>
    <t>BDI (VALOR)</t>
  </si>
  <si>
    <t xml:space="preserve">Nº CODIFICAÇÃO METRÔ                                      </t>
  </si>
  <si>
    <t>DATA BASE</t>
  </si>
  <si>
    <t>Paula Emanoela Silva Almeida</t>
  </si>
  <si>
    <t>Engenheira Civil - CREA 16646/D-DF</t>
  </si>
  <si>
    <t>Giovanni Quirino de Freitas</t>
  </si>
  <si>
    <t>Engenheiro Civil - CREA 11619/D-GO</t>
  </si>
  <si>
    <t>Detalhamento do Plano de Execução da Adequação</t>
  </si>
  <si>
    <t>DOCUMENTAÇÃO TÉCNICA</t>
  </si>
  <si>
    <t>CJ</t>
  </si>
  <si>
    <t>UN</t>
  </si>
  <si>
    <t>M</t>
  </si>
  <si>
    <t>Fornecimento e instalação de cabo Óptico Monomodo 12 pares Furukawa</t>
  </si>
  <si>
    <t>Fornecimento e instalação de cabo Óptico Monomodo 6 pares Furukawa</t>
  </si>
  <si>
    <t>Fornecimento e instalação de Caixa de emenda 24 FO Externa FOSC ,inclusive fusão da Fibra Óptica.</t>
  </si>
  <si>
    <t>Fornecimento e instalação de extensão Óptica Conectorizada D0.9 (Pigtail) e Adaptador,inclusive fusão da Fibra Óptica.</t>
  </si>
  <si>
    <t>Fornecimento e instalação Bastidor 19'' 8U.</t>
  </si>
  <si>
    <t>Fornecimento e instalação DIO 19″ 1U TeraLan 12 fibras completo (2 Kits bandeja emenda e 2 Placa para adaptadores LC duplex).</t>
  </si>
  <si>
    <t>VISTORIA E ADEQUAÇÃO DA INFRAESTRUTURA DE COMUNICAÇÃO PARA REDE 10G</t>
  </si>
  <si>
    <t>FORNECIMENTO E IMPLATAÇÃO DE MATERIAIS/EQUIPAMENTOS</t>
  </si>
  <si>
    <t>SERVIÇOS INICIAIS/TÉCNICOS PROFISSIONAIS</t>
  </si>
  <si>
    <t>MÊS</t>
  </si>
  <si>
    <t>SINAPI/74209/001</t>
  </si>
  <si>
    <t>MDF/01</t>
  </si>
  <si>
    <t>OR.3/TJ.99/02.104</t>
  </si>
  <si>
    <t xml:space="preserve">Certificação Final </t>
  </si>
  <si>
    <t>Administração local</t>
  </si>
  <si>
    <t>Placa de obra em chapa de aço gavanizado</t>
  </si>
  <si>
    <t>M2</t>
  </si>
  <si>
    <t xml:space="preserve">Certificação Vistoria Inicial </t>
  </si>
  <si>
    <t>Termo de Referência para a contratação de empresa visando Vistoria e Adequação da Infraestrutura para Modernização dos Sistemas Fixos do METRÔ-DF</t>
  </si>
</sst>
</file>

<file path=xl/styles.xml><?xml version="1.0" encoding="utf-8"?>
<styleSheet xmlns="http://schemas.openxmlformats.org/spreadsheetml/2006/main">
  <numFmts count="47">
    <numFmt numFmtId="42" formatCode="_-&quot;R$&quot;* #,##0_-;\-&quot;R$&quot;* #,##0_-;_-&quot;R$&quot;* &quot;-&quot;_-;_-@_-"/>
    <numFmt numFmtId="41" formatCode="_-* #,##0_-;\-* #,##0_-;_-* &quot;-&quot;_-;_-@_-"/>
    <numFmt numFmtId="44" formatCode="_-&quot;R$&quot;* #,##0.00_-;\-&quot;R$&quot;* #,##0.00_-;_-&quot;R$&quot;* &quot;-&quot;??_-;_-@_-"/>
    <numFmt numFmtId="43" formatCode="_-* #,##0.00_-;\-* #,##0.00_-;_-* &quot;-&quot;??_-;_-@_-"/>
    <numFmt numFmtId="164" formatCode="_-&quot;R$&quot;\ * #,##0.00_-;\-&quot;R$&quot;\ * #,##0.00_-;_-&quot;R$&quot;\ * &quot;-&quot;??_-;_-@_-"/>
    <numFmt numFmtId="165" formatCode="_(* #,##0_);_(* \(#,##0\);_(* &quot;-&quot;_);_(@_)"/>
    <numFmt numFmtId="166" formatCode="_(&quot;R$ &quot;* #,##0.00_);_(&quot;R$ &quot;* \(#,##0.00\);_(&quot;R$ &quot;* &quot;-&quot;??_);_(@_)"/>
    <numFmt numFmtId="167" formatCode="_(* #,##0.00_);_(* \(#,##0.00\);_(* &quot;-&quot;??_);_(@_)"/>
    <numFmt numFmtId="168" formatCode="_([$€]* #,##0.00_);_([$€]* \(#,##0.00\);_([$€]* &quot;-&quot;??_);_(@_)"/>
    <numFmt numFmtId="169" formatCode="[$-416]mmm\-yy;@"/>
    <numFmt numFmtId="170" formatCode="General_)"/>
    <numFmt numFmtId="171" formatCode="0.0000"/>
    <numFmt numFmtId="172" formatCode="&quot;Cr$&quot;#,##0.00_);\(&quot;Cr$&quot;#,##0.00\)"/>
    <numFmt numFmtId="173" formatCode="0.000"/>
    <numFmt numFmtId="174" formatCode="&quot;R$&quot;\ #,##0.00_);[Red]\(&quot;R$&quot;\ #,##0.00\)"/>
    <numFmt numFmtId="175" formatCode="_([$€-2]* #,##0.00_);_([$€-2]* \(#,##0.00\);_([$€-2]* &quot;-&quot;??_)"/>
    <numFmt numFmtId="176" formatCode="_(#,##0_);\(#,##0\)"/>
    <numFmt numFmtId="177" formatCode="#,#00"/>
    <numFmt numFmtId="178" formatCode="\$#,"/>
    <numFmt numFmtId="179" formatCode="\$#,##0\ ;\(\$#,##0\)"/>
    <numFmt numFmtId="180" formatCode="_(&quot;$&quot;\ * #,##0_);_(&quot;$&quot;\ * \(#,##0\);_(&quot;$&quot;\ * &quot;-&quot;_);_(@_)"/>
    <numFmt numFmtId="181" formatCode="_(&quot;$&quot;\ * #,##0.00_);_(&quot;$&quot;\ * \(#,##0.00\);_(&quot;$&quot;\ * &quot;-&quot;??_);_(@_)"/>
    <numFmt numFmtId="182" formatCode="#,##0;\(0,000\)"/>
    <numFmt numFmtId="183" formatCode="_(&quot;Cr$&quot;* #,##0.00_);_(&quot;Cr$&quot;* \(#,##0.00\);_(&quot;Cr$&quot;* &quot;-&quot;??_);_(@_)"/>
    <numFmt numFmtId="184" formatCode="0.00%;\(0.00%\)"/>
    <numFmt numFmtId="185" formatCode="#,##0.00;\(#,##0.00\)"/>
    <numFmt numFmtId="186" formatCode="%#,#00"/>
    <numFmt numFmtId="187" formatCode="#.##000"/>
    <numFmt numFmtId="188" formatCode="_ * #,##0.00_ ;_ * \-#,##0.00_ ;_ * &quot;-&quot;??_ ;_ @_ "/>
    <numFmt numFmtId="189" formatCode="_(* #,##0.00_);_(* \(#,##0.00\);_(* &quot;-&quot;?????_);_(@_)"/>
    <numFmt numFmtId="190" formatCode=";;;"/>
    <numFmt numFmtId="191" formatCode="#.##0,"/>
    <numFmt numFmtId="192" formatCode="[$-416]dd\-mmm\-yy;@"/>
    <numFmt numFmtId="193" formatCode="0.0000000"/>
    <numFmt numFmtId="194" formatCode="#,##0.00\ \ \ \ "/>
    <numFmt numFmtId="195" formatCode="0.0%"/>
    <numFmt numFmtId="196" formatCode="#.00\,##0\.00;[Red]#.00\,##0\.00"/>
    <numFmt numFmtId="197" formatCode="_([$€]* #,##0.0000_);_([$€]* \(#,##0.0000\);_([$€]* &quot;-&quot;??_);_(@_)"/>
    <numFmt numFmtId="198" formatCode="0.00%;[Red]\-0.00%"/>
    <numFmt numFmtId="199" formatCode="0.000;[Red]\-0.000"/>
    <numFmt numFmtId="200" formatCode="&quot;$&quot;#."/>
    <numFmt numFmtId="201" formatCode="#.00"/>
    <numFmt numFmtId="202" formatCode="_(* #,##0.0000_);_(* \(#,##0.0000\);_(* &quot;-&quot;??_);_(@_)"/>
    <numFmt numFmtId="203" formatCode="#,##0.0"/>
    <numFmt numFmtId="204" formatCode="#,##0.000"/>
    <numFmt numFmtId="205" formatCode="_-* #,##0.00_-;\-* #,##0.00_-;_-* \-??_-;_-@_-"/>
    <numFmt numFmtId="206" formatCode="0.000%"/>
  </numFmts>
  <fonts count="11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color indexed="22"/>
      <name val="Arial"/>
      <family val="2"/>
    </font>
    <font>
      <b/>
      <sz val="8"/>
      <name val="Times New Roman"/>
      <family val="1"/>
    </font>
    <font>
      <sz val="12"/>
      <name val="Arial"/>
      <family val="2"/>
    </font>
    <font>
      <b/>
      <sz val="10"/>
      <name val="Arial"/>
      <family val="2"/>
    </font>
    <font>
      <sz val="9"/>
      <name val="Arial"/>
      <family val="2"/>
    </font>
    <font>
      <b/>
      <sz val="11"/>
      <name val="Arial"/>
      <family val="2"/>
    </font>
    <font>
      <b/>
      <sz val="9"/>
      <name val="Arial"/>
      <family val="2"/>
    </font>
    <font>
      <b/>
      <sz val="8"/>
      <name val="Arial"/>
      <family val="2"/>
    </font>
    <font>
      <b/>
      <sz val="7"/>
      <name val="Arial"/>
      <family val="2"/>
    </font>
    <font>
      <sz val="7"/>
      <name val="Arial"/>
      <family val="2"/>
    </font>
    <font>
      <sz val="9"/>
      <color indexed="8"/>
      <name val="Arial"/>
      <family val="2"/>
    </font>
    <font>
      <sz val="10"/>
      <name val="Times New Roman"/>
      <family val="1"/>
    </font>
    <font>
      <sz val="11"/>
      <color indexed="8"/>
      <name val="Calibri"/>
      <family val="2"/>
    </font>
    <font>
      <sz val="11"/>
      <color indexed="47"/>
      <name val="Calibri"/>
      <family val="2"/>
    </font>
    <font>
      <sz val="11"/>
      <color indexed="17"/>
      <name val="Calibri"/>
      <family val="2"/>
    </font>
    <font>
      <b/>
      <sz val="1"/>
      <color indexed="8"/>
      <name val="Courier"/>
      <family val="3"/>
    </font>
    <font>
      <b/>
      <sz val="16"/>
      <color indexed="24"/>
      <name val="Arial"/>
      <family val="2"/>
    </font>
    <font>
      <b/>
      <sz val="12"/>
      <color indexed="24"/>
      <name val="Arial"/>
      <family val="2"/>
    </font>
    <font>
      <b/>
      <sz val="10"/>
      <color indexed="18"/>
      <name val="Arial"/>
      <family val="2"/>
    </font>
    <font>
      <sz val="12"/>
      <color indexed="24"/>
      <name val="Arial"/>
      <family val="2"/>
    </font>
    <font>
      <sz val="14"/>
      <color indexed="24"/>
      <name val="Arial"/>
      <family val="2"/>
    </font>
    <font>
      <sz val="10"/>
      <color indexed="8"/>
      <name val="Arial"/>
      <family val="2"/>
    </font>
    <font>
      <b/>
      <sz val="11"/>
      <color indexed="47"/>
      <name val="Calibri"/>
      <family val="2"/>
    </font>
    <font>
      <sz val="11"/>
      <color indexed="52"/>
      <name val="Calibri"/>
      <family val="2"/>
    </font>
    <font>
      <sz val="10"/>
      <color indexed="24"/>
      <name val="Arial"/>
      <family val="2"/>
    </font>
    <font>
      <b/>
      <sz val="10"/>
      <color indexed="8"/>
      <name val="Arial"/>
      <family val="2"/>
    </font>
    <font>
      <sz val="10"/>
      <name val="MS Sans Serif"/>
      <family val="2"/>
    </font>
    <font>
      <sz val="1"/>
      <color indexed="8"/>
      <name val="Courier"/>
      <family val="3"/>
    </font>
    <font>
      <b/>
      <sz val="11"/>
      <color indexed="62"/>
      <name val="Calibri"/>
      <family val="2"/>
    </font>
    <font>
      <sz val="10"/>
      <name val="Courier"/>
      <family val="3"/>
    </font>
    <font>
      <sz val="12"/>
      <name val="Times New Roman"/>
      <family val="1"/>
    </font>
    <font>
      <b/>
      <sz val="48"/>
      <color indexed="12"/>
      <name val="Lucida Console"/>
      <family val="3"/>
    </font>
    <font>
      <sz val="10"/>
      <color indexed="18"/>
      <name val="Arial"/>
      <family val="2"/>
    </font>
    <font>
      <b/>
      <sz val="18"/>
      <color indexed="24"/>
      <name val="Arial"/>
      <family val="2"/>
    </font>
    <font>
      <sz val="11"/>
      <color indexed="20"/>
      <name val="Calibri"/>
      <family val="2"/>
    </font>
    <font>
      <sz val="11"/>
      <color indexed="60"/>
      <name val="Calibri"/>
      <family val="2"/>
    </font>
    <font>
      <sz val="10"/>
      <name val="Palatino"/>
      <family val="1"/>
    </font>
    <font>
      <b/>
      <sz val="8"/>
      <color indexed="10"/>
      <name val="Arial"/>
      <family val="2"/>
    </font>
    <font>
      <b/>
      <sz val="11"/>
      <color indexed="63"/>
      <name val="Calibri"/>
      <family val="2"/>
    </font>
    <font>
      <b/>
      <sz val="7"/>
      <color indexed="10"/>
      <name val="Arial"/>
      <family val="2"/>
    </font>
    <font>
      <sz val="11"/>
      <color indexed="10"/>
      <name val="Calibri"/>
      <family val="2"/>
    </font>
    <font>
      <b/>
      <sz val="10"/>
      <name val="MS Sans Serif"/>
      <family val="2"/>
    </font>
    <font>
      <sz val="11"/>
      <color theme="0"/>
      <name val="Calibri"/>
      <family val="2"/>
      <scheme val="minor"/>
    </font>
    <font>
      <sz val="11"/>
      <color indexed="9"/>
      <name val="Calibri"/>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u/>
      <sz val="9.35"/>
      <color theme="10"/>
      <name val="Calibri"/>
      <family val="2"/>
    </font>
    <font>
      <sz val="11"/>
      <color indexed="62"/>
      <name val="Calibri"/>
      <family val="2"/>
    </font>
    <font>
      <b/>
      <sz val="18"/>
      <color indexed="56"/>
      <name val="Cambria"/>
      <family val="2"/>
    </font>
    <font>
      <b/>
      <sz val="12"/>
      <color theme="1"/>
      <name val="Arial"/>
      <family val="2"/>
    </font>
    <font>
      <sz val="12"/>
      <name val="Impact"/>
      <family val="2"/>
    </font>
    <font>
      <b/>
      <sz val="10"/>
      <color indexed="38"/>
      <name val="Arial"/>
      <family val="2"/>
    </font>
    <font>
      <b/>
      <sz val="18"/>
      <color indexed="38"/>
      <name val="Impact"/>
      <family val="2"/>
    </font>
    <font>
      <b/>
      <sz val="10"/>
      <color indexed="9"/>
      <name val="Arial"/>
      <family val="2"/>
    </font>
    <font>
      <b/>
      <sz val="14"/>
      <color indexed="38"/>
      <name val="Impact"/>
      <family val="2"/>
    </font>
    <font>
      <sz val="10"/>
      <name val="Arial Rounded MT Bold"/>
      <family val="2"/>
    </font>
    <font>
      <sz val="16"/>
      <color indexed="9"/>
      <name val="Impact"/>
      <family val="2"/>
    </font>
    <font>
      <sz val="10"/>
      <color indexed="17"/>
      <name val="Arial"/>
      <family val="2"/>
    </font>
    <font>
      <b/>
      <sz val="10"/>
      <color indexed="10"/>
      <name val="Arial"/>
      <family val="2"/>
    </font>
    <font>
      <b/>
      <sz val="10"/>
      <color indexed="53"/>
      <name val="Arial"/>
      <family val="2"/>
    </font>
    <font>
      <sz val="8"/>
      <color indexed="8"/>
      <name val="Tahoma"/>
      <family val="2"/>
    </font>
    <font>
      <b/>
      <sz val="15"/>
      <color indexed="8"/>
      <name val="Calibri"/>
      <family val="2"/>
    </font>
    <font>
      <b/>
      <sz val="13"/>
      <color indexed="8"/>
      <name val="Calibri"/>
      <family val="2"/>
    </font>
    <font>
      <b/>
      <sz val="11"/>
      <color indexed="8"/>
      <name val="Calibri"/>
      <family val="2"/>
    </font>
    <font>
      <b/>
      <sz val="18"/>
      <color indexed="8"/>
      <name val="Cambria"/>
      <family val="2"/>
    </font>
    <font>
      <sz val="9"/>
      <color theme="1"/>
      <name val="Arial"/>
      <family val="2"/>
    </font>
    <font>
      <sz val="10"/>
      <name val="Arial"/>
      <family val="2"/>
    </font>
    <font>
      <b/>
      <sz val="9"/>
      <name val="Arial"/>
      <family val="2"/>
    </font>
    <font>
      <b/>
      <sz val="9"/>
      <color indexed="8"/>
      <name val="Arial"/>
      <family val="2"/>
    </font>
    <font>
      <sz val="9"/>
      <color rgb="FF222222"/>
      <name val="Times New Roman"/>
      <family val="1"/>
    </font>
    <font>
      <sz val="9"/>
      <name val="Arial"/>
      <family val="2"/>
    </font>
    <font>
      <sz val="10"/>
      <name val="Arial"/>
      <family val="2"/>
    </font>
    <font>
      <b/>
      <sz val="12"/>
      <name val="Arial"/>
      <family val="2"/>
    </font>
  </fonts>
  <fills count="55">
    <fill>
      <patternFill patternType="none"/>
    </fill>
    <fill>
      <patternFill patternType="gray125"/>
    </fill>
    <fill>
      <patternFill patternType="solid">
        <fgColor theme="0"/>
        <bgColor indexed="64"/>
      </patternFill>
    </fill>
    <fill>
      <patternFill patternType="solid">
        <fgColor indexed="8"/>
        <bgColor indexed="64"/>
      </patternFill>
    </fill>
    <fill>
      <patternFill patternType="solid">
        <fgColor theme="0" tint="-0.249977111117893"/>
        <bgColor indexed="64"/>
      </patternFill>
    </fill>
    <fill>
      <patternFill patternType="solid">
        <fgColor indexed="43"/>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26"/>
        <bgColor indexed="64"/>
      </patternFill>
    </fill>
    <fill>
      <patternFill patternType="solid">
        <fgColor indexed="42"/>
      </patternFill>
    </fill>
    <fill>
      <patternFill patternType="solid">
        <fgColor indexed="55"/>
        <bgColor indexed="64"/>
      </patternFill>
    </fill>
    <fill>
      <patternFill patternType="solid">
        <fgColor indexed="27"/>
        <bgColor indexed="64"/>
      </patternFill>
    </fill>
    <fill>
      <patternFill patternType="solid">
        <fgColor indexed="22"/>
        <bgColor indexed="64"/>
      </patternFill>
    </fill>
    <fill>
      <patternFill patternType="solid">
        <fgColor indexed="55"/>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8"/>
        <bgColor indexed="64"/>
      </patternFill>
    </fill>
    <fill>
      <patternFill patternType="solid">
        <fgColor indexed="45"/>
      </patternFill>
    </fill>
    <fill>
      <patternFill patternType="solid">
        <fgColor indexed="9"/>
        <bgColor indexed="64"/>
      </patternFill>
    </fill>
    <fill>
      <patternFill patternType="solid">
        <fgColor indexed="44"/>
        <bgColor indexed="64"/>
      </patternFill>
    </fill>
    <fill>
      <patternFill patternType="solid">
        <fgColor indexed="53"/>
        <bgColor indexed="64"/>
      </patternFill>
    </fill>
    <fill>
      <patternFill patternType="solid">
        <fgColor rgb="FFFFFFCC"/>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41"/>
      </patternFill>
    </fill>
    <fill>
      <patternFill patternType="solid">
        <fgColor indexed="22"/>
        <bgColor indexed="22"/>
      </patternFill>
    </fill>
    <fill>
      <patternFill patternType="solid">
        <fgColor indexed="41"/>
        <bgColor indexed="64"/>
      </patternFill>
    </fill>
    <fill>
      <patternFill patternType="gray0625">
        <bgColor indexed="22"/>
      </patternFill>
    </fill>
    <fill>
      <patternFill patternType="solid">
        <fgColor indexed="38"/>
        <bgColor indexed="64"/>
      </patternFill>
    </fill>
    <fill>
      <patternFill patternType="solid">
        <fgColor indexed="12"/>
        <bgColor indexed="9"/>
      </patternFill>
    </fill>
    <fill>
      <patternFill patternType="solid">
        <fgColor indexed="18"/>
        <bgColor indexed="18"/>
      </patternFill>
    </fill>
    <fill>
      <patternFill patternType="lightTrellis">
        <fgColor indexed="22"/>
        <bgColor indexed="22"/>
      </patternFill>
    </fill>
    <fill>
      <patternFill patternType="solid">
        <fgColor indexed="34"/>
        <bgColor indexed="64"/>
      </patternFill>
    </fill>
    <fill>
      <patternFill patternType="solid">
        <fgColor indexed="23"/>
      </patternFill>
    </fill>
    <fill>
      <patternFill patternType="solid">
        <fgColor indexed="63"/>
      </patternFill>
    </fill>
    <fill>
      <patternFill patternType="solid">
        <fgColor rgb="FFFFFF00"/>
        <bgColor indexed="64"/>
      </patternFill>
    </fill>
    <fill>
      <patternFill patternType="solid">
        <fgColor rgb="FF00B0F0"/>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2" tint="-0.24994659260841701"/>
        <bgColor indexed="64"/>
      </patternFill>
    </fill>
  </fills>
  <borders count="73">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auto="1"/>
      </top>
      <bottom style="thin">
        <color auto="1"/>
      </bottom>
      <diagonal/>
    </border>
    <border>
      <left/>
      <right style="double">
        <color indexed="64"/>
      </right>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indexed="64"/>
      </top>
      <bottom style="hair">
        <color indexed="64"/>
      </bottom>
      <diagonal/>
    </border>
    <border>
      <left style="medium">
        <color indexed="64"/>
      </left>
      <right style="hair">
        <color indexed="64"/>
      </right>
      <top/>
      <bottom style="hair">
        <color indexed="64"/>
      </bottom>
      <diagonal/>
    </border>
    <border>
      <left style="double">
        <color indexed="64"/>
      </left>
      <right/>
      <top style="double">
        <color indexed="64"/>
      </top>
      <bottom style="double">
        <color indexed="64"/>
      </bottom>
      <diagonal/>
    </border>
    <border>
      <left style="thin">
        <color indexed="55"/>
      </left>
      <right style="thin">
        <color indexed="55"/>
      </right>
      <top style="thin">
        <color indexed="55"/>
      </top>
      <bottom style="thin">
        <color indexed="55"/>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hair">
        <color indexed="64"/>
      </right>
      <top style="hair">
        <color indexed="64"/>
      </top>
      <bottom style="hair">
        <color indexed="64"/>
      </bottom>
      <diagonal/>
    </border>
    <border>
      <left style="double">
        <color indexed="64"/>
      </left>
      <right style="double">
        <color indexed="64"/>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23"/>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auto="1"/>
      </left>
      <right style="thin">
        <color auto="1"/>
      </right>
      <top style="hair">
        <color auto="1"/>
      </top>
      <bottom style="hair">
        <color auto="1"/>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21"/>
      </left>
      <right style="thin">
        <color indexed="21"/>
      </right>
      <top style="thin">
        <color indexed="21"/>
      </top>
      <bottom style="thin">
        <color indexed="21"/>
      </bottom>
      <diagonal/>
    </border>
    <border>
      <left style="double">
        <color indexed="21"/>
      </left>
      <right/>
      <top style="double">
        <color indexed="21"/>
      </top>
      <bottom style="double">
        <color indexed="22"/>
      </bottom>
      <diagonal/>
    </border>
    <border>
      <left style="double">
        <color indexed="22"/>
      </left>
      <right style="medium">
        <color indexed="22"/>
      </right>
      <top style="double">
        <color indexed="22"/>
      </top>
      <bottom style="double">
        <color indexed="21"/>
      </bottom>
      <diagonal/>
    </border>
    <border>
      <left style="double">
        <color indexed="21"/>
      </left>
      <right style="double">
        <color indexed="21"/>
      </right>
      <top style="double">
        <color indexed="21"/>
      </top>
      <bottom style="double">
        <color indexed="21"/>
      </bottom>
      <diagonal/>
    </border>
    <border>
      <left style="thin">
        <color indexed="12"/>
      </left>
      <right style="thin">
        <color indexed="12"/>
      </right>
      <top style="thin">
        <color indexed="12"/>
      </top>
      <bottom style="thin">
        <color indexed="1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9"/>
      </bottom>
      <diagonal/>
    </border>
    <border>
      <left/>
      <right/>
      <top/>
      <bottom style="medium">
        <color indexed="9"/>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medium">
        <color indexed="64"/>
      </right>
      <top style="hair">
        <color auto="1"/>
      </top>
      <bottom style="hair">
        <color auto="1"/>
      </bottom>
      <diagonal/>
    </border>
    <border>
      <left style="thin">
        <color auto="1"/>
      </left>
      <right style="hair">
        <color auto="1"/>
      </right>
      <top style="hair">
        <color auto="1"/>
      </top>
      <bottom style="hair">
        <color auto="1"/>
      </bottom>
      <diagonal/>
    </border>
    <border>
      <left/>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medium">
        <color indexed="64"/>
      </right>
      <top/>
      <bottom/>
      <diagonal/>
    </border>
    <border>
      <left/>
      <right style="hair">
        <color auto="1"/>
      </right>
      <top/>
      <bottom/>
      <diagonal/>
    </border>
  </borders>
  <cellStyleXfs count="56673">
    <xf numFmtId="0" fontId="0" fillId="0" borderId="0"/>
    <xf numFmtId="167" fontId="32" fillId="0" borderId="0" applyFont="0" applyFill="0" applyBorder="0" applyAlignment="0" applyProtection="0"/>
    <xf numFmtId="0" fontId="32" fillId="0" borderId="0"/>
    <xf numFmtId="167" fontId="33" fillId="0" borderId="0"/>
    <xf numFmtId="168" fontId="32" fillId="0" borderId="0" applyFont="0" applyFill="0" applyBorder="0" applyAlignment="0" applyProtection="0"/>
    <xf numFmtId="0" fontId="32" fillId="0" borderId="0"/>
    <xf numFmtId="0" fontId="36" fillId="0" borderId="4"/>
    <xf numFmtId="0" fontId="31" fillId="0" borderId="0"/>
    <xf numFmtId="0" fontId="31" fillId="0" borderId="0"/>
    <xf numFmtId="0" fontId="37" fillId="3" borderId="4" applyNumberFormat="0" applyFont="0" applyBorder="0" applyAlignment="0" applyProtection="0">
      <alignment horizontal="center"/>
    </xf>
    <xf numFmtId="0"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0" fontId="32" fillId="0" borderId="0"/>
    <xf numFmtId="169" fontId="32" fillId="0" borderId="0"/>
    <xf numFmtId="0" fontId="30" fillId="0" borderId="0"/>
    <xf numFmtId="43" fontId="46" fillId="0" borderId="0" applyFont="0" applyFill="0" applyBorder="0" applyAlignment="0" applyProtection="0"/>
    <xf numFmtId="170" fontId="39" fillId="0" borderId="15" applyBorder="0" applyAlignment="0">
      <alignment horizontal="center" vertical="center"/>
    </xf>
    <xf numFmtId="170" fontId="37" fillId="0" borderId="15" applyBorder="0" applyAlignment="0">
      <alignment horizontal="center"/>
    </xf>
    <xf numFmtId="170" fontId="40" fillId="0" borderId="15" applyBorder="0" applyAlignment="0">
      <alignment horizontal="center" vertical="center"/>
    </xf>
    <xf numFmtId="170" fontId="41" fillId="0" borderId="15" applyBorder="0" applyAlignment="0">
      <alignment horizontal="center" vertical="center"/>
    </xf>
    <xf numFmtId="0" fontId="46" fillId="6" borderId="0" applyNumberFormat="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6" borderId="0" applyNumberFormat="0" applyBorder="0" applyAlignment="0" applyProtection="0"/>
    <xf numFmtId="0" fontId="46" fillId="9" borderId="0" applyNumberFormat="0" applyBorder="0" applyAlignment="0" applyProtection="0"/>
    <xf numFmtId="0" fontId="46" fillId="7"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7" borderId="0" applyNumberFormat="0" applyBorder="0" applyAlignment="0" applyProtection="0"/>
    <xf numFmtId="0" fontId="47" fillId="14"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7" borderId="0" applyNumberFormat="0" applyBorder="0" applyAlignment="0" applyProtection="0"/>
    <xf numFmtId="37" fontId="32" fillId="0" borderId="0"/>
    <xf numFmtId="10" fontId="32" fillId="15" borderId="0" applyFont="0" applyBorder="0" applyAlignment="0">
      <protection locked="0"/>
    </xf>
    <xf numFmtId="171" fontId="32" fillId="15" borderId="0" applyBorder="0" applyAlignment="0">
      <protection locked="0"/>
    </xf>
    <xf numFmtId="0" fontId="48" fillId="16" borderId="0" applyNumberFormat="0" applyBorder="0" applyAlignment="0" applyProtection="0"/>
    <xf numFmtId="172" fontId="49" fillId="0" borderId="0">
      <protection locked="0"/>
    </xf>
    <xf numFmtId="172" fontId="49" fillId="0" borderId="0">
      <protection locked="0"/>
    </xf>
    <xf numFmtId="0" fontId="41" fillId="15" borderId="2" applyNumberFormat="0" applyFont="0" applyBorder="0" applyAlignment="0">
      <alignment horizontal="left" vertical="center"/>
    </xf>
    <xf numFmtId="0" fontId="50" fillId="0" borderId="0" applyNumberFormat="0" applyFill="0" applyBorder="0" applyAlignment="0" applyProtection="0"/>
    <xf numFmtId="0" fontId="51" fillId="0" borderId="0" applyNumberFormat="0" applyFill="0" applyBorder="0" applyAlignment="0" applyProtection="0"/>
    <xf numFmtId="14" fontId="52" fillId="17" borderId="16" applyBorder="0" applyAlignment="0">
      <alignment horizontal="center" vertical="center"/>
    </xf>
    <xf numFmtId="0" fontId="52" fillId="18" borderId="16" applyNumberFormat="0" applyBorder="0" applyAlignment="0">
      <alignment horizontal="center" vertical="center"/>
    </xf>
    <xf numFmtId="0" fontId="53" fillId="0" borderId="0" applyNumberFormat="0" applyFill="0" applyBorder="0" applyAlignment="0" applyProtection="0"/>
    <xf numFmtId="0" fontId="54" fillId="0" borderId="0" applyNumberFormat="0" applyFill="0" applyBorder="0" applyAlignment="0" applyProtection="0"/>
    <xf numFmtId="0" fontId="32" fillId="19" borderId="17"/>
    <xf numFmtId="0" fontId="32" fillId="19" borderId="17"/>
    <xf numFmtId="0" fontId="32" fillId="19" borderId="17"/>
    <xf numFmtId="0" fontId="32" fillId="19" borderId="17">
      <alignment horizontal="left"/>
    </xf>
    <xf numFmtId="0" fontId="32" fillId="19" borderId="17">
      <alignment horizontal="left"/>
    </xf>
    <xf numFmtId="0" fontId="32" fillId="19" borderId="17">
      <alignment horizontal="left"/>
    </xf>
    <xf numFmtId="0" fontId="56" fillId="20" borderId="18" applyNumberFormat="0" applyAlignment="0" applyProtection="0"/>
    <xf numFmtId="0" fontId="57" fillId="0" borderId="19" applyNumberFormat="0" applyFill="0" applyAlignment="0" applyProtection="0"/>
    <xf numFmtId="0" fontId="45" fillId="0" borderId="0" applyNumberFormat="0" applyFont="0" applyFill="0" applyBorder="0" applyProtection="0">
      <alignment horizontal="center" vertical="center" wrapText="1"/>
    </xf>
    <xf numFmtId="3" fontId="58" fillId="0" borderId="0" applyFont="0" applyFill="0" applyBorder="0" applyAlignment="0" applyProtection="0"/>
    <xf numFmtId="167" fontId="32" fillId="5" borderId="0" applyNumberFormat="0" applyFont="0" applyBorder="0" applyAlignment="0" applyProtection="0"/>
    <xf numFmtId="49" fontId="59" fillId="18" borderId="20" applyNumberFormat="0" applyBorder="0" applyAlignment="0">
      <alignment horizontal="left" vertical="center"/>
    </xf>
    <xf numFmtId="174" fontId="60" fillId="0" borderId="0" applyFont="0" applyFill="0" applyBorder="0" applyAlignment="0" applyProtection="0"/>
    <xf numFmtId="172" fontId="61" fillId="0" borderId="0">
      <protection locked="0"/>
    </xf>
    <xf numFmtId="0" fontId="53" fillId="0" borderId="0" applyFont="0" applyFill="0" applyBorder="0" applyAlignment="0" applyProtection="0"/>
    <xf numFmtId="0" fontId="62" fillId="0" borderId="0" applyNumberFormat="0" applyFill="0" applyBorder="0" applyAlignment="0" applyProtection="0"/>
    <xf numFmtId="0" fontId="47" fillId="14"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14" borderId="0" applyNumberFormat="0" applyBorder="0" applyAlignment="0" applyProtection="0"/>
    <xf numFmtId="0" fontId="47" fillId="24" borderId="0" applyNumberFormat="0" applyBorder="0" applyAlignment="0" applyProtection="0"/>
    <xf numFmtId="0" fontId="32" fillId="0" borderId="0"/>
    <xf numFmtId="0" fontId="63" fillId="0" borderId="0">
      <alignment vertical="center"/>
    </xf>
    <xf numFmtId="168" fontId="32" fillId="0" borderId="0" applyFont="0" applyFill="0" applyBorder="0" applyAlignment="0" applyProtection="0"/>
    <xf numFmtId="168" fontId="45" fillId="0" borderId="0" applyFont="0" applyFill="0" applyBorder="0" applyAlignment="0" applyProtection="0"/>
    <xf numFmtId="168" fontId="32" fillId="0" borderId="0" applyFont="0" applyFill="0" applyBorder="0" applyAlignment="0" applyProtection="0"/>
    <xf numFmtId="175" fontId="32" fillId="0" borderId="0" applyFont="0" applyFill="0" applyBorder="0" applyAlignment="0" applyProtection="0"/>
    <xf numFmtId="176" fontId="64" fillId="0" borderId="0"/>
    <xf numFmtId="0" fontId="45" fillId="0" borderId="0" applyFont="0" applyFill="0" applyBorder="0" applyAlignment="0" applyProtection="0"/>
    <xf numFmtId="2" fontId="45" fillId="0" borderId="0" applyFont="0" applyFill="0" applyBorder="0" applyAlignment="0" applyProtection="0"/>
    <xf numFmtId="177" fontId="61" fillId="0" borderId="0">
      <protection locked="0"/>
    </xf>
    <xf numFmtId="2" fontId="53" fillId="0" borderId="0" applyFont="0" applyFill="0" applyBorder="0" applyAlignment="0" applyProtection="0"/>
    <xf numFmtId="0" fontId="65" fillId="15" borderId="0" applyNumberFormat="0" applyFont="0" applyBorder="0" applyAlignment="0" applyProtection="0">
      <alignment horizontal="centerContinuous"/>
    </xf>
    <xf numFmtId="0" fontId="65" fillId="25" borderId="0" applyNumberFormat="0" applyFont="0" applyBorder="0" applyAlignment="0" applyProtection="0">
      <alignment horizontal="centerContinuous"/>
    </xf>
    <xf numFmtId="0" fontId="66" fillId="19" borderId="10" applyNumberFormat="0" applyFont="0" applyBorder="0" applyAlignment="0"/>
    <xf numFmtId="0" fontId="32" fillId="15" borderId="21" applyNumberFormat="0" applyFont="0" applyBorder="0" applyAlignment="0" applyProtection="0"/>
    <xf numFmtId="10" fontId="32" fillId="15" borderId="0" applyNumberFormat="0" applyFont="0" applyBorder="0" applyAlignment="0"/>
    <xf numFmtId="0" fontId="67" fillId="0" borderId="0" applyNumberFormat="0" applyFill="0" applyBorder="0" applyAlignment="0" applyProtection="0"/>
    <xf numFmtId="0" fontId="51" fillId="0" borderId="0" applyNumberFormat="0" applyFill="0" applyBorder="0" applyAlignment="0" applyProtection="0"/>
    <xf numFmtId="0" fontId="68" fillId="26" borderId="0" applyNumberFormat="0" applyBorder="0" applyAlignment="0" applyProtection="0"/>
    <xf numFmtId="0" fontId="63" fillId="0" borderId="0"/>
    <xf numFmtId="0" fontId="33" fillId="27" borderId="0"/>
    <xf numFmtId="165" fontId="32" fillId="0" borderId="0" applyFont="0" applyFill="0" applyBorder="0" applyAlignment="0" applyProtection="0"/>
    <xf numFmtId="167" fontId="32" fillId="0" borderId="0" applyFont="0" applyFill="0" applyBorder="0" applyAlignment="0" applyProtection="0"/>
    <xf numFmtId="167" fontId="45" fillId="0" borderId="0" applyFont="0" applyFill="0" applyBorder="0" applyAlignment="0" applyProtection="0"/>
    <xf numFmtId="166" fontId="46" fillId="0" borderId="0" applyFont="0" applyFill="0" applyBorder="0" applyAlignment="0" applyProtection="0"/>
    <xf numFmtId="164" fontId="45" fillId="0" borderId="0" applyFont="0" applyFill="0" applyBorder="0" applyAlignment="0" applyProtection="0"/>
    <xf numFmtId="178" fontId="61" fillId="0" borderId="0">
      <protection locked="0"/>
    </xf>
    <xf numFmtId="179" fontId="53" fillId="0" borderId="0" applyFont="0" applyFill="0" applyBorder="0" applyAlignment="0" applyProtection="0"/>
    <xf numFmtId="180" fontId="32" fillId="0" borderId="0" applyFont="0" applyFill="0" applyBorder="0" applyAlignment="0" applyProtection="0"/>
    <xf numFmtId="181" fontId="32" fillId="0" borderId="0" applyFont="0" applyFill="0" applyBorder="0" applyAlignment="0" applyProtection="0"/>
    <xf numFmtId="182" fontId="32" fillId="0" borderId="0" applyFont="0" applyFill="0" applyBorder="0" applyAlignment="0" applyProtection="0"/>
    <xf numFmtId="183" fontId="32" fillId="0" borderId="0" applyFont="0" applyFill="0" applyBorder="0" applyAlignment="0" applyProtection="0"/>
    <xf numFmtId="0" fontId="69" fillId="12" borderId="0" applyNumberFormat="0" applyBorder="0" applyAlignment="0" applyProtection="0"/>
    <xf numFmtId="0" fontId="63" fillId="0" borderId="0"/>
    <xf numFmtId="184" fontId="70" fillId="0" borderId="0"/>
    <xf numFmtId="185" fontId="70" fillId="0" borderId="0"/>
    <xf numFmtId="0" fontId="45" fillId="0" borderId="0"/>
    <xf numFmtId="0" fontId="30" fillId="0" borderId="0"/>
    <xf numFmtId="169" fontId="32" fillId="0" borderId="0"/>
    <xf numFmtId="169" fontId="32" fillId="0" borderId="0"/>
    <xf numFmtId="0" fontId="32" fillId="0" borderId="0"/>
    <xf numFmtId="0" fontId="32" fillId="0" borderId="0"/>
    <xf numFmtId="0" fontId="32" fillId="0" borderId="0"/>
    <xf numFmtId="169" fontId="32" fillId="0" borderId="0"/>
    <xf numFmtId="0" fontId="32" fillId="0" borderId="0"/>
    <xf numFmtId="0" fontId="32" fillId="0" borderId="0"/>
    <xf numFmtId="0" fontId="32" fillId="0" borderId="0"/>
    <xf numFmtId="0" fontId="32" fillId="0" borderId="0"/>
    <xf numFmtId="0" fontId="55" fillId="0" borderId="0">
      <alignment vertical="top"/>
    </xf>
    <xf numFmtId="0" fontId="36" fillId="0" borderId="4"/>
    <xf numFmtId="0" fontId="30" fillId="0" borderId="0"/>
    <xf numFmtId="0" fontId="36" fillId="0" borderId="4"/>
    <xf numFmtId="0" fontId="32" fillId="0" borderId="0"/>
    <xf numFmtId="0" fontId="32" fillId="0" borderId="0"/>
    <xf numFmtId="0" fontId="3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0" fillId="0" borderId="0"/>
    <xf numFmtId="0" fontId="30" fillId="0" borderId="0"/>
    <xf numFmtId="0" fontId="46" fillId="8" borderId="22" applyNumberFormat="0" applyFont="0" applyAlignment="0" applyProtection="0"/>
    <xf numFmtId="0" fontId="33" fillId="27" borderId="0" applyFont="0"/>
    <xf numFmtId="186" fontId="61" fillId="0" borderId="0">
      <protection locked="0"/>
    </xf>
    <xf numFmtId="0" fontId="35" fillId="0" borderId="5" applyNumberFormat="0" applyFont="0" applyBorder="0" applyAlignment="0"/>
    <xf numFmtId="0" fontId="35" fillId="0" borderId="5" applyNumberFormat="0" applyFont="0" applyBorder="0" applyAlignment="0"/>
    <xf numFmtId="187" fontId="61" fillId="0" borderId="0">
      <protection locked="0"/>
    </xf>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6"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10" fontId="45" fillId="0" borderId="0" applyFont="0" applyFill="0" applyBorder="0" applyAlignment="0" applyProtection="0"/>
    <xf numFmtId="0" fontId="37" fillId="28" borderId="23" applyNumberFormat="0" applyFont="0" applyBorder="0" applyAlignment="0" applyProtection="0"/>
    <xf numFmtId="14" fontId="52" fillId="29" borderId="24" applyNumberFormat="0" applyFont="0" applyBorder="0" applyAlignment="0" applyProtection="0">
      <alignment horizontal="center" vertical="center"/>
    </xf>
    <xf numFmtId="3" fontId="58" fillId="0" borderId="0" applyFont="0" applyFill="0" applyBorder="0" applyAlignment="0" applyProtection="0"/>
    <xf numFmtId="4" fontId="71" fillId="5" borderId="25" applyBorder="0" applyProtection="0"/>
    <xf numFmtId="0" fontId="72" fillId="6" borderId="26" applyNumberFormat="0" applyAlignment="0" applyProtection="0"/>
    <xf numFmtId="188" fontId="32" fillId="0" borderId="0" applyFont="0" applyFill="0" applyBorder="0" applyAlignment="0" applyProtection="0"/>
    <xf numFmtId="167" fontId="32" fillId="0" borderId="0" applyFont="0" applyFill="0" applyBorder="0" applyAlignment="0" applyProtection="0"/>
    <xf numFmtId="167" fontId="46"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89" fontId="45" fillId="0" borderId="0" applyFont="0" applyFill="0" applyBorder="0" applyAlignment="0" applyProtection="0"/>
    <xf numFmtId="167" fontId="45" fillId="0" borderId="0" applyFont="0" applyFill="0" applyBorder="0" applyAlignment="0" applyProtection="0"/>
    <xf numFmtId="43" fontId="46"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45"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ill="0" applyBorder="0" applyAlignment="0" applyProtection="0"/>
    <xf numFmtId="43" fontId="30" fillId="0" borderId="0" applyFont="0" applyFill="0" applyBorder="0" applyAlignment="0" applyProtection="0"/>
    <xf numFmtId="0" fontId="60" fillId="0" borderId="0"/>
    <xf numFmtId="0" fontId="71" fillId="15" borderId="9" applyNumberFormat="0" applyBorder="0" applyAlignment="0">
      <alignment horizontal="left" vertical="center" indent="1"/>
    </xf>
    <xf numFmtId="0" fontId="73" fillId="0" borderId="9" applyNumberFormat="0" applyBorder="0" applyAlignment="0">
      <alignment horizontal="center" vertical="center"/>
    </xf>
    <xf numFmtId="0" fontId="74" fillId="0" borderId="0" applyNumberFormat="0" applyFill="0" applyBorder="0" applyAlignment="0" applyProtection="0"/>
    <xf numFmtId="0" fontId="75" fillId="0" borderId="0" applyNumberFormat="0" applyFill="0" applyBorder="0" applyAlignment="0" applyProtection="0"/>
    <xf numFmtId="190" fontId="49" fillId="0" borderId="0">
      <protection locked="0"/>
    </xf>
    <xf numFmtId="190" fontId="49" fillId="0" borderId="0">
      <protection locked="0"/>
    </xf>
    <xf numFmtId="0" fontId="43" fillId="0" borderId="20" applyBorder="0" applyAlignment="0">
      <alignment horizontal="center" vertical="center"/>
    </xf>
    <xf numFmtId="187" fontId="61" fillId="0" borderId="0">
      <protection locked="0"/>
    </xf>
    <xf numFmtId="191" fontId="61" fillId="0" borderId="0">
      <protection locked="0"/>
    </xf>
    <xf numFmtId="167" fontId="32" fillId="0" borderId="0" applyFont="0" applyFill="0" applyBorder="0" applyAlignment="0" applyProtection="0"/>
    <xf numFmtId="167" fontId="46" fillId="0" borderId="0" applyFont="0" applyFill="0" applyBorder="0" applyAlignment="0" applyProtection="0"/>
    <xf numFmtId="167" fontId="32" fillId="0" borderId="0" applyFont="0" applyFill="0" applyBorder="0" applyAlignment="0" applyProtection="0"/>
    <xf numFmtId="3" fontId="32" fillId="0" borderId="0" applyFont="0" applyFill="0" applyBorder="0" applyAlignment="0" applyProtection="0"/>
    <xf numFmtId="3" fontId="53" fillId="0" borderId="0" applyFont="0" applyFill="0" applyBorder="0" applyAlignment="0" applyProtection="0"/>
    <xf numFmtId="169" fontId="32" fillId="0" borderId="0"/>
    <xf numFmtId="0" fontId="30" fillId="0" borderId="0"/>
    <xf numFmtId="0" fontId="29" fillId="0" borderId="0"/>
    <xf numFmtId="169" fontId="32" fillId="0" borderId="0"/>
    <xf numFmtId="0" fontId="28" fillId="0" borderId="0"/>
    <xf numFmtId="0" fontId="28" fillId="0" borderId="0"/>
    <xf numFmtId="0" fontId="27" fillId="0" borderId="0"/>
    <xf numFmtId="0" fontId="26" fillId="0" borderId="0"/>
    <xf numFmtId="168" fontId="46" fillId="31" borderId="0" applyNumberFormat="0" applyBorder="0" applyAlignment="0" applyProtection="0"/>
    <xf numFmtId="192" fontId="46" fillId="31" borderId="0" applyNumberFormat="0" applyBorder="0" applyAlignment="0" applyProtection="0"/>
    <xf numFmtId="192" fontId="46" fillId="31" borderId="0" applyNumberFormat="0" applyBorder="0" applyAlignment="0" applyProtection="0"/>
    <xf numFmtId="192" fontId="46" fillId="31" borderId="0" applyNumberFormat="0" applyBorder="0" applyAlignment="0" applyProtection="0"/>
    <xf numFmtId="168" fontId="46" fillId="26" borderId="0" applyNumberFormat="0" applyBorder="0" applyAlignment="0" applyProtection="0"/>
    <xf numFmtId="192" fontId="46" fillId="26" borderId="0" applyNumberFormat="0" applyBorder="0" applyAlignment="0" applyProtection="0"/>
    <xf numFmtId="192" fontId="46" fillId="26" borderId="0" applyNumberFormat="0" applyBorder="0" applyAlignment="0" applyProtection="0"/>
    <xf numFmtId="192" fontId="46" fillId="26" borderId="0" applyNumberFormat="0" applyBorder="0" applyAlignment="0" applyProtection="0"/>
    <xf numFmtId="168" fontId="46" fillId="16" borderId="0" applyNumberFormat="0" applyBorder="0" applyAlignment="0" applyProtection="0"/>
    <xf numFmtId="192" fontId="46" fillId="16" borderId="0" applyNumberFormat="0" applyBorder="0" applyAlignment="0" applyProtection="0"/>
    <xf numFmtId="192" fontId="46" fillId="16" borderId="0" applyNumberFormat="0" applyBorder="0" applyAlignment="0" applyProtection="0"/>
    <xf numFmtId="192" fontId="46" fillId="16" borderId="0" applyNumberFormat="0" applyBorder="0" applyAlignment="0" applyProtection="0"/>
    <xf numFmtId="168"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68" fontId="46" fillId="9" borderId="0" applyNumberFormat="0" applyBorder="0" applyAlignment="0" applyProtection="0"/>
    <xf numFmtId="192" fontId="46" fillId="9" borderId="0" applyNumberFormat="0" applyBorder="0" applyAlignment="0" applyProtection="0"/>
    <xf numFmtId="192" fontId="46" fillId="9" borderId="0" applyNumberFormat="0" applyBorder="0" applyAlignment="0" applyProtection="0"/>
    <xf numFmtId="192" fontId="46" fillId="9" borderId="0" applyNumberFormat="0" applyBorder="0" applyAlignment="0" applyProtection="0"/>
    <xf numFmtId="168" fontId="46" fillId="7" borderId="0" applyNumberFormat="0" applyBorder="0" applyAlignment="0" applyProtection="0"/>
    <xf numFmtId="192" fontId="46" fillId="7" borderId="0" applyNumberFormat="0" applyBorder="0" applyAlignment="0" applyProtection="0"/>
    <xf numFmtId="192" fontId="46" fillId="7" borderId="0" applyNumberFormat="0" applyBorder="0" applyAlignment="0" applyProtection="0"/>
    <xf numFmtId="192" fontId="46" fillId="7" borderId="0" applyNumberFormat="0" applyBorder="0" applyAlignment="0" applyProtection="0"/>
    <xf numFmtId="0" fontId="26" fillId="31" borderId="0" applyNumberFormat="0" applyBorder="0" applyAlignment="0" applyProtection="0"/>
    <xf numFmtId="0" fontId="26" fillId="26" borderId="0" applyNumberFormat="0" applyBorder="0" applyAlignment="0" applyProtection="0"/>
    <xf numFmtId="0" fontId="26" fillId="16" borderId="0" applyNumberFormat="0" applyBorder="0" applyAlignment="0" applyProtection="0"/>
    <xf numFmtId="0" fontId="26" fillId="32" borderId="0" applyNumberFormat="0" applyBorder="0" applyAlignment="0" applyProtection="0"/>
    <xf numFmtId="168"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68" fontId="46" fillId="11" borderId="0" applyNumberFormat="0" applyBorder="0" applyAlignment="0" applyProtection="0"/>
    <xf numFmtId="192" fontId="46" fillId="11" borderId="0" applyNumberFormat="0" applyBorder="0" applyAlignment="0" applyProtection="0"/>
    <xf numFmtId="192" fontId="46" fillId="11" borderId="0" applyNumberFormat="0" applyBorder="0" applyAlignment="0" applyProtection="0"/>
    <xf numFmtId="192" fontId="46" fillId="11" borderId="0" applyNumberFormat="0" applyBorder="0" applyAlignment="0" applyProtection="0"/>
    <xf numFmtId="168" fontId="46" fillId="33" borderId="0" applyNumberFormat="0" applyBorder="0" applyAlignment="0" applyProtection="0"/>
    <xf numFmtId="192" fontId="46" fillId="33" borderId="0" applyNumberFormat="0" applyBorder="0" applyAlignment="0" applyProtection="0"/>
    <xf numFmtId="192" fontId="46" fillId="33" borderId="0" applyNumberFormat="0" applyBorder="0" applyAlignment="0" applyProtection="0"/>
    <xf numFmtId="192" fontId="46" fillId="33" borderId="0" applyNumberFormat="0" applyBorder="0" applyAlignment="0" applyProtection="0"/>
    <xf numFmtId="168"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68"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68" fontId="46" fillId="34" borderId="0" applyNumberFormat="0" applyBorder="0" applyAlignment="0" applyProtection="0"/>
    <xf numFmtId="192" fontId="46" fillId="34" borderId="0" applyNumberFormat="0" applyBorder="0" applyAlignment="0" applyProtection="0"/>
    <xf numFmtId="192" fontId="46" fillId="34" borderId="0" applyNumberFormat="0" applyBorder="0" applyAlignment="0" applyProtection="0"/>
    <xf numFmtId="192" fontId="46" fillId="34" borderId="0" applyNumberFormat="0" applyBorder="0" applyAlignment="0" applyProtection="0"/>
    <xf numFmtId="0" fontId="26" fillId="33" borderId="0" applyNumberFormat="0" applyBorder="0" applyAlignment="0" applyProtection="0"/>
    <xf numFmtId="168" fontId="77" fillId="35" borderId="0" applyNumberFormat="0" applyBorder="0" applyAlignment="0" applyProtection="0"/>
    <xf numFmtId="192" fontId="77" fillId="35" borderId="0" applyNumberFormat="0" applyBorder="0" applyAlignment="0" applyProtection="0"/>
    <xf numFmtId="192" fontId="77" fillId="35" borderId="0" applyNumberFormat="0" applyBorder="0" applyAlignment="0" applyProtection="0"/>
    <xf numFmtId="192" fontId="77" fillId="35" borderId="0" applyNumberFormat="0" applyBorder="0" applyAlignment="0" applyProtection="0"/>
    <xf numFmtId="168" fontId="77" fillId="11" borderId="0" applyNumberFormat="0" applyBorder="0" applyAlignment="0" applyProtection="0"/>
    <xf numFmtId="192" fontId="77" fillId="11" borderId="0" applyNumberFormat="0" applyBorder="0" applyAlignment="0" applyProtection="0"/>
    <xf numFmtId="192" fontId="77" fillId="11" borderId="0" applyNumberFormat="0" applyBorder="0" applyAlignment="0" applyProtection="0"/>
    <xf numFmtId="192" fontId="77" fillId="11" borderId="0" applyNumberFormat="0" applyBorder="0" applyAlignment="0" applyProtection="0"/>
    <xf numFmtId="168" fontId="77" fillId="33" borderId="0" applyNumberFormat="0" applyBorder="0" applyAlignment="0" applyProtection="0"/>
    <xf numFmtId="192" fontId="77" fillId="33" borderId="0" applyNumberFormat="0" applyBorder="0" applyAlignment="0" applyProtection="0"/>
    <xf numFmtId="192" fontId="77" fillId="33" borderId="0" applyNumberFormat="0" applyBorder="0" applyAlignment="0" applyProtection="0"/>
    <xf numFmtId="192" fontId="77" fillId="33" borderId="0" applyNumberFormat="0" applyBorder="0" applyAlignment="0" applyProtection="0"/>
    <xf numFmtId="168"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68"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68" fontId="77" fillId="37" borderId="0" applyNumberFormat="0" applyBorder="0" applyAlignment="0" applyProtection="0"/>
    <xf numFmtId="192" fontId="77" fillId="37" borderId="0" applyNumberFormat="0" applyBorder="0" applyAlignment="0" applyProtection="0"/>
    <xf numFmtId="192" fontId="77" fillId="37" borderId="0" applyNumberFormat="0" applyBorder="0" applyAlignment="0" applyProtection="0"/>
    <xf numFmtId="192" fontId="77" fillId="37" borderId="0" applyNumberFormat="0" applyBorder="0" applyAlignment="0" applyProtection="0"/>
    <xf numFmtId="0" fontId="76" fillId="33"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168" fontId="77" fillId="38" borderId="0" applyNumberFormat="0" applyBorder="0" applyAlignment="0" applyProtection="0"/>
    <xf numFmtId="192" fontId="77" fillId="38" borderId="0" applyNumberFormat="0" applyBorder="0" applyAlignment="0" applyProtection="0"/>
    <xf numFmtId="192" fontId="77" fillId="38" borderId="0" applyNumberFormat="0" applyBorder="0" applyAlignment="0" applyProtection="0"/>
    <xf numFmtId="192" fontId="77" fillId="38" borderId="0" applyNumberFormat="0" applyBorder="0" applyAlignment="0" applyProtection="0"/>
    <xf numFmtId="168" fontId="77" fillId="21" borderId="0" applyNumberFormat="0" applyBorder="0" applyAlignment="0" applyProtection="0"/>
    <xf numFmtId="192" fontId="77" fillId="21" borderId="0" applyNumberFormat="0" applyBorder="0" applyAlignment="0" applyProtection="0"/>
    <xf numFmtId="192" fontId="77" fillId="21" borderId="0" applyNumberFormat="0" applyBorder="0" applyAlignment="0" applyProtection="0"/>
    <xf numFmtId="192" fontId="77" fillId="21" borderId="0" applyNumberFormat="0" applyBorder="0" applyAlignment="0" applyProtection="0"/>
    <xf numFmtId="168" fontId="77" fillId="22" borderId="0" applyNumberFormat="0" applyBorder="0" applyAlignment="0" applyProtection="0"/>
    <xf numFmtId="192" fontId="77" fillId="22" borderId="0" applyNumberFormat="0" applyBorder="0" applyAlignment="0" applyProtection="0"/>
    <xf numFmtId="192" fontId="77" fillId="22" borderId="0" applyNumberFormat="0" applyBorder="0" applyAlignment="0" applyProtection="0"/>
    <xf numFmtId="192" fontId="77" fillId="22" borderId="0" applyNumberFormat="0" applyBorder="0" applyAlignment="0" applyProtection="0"/>
    <xf numFmtId="168"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68"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68" fontId="77" fillId="24" borderId="0" applyNumberFormat="0" applyBorder="0" applyAlignment="0" applyProtection="0"/>
    <xf numFmtId="192" fontId="77" fillId="24" borderId="0" applyNumberFormat="0" applyBorder="0" applyAlignment="0" applyProtection="0"/>
    <xf numFmtId="192" fontId="77" fillId="24" borderId="0" applyNumberFormat="0" applyBorder="0" applyAlignment="0" applyProtection="0"/>
    <xf numFmtId="192" fontId="77" fillId="24" borderId="0" applyNumberFormat="0" applyBorder="0" applyAlignment="0" applyProtection="0"/>
    <xf numFmtId="168" fontId="68" fillId="26" borderId="0" applyNumberFormat="0" applyBorder="0" applyAlignment="0" applyProtection="0"/>
    <xf numFmtId="192" fontId="68" fillId="26" borderId="0" applyNumberFormat="0" applyBorder="0" applyAlignment="0" applyProtection="0"/>
    <xf numFmtId="192" fontId="68" fillId="26" borderId="0" applyNumberFormat="0" applyBorder="0" applyAlignment="0" applyProtection="0"/>
    <xf numFmtId="192" fontId="68" fillId="26" borderId="0" applyNumberFormat="0" applyBorder="0" applyAlignment="0" applyProtection="0"/>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xf numFmtId="168" fontId="32" fillId="19" borderId="17"/>
    <xf numFmtId="192" fontId="32" fillId="19" borderId="17"/>
    <xf numFmtId="168" fontId="32" fillId="19" borderId="17"/>
    <xf numFmtId="192" fontId="32" fillId="19" borderId="17"/>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2" fontId="32" fillId="19" borderId="17">
      <alignment horizontal="left"/>
    </xf>
    <xf numFmtId="0" fontId="32" fillId="0" borderId="0"/>
    <xf numFmtId="168" fontId="79" fillId="20" borderId="18" applyNumberFormat="0" applyAlignment="0" applyProtection="0"/>
    <xf numFmtId="192" fontId="79" fillId="20" borderId="18" applyNumberFormat="0" applyAlignment="0" applyProtection="0"/>
    <xf numFmtId="192" fontId="79" fillId="20" borderId="18" applyNumberFormat="0" applyAlignment="0" applyProtection="0"/>
    <xf numFmtId="192" fontId="79" fillId="20" borderId="18" applyNumberFormat="0" applyAlignment="0" applyProtection="0"/>
    <xf numFmtId="41" fontId="32" fillId="0" borderId="0" applyFont="0" applyFill="0" applyBorder="0" applyAlignment="0" applyProtection="0"/>
    <xf numFmtId="167" fontId="32" fillId="0" borderId="0" applyFont="0" applyFill="0" applyBorder="0" applyAlignment="0" applyProtection="0"/>
    <xf numFmtId="167" fontId="36" fillId="0" borderId="0" applyFont="0" applyFill="0" applyBorder="0" applyAlignment="0" applyProtection="0"/>
    <xf numFmtId="42" fontId="32" fillId="0" borderId="0" applyFont="0" applyFill="0" applyBorder="0" applyAlignment="0" applyProtection="0"/>
    <xf numFmtId="192" fontId="32" fillId="0" borderId="0"/>
    <xf numFmtId="192" fontId="32" fillId="0" borderId="0"/>
    <xf numFmtId="168" fontId="80" fillId="0" borderId="0" applyNumberFormat="0" applyFill="0" applyBorder="0" applyAlignment="0" applyProtection="0"/>
    <xf numFmtId="192" fontId="80" fillId="0" borderId="0" applyNumberFormat="0" applyFill="0" applyBorder="0" applyAlignment="0" applyProtection="0"/>
    <xf numFmtId="192" fontId="80" fillId="0" borderId="0" applyNumberFormat="0" applyFill="0" applyBorder="0" applyAlignment="0" applyProtection="0"/>
    <xf numFmtId="192" fontId="80" fillId="0" borderId="0" applyNumberFormat="0" applyFill="0" applyBorder="0" applyAlignment="0" applyProtection="0"/>
    <xf numFmtId="168" fontId="48" fillId="16" borderId="0" applyNumberFormat="0" applyBorder="0" applyAlignment="0" applyProtection="0"/>
    <xf numFmtId="192" fontId="48" fillId="16" borderId="0" applyNumberFormat="0" applyBorder="0" applyAlignment="0" applyProtection="0"/>
    <xf numFmtId="192" fontId="48" fillId="16" borderId="0" applyNumberFormat="0" applyBorder="0" applyAlignment="0" applyProtection="0"/>
    <xf numFmtId="192" fontId="48" fillId="16" borderId="0" applyNumberFormat="0" applyBorder="0" applyAlignment="0" applyProtection="0"/>
    <xf numFmtId="168" fontId="81" fillId="0" borderId="34" applyNumberFormat="0" applyFill="0" applyAlignment="0" applyProtection="0"/>
    <xf numFmtId="192" fontId="81" fillId="0" borderId="34" applyNumberFormat="0" applyFill="0" applyAlignment="0" applyProtection="0"/>
    <xf numFmtId="192" fontId="81" fillId="0" borderId="34" applyNumberFormat="0" applyFill="0" applyAlignment="0" applyProtection="0"/>
    <xf numFmtId="192" fontId="81" fillId="0" borderId="34" applyNumberFormat="0" applyFill="0" applyAlignment="0" applyProtection="0"/>
    <xf numFmtId="168" fontId="82" fillId="0" borderId="35" applyNumberFormat="0" applyFill="0" applyAlignment="0" applyProtection="0"/>
    <xf numFmtId="192" fontId="82" fillId="0" borderId="35" applyNumberFormat="0" applyFill="0" applyAlignment="0" applyProtection="0"/>
    <xf numFmtId="192" fontId="82" fillId="0" borderId="35" applyNumberFormat="0" applyFill="0" applyAlignment="0" applyProtection="0"/>
    <xf numFmtId="192" fontId="82" fillId="0" borderId="35"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0" applyNumberFormat="0" applyFill="0" applyBorder="0" applyAlignment="0" applyProtection="0"/>
    <xf numFmtId="192" fontId="83" fillId="0" borderId="0" applyNumberFormat="0" applyFill="0" applyBorder="0" applyAlignment="0" applyProtection="0"/>
    <xf numFmtId="192" fontId="83" fillId="0" borderId="0" applyNumberFormat="0" applyFill="0" applyBorder="0" applyAlignment="0" applyProtection="0"/>
    <xf numFmtId="192" fontId="83" fillId="0" borderId="0" applyNumberFormat="0" applyFill="0" applyBorder="0" applyAlignment="0" applyProtection="0"/>
    <xf numFmtId="0"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63" fillId="0" borderId="0"/>
    <xf numFmtId="192" fontId="63" fillId="0" borderId="0"/>
    <xf numFmtId="192" fontId="63" fillId="0" borderId="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92" fontId="33" fillId="27" borderId="0"/>
    <xf numFmtId="192" fontId="33" fillId="27" borderId="0"/>
    <xf numFmtId="192" fontId="33" fillId="27" borderId="0"/>
    <xf numFmtId="168" fontId="57" fillId="0" borderId="37" applyNumberFormat="0" applyFill="0" applyAlignment="0" applyProtection="0"/>
    <xf numFmtId="192" fontId="57" fillId="0" borderId="37" applyNumberFormat="0" applyFill="0" applyAlignment="0" applyProtection="0"/>
    <xf numFmtId="192" fontId="57" fillId="0" borderId="37" applyNumberFormat="0" applyFill="0" applyAlignment="0" applyProtection="0"/>
    <xf numFmtId="192" fontId="57" fillId="0" borderId="37" applyNumberFormat="0" applyFill="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92" fontId="69" fillId="12" borderId="0" applyNumberFormat="0" applyBorder="0" applyAlignment="0" applyProtection="0"/>
    <xf numFmtId="192" fontId="69" fillId="12" borderId="0" applyNumberFormat="0" applyBorder="0" applyAlignment="0" applyProtection="0"/>
    <xf numFmtId="192" fontId="69" fillId="12" borderId="0" applyNumberFormat="0" applyBorder="0" applyAlignment="0" applyProtection="0"/>
    <xf numFmtId="192" fontId="32" fillId="0" borderId="0"/>
    <xf numFmtId="192" fontId="32" fillId="0" borderId="0"/>
    <xf numFmtId="192" fontId="32" fillId="0" borderId="0"/>
    <xf numFmtId="0" fontId="26" fillId="0" borderId="0"/>
    <xf numFmtId="192" fontId="26" fillId="0" borderId="0"/>
    <xf numFmtId="192" fontId="26" fillId="0" borderId="0"/>
    <xf numFmtId="192" fontId="26" fillId="0" borderId="0"/>
    <xf numFmtId="0" fontId="26" fillId="0" borderId="0"/>
    <xf numFmtId="192" fontId="26" fillId="0" borderId="0"/>
    <xf numFmtId="192" fontId="26" fillId="0" borderId="0"/>
    <xf numFmtId="192" fontId="26" fillId="0" borderId="0"/>
    <xf numFmtId="0" fontId="26" fillId="0" borderId="0"/>
    <xf numFmtId="192" fontId="26" fillId="0" borderId="0"/>
    <xf numFmtId="192" fontId="26" fillId="0" borderId="0"/>
    <xf numFmtId="192" fontId="26" fillId="0" borderId="0"/>
    <xf numFmtId="0" fontId="26" fillId="0" borderId="0"/>
    <xf numFmtId="192" fontId="26" fillId="0" borderId="0"/>
    <xf numFmtId="192" fontId="26" fillId="0" borderId="0"/>
    <xf numFmtId="192" fontId="26" fillId="0" borderId="0"/>
    <xf numFmtId="169"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26" fillId="0" borderId="0"/>
    <xf numFmtId="192" fontId="26" fillId="0" borderId="0"/>
    <xf numFmtId="192" fontId="26" fillId="0" borderId="0"/>
    <xf numFmtId="0" fontId="32" fillId="0" borderId="0"/>
    <xf numFmtId="0" fontId="32" fillId="0" borderId="0"/>
    <xf numFmtId="193" fontId="32" fillId="0" borderId="0"/>
    <xf numFmtId="192" fontId="32" fillId="0" borderId="0"/>
    <xf numFmtId="168"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43" fontId="32" fillId="0" borderId="0"/>
    <xf numFmtId="43" fontId="32" fillId="0" borderId="0"/>
    <xf numFmtId="43" fontId="32" fillId="0" borderId="0"/>
    <xf numFmtId="43"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68" fontId="32" fillId="0" borderId="0"/>
    <xf numFmtId="0" fontId="32" fillId="0" borderId="0"/>
    <xf numFmtId="168" fontId="32" fillId="0" borderId="0"/>
    <xf numFmtId="195" fontId="32" fillId="0" borderId="0"/>
    <xf numFmtId="192" fontId="32" fillId="0" borderId="0"/>
    <xf numFmtId="193" fontId="32" fillId="0" borderId="0"/>
    <xf numFmtId="192" fontId="32" fillId="0" borderId="0"/>
    <xf numFmtId="192" fontId="32" fillId="0" borderId="0"/>
    <xf numFmtId="195"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43" fontId="32" fillId="0" borderId="0"/>
    <xf numFmtId="43" fontId="32" fillId="0" borderId="0"/>
    <xf numFmtId="43" fontId="32" fillId="0" borderId="0"/>
    <xf numFmtId="43"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0"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2" fontId="26"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92" fontId="26" fillId="0" borderId="0"/>
    <xf numFmtId="192" fontId="26" fillId="0" borderId="0"/>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43"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43" fontId="32" fillId="0" borderId="0"/>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6" fillId="0" borderId="4"/>
    <xf numFmtId="192" fontId="36" fillId="0" borderId="4"/>
    <xf numFmtId="0" fontId="36" fillId="0" borderId="4"/>
    <xf numFmtId="0" fontId="36" fillId="0" borderId="4"/>
    <xf numFmtId="192" fontId="36" fillId="0" borderId="4"/>
    <xf numFmtId="0" fontId="36" fillId="0" borderId="4"/>
    <xf numFmtId="0" fontId="36" fillId="0" borderId="4"/>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0" fontId="32" fillId="0" borderId="0"/>
    <xf numFmtId="192" fontId="32" fillId="0" borderId="0"/>
    <xf numFmtId="192" fontId="32" fillId="0" borderId="0"/>
    <xf numFmtId="192" fontId="32"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45" fillId="0" borderId="0"/>
    <xf numFmtId="192" fontId="45" fillId="0" borderId="0"/>
    <xf numFmtId="192" fontId="45" fillId="0" borderId="0"/>
    <xf numFmtId="192" fontId="45" fillId="0" borderId="0"/>
    <xf numFmtId="192" fontId="45" fillId="0" borderId="0"/>
    <xf numFmtId="192"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68" fontId="45" fillId="0" borderId="0"/>
    <xf numFmtId="192" fontId="45" fillId="0" borderId="0"/>
    <xf numFmtId="192" fontId="45" fillId="0" borderId="0"/>
    <xf numFmtId="192" fontId="45" fillId="0" borderId="0"/>
    <xf numFmtId="192" fontId="36" fillId="0" borderId="0"/>
    <xf numFmtId="192" fontId="36" fillId="0" borderId="0"/>
    <xf numFmtId="192" fontId="32" fillId="0" borderId="0"/>
    <xf numFmtId="168" fontId="32" fillId="0" borderId="0"/>
    <xf numFmtId="0" fontId="32" fillId="0" borderId="0"/>
    <xf numFmtId="0" fontId="32" fillId="0" borderId="0"/>
    <xf numFmtId="0" fontId="32" fillId="0" borderId="0"/>
    <xf numFmtId="0" fontId="32" fillId="0" borderId="0"/>
    <xf numFmtId="0" fontId="45" fillId="0" borderId="0" applyNumberFormat="0"/>
    <xf numFmtId="0"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168" fontId="26" fillId="0" borderId="0"/>
    <xf numFmtId="195" fontId="26" fillId="0" borderId="0"/>
    <xf numFmtId="168" fontId="26" fillId="0" borderId="0"/>
    <xf numFmtId="192" fontId="26" fillId="0" borderId="0"/>
    <xf numFmtId="168" fontId="26" fillId="0" borderId="0"/>
    <xf numFmtId="193"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0" fontId="32" fillId="0" borderId="0"/>
    <xf numFmtId="43" fontId="26" fillId="0" borderId="0"/>
    <xf numFmtId="43" fontId="26" fillId="0" borderId="0"/>
    <xf numFmtId="43" fontId="26" fillId="0" borderId="0"/>
    <xf numFmtId="43" fontId="26" fillId="0" borderId="0"/>
    <xf numFmtId="168"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26" fillId="0" borderId="0"/>
    <xf numFmtId="168" fontId="26" fillId="0" borderId="0"/>
    <xf numFmtId="192" fontId="26" fillId="0" borderId="0"/>
    <xf numFmtId="195" fontId="26" fillId="0" borderId="0"/>
    <xf numFmtId="168" fontId="26" fillId="0" borderId="0"/>
    <xf numFmtId="195"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68" fontId="26" fillId="0" borderId="0"/>
    <xf numFmtId="192" fontId="26" fillId="0" borderId="0"/>
    <xf numFmtId="192" fontId="26" fillId="0" borderId="0"/>
    <xf numFmtId="192" fontId="26"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68" fontId="32" fillId="0" borderId="0"/>
    <xf numFmtId="192" fontId="32" fillId="0" borderId="0"/>
    <xf numFmtId="192" fontId="32" fillId="0" borderId="0"/>
    <xf numFmtId="192" fontId="32" fillId="0" borderId="0"/>
    <xf numFmtId="192" fontId="32" fillId="0" borderId="0"/>
    <xf numFmtId="192" fontId="32" fillId="0" borderId="0"/>
    <xf numFmtId="192" fontId="32" fillId="0" borderId="0"/>
    <xf numFmtId="0" fontId="46" fillId="30" borderId="32"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92" fontId="33" fillId="27" borderId="0" applyFont="0"/>
    <xf numFmtId="192" fontId="33" fillId="27" borderId="0" applyFont="0"/>
    <xf numFmtId="192" fontId="33" fillId="27" borderId="0" applyFont="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68"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0"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7" fillId="3" borderId="4" applyNumberFormat="0" applyFont="0" applyBorder="0" applyAlignment="0" applyProtection="0">
      <alignment horizontal="center"/>
    </xf>
    <xf numFmtId="192"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7" fontId="46" fillId="0" borderId="0" applyFont="0" applyFill="0" applyBorder="0" applyAlignment="0" applyProtection="0"/>
    <xf numFmtId="167"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6" fontId="32" fillId="0" borderId="0" applyFont="0" applyFill="0" applyBorder="0" applyAlignment="0" applyProtection="0"/>
    <xf numFmtId="196" fontId="32" fillId="0" borderId="0" applyFont="0" applyFill="0" applyBorder="0" applyAlignment="0" applyProtection="0"/>
    <xf numFmtId="196" fontId="32" fillId="0" borderId="0" applyFont="0" applyFill="0" applyBorder="0" applyAlignment="0" applyProtection="0"/>
    <xf numFmtId="196"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45" fillId="0" borderId="0" applyFont="0" applyFill="0" applyBorder="0" applyAlignment="0" applyProtection="0"/>
    <xf numFmtId="167" fontId="45" fillId="0" borderId="0" applyFont="0" applyFill="0" applyBorder="0" applyAlignment="0" applyProtection="0"/>
    <xf numFmtId="167" fontId="45" fillId="0" borderId="0" applyFont="0" applyFill="0" applyBorder="0" applyAlignment="0" applyProtection="0"/>
    <xf numFmtId="167" fontId="26" fillId="0" borderId="0" applyFont="0" applyFill="0" applyBorder="0" applyAlignment="0" applyProtection="0"/>
    <xf numFmtId="167" fontId="45" fillId="0" borderId="0" applyFont="0" applyFill="0" applyBorder="0" applyAlignment="0" applyProtection="0"/>
    <xf numFmtId="167" fontId="26"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26" fillId="0" borderId="0" applyFont="0" applyFill="0" applyBorder="0" applyAlignment="0" applyProtection="0"/>
    <xf numFmtId="192" fontId="71" fillId="15" borderId="40" applyNumberFormat="0" applyBorder="0" applyAlignment="0">
      <alignment horizontal="left" vertical="center" indent="1"/>
    </xf>
    <xf numFmtId="192" fontId="71" fillId="15" borderId="40" applyNumberFormat="0" applyBorder="0" applyAlignment="0">
      <alignment horizontal="left" vertical="center" indent="1"/>
    </xf>
    <xf numFmtId="192" fontId="71" fillId="15" borderId="40" applyNumberFormat="0" applyBorder="0" applyAlignment="0">
      <alignment horizontal="left" vertical="center" indent="1"/>
    </xf>
    <xf numFmtId="192" fontId="73" fillId="0" borderId="40" applyNumberFormat="0" applyBorder="0" applyAlignment="0">
      <alignment horizontal="center" vertical="center"/>
    </xf>
    <xf numFmtId="192" fontId="73" fillId="0" borderId="40" applyNumberFormat="0" applyBorder="0" applyAlignment="0">
      <alignment horizontal="center" vertical="center"/>
    </xf>
    <xf numFmtId="192" fontId="73" fillId="0" borderId="40" applyNumberFormat="0" applyBorder="0" applyAlignment="0">
      <alignment horizontal="center" vertical="center"/>
    </xf>
    <xf numFmtId="168" fontId="86" fillId="0" borderId="0" applyNumberFormat="0" applyFill="0" applyBorder="0" applyAlignment="0" applyProtection="0"/>
    <xf numFmtId="192" fontId="86" fillId="0" borderId="0" applyNumberFormat="0" applyFill="0" applyBorder="0" applyAlignment="0" applyProtection="0"/>
    <xf numFmtId="192" fontId="86" fillId="0" borderId="0" applyNumberFormat="0" applyFill="0" applyBorder="0" applyAlignment="0" applyProtection="0"/>
    <xf numFmtId="192" fontId="86" fillId="0" borderId="0" applyNumberFormat="0" applyFill="0" applyBorder="0" applyAlignment="0" applyProtection="0"/>
    <xf numFmtId="192" fontId="43" fillId="0" borderId="20" applyBorder="0" applyAlignment="0">
      <alignment horizontal="center" vertical="center"/>
    </xf>
    <xf numFmtId="192" fontId="43" fillId="0" borderId="20" applyBorder="0" applyAlignment="0">
      <alignment horizontal="center" vertical="center"/>
    </xf>
    <xf numFmtId="192" fontId="43" fillId="0" borderId="20" applyBorder="0" applyAlignment="0">
      <alignment horizontal="center" vertical="center"/>
    </xf>
    <xf numFmtId="167" fontId="46" fillId="0" borderId="0" applyFont="0" applyFill="0" applyBorder="0" applyAlignment="0" applyProtection="0"/>
    <xf numFmtId="167" fontId="26" fillId="0" borderId="0" applyFont="0" applyFill="0" applyBorder="0" applyAlignment="0" applyProtection="0"/>
    <xf numFmtId="167" fontId="32" fillId="0" borderId="0" applyFont="0" applyFill="0" applyBorder="0" applyAlignment="0" applyProtection="0"/>
    <xf numFmtId="167" fontId="45" fillId="0" borderId="0" applyFont="0" applyFill="0" applyBorder="0" applyAlignment="0" applyProtection="0"/>
    <xf numFmtId="168" fontId="74" fillId="0" borderId="0" applyNumberFormat="0" applyFill="0" applyBorder="0" applyAlignment="0" applyProtection="0"/>
    <xf numFmtId="192" fontId="74" fillId="0" borderId="0" applyNumberFormat="0" applyFill="0" applyBorder="0" applyAlignment="0" applyProtection="0"/>
    <xf numFmtId="192" fontId="74" fillId="0" borderId="0" applyNumberFormat="0" applyFill="0" applyBorder="0" applyAlignment="0" applyProtection="0"/>
    <xf numFmtId="192" fontId="74" fillId="0" borderId="0" applyNumberFormat="0" applyFill="0" applyBorder="0" applyAlignment="0" applyProtection="0"/>
    <xf numFmtId="43" fontId="26" fillId="0" borderId="0" applyFont="0" applyFill="0" applyBorder="0" applyAlignment="0" applyProtection="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36" fillId="0" borderId="29"/>
    <xf numFmtId="0" fontId="23" fillId="0" borderId="0"/>
    <xf numFmtId="193" fontId="23" fillId="0" borderId="0"/>
    <xf numFmtId="168" fontId="23" fillId="0" borderId="0"/>
    <xf numFmtId="168" fontId="22" fillId="0" borderId="0"/>
    <xf numFmtId="0" fontId="22" fillId="0" borderId="0"/>
    <xf numFmtId="193" fontId="22" fillId="0" borderId="0"/>
    <xf numFmtId="197" fontId="84" fillId="0" borderId="0" applyNumberFormat="0" applyFill="0" applyBorder="0" applyAlignment="0" applyProtection="0">
      <alignment vertical="top"/>
      <protection locked="0"/>
    </xf>
    <xf numFmtId="197" fontId="32" fillId="0" borderId="0"/>
    <xf numFmtId="0" fontId="21" fillId="0" borderId="0"/>
    <xf numFmtId="168" fontId="21" fillId="0" borderId="0"/>
    <xf numFmtId="197" fontId="21" fillId="0" borderId="0"/>
    <xf numFmtId="9" fontId="21" fillId="0" borderId="0" applyFont="0" applyFill="0" applyBorder="0" applyAlignment="0" applyProtection="0"/>
    <xf numFmtId="168" fontId="21" fillId="0" borderId="0"/>
    <xf numFmtId="197" fontId="21" fillId="0" borderId="0"/>
    <xf numFmtId="167" fontId="21" fillId="0" borderId="0" applyFont="0" applyFill="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92" fontId="46" fillId="31" borderId="0" applyNumberFormat="0" applyBorder="0" applyAlignment="0" applyProtection="0"/>
    <xf numFmtId="197" fontId="46" fillId="31" borderId="0" applyNumberFormat="0" applyBorder="0" applyAlignment="0" applyProtection="0"/>
    <xf numFmtId="197" fontId="46" fillId="31" borderId="0" applyNumberFormat="0" applyBorder="0" applyAlignment="0" applyProtection="0"/>
    <xf numFmtId="197" fontId="46" fillId="31" borderId="0" applyNumberFormat="0" applyBorder="0" applyAlignment="0" applyProtection="0"/>
    <xf numFmtId="197" fontId="46" fillId="31" borderId="0" applyNumberFormat="0" applyBorder="0" applyAlignment="0" applyProtection="0"/>
    <xf numFmtId="197" fontId="46" fillId="31" borderId="0" applyNumberFormat="0" applyBorder="0" applyAlignment="0" applyProtection="0"/>
    <xf numFmtId="192" fontId="46" fillId="31" borderId="0" applyNumberFormat="0" applyBorder="0" applyAlignment="0" applyProtection="0"/>
    <xf numFmtId="192"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31"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92" fontId="46" fillId="26" borderId="0" applyNumberFormat="0" applyBorder="0" applyAlignment="0" applyProtection="0"/>
    <xf numFmtId="197" fontId="46" fillId="26" borderId="0" applyNumberFormat="0" applyBorder="0" applyAlignment="0" applyProtection="0"/>
    <xf numFmtId="197" fontId="46" fillId="26" borderId="0" applyNumberFormat="0" applyBorder="0" applyAlignment="0" applyProtection="0"/>
    <xf numFmtId="197" fontId="46" fillId="26" borderId="0" applyNumberFormat="0" applyBorder="0" applyAlignment="0" applyProtection="0"/>
    <xf numFmtId="197" fontId="46" fillId="26" borderId="0" applyNumberFormat="0" applyBorder="0" applyAlignment="0" applyProtection="0"/>
    <xf numFmtId="197" fontId="46" fillId="26" borderId="0" applyNumberFormat="0" applyBorder="0" applyAlignment="0" applyProtection="0"/>
    <xf numFmtId="192" fontId="46" fillId="26" borderId="0" applyNumberFormat="0" applyBorder="0" applyAlignment="0" applyProtection="0"/>
    <xf numFmtId="192"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2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92" fontId="46" fillId="16" borderId="0" applyNumberFormat="0" applyBorder="0" applyAlignment="0" applyProtection="0"/>
    <xf numFmtId="197" fontId="46" fillId="16" borderId="0" applyNumberFormat="0" applyBorder="0" applyAlignment="0" applyProtection="0"/>
    <xf numFmtId="197" fontId="46" fillId="16" borderId="0" applyNumberFormat="0" applyBorder="0" applyAlignment="0" applyProtection="0"/>
    <xf numFmtId="197" fontId="46" fillId="16" borderId="0" applyNumberFormat="0" applyBorder="0" applyAlignment="0" applyProtection="0"/>
    <xf numFmtId="197" fontId="46" fillId="16" borderId="0" applyNumberFormat="0" applyBorder="0" applyAlignment="0" applyProtection="0"/>
    <xf numFmtId="197" fontId="46" fillId="16" borderId="0" applyNumberFormat="0" applyBorder="0" applyAlignment="0" applyProtection="0"/>
    <xf numFmtId="192" fontId="46" fillId="16" borderId="0" applyNumberFormat="0" applyBorder="0" applyAlignment="0" applyProtection="0"/>
    <xf numFmtId="192"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16"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92"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92" fontId="46" fillId="9" borderId="0" applyNumberFormat="0" applyBorder="0" applyAlignment="0" applyProtection="0"/>
    <xf numFmtId="197" fontId="46" fillId="9" borderId="0" applyNumberFormat="0" applyBorder="0" applyAlignment="0" applyProtection="0"/>
    <xf numFmtId="197" fontId="46" fillId="9" borderId="0" applyNumberFormat="0" applyBorder="0" applyAlignment="0" applyProtection="0"/>
    <xf numFmtId="197" fontId="46" fillId="9" borderId="0" applyNumberFormat="0" applyBorder="0" applyAlignment="0" applyProtection="0"/>
    <xf numFmtId="197" fontId="46" fillId="9" borderId="0" applyNumberFormat="0" applyBorder="0" applyAlignment="0" applyProtection="0"/>
    <xf numFmtId="197" fontId="46" fillId="9" borderId="0" applyNumberFormat="0" applyBorder="0" applyAlignment="0" applyProtection="0"/>
    <xf numFmtId="192" fontId="46" fillId="9" borderId="0" applyNumberFormat="0" applyBorder="0" applyAlignment="0" applyProtection="0"/>
    <xf numFmtId="192"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9"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92" fontId="46" fillId="7" borderId="0" applyNumberFormat="0" applyBorder="0" applyAlignment="0" applyProtection="0"/>
    <xf numFmtId="197" fontId="46" fillId="7" borderId="0" applyNumberFormat="0" applyBorder="0" applyAlignment="0" applyProtection="0"/>
    <xf numFmtId="197" fontId="46" fillId="7" borderId="0" applyNumberFormat="0" applyBorder="0" applyAlignment="0" applyProtection="0"/>
    <xf numFmtId="197" fontId="46" fillId="7" borderId="0" applyNumberFormat="0" applyBorder="0" applyAlignment="0" applyProtection="0"/>
    <xf numFmtId="197" fontId="46" fillId="7" borderId="0" applyNumberFormat="0" applyBorder="0" applyAlignment="0" applyProtection="0"/>
    <xf numFmtId="197" fontId="46" fillId="7" borderId="0" applyNumberFormat="0" applyBorder="0" applyAlignment="0" applyProtection="0"/>
    <xf numFmtId="192" fontId="46" fillId="7" borderId="0" applyNumberFormat="0" applyBorder="0" applyAlignment="0" applyProtection="0"/>
    <xf numFmtId="192"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7"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92"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92" fontId="46" fillId="11" borderId="0" applyNumberFormat="0" applyBorder="0" applyAlignment="0" applyProtection="0"/>
    <xf numFmtId="197" fontId="46" fillId="11" borderId="0" applyNumberFormat="0" applyBorder="0" applyAlignment="0" applyProtection="0"/>
    <xf numFmtId="197" fontId="46" fillId="11" borderId="0" applyNumberFormat="0" applyBorder="0" applyAlignment="0" applyProtection="0"/>
    <xf numFmtId="197" fontId="46" fillId="11" borderId="0" applyNumberFormat="0" applyBorder="0" applyAlignment="0" applyProtection="0"/>
    <xf numFmtId="197" fontId="46" fillId="11" borderId="0" applyNumberFormat="0" applyBorder="0" applyAlignment="0" applyProtection="0"/>
    <xf numFmtId="197" fontId="46" fillId="11" borderId="0" applyNumberFormat="0" applyBorder="0" applyAlignment="0" applyProtection="0"/>
    <xf numFmtId="192" fontId="46" fillId="11" borderId="0" applyNumberFormat="0" applyBorder="0" applyAlignment="0" applyProtection="0"/>
    <xf numFmtId="192"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11"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92" fontId="46" fillId="33" borderId="0" applyNumberFormat="0" applyBorder="0" applyAlignment="0" applyProtection="0"/>
    <xf numFmtId="197" fontId="46" fillId="33" borderId="0" applyNumberFormat="0" applyBorder="0" applyAlignment="0" applyProtection="0"/>
    <xf numFmtId="197" fontId="46" fillId="33" borderId="0" applyNumberFormat="0" applyBorder="0" applyAlignment="0" applyProtection="0"/>
    <xf numFmtId="197" fontId="46" fillId="33" borderId="0" applyNumberFormat="0" applyBorder="0" applyAlignment="0" applyProtection="0"/>
    <xf numFmtId="197" fontId="46" fillId="33" borderId="0" applyNumberFormat="0" applyBorder="0" applyAlignment="0" applyProtection="0"/>
    <xf numFmtId="197" fontId="46" fillId="33" borderId="0" applyNumberFormat="0" applyBorder="0" applyAlignment="0" applyProtection="0"/>
    <xf numFmtId="192" fontId="46" fillId="33" borderId="0" applyNumberFormat="0" applyBorder="0" applyAlignment="0" applyProtection="0"/>
    <xf numFmtId="192"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3"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92"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7" fontId="46" fillId="32" borderId="0" applyNumberFormat="0" applyBorder="0" applyAlignment="0" applyProtection="0"/>
    <xf numFmtId="192" fontId="46" fillId="32" borderId="0" applyNumberFormat="0" applyBorder="0" applyAlignment="0" applyProtection="0"/>
    <xf numFmtId="192"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32"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92"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7" fontId="46" fillId="13" borderId="0" applyNumberFormat="0" applyBorder="0" applyAlignment="0" applyProtection="0"/>
    <xf numFmtId="192" fontId="46" fillId="13" borderId="0" applyNumberFormat="0" applyBorder="0" applyAlignment="0" applyProtection="0"/>
    <xf numFmtId="192"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13"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92" fontId="46" fillId="34" borderId="0" applyNumberFormat="0" applyBorder="0" applyAlignment="0" applyProtection="0"/>
    <xf numFmtId="197" fontId="46" fillId="34" borderId="0" applyNumberFormat="0" applyBorder="0" applyAlignment="0" applyProtection="0"/>
    <xf numFmtId="197" fontId="46" fillId="34" borderId="0" applyNumberFormat="0" applyBorder="0" applyAlignment="0" applyProtection="0"/>
    <xf numFmtId="197" fontId="46" fillId="34" borderId="0" applyNumberFormat="0" applyBorder="0" applyAlignment="0" applyProtection="0"/>
    <xf numFmtId="197" fontId="46" fillId="34" borderId="0" applyNumberFormat="0" applyBorder="0" applyAlignment="0" applyProtection="0"/>
    <xf numFmtId="197" fontId="46" fillId="34" borderId="0" applyNumberFormat="0" applyBorder="0" applyAlignment="0" applyProtection="0"/>
    <xf numFmtId="192" fontId="46" fillId="34" borderId="0" applyNumberFormat="0" applyBorder="0" applyAlignment="0" applyProtection="0"/>
    <xf numFmtId="192"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46" fillId="34"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92" fontId="77" fillId="35" borderId="0" applyNumberFormat="0" applyBorder="0" applyAlignment="0" applyProtection="0"/>
    <xf numFmtId="197" fontId="77" fillId="35" borderId="0" applyNumberFormat="0" applyBorder="0" applyAlignment="0" applyProtection="0"/>
    <xf numFmtId="197" fontId="77" fillId="35" borderId="0" applyNumberFormat="0" applyBorder="0" applyAlignment="0" applyProtection="0"/>
    <xf numFmtId="197" fontId="77" fillId="35" borderId="0" applyNumberFormat="0" applyBorder="0" applyAlignment="0" applyProtection="0"/>
    <xf numFmtId="197" fontId="77" fillId="35" borderId="0" applyNumberFormat="0" applyBorder="0" applyAlignment="0" applyProtection="0"/>
    <xf numFmtId="197" fontId="77" fillId="35" borderId="0" applyNumberFormat="0" applyBorder="0" applyAlignment="0" applyProtection="0"/>
    <xf numFmtId="192" fontId="77" fillId="35" borderId="0" applyNumberFormat="0" applyBorder="0" applyAlignment="0" applyProtection="0"/>
    <xf numFmtId="192"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35"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92" fontId="77" fillId="11" borderId="0" applyNumberFormat="0" applyBorder="0" applyAlignment="0" applyProtection="0"/>
    <xf numFmtId="197" fontId="77" fillId="11" borderId="0" applyNumberFormat="0" applyBorder="0" applyAlignment="0" applyProtection="0"/>
    <xf numFmtId="197" fontId="77" fillId="11" borderId="0" applyNumberFormat="0" applyBorder="0" applyAlignment="0" applyProtection="0"/>
    <xf numFmtId="197" fontId="77" fillId="11" borderId="0" applyNumberFormat="0" applyBorder="0" applyAlignment="0" applyProtection="0"/>
    <xf numFmtId="197" fontId="77" fillId="11" borderId="0" applyNumberFormat="0" applyBorder="0" applyAlignment="0" applyProtection="0"/>
    <xf numFmtId="197" fontId="77" fillId="11" borderId="0" applyNumberFormat="0" applyBorder="0" applyAlignment="0" applyProtection="0"/>
    <xf numFmtId="192" fontId="77" fillId="11" borderId="0" applyNumberFormat="0" applyBorder="0" applyAlignment="0" applyProtection="0"/>
    <xf numFmtId="192"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11"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92" fontId="77" fillId="33" borderId="0" applyNumberFormat="0" applyBorder="0" applyAlignment="0" applyProtection="0"/>
    <xf numFmtId="197" fontId="77" fillId="33" borderId="0" applyNumberFormat="0" applyBorder="0" applyAlignment="0" applyProtection="0"/>
    <xf numFmtId="197" fontId="77" fillId="33" borderId="0" applyNumberFormat="0" applyBorder="0" applyAlignment="0" applyProtection="0"/>
    <xf numFmtId="197" fontId="77" fillId="33" borderId="0" applyNumberFormat="0" applyBorder="0" applyAlignment="0" applyProtection="0"/>
    <xf numFmtId="197" fontId="77" fillId="33" borderId="0" applyNumberFormat="0" applyBorder="0" applyAlignment="0" applyProtection="0"/>
    <xf numFmtId="197" fontId="77" fillId="33" borderId="0" applyNumberFormat="0" applyBorder="0" applyAlignment="0" applyProtection="0"/>
    <xf numFmtId="192" fontId="77" fillId="33" borderId="0" applyNumberFormat="0" applyBorder="0" applyAlignment="0" applyProtection="0"/>
    <xf numFmtId="192"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3"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92"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92"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92" fontId="77" fillId="37" borderId="0" applyNumberFormat="0" applyBorder="0" applyAlignment="0" applyProtection="0"/>
    <xf numFmtId="197" fontId="77" fillId="37" borderId="0" applyNumberFormat="0" applyBorder="0" applyAlignment="0" applyProtection="0"/>
    <xf numFmtId="197" fontId="77" fillId="37" borderId="0" applyNumberFormat="0" applyBorder="0" applyAlignment="0" applyProtection="0"/>
    <xf numFmtId="197" fontId="77" fillId="37" borderId="0" applyNumberFormat="0" applyBorder="0" applyAlignment="0" applyProtection="0"/>
    <xf numFmtId="197" fontId="77" fillId="37" borderId="0" applyNumberFormat="0" applyBorder="0" applyAlignment="0" applyProtection="0"/>
    <xf numFmtId="197" fontId="77" fillId="37" borderId="0" applyNumberFormat="0" applyBorder="0" applyAlignment="0" applyProtection="0"/>
    <xf numFmtId="192" fontId="77" fillId="37" borderId="0" applyNumberFormat="0" applyBorder="0" applyAlignment="0" applyProtection="0"/>
    <xf numFmtId="192"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7"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92" fontId="77" fillId="38" borderId="0" applyNumberFormat="0" applyBorder="0" applyAlignment="0" applyProtection="0"/>
    <xf numFmtId="197" fontId="77" fillId="38" borderId="0" applyNumberFormat="0" applyBorder="0" applyAlignment="0" applyProtection="0"/>
    <xf numFmtId="197" fontId="77" fillId="38" borderId="0" applyNumberFormat="0" applyBorder="0" applyAlignment="0" applyProtection="0"/>
    <xf numFmtId="197" fontId="77" fillId="38" borderId="0" applyNumberFormat="0" applyBorder="0" applyAlignment="0" applyProtection="0"/>
    <xf numFmtId="197" fontId="77" fillId="38" borderId="0" applyNumberFormat="0" applyBorder="0" applyAlignment="0" applyProtection="0"/>
    <xf numFmtId="197" fontId="77" fillId="38" borderId="0" applyNumberFormat="0" applyBorder="0" applyAlignment="0" applyProtection="0"/>
    <xf numFmtId="192" fontId="77" fillId="38" borderId="0" applyNumberFormat="0" applyBorder="0" applyAlignment="0" applyProtection="0"/>
    <xf numFmtId="192"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38"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92" fontId="77" fillId="21" borderId="0" applyNumberFormat="0" applyBorder="0" applyAlignment="0" applyProtection="0"/>
    <xf numFmtId="197" fontId="77" fillId="21" borderId="0" applyNumberFormat="0" applyBorder="0" applyAlignment="0" applyProtection="0"/>
    <xf numFmtId="197" fontId="77" fillId="21" borderId="0" applyNumberFormat="0" applyBorder="0" applyAlignment="0" applyProtection="0"/>
    <xf numFmtId="197" fontId="77" fillId="21" borderId="0" applyNumberFormat="0" applyBorder="0" applyAlignment="0" applyProtection="0"/>
    <xf numFmtId="197" fontId="77" fillId="21" borderId="0" applyNumberFormat="0" applyBorder="0" applyAlignment="0" applyProtection="0"/>
    <xf numFmtId="197" fontId="77" fillId="21" borderId="0" applyNumberFormat="0" applyBorder="0" applyAlignment="0" applyProtection="0"/>
    <xf numFmtId="192" fontId="77" fillId="21" borderId="0" applyNumberFormat="0" applyBorder="0" applyAlignment="0" applyProtection="0"/>
    <xf numFmtId="192"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1"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92" fontId="77" fillId="22" borderId="0" applyNumberFormat="0" applyBorder="0" applyAlignment="0" applyProtection="0"/>
    <xf numFmtId="197" fontId="77" fillId="22" borderId="0" applyNumberFormat="0" applyBorder="0" applyAlignment="0" applyProtection="0"/>
    <xf numFmtId="197" fontId="77" fillId="22" borderId="0" applyNumberFormat="0" applyBorder="0" applyAlignment="0" applyProtection="0"/>
    <xf numFmtId="197" fontId="77" fillId="22" borderId="0" applyNumberFormat="0" applyBorder="0" applyAlignment="0" applyProtection="0"/>
    <xf numFmtId="197" fontId="77" fillId="22" borderId="0" applyNumberFormat="0" applyBorder="0" applyAlignment="0" applyProtection="0"/>
    <xf numFmtId="197" fontId="77" fillId="22" borderId="0" applyNumberFormat="0" applyBorder="0" applyAlignment="0" applyProtection="0"/>
    <xf numFmtId="192" fontId="77" fillId="22" borderId="0" applyNumberFormat="0" applyBorder="0" applyAlignment="0" applyProtection="0"/>
    <xf numFmtId="192"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22"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92"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7" fontId="77" fillId="36" borderId="0" applyNumberFormat="0" applyBorder="0" applyAlignment="0" applyProtection="0"/>
    <xf numFmtId="192" fontId="77" fillId="36" borderId="0" applyNumberFormat="0" applyBorder="0" applyAlignment="0" applyProtection="0"/>
    <xf numFmtId="192"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36"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92"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7" fontId="77" fillId="14" borderId="0" applyNumberFormat="0" applyBorder="0" applyAlignment="0" applyProtection="0"/>
    <xf numFmtId="192" fontId="77" fillId="14" borderId="0" applyNumberFormat="0" applyBorder="0" applyAlignment="0" applyProtection="0"/>
    <xf numFmtId="192"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1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92" fontId="77" fillId="24" borderId="0" applyNumberFormat="0" applyBorder="0" applyAlignment="0" applyProtection="0"/>
    <xf numFmtId="197" fontId="77" fillId="24" borderId="0" applyNumberFormat="0" applyBorder="0" applyAlignment="0" applyProtection="0"/>
    <xf numFmtId="197" fontId="77" fillId="24" borderId="0" applyNumberFormat="0" applyBorder="0" applyAlignment="0" applyProtection="0"/>
    <xf numFmtId="197" fontId="77" fillId="24" borderId="0" applyNumberFormat="0" applyBorder="0" applyAlignment="0" applyProtection="0"/>
    <xf numFmtId="197" fontId="77" fillId="24" borderId="0" applyNumberFormat="0" applyBorder="0" applyAlignment="0" applyProtection="0"/>
    <xf numFmtId="197" fontId="77" fillId="24" borderId="0" applyNumberFormat="0" applyBorder="0" applyAlignment="0" applyProtection="0"/>
    <xf numFmtId="192" fontId="77" fillId="24" borderId="0" applyNumberFormat="0" applyBorder="0" applyAlignment="0" applyProtection="0"/>
    <xf numFmtId="192"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77" fillId="24"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92" fontId="68" fillId="26" borderId="0" applyNumberFormat="0" applyBorder="0" applyAlignment="0" applyProtection="0"/>
    <xf numFmtId="197" fontId="68" fillId="26" borderId="0" applyNumberFormat="0" applyBorder="0" applyAlignment="0" applyProtection="0"/>
    <xf numFmtId="197" fontId="68" fillId="26" borderId="0" applyNumberFormat="0" applyBorder="0" applyAlignment="0" applyProtection="0"/>
    <xf numFmtId="197" fontId="68" fillId="26" borderId="0" applyNumberFormat="0" applyBorder="0" applyAlignment="0" applyProtection="0"/>
    <xf numFmtId="197" fontId="68" fillId="26" borderId="0" applyNumberFormat="0" applyBorder="0" applyAlignment="0" applyProtection="0"/>
    <xf numFmtId="197" fontId="68" fillId="26" borderId="0" applyNumberFormat="0" applyBorder="0" applyAlignment="0" applyProtection="0"/>
    <xf numFmtId="192" fontId="68" fillId="26" borderId="0" applyNumberFormat="0" applyBorder="0" applyAlignment="0" applyProtection="0"/>
    <xf numFmtId="192"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68" fillId="26" borderId="0" applyNumberFormat="0" applyBorder="0" applyAlignment="0" applyProtection="0"/>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7"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92"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41" fillId="15" borderId="27" applyNumberFormat="0" applyFont="0" applyBorder="0" applyAlignment="0">
      <alignment horizontal="left" vertical="center"/>
    </xf>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97"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68" fontId="78" fillId="10" borderId="33" applyNumberFormat="0" applyAlignment="0" applyProtection="0"/>
    <xf numFmtId="192" fontId="78" fillId="10" borderId="33" applyNumberFormat="0" applyAlignment="0" applyProtection="0"/>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xf numFmtId="197" fontId="32" fillId="19" borderId="17"/>
    <xf numFmtId="197" fontId="32" fillId="19" borderId="17"/>
    <xf numFmtId="197" fontId="32" fillId="19" borderId="17"/>
    <xf numFmtId="197" fontId="32" fillId="19" borderId="17"/>
    <xf numFmtId="168" fontId="32" fillId="19" borderId="17"/>
    <xf numFmtId="168" fontId="32" fillId="19" borderId="17"/>
    <xf numFmtId="168" fontId="32" fillId="19" borderId="17"/>
    <xf numFmtId="168" fontId="32" fillId="19" borderId="17"/>
    <xf numFmtId="168" fontId="32" fillId="19" borderId="17"/>
    <xf numFmtId="192" fontId="32" fillId="19" borderId="17"/>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97"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68" fontId="32" fillId="19" borderId="17">
      <alignment horizontal="left"/>
    </xf>
    <xf numFmtId="192" fontId="32" fillId="19" borderId="17">
      <alignment horizontal="left"/>
    </xf>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92" fontId="79" fillId="20" borderId="45" applyNumberFormat="0" applyAlignment="0" applyProtection="0"/>
    <xf numFmtId="197" fontId="79" fillId="20" borderId="45" applyNumberFormat="0" applyAlignment="0" applyProtection="0"/>
    <xf numFmtId="197" fontId="79" fillId="20" borderId="45" applyNumberFormat="0" applyAlignment="0" applyProtection="0"/>
    <xf numFmtId="197" fontId="79" fillId="20" borderId="45" applyNumberFormat="0" applyAlignment="0" applyProtection="0"/>
    <xf numFmtId="197" fontId="79" fillId="20" borderId="45" applyNumberFormat="0" applyAlignment="0" applyProtection="0"/>
    <xf numFmtId="197" fontId="79" fillId="20" borderId="45" applyNumberFormat="0" applyAlignment="0" applyProtection="0"/>
    <xf numFmtId="192" fontId="79" fillId="20" borderId="45" applyNumberFormat="0" applyAlignment="0" applyProtection="0"/>
    <xf numFmtId="192"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79" fillId="20" borderId="45" applyNumberFormat="0" applyAlignment="0" applyProtection="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45"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92" fontId="80" fillId="0" borderId="0" applyNumberFormat="0" applyFill="0" applyBorder="0" applyAlignment="0" applyProtection="0"/>
    <xf numFmtId="197" fontId="80" fillId="0" borderId="0" applyNumberFormat="0" applyFill="0" applyBorder="0" applyAlignment="0" applyProtection="0"/>
    <xf numFmtId="197" fontId="80" fillId="0" borderId="0" applyNumberFormat="0" applyFill="0" applyBorder="0" applyAlignment="0" applyProtection="0"/>
    <xf numFmtId="197" fontId="80" fillId="0" borderId="0" applyNumberFormat="0" applyFill="0" applyBorder="0" applyAlignment="0" applyProtection="0"/>
    <xf numFmtId="197" fontId="80" fillId="0" borderId="0" applyNumberFormat="0" applyFill="0" applyBorder="0" applyAlignment="0" applyProtection="0"/>
    <xf numFmtId="197" fontId="80" fillId="0" borderId="0" applyNumberFormat="0" applyFill="0" applyBorder="0" applyAlignment="0" applyProtection="0"/>
    <xf numFmtId="192" fontId="80" fillId="0" borderId="0" applyNumberFormat="0" applyFill="0" applyBorder="0" applyAlignment="0" applyProtection="0"/>
    <xf numFmtId="192"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92" fontId="48" fillId="16" borderId="0" applyNumberFormat="0" applyBorder="0" applyAlignment="0" applyProtection="0"/>
    <xf numFmtId="197" fontId="48" fillId="16" borderId="0" applyNumberFormat="0" applyBorder="0" applyAlignment="0" applyProtection="0"/>
    <xf numFmtId="197" fontId="48" fillId="16" borderId="0" applyNumberFormat="0" applyBorder="0" applyAlignment="0" applyProtection="0"/>
    <xf numFmtId="197" fontId="48" fillId="16" borderId="0" applyNumberFormat="0" applyBorder="0" applyAlignment="0" applyProtection="0"/>
    <xf numFmtId="197" fontId="48" fillId="16" borderId="0" applyNumberFormat="0" applyBorder="0" applyAlignment="0" applyProtection="0"/>
    <xf numFmtId="197" fontId="48" fillId="16" borderId="0" applyNumberFormat="0" applyBorder="0" applyAlignment="0" applyProtection="0"/>
    <xf numFmtId="192" fontId="48" fillId="16" borderId="0" applyNumberFormat="0" applyBorder="0" applyAlignment="0" applyProtection="0"/>
    <xf numFmtId="192"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48" fillId="16" borderId="0" applyNumberFormat="0" applyBorder="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92" fontId="81" fillId="0" borderId="34" applyNumberFormat="0" applyFill="0" applyAlignment="0" applyProtection="0"/>
    <xf numFmtId="197" fontId="81" fillId="0" borderId="34" applyNumberFormat="0" applyFill="0" applyAlignment="0" applyProtection="0"/>
    <xf numFmtId="197" fontId="81" fillId="0" borderId="34" applyNumberFormat="0" applyFill="0" applyAlignment="0" applyProtection="0"/>
    <xf numFmtId="197" fontId="81" fillId="0" borderId="34" applyNumberFormat="0" applyFill="0" applyAlignment="0" applyProtection="0"/>
    <xf numFmtId="197" fontId="81" fillId="0" borderId="34" applyNumberFormat="0" applyFill="0" applyAlignment="0" applyProtection="0"/>
    <xf numFmtId="197" fontId="81" fillId="0" borderId="34" applyNumberFormat="0" applyFill="0" applyAlignment="0" applyProtection="0"/>
    <xf numFmtId="192" fontId="81" fillId="0" borderId="34" applyNumberFormat="0" applyFill="0" applyAlignment="0" applyProtection="0"/>
    <xf numFmtId="192"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1" fillId="0" borderId="34"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92" fontId="82" fillId="0" borderId="35" applyNumberFormat="0" applyFill="0" applyAlignment="0" applyProtection="0"/>
    <xf numFmtId="197" fontId="82" fillId="0" borderId="35" applyNumberFormat="0" applyFill="0" applyAlignment="0" applyProtection="0"/>
    <xf numFmtId="197" fontId="82" fillId="0" borderId="35" applyNumberFormat="0" applyFill="0" applyAlignment="0" applyProtection="0"/>
    <xf numFmtId="197" fontId="82" fillId="0" borderId="35" applyNumberFormat="0" applyFill="0" applyAlignment="0" applyProtection="0"/>
    <xf numFmtId="197" fontId="82" fillId="0" borderId="35" applyNumberFormat="0" applyFill="0" applyAlignment="0" applyProtection="0"/>
    <xf numFmtId="197" fontId="82" fillId="0" borderId="35" applyNumberFormat="0" applyFill="0" applyAlignment="0" applyProtection="0"/>
    <xf numFmtId="192" fontId="82" fillId="0" borderId="35" applyNumberFormat="0" applyFill="0" applyAlignment="0" applyProtection="0"/>
    <xf numFmtId="192"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2" fillId="0" borderId="35"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92"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7" fontId="83" fillId="0" borderId="36" applyNumberFormat="0" applyFill="0" applyAlignment="0" applyProtection="0"/>
    <xf numFmtId="192" fontId="83" fillId="0" borderId="36" applyNumberFormat="0" applyFill="0" applyAlignment="0" applyProtection="0"/>
    <xf numFmtId="192"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36" applyNumberFormat="0" applyFill="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92" fontId="83" fillId="0" borderId="0" applyNumberFormat="0" applyFill="0" applyBorder="0" applyAlignment="0" applyProtection="0"/>
    <xf numFmtId="197" fontId="83" fillId="0" borderId="0" applyNumberFormat="0" applyFill="0" applyBorder="0" applyAlignment="0" applyProtection="0"/>
    <xf numFmtId="197" fontId="83" fillId="0" borderId="0" applyNumberFormat="0" applyFill="0" applyBorder="0" applyAlignment="0" applyProtection="0"/>
    <xf numFmtId="197" fontId="83" fillId="0" borderId="0" applyNumberFormat="0" applyFill="0" applyBorder="0" applyAlignment="0" applyProtection="0"/>
    <xf numFmtId="197" fontId="83" fillId="0" borderId="0" applyNumberFormat="0" applyFill="0" applyBorder="0" applyAlignment="0" applyProtection="0"/>
    <xf numFmtId="197" fontId="83" fillId="0" borderId="0" applyNumberFormat="0" applyFill="0" applyBorder="0" applyAlignment="0" applyProtection="0"/>
    <xf numFmtId="192" fontId="83" fillId="0" borderId="0" applyNumberFormat="0" applyFill="0" applyBorder="0" applyAlignment="0" applyProtection="0"/>
    <xf numFmtId="192"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168" fontId="83" fillId="0" borderId="0" applyNumberFormat="0" applyFill="0" applyBorder="0" applyAlignment="0" applyProtection="0"/>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7"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192"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68" fontId="63" fillId="0" borderId="0"/>
    <xf numFmtId="168" fontId="63" fillId="0" borderId="0"/>
    <xf numFmtId="168" fontId="63" fillId="0" borderId="0"/>
    <xf numFmtId="168" fontId="63" fillId="0" borderId="0"/>
    <xf numFmtId="168" fontId="63" fillId="0" borderId="0"/>
    <xf numFmtId="168" fontId="63" fillId="0" borderId="0"/>
    <xf numFmtId="192" fontId="63" fillId="0" borderId="0"/>
    <xf numFmtId="197" fontId="63" fillId="0" borderId="0"/>
    <xf numFmtId="197" fontId="63" fillId="0" borderId="0"/>
    <xf numFmtId="197" fontId="63" fillId="0" borderId="0"/>
    <xf numFmtId="197" fontId="63" fillId="0" borderId="0"/>
    <xf numFmtId="197" fontId="63" fillId="0" borderId="0"/>
    <xf numFmtId="192" fontId="63" fillId="0" borderId="0"/>
    <xf numFmtId="192" fontId="63" fillId="0" borderId="0"/>
    <xf numFmtId="168" fontId="63" fillId="0" borderId="0"/>
    <xf numFmtId="168" fontId="63" fillId="0" borderId="0"/>
    <xf numFmtId="168" fontId="63" fillId="0" borderId="0"/>
    <xf numFmtId="168" fontId="63" fillId="0" borderId="0"/>
    <xf numFmtId="168" fontId="63" fillId="0" borderId="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97"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68" fontId="85" fillId="7" borderId="33" applyNumberFormat="0" applyAlignment="0" applyProtection="0"/>
    <xf numFmtId="192" fontId="85" fillId="7" borderId="33" applyNumberFormat="0" applyAlignment="0" applyProtection="0"/>
    <xf numFmtId="168" fontId="33" fillId="27" borderId="0"/>
    <xf numFmtId="168" fontId="33" fillId="27" borderId="0"/>
    <xf numFmtId="168" fontId="33" fillId="27" borderId="0"/>
    <xf numFmtId="168" fontId="33" fillId="27" borderId="0"/>
    <xf numFmtId="168" fontId="33" fillId="27" borderId="0"/>
    <xf numFmtId="168" fontId="33" fillId="27" borderId="0"/>
    <xf numFmtId="192" fontId="33" fillId="27" borderId="0"/>
    <xf numFmtId="197" fontId="33" fillId="27" borderId="0"/>
    <xf numFmtId="197" fontId="33" fillId="27" borderId="0"/>
    <xf numFmtId="197" fontId="33" fillId="27" borderId="0"/>
    <xf numFmtId="197" fontId="33" fillId="27" borderId="0"/>
    <xf numFmtId="197" fontId="33" fillId="27" borderId="0"/>
    <xf numFmtId="192" fontId="33" fillId="27" borderId="0"/>
    <xf numFmtId="192" fontId="33" fillId="27" borderId="0"/>
    <xf numFmtId="168" fontId="33" fillId="27" borderId="0"/>
    <xf numFmtId="168" fontId="33" fillId="27" borderId="0"/>
    <xf numFmtId="168" fontId="33" fillId="27" borderId="0"/>
    <xf numFmtId="168" fontId="33" fillId="27" borderId="0"/>
    <xf numFmtId="168" fontId="33" fillId="27" borderId="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92" fontId="57" fillId="0" borderId="46" applyNumberFormat="0" applyFill="0" applyAlignment="0" applyProtection="0"/>
    <xf numFmtId="197" fontId="57" fillId="0" borderId="46" applyNumberFormat="0" applyFill="0" applyAlignment="0" applyProtection="0"/>
    <xf numFmtId="197" fontId="57" fillId="0" borderId="46" applyNumberFormat="0" applyFill="0" applyAlignment="0" applyProtection="0"/>
    <xf numFmtId="197" fontId="57" fillId="0" borderId="46" applyNumberFormat="0" applyFill="0" applyAlignment="0" applyProtection="0"/>
    <xf numFmtId="197" fontId="57" fillId="0" borderId="46" applyNumberFormat="0" applyFill="0" applyAlignment="0" applyProtection="0"/>
    <xf numFmtId="197" fontId="57" fillId="0" borderId="46" applyNumberFormat="0" applyFill="0" applyAlignment="0" applyProtection="0"/>
    <xf numFmtId="192" fontId="57" fillId="0" borderId="46" applyNumberFormat="0" applyFill="0" applyAlignment="0" applyProtection="0"/>
    <xf numFmtId="192"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57" fillId="0" borderId="46" applyNumberFormat="0" applyFill="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92" fontId="69" fillId="12" borderId="0" applyNumberFormat="0" applyBorder="0" applyAlignment="0" applyProtection="0"/>
    <xf numFmtId="197" fontId="69" fillId="12" borderId="0" applyNumberFormat="0" applyBorder="0" applyAlignment="0" applyProtection="0"/>
    <xf numFmtId="197" fontId="69" fillId="12" borderId="0" applyNumberFormat="0" applyBorder="0" applyAlignment="0" applyProtection="0"/>
    <xf numFmtId="197" fontId="69" fillId="12" borderId="0" applyNumberFormat="0" applyBorder="0" applyAlignment="0" applyProtection="0"/>
    <xf numFmtId="197" fontId="69" fillId="12" borderId="0" applyNumberFormat="0" applyBorder="0" applyAlignment="0" applyProtection="0"/>
    <xf numFmtId="197" fontId="69" fillId="12" borderId="0" applyNumberFormat="0" applyBorder="0" applyAlignment="0" applyProtection="0"/>
    <xf numFmtId="192" fontId="69" fillId="12" borderId="0" applyNumberFormat="0" applyBorder="0" applyAlignment="0" applyProtection="0"/>
    <xf numFmtId="192"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168" fontId="69" fillId="1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21" fillId="0" borderId="0"/>
    <xf numFmtId="0" fontId="32" fillId="0" borderId="0"/>
    <xf numFmtId="0" fontId="32" fillId="0" borderId="0"/>
    <xf numFmtId="0" fontId="32" fillId="0" borderId="0"/>
    <xf numFmtId="0" fontId="32" fillId="0" borderId="0"/>
    <xf numFmtId="0" fontId="21" fillId="0" borderId="0"/>
    <xf numFmtId="0" fontId="21" fillId="0" borderId="0"/>
    <xf numFmtId="0" fontId="21" fillId="0" borderId="0"/>
    <xf numFmtId="0" fontId="21" fillId="0" borderId="0"/>
    <xf numFmtId="0" fontId="21" fillId="0" borderId="0"/>
    <xf numFmtId="0"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0" fontId="21" fillId="0" borderId="0"/>
    <xf numFmtId="0" fontId="21" fillId="0" borderId="0"/>
    <xf numFmtId="0" fontId="21" fillId="0" borderId="0"/>
    <xf numFmtId="0"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0"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9" fontId="32" fillId="0" borderId="0"/>
    <xf numFmtId="168" fontId="21" fillId="0" borderId="0"/>
    <xf numFmtId="168" fontId="21" fillId="0" borderId="0"/>
    <xf numFmtId="168" fontId="21" fillId="0" borderId="0"/>
    <xf numFmtId="168" fontId="2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0" fontId="32" fillId="0" borderId="0"/>
    <xf numFmtId="168" fontId="21" fillId="0" borderId="0"/>
    <xf numFmtId="168" fontId="21" fillId="0" borderId="0"/>
    <xf numFmtId="168" fontId="21" fillId="0" borderId="0"/>
    <xf numFmtId="168" fontId="21"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3" fontId="32" fillId="0" borderId="0"/>
    <xf numFmtId="192" fontId="32" fillId="0" borderId="0"/>
    <xf numFmtId="195"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45" fillId="0" borderId="0" applyNumberFormat="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92" fontId="21"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92" fontId="21" fillId="0" borderId="0"/>
    <xf numFmtId="192" fontId="21" fillId="0" borderId="0"/>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45" fillId="0" borderId="0" applyNumberFormat="0"/>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197" fontId="36" fillId="0" borderId="29"/>
    <xf numFmtId="197" fontId="36" fillId="0" borderId="29"/>
    <xf numFmtId="197" fontId="36" fillId="0" borderId="29"/>
    <xf numFmtId="0" fontId="36" fillId="0" borderId="29"/>
    <xf numFmtId="0" fontId="36" fillId="0" borderId="29"/>
    <xf numFmtId="0" fontId="36" fillId="0" borderId="29"/>
    <xf numFmtId="0" fontId="36" fillId="0" borderId="29"/>
    <xf numFmtId="0" fontId="36" fillId="0" borderId="29"/>
    <xf numFmtId="0" fontId="36" fillId="0" borderId="29"/>
    <xf numFmtId="192"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0" fontId="32" fillId="0" borderId="0"/>
    <xf numFmtId="0" fontId="32" fillId="0" borderId="0"/>
    <xf numFmtId="0" fontId="32"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68" fontId="45" fillId="0" borderId="0"/>
    <xf numFmtId="192" fontId="45" fillId="0" borderId="0"/>
    <xf numFmtId="197" fontId="45" fillId="0" borderId="0"/>
    <xf numFmtId="197" fontId="45" fillId="0" borderId="0"/>
    <xf numFmtId="197" fontId="45" fillId="0" borderId="0"/>
    <xf numFmtId="197" fontId="45" fillId="0" borderId="0"/>
    <xf numFmtId="197" fontId="45" fillId="0" borderId="0"/>
    <xf numFmtId="192" fontId="45" fillId="0" borderId="0"/>
    <xf numFmtId="192" fontId="45" fillId="0" borderId="0"/>
    <xf numFmtId="168" fontId="45" fillId="0" borderId="0"/>
    <xf numFmtId="168" fontId="45" fillId="0" borderId="0"/>
    <xf numFmtId="168" fontId="45" fillId="0" borderId="0"/>
    <xf numFmtId="168" fontId="45" fillId="0" borderId="0"/>
    <xf numFmtId="168" fontId="45"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92" fontId="36" fillId="0" borderId="0"/>
    <xf numFmtId="197" fontId="36" fillId="0" borderId="0"/>
    <xf numFmtId="197" fontId="36" fillId="0" borderId="0"/>
    <xf numFmtId="197" fontId="36" fillId="0" borderId="0"/>
    <xf numFmtId="197" fontId="36" fillId="0" borderId="0"/>
    <xf numFmtId="197" fontId="36" fillId="0" borderId="0"/>
    <xf numFmtId="0" fontId="36" fillId="0" borderId="0"/>
    <xf numFmtId="0"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68" fontId="36" fillId="0" borderId="0"/>
    <xf numFmtId="192" fontId="36" fillId="0" borderId="0"/>
    <xf numFmtId="197" fontId="36" fillId="0" borderId="0"/>
    <xf numFmtId="197" fontId="36" fillId="0" borderId="0"/>
    <xf numFmtId="197" fontId="36" fillId="0" borderId="0"/>
    <xf numFmtId="197" fontId="36" fillId="0" borderId="0"/>
    <xf numFmtId="197" fontId="36" fillId="0" borderId="0"/>
    <xf numFmtId="0" fontId="36" fillId="0" borderId="0"/>
    <xf numFmtId="0" fontId="36" fillId="0" borderId="0"/>
    <xf numFmtId="168" fontId="36" fillId="0" borderId="0"/>
    <xf numFmtId="168" fontId="36" fillId="0" borderId="0"/>
    <xf numFmtId="168" fontId="36" fillId="0" borderId="0"/>
    <xf numFmtId="168" fontId="36" fillId="0" borderId="0"/>
    <xf numFmtId="168" fontId="36"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0" fontId="32" fillId="0" borderId="0"/>
    <xf numFmtId="0" fontId="32" fillId="0" borderId="0"/>
    <xf numFmtId="0" fontId="32" fillId="0" borderId="0"/>
    <xf numFmtId="0" fontId="32" fillId="0" borderId="0"/>
    <xf numFmtId="0" fontId="32" fillId="0" borderId="0"/>
    <xf numFmtId="0" fontId="45" fillId="0" borderId="0" applyNumberFormat="0"/>
    <xf numFmtId="0" fontId="45" fillId="0" borderId="0" applyNumberFormat="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0" fontId="32" fillId="0" borderId="0"/>
    <xf numFmtId="192" fontId="32" fillId="0" borderId="0"/>
    <xf numFmtId="0" fontId="32" fillId="0" borderId="0"/>
    <xf numFmtId="0" fontId="32" fillId="0" borderId="0"/>
    <xf numFmtId="0" fontId="32" fillId="0" borderId="0"/>
    <xf numFmtId="0" fontId="32" fillId="0" borderId="0"/>
    <xf numFmtId="168" fontId="32"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3"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5" fontId="21" fillId="0" borderId="0"/>
    <xf numFmtId="197" fontId="21" fillId="0" borderId="0"/>
    <xf numFmtId="197" fontId="21" fillId="0" borderId="0"/>
    <xf numFmtId="197" fontId="21" fillId="0" borderId="0"/>
    <xf numFmtId="195"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68" fontId="21" fillId="0" borderId="0"/>
    <xf numFmtId="192" fontId="21" fillId="0" borderId="0"/>
    <xf numFmtId="197" fontId="21" fillId="0" borderId="0"/>
    <xf numFmtId="197" fontId="21" fillId="0" borderId="0"/>
    <xf numFmtId="197" fontId="21" fillId="0" borderId="0"/>
    <xf numFmtId="197" fontId="21" fillId="0" borderId="0"/>
    <xf numFmtId="197" fontId="21" fillId="0" borderId="0"/>
    <xf numFmtId="192" fontId="21" fillId="0" borderId="0"/>
    <xf numFmtId="192" fontId="21" fillId="0" borderId="0"/>
    <xf numFmtId="168" fontId="21" fillId="0" borderId="0"/>
    <xf numFmtId="168" fontId="21" fillId="0" borderId="0"/>
    <xf numFmtId="168" fontId="21" fillId="0" borderId="0"/>
    <xf numFmtId="168" fontId="21" fillId="0" borderId="0"/>
    <xf numFmtId="168" fontId="21"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68"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168" fontId="32" fillId="0" borderId="0"/>
    <xf numFmtId="168" fontId="32" fillId="0" borderId="0"/>
    <xf numFmtId="168" fontId="32" fillId="0" borderId="0"/>
    <xf numFmtId="168" fontId="32" fillId="0" borderId="0"/>
    <xf numFmtId="168"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2" fontId="32" fillId="0" borderId="0"/>
    <xf numFmtId="197" fontId="32" fillId="0" borderId="0"/>
    <xf numFmtId="197" fontId="32" fillId="0" borderId="0"/>
    <xf numFmtId="197" fontId="32" fillId="0" borderId="0"/>
    <xf numFmtId="197" fontId="32" fillId="0" borderId="0"/>
    <xf numFmtId="197" fontId="32" fillId="0" borderId="0"/>
    <xf numFmtId="192" fontId="32" fillId="0" borderId="0"/>
    <xf numFmtId="192" fontId="32" fillId="0" borderId="0"/>
    <xf numFmtId="0" fontId="32" fillId="0" borderId="0"/>
    <xf numFmtId="0" fontId="32" fillId="0" borderId="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97"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68" fontId="32" fillId="8" borderId="38" applyNumberFormat="0" applyFont="0" applyAlignment="0" applyProtection="0"/>
    <xf numFmtId="192" fontId="32" fillId="8" borderId="38" applyNumberFormat="0" applyFont="0" applyAlignment="0" applyProtection="0"/>
    <xf numFmtId="168" fontId="33" fillId="27" borderId="0" applyFont="0"/>
    <xf numFmtId="168" fontId="33" fillId="27" borderId="0" applyFont="0"/>
    <xf numFmtId="168" fontId="33" fillId="27" borderId="0" applyFont="0"/>
    <xf numFmtId="168" fontId="33" fillId="27" borderId="0" applyFont="0"/>
    <xf numFmtId="168" fontId="33" fillId="27" borderId="0" applyFont="0"/>
    <xf numFmtId="168" fontId="33" fillId="27" borderId="0" applyFont="0"/>
    <xf numFmtId="192" fontId="33" fillId="27" borderId="0" applyFont="0"/>
    <xf numFmtId="197" fontId="33" fillId="27" borderId="0" applyFont="0"/>
    <xf numFmtId="197" fontId="33" fillId="27" borderId="0" applyFont="0"/>
    <xf numFmtId="197" fontId="33" fillId="27" borderId="0" applyFont="0"/>
    <xf numFmtId="197" fontId="33" fillId="27" borderId="0" applyFont="0"/>
    <xf numFmtId="197" fontId="33" fillId="27" borderId="0" applyFont="0"/>
    <xf numFmtId="192" fontId="33" fillId="27" borderId="0" applyFont="0"/>
    <xf numFmtId="192" fontId="33" fillId="27" borderId="0" applyFont="0"/>
    <xf numFmtId="168" fontId="33" fillId="27" borderId="0" applyFont="0"/>
    <xf numFmtId="168" fontId="33" fillId="27" borderId="0" applyFont="0"/>
    <xf numFmtId="168" fontId="33" fillId="27" borderId="0" applyFont="0"/>
    <xf numFmtId="168" fontId="33" fillId="27" borderId="0" applyFont="0"/>
    <xf numFmtId="168" fontId="33" fillId="27" borderId="0" applyFont="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168"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97"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68" fontId="72" fillId="10" borderId="39" applyNumberFormat="0" applyAlignment="0" applyProtection="0"/>
    <xf numFmtId="192" fontId="72" fillId="10" borderId="39" applyNumberFormat="0" applyAlignment="0" applyProtection="0"/>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68"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7"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192"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7" fillId="3" borderId="29" applyNumberFormat="0" applyFont="0" applyBorder="0" applyAlignment="0" applyProtection="0">
      <alignment horizontal="center"/>
    </xf>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192" fontId="35" fillId="0" borderId="5" applyNumberFormat="0" applyFont="0" applyBorder="0" applyAlignment="0"/>
    <xf numFmtId="197" fontId="35" fillId="0" borderId="5" applyNumberFormat="0" applyFont="0" applyBorder="0" applyAlignment="0"/>
    <xf numFmtId="197" fontId="35" fillId="0" borderId="5" applyNumberFormat="0" applyFont="0" applyBorder="0" applyAlignment="0"/>
    <xf numFmtId="197" fontId="35" fillId="0" borderId="5" applyNumberFormat="0" applyFont="0" applyBorder="0" applyAlignment="0"/>
    <xf numFmtId="197" fontId="35" fillId="0" borderId="5" applyNumberFormat="0" applyFont="0" applyBorder="0" applyAlignment="0"/>
    <xf numFmtId="197"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0" fontId="35" fillId="0" borderId="5" applyNumberFormat="0" applyFont="0" applyBorder="0" applyAlignment="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92"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7" fontId="32" fillId="0" borderId="0" applyFont="0" applyFill="0" applyBorder="0" applyAlignment="0" applyProtection="0"/>
    <xf numFmtId="192" fontId="32" fillId="0" borderId="0" applyFont="0" applyFill="0" applyBorder="0" applyAlignment="0" applyProtection="0"/>
    <xf numFmtId="19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45" fillId="0" borderId="0" applyFont="0" applyFill="0" applyBorder="0" applyAlignment="0" applyProtection="0"/>
    <xf numFmtId="167" fontId="21" fillId="0" borderId="0" applyFont="0" applyFill="0" applyBorder="0" applyAlignment="0" applyProtection="0"/>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92" fontId="71" fillId="15" borderId="40" applyNumberFormat="0" applyBorder="0" applyAlignment="0">
      <alignment horizontal="left" vertical="center" indent="1"/>
    </xf>
    <xf numFmtId="197" fontId="71" fillId="15" borderId="40" applyNumberFormat="0" applyBorder="0" applyAlignment="0">
      <alignment horizontal="left" vertical="center" indent="1"/>
    </xf>
    <xf numFmtId="197" fontId="71" fillId="15" borderId="40" applyNumberFormat="0" applyBorder="0" applyAlignment="0">
      <alignment horizontal="left" vertical="center" indent="1"/>
    </xf>
    <xf numFmtId="197" fontId="71" fillId="15" borderId="40" applyNumberFormat="0" applyBorder="0" applyAlignment="0">
      <alignment horizontal="left" vertical="center" indent="1"/>
    </xf>
    <xf numFmtId="197" fontId="71" fillId="15" borderId="40" applyNumberFormat="0" applyBorder="0" applyAlignment="0">
      <alignment horizontal="left" vertical="center" indent="1"/>
    </xf>
    <xf numFmtId="197" fontId="71" fillId="15" borderId="40" applyNumberFormat="0" applyBorder="0" applyAlignment="0">
      <alignment horizontal="left" vertical="center" indent="1"/>
    </xf>
    <xf numFmtId="192" fontId="71" fillId="15" borderId="40" applyNumberFormat="0" applyBorder="0" applyAlignment="0">
      <alignment horizontal="left" vertical="center" indent="1"/>
    </xf>
    <xf numFmtId="192"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1" fillId="15" borderId="40" applyNumberFormat="0" applyBorder="0" applyAlignment="0">
      <alignment horizontal="left" vertical="center" indent="1"/>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92" fontId="73" fillId="0" borderId="40" applyNumberFormat="0" applyBorder="0" applyAlignment="0">
      <alignment horizontal="center" vertical="center"/>
    </xf>
    <xf numFmtId="197" fontId="73" fillId="0" borderId="40" applyNumberFormat="0" applyBorder="0" applyAlignment="0">
      <alignment horizontal="center" vertical="center"/>
    </xf>
    <xf numFmtId="197" fontId="73" fillId="0" borderId="40" applyNumberFormat="0" applyBorder="0" applyAlignment="0">
      <alignment horizontal="center" vertical="center"/>
    </xf>
    <xf numFmtId="197" fontId="73" fillId="0" borderId="40" applyNumberFormat="0" applyBorder="0" applyAlignment="0">
      <alignment horizontal="center" vertical="center"/>
    </xf>
    <xf numFmtId="197" fontId="73" fillId="0" borderId="40" applyNumberFormat="0" applyBorder="0" applyAlignment="0">
      <alignment horizontal="center" vertical="center"/>
    </xf>
    <xf numFmtId="197" fontId="73" fillId="0" borderId="40" applyNumberFormat="0" applyBorder="0" applyAlignment="0">
      <alignment horizontal="center" vertical="center"/>
    </xf>
    <xf numFmtId="192" fontId="73" fillId="0" borderId="40" applyNumberFormat="0" applyBorder="0" applyAlignment="0">
      <alignment horizontal="center" vertical="center"/>
    </xf>
    <xf numFmtId="192"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73" fillId="0" borderId="40" applyNumberFormat="0" applyBorder="0" applyAlignment="0">
      <alignment horizontal="center" vertical="center"/>
    </xf>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92" fontId="86" fillId="0" borderId="0" applyNumberFormat="0" applyFill="0" applyBorder="0" applyAlignment="0" applyProtection="0"/>
    <xf numFmtId="197" fontId="86" fillId="0" borderId="0" applyNumberFormat="0" applyFill="0" applyBorder="0" applyAlignment="0" applyProtection="0"/>
    <xf numFmtId="197" fontId="86" fillId="0" borderId="0" applyNumberFormat="0" applyFill="0" applyBorder="0" applyAlignment="0" applyProtection="0"/>
    <xf numFmtId="197" fontId="86" fillId="0" borderId="0" applyNumberFormat="0" applyFill="0" applyBorder="0" applyAlignment="0" applyProtection="0"/>
    <xf numFmtId="197" fontId="86" fillId="0" borderId="0" applyNumberFormat="0" applyFill="0" applyBorder="0" applyAlignment="0" applyProtection="0"/>
    <xf numFmtId="197" fontId="86" fillId="0" borderId="0" applyNumberFormat="0" applyFill="0" applyBorder="0" applyAlignment="0" applyProtection="0"/>
    <xf numFmtId="192" fontId="86" fillId="0" borderId="0" applyNumberFormat="0" applyFill="0" applyBorder="0" applyAlignment="0" applyProtection="0"/>
    <xf numFmtId="192"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86" fillId="0" borderId="0" applyNumberFormat="0" applyFill="0" applyBorder="0" applyAlignment="0" applyProtection="0"/>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92" fontId="43" fillId="0" borderId="20" applyBorder="0" applyAlignment="0">
      <alignment horizontal="center" vertical="center"/>
    </xf>
    <xf numFmtId="197" fontId="43" fillId="0" borderId="20" applyBorder="0" applyAlignment="0">
      <alignment horizontal="center" vertical="center"/>
    </xf>
    <xf numFmtId="197" fontId="43" fillId="0" borderId="20" applyBorder="0" applyAlignment="0">
      <alignment horizontal="center" vertical="center"/>
    </xf>
    <xf numFmtId="197" fontId="43" fillId="0" borderId="20" applyBorder="0" applyAlignment="0">
      <alignment horizontal="center" vertical="center"/>
    </xf>
    <xf numFmtId="197" fontId="43" fillId="0" borderId="20" applyBorder="0" applyAlignment="0">
      <alignment horizontal="center" vertical="center"/>
    </xf>
    <xf numFmtId="197" fontId="43" fillId="0" borderId="20" applyBorder="0" applyAlignment="0">
      <alignment horizontal="center" vertical="center"/>
    </xf>
    <xf numFmtId="192" fontId="43" fillId="0" borderId="20" applyBorder="0" applyAlignment="0">
      <alignment horizontal="center" vertical="center"/>
    </xf>
    <xf numFmtId="192"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43" fillId="0" borderId="20" applyBorder="0" applyAlignment="0">
      <alignment horizontal="center" vertical="center"/>
    </xf>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92" fontId="74" fillId="0" borderId="0" applyNumberFormat="0" applyFill="0" applyBorder="0" applyAlignment="0" applyProtection="0"/>
    <xf numFmtId="197" fontId="74" fillId="0" borderId="0" applyNumberFormat="0" applyFill="0" applyBorder="0" applyAlignment="0" applyProtection="0"/>
    <xf numFmtId="197" fontId="74" fillId="0" borderId="0" applyNumberFormat="0" applyFill="0" applyBorder="0" applyAlignment="0" applyProtection="0"/>
    <xf numFmtId="197" fontId="74" fillId="0" borderId="0" applyNumberFormat="0" applyFill="0" applyBorder="0" applyAlignment="0" applyProtection="0"/>
    <xf numFmtId="197" fontId="74" fillId="0" borderId="0" applyNumberFormat="0" applyFill="0" applyBorder="0" applyAlignment="0" applyProtection="0"/>
    <xf numFmtId="197" fontId="74" fillId="0" borderId="0" applyNumberFormat="0" applyFill="0" applyBorder="0" applyAlignment="0" applyProtection="0"/>
    <xf numFmtId="192" fontId="74" fillId="0" borderId="0" applyNumberFormat="0" applyFill="0" applyBorder="0" applyAlignment="0" applyProtection="0"/>
    <xf numFmtId="192"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168" fontId="74" fillId="0" borderId="0" applyNumberFormat="0" applyFill="0" applyBorder="0" applyAlignment="0" applyProtection="0"/>
    <xf numFmtId="0" fontId="20" fillId="0" borderId="0"/>
    <xf numFmtId="168" fontId="20" fillId="0" borderId="0"/>
    <xf numFmtId="193" fontId="20" fillId="0" borderId="0"/>
    <xf numFmtId="0" fontId="19" fillId="0" borderId="0"/>
    <xf numFmtId="0" fontId="46" fillId="10" borderId="0" applyNumberFormat="0" applyBorder="0" applyAlignment="0" applyProtection="0"/>
    <xf numFmtId="0" fontId="46" fillId="10"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10" borderId="0" applyNumberFormat="0" applyBorder="0" applyAlignment="0" applyProtection="0"/>
    <xf numFmtId="0" fontId="46" fillId="20" borderId="0" applyNumberFormat="0" applyBorder="0" applyAlignment="0" applyProtection="0"/>
    <xf numFmtId="0" fontId="46" fillId="10" borderId="0" applyNumberFormat="0" applyBorder="0" applyAlignment="0" applyProtection="0"/>
    <xf numFmtId="0" fontId="77" fillId="6" borderId="0" applyNumberFormat="0" applyBorder="0" applyAlignment="0" applyProtection="0"/>
    <xf numFmtId="0" fontId="77" fillId="10" borderId="0" applyNumberFormat="0" applyBorder="0" applyAlignment="0" applyProtection="0"/>
    <xf numFmtId="0" fontId="77" fillId="20" borderId="0" applyNumberFormat="0" applyBorder="0" applyAlignment="0" applyProtection="0"/>
    <xf numFmtId="0" fontId="48" fillId="16" borderId="0" applyNumberFormat="0" applyBorder="0" applyAlignment="0" applyProtection="0"/>
    <xf numFmtId="0" fontId="78" fillId="10" borderId="47" applyNumberFormat="0" applyAlignment="0" applyProtection="0"/>
    <xf numFmtId="0" fontId="32" fillId="16" borderId="48"/>
    <xf numFmtId="0" fontId="32" fillId="26" borderId="48"/>
    <xf numFmtId="0" fontId="32" fillId="39" borderId="48"/>
    <xf numFmtId="0" fontId="88" fillId="19" borderId="48">
      <alignment horizontal="left" vertical="center" wrapText="1"/>
    </xf>
    <xf numFmtId="0" fontId="89" fillId="40" borderId="49">
      <alignment horizontal="center" textRotation="90"/>
    </xf>
    <xf numFmtId="0" fontId="32" fillId="41" borderId="50">
      <alignment horizontal="center" vertical="center"/>
    </xf>
    <xf numFmtId="173" fontId="32" fillId="41" borderId="50">
      <alignment horizontal="right" vertical="center"/>
    </xf>
    <xf numFmtId="10" fontId="32" fillId="41" borderId="50">
      <alignment horizontal="right" vertical="center"/>
    </xf>
    <xf numFmtId="0" fontId="90" fillId="42" borderId="51" applyBorder="0">
      <alignment horizontal="centerContinuous" vertical="center"/>
    </xf>
    <xf numFmtId="0" fontId="91" fillId="43" borderId="52">
      <alignment horizontal="center" vertical="center" wrapText="1"/>
    </xf>
    <xf numFmtId="0" fontId="92" fillId="27" borderId="53">
      <alignment horizontal="centerContinuous" vertical="center" wrapText="1"/>
    </xf>
    <xf numFmtId="0" fontId="93" fillId="44" borderId="54">
      <alignment horizontal="center" vertical="center" wrapText="1"/>
    </xf>
    <xf numFmtId="0" fontId="94" fillId="45" borderId="54">
      <alignment horizontal="centerContinuous" vertical="center"/>
    </xf>
    <xf numFmtId="173" fontId="55" fillId="10" borderId="48"/>
    <xf numFmtId="10" fontId="55" fillId="19" borderId="49"/>
    <xf numFmtId="198" fontId="55" fillId="10" borderId="48"/>
    <xf numFmtId="10" fontId="55" fillId="10" borderId="48"/>
    <xf numFmtId="199" fontId="55" fillId="10" borderId="48"/>
    <xf numFmtId="10" fontId="32" fillId="41" borderId="50" applyBorder="0">
      <alignment horizontal="right" vertical="center"/>
    </xf>
    <xf numFmtId="0" fontId="32" fillId="21" borderId="48">
      <alignment vertical="top" wrapText="1"/>
    </xf>
    <xf numFmtId="10" fontId="32" fillId="20" borderId="48" applyFont="0" applyAlignment="0" applyProtection="0"/>
    <xf numFmtId="173" fontId="32" fillId="20" borderId="48" applyFont="0" applyAlignment="0" applyProtection="0"/>
    <xf numFmtId="10" fontId="95" fillId="0" borderId="48" applyAlignment="0" applyProtection="0"/>
    <xf numFmtId="173" fontId="95" fillId="0" borderId="48" applyAlignment="0" applyProtection="0"/>
    <xf numFmtId="10" fontId="96" fillId="0" borderId="48" applyAlignment="0" applyProtection="0"/>
    <xf numFmtId="173" fontId="96" fillId="0" borderId="48" applyAlignment="0" applyProtection="0"/>
    <xf numFmtId="10" fontId="97" fillId="0" borderId="48" applyAlignment="0" applyProtection="0"/>
    <xf numFmtId="173" fontId="97" fillId="0" borderId="48" applyAlignment="0" applyProtection="0"/>
    <xf numFmtId="0" fontId="98" fillId="46" borderId="49">
      <alignment horizontal="left"/>
    </xf>
    <xf numFmtId="1" fontId="32" fillId="0" borderId="4" applyNumberFormat="0" applyFont="0" applyBorder="0" applyAlignment="0" applyProtection="0">
      <alignment horizontal="center"/>
      <protection locked="0"/>
    </xf>
    <xf numFmtId="1" fontId="32" fillId="47" borderId="4" applyNumberFormat="0" applyFont="0" applyBorder="0" applyAlignment="0" applyProtection="0">
      <alignment horizontal="center"/>
      <protection locked="0"/>
    </xf>
    <xf numFmtId="1" fontId="32" fillId="19" borderId="4" applyNumberFormat="0" applyFont="0" applyAlignment="0" applyProtection="0">
      <alignment horizontal="center"/>
      <protection locked="0"/>
    </xf>
    <xf numFmtId="1" fontId="32" fillId="29" borderId="4" applyNumberFormat="0" applyFont="0" applyBorder="0" applyAlignment="0" applyProtection="0">
      <alignment horizontal="center"/>
      <protection locked="0"/>
    </xf>
    <xf numFmtId="0" fontId="79" fillId="20" borderId="45" applyNumberFormat="0" applyAlignment="0" applyProtection="0"/>
    <xf numFmtId="0" fontId="57" fillId="0" borderId="55" applyNumberFormat="0" applyFill="0" applyAlignment="0" applyProtection="0"/>
    <xf numFmtId="49" fontId="36" fillId="27" borderId="0">
      <alignment horizontal="left" vertical="center"/>
      <protection hidden="1"/>
    </xf>
    <xf numFmtId="200" fontId="61" fillId="0" borderId="0">
      <protection locked="0"/>
    </xf>
    <xf numFmtId="0" fontId="61" fillId="0" borderId="0">
      <protection locked="0"/>
    </xf>
    <xf numFmtId="0" fontId="77" fillId="10" borderId="0" applyNumberFormat="0" applyBorder="0" applyAlignment="0" applyProtection="0"/>
    <xf numFmtId="0" fontId="77" fillId="10" borderId="0" applyNumberFormat="0" applyBorder="0" applyAlignment="0" applyProtection="0"/>
    <xf numFmtId="0" fontId="77" fillId="20" borderId="0" applyNumberFormat="0" applyBorder="0" applyAlignment="0" applyProtection="0"/>
    <xf numFmtId="0" fontId="77" fillId="48" borderId="0" applyNumberFormat="0" applyBorder="0" applyAlignment="0" applyProtection="0"/>
    <xf numFmtId="0" fontId="77" fillId="48" borderId="0" applyNumberFormat="0" applyBorder="0" applyAlignment="0" applyProtection="0"/>
    <xf numFmtId="0" fontId="77" fillId="49" borderId="0" applyNumberFormat="0" applyBorder="0" applyAlignment="0" applyProtection="0"/>
    <xf numFmtId="0" fontId="85" fillId="7" borderId="47" applyNumberFormat="0" applyAlignment="0" applyProtection="0"/>
    <xf numFmtId="201" fontId="61" fillId="0" borderId="0">
      <protection locked="0"/>
    </xf>
    <xf numFmtId="0" fontId="68" fillId="26" borderId="0" applyNumberFormat="0" applyBorder="0" applyAlignment="0" applyProtection="0"/>
    <xf numFmtId="164" fontId="19" fillId="0" borderId="0" applyFont="0" applyFill="0" applyBorder="0" applyAlignment="0" applyProtection="0"/>
    <xf numFmtId="0" fontId="69" fillId="12" borderId="0" applyNumberFormat="0" applyBorder="0" applyAlignment="0" applyProtection="0"/>
    <xf numFmtId="0" fontId="32" fillId="0" borderId="0"/>
    <xf numFmtId="0" fontId="36" fillId="0" borderId="4"/>
    <xf numFmtId="0" fontId="19" fillId="0" borderId="0"/>
    <xf numFmtId="0" fontId="32" fillId="0" borderId="0"/>
    <xf numFmtId="0" fontId="32" fillId="0" borderId="0"/>
    <xf numFmtId="0" fontId="32" fillId="0" borderId="0"/>
    <xf numFmtId="0" fontId="1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3" fontId="19" fillId="0" borderId="0"/>
    <xf numFmtId="202" fontId="19" fillId="0" borderId="0"/>
    <xf numFmtId="168" fontId="19" fillId="0" borderId="0"/>
    <xf numFmtId="0" fontId="19"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4" fontId="60" fillId="0" borderId="0" applyFont="0" applyFill="0" applyBorder="0" applyAlignment="0" applyProtection="0"/>
    <xf numFmtId="0" fontId="72" fillId="10" borderId="56" applyNumberFormat="0" applyAlignment="0" applyProtection="0"/>
    <xf numFmtId="167" fontId="19"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0" fontId="74" fillId="0" borderId="0" applyNumberFormat="0" applyFill="0" applyBorder="0" applyAlignment="0" applyProtection="0"/>
    <xf numFmtId="0" fontId="80" fillId="0" borderId="0" applyNumberFormat="0" applyFill="0" applyBorder="0" applyAlignment="0" applyProtection="0"/>
    <xf numFmtId="0" fontId="81" fillId="0" borderId="34" applyNumberFormat="0" applyFill="0" applyAlignment="0" applyProtection="0"/>
    <xf numFmtId="0" fontId="99" fillId="0" borderId="35" applyNumberFormat="0" applyFill="0" applyAlignment="0" applyProtection="0"/>
    <xf numFmtId="0" fontId="100" fillId="0" borderId="57" applyNumberFormat="0" applyFill="0" applyAlignment="0" applyProtection="0"/>
    <xf numFmtId="0" fontId="101" fillId="0" borderId="58"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1" fillId="0" borderId="59" applyNumberFormat="0" applyFill="0" applyAlignment="0" applyProtection="0"/>
    <xf numFmtId="167" fontId="46" fillId="0" borderId="0" applyFont="0" applyFill="0" applyBorder="0" applyAlignment="0" applyProtection="0"/>
    <xf numFmtId="43" fontId="19" fillId="0" borderId="0" applyFont="0" applyFill="0" applyBorder="0" applyAlignment="0" applyProtection="0"/>
    <xf numFmtId="0" fontId="19" fillId="0" borderId="0"/>
    <xf numFmtId="168" fontId="18" fillId="0" borderId="0"/>
    <xf numFmtId="0" fontId="18" fillId="0" borderId="0"/>
    <xf numFmtId="193" fontId="18" fillId="0" borderId="0"/>
    <xf numFmtId="0" fontId="17" fillId="0" borderId="0"/>
    <xf numFmtId="166" fontId="17" fillId="0" borderId="0" applyFont="0" applyFill="0" applyBorder="0" applyAlignment="0" applyProtection="0"/>
    <xf numFmtId="0" fontId="17" fillId="0" borderId="0"/>
    <xf numFmtId="167" fontId="17" fillId="0" borderId="0" applyFont="0" applyFill="0" applyBorder="0" applyAlignment="0" applyProtection="0"/>
    <xf numFmtId="0" fontId="16" fillId="0" borderId="0"/>
    <xf numFmtId="168" fontId="16" fillId="0" borderId="0"/>
    <xf numFmtId="193" fontId="16" fillId="0" borderId="0"/>
    <xf numFmtId="9" fontId="32" fillId="0" borderId="0" applyFont="0" applyFill="0" applyBorder="0" applyAlignment="0" applyProtection="0"/>
    <xf numFmtId="164" fontId="32" fillId="0" borderId="0" applyFont="0" applyFill="0" applyBorder="0" applyAlignment="0" applyProtection="0"/>
    <xf numFmtId="0" fontId="15" fillId="0" borderId="0"/>
    <xf numFmtId="195" fontId="15" fillId="0" borderId="0"/>
    <xf numFmtId="168" fontId="15" fillId="0" borderId="0"/>
    <xf numFmtId="168"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4" fillId="0" borderId="0"/>
    <xf numFmtId="0" fontId="32" fillId="0" borderId="0"/>
    <xf numFmtId="194" fontId="14" fillId="0" borderId="0"/>
    <xf numFmtId="167" fontId="32" fillId="0" borderId="0" applyFont="0" applyFill="0" applyBorder="0" applyAlignment="0" applyProtection="0"/>
    <xf numFmtId="43" fontId="14" fillId="0" borderId="0" applyFont="0" applyFill="0" applyBorder="0" applyAlignment="0" applyProtection="0"/>
    <xf numFmtId="194" fontId="14" fillId="0" borderId="0"/>
    <xf numFmtId="168" fontId="32" fillId="0" borderId="0" applyFont="0" applyFill="0" applyBorder="0" applyAlignment="0" applyProtection="0"/>
    <xf numFmtId="43" fontId="14" fillId="0" borderId="0" applyFont="0" applyFill="0" applyBorder="0" applyAlignment="0" applyProtection="0"/>
    <xf numFmtId="9" fontId="32" fillId="0" borderId="0" applyFont="0" applyFill="0" applyBorder="0" applyAlignment="0" applyProtection="0"/>
    <xf numFmtId="0" fontId="32" fillId="0" borderId="0"/>
    <xf numFmtId="194" fontId="14" fillId="0" borderId="0"/>
    <xf numFmtId="168" fontId="32" fillId="0" borderId="0" applyFont="0" applyFill="0" applyBorder="0" applyAlignment="0" applyProtection="0"/>
    <xf numFmtId="194" fontId="14" fillId="0" borderId="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6" fontId="1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6" fillId="0" borderId="29"/>
    <xf numFmtId="0" fontId="36" fillId="0" borderId="29"/>
    <xf numFmtId="0" fontId="36" fillId="0" borderId="29"/>
    <xf numFmtId="0" fontId="36" fillId="0" borderId="29"/>
    <xf numFmtId="0" fontId="36" fillId="0" borderId="29"/>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94" fontId="14" fillId="0" borderId="0"/>
    <xf numFmtId="0" fontId="35" fillId="0" borderId="5" applyNumberFormat="0" applyFont="0" applyBorder="0" applyAlignment="0"/>
    <xf numFmtId="0" fontId="35" fillId="0" borderId="5" applyNumberFormat="0" applyFont="0" applyBorder="0" applyAlignment="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204" fontId="32" fillId="0" borderId="0" applyFont="0" applyFill="0" applyBorder="0" applyAlignment="0" applyProtection="0"/>
    <xf numFmtId="43" fontId="14" fillId="0" borderId="0" applyFont="0" applyFill="0" applyBorder="0" applyAlignment="0" applyProtection="0"/>
    <xf numFmtId="194" fontId="13" fillId="0" borderId="0"/>
    <xf numFmtId="43" fontId="13" fillId="0" borderId="0" applyFont="0" applyFill="0" applyBorder="0" applyAlignment="0" applyProtection="0"/>
    <xf numFmtId="194" fontId="12" fillId="0" borderId="0"/>
    <xf numFmtId="43" fontId="12" fillId="0" borderId="0" applyFont="0" applyFill="0" applyBorder="0" applyAlignment="0" applyProtection="0"/>
    <xf numFmtId="194" fontId="11" fillId="0" borderId="0"/>
    <xf numFmtId="194" fontId="10" fillId="0" borderId="0"/>
    <xf numFmtId="43" fontId="10" fillId="0" borderId="0" applyFont="0" applyFill="0" applyBorder="0" applyAlignment="0" applyProtection="0"/>
    <xf numFmtId="194" fontId="9" fillId="0" borderId="0"/>
    <xf numFmtId="194" fontId="9" fillId="0" borderId="0"/>
    <xf numFmtId="194" fontId="9" fillId="0" borderId="0"/>
    <xf numFmtId="194" fontId="9" fillId="0" borderId="0"/>
    <xf numFmtId="194" fontId="9" fillId="0" borderId="0"/>
    <xf numFmtId="194" fontId="9" fillId="0" borderId="0"/>
    <xf numFmtId="43" fontId="9" fillId="0" borderId="0" applyFont="0" applyFill="0" applyBorder="0" applyAlignment="0" applyProtection="0"/>
    <xf numFmtId="43" fontId="9" fillId="0" borderId="0" applyFont="0" applyFill="0" applyBorder="0" applyAlignment="0" applyProtection="0"/>
    <xf numFmtId="0" fontId="8" fillId="0" borderId="0"/>
    <xf numFmtId="0" fontId="7" fillId="0" borderId="0"/>
    <xf numFmtId="0" fontId="6" fillId="0" borderId="0"/>
    <xf numFmtId="0" fontId="6" fillId="0" borderId="0"/>
    <xf numFmtId="0" fontId="6" fillId="0" borderId="0"/>
    <xf numFmtId="0" fontId="32" fillId="0" borderId="0"/>
    <xf numFmtId="194" fontId="5" fillId="0" borderId="0"/>
    <xf numFmtId="43"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194" fontId="5" fillId="0" borderId="0"/>
    <xf numFmtId="194" fontId="5" fillId="0" borderId="0"/>
    <xf numFmtId="194" fontId="5" fillId="0" borderId="0"/>
    <xf numFmtId="0" fontId="32" fillId="0" borderId="0"/>
    <xf numFmtId="194" fontId="5" fillId="0" borderId="0"/>
    <xf numFmtId="194" fontId="5" fillId="0" borderId="0"/>
    <xf numFmtId="194" fontId="5"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4" fontId="4" fillId="0" borderId="0"/>
    <xf numFmtId="194" fontId="4" fillId="0" borderId="0"/>
    <xf numFmtId="43" fontId="4" fillId="0" borderId="0" applyFont="0" applyFill="0" applyBorder="0" applyAlignment="0" applyProtection="0"/>
    <xf numFmtId="166" fontId="4" fillId="0" borderId="0" applyFont="0" applyFill="0" applyBorder="0" applyAlignment="0" applyProtection="0"/>
    <xf numFmtId="205" fontId="46" fillId="0" borderId="0"/>
    <xf numFmtId="0" fontId="46" fillId="0" borderId="0"/>
    <xf numFmtId="0" fontId="32" fillId="0" borderId="0"/>
    <xf numFmtId="0" fontId="32" fillId="0" borderId="0"/>
    <xf numFmtId="194" fontId="3" fillId="0" borderId="0"/>
    <xf numFmtId="194" fontId="3" fillId="0" borderId="0"/>
    <xf numFmtId="43" fontId="3" fillId="0" borderId="0" applyFont="0" applyFill="0" applyBorder="0" applyAlignment="0" applyProtection="0"/>
    <xf numFmtId="166" fontId="3" fillId="0" borderId="0" applyFont="0" applyFill="0" applyBorder="0" applyAlignment="0" applyProtection="0"/>
    <xf numFmtId="0" fontId="109" fillId="0" borderId="0"/>
    <xf numFmtId="43" fontId="3" fillId="0" borderId="0" applyFont="0" applyFill="0" applyBorder="0" applyAlignment="0" applyProtection="0"/>
    <xf numFmtId="194" fontId="3" fillId="0" borderId="0"/>
    <xf numFmtId="194" fontId="3" fillId="0" borderId="0"/>
    <xf numFmtId="194" fontId="3" fillId="0" borderId="0"/>
    <xf numFmtId="194" fontId="2" fillId="0" borderId="0"/>
    <xf numFmtId="168"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3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95">
    <xf numFmtId="0" fontId="0" fillId="0" borderId="0" xfId="0"/>
    <xf numFmtId="0" fontId="0" fillId="0" borderId="0" xfId="0" applyFill="1"/>
    <xf numFmtId="0" fontId="38" fillId="2" borderId="12" xfId="37979" applyNumberFormat="1" applyFont="1" applyFill="1" applyBorder="1" applyAlignment="1" applyProtection="1">
      <alignment vertical="center" wrapText="1"/>
      <protection locked="0"/>
    </xf>
    <xf numFmtId="0" fontId="38" fillId="2" borderId="41" xfId="2" applyFont="1" applyFill="1" applyBorder="1" applyAlignment="1" applyProtection="1">
      <alignment horizontal="left" vertical="center" wrapText="1"/>
      <protection locked="0"/>
    </xf>
    <xf numFmtId="0" fontId="38" fillId="2" borderId="12" xfId="17" applyNumberFormat="1" applyFont="1" applyFill="1" applyBorder="1" applyAlignment="1" applyProtection="1">
      <alignment horizontal="left" vertical="center" wrapText="1"/>
    </xf>
    <xf numFmtId="169" fontId="38" fillId="2" borderId="12" xfId="17" applyFont="1" applyFill="1" applyBorder="1" applyAlignment="1" applyProtection="1">
      <alignment horizontal="center" vertical="center" wrapText="1"/>
    </xf>
    <xf numFmtId="0" fontId="0" fillId="2" borderId="0" xfId="0" applyFill="1" applyAlignment="1">
      <alignment wrapText="1"/>
    </xf>
    <xf numFmtId="4" fontId="0" fillId="2" borderId="0" xfId="0" applyNumberFormat="1" applyFill="1" applyAlignment="1">
      <alignment wrapText="1"/>
    </xf>
    <xf numFmtId="0" fontId="38" fillId="2" borderId="12" xfId="37979" applyFont="1" applyFill="1" applyBorder="1" applyAlignment="1" applyProtection="1">
      <alignment horizontal="left" vertical="center" wrapText="1"/>
      <protection locked="0"/>
    </xf>
    <xf numFmtId="169" fontId="38" fillId="2" borderId="68" xfId="17" applyFont="1" applyFill="1" applyBorder="1" applyAlignment="1" applyProtection="1">
      <alignment horizontal="center" vertical="center" wrapText="1"/>
    </xf>
    <xf numFmtId="0" fontId="38" fillId="2" borderId="14" xfId="1" applyNumberFormat="1" applyFont="1" applyFill="1" applyBorder="1" applyAlignment="1" applyProtection="1">
      <alignment horizontal="center" vertical="center"/>
    </xf>
    <xf numFmtId="0" fontId="32" fillId="2" borderId="60" xfId="2" applyFont="1" applyFill="1" applyBorder="1" applyAlignment="1" applyProtection="1">
      <alignment horizontal="center"/>
      <protection locked="0"/>
    </xf>
    <xf numFmtId="4" fontId="32" fillId="2" borderId="62" xfId="2" applyNumberFormat="1" applyFont="1" applyFill="1" applyBorder="1" applyAlignment="1" applyProtection="1">
      <protection locked="0"/>
    </xf>
    <xf numFmtId="0" fontId="32" fillId="2" borderId="0" xfId="2" applyFont="1" applyFill="1" applyAlignment="1" applyProtection="1">
      <protection locked="0"/>
    </xf>
    <xf numFmtId="0" fontId="32" fillId="2" borderId="3" xfId="2" applyFont="1" applyFill="1" applyBorder="1" applyAlignment="1" applyProtection="1">
      <alignment horizontal="center"/>
      <protection locked="0"/>
    </xf>
    <xf numFmtId="0" fontId="33" fillId="2" borderId="0" xfId="2" applyFont="1" applyFill="1" applyBorder="1" applyAlignment="1" applyProtection="1">
      <alignment wrapText="1"/>
      <protection locked="0"/>
    </xf>
    <xf numFmtId="0" fontId="32" fillId="2" borderId="6" xfId="2" applyFont="1" applyFill="1" applyBorder="1" applyAlignment="1" applyProtection="1">
      <alignment horizontal="center"/>
      <protection locked="0"/>
    </xf>
    <xf numFmtId="0" fontId="38" fillId="2" borderId="0" xfId="0" applyFont="1" applyFill="1" applyBorder="1" applyAlignment="1" applyProtection="1">
      <alignment vertical="center" wrapText="1"/>
      <protection locked="0"/>
    </xf>
    <xf numFmtId="0" fontId="38" fillId="2" borderId="0" xfId="0" applyFont="1" applyFill="1" applyBorder="1" applyAlignment="1" applyProtection="1">
      <alignment vertical="center"/>
      <protection locked="0"/>
    </xf>
    <xf numFmtId="167" fontId="38" fillId="2" borderId="12" xfId="1" applyFont="1" applyFill="1" applyBorder="1" applyAlignment="1" applyProtection="1">
      <alignment horizontal="right" vertical="center"/>
    </xf>
    <xf numFmtId="4" fontId="38" fillId="2" borderId="12" xfId="17" applyNumberFormat="1" applyFont="1" applyFill="1" applyBorder="1" applyAlignment="1" applyProtection="1">
      <alignment horizontal="right" vertical="center" wrapText="1"/>
    </xf>
    <xf numFmtId="4" fontId="38" fillId="2" borderId="13" xfId="17" applyNumberFormat="1" applyFont="1" applyFill="1" applyBorder="1" applyAlignment="1" applyProtection="1">
      <alignment horizontal="right" vertical="center" wrapText="1"/>
    </xf>
    <xf numFmtId="4" fontId="38" fillId="2" borderId="44" xfId="1" applyNumberFormat="1" applyFont="1" applyFill="1" applyBorder="1" applyAlignment="1" applyProtection="1">
      <alignment horizontal="right" vertical="center"/>
    </xf>
    <xf numFmtId="0" fontId="0" fillId="2" borderId="0" xfId="0" applyFill="1"/>
    <xf numFmtId="10" fontId="38" fillId="2" borderId="12" xfId="55938" applyNumberFormat="1" applyFont="1" applyFill="1" applyBorder="1" applyAlignment="1" applyProtection="1">
      <alignment horizontal="center" vertical="center" wrapText="1"/>
    </xf>
    <xf numFmtId="0" fontId="0" fillId="2" borderId="0" xfId="0" applyFill="1" applyBorder="1"/>
    <xf numFmtId="0" fontId="38" fillId="2" borderId="41" xfId="0" applyFont="1" applyFill="1" applyBorder="1" applyAlignment="1" applyProtection="1">
      <alignment horizontal="left" vertical="center" wrapText="1"/>
      <protection locked="0"/>
    </xf>
    <xf numFmtId="0" fontId="40" fillId="2" borderId="0" xfId="0" applyNumberFormat="1" applyFont="1" applyFill="1" applyBorder="1" applyAlignment="1" applyProtection="1">
      <alignment horizontal="left" vertical="center" wrapText="1"/>
      <protection locked="0"/>
    </xf>
    <xf numFmtId="0" fontId="38" fillId="2" borderId="41" xfId="37979" applyFont="1" applyFill="1" applyBorder="1" applyAlignment="1" applyProtection="1">
      <alignment horizontal="left" vertical="center" wrapText="1"/>
      <protection locked="0"/>
    </xf>
    <xf numFmtId="0" fontId="38" fillId="2" borderId="43" xfId="0" applyFont="1" applyFill="1" applyBorder="1" applyAlignment="1" applyProtection="1">
      <alignment horizontal="left" vertical="center" wrapText="1"/>
      <protection locked="0"/>
    </xf>
    <xf numFmtId="0" fontId="38" fillId="2" borderId="64" xfId="37979" applyFont="1" applyFill="1" applyBorder="1" applyAlignment="1" applyProtection="1">
      <alignment horizontal="left" vertical="center" wrapText="1"/>
      <protection locked="0"/>
    </xf>
    <xf numFmtId="0" fontId="40" fillId="2" borderId="0" xfId="0" applyNumberFormat="1" applyFont="1" applyFill="1" applyBorder="1" applyAlignment="1" applyProtection="1">
      <alignment horizontal="right" vertical="center" wrapText="1"/>
      <protection locked="0"/>
    </xf>
    <xf numFmtId="4" fontId="40" fillId="2" borderId="0" xfId="0" applyNumberFormat="1"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center"/>
      <protection locked="0"/>
    </xf>
    <xf numFmtId="0" fontId="38" fillId="2" borderId="0" xfId="0" applyFont="1" applyFill="1" applyBorder="1" applyAlignment="1" applyProtection="1">
      <alignment horizontal="justify" vertical="center"/>
      <protection locked="0"/>
    </xf>
    <xf numFmtId="0" fontId="38" fillId="2" borderId="0" xfId="0" applyFont="1" applyFill="1" applyAlignment="1" applyProtection="1">
      <alignment horizontal="right" vertical="center"/>
      <protection locked="0"/>
    </xf>
    <xf numFmtId="0" fontId="38" fillId="2" borderId="0" xfId="0" applyFont="1" applyFill="1" applyAlignment="1" applyProtection="1">
      <alignment vertical="center"/>
      <protection locked="0"/>
    </xf>
    <xf numFmtId="4" fontId="38" fillId="2" borderId="0" xfId="0" applyNumberFormat="1" applyFont="1" applyFill="1" applyAlignment="1" applyProtection="1">
      <alignment vertical="center"/>
      <protection locked="0"/>
    </xf>
    <xf numFmtId="4" fontId="34" fillId="2" borderId="61" xfId="2" applyNumberFormat="1" applyFont="1" applyFill="1" applyBorder="1" applyAlignment="1" applyProtection="1">
      <protection locked="0"/>
    </xf>
    <xf numFmtId="4" fontId="32" fillId="2" borderId="0" xfId="2" applyNumberFormat="1" applyFont="1" applyFill="1" applyBorder="1" applyAlignment="1" applyProtection="1">
      <protection locked="0"/>
    </xf>
    <xf numFmtId="4" fontId="33" fillId="2" borderId="0" xfId="2" applyNumberFormat="1" applyFont="1" applyFill="1" applyBorder="1" applyAlignment="1" applyProtection="1">
      <alignment wrapText="1"/>
      <protection locked="0"/>
    </xf>
    <xf numFmtId="14" fontId="42" fillId="2" borderId="28" xfId="2" applyNumberFormat="1" applyFont="1" applyFill="1" applyBorder="1" applyAlignment="1">
      <alignment horizontal="right" vertical="center"/>
    </xf>
    <xf numFmtId="3" fontId="40" fillId="2" borderId="27" xfId="0" applyNumberFormat="1" applyFont="1" applyFill="1" applyBorder="1" applyAlignment="1" applyProtection="1">
      <alignment horizontal="left" vertical="center" wrapText="1"/>
      <protection locked="0"/>
    </xf>
    <xf numFmtId="3" fontId="40" fillId="2" borderId="27" xfId="0" applyNumberFormat="1" applyFont="1" applyFill="1" applyBorder="1" applyAlignment="1" applyProtection="1">
      <alignment horizontal="center" vertical="center" wrapText="1"/>
      <protection locked="0"/>
    </xf>
    <xf numFmtId="3" fontId="40" fillId="2" borderId="27" xfId="0" applyNumberFormat="1" applyFont="1" applyFill="1" applyBorder="1" applyAlignment="1" applyProtection="1">
      <alignment horizontal="right" vertical="center" wrapText="1"/>
      <protection locked="0"/>
    </xf>
    <xf numFmtId="4" fontId="40" fillId="2" borderId="29" xfId="0" applyNumberFormat="1" applyFont="1" applyFill="1" applyBorder="1" applyAlignment="1" applyProtection="1">
      <alignment horizontal="right" vertical="center" wrapText="1"/>
      <protection locked="0"/>
    </xf>
    <xf numFmtId="4" fontId="38" fillId="2" borderId="0" xfId="0" applyNumberFormat="1" applyFont="1" applyFill="1" applyBorder="1" applyAlignment="1" applyProtection="1">
      <alignment vertical="center" wrapText="1"/>
      <protection locked="0"/>
    </xf>
    <xf numFmtId="0" fontId="40" fillId="2" borderId="41" xfId="0" applyFont="1" applyFill="1" applyBorder="1" applyAlignment="1" applyProtection="1">
      <alignment horizontal="left" vertical="center" wrapText="1"/>
      <protection locked="0"/>
    </xf>
    <xf numFmtId="0" fontId="40" fillId="2" borderId="14" xfId="0" applyFont="1" applyFill="1" applyBorder="1" applyAlignment="1" applyProtection="1">
      <alignment horizontal="left" vertical="center" wrapText="1"/>
      <protection locked="0"/>
    </xf>
    <xf numFmtId="4" fontId="40" fillId="2" borderId="42" xfId="0" applyNumberFormat="1" applyFont="1" applyFill="1" applyBorder="1" applyAlignment="1" applyProtection="1">
      <alignment horizontal="right" vertical="center" wrapText="1"/>
      <protection locked="0"/>
    </xf>
    <xf numFmtId="0" fontId="32" fillId="2" borderId="0" xfId="0" applyFont="1" applyFill="1" applyBorder="1" applyAlignment="1" applyProtection="1">
      <alignment vertical="center"/>
      <protection locked="0"/>
    </xf>
    <xf numFmtId="0" fontId="32" fillId="2" borderId="0" xfId="0" applyFont="1" applyFill="1" applyAlignment="1" applyProtection="1">
      <alignment vertical="center"/>
      <protection locked="0"/>
    </xf>
    <xf numFmtId="4" fontId="0" fillId="2" borderId="0" xfId="0" applyNumberFormat="1" applyFill="1"/>
    <xf numFmtId="0" fontId="40" fillId="2" borderId="14" xfId="0" applyNumberFormat="1" applyFont="1" applyFill="1" applyBorder="1" applyAlignment="1" applyProtection="1">
      <alignment horizontal="left" vertical="center" wrapText="1"/>
      <protection locked="0"/>
    </xf>
    <xf numFmtId="4" fontId="0" fillId="2" borderId="0" xfId="0" applyNumberFormat="1" applyFill="1" applyBorder="1"/>
    <xf numFmtId="4" fontId="40" fillId="2" borderId="42" xfId="0" applyNumberFormat="1" applyFont="1" applyFill="1" applyBorder="1" applyAlignment="1" applyProtection="1">
      <alignment vertical="center"/>
      <protection locked="0"/>
    </xf>
    <xf numFmtId="167" fontId="0" fillId="2" borderId="0" xfId="1" applyFont="1" applyFill="1" applyAlignment="1">
      <alignment vertical="center"/>
    </xf>
    <xf numFmtId="10" fontId="38" fillId="2" borderId="13" xfId="17" applyNumberFormat="1" applyFont="1" applyFill="1" applyBorder="1" applyAlignment="1" applyProtection="1">
      <alignment horizontal="center" vertical="center" wrapText="1"/>
    </xf>
    <xf numFmtId="43" fontId="32" fillId="2" borderId="0" xfId="0" applyNumberFormat="1" applyFont="1" applyFill="1" applyAlignment="1" applyProtection="1">
      <alignment vertical="center"/>
      <protection locked="0"/>
    </xf>
    <xf numFmtId="0" fontId="37" fillId="2" borderId="41" xfId="37979" applyFont="1" applyFill="1" applyBorder="1" applyAlignment="1" applyProtection="1">
      <alignment horizontal="left" vertical="center" wrapText="1"/>
      <protection locked="0"/>
    </xf>
    <xf numFmtId="0" fontId="37" fillId="2" borderId="14" xfId="37979" applyNumberFormat="1" applyFont="1" applyFill="1" applyBorder="1" applyAlignment="1" applyProtection="1">
      <alignment horizontal="left" vertical="center" wrapText="1"/>
      <protection locked="0"/>
    </xf>
    <xf numFmtId="0" fontId="40" fillId="2" borderId="41" xfId="2" applyFont="1" applyFill="1" applyBorder="1" applyAlignment="1" applyProtection="1">
      <alignment horizontal="left" vertical="center" wrapText="1"/>
      <protection locked="0"/>
    </xf>
    <xf numFmtId="0" fontId="40" fillId="2" borderId="14" xfId="2" applyFont="1" applyFill="1" applyBorder="1" applyAlignment="1" applyProtection="1">
      <alignment horizontal="left" vertical="center" wrapText="1"/>
      <protection locked="0"/>
    </xf>
    <xf numFmtId="0" fontId="40" fillId="2" borderId="14" xfId="2" applyNumberFormat="1" applyFont="1" applyFill="1" applyBorder="1" applyAlignment="1" applyProtection="1">
      <alignment horizontal="left" vertical="center" wrapText="1"/>
      <protection locked="0"/>
    </xf>
    <xf numFmtId="0" fontId="40" fillId="2" borderId="14" xfId="2" applyNumberFormat="1" applyFont="1" applyFill="1" applyBorder="1" applyAlignment="1" applyProtection="1">
      <alignment horizontal="right" vertical="center" wrapText="1"/>
      <protection locked="0"/>
    </xf>
    <xf numFmtId="167" fontId="38" fillId="2" borderId="12" xfId="1" applyFont="1" applyFill="1" applyBorder="1" applyAlignment="1" applyProtection="1">
      <alignment vertical="center"/>
      <protection locked="0"/>
    </xf>
    <xf numFmtId="167" fontId="38" fillId="2" borderId="13" xfId="1" applyFont="1" applyFill="1" applyBorder="1" applyAlignment="1" applyProtection="1">
      <alignment vertical="center"/>
      <protection locked="0"/>
    </xf>
    <xf numFmtId="167" fontId="40" fillId="2" borderId="44" xfId="1" applyFont="1" applyFill="1" applyBorder="1" applyAlignment="1" applyProtection="1">
      <alignment vertical="center"/>
      <protection locked="0"/>
    </xf>
    <xf numFmtId="167" fontId="38" fillId="2" borderId="13" xfId="1" applyFont="1" applyFill="1" applyBorder="1" applyAlignment="1" applyProtection="1">
      <alignment horizontal="right" vertical="center"/>
    </xf>
    <xf numFmtId="169" fontId="38" fillId="2" borderId="14" xfId="17" applyFont="1" applyFill="1" applyBorder="1" applyAlignment="1" applyProtection="1">
      <alignment horizontal="center" vertical="center" wrapText="1"/>
    </xf>
    <xf numFmtId="169" fontId="38" fillId="2" borderId="65" xfId="17" applyFont="1" applyFill="1" applyBorder="1" applyAlignment="1" applyProtection="1">
      <alignment horizontal="center" vertical="center" wrapText="1"/>
    </xf>
    <xf numFmtId="0" fontId="40" fillId="2" borderId="41" xfId="37979" applyFont="1" applyFill="1" applyBorder="1" applyAlignment="1" applyProtection="1">
      <alignment horizontal="left" vertical="center" wrapText="1"/>
      <protection locked="0"/>
    </xf>
    <xf numFmtId="4" fontId="38" fillId="2" borderId="63" xfId="1" applyNumberFormat="1" applyFont="1" applyFill="1" applyBorder="1" applyAlignment="1" applyProtection="1">
      <alignment horizontal="right" vertical="center"/>
    </xf>
    <xf numFmtId="0" fontId="0" fillId="2" borderId="0" xfId="0" applyFont="1" applyFill="1"/>
    <xf numFmtId="167" fontId="0" fillId="2" borderId="11" xfId="186" applyFont="1" applyFill="1" applyBorder="1" applyAlignment="1" applyProtection="1">
      <alignment horizontal="center" vertical="center"/>
    </xf>
    <xf numFmtId="0" fontId="40" fillId="2" borderId="66" xfId="0" applyFont="1" applyFill="1" applyBorder="1" applyAlignment="1" applyProtection="1">
      <alignment horizontal="left" vertical="center" wrapText="1"/>
      <protection locked="0"/>
    </xf>
    <xf numFmtId="4" fontId="40" fillId="2" borderId="67" xfId="0" applyNumberFormat="1" applyFont="1" applyFill="1" applyBorder="1" applyAlignment="1" applyProtection="1">
      <alignment vertical="center"/>
      <protection locked="0"/>
    </xf>
    <xf numFmtId="0" fontId="38" fillId="2" borderId="66" xfId="0" applyFont="1" applyFill="1" applyBorder="1" applyAlignment="1" applyProtection="1">
      <alignment horizontal="left" vertical="center" wrapText="1"/>
      <protection locked="0"/>
    </xf>
    <xf numFmtId="167" fontId="40" fillId="2" borderId="14" xfId="1" applyFont="1" applyFill="1" applyBorder="1" applyAlignment="1" applyProtection="1">
      <alignment horizontal="left" vertical="center" wrapText="1"/>
      <protection locked="0"/>
    </xf>
    <xf numFmtId="0" fontId="40" fillId="2" borderId="66" xfId="2" applyFont="1" applyFill="1" applyBorder="1" applyAlignment="1" applyProtection="1">
      <alignment horizontal="left" vertical="center" wrapText="1"/>
      <protection locked="0"/>
    </xf>
    <xf numFmtId="167" fontId="40" fillId="2" borderId="63" xfId="1" applyFont="1" applyFill="1" applyBorder="1" applyAlignment="1" applyProtection="1">
      <alignment vertical="center"/>
      <protection locked="0"/>
    </xf>
    <xf numFmtId="0" fontId="38" fillId="2" borderId="66" xfId="2" applyFont="1" applyFill="1" applyBorder="1" applyAlignment="1" applyProtection="1">
      <alignment horizontal="left" vertical="center" wrapText="1"/>
      <protection locked="0"/>
    </xf>
    <xf numFmtId="0" fontId="38" fillId="2" borderId="66" xfId="37979" applyFont="1" applyFill="1" applyBorder="1" applyAlignment="1" applyProtection="1">
      <alignment horizontal="left" vertical="center" wrapText="1"/>
      <protection locked="0"/>
    </xf>
    <xf numFmtId="167" fontId="103" fillId="2" borderId="12" xfId="186" applyFont="1" applyFill="1" applyBorder="1" applyAlignment="1" applyProtection="1">
      <alignment horizontal="right" vertical="center"/>
    </xf>
    <xf numFmtId="167" fontId="38" fillId="2" borderId="68" xfId="1" applyFont="1" applyFill="1" applyBorder="1" applyAlignment="1" applyProtection="1">
      <alignment horizontal="right" vertical="center"/>
    </xf>
    <xf numFmtId="4" fontId="40" fillId="0" borderId="42" xfId="0" applyNumberFormat="1" applyFont="1" applyFill="1" applyBorder="1" applyAlignment="1" applyProtection="1">
      <alignment vertical="center"/>
      <protection locked="0"/>
    </xf>
    <xf numFmtId="4" fontId="40" fillId="2" borderId="29" xfId="0" applyNumberFormat="1" applyFont="1" applyFill="1" applyBorder="1" applyAlignment="1" applyProtection="1">
      <alignment vertical="center" wrapText="1"/>
      <protection locked="0"/>
    </xf>
    <xf numFmtId="0" fontId="87" fillId="2" borderId="0" xfId="11718" applyFont="1" applyFill="1" applyBorder="1" applyAlignment="1" applyProtection="1">
      <alignment horizontal="center" vertical="center" wrapText="1"/>
      <protection locked="0"/>
    </xf>
    <xf numFmtId="0" fontId="42" fillId="2" borderId="31" xfId="2" applyFont="1" applyFill="1" applyBorder="1" applyAlignment="1">
      <alignment horizontal="right" vertical="center" indent="1"/>
    </xf>
    <xf numFmtId="0" fontId="0" fillId="2" borderId="28" xfId="0" applyFill="1" applyBorder="1" applyAlignment="1">
      <alignment wrapText="1"/>
    </xf>
    <xf numFmtId="0" fontId="0" fillId="2" borderId="31" xfId="0" applyFill="1" applyBorder="1" applyAlignment="1">
      <alignment wrapText="1"/>
    </xf>
    <xf numFmtId="49" fontId="87" fillId="2" borderId="60" xfId="11718" applyNumberFormat="1" applyFont="1" applyFill="1" applyBorder="1" applyAlignment="1" applyProtection="1">
      <alignment horizontal="center" vertical="center" wrapText="1"/>
      <protection locked="0"/>
    </xf>
    <xf numFmtId="49" fontId="87" fillId="2" borderId="60" xfId="11718" applyNumberFormat="1" applyFont="1" applyFill="1" applyBorder="1" applyAlignment="1" applyProtection="1">
      <alignment horizontal="center" vertical="center" wrapText="1"/>
      <protection locked="0"/>
    </xf>
    <xf numFmtId="0" fontId="87" fillId="2" borderId="0" xfId="11718" applyFont="1" applyFill="1" applyBorder="1" applyAlignment="1" applyProtection="1">
      <alignment horizontal="center" vertical="center" wrapText="1"/>
      <protection locked="0"/>
    </xf>
    <xf numFmtId="49" fontId="37" fillId="2" borderId="62" xfId="2" applyNumberFormat="1" applyFont="1" applyFill="1" applyBorder="1" applyAlignment="1" applyProtection="1">
      <alignment vertical="center" wrapText="1"/>
      <protection locked="0"/>
    </xf>
    <xf numFmtId="49" fontId="87" fillId="2" borderId="60" xfId="11718" applyNumberFormat="1" applyFont="1" applyFill="1" applyBorder="1" applyAlignment="1" applyProtection="1">
      <alignment vertical="center" wrapText="1"/>
      <protection locked="0"/>
    </xf>
    <xf numFmtId="0" fontId="87" fillId="2" borderId="61" xfId="11718" applyFont="1" applyFill="1" applyBorder="1" applyAlignment="1" applyProtection="1">
      <alignment vertical="center" wrapText="1"/>
      <protection locked="0"/>
    </xf>
    <xf numFmtId="0" fontId="87" fillId="2" borderId="62" xfId="11718" applyFont="1" applyFill="1" applyBorder="1" applyAlignment="1" applyProtection="1">
      <alignment vertical="center" wrapText="1"/>
      <protection locked="0"/>
    </xf>
    <xf numFmtId="0" fontId="0" fillId="2" borderId="1" xfId="0" applyFill="1" applyBorder="1" applyAlignment="1">
      <alignment vertical="center" wrapText="1"/>
    </xf>
    <xf numFmtId="0" fontId="87" fillId="2" borderId="3" xfId="11718" applyFont="1" applyFill="1" applyBorder="1" applyAlignment="1" applyProtection="1">
      <alignment vertical="center" wrapText="1"/>
      <protection locked="0"/>
    </xf>
    <xf numFmtId="0" fontId="87" fillId="2" borderId="0" xfId="11718" applyFont="1" applyFill="1" applyBorder="1" applyAlignment="1" applyProtection="1">
      <alignment vertical="center" wrapText="1"/>
      <protection locked="0"/>
    </xf>
    <xf numFmtId="0" fontId="87" fillId="2" borderId="1" xfId="11718" applyFont="1" applyFill="1" applyBorder="1" applyAlignment="1" applyProtection="1">
      <alignment vertical="center" wrapText="1"/>
      <protection locked="0"/>
    </xf>
    <xf numFmtId="0" fontId="42" fillId="2" borderId="28" xfId="2" applyFont="1" applyFill="1" applyBorder="1" applyAlignment="1">
      <alignment vertical="center"/>
    </xf>
    <xf numFmtId="0" fontId="42" fillId="2" borderId="31" xfId="2" applyFont="1" applyFill="1" applyBorder="1" applyAlignment="1">
      <alignment vertical="center"/>
    </xf>
    <xf numFmtId="0" fontId="0" fillId="2" borderId="8" xfId="0" applyFill="1" applyBorder="1" applyAlignment="1">
      <alignment vertical="center" wrapText="1"/>
    </xf>
    <xf numFmtId="0" fontId="87" fillId="2" borderId="6" xfId="11718" applyFont="1" applyFill="1" applyBorder="1" applyAlignment="1" applyProtection="1">
      <alignment vertical="center" wrapText="1"/>
      <protection locked="0"/>
    </xf>
    <xf numFmtId="0" fontId="87" fillId="2" borderId="7" xfId="11718" applyFont="1" applyFill="1" applyBorder="1" applyAlignment="1" applyProtection="1">
      <alignment vertical="center" wrapText="1"/>
      <protection locked="0"/>
    </xf>
    <xf numFmtId="0" fontId="87" fillId="2" borderId="8" xfId="11718" applyFont="1" applyFill="1" applyBorder="1" applyAlignment="1" applyProtection="1">
      <alignment vertical="center" wrapText="1"/>
      <protection locked="0"/>
    </xf>
    <xf numFmtId="10" fontId="34" fillId="2" borderId="61" xfId="55938" applyNumberFormat="1" applyFont="1" applyFill="1" applyBorder="1" applyAlignment="1" applyProtection="1">
      <protection locked="0"/>
    </xf>
    <xf numFmtId="10" fontId="42" fillId="2" borderId="28" xfId="55938" applyNumberFormat="1" applyFont="1" applyFill="1" applyBorder="1" applyAlignment="1">
      <alignment vertical="center"/>
    </xf>
    <xf numFmtId="10" fontId="42" fillId="2" borderId="31" xfId="55938" applyNumberFormat="1" applyFont="1" applyFill="1" applyBorder="1" applyAlignment="1">
      <alignment horizontal="center" vertical="center"/>
    </xf>
    <xf numFmtId="10" fontId="0" fillId="2" borderId="28" xfId="55938" applyNumberFormat="1" applyFont="1" applyFill="1" applyBorder="1" applyAlignment="1">
      <alignment wrapText="1"/>
    </xf>
    <xf numFmtId="10" fontId="40" fillId="2" borderId="14" xfId="55938" applyNumberFormat="1" applyFont="1" applyFill="1" applyBorder="1" applyAlignment="1" applyProtection="1">
      <alignment horizontal="left" vertical="center" wrapText="1"/>
      <protection locked="0"/>
    </xf>
    <xf numFmtId="10" fontId="40" fillId="2" borderId="0" xfId="55938" applyNumberFormat="1" applyFont="1" applyFill="1" applyBorder="1" applyAlignment="1" applyProtection="1">
      <alignment horizontal="left" vertical="center" wrapText="1"/>
      <protection locked="0"/>
    </xf>
    <xf numFmtId="10" fontId="38" fillId="2" borderId="0" xfId="55938" applyNumberFormat="1" applyFont="1" applyFill="1" applyAlignment="1" applyProtection="1">
      <alignment vertical="center"/>
      <protection locked="0"/>
    </xf>
    <xf numFmtId="167" fontId="34" fillId="2" borderId="60" xfId="1" applyFont="1" applyFill="1" applyBorder="1" applyAlignment="1" applyProtection="1">
      <protection locked="0"/>
    </xf>
    <xf numFmtId="167" fontId="42" fillId="2" borderId="27" xfId="1" applyFont="1" applyFill="1" applyBorder="1" applyAlignment="1">
      <alignment vertical="center"/>
    </xf>
    <xf numFmtId="167" fontId="42" fillId="2" borderId="27" xfId="1" applyFont="1" applyFill="1" applyBorder="1" applyAlignment="1" applyProtection="1">
      <alignment horizontal="left" vertical="center"/>
      <protection locked="0"/>
    </xf>
    <xf numFmtId="167" fontId="0" fillId="2" borderId="28" xfId="1" applyFont="1" applyFill="1" applyBorder="1" applyAlignment="1">
      <alignment wrapText="1"/>
    </xf>
    <xf numFmtId="167" fontId="40" fillId="2" borderId="27" xfId="1" applyFont="1" applyFill="1" applyBorder="1" applyAlignment="1" applyProtection="1">
      <alignment horizontal="center" vertical="center" wrapText="1"/>
      <protection locked="0"/>
    </xf>
    <xf numFmtId="167" fontId="38" fillId="2" borderId="12" xfId="1" applyFont="1" applyFill="1" applyBorder="1" applyAlignment="1" applyProtection="1">
      <alignment horizontal="center" vertical="center" wrapText="1"/>
    </xf>
    <xf numFmtId="167" fontId="40" fillId="2" borderId="0" xfId="1" applyFont="1" applyFill="1" applyBorder="1" applyAlignment="1" applyProtection="1">
      <alignment horizontal="left" vertical="center" wrapText="1"/>
      <protection locked="0"/>
    </xf>
    <xf numFmtId="167" fontId="38" fillId="2" borderId="0" xfId="1" applyFont="1" applyFill="1" applyAlignment="1" applyProtection="1">
      <alignment vertical="center"/>
      <protection locked="0"/>
    </xf>
    <xf numFmtId="0" fontId="40" fillId="4" borderId="41" xfId="0" applyFont="1" applyFill="1" applyBorder="1" applyAlignment="1" applyProtection="1">
      <alignment horizontal="left" vertical="center" wrapText="1"/>
      <protection locked="0"/>
    </xf>
    <xf numFmtId="0" fontId="40" fillId="4" borderId="14" xfId="0" applyFont="1" applyFill="1" applyBorder="1" applyAlignment="1" applyProtection="1">
      <alignment horizontal="left" vertical="center" wrapText="1"/>
      <protection locked="0"/>
    </xf>
    <xf numFmtId="167" fontId="40" fillId="4" borderId="14" xfId="1" applyFont="1" applyFill="1" applyBorder="1" applyAlignment="1" applyProtection="1">
      <alignment horizontal="left" vertical="center" wrapText="1"/>
      <protection locked="0"/>
    </xf>
    <xf numFmtId="10" fontId="40" fillId="4" borderId="14" xfId="55938" applyNumberFormat="1" applyFont="1" applyFill="1" applyBorder="1" applyAlignment="1" applyProtection="1">
      <alignment horizontal="left" vertical="center" wrapText="1"/>
      <protection locked="0"/>
    </xf>
    <xf numFmtId="4" fontId="40" fillId="4" borderId="42" xfId="0" applyNumberFormat="1" applyFont="1" applyFill="1" applyBorder="1" applyAlignment="1" applyProtection="1">
      <alignment horizontal="right" vertical="center" wrapText="1"/>
      <protection locked="0"/>
    </xf>
    <xf numFmtId="0" fontId="40" fillId="4" borderId="66" xfId="0" applyFont="1" applyFill="1" applyBorder="1" applyAlignment="1" applyProtection="1">
      <alignment horizontal="left" vertical="center" wrapText="1"/>
      <protection locked="0"/>
    </xf>
    <xf numFmtId="4" fontId="40" fillId="4" borderId="67" xfId="0" applyNumberFormat="1" applyFont="1" applyFill="1" applyBorder="1" applyAlignment="1" applyProtection="1">
      <alignment horizontal="right" vertical="center" wrapText="1"/>
      <protection locked="0"/>
    </xf>
    <xf numFmtId="3" fontId="40" fillId="52" borderId="3" xfId="0" applyNumberFormat="1" applyFont="1" applyFill="1" applyBorder="1" applyAlignment="1" applyProtection="1">
      <alignment horizontal="left" vertical="center" wrapText="1"/>
      <protection locked="0"/>
    </xf>
    <xf numFmtId="3" fontId="40" fillId="52" borderId="0" xfId="0" applyNumberFormat="1" applyFont="1" applyFill="1" applyBorder="1" applyAlignment="1" applyProtection="1">
      <alignment horizontal="center" vertical="center" wrapText="1"/>
      <protection locked="0"/>
    </xf>
    <xf numFmtId="3" fontId="40" fillId="52" borderId="0" xfId="0" applyNumberFormat="1" applyFont="1" applyFill="1" applyBorder="1" applyAlignment="1" applyProtection="1">
      <alignment horizontal="left" vertical="center" wrapText="1"/>
      <protection locked="0"/>
    </xf>
    <xf numFmtId="3" fontId="40" fillId="52" borderId="0" xfId="0" applyNumberFormat="1" applyFont="1" applyFill="1" applyBorder="1" applyAlignment="1" applyProtection="1">
      <alignment horizontal="right" vertical="center" wrapText="1"/>
      <protection locked="0"/>
    </xf>
    <xf numFmtId="167" fontId="40" fillId="52" borderId="0" xfId="1" applyFont="1" applyFill="1" applyBorder="1" applyAlignment="1" applyProtection="1">
      <alignment horizontal="center" vertical="center" wrapText="1"/>
      <protection locked="0"/>
    </xf>
    <xf numFmtId="10" fontId="40" fillId="52" borderId="0" xfId="55938" applyNumberFormat="1" applyFont="1" applyFill="1" applyBorder="1" applyAlignment="1" applyProtection="1">
      <alignment vertical="center" wrapText="1"/>
      <protection locked="0"/>
    </xf>
    <xf numFmtId="4" fontId="40" fillId="52" borderId="0" xfId="0" applyNumberFormat="1" applyFont="1" applyFill="1" applyBorder="1" applyAlignment="1" applyProtection="1">
      <alignment vertical="center" wrapText="1"/>
      <protection locked="0"/>
    </xf>
    <xf numFmtId="4" fontId="40" fillId="52" borderId="1" xfId="0" applyNumberFormat="1" applyFont="1" applyFill="1" applyBorder="1" applyAlignment="1" applyProtection="1">
      <alignment horizontal="right" vertical="center" wrapText="1"/>
      <protection locked="0"/>
    </xf>
    <xf numFmtId="0" fontId="40" fillId="53" borderId="41" xfId="0" applyFont="1" applyFill="1" applyBorder="1" applyAlignment="1" applyProtection="1">
      <alignment horizontal="left" vertical="center" wrapText="1"/>
      <protection locked="0"/>
    </xf>
    <xf numFmtId="0" fontId="40" fillId="53" borderId="14" xfId="0" applyFont="1" applyFill="1" applyBorder="1" applyAlignment="1" applyProtection="1">
      <alignment horizontal="left" vertical="center" wrapText="1"/>
      <protection locked="0"/>
    </xf>
    <xf numFmtId="0" fontId="40" fillId="53" borderId="14" xfId="0" applyNumberFormat="1" applyFont="1" applyFill="1" applyBorder="1" applyAlignment="1" applyProtection="1">
      <alignment horizontal="left" vertical="center" wrapText="1"/>
      <protection locked="0"/>
    </xf>
    <xf numFmtId="167" fontId="40" fillId="53" borderId="14" xfId="1" applyFont="1" applyFill="1" applyBorder="1" applyAlignment="1" applyProtection="1">
      <alignment horizontal="left" vertical="center" wrapText="1"/>
      <protection locked="0"/>
    </xf>
    <xf numFmtId="10" fontId="40" fillId="53" borderId="14" xfId="55938" applyNumberFormat="1" applyFont="1" applyFill="1" applyBorder="1" applyAlignment="1" applyProtection="1">
      <alignment horizontal="left" vertical="center" wrapText="1"/>
      <protection locked="0"/>
    </xf>
    <xf numFmtId="4" fontId="40" fillId="53" borderId="42" xfId="0" applyNumberFormat="1" applyFont="1" applyFill="1" applyBorder="1" applyAlignment="1" applyProtection="1">
      <alignment horizontal="right" vertical="center" wrapText="1"/>
      <protection locked="0"/>
    </xf>
    <xf numFmtId="4" fontId="40" fillId="2" borderId="44" xfId="1" applyNumberFormat="1" applyFont="1" applyFill="1" applyBorder="1" applyAlignment="1" applyProtection="1">
      <alignment horizontal="right" vertical="center"/>
    </xf>
    <xf numFmtId="169" fontId="38" fillId="0" borderId="12" xfId="17" applyFont="1" applyFill="1" applyBorder="1" applyAlignment="1" applyProtection="1">
      <alignment horizontal="center" vertical="center" wrapText="1"/>
    </xf>
    <xf numFmtId="0" fontId="38" fillId="0" borderId="41" xfId="0" applyFont="1" applyFill="1" applyBorder="1" applyAlignment="1" applyProtection="1">
      <alignment horizontal="left" vertical="center" wrapText="1"/>
      <protection locked="0"/>
    </xf>
    <xf numFmtId="0" fontId="38" fillId="0" borderId="14" xfId="1" applyNumberFormat="1" applyFont="1" applyFill="1" applyBorder="1" applyAlignment="1" applyProtection="1">
      <alignment horizontal="center" vertical="center"/>
    </xf>
    <xf numFmtId="167" fontId="38" fillId="0" borderId="12" xfId="1" applyFont="1" applyFill="1" applyBorder="1" applyAlignment="1" applyProtection="1">
      <alignment horizontal="right" vertical="center"/>
    </xf>
    <xf numFmtId="167" fontId="0" fillId="0" borderId="0" xfId="1" applyFont="1" applyFill="1" applyAlignment="1">
      <alignment vertical="center"/>
    </xf>
    <xf numFmtId="0" fontId="32" fillId="0" borderId="0" xfId="0" applyFont="1" applyFill="1" applyBorder="1" applyAlignment="1" applyProtection="1">
      <alignment vertical="center"/>
      <protection locked="0"/>
    </xf>
    <xf numFmtId="0" fontId="32" fillId="0" borderId="0" xfId="0" applyFont="1" applyFill="1" applyAlignment="1" applyProtection="1">
      <alignment vertical="center"/>
      <protection locked="0"/>
    </xf>
    <xf numFmtId="49" fontId="87" fillId="2" borderId="60" xfId="11718" applyNumberFormat="1" applyFont="1" applyFill="1" applyBorder="1" applyAlignment="1" applyProtection="1">
      <alignment horizontal="center" vertical="center" wrapText="1"/>
      <protection locked="0"/>
    </xf>
    <xf numFmtId="0" fontId="87" fillId="2" borderId="0" xfId="11718" applyFont="1" applyFill="1" applyBorder="1" applyAlignment="1" applyProtection="1">
      <alignment horizontal="center" vertical="center" wrapText="1"/>
      <protection locked="0"/>
    </xf>
    <xf numFmtId="167" fontId="0" fillId="51" borderId="0" xfId="1" applyFont="1" applyFill="1" applyAlignment="1">
      <alignment vertical="center"/>
    </xf>
    <xf numFmtId="0" fontId="0" fillId="51" borderId="0" xfId="0" applyFill="1" applyBorder="1"/>
    <xf numFmtId="0" fontId="0" fillId="51" borderId="0" xfId="0" applyFill="1"/>
    <xf numFmtId="0" fontId="40" fillId="0" borderId="41" xfId="0" applyFont="1" applyFill="1" applyBorder="1" applyAlignment="1" applyProtection="1">
      <alignment horizontal="left" vertical="center" wrapText="1"/>
      <protection locked="0"/>
    </xf>
    <xf numFmtId="0" fontId="40" fillId="0" borderId="14" xfId="0" applyFont="1" applyFill="1" applyBorder="1" applyAlignment="1" applyProtection="1">
      <alignment horizontal="left" vertical="center" wrapText="1"/>
      <protection locked="0"/>
    </xf>
    <xf numFmtId="0" fontId="40" fillId="0" borderId="14" xfId="0" applyNumberFormat="1" applyFont="1" applyFill="1" applyBorder="1" applyAlignment="1" applyProtection="1">
      <alignment horizontal="left" vertical="center" wrapText="1"/>
      <protection locked="0"/>
    </xf>
    <xf numFmtId="167" fontId="40" fillId="0" borderId="14" xfId="1" applyFont="1" applyFill="1" applyBorder="1" applyAlignment="1" applyProtection="1">
      <alignment horizontal="left" vertical="center" wrapText="1"/>
      <protection locked="0"/>
    </xf>
    <xf numFmtId="10" fontId="40" fillId="0" borderId="14" xfId="55938" applyNumberFormat="1" applyFont="1" applyFill="1" applyBorder="1" applyAlignment="1" applyProtection="1">
      <alignment horizontal="left" vertical="center" wrapText="1"/>
      <protection locked="0"/>
    </xf>
    <xf numFmtId="0" fontId="38" fillId="0" borderId="12" xfId="17" applyNumberFormat="1" applyFont="1" applyFill="1" applyBorder="1" applyAlignment="1" applyProtection="1">
      <alignment horizontal="left" vertical="center" wrapText="1"/>
    </xf>
    <xf numFmtId="167" fontId="38" fillId="0" borderId="12" xfId="1" applyFont="1" applyFill="1" applyBorder="1" applyAlignment="1" applyProtection="1">
      <alignment horizontal="center" vertical="center" wrapText="1"/>
    </xf>
    <xf numFmtId="10" fontId="38" fillId="0" borderId="12" xfId="55938" applyNumberFormat="1" applyFont="1" applyFill="1" applyBorder="1" applyAlignment="1" applyProtection="1">
      <alignment horizontal="center" vertical="center" wrapText="1"/>
    </xf>
    <xf numFmtId="4" fontId="38" fillId="0" borderId="13" xfId="17" applyNumberFormat="1" applyFont="1" applyFill="1" applyBorder="1" applyAlignment="1" applyProtection="1">
      <alignment horizontal="right" vertical="center" wrapText="1"/>
    </xf>
    <xf numFmtId="4" fontId="38" fillId="0" borderId="44" xfId="1" applyNumberFormat="1" applyFont="1" applyFill="1" applyBorder="1" applyAlignment="1" applyProtection="1">
      <alignment horizontal="right" vertical="center"/>
    </xf>
    <xf numFmtId="0" fontId="38" fillId="0" borderId="12" xfId="37979" applyNumberFormat="1" applyFont="1" applyFill="1" applyBorder="1" applyAlignment="1" applyProtection="1">
      <alignment vertical="center" wrapText="1"/>
      <protection locked="0"/>
    </xf>
    <xf numFmtId="0" fontId="40" fillId="0" borderId="14" xfId="0" applyNumberFormat="1" applyFont="1" applyFill="1" applyBorder="1" applyAlignment="1" applyProtection="1">
      <alignment horizontal="right" vertical="center" wrapText="1"/>
      <protection locked="0"/>
    </xf>
    <xf numFmtId="4" fontId="38" fillId="0" borderId="14" xfId="0" applyNumberFormat="1" applyFont="1" applyFill="1" applyBorder="1" applyAlignment="1" applyProtection="1">
      <alignment vertical="center"/>
      <protection locked="0"/>
    </xf>
    <xf numFmtId="4" fontId="32" fillId="0" borderId="0" xfId="0" applyNumberFormat="1" applyFont="1" applyFill="1" applyBorder="1" applyAlignment="1" applyProtection="1">
      <alignment vertical="center"/>
      <protection locked="0"/>
    </xf>
    <xf numFmtId="169" fontId="38" fillId="0" borderId="68" xfId="17" applyFont="1" applyFill="1" applyBorder="1" applyAlignment="1" applyProtection="1">
      <alignment horizontal="center" vertical="center" wrapText="1"/>
    </xf>
    <xf numFmtId="0" fontId="38" fillId="0" borderId="41" xfId="37979" applyFont="1" applyFill="1" applyBorder="1" applyAlignment="1" applyProtection="1">
      <alignment horizontal="left" vertical="center" wrapText="1"/>
      <protection locked="0"/>
    </xf>
    <xf numFmtId="0" fontId="40" fillId="0" borderId="41" xfId="37979" applyFont="1" applyFill="1" applyBorder="1" applyAlignment="1" applyProtection="1">
      <alignment horizontal="left" vertical="center" wrapText="1"/>
      <protection locked="0"/>
    </xf>
    <xf numFmtId="169" fontId="38" fillId="0" borderId="12" xfId="17" applyFont="1" applyFill="1" applyBorder="1" applyAlignment="1" applyProtection="1">
      <alignment horizontal="left" vertical="center" wrapText="1"/>
    </xf>
    <xf numFmtId="1" fontId="40" fillId="0" borderId="13" xfId="11720" applyNumberFormat="1" applyFont="1" applyFill="1" applyBorder="1" applyAlignment="1">
      <alignment horizontal="left" wrapText="1"/>
    </xf>
    <xf numFmtId="1" fontId="40" fillId="0" borderId="14" xfId="11720" applyNumberFormat="1" applyFont="1" applyFill="1" applyBorder="1" applyAlignment="1">
      <alignment horizontal="left" wrapText="1"/>
    </xf>
    <xf numFmtId="4" fontId="40" fillId="0" borderId="44" xfId="0" applyNumberFormat="1" applyFont="1" applyFill="1" applyBorder="1" applyAlignment="1" applyProtection="1">
      <alignment horizontal="center" vertical="center" wrapText="1"/>
      <protection locked="0"/>
    </xf>
    <xf numFmtId="1" fontId="40" fillId="0" borderId="13" xfId="11720" applyNumberFormat="1" applyFont="1" applyFill="1" applyBorder="1" applyAlignment="1">
      <alignment horizontal="left" vertical="center" wrapText="1"/>
    </xf>
    <xf numFmtId="1" fontId="40" fillId="0" borderId="14" xfId="11720" applyNumberFormat="1" applyFont="1" applyFill="1" applyBorder="1" applyAlignment="1">
      <alignment horizontal="left" vertical="center" wrapText="1"/>
    </xf>
    <xf numFmtId="0" fontId="38" fillId="0" borderId="64" xfId="37979" applyFont="1" applyFill="1" applyBorder="1" applyAlignment="1" applyProtection="1">
      <alignment horizontal="left" vertical="center" wrapText="1"/>
      <protection locked="0"/>
    </xf>
    <xf numFmtId="0" fontId="40" fillId="0" borderId="64" xfId="37979" applyFont="1" applyFill="1" applyBorder="1" applyAlignment="1" applyProtection="1">
      <alignment horizontal="left" vertical="center" wrapText="1"/>
      <protection locked="0"/>
    </xf>
    <xf numFmtId="0" fontId="40" fillId="0" borderId="66" xfId="0" applyFont="1" applyFill="1" applyBorder="1" applyAlignment="1" applyProtection="1">
      <alignment horizontal="left" vertical="center" wrapText="1"/>
      <protection locked="0"/>
    </xf>
    <xf numFmtId="0" fontId="40" fillId="0" borderId="0" xfId="0" applyNumberFormat="1" applyFont="1" applyFill="1" applyBorder="1" applyAlignment="1" applyProtection="1">
      <alignment horizontal="left" vertical="center" wrapText="1"/>
      <protection locked="0"/>
    </xf>
    <xf numFmtId="0" fontId="0" fillId="0" borderId="0" xfId="0" applyFill="1" applyBorder="1"/>
    <xf numFmtId="4" fontId="40" fillId="0" borderId="67" xfId="0" applyNumberFormat="1" applyFont="1" applyFill="1" applyBorder="1" applyAlignment="1" applyProtection="1">
      <alignment vertical="center"/>
      <protection locked="0"/>
    </xf>
    <xf numFmtId="0" fontId="38" fillId="0" borderId="66" xfId="0" applyFont="1" applyFill="1" applyBorder="1" applyAlignment="1" applyProtection="1">
      <alignment horizontal="left" vertical="center" wrapText="1"/>
      <protection locked="0"/>
    </xf>
    <xf numFmtId="4" fontId="38" fillId="0" borderId="12" xfId="17" applyNumberFormat="1" applyFont="1" applyFill="1" applyBorder="1" applyAlignment="1" applyProtection="1">
      <alignment horizontal="right" vertical="center" wrapText="1"/>
    </xf>
    <xf numFmtId="10" fontId="38" fillId="0" borderId="13" xfId="17" applyNumberFormat="1" applyFont="1" applyFill="1" applyBorder="1" applyAlignment="1" applyProtection="1">
      <alignment horizontal="center" vertical="center" wrapText="1"/>
    </xf>
    <xf numFmtId="167" fontId="32" fillId="2" borderId="0" xfId="2" applyNumberFormat="1" applyFont="1" applyFill="1" applyBorder="1" applyAlignment="1" applyProtection="1">
      <protection locked="0"/>
    </xf>
    <xf numFmtId="167" fontId="33" fillId="2" borderId="0" xfId="2" applyNumberFormat="1" applyFont="1" applyFill="1" applyBorder="1" applyAlignment="1" applyProtection="1">
      <alignment wrapText="1"/>
      <protection locked="0"/>
    </xf>
    <xf numFmtId="167" fontId="38" fillId="2" borderId="0" xfId="0" applyNumberFormat="1" applyFont="1" applyFill="1" applyBorder="1" applyAlignment="1" applyProtection="1">
      <alignment vertical="center" wrapText="1"/>
      <protection locked="0"/>
    </xf>
    <xf numFmtId="167" fontId="32" fillId="2" borderId="0" xfId="0" applyNumberFormat="1" applyFont="1" applyFill="1" applyAlignment="1" applyProtection="1">
      <alignment vertical="center"/>
      <protection locked="0"/>
    </xf>
    <xf numFmtId="167" fontId="0" fillId="2" borderId="0" xfId="1" applyNumberFormat="1" applyFont="1" applyFill="1" applyAlignment="1">
      <alignment vertical="center"/>
    </xf>
    <xf numFmtId="167" fontId="38" fillId="2" borderId="12" xfId="17" applyNumberFormat="1" applyFont="1" applyFill="1" applyBorder="1" applyAlignment="1" applyProtection="1">
      <alignment horizontal="center" vertical="center" wrapText="1"/>
    </xf>
    <xf numFmtId="167" fontId="0" fillId="0" borderId="0" xfId="1" applyNumberFormat="1" applyFont="1" applyFill="1" applyAlignment="1">
      <alignment vertical="center"/>
    </xf>
    <xf numFmtId="167" fontId="0" fillId="2" borderId="0" xfId="0" applyNumberFormat="1" applyFill="1" applyAlignment="1"/>
    <xf numFmtId="167" fontId="40" fillId="2" borderId="0" xfId="0" applyNumberFormat="1" applyFont="1" applyFill="1" applyBorder="1" applyAlignment="1" applyProtection="1">
      <alignment horizontal="left" vertical="center" wrapText="1"/>
      <protection locked="0"/>
    </xf>
    <xf numFmtId="167" fontId="0" fillId="2" borderId="0" xfId="0" applyNumberFormat="1" applyFill="1"/>
    <xf numFmtId="43" fontId="32" fillId="2" borderId="0" xfId="0" applyNumberFormat="1" applyFont="1" applyFill="1" applyBorder="1" applyAlignment="1" applyProtection="1">
      <alignment vertical="center"/>
      <protection locked="0"/>
    </xf>
    <xf numFmtId="167" fontId="104" fillId="0" borderId="0" xfId="0" applyNumberFormat="1" applyFont="1" applyFill="1" applyProtection="1"/>
    <xf numFmtId="167" fontId="104" fillId="0" borderId="0" xfId="0" applyNumberFormat="1" applyFont="1" applyAlignment="1" applyProtection="1"/>
    <xf numFmtId="167" fontId="104" fillId="0" borderId="0" xfId="0" applyNumberFormat="1" applyFont="1" applyFill="1" applyBorder="1" applyAlignment="1" applyProtection="1">
      <alignment vertical="center"/>
    </xf>
    <xf numFmtId="167" fontId="104" fillId="0" borderId="0" xfId="0" applyNumberFormat="1" applyFont="1" applyBorder="1" applyAlignment="1"/>
    <xf numFmtId="167" fontId="104" fillId="0" borderId="0" xfId="17" applyNumberFormat="1" applyFont="1" applyFill="1" applyBorder="1" applyAlignment="1" applyProtection="1">
      <alignment vertical="center"/>
    </xf>
    <xf numFmtId="4" fontId="105" fillId="0" borderId="42" xfId="1" applyNumberFormat="1" applyFont="1" applyFill="1" applyBorder="1" applyAlignment="1" applyProtection="1">
      <alignment vertical="center"/>
      <protection locked="0"/>
    </xf>
    <xf numFmtId="43" fontId="40" fillId="2" borderId="0" xfId="0" applyNumberFormat="1" applyFont="1" applyFill="1" applyBorder="1" applyAlignment="1" applyProtection="1">
      <alignment horizontal="left" vertical="center" wrapText="1"/>
      <protection locked="0"/>
    </xf>
    <xf numFmtId="43" fontId="105" fillId="2" borderId="0" xfId="0" applyNumberFormat="1" applyFont="1" applyFill="1" applyBorder="1" applyAlignment="1" applyProtection="1">
      <alignment horizontal="left" vertical="center" wrapText="1"/>
      <protection locked="0"/>
    </xf>
    <xf numFmtId="4" fontId="0" fillId="2" borderId="0" xfId="0" applyNumberFormat="1" applyFill="1" applyBorder="1" applyAlignment="1">
      <alignment horizontal="center" vertical="center"/>
    </xf>
    <xf numFmtId="0" fontId="0" fillId="2" borderId="0" xfId="0" applyFont="1" applyFill="1" applyBorder="1" applyAlignment="1" applyProtection="1">
      <alignment vertical="center"/>
      <protection locked="0"/>
    </xf>
    <xf numFmtId="0" fontId="41" fillId="53" borderId="29" xfId="0" applyFont="1" applyFill="1" applyBorder="1" applyAlignment="1" applyProtection="1">
      <alignment horizontal="left" vertical="center" wrapText="1"/>
      <protection locked="0"/>
    </xf>
    <xf numFmtId="0" fontId="41" fillId="53" borderId="29" xfId="0" applyFont="1" applyFill="1" applyBorder="1" applyAlignment="1" applyProtection="1">
      <alignment horizontal="center" vertical="center" wrapText="1"/>
      <protection locked="0"/>
    </xf>
    <xf numFmtId="0" fontId="41" fillId="53" borderId="29" xfId="0" applyNumberFormat="1" applyFont="1" applyFill="1" applyBorder="1" applyAlignment="1" applyProtection="1">
      <alignment horizontal="left" vertical="center" wrapText="1"/>
      <protection locked="0"/>
    </xf>
    <xf numFmtId="4" fontId="41" fillId="53" borderId="29" xfId="0" applyNumberFormat="1" applyFont="1" applyFill="1" applyBorder="1" applyAlignment="1" applyProtection="1">
      <alignment horizontal="right" vertical="center" wrapText="1"/>
      <protection locked="0"/>
    </xf>
    <xf numFmtId="0" fontId="33" fillId="53" borderId="29" xfId="0" applyFont="1" applyFill="1" applyBorder="1" applyAlignment="1" applyProtection="1">
      <alignment horizontal="center" vertical="center"/>
      <protection locked="0"/>
    </xf>
    <xf numFmtId="0" fontId="41" fillId="53" borderId="29" xfId="0" applyNumberFormat="1" applyFont="1" applyFill="1" applyBorder="1" applyAlignment="1" applyProtection="1">
      <alignment horizontal="center" vertical="center" wrapText="1"/>
      <protection locked="0"/>
    </xf>
    <xf numFmtId="0" fontId="0" fillId="2" borderId="0" xfId="0" applyFont="1" applyFill="1" applyAlignment="1" applyProtection="1">
      <alignment vertical="center"/>
      <protection locked="0"/>
    </xf>
    <xf numFmtId="0" fontId="0" fillId="0" borderId="0" xfId="0" applyFont="1" applyFill="1" applyAlignment="1" applyProtection="1">
      <alignment vertical="center"/>
      <protection locked="0"/>
    </xf>
    <xf numFmtId="0" fontId="32" fillId="2" borderId="27" xfId="2" quotePrefix="1" applyFont="1" applyFill="1" applyBorder="1" applyAlignment="1" applyProtection="1">
      <alignment vertical="center"/>
      <protection locked="0"/>
    </xf>
    <xf numFmtId="43" fontId="32" fillId="0" borderId="0" xfId="37979" applyNumberFormat="1" applyFill="1" applyAlignment="1"/>
    <xf numFmtId="0" fontId="32" fillId="0" borderId="0" xfId="37979" applyFill="1"/>
    <xf numFmtId="4" fontId="32" fillId="0" borderId="0" xfId="37979" applyNumberFormat="1" applyBorder="1"/>
    <xf numFmtId="0" fontId="32" fillId="0" borderId="0" xfId="37979"/>
    <xf numFmtId="4" fontId="32" fillId="0" borderId="0" xfId="37979" applyNumberFormat="1" applyFill="1" applyBorder="1"/>
    <xf numFmtId="4" fontId="0" fillId="51" borderId="0" xfId="0" applyNumberFormat="1" applyFill="1"/>
    <xf numFmtId="4" fontId="0" fillId="51" borderId="0" xfId="0" applyNumberFormat="1" applyFill="1" applyBorder="1" applyAlignment="1">
      <alignment horizontal="center" vertical="center"/>
    </xf>
    <xf numFmtId="4" fontId="40" fillId="54" borderId="29" xfId="0" applyNumberFormat="1" applyFont="1" applyFill="1" applyBorder="1" applyAlignment="1" applyProtection="1">
      <alignment horizontal="right" vertical="center"/>
      <protection locked="0"/>
    </xf>
    <xf numFmtId="4" fontId="41" fillId="54" borderId="29" xfId="0" applyNumberFormat="1" applyFont="1" applyFill="1" applyBorder="1" applyAlignment="1" applyProtection="1">
      <alignment horizontal="right" vertical="center"/>
      <protection locked="0"/>
    </xf>
    <xf numFmtId="4" fontId="41" fillId="53" borderId="29" xfId="0" applyNumberFormat="1" applyFont="1" applyFill="1" applyBorder="1" applyAlignment="1" applyProtection="1">
      <alignment horizontal="right" vertical="center"/>
      <protection locked="0"/>
    </xf>
    <xf numFmtId="0" fontId="0" fillId="53" borderId="0" xfId="0" applyNumberFormat="1" applyFill="1"/>
    <xf numFmtId="0" fontId="40" fillId="53" borderId="41" xfId="0" applyNumberFormat="1" applyFont="1" applyFill="1" applyBorder="1" applyAlignment="1" applyProtection="1">
      <alignment horizontal="left" vertical="center" wrapText="1"/>
      <protection locked="0"/>
    </xf>
    <xf numFmtId="0" fontId="40" fillId="53" borderId="14" xfId="0" applyFont="1" applyFill="1" applyBorder="1" applyProtection="1">
      <protection locked="0"/>
    </xf>
    <xf numFmtId="0" fontId="40" fillId="53" borderId="0" xfId="0" applyNumberFormat="1" applyFont="1" applyFill="1" applyBorder="1" applyAlignment="1" applyProtection="1">
      <alignment horizontal="left"/>
      <protection locked="0"/>
    </xf>
    <xf numFmtId="0" fontId="40" fillId="53" borderId="0" xfId="0" applyNumberFormat="1" applyFont="1" applyFill="1" applyBorder="1" applyAlignment="1" applyProtection="1">
      <alignment horizontal="left" wrapText="1"/>
      <protection locked="0"/>
    </xf>
    <xf numFmtId="0" fontId="40" fillId="53" borderId="14" xfId="0" applyNumberFormat="1" applyFont="1" applyFill="1" applyBorder="1" applyAlignment="1" applyProtection="1">
      <alignment horizontal="left"/>
      <protection locked="0"/>
    </xf>
    <xf numFmtId="0" fontId="40" fillId="53" borderId="14" xfId="0" applyNumberFormat="1" applyFont="1" applyFill="1" applyBorder="1" applyAlignment="1" applyProtection="1">
      <alignment horizontal="left" wrapText="1"/>
      <protection locked="0"/>
    </xf>
    <xf numFmtId="0" fontId="41" fillId="53" borderId="29" xfId="0" applyNumberFormat="1" applyFont="1" applyFill="1" applyBorder="1" applyAlignment="1" applyProtection="1">
      <alignment horizontal="right" vertical="center" wrapText="1"/>
      <protection locked="0"/>
    </xf>
    <xf numFmtId="0" fontId="38" fillId="53" borderId="14" xfId="0" applyFont="1" applyFill="1" applyBorder="1" applyAlignment="1" applyProtection="1">
      <alignment horizontal="right" vertical="center" wrapText="1"/>
      <protection locked="0"/>
    </xf>
    <xf numFmtId="0" fontId="38" fillId="2" borderId="12" xfId="0" applyFont="1" applyFill="1" applyBorder="1" applyProtection="1"/>
    <xf numFmtId="0" fontId="38" fillId="2" borderId="41" xfId="0" applyNumberFormat="1" applyFont="1" applyFill="1" applyBorder="1" applyAlignment="1" applyProtection="1">
      <alignment horizontal="left" vertical="center" wrapText="1"/>
      <protection locked="0"/>
    </xf>
    <xf numFmtId="0" fontId="38" fillId="53" borderId="0" xfId="0" applyNumberFormat="1" applyFont="1" applyFill="1" applyBorder="1" applyAlignment="1" applyProtection="1">
      <alignment horizontal="center"/>
      <protection locked="0"/>
    </xf>
    <xf numFmtId="2" fontId="38" fillId="53" borderId="0" xfId="0" applyNumberFormat="1" applyFont="1" applyFill="1" applyBorder="1" applyAlignment="1" applyProtection="1">
      <alignment horizontal="right" wrapText="1"/>
      <protection locked="0"/>
    </xf>
    <xf numFmtId="10" fontId="38" fillId="53" borderId="0" xfId="0" applyNumberFormat="1" applyFont="1" applyFill="1" applyBorder="1" applyAlignment="1" applyProtection="1">
      <alignment horizontal="center"/>
      <protection locked="0"/>
    </xf>
    <xf numFmtId="4" fontId="38" fillId="53" borderId="0" xfId="0" applyNumberFormat="1" applyFont="1" applyFill="1" applyBorder="1" applyAlignment="1" applyProtection="1">
      <alignment horizontal="right"/>
      <protection locked="0"/>
    </xf>
    <xf numFmtId="4" fontId="40" fillId="53" borderId="14" xfId="0" applyNumberFormat="1" applyFont="1" applyFill="1" applyBorder="1" applyAlignment="1" applyProtection="1">
      <alignment horizontal="right" vertical="center" wrapText="1"/>
      <protection locked="0"/>
    </xf>
    <xf numFmtId="4" fontId="40" fillId="53" borderId="14" xfId="0" applyNumberFormat="1" applyFont="1" applyFill="1" applyBorder="1" applyAlignment="1" applyProtection="1">
      <alignment horizontal="right" wrapText="1"/>
      <protection locked="0"/>
    </xf>
    <xf numFmtId="0" fontId="40" fillId="4" borderId="41" xfId="0" applyFont="1" applyFill="1" applyBorder="1"/>
    <xf numFmtId="0" fontId="40" fillId="4" borderId="14" xfId="0" applyNumberFormat="1" applyFont="1" applyFill="1" applyBorder="1" applyAlignment="1" applyProtection="1">
      <alignment horizontal="left"/>
      <protection locked="0"/>
    </xf>
    <xf numFmtId="0" fontId="40" fillId="4" borderId="14" xfId="17" applyNumberFormat="1" applyFont="1" applyFill="1" applyBorder="1" applyAlignment="1" applyProtection="1">
      <alignment horizontal="left" vertical="center" wrapText="1"/>
      <protection locked="0"/>
    </xf>
    <xf numFmtId="0" fontId="40" fillId="4" borderId="14" xfId="0" applyNumberFormat="1" applyFont="1" applyFill="1" applyBorder="1" applyAlignment="1" applyProtection="1">
      <alignment horizontal="left" wrapText="1"/>
      <protection locked="0"/>
    </xf>
    <xf numFmtId="0" fontId="106" fillId="53" borderId="41" xfId="0" applyFont="1" applyFill="1" applyBorder="1" applyAlignment="1" applyProtection="1">
      <alignment horizontal="left" vertical="center" wrapText="1"/>
      <protection locked="0"/>
    </xf>
    <xf numFmtId="0" fontId="106" fillId="53" borderId="14" xfId="0" applyFont="1" applyFill="1" applyBorder="1" applyAlignment="1" applyProtection="1">
      <alignment horizontal="left" vertical="center" wrapText="1"/>
      <protection locked="0"/>
    </xf>
    <xf numFmtId="0" fontId="40" fillId="53" borderId="14" xfId="0" applyFont="1" applyFill="1" applyBorder="1" applyAlignment="1">
      <alignment horizontal="left" wrapText="1"/>
    </xf>
    <xf numFmtId="0" fontId="40" fillId="53" borderId="14" xfId="0" applyNumberFormat="1" applyFont="1" applyFill="1" applyBorder="1" applyAlignment="1">
      <alignment horizontal="left" wrapText="1"/>
    </xf>
    <xf numFmtId="169" fontId="38" fillId="0" borderId="12" xfId="0" applyNumberFormat="1" applyFont="1" applyBorder="1" applyAlignment="1" applyProtection="1">
      <alignment horizontal="center" wrapText="1"/>
    </xf>
    <xf numFmtId="2" fontId="38" fillId="2" borderId="0" xfId="0" applyNumberFormat="1" applyFont="1" applyFill="1" applyAlignment="1" applyProtection="1">
      <alignment vertical="center"/>
      <protection locked="0"/>
    </xf>
    <xf numFmtId="169" fontId="38" fillId="0" borderId="12" xfId="0" applyNumberFormat="1" applyFont="1" applyBorder="1" applyAlignment="1" applyProtection="1">
      <alignment horizontal="left" wrapText="1"/>
    </xf>
    <xf numFmtId="2" fontId="38" fillId="53" borderId="14" xfId="0" applyNumberFormat="1" applyFont="1" applyFill="1" applyBorder="1" applyAlignment="1" applyProtection="1">
      <alignment horizontal="right" vertical="center" wrapText="1"/>
      <protection locked="0"/>
    </xf>
    <xf numFmtId="0" fontId="38" fillId="53" borderId="14" xfId="0" applyNumberFormat="1" applyFont="1" applyFill="1" applyBorder="1" applyAlignment="1">
      <alignment horizontal="right" wrapText="1"/>
    </xf>
    <xf numFmtId="0" fontId="38" fillId="2" borderId="12" xfId="0" applyNumberFormat="1" applyFont="1" applyFill="1" applyBorder="1" applyAlignment="1">
      <alignment horizontal="left"/>
    </xf>
    <xf numFmtId="0" fontId="38" fillId="2" borderId="0" xfId="0" applyFont="1" applyFill="1" applyAlignment="1" applyProtection="1">
      <alignment horizontal="center" vertical="center"/>
      <protection locked="0"/>
    </xf>
    <xf numFmtId="0" fontId="38" fillId="53" borderId="14" xfId="0" applyFont="1" applyFill="1" applyBorder="1" applyAlignment="1" applyProtection="1">
      <alignment horizontal="center" vertical="center" wrapText="1"/>
      <protection locked="0"/>
    </xf>
    <xf numFmtId="49" fontId="41" fillId="2" borderId="29" xfId="0" applyNumberFormat="1" applyFont="1" applyFill="1" applyBorder="1" applyAlignment="1" applyProtection="1">
      <alignment horizontal="left" vertical="center" wrapText="1"/>
      <protection locked="0"/>
    </xf>
    <xf numFmtId="169" fontId="33" fillId="2" borderId="29" xfId="115" applyFont="1" applyFill="1" applyBorder="1" applyAlignment="1" applyProtection="1">
      <alignment horizontal="left" vertical="center" wrapText="1"/>
    </xf>
    <xf numFmtId="0" fontId="33" fillId="2" borderId="29" xfId="0" applyFont="1" applyFill="1" applyBorder="1" applyAlignment="1" applyProtection="1">
      <alignment horizontal="left" vertical="center" wrapText="1"/>
      <protection locked="0"/>
    </xf>
    <xf numFmtId="0" fontId="0" fillId="2" borderId="29" xfId="0" applyFont="1" applyFill="1" applyBorder="1" applyAlignment="1">
      <alignment horizontal="left"/>
    </xf>
    <xf numFmtId="2" fontId="41" fillId="2" borderId="29" xfId="0" applyNumberFormat="1" applyFont="1" applyFill="1" applyBorder="1" applyAlignment="1" applyProtection="1">
      <alignment horizontal="left" vertical="center" wrapText="1"/>
      <protection locked="0"/>
    </xf>
    <xf numFmtId="0" fontId="0" fillId="53" borderId="0" xfId="0" applyNumberFormat="1" applyFill="1" applyAlignment="1" applyProtection="1">
      <alignment wrapText="1"/>
      <protection locked="0"/>
    </xf>
    <xf numFmtId="169" fontId="38" fillId="2" borderId="12" xfId="17" applyNumberFormat="1" applyFont="1" applyFill="1" applyBorder="1" applyAlignment="1" applyProtection="1">
      <alignment horizontal="center" vertical="center" wrapText="1"/>
    </xf>
    <xf numFmtId="169" fontId="38" fillId="2" borderId="12" xfId="0" applyNumberFormat="1" applyFont="1" applyFill="1" applyBorder="1" applyProtection="1"/>
    <xf numFmtId="0" fontId="0" fillId="2" borderId="12" xfId="0" applyFill="1" applyBorder="1"/>
    <xf numFmtId="169" fontId="38" fillId="2" borderId="12" xfId="0" applyNumberFormat="1" applyFont="1" applyFill="1" applyBorder="1" applyAlignment="1">
      <alignment wrapText="1"/>
    </xf>
    <xf numFmtId="169" fontId="38" fillId="2" borderId="12" xfId="0" applyNumberFormat="1" applyFont="1" applyFill="1" applyBorder="1"/>
    <xf numFmtId="167" fontId="38" fillId="2" borderId="13" xfId="0" applyNumberFormat="1" applyFont="1" applyFill="1" applyBorder="1" applyAlignment="1"/>
    <xf numFmtId="167" fontId="38" fillId="2" borderId="13" xfId="0" applyNumberFormat="1" applyFont="1" applyFill="1" applyBorder="1" applyAlignment="1">
      <alignment vertical="center"/>
    </xf>
    <xf numFmtId="167" fontId="38" fillId="2" borderId="12" xfId="0" applyNumberFormat="1" applyFont="1" applyFill="1" applyBorder="1"/>
    <xf numFmtId="10" fontId="38" fillId="2" borderId="12" xfId="55938" applyNumberFormat="1" applyFont="1" applyFill="1" applyBorder="1" applyAlignment="1">
      <alignment horizontal="center" vertical="center" wrapText="1"/>
    </xf>
    <xf numFmtId="0" fontId="38" fillId="2" borderId="13" xfId="0" applyFont="1" applyFill="1" applyBorder="1" applyAlignment="1">
      <alignment horizontal="right"/>
    </xf>
    <xf numFmtId="0" fontId="40" fillId="2" borderId="12" xfId="0" applyFont="1" applyFill="1" applyBorder="1" applyProtection="1"/>
    <xf numFmtId="169" fontId="40" fillId="2" borderId="12" xfId="0" applyNumberFormat="1" applyFont="1" applyFill="1" applyBorder="1" applyProtection="1"/>
    <xf numFmtId="167" fontId="40" fillId="2" borderId="13" xfId="0" applyNumberFormat="1" applyFont="1" applyFill="1" applyBorder="1" applyAlignment="1" applyProtection="1"/>
    <xf numFmtId="167" fontId="40" fillId="2" borderId="12" xfId="0" applyNumberFormat="1" applyFont="1" applyFill="1" applyBorder="1" applyAlignment="1" applyProtection="1">
      <alignment wrapText="1"/>
    </xf>
    <xf numFmtId="10" fontId="40" fillId="2" borderId="12" xfId="0" applyNumberFormat="1" applyFont="1" applyFill="1" applyBorder="1" applyAlignment="1" applyProtection="1">
      <alignment wrapText="1"/>
    </xf>
    <xf numFmtId="0" fontId="40" fillId="2" borderId="13" xfId="0" applyFont="1" applyFill="1" applyBorder="1" applyAlignment="1" applyProtection="1">
      <alignment horizontal="right" wrapText="1"/>
    </xf>
    <xf numFmtId="4" fontId="40" fillId="2" borderId="44" xfId="0" applyNumberFormat="1" applyFont="1" applyFill="1" applyBorder="1" applyAlignment="1" applyProtection="1">
      <alignment horizontal="right" vertical="center"/>
    </xf>
    <xf numFmtId="4" fontId="37" fillId="0" borderId="0" xfId="0" applyNumberFormat="1" applyFont="1" applyFill="1"/>
    <xf numFmtId="0" fontId="37" fillId="0" borderId="0" xfId="0" applyFont="1" applyFill="1"/>
    <xf numFmtId="0" fontId="38" fillId="0" borderId="0" xfId="0" applyFont="1" applyFill="1" applyBorder="1" applyAlignment="1" applyProtection="1">
      <alignment vertical="center"/>
      <protection locked="0"/>
    </xf>
    <xf numFmtId="167" fontId="32" fillId="0" borderId="13" xfId="186" applyFont="1" applyFill="1" applyBorder="1" applyAlignment="1" applyProtection="1">
      <alignment horizontal="right" vertical="center"/>
    </xf>
    <xf numFmtId="167" fontId="38" fillId="0" borderId="13" xfId="1" applyFont="1" applyFill="1" applyBorder="1" applyAlignment="1" applyProtection="1">
      <alignment horizontal="right" vertical="center"/>
    </xf>
    <xf numFmtId="0" fontId="0" fillId="50" borderId="44" xfId="0" applyFill="1" applyBorder="1" applyAlignment="1" applyProtection="1">
      <alignment horizontal="right"/>
    </xf>
    <xf numFmtId="4" fontId="33" fillId="2" borderId="13" xfId="115" quotePrefix="1" applyNumberFormat="1" applyFont="1" applyFill="1" applyBorder="1" applyAlignment="1" applyProtection="1">
      <alignment horizontal="right" vertical="center" wrapText="1"/>
    </xf>
    <xf numFmtId="2" fontId="33" fillId="53" borderId="0" xfId="0" applyNumberFormat="1" applyFont="1" applyFill="1" applyBorder="1" applyAlignment="1" applyProtection="1">
      <alignment horizontal="right"/>
      <protection locked="0"/>
    </xf>
    <xf numFmtId="167" fontId="41" fillId="50" borderId="28" xfId="0" applyNumberFormat="1" applyFont="1" applyFill="1" applyBorder="1" applyAlignment="1">
      <alignment horizontal="center" vertical="center"/>
    </xf>
    <xf numFmtId="2" fontId="33" fillId="53" borderId="29" xfId="0" applyNumberFormat="1" applyFont="1" applyFill="1" applyBorder="1" applyAlignment="1" applyProtection="1">
      <alignment horizontal="right" wrapText="1"/>
      <protection locked="0"/>
    </xf>
    <xf numFmtId="4" fontId="38" fillId="50" borderId="44" xfId="0" applyNumberFormat="1" applyFont="1" applyFill="1" applyBorder="1" applyAlignment="1" applyProtection="1">
      <alignment horizontal="right" vertical="center"/>
    </xf>
    <xf numFmtId="4" fontId="38" fillId="2" borderId="13" xfId="0" applyNumberFormat="1" applyFont="1" applyFill="1" applyBorder="1" applyAlignment="1" applyProtection="1">
      <alignment horizontal="right" vertical="center" wrapText="1"/>
    </xf>
    <xf numFmtId="4" fontId="40" fillId="2" borderId="42" xfId="37979" applyNumberFormat="1" applyFont="1" applyFill="1" applyBorder="1" applyAlignment="1" applyProtection="1">
      <alignment horizontal="right" vertical="center" wrapText="1"/>
      <protection locked="0"/>
    </xf>
    <xf numFmtId="0" fontId="38" fillId="2" borderId="30" xfId="0" applyNumberFormat="1" applyFont="1" applyFill="1" applyBorder="1" applyAlignment="1" applyProtection="1">
      <alignment horizontal="left" vertical="center" wrapText="1"/>
      <protection locked="0"/>
    </xf>
    <xf numFmtId="167" fontId="38" fillId="2" borderId="30" xfId="0" applyNumberFormat="1" applyFont="1" applyFill="1" applyBorder="1" applyAlignment="1">
      <alignment horizontal="right"/>
    </xf>
    <xf numFmtId="0" fontId="40" fillId="53" borderId="14" xfId="0" applyFont="1" applyFill="1" applyBorder="1" applyAlignment="1" applyProtection="1">
      <alignment horizontal="left"/>
      <protection locked="0"/>
    </xf>
    <xf numFmtId="167" fontId="40" fillId="53" borderId="12" xfId="1" applyFont="1" applyFill="1" applyBorder="1" applyAlignment="1" applyProtection="1">
      <alignment horizontal="left" vertical="center" wrapText="1"/>
      <protection locked="0"/>
    </xf>
    <xf numFmtId="0" fontId="40" fillId="53" borderId="0" xfId="0" applyFont="1" applyFill="1" applyBorder="1" applyProtection="1">
      <protection locked="0"/>
    </xf>
    <xf numFmtId="0" fontId="40" fillId="53" borderId="41" xfId="0" applyFont="1" applyFill="1" applyBorder="1" applyProtection="1">
      <protection locked="0"/>
    </xf>
    <xf numFmtId="167" fontId="38" fillId="2" borderId="12" xfId="1" applyFont="1" applyFill="1" applyBorder="1" applyAlignment="1" applyProtection="1">
      <alignment horizontal="left" vertical="center" wrapText="1"/>
    </xf>
    <xf numFmtId="203" fontId="38" fillId="2" borderId="12" xfId="1" applyNumberFormat="1" applyFont="1" applyFill="1" applyBorder="1" applyAlignment="1" applyProtection="1">
      <alignment horizontal="right" vertical="center"/>
    </xf>
    <xf numFmtId="0" fontId="0" fillId="2" borderId="0" xfId="0" applyNumberFormat="1" applyFont="1" applyFill="1" applyProtection="1">
      <protection locked="0"/>
    </xf>
    <xf numFmtId="0" fontId="38" fillId="2" borderId="12" xfId="0" applyNumberFormat="1" applyFont="1" applyFill="1" applyBorder="1" applyProtection="1"/>
    <xf numFmtId="0" fontId="38" fillId="2" borderId="12" xfId="0" applyNumberFormat="1" applyFont="1" applyFill="1" applyBorder="1" applyAlignment="1" applyProtection="1">
      <alignment horizontal="left"/>
    </xf>
    <xf numFmtId="0" fontId="40" fillId="4" borderId="14" xfId="0" applyFont="1" applyFill="1" applyBorder="1" applyAlignment="1">
      <alignment horizontal="left" wrapText="1"/>
    </xf>
    <xf numFmtId="4" fontId="38" fillId="2" borderId="13" xfId="0" applyNumberFormat="1" applyFont="1" applyFill="1" applyBorder="1" applyAlignment="1" applyProtection="1">
      <alignment horizontal="left" vertical="center" wrapText="1"/>
    </xf>
    <xf numFmtId="0" fontId="40" fillId="53" borderId="0" xfId="0" applyFont="1" applyFill="1" applyProtection="1">
      <protection locked="0"/>
    </xf>
    <xf numFmtId="0" fontId="40" fillId="53" borderId="0" xfId="0" applyFont="1" applyFill="1" applyBorder="1" applyAlignment="1" applyProtection="1">
      <alignment horizontal="left"/>
      <protection locked="0"/>
    </xf>
    <xf numFmtId="169" fontId="38" fillId="2" borderId="12" xfId="0" applyNumberFormat="1" applyFont="1" applyFill="1" applyBorder="1" applyAlignment="1" applyProtection="1">
      <alignment horizontal="center" vertical="center" wrapText="1"/>
    </xf>
    <xf numFmtId="167" fontId="38" fillId="2" borderId="12" xfId="0" applyNumberFormat="1" applyFont="1" applyFill="1" applyBorder="1" applyAlignment="1" applyProtection="1">
      <alignment horizontal="right" vertical="center"/>
    </xf>
    <xf numFmtId="0" fontId="106" fillId="53" borderId="41" xfId="0" applyFont="1" applyFill="1" applyBorder="1" applyAlignment="1">
      <alignment wrapText="1"/>
    </xf>
    <xf numFmtId="169" fontId="38" fillId="53" borderId="12" xfId="0" applyNumberFormat="1" applyFont="1" applyFill="1" applyBorder="1" applyAlignment="1" applyProtection="1">
      <alignment horizontal="center" vertical="center" wrapText="1"/>
    </xf>
    <xf numFmtId="167" fontId="38" fillId="53" borderId="12" xfId="0" applyNumberFormat="1" applyFont="1" applyFill="1" applyBorder="1" applyAlignment="1" applyProtection="1">
      <alignment horizontal="right" vertical="center"/>
    </xf>
    <xf numFmtId="10" fontId="38" fillId="53" borderId="12" xfId="55938" applyNumberFormat="1" applyFont="1" applyFill="1" applyBorder="1" applyAlignment="1" applyProtection="1">
      <alignment horizontal="right" vertical="center" wrapText="1"/>
    </xf>
    <xf numFmtId="4" fontId="38" fillId="53" borderId="13" xfId="0" applyNumberFormat="1" applyFont="1" applyFill="1" applyBorder="1" applyAlignment="1" applyProtection="1">
      <alignment horizontal="right" vertical="center" wrapText="1"/>
    </xf>
    <xf numFmtId="0" fontId="0" fillId="53" borderId="44" xfId="0" applyFill="1" applyBorder="1" applyAlignment="1" applyProtection="1">
      <alignment horizontal="right"/>
    </xf>
    <xf numFmtId="4" fontId="38" fillId="2" borderId="12" xfId="0" applyNumberFormat="1" applyFont="1" applyFill="1" applyBorder="1" applyAlignment="1" applyProtection="1">
      <alignment horizontal="center"/>
    </xf>
    <xf numFmtId="43" fontId="38" fillId="2" borderId="13" xfId="0" applyNumberFormat="1" applyFont="1" applyFill="1" applyBorder="1" applyAlignment="1" applyProtection="1">
      <alignment horizontal="right" vertical="center" wrapText="1"/>
    </xf>
    <xf numFmtId="4" fontId="40" fillId="53" borderId="14" xfId="0" applyNumberFormat="1" applyFont="1" applyFill="1" applyBorder="1" applyAlignment="1" applyProtection="1">
      <alignment wrapText="1"/>
      <protection locked="0"/>
    </xf>
    <xf numFmtId="0" fontId="40" fillId="4" borderId="41" xfId="0" applyFont="1" applyFill="1" applyBorder="1" applyProtection="1">
      <protection locked="0"/>
    </xf>
    <xf numFmtId="0" fontId="40" fillId="4" borderId="14" xfId="0" applyFont="1" applyFill="1" applyBorder="1" applyProtection="1">
      <protection locked="0"/>
    </xf>
    <xf numFmtId="0" fontId="40" fillId="4" borderId="0" xfId="0" applyFont="1" applyFill="1" applyBorder="1" applyProtection="1">
      <protection locked="0"/>
    </xf>
    <xf numFmtId="0" fontId="40" fillId="4" borderId="0" xfId="0" applyNumberFormat="1" applyFont="1" applyFill="1" applyBorder="1" applyAlignment="1" applyProtection="1">
      <alignment horizontal="left"/>
      <protection locked="0"/>
    </xf>
    <xf numFmtId="167" fontId="40" fillId="4" borderId="12" xfId="1" applyFont="1" applyFill="1" applyBorder="1" applyAlignment="1" applyProtection="1">
      <alignment horizontal="left" vertical="center" wrapText="1"/>
      <protection locked="0"/>
    </xf>
    <xf numFmtId="0" fontId="40" fillId="4" borderId="14" xfId="0" applyFont="1" applyFill="1" applyBorder="1" applyAlignment="1" applyProtection="1">
      <alignment horizontal="left"/>
      <protection locked="0"/>
    </xf>
    <xf numFmtId="4" fontId="40" fillId="4" borderId="14" xfId="0" applyNumberFormat="1" applyFont="1" applyFill="1" applyBorder="1" applyAlignment="1" applyProtection="1">
      <alignment wrapText="1"/>
      <protection locked="0"/>
    </xf>
    <xf numFmtId="0" fontId="40" fillId="2" borderId="12" xfId="0" applyFont="1" applyFill="1" applyBorder="1" applyAlignment="1" applyProtection="1">
      <alignment horizontal="left" vertical="center" wrapText="1"/>
      <protection locked="0"/>
    </xf>
    <xf numFmtId="4" fontId="38" fillId="53" borderId="12" xfId="0" applyNumberFormat="1" applyFont="1" applyFill="1" applyBorder="1" applyAlignment="1" applyProtection="1">
      <alignment horizontal="center"/>
    </xf>
    <xf numFmtId="10" fontId="38" fillId="53" borderId="12" xfId="55938" applyNumberFormat="1" applyFont="1" applyFill="1" applyBorder="1" applyAlignment="1" applyProtection="1">
      <alignment horizontal="center" vertical="center" wrapText="1"/>
    </xf>
    <xf numFmtId="43" fontId="38" fillId="53" borderId="13" xfId="0" applyNumberFormat="1" applyFont="1" applyFill="1" applyBorder="1" applyAlignment="1" applyProtection="1">
      <alignment horizontal="right" vertical="center" wrapText="1"/>
    </xf>
    <xf numFmtId="167" fontId="38" fillId="2" borderId="65" xfId="1" applyFont="1" applyFill="1" applyBorder="1" applyAlignment="1" applyProtection="1">
      <alignment horizontal="right" vertical="center"/>
    </xf>
    <xf numFmtId="167" fontId="38" fillId="2" borderId="69" xfId="1" applyFont="1" applyFill="1" applyBorder="1" applyAlignment="1" applyProtection="1">
      <alignment horizontal="center" vertical="center" wrapText="1"/>
    </xf>
    <xf numFmtId="167" fontId="38" fillId="53" borderId="12" xfId="1" applyFont="1" applyFill="1" applyBorder="1" applyAlignment="1" applyProtection="1">
      <alignment horizontal="right" vertical="center" wrapText="1"/>
      <protection locked="0"/>
    </xf>
    <xf numFmtId="167" fontId="32" fillId="4" borderId="0" xfId="0" applyNumberFormat="1" applyFont="1" applyFill="1" applyAlignment="1" applyProtection="1">
      <alignment vertical="center"/>
      <protection locked="0"/>
    </xf>
    <xf numFmtId="0" fontId="32" fillId="4" borderId="0" xfId="0" applyFont="1" applyFill="1" applyAlignment="1" applyProtection="1">
      <alignment vertical="center"/>
      <protection locked="0"/>
    </xf>
    <xf numFmtId="0" fontId="40" fillId="2" borderId="41" xfId="0" applyFont="1" applyFill="1" applyBorder="1" applyProtection="1">
      <protection locked="0"/>
    </xf>
    <xf numFmtId="0" fontId="40" fillId="2" borderId="14" xfId="0" applyFont="1" applyFill="1" applyBorder="1" applyProtection="1">
      <protection locked="0"/>
    </xf>
    <xf numFmtId="0" fontId="38" fillId="2" borderId="0" xfId="0" applyNumberFormat="1" applyFont="1" applyFill="1" applyBorder="1" applyAlignment="1" applyProtection="1">
      <alignment horizontal="center"/>
      <protection locked="0"/>
    </xf>
    <xf numFmtId="167" fontId="40" fillId="2" borderId="12" xfId="1" applyFont="1" applyFill="1" applyBorder="1" applyAlignment="1" applyProtection="1">
      <alignment horizontal="left" vertical="center" wrapText="1"/>
      <protection locked="0"/>
    </xf>
    <xf numFmtId="0" fontId="40" fillId="2" borderId="0" xfId="0" applyFont="1" applyFill="1" applyBorder="1" applyAlignment="1" applyProtection="1">
      <alignment horizontal="left"/>
      <protection locked="0"/>
    </xf>
    <xf numFmtId="0" fontId="40" fillId="2" borderId="0" xfId="0" applyNumberFormat="1" applyFont="1" applyFill="1" applyBorder="1" applyAlignment="1" applyProtection="1">
      <alignment horizontal="left"/>
      <protection locked="0"/>
    </xf>
    <xf numFmtId="0" fontId="38" fillId="2" borderId="12" xfId="0" applyNumberFormat="1" applyFont="1" applyFill="1" applyBorder="1" applyAlignment="1" applyProtection="1">
      <alignment wrapText="1"/>
    </xf>
    <xf numFmtId="0" fontId="0" fillId="2" borderId="0" xfId="0" applyFont="1" applyFill="1" applyAlignment="1" applyProtection="1"/>
    <xf numFmtId="0" fontId="0" fillId="2" borderId="66" xfId="0" applyFont="1" applyFill="1" applyBorder="1" applyAlignment="1" applyProtection="1">
      <alignment horizontal="left" wrapText="1"/>
    </xf>
    <xf numFmtId="169" fontId="0" fillId="2" borderId="12" xfId="0" applyNumberFormat="1" applyFont="1" applyFill="1" applyBorder="1" applyAlignment="1" applyProtection="1">
      <alignment horizontal="center" wrapText="1"/>
    </xf>
    <xf numFmtId="0" fontId="0" fillId="2" borderId="12" xfId="0" applyFont="1" applyFill="1" applyBorder="1" applyAlignment="1" applyProtection="1">
      <alignment horizontal="left" wrapText="1"/>
    </xf>
    <xf numFmtId="167" fontId="0" fillId="2" borderId="12" xfId="0" applyNumberFormat="1" applyFont="1" applyFill="1" applyBorder="1" applyAlignment="1" applyProtection="1">
      <alignment horizontal="right"/>
    </xf>
    <xf numFmtId="167" fontId="0" fillId="2" borderId="12" xfId="1" applyFont="1" applyFill="1" applyBorder="1" applyAlignment="1" applyProtection="1">
      <alignment horizontal="center" wrapText="1"/>
    </xf>
    <xf numFmtId="10" fontId="0" fillId="2" borderId="12" xfId="0" applyNumberFormat="1" applyFont="1" applyFill="1" applyBorder="1" applyAlignment="1" applyProtection="1">
      <alignment horizontal="center" wrapText="1"/>
    </xf>
    <xf numFmtId="4" fontId="0" fillId="2" borderId="13" xfId="0" applyNumberFormat="1" applyFont="1" applyFill="1" applyBorder="1" applyAlignment="1" applyProtection="1">
      <alignment horizontal="right" wrapText="1"/>
    </xf>
    <xf numFmtId="4" fontId="0" fillId="2" borderId="44" xfId="0" applyNumberFormat="1" applyFont="1" applyFill="1" applyBorder="1" applyAlignment="1" applyProtection="1">
      <alignment horizontal="right"/>
    </xf>
    <xf numFmtId="167" fontId="37" fillId="2" borderId="0" xfId="0" applyNumberFormat="1" applyFont="1" applyFill="1" applyAlignment="1" applyProtection="1">
      <alignment horizontal="left" wrapText="1"/>
    </xf>
    <xf numFmtId="0" fontId="37" fillId="2" borderId="0" xfId="0" applyFont="1" applyFill="1" applyAlignment="1" applyProtection="1">
      <alignment horizontal="left" wrapText="1"/>
    </xf>
    <xf numFmtId="0" fontId="0" fillId="0" borderId="0" xfId="0" applyFont="1" applyAlignment="1" applyProtection="1">
      <alignment horizontal="left" wrapText="1"/>
    </xf>
    <xf numFmtId="167" fontId="0" fillId="2" borderId="13" xfId="0" applyNumberFormat="1" applyFont="1" applyFill="1" applyBorder="1" applyAlignment="1" applyProtection="1">
      <alignment horizontal="right"/>
    </xf>
    <xf numFmtId="167" fontId="0" fillId="2" borderId="12" xfId="0" applyNumberFormat="1" applyFont="1" applyFill="1" applyBorder="1" applyAlignment="1" applyProtection="1">
      <alignment horizontal="center" wrapText="1"/>
    </xf>
    <xf numFmtId="169" fontId="0" fillId="0" borderId="12" xfId="0" applyNumberFormat="1" applyFont="1" applyBorder="1" applyAlignment="1" applyProtection="1">
      <alignment horizontal="center" wrapText="1"/>
    </xf>
    <xf numFmtId="0" fontId="0" fillId="0" borderId="12" xfId="0" applyFont="1" applyBorder="1" applyAlignment="1" applyProtection="1">
      <alignment horizontal="left" wrapText="1"/>
    </xf>
    <xf numFmtId="0" fontId="0" fillId="0" borderId="14" xfId="0" applyFont="1" applyBorder="1" applyAlignment="1" applyProtection="1">
      <alignment horizontal="center"/>
    </xf>
    <xf numFmtId="167" fontId="0" fillId="0" borderId="13" xfId="0" applyNumberFormat="1" applyFont="1" applyBorder="1" applyAlignment="1" applyProtection="1">
      <alignment horizontal="right"/>
    </xf>
    <xf numFmtId="4" fontId="0" fillId="0" borderId="12" xfId="0" applyNumberFormat="1" applyFont="1" applyBorder="1" applyAlignment="1" applyProtection="1">
      <alignment horizontal="right" wrapText="1"/>
    </xf>
    <xf numFmtId="10" fontId="0" fillId="0" borderId="13" xfId="0" applyNumberFormat="1" applyFont="1" applyBorder="1" applyAlignment="1" applyProtection="1">
      <alignment horizontal="center" wrapText="1"/>
    </xf>
    <xf numFmtId="4" fontId="0" fillId="0" borderId="13" xfId="0" applyNumberFormat="1" applyFont="1" applyBorder="1" applyAlignment="1" applyProtection="1">
      <alignment horizontal="right" wrapText="1"/>
    </xf>
    <xf numFmtId="4" fontId="0" fillId="0" borderId="44" xfId="0" applyNumberFormat="1" applyFont="1" applyBorder="1" applyAlignment="1" applyProtection="1">
      <alignment horizontal="right"/>
    </xf>
    <xf numFmtId="0" fontId="0" fillId="0" borderId="41" xfId="0" applyFont="1" applyBorder="1" applyAlignment="1" applyProtection="1">
      <alignment horizontal="left" wrapText="1"/>
    </xf>
    <xf numFmtId="169" fontId="0" fillId="0" borderId="70" xfId="0" applyNumberFormat="1" applyFont="1" applyBorder="1" applyAlignment="1" applyProtection="1">
      <alignment horizontal="center" wrapText="1"/>
    </xf>
    <xf numFmtId="0" fontId="37" fillId="2" borderId="0" xfId="0" applyFont="1" applyFill="1" applyAlignment="1" applyProtection="1">
      <alignment vertical="center"/>
      <protection locked="0"/>
    </xf>
    <xf numFmtId="4" fontId="37" fillId="4" borderId="0" xfId="0" applyNumberFormat="1" applyFont="1" applyFill="1" applyAlignment="1">
      <alignment horizontal="right"/>
    </xf>
    <xf numFmtId="167" fontId="38" fillId="2" borderId="12" xfId="13" applyFont="1" applyFill="1" applyBorder="1" applyAlignment="1" applyProtection="1">
      <alignment vertical="center"/>
      <protection locked="0"/>
    </xf>
    <xf numFmtId="167" fontId="38" fillId="2" borderId="13" xfId="13" applyFont="1" applyFill="1" applyBorder="1" applyAlignment="1" applyProtection="1">
      <alignment vertical="center"/>
      <protection locked="0"/>
    </xf>
    <xf numFmtId="167" fontId="40" fillId="2" borderId="44" xfId="13" applyFont="1" applyFill="1" applyBorder="1" applyAlignment="1" applyProtection="1">
      <alignment vertical="center"/>
      <protection locked="0"/>
    </xf>
    <xf numFmtId="0" fontId="38" fillId="2" borderId="30" xfId="2" applyNumberFormat="1" applyFont="1" applyFill="1" applyBorder="1" applyAlignment="1" applyProtection="1">
      <alignment horizontal="left" vertical="center" wrapText="1"/>
      <protection locked="0"/>
    </xf>
    <xf numFmtId="169" fontId="0" fillId="2" borderId="72" xfId="0" applyNumberFormat="1" applyFill="1" applyBorder="1" applyAlignment="1">
      <alignment horizontal="center" vertical="center"/>
    </xf>
    <xf numFmtId="167" fontId="38" fillId="2" borderId="13" xfId="1" applyFont="1" applyFill="1" applyBorder="1" applyAlignment="1" applyProtection="1">
      <alignment horizontal="center" vertical="center" wrapText="1"/>
    </xf>
    <xf numFmtId="167" fontId="38" fillId="2" borderId="13" xfId="0" applyNumberFormat="1" applyFont="1" applyFill="1" applyBorder="1" applyAlignment="1">
      <alignment horizontal="right" vertical="center"/>
    </xf>
    <xf numFmtId="167" fontId="38" fillId="2" borderId="0" xfId="0" applyNumberFormat="1" applyFont="1" applyFill="1" applyAlignment="1">
      <alignment vertical="center"/>
    </xf>
    <xf numFmtId="4" fontId="37" fillId="2" borderId="13" xfId="0" applyNumberFormat="1" applyFont="1" applyFill="1" applyBorder="1" applyAlignment="1" applyProtection="1">
      <alignment horizontal="left" wrapText="1"/>
    </xf>
    <xf numFmtId="0" fontId="38" fillId="2" borderId="12" xfId="0" applyNumberFormat="1" applyFont="1" applyFill="1" applyBorder="1" applyAlignment="1">
      <alignment wrapText="1"/>
    </xf>
    <xf numFmtId="167" fontId="38" fillId="2" borderId="13" xfId="0" applyNumberFormat="1" applyFont="1" applyFill="1" applyBorder="1"/>
    <xf numFmtId="0" fontId="38" fillId="4" borderId="0" xfId="0" applyFont="1" applyFill="1" applyAlignment="1" applyProtection="1"/>
    <xf numFmtId="0" fontId="40" fillId="4" borderId="14" xfId="0" applyFont="1" applyFill="1" applyBorder="1" applyAlignment="1" applyProtection="1">
      <alignment horizontal="left" vertical="top" wrapText="1"/>
      <protection locked="0"/>
    </xf>
    <xf numFmtId="167" fontId="38" fillId="4" borderId="14" xfId="0" applyNumberFormat="1" applyFont="1" applyFill="1" applyBorder="1" applyAlignment="1">
      <alignment wrapText="1"/>
    </xf>
    <xf numFmtId="10" fontId="38" fillId="4" borderId="14" xfId="0" applyNumberFormat="1" applyFont="1" applyFill="1" applyBorder="1" applyAlignment="1">
      <alignment wrapText="1"/>
    </xf>
    <xf numFmtId="167" fontId="38" fillId="2" borderId="12" xfId="0" applyNumberFormat="1" applyFont="1" applyFill="1" applyBorder="1" applyAlignment="1">
      <alignment horizontal="right" vertical="center"/>
    </xf>
    <xf numFmtId="4" fontId="38" fillId="2" borderId="13" xfId="0" applyNumberFormat="1" applyFont="1" applyFill="1" applyBorder="1" applyAlignment="1">
      <alignment horizontal="right" vertical="center" wrapText="1"/>
    </xf>
    <xf numFmtId="0" fontId="0" fillId="53" borderId="0" xfId="0" applyNumberFormat="1" applyFill="1" applyBorder="1"/>
    <xf numFmtId="0" fontId="32" fillId="2" borderId="60" xfId="2" applyFont="1" applyFill="1" applyBorder="1" applyAlignment="1" applyProtection="1">
      <alignment horizontal="center" wrapText="1"/>
      <protection locked="0"/>
    </xf>
    <xf numFmtId="4" fontId="32" fillId="2" borderId="0" xfId="2" applyNumberFormat="1" applyFont="1" applyFill="1" applyBorder="1" applyAlignment="1" applyProtection="1">
      <alignment wrapText="1"/>
      <protection locked="0"/>
    </xf>
    <xf numFmtId="0" fontId="32" fillId="2" borderId="0" xfId="2" applyFont="1" applyFill="1" applyAlignment="1" applyProtection="1">
      <alignment wrapText="1"/>
      <protection locked="0"/>
    </xf>
    <xf numFmtId="0" fontId="32" fillId="2" borderId="3" xfId="2" applyFont="1" applyFill="1" applyBorder="1" applyAlignment="1" applyProtection="1">
      <alignment horizontal="center" wrapText="1"/>
      <protection locked="0"/>
    </xf>
    <xf numFmtId="0" fontId="32" fillId="2" borderId="6" xfId="2" applyFont="1" applyFill="1" applyBorder="1" applyAlignment="1" applyProtection="1">
      <alignment horizontal="center" wrapText="1"/>
      <protection locked="0"/>
    </xf>
    <xf numFmtId="167" fontId="0" fillId="2" borderId="0" xfId="1" applyNumberFormat="1" applyFont="1" applyFill="1" applyAlignment="1">
      <alignment vertical="center" wrapText="1"/>
    </xf>
    <xf numFmtId="0" fontId="32" fillId="2" borderId="0" xfId="0" applyFont="1" applyFill="1" applyAlignment="1" applyProtection="1">
      <alignment vertical="center" wrapText="1"/>
      <protection locked="0"/>
    </xf>
    <xf numFmtId="4" fontId="0" fillId="2" borderId="0" xfId="0" applyNumberFormat="1" applyFill="1" applyBorder="1" applyAlignment="1">
      <alignment wrapText="1"/>
    </xf>
    <xf numFmtId="0" fontId="32" fillId="2" borderId="0" xfId="0" applyFont="1" applyFill="1" applyBorder="1" applyAlignment="1" applyProtection="1">
      <alignment vertical="center" wrapText="1"/>
      <protection locked="0"/>
    </xf>
    <xf numFmtId="0" fontId="44" fillId="2" borderId="0" xfId="0" applyFont="1" applyFill="1" applyBorder="1" applyAlignment="1" applyProtection="1">
      <alignment horizontal="left" vertical="center" wrapText="1"/>
      <protection locked="0"/>
    </xf>
    <xf numFmtId="0" fontId="38" fillId="2" borderId="0" xfId="0" applyFont="1" applyFill="1" applyBorder="1" applyAlignment="1" applyProtection="1">
      <alignment horizontal="justify" vertical="center" wrapText="1"/>
      <protection locked="0"/>
    </xf>
    <xf numFmtId="0" fontId="38" fillId="2" borderId="0" xfId="0" applyFont="1" applyFill="1" applyAlignment="1" applyProtection="1">
      <alignment horizontal="right" vertical="center" wrapText="1"/>
      <protection locked="0"/>
    </xf>
    <xf numFmtId="0" fontId="38" fillId="2" borderId="0" xfId="0" applyFont="1" applyFill="1" applyAlignment="1" applyProtection="1">
      <alignment vertical="center" wrapText="1"/>
      <protection locked="0"/>
    </xf>
    <xf numFmtId="0" fontId="38" fillId="2" borderId="12" xfId="0" applyFont="1" applyFill="1" applyBorder="1" applyAlignment="1">
      <alignment horizontal="left" vertical="center" wrapText="1"/>
    </xf>
    <xf numFmtId="0" fontId="38" fillId="2" borderId="12" xfId="0" applyNumberFormat="1" applyFont="1" applyFill="1" applyBorder="1" applyAlignment="1" applyProtection="1">
      <alignment horizontal="left" vertical="center" wrapText="1"/>
    </xf>
    <xf numFmtId="167" fontId="107" fillId="2" borderId="12" xfId="1" applyFont="1" applyFill="1" applyBorder="1" applyAlignment="1">
      <alignment horizontal="center" vertical="center" wrapText="1"/>
    </xf>
    <xf numFmtId="0" fontId="38" fillId="2" borderId="0" xfId="0" applyNumberFormat="1" applyFont="1" applyFill="1" applyBorder="1" applyAlignment="1" applyProtection="1">
      <alignment horizontal="left" vertical="center" wrapText="1"/>
      <protection locked="0"/>
    </xf>
    <xf numFmtId="0" fontId="38" fillId="2" borderId="0" xfId="0" applyNumberFormat="1" applyFont="1" applyFill="1" applyBorder="1" applyAlignment="1" applyProtection="1">
      <alignment horizontal="left" vertical="center" wrapText="1"/>
    </xf>
    <xf numFmtId="10" fontId="38" fillId="53" borderId="12" xfId="0" applyNumberFormat="1" applyFont="1" applyFill="1" applyBorder="1" applyAlignment="1" applyProtection="1">
      <alignment horizontal="center" vertical="center" wrapText="1"/>
    </xf>
    <xf numFmtId="0" fontId="0" fillId="2" borderId="71" xfId="0" applyFont="1" applyFill="1" applyBorder="1" applyAlignment="1" applyProtection="1"/>
    <xf numFmtId="169" fontId="38" fillId="2" borderId="12" xfId="0" applyNumberFormat="1" applyFont="1" applyFill="1" applyBorder="1" applyAlignment="1">
      <alignment horizontal="center" wrapText="1"/>
    </xf>
    <xf numFmtId="0" fontId="40" fillId="53" borderId="14" xfId="0" applyFont="1" applyFill="1" applyBorder="1" applyAlignment="1" applyProtection="1">
      <alignment horizontal="center" vertical="center" wrapText="1"/>
      <protection locked="0"/>
    </xf>
    <xf numFmtId="169" fontId="38" fillId="53" borderId="12" xfId="0" applyNumberFormat="1" applyFont="1" applyFill="1" applyBorder="1" applyAlignment="1" applyProtection="1">
      <alignment horizontal="center" vertical="top" wrapText="1"/>
    </xf>
    <xf numFmtId="10" fontId="38" fillId="2" borderId="12" xfId="0" applyNumberFormat="1" applyFont="1" applyFill="1" applyBorder="1" applyAlignment="1">
      <alignment horizontal="center" wrapText="1"/>
    </xf>
    <xf numFmtId="10" fontId="40" fillId="53" borderId="14" xfId="55938" applyNumberFormat="1" applyFont="1" applyFill="1" applyBorder="1" applyAlignment="1" applyProtection="1">
      <alignment horizontal="center" vertical="center" wrapText="1"/>
      <protection locked="0"/>
    </xf>
    <xf numFmtId="10" fontId="38" fillId="53" borderId="14" xfId="55938" applyNumberFormat="1" applyFont="1" applyFill="1" applyBorder="1" applyAlignment="1" applyProtection="1">
      <alignment horizontal="center" vertical="center" wrapText="1"/>
      <protection locked="0"/>
    </xf>
    <xf numFmtId="4" fontId="38" fillId="2" borderId="12" xfId="0" applyNumberFormat="1" applyFont="1" applyFill="1" applyBorder="1" applyAlignment="1">
      <alignment horizontal="right" wrapText="1"/>
    </xf>
    <xf numFmtId="4" fontId="40" fillId="53" borderId="14" xfId="1" applyNumberFormat="1" applyFont="1" applyFill="1" applyBorder="1" applyAlignment="1" applyProtection="1">
      <alignment horizontal="right" vertical="center" wrapText="1"/>
      <protection locked="0"/>
    </xf>
    <xf numFmtId="167" fontId="38" fillId="53" borderId="14" xfId="1" applyFont="1" applyFill="1" applyBorder="1" applyAlignment="1" applyProtection="1">
      <alignment horizontal="left" vertical="center" wrapText="1"/>
      <protection locked="0"/>
    </xf>
    <xf numFmtId="2" fontId="38" fillId="2" borderId="12" xfId="0" applyNumberFormat="1" applyFont="1" applyFill="1" applyBorder="1" applyAlignment="1">
      <alignment horizontal="left" wrapText="1"/>
    </xf>
    <xf numFmtId="2" fontId="108" fillId="2" borderId="12" xfId="0" applyNumberFormat="1" applyFont="1" applyFill="1" applyBorder="1" applyAlignment="1">
      <alignment wrapText="1"/>
    </xf>
    <xf numFmtId="169" fontId="38" fillId="2" borderId="12" xfId="0" applyNumberFormat="1" applyFont="1" applyFill="1" applyBorder="1" applyAlignment="1">
      <alignment horizontal="center"/>
    </xf>
    <xf numFmtId="169" fontId="40" fillId="2" borderId="12" xfId="0" applyNumberFormat="1" applyFont="1" applyFill="1" applyBorder="1" applyAlignment="1" applyProtection="1">
      <alignment horizontal="center"/>
    </xf>
    <xf numFmtId="169" fontId="108" fillId="2" borderId="12" xfId="0" applyNumberFormat="1" applyFont="1" applyFill="1" applyBorder="1" applyAlignment="1"/>
    <xf numFmtId="169" fontId="38" fillId="53" borderId="12" xfId="0" applyNumberFormat="1" applyFont="1" applyFill="1" applyBorder="1" applyAlignment="1" applyProtection="1">
      <alignment horizontal="center" vertical="top"/>
    </xf>
    <xf numFmtId="167" fontId="108" fillId="2" borderId="13" xfId="0" applyNumberFormat="1" applyFont="1" applyFill="1" applyBorder="1" applyAlignment="1"/>
    <xf numFmtId="167" fontId="38" fillId="53" borderId="13" xfId="0" applyNumberFormat="1" applyFont="1" applyFill="1" applyBorder="1" applyAlignment="1" applyProtection="1">
      <alignment vertical="center"/>
    </xf>
    <xf numFmtId="167" fontId="108" fillId="2" borderId="12" xfId="0" applyNumberFormat="1" applyFont="1" applyFill="1" applyBorder="1" applyAlignment="1"/>
    <xf numFmtId="167" fontId="38" fillId="53" borderId="12" xfId="0" applyNumberFormat="1" applyFont="1" applyFill="1" applyBorder="1" applyAlignment="1" applyProtection="1"/>
    <xf numFmtId="10" fontId="38" fillId="2" borderId="0" xfId="55938" applyNumberFormat="1" applyFont="1" applyFill="1" applyAlignment="1" applyProtection="1">
      <alignment horizontal="center" vertical="center"/>
      <protection locked="0"/>
    </xf>
    <xf numFmtId="10" fontId="108" fillId="2" borderId="12" xfId="0" applyNumberFormat="1" applyFont="1" applyFill="1" applyBorder="1" applyAlignment="1">
      <alignment horizontal="center" wrapText="1"/>
    </xf>
    <xf numFmtId="4" fontId="38" fillId="2" borderId="13" xfId="115" quotePrefix="1" applyNumberFormat="1" applyFont="1" applyFill="1" applyBorder="1" applyAlignment="1" applyProtection="1">
      <alignment horizontal="right" vertical="center" wrapText="1"/>
    </xf>
    <xf numFmtId="4" fontId="40" fillId="4" borderId="14" xfId="0" applyNumberFormat="1" applyFont="1" applyFill="1" applyBorder="1" applyAlignment="1" applyProtection="1">
      <alignment horizontal="right"/>
      <protection locked="0"/>
    </xf>
    <xf numFmtId="2" fontId="38" fillId="2" borderId="13" xfId="0" applyNumberFormat="1" applyFont="1" applyFill="1" applyBorder="1" applyAlignment="1" applyProtection="1">
      <alignment horizontal="right" wrapText="1"/>
    </xf>
    <xf numFmtId="4" fontId="38" fillId="2" borderId="13" xfId="0" applyNumberFormat="1" applyFont="1" applyFill="1" applyBorder="1" applyAlignment="1">
      <alignment horizontal="right"/>
    </xf>
    <xf numFmtId="167" fontId="0" fillId="2" borderId="0" xfId="0" applyNumberFormat="1" applyFont="1" applyFill="1" applyAlignment="1" applyProtection="1">
      <alignment vertical="center"/>
      <protection locked="0"/>
    </xf>
    <xf numFmtId="43" fontId="0" fillId="0" borderId="0" xfId="37979" applyNumberFormat="1" applyFont="1" applyFill="1" applyAlignment="1"/>
    <xf numFmtId="4" fontId="32" fillId="2" borderId="0" xfId="0" applyNumberFormat="1" applyFont="1" applyFill="1" applyAlignment="1" applyProtection="1">
      <alignment vertical="center"/>
      <protection locked="0"/>
    </xf>
    <xf numFmtId="169" fontId="0" fillId="2" borderId="12" xfId="0" applyNumberFormat="1" applyFont="1" applyFill="1" applyBorder="1" applyAlignment="1" applyProtection="1">
      <alignment horizontal="center" vertical="center" wrapText="1"/>
    </xf>
    <xf numFmtId="167" fontId="0" fillId="2" borderId="12" xfId="1" applyFont="1" applyFill="1" applyBorder="1" applyAlignment="1" applyProtection="1">
      <alignment horizontal="center" vertical="center" wrapText="1"/>
    </xf>
    <xf numFmtId="10" fontId="0" fillId="2" borderId="12" xfId="0" applyNumberFormat="1" applyFont="1" applyFill="1" applyBorder="1" applyAlignment="1" applyProtection="1">
      <alignment horizontal="center" vertical="center" wrapText="1"/>
    </xf>
    <xf numFmtId="0" fontId="0" fillId="2" borderId="12" xfId="0" applyFont="1" applyFill="1" applyBorder="1" applyAlignment="1" applyProtection="1">
      <alignment horizontal="left" vertical="center" wrapText="1"/>
    </xf>
    <xf numFmtId="167" fontId="0" fillId="2" borderId="12" xfId="0" applyNumberFormat="1" applyFont="1" applyFill="1" applyBorder="1" applyAlignment="1" applyProtection="1">
      <alignment horizontal="right" vertical="center"/>
    </xf>
    <xf numFmtId="0" fontId="0" fillId="2" borderId="66" xfId="0" applyFont="1" applyFill="1" applyBorder="1" applyAlignment="1" applyProtection="1">
      <alignment horizontal="left" vertical="center" wrapText="1"/>
    </xf>
    <xf numFmtId="4" fontId="0" fillId="2" borderId="13" xfId="0" applyNumberFormat="1" applyFont="1" applyFill="1" applyBorder="1" applyAlignment="1" applyProtection="1">
      <alignment horizontal="right" vertical="center" wrapText="1"/>
    </xf>
    <xf numFmtId="4" fontId="0" fillId="2" borderId="44" xfId="0" applyNumberFormat="1" applyFont="1" applyFill="1" applyBorder="1" applyAlignment="1" applyProtection="1">
      <alignment horizontal="right" vertical="center"/>
    </xf>
    <xf numFmtId="167" fontId="37" fillId="2" borderId="0" xfId="0" applyNumberFormat="1" applyFont="1" applyFill="1" applyAlignment="1" applyProtection="1">
      <alignment horizontal="left" vertical="center" wrapText="1"/>
    </xf>
    <xf numFmtId="0" fontId="37" fillId="2" borderId="0" xfId="0" applyFont="1" applyFill="1" applyAlignment="1" applyProtection="1">
      <alignment horizontal="left" vertical="center" wrapText="1"/>
    </xf>
    <xf numFmtId="0" fontId="0" fillId="2" borderId="0" xfId="0" applyFont="1" applyFill="1" applyAlignment="1" applyProtection="1">
      <alignment vertical="center"/>
    </xf>
    <xf numFmtId="0" fontId="38" fillId="2" borderId="0" xfId="0" applyNumberFormat="1" applyFont="1" applyFill="1" applyBorder="1" applyAlignment="1">
      <alignment horizontal="center" vertical="center"/>
    </xf>
    <xf numFmtId="1" fontId="40" fillId="2" borderId="14" xfId="11720" applyNumberFormat="1" applyFont="1" applyFill="1" applyBorder="1" applyAlignment="1">
      <alignment horizontal="left" vertical="center" wrapText="1"/>
    </xf>
    <xf numFmtId="10" fontId="107" fillId="2" borderId="12" xfId="55938" applyNumberFormat="1" applyFont="1" applyFill="1" applyBorder="1" applyAlignment="1">
      <alignment horizontal="center" vertical="center" wrapText="1"/>
    </xf>
    <xf numFmtId="0" fontId="0" fillId="2" borderId="29" xfId="0" applyFill="1" applyBorder="1" applyAlignment="1">
      <alignment horizontal="left"/>
    </xf>
    <xf numFmtId="4" fontId="0" fillId="2" borderId="0" xfId="0" applyNumberFormat="1" applyFont="1" applyFill="1" applyProtection="1">
      <protection locked="0"/>
    </xf>
    <xf numFmtId="169" fontId="38" fillId="2" borderId="12" xfId="0" applyNumberFormat="1" applyFont="1" applyFill="1" applyBorder="1" applyAlignment="1" applyProtection="1">
      <alignment horizontal="center"/>
    </xf>
    <xf numFmtId="167" fontId="38" fillId="2" borderId="12" xfId="0" applyNumberFormat="1" applyFont="1" applyFill="1" applyBorder="1" applyAlignment="1" applyProtection="1"/>
    <xf numFmtId="4" fontId="37" fillId="53" borderId="0" xfId="0" applyNumberFormat="1" applyFont="1" applyFill="1" applyBorder="1" applyAlignment="1" applyProtection="1">
      <alignment wrapText="1"/>
      <protection locked="0"/>
    </xf>
    <xf numFmtId="169" fontId="38" fillId="2" borderId="12" xfId="0" applyNumberFormat="1" applyFont="1" applyFill="1" applyBorder="1" applyAlignment="1" applyProtection="1">
      <alignment horizontal="left" wrapText="1"/>
    </xf>
    <xf numFmtId="169" fontId="38" fillId="2" borderId="12" xfId="0" applyNumberFormat="1" applyFont="1" applyFill="1" applyBorder="1" applyAlignment="1" applyProtection="1">
      <alignment horizontal="center" wrapText="1"/>
    </xf>
    <xf numFmtId="4" fontId="38" fillId="2" borderId="12" xfId="0" applyNumberFormat="1" applyFont="1" applyFill="1" applyBorder="1" applyAlignment="1" applyProtection="1">
      <alignment horizontal="right" wrapText="1"/>
    </xf>
    <xf numFmtId="10" fontId="38" fillId="2" borderId="12" xfId="0" applyNumberFormat="1" applyFont="1" applyFill="1" applyBorder="1" applyAlignment="1" applyProtection="1">
      <alignment horizontal="center" wrapText="1"/>
    </xf>
    <xf numFmtId="0" fontId="0" fillId="2" borderId="44" xfId="0" applyFill="1" applyBorder="1" applyAlignment="1" applyProtection="1">
      <alignment horizontal="right"/>
    </xf>
    <xf numFmtId="4" fontId="38" fillId="2" borderId="44" xfId="0" applyNumberFormat="1" applyFont="1" applyFill="1" applyBorder="1" applyAlignment="1" applyProtection="1">
      <alignment horizontal="right" vertical="center"/>
    </xf>
    <xf numFmtId="4" fontId="40" fillId="53" borderId="0" xfId="0" applyNumberFormat="1" applyFont="1" applyFill="1" applyBorder="1" applyAlignment="1" applyProtection="1">
      <alignment horizontal="right" wrapText="1"/>
      <protection locked="0"/>
    </xf>
    <xf numFmtId="0" fontId="38" fillId="2" borderId="14" xfId="0" applyNumberFormat="1" applyFont="1" applyFill="1" applyBorder="1" applyAlignment="1" applyProtection="1">
      <alignment horizontal="left"/>
    </xf>
    <xf numFmtId="0" fontId="38" fillId="2" borderId="70" xfId="0" applyFont="1" applyFill="1" applyBorder="1" applyProtection="1"/>
    <xf numFmtId="167" fontId="38" fillId="2" borderId="12" xfId="1" applyFont="1" applyFill="1" applyBorder="1" applyAlignment="1" applyProtection="1">
      <alignment horizontal="right" vertical="center" wrapText="1"/>
      <protection locked="0"/>
    </xf>
    <xf numFmtId="167" fontId="38" fillId="53" borderId="12" xfId="1" applyFont="1" applyFill="1" applyBorder="1" applyAlignment="1" applyProtection="1">
      <alignment horizontal="left" vertical="center" wrapText="1"/>
      <protection locked="0"/>
    </xf>
    <xf numFmtId="4" fontId="40" fillId="53" borderId="44" xfId="0" applyNumberFormat="1" applyFont="1" applyFill="1" applyBorder="1" applyAlignment="1" applyProtection="1">
      <alignment horizontal="right" vertical="center"/>
    </xf>
    <xf numFmtId="0" fontId="0" fillId="2" borderId="14" xfId="0" applyFont="1" applyFill="1" applyBorder="1" applyAlignment="1" applyProtection="1"/>
    <xf numFmtId="167" fontId="0" fillId="2" borderId="0" xfId="0" applyNumberFormat="1" applyFont="1" applyFill="1" applyAlignment="1" applyProtection="1">
      <alignment horizontal="right"/>
    </xf>
    <xf numFmtId="2" fontId="0" fillId="2" borderId="69" xfId="17" applyNumberFormat="1" applyFont="1" applyFill="1" applyBorder="1" applyAlignment="1" applyProtection="1">
      <alignment vertical="center"/>
    </xf>
    <xf numFmtId="0" fontId="38" fillId="2" borderId="14" xfId="13" applyNumberFormat="1" applyFont="1" applyFill="1" applyBorder="1" applyAlignment="1" applyProtection="1">
      <alignment horizontal="center" vertical="center"/>
    </xf>
    <xf numFmtId="2" fontId="40" fillId="2" borderId="65" xfId="17" applyNumberFormat="1" applyFont="1" applyFill="1" applyBorder="1" applyAlignment="1" applyProtection="1">
      <alignment vertical="center"/>
    </xf>
    <xf numFmtId="0" fontId="0" fillId="2" borderId="14" xfId="0" applyNumberFormat="1" applyFill="1" applyBorder="1" applyAlignment="1"/>
    <xf numFmtId="0" fontId="0" fillId="2" borderId="13" xfId="0" applyFill="1" applyBorder="1"/>
    <xf numFmtId="169" fontId="38" fillId="2" borderId="68" xfId="0" applyNumberFormat="1" applyFont="1" applyFill="1" applyBorder="1" applyAlignment="1" applyProtection="1">
      <alignment horizontal="center" wrapText="1"/>
    </xf>
    <xf numFmtId="0" fontId="0" fillId="2" borderId="14" xfId="0" applyFill="1" applyBorder="1" applyAlignment="1" applyProtection="1">
      <alignment horizontal="center"/>
    </xf>
    <xf numFmtId="0" fontId="0" fillId="2" borderId="13" xfId="0" applyFill="1" applyBorder="1" applyAlignment="1" applyProtection="1">
      <alignment horizontal="center" wrapText="1"/>
    </xf>
    <xf numFmtId="0" fontId="0" fillId="2" borderId="13" xfId="0" applyFill="1" applyBorder="1" applyAlignment="1" applyProtection="1">
      <alignment horizontal="right" wrapText="1"/>
    </xf>
    <xf numFmtId="169" fontId="38" fillId="2" borderId="72" xfId="0" applyNumberFormat="1" applyFont="1" applyFill="1" applyBorder="1" applyAlignment="1" applyProtection="1">
      <alignment horizontal="center" wrapText="1"/>
    </xf>
    <xf numFmtId="0" fontId="0" fillId="2" borderId="0" xfId="0" applyFill="1" applyBorder="1" applyAlignment="1" applyProtection="1">
      <alignment horizontal="center"/>
    </xf>
    <xf numFmtId="4" fontId="40" fillId="2" borderId="13" xfId="0" applyNumberFormat="1" applyFont="1" applyFill="1" applyBorder="1" applyAlignment="1" applyProtection="1">
      <alignment wrapText="1"/>
    </xf>
    <xf numFmtId="169" fontId="0" fillId="2" borderId="72" xfId="0" applyNumberFormat="1" applyFill="1" applyBorder="1" applyAlignment="1">
      <alignment vertical="center"/>
    </xf>
    <xf numFmtId="4" fontId="0" fillId="2" borderId="13" xfId="0" applyNumberFormat="1" applyFill="1" applyBorder="1" applyAlignment="1" applyProtection="1">
      <alignment horizontal="right" wrapText="1"/>
    </xf>
    <xf numFmtId="4" fontId="40" fillId="2" borderId="44" xfId="37979" applyNumberFormat="1" applyFont="1" applyFill="1" applyBorder="1" applyAlignment="1" applyProtection="1">
      <alignment horizontal="right" vertical="center" wrapText="1"/>
    </xf>
    <xf numFmtId="4" fontId="38" fillId="2" borderId="14" xfId="0" applyNumberFormat="1" applyFont="1" applyFill="1" applyBorder="1" applyAlignment="1" applyProtection="1">
      <alignment wrapText="1"/>
    </xf>
    <xf numFmtId="169" fontId="38" fillId="2" borderId="68" xfId="0" applyNumberFormat="1" applyFont="1" applyFill="1" applyBorder="1" applyAlignment="1" applyProtection="1">
      <alignment horizontal="center" vertical="center" wrapText="1"/>
    </xf>
    <xf numFmtId="4" fontId="38" fillId="2" borderId="14" xfId="0" applyNumberFormat="1" applyFont="1" applyFill="1" applyBorder="1" applyAlignment="1" applyProtection="1">
      <alignment horizontal="right" wrapText="1"/>
    </xf>
    <xf numFmtId="0" fontId="38" fillId="2" borderId="14" xfId="0" applyNumberFormat="1" applyFont="1" applyFill="1" applyBorder="1" applyAlignment="1" applyProtection="1">
      <alignment horizontal="center" vertical="center"/>
    </xf>
    <xf numFmtId="4" fontId="0" fillId="2" borderId="14" xfId="0" applyNumberFormat="1" applyFill="1" applyBorder="1" applyAlignment="1" applyProtection="1">
      <alignment horizontal="right" wrapText="1"/>
    </xf>
    <xf numFmtId="10" fontId="0" fillId="2" borderId="14" xfId="0" applyNumberFormat="1" applyFill="1" applyBorder="1" applyAlignment="1" applyProtection="1">
      <alignment horizontal="center" wrapText="1"/>
    </xf>
    <xf numFmtId="4" fontId="38" fillId="2" borderId="0" xfId="37979" applyNumberFormat="1" applyFont="1" applyFill="1" applyBorder="1" applyAlignment="1" applyProtection="1">
      <alignment vertical="center"/>
      <protection locked="0"/>
    </xf>
    <xf numFmtId="0" fontId="40" fillId="2" borderId="3" xfId="0" applyNumberFormat="1" applyFont="1" applyFill="1" applyBorder="1" applyProtection="1">
      <protection locked="0"/>
    </xf>
    <xf numFmtId="4" fontId="38" fillId="2" borderId="13" xfId="0" applyNumberFormat="1" applyFont="1" applyFill="1" applyBorder="1" applyAlignment="1" applyProtection="1">
      <alignment horizontal="center" wrapText="1"/>
    </xf>
    <xf numFmtId="4" fontId="0" fillId="2" borderId="13" xfId="0" applyNumberFormat="1" applyFill="1" applyBorder="1" applyAlignment="1" applyProtection="1">
      <alignment horizontal="center" wrapText="1"/>
    </xf>
    <xf numFmtId="4" fontId="0" fillId="2" borderId="13" xfId="0" applyNumberFormat="1" applyFill="1" applyBorder="1" applyAlignment="1" applyProtection="1">
      <alignment horizontal="left" wrapText="1"/>
    </xf>
    <xf numFmtId="10" fontId="38" fillId="2" borderId="13" xfId="0" applyNumberFormat="1" applyFont="1" applyFill="1" applyBorder="1" applyAlignment="1" applyProtection="1">
      <alignment horizontal="center" vertical="center" wrapText="1"/>
    </xf>
    <xf numFmtId="4" fontId="38" fillId="2" borderId="44" xfId="37979" applyNumberFormat="1" applyFont="1" applyFill="1" applyBorder="1" applyAlignment="1" applyProtection="1">
      <alignment horizontal="right" vertical="center"/>
    </xf>
    <xf numFmtId="10" fontId="38" fillId="2" borderId="13" xfId="0" applyNumberFormat="1" applyFont="1" applyFill="1" applyBorder="1" applyAlignment="1">
      <alignment horizontal="center" vertical="center" wrapText="1"/>
    </xf>
    <xf numFmtId="0" fontId="38" fillId="2" borderId="13" xfId="0" applyFont="1" applyFill="1" applyBorder="1" applyAlignment="1" applyProtection="1">
      <alignment horizontal="center" wrapText="1"/>
    </xf>
    <xf numFmtId="0" fontId="38" fillId="2" borderId="12" xfId="0" applyFont="1" applyFill="1" applyBorder="1" applyAlignment="1" applyProtection="1">
      <alignment wrapText="1"/>
    </xf>
    <xf numFmtId="0" fontId="0" fillId="2" borderId="12" xfId="0" applyFill="1" applyBorder="1" applyAlignment="1" applyProtection="1">
      <alignment horizontal="left" wrapText="1"/>
    </xf>
    <xf numFmtId="0" fontId="38" fillId="2" borderId="0" xfId="0" applyFont="1" applyFill="1" applyBorder="1" applyAlignment="1">
      <alignment horizontal="center"/>
    </xf>
    <xf numFmtId="0" fontId="38" fillId="2" borderId="0" xfId="0" applyFont="1" applyFill="1" applyAlignment="1" applyProtection="1">
      <alignment wrapText="1"/>
    </xf>
    <xf numFmtId="169" fontId="38" fillId="2" borderId="0" xfId="0" applyNumberFormat="1" applyFont="1" applyFill="1" applyBorder="1" applyAlignment="1" applyProtection="1">
      <alignment horizontal="center"/>
    </xf>
    <xf numFmtId="0" fontId="41" fillId="2" borderId="29" xfId="0" applyFont="1" applyFill="1" applyBorder="1" applyAlignment="1" applyProtection="1">
      <alignment horizontal="left" vertical="center" wrapText="1"/>
      <protection locked="0"/>
    </xf>
    <xf numFmtId="4" fontId="33" fillId="2" borderId="44" xfId="115" quotePrefix="1" applyNumberFormat="1" applyFont="1" applyFill="1" applyBorder="1" applyAlignment="1" applyProtection="1">
      <alignment horizontal="right" vertical="center"/>
    </xf>
    <xf numFmtId="4" fontId="40" fillId="53" borderId="1" xfId="0" applyNumberFormat="1" applyFont="1" applyFill="1" applyBorder="1" applyAlignment="1" applyProtection="1">
      <alignment horizontal="right" wrapText="1"/>
      <protection locked="0"/>
    </xf>
    <xf numFmtId="169" fontId="41" fillId="2" borderId="0" xfId="0" applyNumberFormat="1" applyFont="1" applyFill="1" applyProtection="1"/>
    <xf numFmtId="49" fontId="41" fillId="2" borderId="29" xfId="0" applyNumberFormat="1" applyFont="1" applyFill="1" applyBorder="1" applyAlignment="1" applyProtection="1">
      <alignment horizontal="center" vertical="center" wrapText="1"/>
      <protection locked="0"/>
    </xf>
    <xf numFmtId="43" fontId="41" fillId="2" borderId="29" xfId="0" applyNumberFormat="1" applyFont="1" applyFill="1" applyBorder="1" applyAlignment="1" applyProtection="1">
      <alignment horizontal="center" vertical="center" wrapText="1"/>
      <protection locked="0"/>
    </xf>
    <xf numFmtId="0" fontId="41" fillId="2" borderId="29" xfId="0" applyNumberFormat="1" applyFont="1" applyFill="1" applyBorder="1" applyAlignment="1" applyProtection="1">
      <alignment horizontal="left" vertical="center" wrapText="1"/>
      <protection locked="0"/>
    </xf>
    <xf numFmtId="0" fontId="41" fillId="2" borderId="29" xfId="0" applyNumberFormat="1" applyFont="1" applyFill="1" applyBorder="1" applyAlignment="1" applyProtection="1">
      <alignment horizontal="center" vertical="center" wrapText="1"/>
      <protection locked="0"/>
    </xf>
    <xf numFmtId="0" fontId="38" fillId="2" borderId="13" xfId="0" applyFont="1" applyFill="1" applyBorder="1"/>
    <xf numFmtId="4" fontId="38" fillId="2" borderId="44" xfId="115" quotePrefix="1" applyNumberFormat="1" applyFont="1" applyFill="1" applyBorder="1" applyAlignment="1" applyProtection="1">
      <alignment horizontal="right" vertical="center"/>
    </xf>
    <xf numFmtId="167" fontId="38" fillId="50" borderId="0" xfId="1" applyFont="1" applyFill="1" applyAlignment="1" applyProtection="1">
      <alignment horizontal="center" vertical="center" wrapText="1"/>
    </xf>
    <xf numFmtId="0" fontId="38" fillId="50" borderId="0" xfId="0" applyFont="1" applyFill="1" applyBorder="1" applyAlignment="1">
      <alignment horizontal="center"/>
    </xf>
    <xf numFmtId="4" fontId="38" fillId="50" borderId="13" xfId="0" applyNumberFormat="1" applyFont="1" applyFill="1" applyBorder="1" applyAlignment="1" applyProtection="1">
      <alignment horizontal="right" vertical="center" wrapText="1"/>
    </xf>
    <xf numFmtId="3" fontId="40" fillId="2" borderId="6" xfId="0" applyNumberFormat="1" applyFont="1" applyFill="1" applyBorder="1" applyAlignment="1" applyProtection="1">
      <alignment horizontal="left" vertical="center" wrapText="1"/>
      <protection locked="0"/>
    </xf>
    <xf numFmtId="3" fontId="40" fillId="2" borderId="6" xfId="0" applyNumberFormat="1" applyFont="1" applyFill="1" applyBorder="1" applyAlignment="1" applyProtection="1">
      <alignment horizontal="center" vertical="center" wrapText="1"/>
      <protection locked="0"/>
    </xf>
    <xf numFmtId="4" fontId="40" fillId="2" borderId="27" xfId="1" applyNumberFormat="1" applyFont="1" applyFill="1" applyBorder="1" applyAlignment="1" applyProtection="1">
      <alignment horizontal="center" vertical="center" wrapText="1"/>
      <protection locked="0"/>
    </xf>
    <xf numFmtId="206" fontId="38" fillId="2" borderId="0" xfId="55938" applyNumberFormat="1" applyFont="1" applyFill="1" applyBorder="1" applyAlignment="1" applyProtection="1">
      <alignment vertical="center" wrapText="1"/>
      <protection locked="0"/>
    </xf>
    <xf numFmtId="0" fontId="106" fillId="2" borderId="0" xfId="0" applyFont="1" applyFill="1" applyBorder="1" applyAlignment="1" applyProtection="1">
      <alignment horizontal="center" vertical="center" wrapText="1"/>
      <protection locked="0"/>
    </xf>
    <xf numFmtId="4" fontId="38" fillId="2" borderId="0" xfId="1" applyNumberFormat="1" applyFont="1" applyFill="1" applyAlignment="1" applyProtection="1">
      <alignment vertical="center" wrapText="1"/>
      <protection locked="0"/>
    </xf>
    <xf numFmtId="0" fontId="40" fillId="2" borderId="0" xfId="0" applyFont="1" applyFill="1" applyBorder="1" applyAlignment="1" applyProtection="1">
      <alignment vertical="center" wrapText="1"/>
      <protection locked="0"/>
    </xf>
    <xf numFmtId="0" fontId="106" fillId="2" borderId="0" xfId="0" applyFont="1" applyFill="1" applyBorder="1" applyAlignment="1" applyProtection="1">
      <alignment vertical="center" wrapText="1"/>
      <protection locked="0"/>
    </xf>
    <xf numFmtId="0" fontId="106" fillId="2" borderId="61" xfId="0" applyFont="1" applyFill="1" applyBorder="1" applyAlignment="1" applyProtection="1">
      <alignment horizontal="center" vertical="center" wrapText="1"/>
      <protection locked="0"/>
    </xf>
    <xf numFmtId="0" fontId="40" fillId="2" borderId="0" xfId="0" applyFont="1" applyFill="1" applyBorder="1" applyAlignment="1" applyProtection="1">
      <alignment horizontal="center" vertical="center" wrapText="1"/>
      <protection locked="0"/>
    </xf>
    <xf numFmtId="0" fontId="38" fillId="2" borderId="7" xfId="0" applyFont="1" applyFill="1" applyBorder="1" applyAlignment="1" applyProtection="1">
      <alignment horizontal="right" vertical="center" wrapText="1"/>
      <protection locked="0"/>
    </xf>
    <xf numFmtId="0" fontId="40" fillId="2" borderId="0" xfId="0" applyFont="1" applyFill="1" applyAlignment="1" applyProtection="1">
      <alignment horizontal="center" vertical="center" wrapText="1"/>
      <protection locked="0"/>
    </xf>
    <xf numFmtId="0" fontId="40" fillId="53" borderId="65" xfId="0" applyFont="1" applyFill="1" applyBorder="1" applyAlignment="1" applyProtection="1">
      <alignment horizontal="left" vertical="center" wrapText="1"/>
      <protection locked="0"/>
    </xf>
    <xf numFmtId="167" fontId="38" fillId="2" borderId="12" xfId="1" applyFont="1" applyFill="1" applyBorder="1" applyAlignment="1" applyProtection="1">
      <alignment vertical="center" wrapText="1"/>
    </xf>
    <xf numFmtId="44" fontId="38" fillId="2" borderId="14" xfId="56660" applyFont="1" applyFill="1" applyBorder="1" applyAlignment="1">
      <alignment horizontal="right" vertical="center" wrapText="1"/>
    </xf>
    <xf numFmtId="0" fontId="40" fillId="53" borderId="14" xfId="0" applyFont="1" applyFill="1" applyBorder="1" applyAlignment="1" applyProtection="1">
      <alignment vertical="center" wrapText="1"/>
      <protection locked="0"/>
    </xf>
    <xf numFmtId="0" fontId="40" fillId="53" borderId="65" xfId="0" applyFont="1" applyFill="1" applyBorder="1" applyAlignment="1" applyProtection="1">
      <alignment vertical="center" wrapText="1"/>
      <protection locked="0"/>
    </xf>
    <xf numFmtId="44" fontId="40" fillId="2" borderId="29" xfId="56660" applyFont="1" applyFill="1" applyBorder="1" applyAlignment="1" applyProtection="1">
      <alignment horizontal="right" vertical="center" wrapText="1"/>
      <protection locked="0"/>
    </xf>
    <xf numFmtId="44" fontId="40" fillId="52" borderId="1" xfId="56660" applyFont="1" applyFill="1" applyBorder="1" applyAlignment="1" applyProtection="1">
      <alignment horizontal="right" vertical="center" wrapText="1"/>
      <protection locked="0"/>
    </xf>
    <xf numFmtId="44" fontId="40" fillId="53" borderId="42" xfId="56660" applyFont="1" applyFill="1" applyBorder="1" applyAlignment="1" applyProtection="1">
      <alignment horizontal="right" vertical="center" wrapText="1"/>
      <protection locked="0"/>
    </xf>
    <xf numFmtId="44" fontId="38" fillId="2" borderId="44" xfId="56660" applyFont="1" applyFill="1" applyBorder="1" applyAlignment="1">
      <alignment horizontal="right" vertical="center" wrapText="1"/>
    </xf>
    <xf numFmtId="44" fontId="38" fillId="2" borderId="0" xfId="56660" applyFont="1" applyFill="1" applyAlignment="1" applyProtection="1">
      <alignment vertical="center" wrapText="1"/>
      <protection locked="0"/>
    </xf>
    <xf numFmtId="44" fontId="0" fillId="2" borderId="0" xfId="56660" applyFont="1" applyFill="1" applyAlignment="1">
      <alignment wrapText="1"/>
    </xf>
    <xf numFmtId="44" fontId="40" fillId="2" borderId="27" xfId="56660" applyFont="1" applyFill="1" applyBorder="1" applyAlignment="1" applyProtection="1">
      <alignment horizontal="center" vertical="center" wrapText="1"/>
      <protection locked="0"/>
    </xf>
    <xf numFmtId="44" fontId="40" fillId="52" borderId="0" xfId="56660" applyFont="1" applyFill="1" applyBorder="1" applyAlignment="1" applyProtection="1">
      <alignment horizontal="right" vertical="center" wrapText="1"/>
      <protection locked="0"/>
    </xf>
    <xf numFmtId="44" fontId="40" fillId="53" borderId="14" xfId="56660" applyFont="1" applyFill="1" applyBorder="1" applyAlignment="1" applyProtection="1">
      <alignment horizontal="left" vertical="center" wrapText="1"/>
      <protection locked="0"/>
    </xf>
    <xf numFmtId="44" fontId="38" fillId="2" borderId="12" xfId="56660" applyFont="1" applyFill="1" applyBorder="1" applyAlignment="1" applyProtection="1">
      <alignment horizontal="right" vertical="center" wrapText="1"/>
    </xf>
    <xf numFmtId="44" fontId="106" fillId="2" borderId="0" xfId="56660" applyFont="1" applyFill="1" applyBorder="1" applyAlignment="1" applyProtection="1">
      <alignment horizontal="center" vertical="center" wrapText="1"/>
      <protection locked="0"/>
    </xf>
    <xf numFmtId="44" fontId="40" fillId="52" borderId="0" xfId="56660" applyFont="1" applyFill="1" applyBorder="1" applyAlignment="1" applyProtection="1">
      <alignment horizontal="center" vertical="center" wrapText="1"/>
      <protection locked="0"/>
    </xf>
    <xf numFmtId="10" fontId="40" fillId="2" borderId="27" xfId="1" applyNumberFormat="1" applyFont="1" applyFill="1" applyBorder="1" applyAlignment="1" applyProtection="1">
      <alignment horizontal="center" vertical="center" wrapText="1"/>
      <protection locked="0"/>
    </xf>
    <xf numFmtId="10" fontId="40" fillId="52" borderId="0" xfId="0" applyNumberFormat="1" applyFont="1" applyFill="1" applyBorder="1" applyAlignment="1" applyProtection="1">
      <alignment horizontal="right" vertical="center" wrapText="1"/>
      <protection locked="0"/>
    </xf>
    <xf numFmtId="10" fontId="40" fillId="53" borderId="14" xfId="0" applyNumberFormat="1" applyFont="1" applyFill="1" applyBorder="1" applyAlignment="1" applyProtection="1">
      <alignment horizontal="left" vertical="center" wrapText="1"/>
      <protection locked="0"/>
    </xf>
    <xf numFmtId="10" fontId="38" fillId="2" borderId="0" xfId="0" applyNumberFormat="1" applyFont="1" applyFill="1" applyAlignment="1" applyProtection="1">
      <alignment vertical="center" wrapText="1"/>
      <protection locked="0"/>
    </xf>
    <xf numFmtId="10" fontId="106" fillId="2" borderId="0" xfId="0" applyNumberFormat="1" applyFont="1" applyFill="1" applyBorder="1" applyAlignment="1" applyProtection="1">
      <alignment horizontal="center" vertical="center" wrapText="1"/>
      <protection locked="0"/>
    </xf>
    <xf numFmtId="10" fontId="38" fillId="2" borderId="0" xfId="1" applyNumberFormat="1" applyFont="1" applyFill="1" applyAlignment="1" applyProtection="1">
      <alignment vertical="center" wrapText="1"/>
      <protection locked="0"/>
    </xf>
    <xf numFmtId="0" fontId="40" fillId="2" borderId="0" xfId="0" applyFont="1" applyFill="1" applyBorder="1" applyAlignment="1" applyProtection="1">
      <alignment horizontal="center" vertical="center" wrapText="1"/>
      <protection locked="0"/>
    </xf>
    <xf numFmtId="0" fontId="106" fillId="2" borderId="0" xfId="0" applyFont="1" applyFill="1" applyBorder="1" applyAlignment="1" applyProtection="1">
      <alignment horizontal="center" vertical="center" wrapText="1"/>
      <protection locked="0"/>
    </xf>
    <xf numFmtId="0" fontId="44" fillId="2" borderId="0" xfId="0" applyFont="1" applyFill="1" applyBorder="1" applyAlignment="1" applyProtection="1">
      <alignment horizontal="center" vertical="center" wrapText="1"/>
      <protection locked="0"/>
    </xf>
    <xf numFmtId="0" fontId="40" fillId="53" borderId="3" xfId="0" applyFont="1" applyFill="1" applyBorder="1" applyAlignment="1" applyProtection="1">
      <alignment horizontal="left" vertical="center" wrapText="1"/>
      <protection locked="0"/>
    </xf>
    <xf numFmtId="0" fontId="40" fillId="53" borderId="0" xfId="0" applyFont="1" applyFill="1" applyBorder="1" applyAlignment="1" applyProtection="1">
      <alignment horizontal="left" vertical="center" wrapText="1"/>
      <protection locked="0"/>
    </xf>
    <xf numFmtId="0" fontId="40" fillId="53" borderId="0" xfId="0" applyFont="1" applyFill="1" applyBorder="1" applyAlignment="1" applyProtection="1">
      <alignment vertical="center" wrapText="1"/>
      <protection locked="0"/>
    </xf>
    <xf numFmtId="10" fontId="40" fillId="53" borderId="0" xfId="0" applyNumberFormat="1" applyFont="1" applyFill="1" applyBorder="1" applyAlignment="1" applyProtection="1">
      <alignment horizontal="left" vertical="center" wrapText="1"/>
      <protection locked="0"/>
    </xf>
    <xf numFmtId="44" fontId="40" fillId="53" borderId="0" xfId="56660" applyFont="1" applyFill="1" applyBorder="1" applyAlignment="1" applyProtection="1">
      <alignment horizontal="left" vertical="center" wrapText="1"/>
      <protection locked="0"/>
    </xf>
    <xf numFmtId="44" fontId="40" fillId="53" borderId="1" xfId="56660" applyFont="1" applyFill="1" applyBorder="1" applyAlignment="1" applyProtection="1">
      <alignment horizontal="right" vertical="center" wrapText="1"/>
      <protection locked="0"/>
    </xf>
    <xf numFmtId="49" fontId="106" fillId="2" borderId="0" xfId="0" applyNumberFormat="1" applyFont="1" applyFill="1" applyBorder="1" applyAlignment="1" applyProtection="1">
      <alignment horizontal="center" vertical="center" wrapText="1"/>
      <protection locked="0"/>
    </xf>
    <xf numFmtId="49" fontId="106" fillId="2" borderId="0" xfId="56660" applyNumberFormat="1" applyFont="1" applyFill="1" applyBorder="1" applyAlignment="1" applyProtection="1">
      <alignment horizontal="center" vertical="center" wrapText="1"/>
      <protection locked="0"/>
    </xf>
    <xf numFmtId="49" fontId="87" fillId="2" borderId="60" xfId="11718" applyNumberFormat="1" applyFont="1" applyFill="1" applyBorder="1" applyAlignment="1" applyProtection="1">
      <alignment horizontal="center" vertical="center" wrapText="1"/>
      <protection locked="0"/>
    </xf>
    <xf numFmtId="49" fontId="87" fillId="2" borderId="61" xfId="11718" applyNumberFormat="1" applyFont="1" applyFill="1" applyBorder="1" applyAlignment="1" applyProtection="1">
      <alignment horizontal="center" vertical="center" wrapText="1"/>
      <protection locked="0"/>
    </xf>
    <xf numFmtId="49" fontId="87" fillId="2" borderId="62" xfId="11718" applyNumberFormat="1" applyFont="1" applyFill="1" applyBorder="1" applyAlignment="1" applyProtection="1">
      <alignment horizontal="center" vertical="center" wrapText="1"/>
      <protection locked="0"/>
    </xf>
    <xf numFmtId="49" fontId="87" fillId="2" borderId="3" xfId="11718" applyNumberFormat="1" applyFont="1" applyFill="1" applyBorder="1" applyAlignment="1" applyProtection="1">
      <alignment horizontal="center" vertical="center" wrapText="1"/>
      <protection locked="0"/>
    </xf>
    <xf numFmtId="49" fontId="87" fillId="2" borderId="0" xfId="11718" applyNumberFormat="1" applyFont="1" applyFill="1" applyBorder="1" applyAlignment="1" applyProtection="1">
      <alignment horizontal="center" vertical="center" wrapText="1"/>
      <protection locked="0"/>
    </xf>
    <xf numFmtId="49" fontId="87" fillId="2" borderId="1" xfId="11718" applyNumberFormat="1" applyFont="1" applyFill="1" applyBorder="1" applyAlignment="1" applyProtection="1">
      <alignment horizontal="center" vertical="center" wrapText="1"/>
      <protection locked="0"/>
    </xf>
    <xf numFmtId="49" fontId="87" fillId="2" borderId="6" xfId="11718" applyNumberFormat="1" applyFont="1" applyFill="1" applyBorder="1" applyAlignment="1" applyProtection="1">
      <alignment horizontal="center" vertical="center" wrapText="1"/>
      <protection locked="0"/>
    </xf>
    <xf numFmtId="49" fontId="87" fillId="2" borderId="7" xfId="11718" applyNumberFormat="1" applyFont="1" applyFill="1" applyBorder="1" applyAlignment="1" applyProtection="1">
      <alignment horizontal="center" vertical="center" wrapText="1"/>
      <protection locked="0"/>
    </xf>
    <xf numFmtId="49" fontId="87" fillId="2" borderId="8" xfId="11718" applyNumberFormat="1" applyFont="1" applyFill="1" applyBorder="1" applyAlignment="1" applyProtection="1">
      <alignment horizontal="center" vertical="center" wrapText="1"/>
      <protection locked="0"/>
    </xf>
    <xf numFmtId="167" fontId="110" fillId="2" borderId="60" xfId="1" applyFont="1" applyFill="1" applyBorder="1" applyAlignment="1">
      <alignment horizontal="center" vertical="center" wrapText="1"/>
    </xf>
    <xf numFmtId="167" fontId="110" fillId="2" borderId="62" xfId="1" applyFont="1" applyFill="1" applyBorder="1" applyAlignment="1">
      <alignment horizontal="center" vertical="center" wrapText="1"/>
    </xf>
    <xf numFmtId="167" fontId="110" fillId="2" borderId="6" xfId="1" applyFont="1" applyFill="1" applyBorder="1" applyAlignment="1">
      <alignment horizontal="center" vertical="center" wrapText="1"/>
    </xf>
    <xf numFmtId="167" fontId="110" fillId="2" borderId="8" xfId="1" applyFont="1" applyFill="1" applyBorder="1" applyAlignment="1">
      <alignment horizontal="center" vertical="center" wrapText="1"/>
    </xf>
    <xf numFmtId="0" fontId="110" fillId="2" borderId="60" xfId="2" applyFont="1" applyFill="1" applyBorder="1" applyAlignment="1">
      <alignment horizontal="center" vertical="center" wrapText="1"/>
    </xf>
    <xf numFmtId="0" fontId="110" fillId="2" borderId="61" xfId="2" applyFont="1" applyFill="1" applyBorder="1" applyAlignment="1">
      <alignment horizontal="center" vertical="center" wrapText="1"/>
    </xf>
    <xf numFmtId="0" fontId="110" fillId="2" borderId="62" xfId="2" applyFont="1" applyFill="1" applyBorder="1" applyAlignment="1">
      <alignment horizontal="center" vertical="center" wrapText="1"/>
    </xf>
    <xf numFmtId="0" fontId="110" fillId="2" borderId="6" xfId="2" applyFont="1" applyFill="1" applyBorder="1" applyAlignment="1">
      <alignment horizontal="center" vertical="center" wrapText="1"/>
    </xf>
    <xf numFmtId="0" fontId="110" fillId="2" borderId="7" xfId="2" applyFont="1" applyFill="1" applyBorder="1" applyAlignment="1">
      <alignment horizontal="center" vertical="center" wrapText="1"/>
    </xf>
    <xf numFmtId="0" fontId="110" fillId="2" borderId="8" xfId="2" applyFont="1" applyFill="1" applyBorder="1" applyAlignment="1">
      <alignment horizontal="center" vertical="center" wrapText="1"/>
    </xf>
    <xf numFmtId="167" fontId="110" fillId="2" borderId="60" xfId="1" applyFont="1" applyFill="1" applyBorder="1" applyAlignment="1" applyProtection="1">
      <alignment horizontal="center" vertical="center" wrapText="1"/>
      <protection locked="0"/>
    </xf>
    <xf numFmtId="167" fontId="110" fillId="2" borderId="62" xfId="1" applyFont="1" applyFill="1" applyBorder="1" applyAlignment="1" applyProtection="1">
      <alignment horizontal="center" vertical="center" wrapText="1"/>
      <protection locked="0"/>
    </xf>
    <xf numFmtId="167" fontId="110" fillId="2" borderId="6" xfId="1" applyFont="1" applyFill="1" applyBorder="1" applyAlignment="1" applyProtection="1">
      <alignment horizontal="center" vertical="center" wrapText="1"/>
      <protection locked="0"/>
    </xf>
    <xf numFmtId="167" fontId="110" fillId="2" borderId="8" xfId="1" applyFont="1" applyFill="1" applyBorder="1" applyAlignment="1" applyProtection="1">
      <alignment horizontal="center" vertical="center" wrapText="1"/>
      <protection locked="0"/>
    </xf>
    <xf numFmtId="17" fontId="110" fillId="2" borderId="60" xfId="2" applyNumberFormat="1" applyFont="1" applyFill="1" applyBorder="1" applyAlignment="1">
      <alignment horizontal="center" vertical="center" wrapText="1"/>
    </xf>
    <xf numFmtId="17" fontId="110" fillId="2" borderId="61" xfId="2" applyNumberFormat="1" applyFont="1" applyFill="1" applyBorder="1" applyAlignment="1">
      <alignment horizontal="center" vertical="center" wrapText="1"/>
    </xf>
    <xf numFmtId="17" fontId="110" fillId="2" borderId="62" xfId="2" applyNumberFormat="1" applyFont="1" applyFill="1" applyBorder="1" applyAlignment="1">
      <alignment horizontal="center" vertical="center" wrapText="1"/>
    </xf>
    <xf numFmtId="17" fontId="110" fillId="2" borderId="6" xfId="2" applyNumberFormat="1" applyFont="1" applyFill="1" applyBorder="1" applyAlignment="1">
      <alignment horizontal="center" vertical="center" wrapText="1"/>
    </xf>
    <xf numFmtId="17" fontId="110" fillId="2" borderId="7" xfId="2" applyNumberFormat="1" applyFont="1" applyFill="1" applyBorder="1" applyAlignment="1">
      <alignment horizontal="center" vertical="center" wrapText="1"/>
    </xf>
    <xf numFmtId="17" fontId="110" fillId="2" borderId="8" xfId="2" applyNumberFormat="1" applyFont="1" applyFill="1" applyBorder="1" applyAlignment="1">
      <alignment horizontal="center" vertical="center" wrapText="1"/>
    </xf>
  </cellXfs>
  <cellStyles count="56673">
    <cellStyle name="1" xfId="20"/>
    <cellStyle name="12" xfId="3"/>
    <cellStyle name="2.1" xfId="21"/>
    <cellStyle name="2.1.1" xfId="22"/>
    <cellStyle name="2.1.1.1" xfId="23"/>
    <cellStyle name="20% - Accent1" xfId="199"/>
    <cellStyle name="20% - Accent1 2" xfId="200"/>
    <cellStyle name="20% - Accent1 2 2" xfId="201"/>
    <cellStyle name="20% - Accent1 2 2 2" xfId="11736"/>
    <cellStyle name="20% - Accent1 2 2 3" xfId="11737"/>
    <cellStyle name="20% - Accent1 2 2 4" xfId="11738"/>
    <cellStyle name="20% - Accent1 2 2 5" xfId="11739"/>
    <cellStyle name="20% - Accent1 2 2 6" xfId="11740"/>
    <cellStyle name="20% - Accent1 2 2 7" xfId="11741"/>
    <cellStyle name="20% - Accent1 2 2 8" xfId="11742"/>
    <cellStyle name="20% - Accent1 2 3" xfId="11743"/>
    <cellStyle name="20% - Accent1 2 4" xfId="11744"/>
    <cellStyle name="20% - Accent1 2 5" xfId="11745"/>
    <cellStyle name="20% - Accent1 2 6" xfId="11746"/>
    <cellStyle name="20% - Accent1 2 7" xfId="11747"/>
    <cellStyle name="20% - Accent1 2 8" xfId="11748"/>
    <cellStyle name="20% - Accent1 3" xfId="202"/>
    <cellStyle name="20% - Accent1 3 2" xfId="11749"/>
    <cellStyle name="20% - Accent1 4" xfId="11750"/>
    <cellStyle name="20% - Accent1 5" xfId="11751"/>
    <cellStyle name="20% - Accent1 6" xfId="11752"/>
    <cellStyle name="20% - Accent1 7" xfId="11753"/>
    <cellStyle name="20% - Accent1 8" xfId="11754"/>
    <cellStyle name="20% - Accent2" xfId="203"/>
    <cellStyle name="20% - Accent2 2" xfId="204"/>
    <cellStyle name="20% - Accent2 2 2" xfId="205"/>
    <cellStyle name="20% - Accent2 2 2 2" xfId="11755"/>
    <cellStyle name="20% - Accent2 2 2 3" xfId="11756"/>
    <cellStyle name="20% - Accent2 2 2 4" xfId="11757"/>
    <cellStyle name="20% - Accent2 2 2 5" xfId="11758"/>
    <cellStyle name="20% - Accent2 2 2 6" xfId="11759"/>
    <cellStyle name="20% - Accent2 2 2 7" xfId="11760"/>
    <cellStyle name="20% - Accent2 2 2 8" xfId="11761"/>
    <cellStyle name="20% - Accent2 2 3" xfId="11762"/>
    <cellStyle name="20% - Accent2 2 4" xfId="11763"/>
    <cellStyle name="20% - Accent2 2 5" xfId="11764"/>
    <cellStyle name="20% - Accent2 2 6" xfId="11765"/>
    <cellStyle name="20% - Accent2 2 7" xfId="11766"/>
    <cellStyle name="20% - Accent2 2 8" xfId="11767"/>
    <cellStyle name="20% - Accent2 3" xfId="206"/>
    <cellStyle name="20% - Accent2 3 2" xfId="11768"/>
    <cellStyle name="20% - Accent2 4" xfId="11769"/>
    <cellStyle name="20% - Accent2 5" xfId="11770"/>
    <cellStyle name="20% - Accent2 6" xfId="11771"/>
    <cellStyle name="20% - Accent2 7" xfId="11772"/>
    <cellStyle name="20% - Accent2 8" xfId="11773"/>
    <cellStyle name="20% - Accent3" xfId="207"/>
    <cellStyle name="20% - Accent3 2" xfId="208"/>
    <cellStyle name="20% - Accent3 2 2" xfId="209"/>
    <cellStyle name="20% - Accent3 2 2 2" xfId="11774"/>
    <cellStyle name="20% - Accent3 2 2 3" xfId="11775"/>
    <cellStyle name="20% - Accent3 2 2 4" xfId="11776"/>
    <cellStyle name="20% - Accent3 2 2 5" xfId="11777"/>
    <cellStyle name="20% - Accent3 2 2 6" xfId="11778"/>
    <cellStyle name="20% - Accent3 2 2 7" xfId="11779"/>
    <cellStyle name="20% - Accent3 2 2 8" xfId="11780"/>
    <cellStyle name="20% - Accent3 2 3" xfId="11781"/>
    <cellStyle name="20% - Accent3 2 4" xfId="11782"/>
    <cellStyle name="20% - Accent3 2 5" xfId="11783"/>
    <cellStyle name="20% - Accent3 2 6" xfId="11784"/>
    <cellStyle name="20% - Accent3 2 7" xfId="11785"/>
    <cellStyle name="20% - Accent3 2 8" xfId="11786"/>
    <cellStyle name="20% - Accent3 3" xfId="210"/>
    <cellStyle name="20% - Accent3 3 2" xfId="11787"/>
    <cellStyle name="20% - Accent3 4" xfId="11788"/>
    <cellStyle name="20% - Accent3 5" xfId="11789"/>
    <cellStyle name="20% - Accent3 6" xfId="11790"/>
    <cellStyle name="20% - Accent3 7" xfId="11791"/>
    <cellStyle name="20% - Accent3 8" xfId="11792"/>
    <cellStyle name="20% - Accent4" xfId="211"/>
    <cellStyle name="20% - Accent4 2" xfId="212"/>
    <cellStyle name="20% - Accent4 2 2" xfId="213"/>
    <cellStyle name="20% - Accent4 2 2 2" xfId="11793"/>
    <cellStyle name="20% - Accent4 2 2 3" xfId="11794"/>
    <cellStyle name="20% - Accent4 2 2 4" xfId="11795"/>
    <cellStyle name="20% - Accent4 2 2 5" xfId="11796"/>
    <cellStyle name="20% - Accent4 2 2 6" xfId="11797"/>
    <cellStyle name="20% - Accent4 2 2 7" xfId="11798"/>
    <cellStyle name="20% - Accent4 2 2 8" xfId="11799"/>
    <cellStyle name="20% - Accent4 2 3" xfId="11800"/>
    <cellStyle name="20% - Accent4 2 4" xfId="11801"/>
    <cellStyle name="20% - Accent4 2 5" xfId="11802"/>
    <cellStyle name="20% - Accent4 2 6" xfId="11803"/>
    <cellStyle name="20% - Accent4 2 7" xfId="11804"/>
    <cellStyle name="20% - Accent4 2 8" xfId="11805"/>
    <cellStyle name="20% - Accent4 3" xfId="214"/>
    <cellStyle name="20% - Accent4 3 2" xfId="11806"/>
    <cellStyle name="20% - Accent4 4" xfId="11807"/>
    <cellStyle name="20% - Accent4 5" xfId="11808"/>
    <cellStyle name="20% - Accent4 6" xfId="11809"/>
    <cellStyle name="20% - Accent4 7" xfId="11810"/>
    <cellStyle name="20% - Accent4 8" xfId="11811"/>
    <cellStyle name="20% - Accent5" xfId="215"/>
    <cellStyle name="20% - Accent5 2" xfId="216"/>
    <cellStyle name="20% - Accent5 2 2" xfId="217"/>
    <cellStyle name="20% - Accent5 2 2 2" xfId="11812"/>
    <cellStyle name="20% - Accent5 2 2 3" xfId="11813"/>
    <cellStyle name="20% - Accent5 2 2 4" xfId="11814"/>
    <cellStyle name="20% - Accent5 2 2 5" xfId="11815"/>
    <cellStyle name="20% - Accent5 2 2 6" xfId="11816"/>
    <cellStyle name="20% - Accent5 2 2 7" xfId="11817"/>
    <cellStyle name="20% - Accent5 2 2 8" xfId="11818"/>
    <cellStyle name="20% - Accent5 2 3" xfId="11819"/>
    <cellStyle name="20% - Accent5 2 4" xfId="11820"/>
    <cellStyle name="20% - Accent5 2 5" xfId="11821"/>
    <cellStyle name="20% - Accent5 2 6" xfId="11822"/>
    <cellStyle name="20% - Accent5 2 7" xfId="11823"/>
    <cellStyle name="20% - Accent5 2 8" xfId="11824"/>
    <cellStyle name="20% - Accent5 3" xfId="218"/>
    <cellStyle name="20% - Accent5 3 2" xfId="11825"/>
    <cellStyle name="20% - Accent5 4" xfId="11826"/>
    <cellStyle name="20% - Accent5 5" xfId="11827"/>
    <cellStyle name="20% - Accent5 6" xfId="11828"/>
    <cellStyle name="20% - Accent5 7" xfId="11829"/>
    <cellStyle name="20% - Accent5 8" xfId="11830"/>
    <cellStyle name="20% - Accent6" xfId="219"/>
    <cellStyle name="20% - Accent6 2" xfId="220"/>
    <cellStyle name="20% - Accent6 2 2" xfId="221"/>
    <cellStyle name="20% - Accent6 2 2 2" xfId="11831"/>
    <cellStyle name="20% - Accent6 2 2 3" xfId="11832"/>
    <cellStyle name="20% - Accent6 2 2 4" xfId="11833"/>
    <cellStyle name="20% - Accent6 2 2 5" xfId="11834"/>
    <cellStyle name="20% - Accent6 2 2 6" xfId="11835"/>
    <cellStyle name="20% - Accent6 2 2 7" xfId="11836"/>
    <cellStyle name="20% - Accent6 2 2 8" xfId="11837"/>
    <cellStyle name="20% - Accent6 2 3" xfId="11838"/>
    <cellStyle name="20% - Accent6 2 4" xfId="11839"/>
    <cellStyle name="20% - Accent6 2 5" xfId="11840"/>
    <cellStyle name="20% - Accent6 2 6" xfId="11841"/>
    <cellStyle name="20% - Accent6 2 7" xfId="11842"/>
    <cellStyle name="20% - Accent6 2 8" xfId="11843"/>
    <cellStyle name="20% - Accent6 3" xfId="222"/>
    <cellStyle name="20% - Accent6 3 2" xfId="11844"/>
    <cellStyle name="20% - Accent6 4" xfId="11845"/>
    <cellStyle name="20% - Accent6 5" xfId="11846"/>
    <cellStyle name="20% - Accent6 6" xfId="11847"/>
    <cellStyle name="20% - Accent6 7" xfId="11848"/>
    <cellStyle name="20% - Accent6 8" xfId="11849"/>
    <cellStyle name="20% - Ênfase1 2" xfId="223"/>
    <cellStyle name="20% - Ênfase2 2" xfId="224"/>
    <cellStyle name="20% - Ênfase3 2" xfId="225"/>
    <cellStyle name="20% - Ênfase4 2" xfId="226"/>
    <cellStyle name="20% - Ênfase5 2" xfId="55815"/>
    <cellStyle name="20% - Ênfase6 2" xfId="55816"/>
    <cellStyle name="20% - Énfasis1" xfId="24"/>
    <cellStyle name="20% - Énfasis2" xfId="25"/>
    <cellStyle name="20% - Énfasis3" xfId="26"/>
    <cellStyle name="20% - Énfasis4" xfId="27"/>
    <cellStyle name="20% - Énfasis5" xfId="28"/>
    <cellStyle name="20% - Énfasis6" xfId="29"/>
    <cellStyle name="40% - Accent1" xfId="227"/>
    <cellStyle name="40% - Accent1 2" xfId="228"/>
    <cellStyle name="40% - Accent1 2 2" xfId="229"/>
    <cellStyle name="40% - Accent1 2 2 2" xfId="11850"/>
    <cellStyle name="40% - Accent1 2 2 3" xfId="11851"/>
    <cellStyle name="40% - Accent1 2 2 4" xfId="11852"/>
    <cellStyle name="40% - Accent1 2 2 5" xfId="11853"/>
    <cellStyle name="40% - Accent1 2 2 6" xfId="11854"/>
    <cellStyle name="40% - Accent1 2 2 7" xfId="11855"/>
    <cellStyle name="40% - Accent1 2 2 8" xfId="11856"/>
    <cellStyle name="40% - Accent1 2 3" xfId="11857"/>
    <cellStyle name="40% - Accent1 2 4" xfId="11858"/>
    <cellStyle name="40% - Accent1 2 5" xfId="11859"/>
    <cellStyle name="40% - Accent1 2 6" xfId="11860"/>
    <cellStyle name="40% - Accent1 2 7" xfId="11861"/>
    <cellStyle name="40% - Accent1 2 8" xfId="11862"/>
    <cellStyle name="40% - Accent1 3" xfId="230"/>
    <cellStyle name="40% - Accent1 3 2" xfId="11863"/>
    <cellStyle name="40% - Accent1 4" xfId="11864"/>
    <cellStyle name="40% - Accent1 5" xfId="11865"/>
    <cellStyle name="40% - Accent1 6" xfId="11866"/>
    <cellStyle name="40% - Accent1 7" xfId="11867"/>
    <cellStyle name="40% - Accent1 8" xfId="11868"/>
    <cellStyle name="40% - Accent2" xfId="231"/>
    <cellStyle name="40% - Accent2 2" xfId="232"/>
    <cellStyle name="40% - Accent2 2 2" xfId="233"/>
    <cellStyle name="40% - Accent2 2 2 2" xfId="11869"/>
    <cellStyle name="40% - Accent2 2 2 3" xfId="11870"/>
    <cellStyle name="40% - Accent2 2 2 4" xfId="11871"/>
    <cellStyle name="40% - Accent2 2 2 5" xfId="11872"/>
    <cellStyle name="40% - Accent2 2 2 6" xfId="11873"/>
    <cellStyle name="40% - Accent2 2 2 7" xfId="11874"/>
    <cellStyle name="40% - Accent2 2 2 8" xfId="11875"/>
    <cellStyle name="40% - Accent2 2 3" xfId="11876"/>
    <cellStyle name="40% - Accent2 2 4" xfId="11877"/>
    <cellStyle name="40% - Accent2 2 5" xfId="11878"/>
    <cellStyle name="40% - Accent2 2 6" xfId="11879"/>
    <cellStyle name="40% - Accent2 2 7" xfId="11880"/>
    <cellStyle name="40% - Accent2 2 8" xfId="11881"/>
    <cellStyle name="40% - Accent2 3" xfId="234"/>
    <cellStyle name="40% - Accent2 3 2" xfId="11882"/>
    <cellStyle name="40% - Accent2 4" xfId="11883"/>
    <cellStyle name="40% - Accent2 5" xfId="11884"/>
    <cellStyle name="40% - Accent2 6" xfId="11885"/>
    <cellStyle name="40% - Accent2 7" xfId="11886"/>
    <cellStyle name="40% - Accent2 8" xfId="11887"/>
    <cellStyle name="40% - Accent3" xfId="235"/>
    <cellStyle name="40% - Accent3 2" xfId="236"/>
    <cellStyle name="40% - Accent3 2 2" xfId="237"/>
    <cellStyle name="40% - Accent3 2 2 2" xfId="11888"/>
    <cellStyle name="40% - Accent3 2 2 3" xfId="11889"/>
    <cellStyle name="40% - Accent3 2 2 4" xfId="11890"/>
    <cellStyle name="40% - Accent3 2 2 5" xfId="11891"/>
    <cellStyle name="40% - Accent3 2 2 6" xfId="11892"/>
    <cellStyle name="40% - Accent3 2 2 7" xfId="11893"/>
    <cellStyle name="40% - Accent3 2 2 8" xfId="11894"/>
    <cellStyle name="40% - Accent3 2 3" xfId="11895"/>
    <cellStyle name="40% - Accent3 2 4" xfId="11896"/>
    <cellStyle name="40% - Accent3 2 5" xfId="11897"/>
    <cellStyle name="40% - Accent3 2 6" xfId="11898"/>
    <cellStyle name="40% - Accent3 2 7" xfId="11899"/>
    <cellStyle name="40% - Accent3 2 8" xfId="11900"/>
    <cellStyle name="40% - Accent3 3" xfId="238"/>
    <cellStyle name="40% - Accent3 3 2" xfId="11901"/>
    <cellStyle name="40% - Accent3 4" xfId="11902"/>
    <cellStyle name="40% - Accent3 5" xfId="11903"/>
    <cellStyle name="40% - Accent3 6" xfId="11904"/>
    <cellStyle name="40% - Accent3 7" xfId="11905"/>
    <cellStyle name="40% - Accent3 8" xfId="11906"/>
    <cellStyle name="40% - Accent4" xfId="239"/>
    <cellStyle name="40% - Accent4 2" xfId="240"/>
    <cellStyle name="40% - Accent4 2 2" xfId="241"/>
    <cellStyle name="40% - Accent4 2 2 2" xfId="11907"/>
    <cellStyle name="40% - Accent4 2 2 3" xfId="11908"/>
    <cellStyle name="40% - Accent4 2 2 4" xfId="11909"/>
    <cellStyle name="40% - Accent4 2 2 5" xfId="11910"/>
    <cellStyle name="40% - Accent4 2 2 6" xfId="11911"/>
    <cellStyle name="40% - Accent4 2 2 7" xfId="11912"/>
    <cellStyle name="40% - Accent4 2 2 8" xfId="11913"/>
    <cellStyle name="40% - Accent4 2 3" xfId="11914"/>
    <cellStyle name="40% - Accent4 2 4" xfId="11915"/>
    <cellStyle name="40% - Accent4 2 5" xfId="11916"/>
    <cellStyle name="40% - Accent4 2 6" xfId="11917"/>
    <cellStyle name="40% - Accent4 2 7" xfId="11918"/>
    <cellStyle name="40% - Accent4 2 8" xfId="11919"/>
    <cellStyle name="40% - Accent4 3" xfId="242"/>
    <cellStyle name="40% - Accent4 3 2" xfId="11920"/>
    <cellStyle name="40% - Accent4 4" xfId="11921"/>
    <cellStyle name="40% - Accent4 5" xfId="11922"/>
    <cellStyle name="40% - Accent4 6" xfId="11923"/>
    <cellStyle name="40% - Accent4 7" xfId="11924"/>
    <cellStyle name="40% - Accent4 8" xfId="11925"/>
    <cellStyle name="40% - Accent5" xfId="243"/>
    <cellStyle name="40% - Accent5 2" xfId="244"/>
    <cellStyle name="40% - Accent5 2 2" xfId="245"/>
    <cellStyle name="40% - Accent5 2 2 2" xfId="11926"/>
    <cellStyle name="40% - Accent5 2 2 3" xfId="11927"/>
    <cellStyle name="40% - Accent5 2 2 4" xfId="11928"/>
    <cellStyle name="40% - Accent5 2 2 5" xfId="11929"/>
    <cellStyle name="40% - Accent5 2 2 6" xfId="11930"/>
    <cellStyle name="40% - Accent5 2 2 7" xfId="11931"/>
    <cellStyle name="40% - Accent5 2 2 8" xfId="11932"/>
    <cellStyle name="40% - Accent5 2 3" xfId="11933"/>
    <cellStyle name="40% - Accent5 2 4" xfId="11934"/>
    <cellStyle name="40% - Accent5 2 5" xfId="11935"/>
    <cellStyle name="40% - Accent5 2 6" xfId="11936"/>
    <cellStyle name="40% - Accent5 2 7" xfId="11937"/>
    <cellStyle name="40% - Accent5 2 8" xfId="11938"/>
    <cellStyle name="40% - Accent5 3" xfId="246"/>
    <cellStyle name="40% - Accent5 3 2" xfId="11939"/>
    <cellStyle name="40% - Accent5 4" xfId="11940"/>
    <cellStyle name="40% - Accent5 5" xfId="11941"/>
    <cellStyle name="40% - Accent5 6" xfId="11942"/>
    <cellStyle name="40% - Accent5 7" xfId="11943"/>
    <cellStyle name="40% - Accent5 8" xfId="11944"/>
    <cellStyle name="40% - Accent6" xfId="247"/>
    <cellStyle name="40% - Accent6 2" xfId="248"/>
    <cellStyle name="40% - Accent6 2 2" xfId="249"/>
    <cellStyle name="40% - Accent6 2 2 2" xfId="11945"/>
    <cellStyle name="40% - Accent6 2 2 3" xfId="11946"/>
    <cellStyle name="40% - Accent6 2 2 4" xfId="11947"/>
    <cellStyle name="40% - Accent6 2 2 5" xfId="11948"/>
    <cellStyle name="40% - Accent6 2 2 6" xfId="11949"/>
    <cellStyle name="40% - Accent6 2 2 7" xfId="11950"/>
    <cellStyle name="40% - Accent6 2 2 8" xfId="11951"/>
    <cellStyle name="40% - Accent6 2 3" xfId="11952"/>
    <cellStyle name="40% - Accent6 2 4" xfId="11953"/>
    <cellStyle name="40% - Accent6 2 5" xfId="11954"/>
    <cellStyle name="40% - Accent6 2 6" xfId="11955"/>
    <cellStyle name="40% - Accent6 2 7" xfId="11956"/>
    <cellStyle name="40% - Accent6 2 8" xfId="11957"/>
    <cellStyle name="40% - Accent6 3" xfId="250"/>
    <cellStyle name="40% - Accent6 3 2" xfId="11958"/>
    <cellStyle name="40% - Accent6 4" xfId="11959"/>
    <cellStyle name="40% - Accent6 5" xfId="11960"/>
    <cellStyle name="40% - Accent6 6" xfId="11961"/>
    <cellStyle name="40% - Accent6 7" xfId="11962"/>
    <cellStyle name="40% - Accent6 8" xfId="11963"/>
    <cellStyle name="40% - Ênfase1 2" xfId="55817"/>
    <cellStyle name="40% - Ênfase2 2" xfId="55818"/>
    <cellStyle name="40% - Ênfase3 2" xfId="251"/>
    <cellStyle name="40% - Ênfase4 2" xfId="55819"/>
    <cellStyle name="40% - Ênfase5 2" xfId="55820"/>
    <cellStyle name="40% - Ênfase6 2" xfId="55821"/>
    <cellStyle name="40% - Énfasis1" xfId="30"/>
    <cellStyle name="40% - Énfasis2" xfId="31"/>
    <cellStyle name="40% - Énfasis3" xfId="32"/>
    <cellStyle name="40% - Énfasis4" xfId="33"/>
    <cellStyle name="40% - Énfasis5" xfId="34"/>
    <cellStyle name="40% - Énfasis6" xfId="35"/>
    <cellStyle name="60% - Accent1" xfId="252"/>
    <cellStyle name="60% - Accent1 2" xfId="253"/>
    <cellStyle name="60% - Accent1 2 2" xfId="254"/>
    <cellStyle name="60% - Accent1 2 2 2" xfId="11964"/>
    <cellStyle name="60% - Accent1 2 2 3" xfId="11965"/>
    <cellStyle name="60% - Accent1 2 2 4" xfId="11966"/>
    <cellStyle name="60% - Accent1 2 2 5" xfId="11967"/>
    <cellStyle name="60% - Accent1 2 2 6" xfId="11968"/>
    <cellStyle name="60% - Accent1 2 2 7" xfId="11969"/>
    <cellStyle name="60% - Accent1 2 2 8" xfId="11970"/>
    <cellStyle name="60% - Accent1 2 3" xfId="11971"/>
    <cellStyle name="60% - Accent1 2 4" xfId="11972"/>
    <cellStyle name="60% - Accent1 2 5" xfId="11973"/>
    <cellStyle name="60% - Accent1 2 6" xfId="11974"/>
    <cellStyle name="60% - Accent1 2 7" xfId="11975"/>
    <cellStyle name="60% - Accent1 2 8" xfId="11976"/>
    <cellStyle name="60% - Accent1 3" xfId="255"/>
    <cellStyle name="60% - Accent1 3 2" xfId="11977"/>
    <cellStyle name="60% - Accent1 4" xfId="11978"/>
    <cellStyle name="60% - Accent1 5" xfId="11979"/>
    <cellStyle name="60% - Accent1 6" xfId="11980"/>
    <cellStyle name="60% - Accent1 7" xfId="11981"/>
    <cellStyle name="60% - Accent1 8" xfId="11982"/>
    <cellStyle name="60% - Accent2" xfId="256"/>
    <cellStyle name="60% - Accent2 2" xfId="257"/>
    <cellStyle name="60% - Accent2 2 2" xfId="258"/>
    <cellStyle name="60% - Accent2 2 2 2" xfId="11983"/>
    <cellStyle name="60% - Accent2 2 2 3" xfId="11984"/>
    <cellStyle name="60% - Accent2 2 2 4" xfId="11985"/>
    <cellStyle name="60% - Accent2 2 2 5" xfId="11986"/>
    <cellStyle name="60% - Accent2 2 2 6" xfId="11987"/>
    <cellStyle name="60% - Accent2 2 2 7" xfId="11988"/>
    <cellStyle name="60% - Accent2 2 2 8" xfId="11989"/>
    <cellStyle name="60% - Accent2 2 3" xfId="11990"/>
    <cellStyle name="60% - Accent2 2 4" xfId="11991"/>
    <cellStyle name="60% - Accent2 2 5" xfId="11992"/>
    <cellStyle name="60% - Accent2 2 6" xfId="11993"/>
    <cellStyle name="60% - Accent2 2 7" xfId="11994"/>
    <cellStyle name="60% - Accent2 2 8" xfId="11995"/>
    <cellStyle name="60% - Accent2 3" xfId="259"/>
    <cellStyle name="60% - Accent2 3 2" xfId="11996"/>
    <cellStyle name="60% - Accent2 4" xfId="11997"/>
    <cellStyle name="60% - Accent2 5" xfId="11998"/>
    <cellStyle name="60% - Accent2 6" xfId="11999"/>
    <cellStyle name="60% - Accent2 7" xfId="12000"/>
    <cellStyle name="60% - Accent2 8" xfId="12001"/>
    <cellStyle name="60% - Accent3" xfId="260"/>
    <cellStyle name="60% - Accent3 2" xfId="261"/>
    <cellStyle name="60% - Accent3 2 2" xfId="262"/>
    <cellStyle name="60% - Accent3 2 2 2" xfId="12002"/>
    <cellStyle name="60% - Accent3 2 2 3" xfId="12003"/>
    <cellStyle name="60% - Accent3 2 2 4" xfId="12004"/>
    <cellStyle name="60% - Accent3 2 2 5" xfId="12005"/>
    <cellStyle name="60% - Accent3 2 2 6" xfId="12006"/>
    <cellStyle name="60% - Accent3 2 2 7" xfId="12007"/>
    <cellStyle name="60% - Accent3 2 2 8" xfId="12008"/>
    <cellStyle name="60% - Accent3 2 3" xfId="12009"/>
    <cellStyle name="60% - Accent3 2 4" xfId="12010"/>
    <cellStyle name="60% - Accent3 2 5" xfId="12011"/>
    <cellStyle name="60% - Accent3 2 6" xfId="12012"/>
    <cellStyle name="60% - Accent3 2 7" xfId="12013"/>
    <cellStyle name="60% - Accent3 2 8" xfId="12014"/>
    <cellStyle name="60% - Accent3 3" xfId="263"/>
    <cellStyle name="60% - Accent3 3 2" xfId="12015"/>
    <cellStyle name="60% - Accent3 4" xfId="12016"/>
    <cellStyle name="60% - Accent3 5" xfId="12017"/>
    <cellStyle name="60% - Accent3 6" xfId="12018"/>
    <cellStyle name="60% - Accent3 7" xfId="12019"/>
    <cellStyle name="60% - Accent3 8" xfId="12020"/>
    <cellStyle name="60% - Accent4" xfId="264"/>
    <cellStyle name="60% - Accent4 2" xfId="265"/>
    <cellStyle name="60% - Accent4 2 2" xfId="266"/>
    <cellStyle name="60% - Accent4 2 2 2" xfId="12021"/>
    <cellStyle name="60% - Accent4 2 2 3" xfId="12022"/>
    <cellStyle name="60% - Accent4 2 2 4" xfId="12023"/>
    <cellStyle name="60% - Accent4 2 2 5" xfId="12024"/>
    <cellStyle name="60% - Accent4 2 2 6" xfId="12025"/>
    <cellStyle name="60% - Accent4 2 2 7" xfId="12026"/>
    <cellStyle name="60% - Accent4 2 2 8" xfId="12027"/>
    <cellStyle name="60% - Accent4 2 3" xfId="12028"/>
    <cellStyle name="60% - Accent4 2 4" xfId="12029"/>
    <cellStyle name="60% - Accent4 2 5" xfId="12030"/>
    <cellStyle name="60% - Accent4 2 6" xfId="12031"/>
    <cellStyle name="60% - Accent4 2 7" xfId="12032"/>
    <cellStyle name="60% - Accent4 2 8" xfId="12033"/>
    <cellStyle name="60% - Accent4 3" xfId="267"/>
    <cellStyle name="60% - Accent4 3 2" xfId="12034"/>
    <cellStyle name="60% - Accent4 4" xfId="12035"/>
    <cellStyle name="60% - Accent4 5" xfId="12036"/>
    <cellStyle name="60% - Accent4 6" xfId="12037"/>
    <cellStyle name="60% - Accent4 7" xfId="12038"/>
    <cellStyle name="60% - Accent4 8" xfId="12039"/>
    <cellStyle name="60% - Accent5" xfId="268"/>
    <cellStyle name="60% - Accent5 2" xfId="269"/>
    <cellStyle name="60% - Accent5 2 2" xfId="270"/>
    <cellStyle name="60% - Accent5 2 2 2" xfId="12040"/>
    <cellStyle name="60% - Accent5 2 2 3" xfId="12041"/>
    <cellStyle name="60% - Accent5 2 2 4" xfId="12042"/>
    <cellStyle name="60% - Accent5 2 2 5" xfId="12043"/>
    <cellStyle name="60% - Accent5 2 2 6" xfId="12044"/>
    <cellStyle name="60% - Accent5 2 2 7" xfId="12045"/>
    <cellStyle name="60% - Accent5 2 2 8" xfId="12046"/>
    <cellStyle name="60% - Accent5 2 3" xfId="12047"/>
    <cellStyle name="60% - Accent5 2 4" xfId="12048"/>
    <cellStyle name="60% - Accent5 2 5" xfId="12049"/>
    <cellStyle name="60% - Accent5 2 6" xfId="12050"/>
    <cellStyle name="60% - Accent5 2 7" xfId="12051"/>
    <cellStyle name="60% - Accent5 2 8" xfId="12052"/>
    <cellStyle name="60% - Accent5 3" xfId="271"/>
    <cellStyle name="60% - Accent5 3 2" xfId="12053"/>
    <cellStyle name="60% - Accent5 4" xfId="12054"/>
    <cellStyle name="60% - Accent5 5" xfId="12055"/>
    <cellStyle name="60% - Accent5 6" xfId="12056"/>
    <cellStyle name="60% - Accent5 7" xfId="12057"/>
    <cellStyle name="60% - Accent5 8" xfId="12058"/>
    <cellStyle name="60% - Accent6" xfId="272"/>
    <cellStyle name="60% - Accent6 2" xfId="273"/>
    <cellStyle name="60% - Accent6 2 2" xfId="274"/>
    <cellStyle name="60% - Accent6 2 2 2" xfId="12059"/>
    <cellStyle name="60% - Accent6 2 2 3" xfId="12060"/>
    <cellStyle name="60% - Accent6 2 2 4" xfId="12061"/>
    <cellStyle name="60% - Accent6 2 2 5" xfId="12062"/>
    <cellStyle name="60% - Accent6 2 2 6" xfId="12063"/>
    <cellStyle name="60% - Accent6 2 2 7" xfId="12064"/>
    <cellStyle name="60% - Accent6 2 2 8" xfId="12065"/>
    <cellStyle name="60% - Accent6 2 3" xfId="12066"/>
    <cellStyle name="60% - Accent6 2 4" xfId="12067"/>
    <cellStyle name="60% - Accent6 2 5" xfId="12068"/>
    <cellStyle name="60% - Accent6 2 6" xfId="12069"/>
    <cellStyle name="60% - Accent6 2 7" xfId="12070"/>
    <cellStyle name="60% - Accent6 2 8" xfId="12071"/>
    <cellStyle name="60% - Accent6 3" xfId="275"/>
    <cellStyle name="60% - Accent6 3 2" xfId="12072"/>
    <cellStyle name="60% - Accent6 4" xfId="12073"/>
    <cellStyle name="60% - Accent6 5" xfId="12074"/>
    <cellStyle name="60% - Accent6 6" xfId="12075"/>
    <cellStyle name="60% - Accent6 7" xfId="12076"/>
    <cellStyle name="60% - Accent6 8" xfId="12077"/>
    <cellStyle name="60% - Ênfase1 2" xfId="55822"/>
    <cellStyle name="60% - Ênfase2 2" xfId="55823"/>
    <cellStyle name="60% - Ênfase3 2" xfId="276"/>
    <cellStyle name="60% - Ênfase4 2" xfId="277"/>
    <cellStyle name="60% - Ênfase5 2" xfId="55824"/>
    <cellStyle name="60% - Ênfase6 2" xfId="278"/>
    <cellStyle name="60% - Énfasis1" xfId="36"/>
    <cellStyle name="60% - Énfasis2" xfId="37"/>
    <cellStyle name="60% - Énfasis3" xfId="38"/>
    <cellStyle name="60% - Énfasis4" xfId="39"/>
    <cellStyle name="60% - Énfasis5" xfId="40"/>
    <cellStyle name="60% - Énfasis6" xfId="41"/>
    <cellStyle name="A3 297 x 420 mm" xfId="42"/>
    <cellStyle name="Accent1" xfId="279"/>
    <cellStyle name="Accent1 2" xfId="280"/>
    <cellStyle name="Accent1 2 2" xfId="281"/>
    <cellStyle name="Accent1 2 2 2" xfId="12078"/>
    <cellStyle name="Accent1 2 2 3" xfId="12079"/>
    <cellStyle name="Accent1 2 2 4" xfId="12080"/>
    <cellStyle name="Accent1 2 2 5" xfId="12081"/>
    <cellStyle name="Accent1 2 2 6" xfId="12082"/>
    <cellStyle name="Accent1 2 2 7" xfId="12083"/>
    <cellStyle name="Accent1 2 2 8" xfId="12084"/>
    <cellStyle name="Accent1 2 3" xfId="12085"/>
    <cellStyle name="Accent1 2 4" xfId="12086"/>
    <cellStyle name="Accent1 2 5" xfId="12087"/>
    <cellStyle name="Accent1 2 6" xfId="12088"/>
    <cellStyle name="Accent1 2 7" xfId="12089"/>
    <cellStyle name="Accent1 2 8" xfId="12090"/>
    <cellStyle name="Accent1 3" xfId="282"/>
    <cellStyle name="Accent1 3 2" xfId="12091"/>
    <cellStyle name="Accent1 4" xfId="12092"/>
    <cellStyle name="Accent1 5" xfId="12093"/>
    <cellStyle name="Accent1 6" xfId="12094"/>
    <cellStyle name="Accent1 7" xfId="12095"/>
    <cellStyle name="Accent1 8" xfId="12096"/>
    <cellStyle name="Accent2" xfId="283"/>
    <cellStyle name="Accent2 2" xfId="284"/>
    <cellStyle name="Accent2 2 2" xfId="285"/>
    <cellStyle name="Accent2 2 2 2" xfId="12097"/>
    <cellStyle name="Accent2 2 2 3" xfId="12098"/>
    <cellStyle name="Accent2 2 2 4" xfId="12099"/>
    <cellStyle name="Accent2 2 2 5" xfId="12100"/>
    <cellStyle name="Accent2 2 2 6" xfId="12101"/>
    <cellStyle name="Accent2 2 2 7" xfId="12102"/>
    <cellStyle name="Accent2 2 2 8" xfId="12103"/>
    <cellStyle name="Accent2 2 3" xfId="12104"/>
    <cellStyle name="Accent2 2 4" xfId="12105"/>
    <cellStyle name="Accent2 2 5" xfId="12106"/>
    <cellStyle name="Accent2 2 6" xfId="12107"/>
    <cellStyle name="Accent2 2 7" xfId="12108"/>
    <cellStyle name="Accent2 2 8" xfId="12109"/>
    <cellStyle name="Accent2 3" xfId="286"/>
    <cellStyle name="Accent2 3 2" xfId="12110"/>
    <cellStyle name="Accent2 4" xfId="12111"/>
    <cellStyle name="Accent2 5" xfId="12112"/>
    <cellStyle name="Accent2 6" xfId="12113"/>
    <cellStyle name="Accent2 7" xfId="12114"/>
    <cellStyle name="Accent2 8" xfId="12115"/>
    <cellStyle name="Accent3" xfId="287"/>
    <cellStyle name="Accent3 2" xfId="288"/>
    <cellStyle name="Accent3 2 2" xfId="289"/>
    <cellStyle name="Accent3 2 2 2" xfId="12116"/>
    <cellStyle name="Accent3 2 2 3" xfId="12117"/>
    <cellStyle name="Accent3 2 2 4" xfId="12118"/>
    <cellStyle name="Accent3 2 2 5" xfId="12119"/>
    <cellStyle name="Accent3 2 2 6" xfId="12120"/>
    <cellStyle name="Accent3 2 2 7" xfId="12121"/>
    <cellStyle name="Accent3 2 2 8" xfId="12122"/>
    <cellStyle name="Accent3 2 3" xfId="12123"/>
    <cellStyle name="Accent3 2 4" xfId="12124"/>
    <cellStyle name="Accent3 2 5" xfId="12125"/>
    <cellStyle name="Accent3 2 6" xfId="12126"/>
    <cellStyle name="Accent3 2 7" xfId="12127"/>
    <cellStyle name="Accent3 2 8" xfId="12128"/>
    <cellStyle name="Accent3 3" xfId="290"/>
    <cellStyle name="Accent3 3 2" xfId="12129"/>
    <cellStyle name="Accent3 4" xfId="12130"/>
    <cellStyle name="Accent3 5" xfId="12131"/>
    <cellStyle name="Accent3 6" xfId="12132"/>
    <cellStyle name="Accent3 7" xfId="12133"/>
    <cellStyle name="Accent3 8" xfId="12134"/>
    <cellStyle name="Accent4" xfId="291"/>
    <cellStyle name="Accent4 2" xfId="292"/>
    <cellStyle name="Accent4 2 2" xfId="293"/>
    <cellStyle name="Accent4 2 2 2" xfId="12135"/>
    <cellStyle name="Accent4 2 2 3" xfId="12136"/>
    <cellStyle name="Accent4 2 2 4" xfId="12137"/>
    <cellStyle name="Accent4 2 2 5" xfId="12138"/>
    <cellStyle name="Accent4 2 2 6" xfId="12139"/>
    <cellStyle name="Accent4 2 2 7" xfId="12140"/>
    <cellStyle name="Accent4 2 2 8" xfId="12141"/>
    <cellStyle name="Accent4 2 3" xfId="12142"/>
    <cellStyle name="Accent4 2 4" xfId="12143"/>
    <cellStyle name="Accent4 2 5" xfId="12144"/>
    <cellStyle name="Accent4 2 6" xfId="12145"/>
    <cellStyle name="Accent4 2 7" xfId="12146"/>
    <cellStyle name="Accent4 2 8" xfId="12147"/>
    <cellStyle name="Accent4 3" xfId="294"/>
    <cellStyle name="Accent4 3 2" xfId="12148"/>
    <cellStyle name="Accent4 4" xfId="12149"/>
    <cellStyle name="Accent4 5" xfId="12150"/>
    <cellStyle name="Accent4 6" xfId="12151"/>
    <cellStyle name="Accent4 7" xfId="12152"/>
    <cellStyle name="Accent4 8" xfId="12153"/>
    <cellStyle name="Accent5" xfId="295"/>
    <cellStyle name="Accent5 2" xfId="296"/>
    <cellStyle name="Accent5 2 2" xfId="297"/>
    <cellStyle name="Accent5 2 2 2" xfId="12154"/>
    <cellStyle name="Accent5 2 2 3" xfId="12155"/>
    <cellStyle name="Accent5 2 2 4" xfId="12156"/>
    <cellStyle name="Accent5 2 2 5" xfId="12157"/>
    <cellStyle name="Accent5 2 2 6" xfId="12158"/>
    <cellStyle name="Accent5 2 2 7" xfId="12159"/>
    <cellStyle name="Accent5 2 2 8" xfId="12160"/>
    <cellStyle name="Accent5 2 3" xfId="12161"/>
    <cellStyle name="Accent5 2 4" xfId="12162"/>
    <cellStyle name="Accent5 2 5" xfId="12163"/>
    <cellStyle name="Accent5 2 6" xfId="12164"/>
    <cellStyle name="Accent5 2 7" xfId="12165"/>
    <cellStyle name="Accent5 2 8" xfId="12166"/>
    <cellStyle name="Accent5 3" xfId="298"/>
    <cellStyle name="Accent5 3 2" xfId="12167"/>
    <cellStyle name="Accent5 4" xfId="12168"/>
    <cellStyle name="Accent5 5" xfId="12169"/>
    <cellStyle name="Accent5 6" xfId="12170"/>
    <cellStyle name="Accent5 7" xfId="12171"/>
    <cellStyle name="Accent5 8" xfId="12172"/>
    <cellStyle name="Accent6" xfId="299"/>
    <cellStyle name="Accent6 2" xfId="300"/>
    <cellStyle name="Accent6 2 2" xfId="301"/>
    <cellStyle name="Accent6 2 2 2" xfId="12173"/>
    <cellStyle name="Accent6 2 2 3" xfId="12174"/>
    <cellStyle name="Accent6 2 2 4" xfId="12175"/>
    <cellStyle name="Accent6 2 2 5" xfId="12176"/>
    <cellStyle name="Accent6 2 2 6" xfId="12177"/>
    <cellStyle name="Accent6 2 2 7" xfId="12178"/>
    <cellStyle name="Accent6 2 2 8" xfId="12179"/>
    <cellStyle name="Accent6 2 3" xfId="12180"/>
    <cellStyle name="Accent6 2 4" xfId="12181"/>
    <cellStyle name="Accent6 2 5" xfId="12182"/>
    <cellStyle name="Accent6 2 6" xfId="12183"/>
    <cellStyle name="Accent6 2 7" xfId="12184"/>
    <cellStyle name="Accent6 2 8" xfId="12185"/>
    <cellStyle name="Accent6 3" xfId="302"/>
    <cellStyle name="Accent6 3 2" xfId="12186"/>
    <cellStyle name="Accent6 4" xfId="12187"/>
    <cellStyle name="Accent6 5" xfId="12188"/>
    <cellStyle name="Accent6 6" xfId="12189"/>
    <cellStyle name="Accent6 7" xfId="12190"/>
    <cellStyle name="Accent6 8" xfId="12191"/>
    <cellStyle name="Amarelo%" xfId="43"/>
    <cellStyle name="Amarelocot" xfId="44"/>
    <cellStyle name="Bad" xfId="303"/>
    <cellStyle name="Bad 2" xfId="304"/>
    <cellStyle name="Bad 2 2" xfId="305"/>
    <cellStyle name="Bad 2 2 2" xfId="12192"/>
    <cellStyle name="Bad 2 2 3" xfId="12193"/>
    <cellStyle name="Bad 2 2 4" xfId="12194"/>
    <cellStyle name="Bad 2 2 5" xfId="12195"/>
    <cellStyle name="Bad 2 2 6" xfId="12196"/>
    <cellStyle name="Bad 2 2 7" xfId="12197"/>
    <cellStyle name="Bad 2 2 8" xfId="12198"/>
    <cellStyle name="Bad 2 3" xfId="12199"/>
    <cellStyle name="Bad 2 4" xfId="12200"/>
    <cellStyle name="Bad 2 5" xfId="12201"/>
    <cellStyle name="Bad 2 6" xfId="12202"/>
    <cellStyle name="Bad 2 7" xfId="12203"/>
    <cellStyle name="Bad 2 8" xfId="12204"/>
    <cellStyle name="Bad 3" xfId="306"/>
    <cellStyle name="Bad 3 2" xfId="12205"/>
    <cellStyle name="Bad 4" xfId="12206"/>
    <cellStyle name="Bad 5" xfId="12207"/>
    <cellStyle name="Bad 6" xfId="12208"/>
    <cellStyle name="Bad 7" xfId="12209"/>
    <cellStyle name="Bad 8" xfId="12210"/>
    <cellStyle name="Bom 2" xfId="55825"/>
    <cellStyle name="Buena" xfId="45"/>
    <cellStyle name="Cabe‡alho 1" xfId="46"/>
    <cellStyle name="Cabe‡alho 2" xfId="47"/>
    <cellStyle name="CABEÇALHO" xfId="48"/>
    <cellStyle name="Cabeçalho 1" xfId="49"/>
    <cellStyle name="CABEÇALHO 10" xfId="307"/>
    <cellStyle name="CABEÇALHO 10 2" xfId="308"/>
    <cellStyle name="CABEÇALHO 10 2 2" xfId="309"/>
    <cellStyle name="CABEÇALHO 10 2 2 2" xfId="12211"/>
    <cellStyle name="CABEÇALHO 10 2 2 3" xfId="12212"/>
    <cellStyle name="CABEÇALHO 10 2 2 4" xfId="12213"/>
    <cellStyle name="CABEÇALHO 10 2 2 5" xfId="12214"/>
    <cellStyle name="CABEÇALHO 10 2 2 6" xfId="12215"/>
    <cellStyle name="CABEÇALHO 10 2 2 7" xfId="12216"/>
    <cellStyle name="CABEÇALHO 10 2 2 8" xfId="12217"/>
    <cellStyle name="CABEÇALHO 10 2 3" xfId="12218"/>
    <cellStyle name="CABEÇALHO 10 2 4" xfId="12219"/>
    <cellStyle name="CABEÇALHO 10 2 5" xfId="12220"/>
    <cellStyle name="CABEÇALHO 10 2 6" xfId="12221"/>
    <cellStyle name="CABEÇALHO 10 2 7" xfId="12222"/>
    <cellStyle name="CABEÇALHO 10 2 8" xfId="12223"/>
    <cellStyle name="CABEÇALHO 10 3" xfId="310"/>
    <cellStyle name="CABEÇALHO 10 3 2" xfId="12224"/>
    <cellStyle name="CABEÇALHO 10 3 3" xfId="12225"/>
    <cellStyle name="CABEÇALHO 10 3 4" xfId="12226"/>
    <cellStyle name="CABEÇALHO 10 3 5" xfId="12227"/>
    <cellStyle name="CABEÇALHO 10 3 6" xfId="12228"/>
    <cellStyle name="CABEÇALHO 10 3 7" xfId="12229"/>
    <cellStyle name="CABEÇALHO 10 4" xfId="311"/>
    <cellStyle name="CABEÇALHO 10 4 2" xfId="12230"/>
    <cellStyle name="CABEÇALHO 10 5" xfId="312"/>
    <cellStyle name="CABEÇALHO 10 5 2" xfId="12231"/>
    <cellStyle name="CABEÇALHO 10 6" xfId="12232"/>
    <cellStyle name="CABEÇALHO 10 7" xfId="12233"/>
    <cellStyle name="CABEÇALHO 10 8" xfId="12234"/>
    <cellStyle name="CABEÇALHO 10 9" xfId="12235"/>
    <cellStyle name="CABEÇALHO 11" xfId="313"/>
    <cellStyle name="CABEÇALHO 11 2" xfId="314"/>
    <cellStyle name="CABEÇALHO 11 2 2" xfId="12236"/>
    <cellStyle name="CABEÇALHO 11 2 3" xfId="12237"/>
    <cellStyle name="CABEÇALHO 11 2 4" xfId="12238"/>
    <cellStyle name="CABEÇALHO 11 2 5" xfId="12239"/>
    <cellStyle name="CABEÇALHO 11 2 6" xfId="12240"/>
    <cellStyle name="CABEÇALHO 11 2 7" xfId="12241"/>
    <cellStyle name="CABEÇALHO 11 2 8" xfId="12242"/>
    <cellStyle name="CABEÇALHO 11 3" xfId="12243"/>
    <cellStyle name="CABEÇALHO 11 4" xfId="12244"/>
    <cellStyle name="CABEÇALHO 11 5" xfId="12245"/>
    <cellStyle name="CABEÇALHO 11 6" xfId="12246"/>
    <cellStyle name="CABEÇALHO 11 7" xfId="12247"/>
    <cellStyle name="CABEÇALHO 11 8" xfId="12248"/>
    <cellStyle name="CABEÇALHO 12" xfId="315"/>
    <cellStyle name="CABEÇALHO 12 2" xfId="12249"/>
    <cellStyle name="CABEÇALHO 12 3" xfId="12250"/>
    <cellStyle name="CABEÇALHO 12 4" xfId="12251"/>
    <cellStyle name="CABEÇALHO 12 5" xfId="12252"/>
    <cellStyle name="CABEÇALHO 12 6" xfId="12253"/>
    <cellStyle name="CABEÇALHO 12 7" xfId="12254"/>
    <cellStyle name="CABEÇALHO 13" xfId="316"/>
    <cellStyle name="CABEÇALHO 13 2" xfId="12255"/>
    <cellStyle name="CABEÇALHO 14" xfId="317"/>
    <cellStyle name="CABEÇALHO 14 2" xfId="12256"/>
    <cellStyle name="CABEÇALHO 15" xfId="318"/>
    <cellStyle name="CABEÇALHO 15 2" xfId="12257"/>
    <cellStyle name="CABEÇALHO 16" xfId="319"/>
    <cellStyle name="CABEÇALHO 16 2" xfId="12258"/>
    <cellStyle name="CABEÇALHO 17" xfId="320"/>
    <cellStyle name="CABEÇALHO 17 2" xfId="12259"/>
    <cellStyle name="CABEÇALHO 18" xfId="321"/>
    <cellStyle name="CABEÇALHO 19" xfId="322"/>
    <cellStyle name="Cabeçalho 2" xfId="50"/>
    <cellStyle name="CABEÇALHO 2 10" xfId="323"/>
    <cellStyle name="CABEÇALHO 2 10 2" xfId="12260"/>
    <cellStyle name="CABEÇALHO 2 11" xfId="324"/>
    <cellStyle name="CABEÇALHO 2 11 2" xfId="12261"/>
    <cellStyle name="CABEÇALHO 2 12" xfId="12262"/>
    <cellStyle name="CABEÇALHO 2 13" xfId="12263"/>
    <cellStyle name="CABEÇALHO 2 14" xfId="12264"/>
    <cellStyle name="CABEÇALHO 2 15" xfId="12265"/>
    <cellStyle name="CABEÇALHO 2 2" xfId="325"/>
    <cellStyle name="CABEÇALHO 2 2 10" xfId="326"/>
    <cellStyle name="CABEÇALHO 2 2 10 2" xfId="12266"/>
    <cellStyle name="CABEÇALHO 2 2 11" xfId="12267"/>
    <cellStyle name="CABEÇALHO 2 2 12" xfId="12268"/>
    <cellStyle name="CABEÇALHO 2 2 13" xfId="12269"/>
    <cellStyle name="CABEÇALHO 2 2 14" xfId="12270"/>
    <cellStyle name="CABEÇALHO 2 2 2" xfId="327"/>
    <cellStyle name="CABEÇALHO 2 2 2 10" xfId="12271"/>
    <cellStyle name="CABEÇALHO 2 2 2 11" xfId="12272"/>
    <cellStyle name="CABEÇALHO 2 2 2 12" xfId="12273"/>
    <cellStyle name="CABEÇALHO 2 2 2 2" xfId="328"/>
    <cellStyle name="CABEÇALHO 2 2 2 2 10" xfId="12274"/>
    <cellStyle name="CABEÇALHO 2 2 2 2 11" xfId="12275"/>
    <cellStyle name="CABEÇALHO 2 2 2 2 12" xfId="12276"/>
    <cellStyle name="CABEÇALHO 2 2 2 2 2" xfId="329"/>
    <cellStyle name="CABEÇALHO 2 2 2 2 2 2" xfId="330"/>
    <cellStyle name="CABEÇALHO 2 2 2 2 2 2 2" xfId="331"/>
    <cellStyle name="CABEÇALHO 2 2 2 2 2 2 2 2" xfId="12277"/>
    <cellStyle name="CABEÇALHO 2 2 2 2 2 2 2 3" xfId="12278"/>
    <cellStyle name="CABEÇALHO 2 2 2 2 2 2 2 4" xfId="12279"/>
    <cellStyle name="CABEÇALHO 2 2 2 2 2 2 2 5" xfId="12280"/>
    <cellStyle name="CABEÇALHO 2 2 2 2 2 2 2 6" xfId="12281"/>
    <cellStyle name="CABEÇALHO 2 2 2 2 2 2 2 7" xfId="12282"/>
    <cellStyle name="CABEÇALHO 2 2 2 2 2 2 2 8" xfId="12283"/>
    <cellStyle name="CABEÇALHO 2 2 2 2 2 2 3" xfId="12284"/>
    <cellStyle name="CABEÇALHO 2 2 2 2 2 2 4" xfId="12285"/>
    <cellStyle name="CABEÇALHO 2 2 2 2 2 2 5" xfId="12286"/>
    <cellStyle name="CABEÇALHO 2 2 2 2 2 2 6" xfId="12287"/>
    <cellStyle name="CABEÇALHO 2 2 2 2 2 2 7" xfId="12288"/>
    <cellStyle name="CABEÇALHO 2 2 2 2 2 2 8" xfId="12289"/>
    <cellStyle name="CABEÇALHO 2 2 2 2 2 3" xfId="332"/>
    <cellStyle name="CABEÇALHO 2 2 2 2 2 3 2" xfId="12290"/>
    <cellStyle name="CABEÇALHO 2 2 2 2 2 3 3" xfId="12291"/>
    <cellStyle name="CABEÇALHO 2 2 2 2 2 3 4" xfId="12292"/>
    <cellStyle name="CABEÇALHO 2 2 2 2 2 3 5" xfId="12293"/>
    <cellStyle name="CABEÇALHO 2 2 2 2 2 3 6" xfId="12294"/>
    <cellStyle name="CABEÇALHO 2 2 2 2 2 3 7" xfId="12295"/>
    <cellStyle name="CABEÇALHO 2 2 2 2 2 4" xfId="333"/>
    <cellStyle name="CABEÇALHO 2 2 2 2 2 4 2" xfId="12296"/>
    <cellStyle name="CABEÇALHO 2 2 2 2 2 5" xfId="334"/>
    <cellStyle name="CABEÇALHO 2 2 2 2 2 5 2" xfId="12297"/>
    <cellStyle name="CABEÇALHO 2 2 2 2 2 6" xfId="12298"/>
    <cellStyle name="CABEÇALHO 2 2 2 2 2 7" xfId="12299"/>
    <cellStyle name="CABEÇALHO 2 2 2 2 2 8" xfId="12300"/>
    <cellStyle name="CABEÇALHO 2 2 2 2 2 9" xfId="12301"/>
    <cellStyle name="CABEÇALHO 2 2 2 2 3" xfId="335"/>
    <cellStyle name="CABEÇALHO 2 2 2 2 3 2" xfId="336"/>
    <cellStyle name="CABEÇALHO 2 2 2 2 3 2 2" xfId="337"/>
    <cellStyle name="CABEÇALHO 2 2 2 2 3 2 2 2" xfId="12302"/>
    <cellStyle name="CABEÇALHO 2 2 2 2 3 2 2 3" xfId="12303"/>
    <cellStyle name="CABEÇALHO 2 2 2 2 3 2 2 4" xfId="12304"/>
    <cellStyle name="CABEÇALHO 2 2 2 2 3 2 2 5" xfId="12305"/>
    <cellStyle name="CABEÇALHO 2 2 2 2 3 2 2 6" xfId="12306"/>
    <cellStyle name="CABEÇALHO 2 2 2 2 3 2 2 7" xfId="12307"/>
    <cellStyle name="CABEÇALHO 2 2 2 2 3 2 2 8" xfId="12308"/>
    <cellStyle name="CABEÇALHO 2 2 2 2 3 2 3" xfId="12309"/>
    <cellStyle name="CABEÇALHO 2 2 2 2 3 2 4" xfId="12310"/>
    <cellStyle name="CABEÇALHO 2 2 2 2 3 2 5" xfId="12311"/>
    <cellStyle name="CABEÇALHO 2 2 2 2 3 2 6" xfId="12312"/>
    <cellStyle name="CABEÇALHO 2 2 2 2 3 2 7" xfId="12313"/>
    <cellStyle name="CABEÇALHO 2 2 2 2 3 2 8" xfId="12314"/>
    <cellStyle name="CABEÇALHO 2 2 2 2 3 3" xfId="338"/>
    <cellStyle name="CABEÇALHO 2 2 2 2 3 3 2" xfId="12315"/>
    <cellStyle name="CABEÇALHO 2 2 2 2 3 3 3" xfId="12316"/>
    <cellStyle name="CABEÇALHO 2 2 2 2 3 3 4" xfId="12317"/>
    <cellStyle name="CABEÇALHO 2 2 2 2 3 3 5" xfId="12318"/>
    <cellStyle name="CABEÇALHO 2 2 2 2 3 3 6" xfId="12319"/>
    <cellStyle name="CABEÇALHO 2 2 2 2 3 3 7" xfId="12320"/>
    <cellStyle name="CABEÇALHO 2 2 2 2 3 4" xfId="339"/>
    <cellStyle name="CABEÇALHO 2 2 2 2 3 4 2" xfId="12321"/>
    <cellStyle name="CABEÇALHO 2 2 2 2 3 5" xfId="340"/>
    <cellStyle name="CABEÇALHO 2 2 2 2 3 5 2" xfId="12322"/>
    <cellStyle name="CABEÇALHO 2 2 2 2 3 6" xfId="12323"/>
    <cellStyle name="CABEÇALHO 2 2 2 2 3 7" xfId="12324"/>
    <cellStyle name="CABEÇALHO 2 2 2 2 3 8" xfId="12325"/>
    <cellStyle name="CABEÇALHO 2 2 2 2 3 9" xfId="12326"/>
    <cellStyle name="CABEÇALHO 2 2 2 2 4" xfId="341"/>
    <cellStyle name="CABEÇALHO 2 2 2 2 4 2" xfId="342"/>
    <cellStyle name="CABEÇALHO 2 2 2 2 4 2 2" xfId="343"/>
    <cellStyle name="CABEÇALHO 2 2 2 2 4 2 2 2" xfId="12327"/>
    <cellStyle name="CABEÇALHO 2 2 2 2 4 2 2 3" xfId="12328"/>
    <cellStyle name="CABEÇALHO 2 2 2 2 4 2 2 4" xfId="12329"/>
    <cellStyle name="CABEÇALHO 2 2 2 2 4 2 2 5" xfId="12330"/>
    <cellStyle name="CABEÇALHO 2 2 2 2 4 2 2 6" xfId="12331"/>
    <cellStyle name="CABEÇALHO 2 2 2 2 4 2 2 7" xfId="12332"/>
    <cellStyle name="CABEÇALHO 2 2 2 2 4 2 2 8" xfId="12333"/>
    <cellStyle name="CABEÇALHO 2 2 2 2 4 2 3" xfId="12334"/>
    <cellStyle name="CABEÇALHO 2 2 2 2 4 2 4" xfId="12335"/>
    <cellStyle name="CABEÇALHO 2 2 2 2 4 2 5" xfId="12336"/>
    <cellStyle name="CABEÇALHO 2 2 2 2 4 2 6" xfId="12337"/>
    <cellStyle name="CABEÇALHO 2 2 2 2 4 2 7" xfId="12338"/>
    <cellStyle name="CABEÇALHO 2 2 2 2 4 2 8" xfId="12339"/>
    <cellStyle name="CABEÇALHO 2 2 2 2 4 3" xfId="344"/>
    <cellStyle name="CABEÇALHO 2 2 2 2 4 3 2" xfId="12340"/>
    <cellStyle name="CABEÇALHO 2 2 2 2 4 3 3" xfId="12341"/>
    <cellStyle name="CABEÇALHO 2 2 2 2 4 3 4" xfId="12342"/>
    <cellStyle name="CABEÇALHO 2 2 2 2 4 3 5" xfId="12343"/>
    <cellStyle name="CABEÇALHO 2 2 2 2 4 3 6" xfId="12344"/>
    <cellStyle name="CABEÇALHO 2 2 2 2 4 3 7" xfId="12345"/>
    <cellStyle name="CABEÇALHO 2 2 2 2 4 4" xfId="345"/>
    <cellStyle name="CABEÇALHO 2 2 2 2 4 4 2" xfId="12346"/>
    <cellStyle name="CABEÇALHO 2 2 2 2 4 5" xfId="346"/>
    <cellStyle name="CABEÇALHO 2 2 2 2 4 5 2" xfId="12347"/>
    <cellStyle name="CABEÇALHO 2 2 2 2 4 6" xfId="12348"/>
    <cellStyle name="CABEÇALHO 2 2 2 2 4 7" xfId="12349"/>
    <cellStyle name="CABEÇALHO 2 2 2 2 4 8" xfId="12350"/>
    <cellStyle name="CABEÇALHO 2 2 2 2 4 9" xfId="12351"/>
    <cellStyle name="CABEÇALHO 2 2 2 2 5" xfId="347"/>
    <cellStyle name="CABEÇALHO 2 2 2 2 5 2" xfId="348"/>
    <cellStyle name="CABEÇALHO 2 2 2 2 5 2 2" xfId="12352"/>
    <cellStyle name="CABEÇALHO 2 2 2 2 5 2 3" xfId="12353"/>
    <cellStyle name="CABEÇALHO 2 2 2 2 5 2 4" xfId="12354"/>
    <cellStyle name="CABEÇALHO 2 2 2 2 5 2 5" xfId="12355"/>
    <cellStyle name="CABEÇALHO 2 2 2 2 5 2 6" xfId="12356"/>
    <cellStyle name="CABEÇALHO 2 2 2 2 5 2 7" xfId="12357"/>
    <cellStyle name="CABEÇALHO 2 2 2 2 5 2 8" xfId="12358"/>
    <cellStyle name="CABEÇALHO 2 2 2 2 5 3" xfId="12359"/>
    <cellStyle name="CABEÇALHO 2 2 2 2 5 4" xfId="12360"/>
    <cellStyle name="CABEÇALHO 2 2 2 2 5 5" xfId="12361"/>
    <cellStyle name="CABEÇALHO 2 2 2 2 5 6" xfId="12362"/>
    <cellStyle name="CABEÇALHO 2 2 2 2 5 7" xfId="12363"/>
    <cellStyle name="CABEÇALHO 2 2 2 2 5 8" xfId="12364"/>
    <cellStyle name="CABEÇALHO 2 2 2 2 6" xfId="349"/>
    <cellStyle name="CABEÇALHO 2 2 2 2 6 2" xfId="12365"/>
    <cellStyle name="CABEÇALHO 2 2 2 2 6 3" xfId="12366"/>
    <cellStyle name="CABEÇALHO 2 2 2 2 6 4" xfId="12367"/>
    <cellStyle name="CABEÇALHO 2 2 2 2 6 5" xfId="12368"/>
    <cellStyle name="CABEÇALHO 2 2 2 2 6 6" xfId="12369"/>
    <cellStyle name="CABEÇALHO 2 2 2 2 6 7" xfId="12370"/>
    <cellStyle name="CABEÇALHO 2 2 2 2 7" xfId="350"/>
    <cellStyle name="CABEÇALHO 2 2 2 2 7 2" xfId="12371"/>
    <cellStyle name="CABEÇALHO 2 2 2 2 8" xfId="351"/>
    <cellStyle name="CABEÇALHO 2 2 2 2 8 2" xfId="12372"/>
    <cellStyle name="CABEÇALHO 2 2 2 2 9" xfId="12373"/>
    <cellStyle name="CABEÇALHO 2 2 2 3" xfId="352"/>
    <cellStyle name="CABEÇALHO 2 2 2 3 2" xfId="353"/>
    <cellStyle name="CABEÇALHO 2 2 2 3 2 2" xfId="354"/>
    <cellStyle name="CABEÇALHO 2 2 2 3 2 2 2" xfId="12374"/>
    <cellStyle name="CABEÇALHO 2 2 2 3 2 2 3" xfId="12375"/>
    <cellStyle name="CABEÇALHO 2 2 2 3 2 2 4" xfId="12376"/>
    <cellStyle name="CABEÇALHO 2 2 2 3 2 2 5" xfId="12377"/>
    <cellStyle name="CABEÇALHO 2 2 2 3 2 2 6" xfId="12378"/>
    <cellStyle name="CABEÇALHO 2 2 2 3 2 2 7" xfId="12379"/>
    <cellStyle name="CABEÇALHO 2 2 2 3 2 2 8" xfId="12380"/>
    <cellStyle name="CABEÇALHO 2 2 2 3 2 3" xfId="12381"/>
    <cellStyle name="CABEÇALHO 2 2 2 3 2 4" xfId="12382"/>
    <cellStyle name="CABEÇALHO 2 2 2 3 2 5" xfId="12383"/>
    <cellStyle name="CABEÇALHO 2 2 2 3 2 6" xfId="12384"/>
    <cellStyle name="CABEÇALHO 2 2 2 3 2 7" xfId="12385"/>
    <cellStyle name="CABEÇALHO 2 2 2 3 2 8" xfId="12386"/>
    <cellStyle name="CABEÇALHO 2 2 2 3 3" xfId="355"/>
    <cellStyle name="CABEÇALHO 2 2 2 3 3 2" xfId="12387"/>
    <cellStyle name="CABEÇALHO 2 2 2 3 3 3" xfId="12388"/>
    <cellStyle name="CABEÇALHO 2 2 2 3 3 4" xfId="12389"/>
    <cellStyle name="CABEÇALHO 2 2 2 3 3 5" xfId="12390"/>
    <cellStyle name="CABEÇALHO 2 2 2 3 3 6" xfId="12391"/>
    <cellStyle name="CABEÇALHO 2 2 2 3 3 7" xfId="12392"/>
    <cellStyle name="CABEÇALHO 2 2 2 3 4" xfId="356"/>
    <cellStyle name="CABEÇALHO 2 2 2 3 4 2" xfId="12393"/>
    <cellStyle name="CABEÇALHO 2 2 2 3 5" xfId="357"/>
    <cellStyle name="CABEÇALHO 2 2 2 3 5 2" xfId="12394"/>
    <cellStyle name="CABEÇALHO 2 2 2 3 6" xfId="12395"/>
    <cellStyle name="CABEÇALHO 2 2 2 3 7" xfId="12396"/>
    <cellStyle name="CABEÇALHO 2 2 2 3 8" xfId="12397"/>
    <cellStyle name="CABEÇALHO 2 2 2 3 9" xfId="12398"/>
    <cellStyle name="CABEÇALHO 2 2 2 4" xfId="358"/>
    <cellStyle name="CABEÇALHO 2 2 2 4 2" xfId="359"/>
    <cellStyle name="CABEÇALHO 2 2 2 4 2 2" xfId="360"/>
    <cellStyle name="CABEÇALHO 2 2 2 4 2 2 2" xfId="12399"/>
    <cellStyle name="CABEÇALHO 2 2 2 4 2 2 3" xfId="12400"/>
    <cellStyle name="CABEÇALHO 2 2 2 4 2 2 4" xfId="12401"/>
    <cellStyle name="CABEÇALHO 2 2 2 4 2 2 5" xfId="12402"/>
    <cellStyle name="CABEÇALHO 2 2 2 4 2 2 6" xfId="12403"/>
    <cellStyle name="CABEÇALHO 2 2 2 4 2 2 7" xfId="12404"/>
    <cellStyle name="CABEÇALHO 2 2 2 4 2 2 8" xfId="12405"/>
    <cellStyle name="CABEÇALHO 2 2 2 4 2 3" xfId="12406"/>
    <cellStyle name="CABEÇALHO 2 2 2 4 2 4" xfId="12407"/>
    <cellStyle name="CABEÇALHO 2 2 2 4 2 5" xfId="12408"/>
    <cellStyle name="CABEÇALHO 2 2 2 4 2 6" xfId="12409"/>
    <cellStyle name="CABEÇALHO 2 2 2 4 2 7" xfId="12410"/>
    <cellStyle name="CABEÇALHO 2 2 2 4 2 8" xfId="12411"/>
    <cellStyle name="CABEÇALHO 2 2 2 4 3" xfId="361"/>
    <cellStyle name="CABEÇALHO 2 2 2 4 3 2" xfId="12412"/>
    <cellStyle name="CABEÇALHO 2 2 2 4 3 3" xfId="12413"/>
    <cellStyle name="CABEÇALHO 2 2 2 4 3 4" xfId="12414"/>
    <cellStyle name="CABEÇALHO 2 2 2 4 3 5" xfId="12415"/>
    <cellStyle name="CABEÇALHO 2 2 2 4 3 6" xfId="12416"/>
    <cellStyle name="CABEÇALHO 2 2 2 4 3 7" xfId="12417"/>
    <cellStyle name="CABEÇALHO 2 2 2 4 4" xfId="362"/>
    <cellStyle name="CABEÇALHO 2 2 2 4 4 2" xfId="12418"/>
    <cellStyle name="CABEÇALHO 2 2 2 4 5" xfId="363"/>
    <cellStyle name="CABEÇALHO 2 2 2 4 5 2" xfId="12419"/>
    <cellStyle name="CABEÇALHO 2 2 2 4 6" xfId="12420"/>
    <cellStyle name="CABEÇALHO 2 2 2 4 7" xfId="12421"/>
    <cellStyle name="CABEÇALHO 2 2 2 4 8" xfId="12422"/>
    <cellStyle name="CABEÇALHO 2 2 2 4 9" xfId="12423"/>
    <cellStyle name="CABEÇALHO 2 2 2 5" xfId="364"/>
    <cellStyle name="CABEÇALHO 2 2 2 5 2" xfId="365"/>
    <cellStyle name="CABEÇALHO 2 2 2 5 2 2" xfId="12424"/>
    <cellStyle name="CABEÇALHO 2 2 2 5 2 3" xfId="12425"/>
    <cellStyle name="CABEÇALHO 2 2 2 5 2 4" xfId="12426"/>
    <cellStyle name="CABEÇALHO 2 2 2 5 2 5" xfId="12427"/>
    <cellStyle name="CABEÇALHO 2 2 2 5 2 6" xfId="12428"/>
    <cellStyle name="CABEÇALHO 2 2 2 5 2 7" xfId="12429"/>
    <cellStyle name="CABEÇALHO 2 2 2 5 2 8" xfId="12430"/>
    <cellStyle name="CABEÇALHO 2 2 2 5 3" xfId="12431"/>
    <cellStyle name="CABEÇALHO 2 2 2 5 4" xfId="12432"/>
    <cellStyle name="CABEÇALHO 2 2 2 5 5" xfId="12433"/>
    <cellStyle name="CABEÇALHO 2 2 2 5 6" xfId="12434"/>
    <cellStyle name="CABEÇALHO 2 2 2 5 7" xfId="12435"/>
    <cellStyle name="CABEÇALHO 2 2 2 5 8" xfId="12436"/>
    <cellStyle name="CABEÇALHO 2 2 2 6" xfId="366"/>
    <cellStyle name="CABEÇALHO 2 2 2 6 2" xfId="12437"/>
    <cellStyle name="CABEÇALHO 2 2 2 6 3" xfId="12438"/>
    <cellStyle name="CABEÇALHO 2 2 2 6 4" xfId="12439"/>
    <cellStyle name="CABEÇALHO 2 2 2 6 5" xfId="12440"/>
    <cellStyle name="CABEÇALHO 2 2 2 6 6" xfId="12441"/>
    <cellStyle name="CABEÇALHO 2 2 2 6 7" xfId="12442"/>
    <cellStyle name="CABEÇALHO 2 2 2 7" xfId="367"/>
    <cellStyle name="CABEÇALHO 2 2 2 7 2" xfId="12443"/>
    <cellStyle name="CABEÇALHO 2 2 2 8" xfId="368"/>
    <cellStyle name="CABEÇALHO 2 2 2 8 2" xfId="12444"/>
    <cellStyle name="CABEÇALHO 2 2 2 9" xfId="12445"/>
    <cellStyle name="CABEÇALHO 2 2 3" xfId="369"/>
    <cellStyle name="CABEÇALHO 2 2 3 10" xfId="12446"/>
    <cellStyle name="CABEÇALHO 2 2 3 11" xfId="12447"/>
    <cellStyle name="CABEÇALHO 2 2 3 12" xfId="12448"/>
    <cellStyle name="CABEÇALHO 2 2 3 2" xfId="370"/>
    <cellStyle name="CABEÇALHO 2 2 3 2 2" xfId="371"/>
    <cellStyle name="CABEÇALHO 2 2 3 2 2 2" xfId="372"/>
    <cellStyle name="CABEÇALHO 2 2 3 2 2 2 2" xfId="12449"/>
    <cellStyle name="CABEÇALHO 2 2 3 2 2 2 3" xfId="12450"/>
    <cellStyle name="CABEÇALHO 2 2 3 2 2 2 4" xfId="12451"/>
    <cellStyle name="CABEÇALHO 2 2 3 2 2 2 5" xfId="12452"/>
    <cellStyle name="CABEÇALHO 2 2 3 2 2 2 6" xfId="12453"/>
    <cellStyle name="CABEÇALHO 2 2 3 2 2 2 7" xfId="12454"/>
    <cellStyle name="CABEÇALHO 2 2 3 2 2 2 8" xfId="12455"/>
    <cellStyle name="CABEÇALHO 2 2 3 2 2 3" xfId="12456"/>
    <cellStyle name="CABEÇALHO 2 2 3 2 2 4" xfId="12457"/>
    <cellStyle name="CABEÇALHO 2 2 3 2 2 5" xfId="12458"/>
    <cellStyle name="CABEÇALHO 2 2 3 2 2 6" xfId="12459"/>
    <cellStyle name="CABEÇALHO 2 2 3 2 2 7" xfId="12460"/>
    <cellStyle name="CABEÇALHO 2 2 3 2 2 8" xfId="12461"/>
    <cellStyle name="CABEÇALHO 2 2 3 2 3" xfId="373"/>
    <cellStyle name="CABEÇALHO 2 2 3 2 3 2" xfId="12462"/>
    <cellStyle name="CABEÇALHO 2 2 3 2 3 3" xfId="12463"/>
    <cellStyle name="CABEÇALHO 2 2 3 2 3 4" xfId="12464"/>
    <cellStyle name="CABEÇALHO 2 2 3 2 3 5" xfId="12465"/>
    <cellStyle name="CABEÇALHO 2 2 3 2 3 6" xfId="12466"/>
    <cellStyle name="CABEÇALHO 2 2 3 2 3 7" xfId="12467"/>
    <cellStyle name="CABEÇALHO 2 2 3 2 4" xfId="374"/>
    <cellStyle name="CABEÇALHO 2 2 3 2 4 2" xfId="12468"/>
    <cellStyle name="CABEÇALHO 2 2 3 2 5" xfId="375"/>
    <cellStyle name="CABEÇALHO 2 2 3 2 5 2" xfId="12469"/>
    <cellStyle name="CABEÇALHO 2 2 3 2 6" xfId="12470"/>
    <cellStyle name="CABEÇALHO 2 2 3 2 7" xfId="12471"/>
    <cellStyle name="CABEÇALHO 2 2 3 2 8" xfId="12472"/>
    <cellStyle name="CABEÇALHO 2 2 3 2 9" xfId="12473"/>
    <cellStyle name="CABEÇALHO 2 2 3 3" xfId="376"/>
    <cellStyle name="CABEÇALHO 2 2 3 3 2" xfId="377"/>
    <cellStyle name="CABEÇALHO 2 2 3 3 2 2" xfId="378"/>
    <cellStyle name="CABEÇALHO 2 2 3 3 2 2 2" xfId="12474"/>
    <cellStyle name="CABEÇALHO 2 2 3 3 2 2 3" xfId="12475"/>
    <cellStyle name="CABEÇALHO 2 2 3 3 2 2 4" xfId="12476"/>
    <cellStyle name="CABEÇALHO 2 2 3 3 2 2 5" xfId="12477"/>
    <cellStyle name="CABEÇALHO 2 2 3 3 2 2 6" xfId="12478"/>
    <cellStyle name="CABEÇALHO 2 2 3 3 2 2 7" xfId="12479"/>
    <cellStyle name="CABEÇALHO 2 2 3 3 2 2 8" xfId="12480"/>
    <cellStyle name="CABEÇALHO 2 2 3 3 2 3" xfId="12481"/>
    <cellStyle name="CABEÇALHO 2 2 3 3 2 4" xfId="12482"/>
    <cellStyle name="CABEÇALHO 2 2 3 3 2 5" xfId="12483"/>
    <cellStyle name="CABEÇALHO 2 2 3 3 2 6" xfId="12484"/>
    <cellStyle name="CABEÇALHO 2 2 3 3 2 7" xfId="12485"/>
    <cellStyle name="CABEÇALHO 2 2 3 3 2 8" xfId="12486"/>
    <cellStyle name="CABEÇALHO 2 2 3 3 3" xfId="379"/>
    <cellStyle name="CABEÇALHO 2 2 3 3 3 2" xfId="12487"/>
    <cellStyle name="CABEÇALHO 2 2 3 3 3 3" xfId="12488"/>
    <cellStyle name="CABEÇALHO 2 2 3 3 3 4" xfId="12489"/>
    <cellStyle name="CABEÇALHO 2 2 3 3 3 5" xfId="12490"/>
    <cellStyle name="CABEÇALHO 2 2 3 3 3 6" xfId="12491"/>
    <cellStyle name="CABEÇALHO 2 2 3 3 3 7" xfId="12492"/>
    <cellStyle name="CABEÇALHO 2 2 3 3 4" xfId="380"/>
    <cellStyle name="CABEÇALHO 2 2 3 3 4 2" xfId="12493"/>
    <cellStyle name="CABEÇALHO 2 2 3 3 5" xfId="381"/>
    <cellStyle name="CABEÇALHO 2 2 3 3 5 2" xfId="12494"/>
    <cellStyle name="CABEÇALHO 2 2 3 3 6" xfId="12495"/>
    <cellStyle name="CABEÇALHO 2 2 3 3 7" xfId="12496"/>
    <cellStyle name="CABEÇALHO 2 2 3 3 8" xfId="12497"/>
    <cellStyle name="CABEÇALHO 2 2 3 3 9" xfId="12498"/>
    <cellStyle name="CABEÇALHO 2 2 3 4" xfId="382"/>
    <cellStyle name="CABEÇALHO 2 2 3 4 2" xfId="383"/>
    <cellStyle name="CABEÇALHO 2 2 3 4 2 2" xfId="384"/>
    <cellStyle name="CABEÇALHO 2 2 3 4 2 2 2" xfId="12499"/>
    <cellStyle name="CABEÇALHO 2 2 3 4 2 2 3" xfId="12500"/>
    <cellStyle name="CABEÇALHO 2 2 3 4 2 2 4" xfId="12501"/>
    <cellStyle name="CABEÇALHO 2 2 3 4 2 2 5" xfId="12502"/>
    <cellStyle name="CABEÇALHO 2 2 3 4 2 2 6" xfId="12503"/>
    <cellStyle name="CABEÇALHO 2 2 3 4 2 2 7" xfId="12504"/>
    <cellStyle name="CABEÇALHO 2 2 3 4 2 2 8" xfId="12505"/>
    <cellStyle name="CABEÇALHO 2 2 3 4 2 3" xfId="12506"/>
    <cellStyle name="CABEÇALHO 2 2 3 4 2 4" xfId="12507"/>
    <cellStyle name="CABEÇALHO 2 2 3 4 2 5" xfId="12508"/>
    <cellStyle name="CABEÇALHO 2 2 3 4 2 6" xfId="12509"/>
    <cellStyle name="CABEÇALHO 2 2 3 4 2 7" xfId="12510"/>
    <cellStyle name="CABEÇALHO 2 2 3 4 2 8" xfId="12511"/>
    <cellStyle name="CABEÇALHO 2 2 3 4 3" xfId="385"/>
    <cellStyle name="CABEÇALHO 2 2 3 4 3 2" xfId="12512"/>
    <cellStyle name="CABEÇALHO 2 2 3 4 3 3" xfId="12513"/>
    <cellStyle name="CABEÇALHO 2 2 3 4 3 4" xfId="12514"/>
    <cellStyle name="CABEÇALHO 2 2 3 4 3 5" xfId="12515"/>
    <cellStyle name="CABEÇALHO 2 2 3 4 3 6" xfId="12516"/>
    <cellStyle name="CABEÇALHO 2 2 3 4 3 7" xfId="12517"/>
    <cellStyle name="CABEÇALHO 2 2 3 4 4" xfId="386"/>
    <cellStyle name="CABEÇALHO 2 2 3 4 4 2" xfId="12518"/>
    <cellStyle name="CABEÇALHO 2 2 3 4 5" xfId="387"/>
    <cellStyle name="CABEÇALHO 2 2 3 4 5 2" xfId="12519"/>
    <cellStyle name="CABEÇALHO 2 2 3 4 6" xfId="12520"/>
    <cellStyle name="CABEÇALHO 2 2 3 4 7" xfId="12521"/>
    <cellStyle name="CABEÇALHO 2 2 3 4 8" xfId="12522"/>
    <cellStyle name="CABEÇALHO 2 2 3 4 9" xfId="12523"/>
    <cellStyle name="CABEÇALHO 2 2 3 5" xfId="388"/>
    <cellStyle name="CABEÇALHO 2 2 3 5 2" xfId="389"/>
    <cellStyle name="CABEÇALHO 2 2 3 5 2 2" xfId="12524"/>
    <cellStyle name="CABEÇALHO 2 2 3 5 2 3" xfId="12525"/>
    <cellStyle name="CABEÇALHO 2 2 3 5 2 4" xfId="12526"/>
    <cellStyle name="CABEÇALHO 2 2 3 5 2 5" xfId="12527"/>
    <cellStyle name="CABEÇALHO 2 2 3 5 2 6" xfId="12528"/>
    <cellStyle name="CABEÇALHO 2 2 3 5 2 7" xfId="12529"/>
    <cellStyle name="CABEÇALHO 2 2 3 5 2 8" xfId="12530"/>
    <cellStyle name="CABEÇALHO 2 2 3 5 3" xfId="12531"/>
    <cellStyle name="CABEÇALHO 2 2 3 5 4" xfId="12532"/>
    <cellStyle name="CABEÇALHO 2 2 3 5 5" xfId="12533"/>
    <cellStyle name="CABEÇALHO 2 2 3 5 6" xfId="12534"/>
    <cellStyle name="CABEÇALHO 2 2 3 5 7" xfId="12535"/>
    <cellStyle name="CABEÇALHO 2 2 3 5 8" xfId="12536"/>
    <cellStyle name="CABEÇALHO 2 2 3 6" xfId="390"/>
    <cellStyle name="CABEÇALHO 2 2 3 6 2" xfId="12537"/>
    <cellStyle name="CABEÇALHO 2 2 3 6 3" xfId="12538"/>
    <cellStyle name="CABEÇALHO 2 2 3 6 4" xfId="12539"/>
    <cellStyle name="CABEÇALHO 2 2 3 6 5" xfId="12540"/>
    <cellStyle name="CABEÇALHO 2 2 3 6 6" xfId="12541"/>
    <cellStyle name="CABEÇALHO 2 2 3 6 7" xfId="12542"/>
    <cellStyle name="CABEÇALHO 2 2 3 7" xfId="391"/>
    <cellStyle name="CABEÇALHO 2 2 3 7 2" xfId="12543"/>
    <cellStyle name="CABEÇALHO 2 2 3 8" xfId="392"/>
    <cellStyle name="CABEÇALHO 2 2 3 8 2" xfId="12544"/>
    <cellStyle name="CABEÇALHO 2 2 3 9" xfId="12545"/>
    <cellStyle name="CABEÇALHO 2 2 4" xfId="393"/>
    <cellStyle name="CABEÇALHO 2 2 4 2" xfId="394"/>
    <cellStyle name="CABEÇALHO 2 2 4 2 2" xfId="395"/>
    <cellStyle name="CABEÇALHO 2 2 4 2 2 2" xfId="12546"/>
    <cellStyle name="CABEÇALHO 2 2 4 2 2 3" xfId="12547"/>
    <cellStyle name="CABEÇALHO 2 2 4 2 2 4" xfId="12548"/>
    <cellStyle name="CABEÇALHO 2 2 4 2 2 5" xfId="12549"/>
    <cellStyle name="CABEÇALHO 2 2 4 2 2 6" xfId="12550"/>
    <cellStyle name="CABEÇALHO 2 2 4 2 2 7" xfId="12551"/>
    <cellStyle name="CABEÇALHO 2 2 4 2 2 8" xfId="12552"/>
    <cellStyle name="CABEÇALHO 2 2 4 2 3" xfId="12553"/>
    <cellStyle name="CABEÇALHO 2 2 4 2 4" xfId="12554"/>
    <cellStyle name="CABEÇALHO 2 2 4 2 5" xfId="12555"/>
    <cellStyle name="CABEÇALHO 2 2 4 2 6" xfId="12556"/>
    <cellStyle name="CABEÇALHO 2 2 4 2 7" xfId="12557"/>
    <cellStyle name="CABEÇALHO 2 2 4 2 8" xfId="12558"/>
    <cellStyle name="CABEÇALHO 2 2 4 3" xfId="396"/>
    <cellStyle name="CABEÇALHO 2 2 4 3 2" xfId="12559"/>
    <cellStyle name="CABEÇALHO 2 2 4 3 3" xfId="12560"/>
    <cellStyle name="CABEÇALHO 2 2 4 3 4" xfId="12561"/>
    <cellStyle name="CABEÇALHO 2 2 4 3 5" xfId="12562"/>
    <cellStyle name="CABEÇALHO 2 2 4 3 6" xfId="12563"/>
    <cellStyle name="CABEÇALHO 2 2 4 3 7" xfId="12564"/>
    <cellStyle name="CABEÇALHO 2 2 4 4" xfId="397"/>
    <cellStyle name="CABEÇALHO 2 2 4 4 2" xfId="12565"/>
    <cellStyle name="CABEÇALHO 2 2 4 5" xfId="398"/>
    <cellStyle name="CABEÇALHO 2 2 4 5 2" xfId="12566"/>
    <cellStyle name="CABEÇALHO 2 2 4 6" xfId="12567"/>
    <cellStyle name="CABEÇALHO 2 2 4 7" xfId="12568"/>
    <cellStyle name="CABEÇALHO 2 2 4 8" xfId="12569"/>
    <cellStyle name="CABEÇALHO 2 2 4 9" xfId="12570"/>
    <cellStyle name="CABEÇALHO 2 2 5" xfId="399"/>
    <cellStyle name="CABEÇALHO 2 2 5 2" xfId="400"/>
    <cellStyle name="CABEÇALHO 2 2 5 2 2" xfId="401"/>
    <cellStyle name="CABEÇALHO 2 2 5 2 2 2" xfId="12571"/>
    <cellStyle name="CABEÇALHO 2 2 5 2 2 3" xfId="12572"/>
    <cellStyle name="CABEÇALHO 2 2 5 2 2 4" xfId="12573"/>
    <cellStyle name="CABEÇALHO 2 2 5 2 2 5" xfId="12574"/>
    <cellStyle name="CABEÇALHO 2 2 5 2 2 6" xfId="12575"/>
    <cellStyle name="CABEÇALHO 2 2 5 2 2 7" xfId="12576"/>
    <cellStyle name="CABEÇALHO 2 2 5 2 2 8" xfId="12577"/>
    <cellStyle name="CABEÇALHO 2 2 5 2 3" xfId="12578"/>
    <cellStyle name="CABEÇALHO 2 2 5 2 4" xfId="12579"/>
    <cellStyle name="CABEÇALHO 2 2 5 2 5" xfId="12580"/>
    <cellStyle name="CABEÇALHO 2 2 5 2 6" xfId="12581"/>
    <cellStyle name="CABEÇALHO 2 2 5 2 7" xfId="12582"/>
    <cellStyle name="CABEÇALHO 2 2 5 2 8" xfId="12583"/>
    <cellStyle name="CABEÇALHO 2 2 5 3" xfId="402"/>
    <cellStyle name="CABEÇALHO 2 2 5 3 2" xfId="12584"/>
    <cellStyle name="CABEÇALHO 2 2 5 3 3" xfId="12585"/>
    <cellStyle name="CABEÇALHO 2 2 5 3 4" xfId="12586"/>
    <cellStyle name="CABEÇALHO 2 2 5 3 5" xfId="12587"/>
    <cellStyle name="CABEÇALHO 2 2 5 3 6" xfId="12588"/>
    <cellStyle name="CABEÇALHO 2 2 5 3 7" xfId="12589"/>
    <cellStyle name="CABEÇALHO 2 2 5 4" xfId="403"/>
    <cellStyle name="CABEÇALHO 2 2 5 4 2" xfId="12590"/>
    <cellStyle name="CABEÇALHO 2 2 5 5" xfId="404"/>
    <cellStyle name="CABEÇALHO 2 2 5 5 2" xfId="12591"/>
    <cellStyle name="CABEÇALHO 2 2 5 6" xfId="12592"/>
    <cellStyle name="CABEÇALHO 2 2 5 7" xfId="12593"/>
    <cellStyle name="CABEÇALHO 2 2 5 8" xfId="12594"/>
    <cellStyle name="CABEÇALHO 2 2 5 9" xfId="12595"/>
    <cellStyle name="CABEÇALHO 2 2 6" xfId="405"/>
    <cellStyle name="CABEÇALHO 2 2 6 2" xfId="406"/>
    <cellStyle name="CABEÇALHO 2 2 6 2 2" xfId="407"/>
    <cellStyle name="CABEÇALHO 2 2 6 2 2 2" xfId="12596"/>
    <cellStyle name="CABEÇALHO 2 2 6 2 2 3" xfId="12597"/>
    <cellStyle name="CABEÇALHO 2 2 6 2 2 4" xfId="12598"/>
    <cellStyle name="CABEÇALHO 2 2 6 2 2 5" xfId="12599"/>
    <cellStyle name="CABEÇALHO 2 2 6 2 2 6" xfId="12600"/>
    <cellStyle name="CABEÇALHO 2 2 6 2 2 7" xfId="12601"/>
    <cellStyle name="CABEÇALHO 2 2 6 2 2 8" xfId="12602"/>
    <cellStyle name="CABEÇALHO 2 2 6 2 3" xfId="12603"/>
    <cellStyle name="CABEÇALHO 2 2 6 2 4" xfId="12604"/>
    <cellStyle name="CABEÇALHO 2 2 6 2 5" xfId="12605"/>
    <cellStyle name="CABEÇALHO 2 2 6 2 6" xfId="12606"/>
    <cellStyle name="CABEÇALHO 2 2 6 2 7" xfId="12607"/>
    <cellStyle name="CABEÇALHO 2 2 6 2 8" xfId="12608"/>
    <cellStyle name="CABEÇALHO 2 2 6 3" xfId="408"/>
    <cellStyle name="CABEÇALHO 2 2 6 3 2" xfId="12609"/>
    <cellStyle name="CABEÇALHO 2 2 6 3 3" xfId="12610"/>
    <cellStyle name="CABEÇALHO 2 2 6 3 4" xfId="12611"/>
    <cellStyle name="CABEÇALHO 2 2 6 3 5" xfId="12612"/>
    <cellStyle name="CABEÇALHO 2 2 6 3 6" xfId="12613"/>
    <cellStyle name="CABEÇALHO 2 2 6 3 7" xfId="12614"/>
    <cellStyle name="CABEÇALHO 2 2 6 4" xfId="409"/>
    <cellStyle name="CABEÇALHO 2 2 6 4 2" xfId="12615"/>
    <cellStyle name="CABEÇALHO 2 2 6 5" xfId="410"/>
    <cellStyle name="CABEÇALHO 2 2 6 5 2" xfId="12616"/>
    <cellStyle name="CABEÇALHO 2 2 6 6" xfId="12617"/>
    <cellStyle name="CABEÇALHO 2 2 6 7" xfId="12618"/>
    <cellStyle name="CABEÇALHO 2 2 6 8" xfId="12619"/>
    <cellStyle name="CABEÇALHO 2 2 6 9" xfId="12620"/>
    <cellStyle name="CABEÇALHO 2 2 7" xfId="411"/>
    <cellStyle name="CABEÇALHO 2 2 7 2" xfId="412"/>
    <cellStyle name="CABEÇALHO 2 2 7 2 2" xfId="12621"/>
    <cellStyle name="CABEÇALHO 2 2 7 2 3" xfId="12622"/>
    <cellStyle name="CABEÇALHO 2 2 7 2 4" xfId="12623"/>
    <cellStyle name="CABEÇALHO 2 2 7 2 5" xfId="12624"/>
    <cellStyle name="CABEÇALHO 2 2 7 2 6" xfId="12625"/>
    <cellStyle name="CABEÇALHO 2 2 7 2 7" xfId="12626"/>
    <cellStyle name="CABEÇALHO 2 2 7 2 8" xfId="12627"/>
    <cellStyle name="CABEÇALHO 2 2 7 3" xfId="12628"/>
    <cellStyle name="CABEÇALHO 2 2 7 4" xfId="12629"/>
    <cellStyle name="CABEÇALHO 2 2 7 5" xfId="12630"/>
    <cellStyle name="CABEÇALHO 2 2 7 6" xfId="12631"/>
    <cellStyle name="CABEÇALHO 2 2 7 7" xfId="12632"/>
    <cellStyle name="CABEÇALHO 2 2 7 8" xfId="12633"/>
    <cellStyle name="CABEÇALHO 2 2 8" xfId="413"/>
    <cellStyle name="CABEÇALHO 2 2 8 2" xfId="12634"/>
    <cellStyle name="CABEÇALHO 2 2 8 3" xfId="12635"/>
    <cellStyle name="CABEÇALHO 2 2 8 4" xfId="12636"/>
    <cellStyle name="CABEÇALHO 2 2 8 5" xfId="12637"/>
    <cellStyle name="CABEÇALHO 2 2 8 6" xfId="12638"/>
    <cellStyle name="CABEÇALHO 2 2 8 7" xfId="12639"/>
    <cellStyle name="CABEÇALHO 2 2 9" xfId="414"/>
    <cellStyle name="CABEÇALHO 2 2 9 2" xfId="12640"/>
    <cellStyle name="CABEÇALHO 2 3" xfId="415"/>
    <cellStyle name="CABEÇALHO 2 3 10" xfId="12641"/>
    <cellStyle name="CABEÇALHO 2 3 11" xfId="12642"/>
    <cellStyle name="CABEÇALHO 2 3 12" xfId="12643"/>
    <cellStyle name="CABEÇALHO 2 3 2" xfId="416"/>
    <cellStyle name="CABEÇALHO 2 3 2 2" xfId="417"/>
    <cellStyle name="CABEÇALHO 2 3 2 2 2" xfId="418"/>
    <cellStyle name="CABEÇALHO 2 3 2 2 2 2" xfId="12644"/>
    <cellStyle name="CABEÇALHO 2 3 2 2 2 3" xfId="12645"/>
    <cellStyle name="CABEÇALHO 2 3 2 2 2 4" xfId="12646"/>
    <cellStyle name="CABEÇALHO 2 3 2 2 2 5" xfId="12647"/>
    <cellStyle name="CABEÇALHO 2 3 2 2 2 6" xfId="12648"/>
    <cellStyle name="CABEÇALHO 2 3 2 2 2 7" xfId="12649"/>
    <cellStyle name="CABEÇALHO 2 3 2 2 2 8" xfId="12650"/>
    <cellStyle name="CABEÇALHO 2 3 2 2 3" xfId="12651"/>
    <cellStyle name="CABEÇALHO 2 3 2 2 4" xfId="12652"/>
    <cellStyle name="CABEÇALHO 2 3 2 2 5" xfId="12653"/>
    <cellStyle name="CABEÇALHO 2 3 2 2 6" xfId="12654"/>
    <cellStyle name="CABEÇALHO 2 3 2 2 7" xfId="12655"/>
    <cellStyle name="CABEÇALHO 2 3 2 2 8" xfId="12656"/>
    <cellStyle name="CABEÇALHO 2 3 2 3" xfId="419"/>
    <cellStyle name="CABEÇALHO 2 3 2 3 2" xfId="12657"/>
    <cellStyle name="CABEÇALHO 2 3 2 3 3" xfId="12658"/>
    <cellStyle name="CABEÇALHO 2 3 2 3 4" xfId="12659"/>
    <cellStyle name="CABEÇALHO 2 3 2 3 5" xfId="12660"/>
    <cellStyle name="CABEÇALHO 2 3 2 3 6" xfId="12661"/>
    <cellStyle name="CABEÇALHO 2 3 2 3 7" xfId="12662"/>
    <cellStyle name="CABEÇALHO 2 3 2 4" xfId="420"/>
    <cellStyle name="CABEÇALHO 2 3 2 4 2" xfId="12663"/>
    <cellStyle name="CABEÇALHO 2 3 2 5" xfId="421"/>
    <cellStyle name="CABEÇALHO 2 3 2 5 2" xfId="12664"/>
    <cellStyle name="CABEÇALHO 2 3 2 6" xfId="12665"/>
    <cellStyle name="CABEÇALHO 2 3 2 7" xfId="12666"/>
    <cellStyle name="CABEÇALHO 2 3 2 8" xfId="12667"/>
    <cellStyle name="CABEÇALHO 2 3 2 9" xfId="12668"/>
    <cellStyle name="CABEÇALHO 2 3 3" xfId="422"/>
    <cellStyle name="CABEÇALHO 2 3 3 2" xfId="423"/>
    <cellStyle name="CABEÇALHO 2 3 3 2 2" xfId="424"/>
    <cellStyle name="CABEÇALHO 2 3 3 2 2 2" xfId="12669"/>
    <cellStyle name="CABEÇALHO 2 3 3 2 2 3" xfId="12670"/>
    <cellStyle name="CABEÇALHO 2 3 3 2 2 4" xfId="12671"/>
    <cellStyle name="CABEÇALHO 2 3 3 2 2 5" xfId="12672"/>
    <cellStyle name="CABEÇALHO 2 3 3 2 2 6" xfId="12673"/>
    <cellStyle name="CABEÇALHO 2 3 3 2 2 7" xfId="12674"/>
    <cellStyle name="CABEÇALHO 2 3 3 2 2 8" xfId="12675"/>
    <cellStyle name="CABEÇALHO 2 3 3 2 3" xfId="12676"/>
    <cellStyle name="CABEÇALHO 2 3 3 2 4" xfId="12677"/>
    <cellStyle name="CABEÇALHO 2 3 3 2 5" xfId="12678"/>
    <cellStyle name="CABEÇALHO 2 3 3 2 6" xfId="12679"/>
    <cellStyle name="CABEÇALHO 2 3 3 2 7" xfId="12680"/>
    <cellStyle name="CABEÇALHO 2 3 3 2 8" xfId="12681"/>
    <cellStyle name="CABEÇALHO 2 3 3 3" xfId="425"/>
    <cellStyle name="CABEÇALHO 2 3 3 3 2" xfId="12682"/>
    <cellStyle name="CABEÇALHO 2 3 3 3 3" xfId="12683"/>
    <cellStyle name="CABEÇALHO 2 3 3 3 4" xfId="12684"/>
    <cellStyle name="CABEÇALHO 2 3 3 3 5" xfId="12685"/>
    <cellStyle name="CABEÇALHO 2 3 3 3 6" xfId="12686"/>
    <cellStyle name="CABEÇALHO 2 3 3 3 7" xfId="12687"/>
    <cellStyle name="CABEÇALHO 2 3 3 4" xfId="426"/>
    <cellStyle name="CABEÇALHO 2 3 3 4 2" xfId="12688"/>
    <cellStyle name="CABEÇALHO 2 3 3 5" xfId="427"/>
    <cellStyle name="CABEÇALHO 2 3 3 5 2" xfId="12689"/>
    <cellStyle name="CABEÇALHO 2 3 3 6" xfId="12690"/>
    <cellStyle name="CABEÇALHO 2 3 3 7" xfId="12691"/>
    <cellStyle name="CABEÇALHO 2 3 3 8" xfId="12692"/>
    <cellStyle name="CABEÇALHO 2 3 3 9" xfId="12693"/>
    <cellStyle name="CABEÇALHO 2 3 4" xfId="428"/>
    <cellStyle name="CABEÇALHO 2 3 4 2" xfId="429"/>
    <cellStyle name="CABEÇALHO 2 3 4 2 2" xfId="430"/>
    <cellStyle name="CABEÇALHO 2 3 4 2 2 2" xfId="12694"/>
    <cellStyle name="CABEÇALHO 2 3 4 2 2 3" xfId="12695"/>
    <cellStyle name="CABEÇALHO 2 3 4 2 2 4" xfId="12696"/>
    <cellStyle name="CABEÇALHO 2 3 4 2 2 5" xfId="12697"/>
    <cellStyle name="CABEÇALHO 2 3 4 2 2 6" xfId="12698"/>
    <cellStyle name="CABEÇALHO 2 3 4 2 2 7" xfId="12699"/>
    <cellStyle name="CABEÇALHO 2 3 4 2 2 8" xfId="12700"/>
    <cellStyle name="CABEÇALHO 2 3 4 2 3" xfId="12701"/>
    <cellStyle name="CABEÇALHO 2 3 4 2 4" xfId="12702"/>
    <cellStyle name="CABEÇALHO 2 3 4 2 5" xfId="12703"/>
    <cellStyle name="CABEÇALHO 2 3 4 2 6" xfId="12704"/>
    <cellStyle name="CABEÇALHO 2 3 4 2 7" xfId="12705"/>
    <cellStyle name="CABEÇALHO 2 3 4 2 8" xfId="12706"/>
    <cellStyle name="CABEÇALHO 2 3 4 3" xfId="431"/>
    <cellStyle name="CABEÇALHO 2 3 4 3 2" xfId="12707"/>
    <cellStyle name="CABEÇALHO 2 3 4 3 3" xfId="12708"/>
    <cellStyle name="CABEÇALHO 2 3 4 3 4" xfId="12709"/>
    <cellStyle name="CABEÇALHO 2 3 4 3 5" xfId="12710"/>
    <cellStyle name="CABEÇALHO 2 3 4 3 6" xfId="12711"/>
    <cellStyle name="CABEÇALHO 2 3 4 3 7" xfId="12712"/>
    <cellStyle name="CABEÇALHO 2 3 4 4" xfId="432"/>
    <cellStyle name="CABEÇALHO 2 3 4 4 2" xfId="12713"/>
    <cellStyle name="CABEÇALHO 2 3 4 5" xfId="433"/>
    <cellStyle name="CABEÇALHO 2 3 4 5 2" xfId="12714"/>
    <cellStyle name="CABEÇALHO 2 3 4 6" xfId="12715"/>
    <cellStyle name="CABEÇALHO 2 3 4 7" xfId="12716"/>
    <cellStyle name="CABEÇALHO 2 3 4 8" xfId="12717"/>
    <cellStyle name="CABEÇALHO 2 3 4 9" xfId="12718"/>
    <cellStyle name="CABEÇALHO 2 3 5" xfId="434"/>
    <cellStyle name="CABEÇALHO 2 3 5 2" xfId="435"/>
    <cellStyle name="CABEÇALHO 2 3 5 2 2" xfId="12719"/>
    <cellStyle name="CABEÇALHO 2 3 5 2 3" xfId="12720"/>
    <cellStyle name="CABEÇALHO 2 3 5 2 4" xfId="12721"/>
    <cellStyle name="CABEÇALHO 2 3 5 2 5" xfId="12722"/>
    <cellStyle name="CABEÇALHO 2 3 5 2 6" xfId="12723"/>
    <cellStyle name="CABEÇALHO 2 3 5 2 7" xfId="12724"/>
    <cellStyle name="CABEÇALHO 2 3 5 2 8" xfId="12725"/>
    <cellStyle name="CABEÇALHO 2 3 5 3" xfId="12726"/>
    <cellStyle name="CABEÇALHO 2 3 5 4" xfId="12727"/>
    <cellStyle name="CABEÇALHO 2 3 5 5" xfId="12728"/>
    <cellStyle name="CABEÇALHO 2 3 5 6" xfId="12729"/>
    <cellStyle name="CABEÇALHO 2 3 5 7" xfId="12730"/>
    <cellStyle name="CABEÇALHO 2 3 5 8" xfId="12731"/>
    <cellStyle name="CABEÇALHO 2 3 6" xfId="436"/>
    <cellStyle name="CABEÇALHO 2 3 6 2" xfId="12732"/>
    <cellStyle name="CABEÇALHO 2 3 6 3" xfId="12733"/>
    <cellStyle name="CABEÇALHO 2 3 6 4" xfId="12734"/>
    <cellStyle name="CABEÇALHO 2 3 6 5" xfId="12735"/>
    <cellStyle name="CABEÇALHO 2 3 6 6" xfId="12736"/>
    <cellStyle name="CABEÇALHO 2 3 6 7" xfId="12737"/>
    <cellStyle name="CABEÇALHO 2 3 7" xfId="437"/>
    <cellStyle name="CABEÇALHO 2 3 7 2" xfId="12738"/>
    <cellStyle name="CABEÇALHO 2 3 8" xfId="438"/>
    <cellStyle name="CABEÇALHO 2 3 8 2" xfId="12739"/>
    <cellStyle name="CABEÇALHO 2 3 9" xfId="12740"/>
    <cellStyle name="CABEÇALHO 2 4" xfId="439"/>
    <cellStyle name="CABEÇALHO 2 4 10" xfId="12741"/>
    <cellStyle name="CABEÇALHO 2 4 11" xfId="12742"/>
    <cellStyle name="CABEÇALHO 2 4 12" xfId="12743"/>
    <cellStyle name="CABEÇALHO 2 4 2" xfId="440"/>
    <cellStyle name="CABEÇALHO 2 4 2 2" xfId="441"/>
    <cellStyle name="CABEÇALHO 2 4 2 2 2" xfId="442"/>
    <cellStyle name="CABEÇALHO 2 4 2 2 2 2" xfId="12744"/>
    <cellStyle name="CABEÇALHO 2 4 2 2 2 3" xfId="12745"/>
    <cellStyle name="CABEÇALHO 2 4 2 2 2 4" xfId="12746"/>
    <cellStyle name="CABEÇALHO 2 4 2 2 2 5" xfId="12747"/>
    <cellStyle name="CABEÇALHO 2 4 2 2 2 6" xfId="12748"/>
    <cellStyle name="CABEÇALHO 2 4 2 2 2 7" xfId="12749"/>
    <cellStyle name="CABEÇALHO 2 4 2 2 2 8" xfId="12750"/>
    <cellStyle name="CABEÇALHO 2 4 2 2 3" xfId="12751"/>
    <cellStyle name="CABEÇALHO 2 4 2 2 4" xfId="12752"/>
    <cellStyle name="CABEÇALHO 2 4 2 2 5" xfId="12753"/>
    <cellStyle name="CABEÇALHO 2 4 2 2 6" xfId="12754"/>
    <cellStyle name="CABEÇALHO 2 4 2 2 7" xfId="12755"/>
    <cellStyle name="CABEÇALHO 2 4 2 2 8" xfId="12756"/>
    <cellStyle name="CABEÇALHO 2 4 2 3" xfId="443"/>
    <cellStyle name="CABEÇALHO 2 4 2 3 2" xfId="12757"/>
    <cellStyle name="CABEÇALHO 2 4 2 3 3" xfId="12758"/>
    <cellStyle name="CABEÇALHO 2 4 2 3 4" xfId="12759"/>
    <cellStyle name="CABEÇALHO 2 4 2 3 5" xfId="12760"/>
    <cellStyle name="CABEÇALHO 2 4 2 3 6" xfId="12761"/>
    <cellStyle name="CABEÇALHO 2 4 2 3 7" xfId="12762"/>
    <cellStyle name="CABEÇALHO 2 4 2 4" xfId="444"/>
    <cellStyle name="CABEÇALHO 2 4 2 4 2" xfId="12763"/>
    <cellStyle name="CABEÇALHO 2 4 2 5" xfId="445"/>
    <cellStyle name="CABEÇALHO 2 4 2 5 2" xfId="12764"/>
    <cellStyle name="CABEÇALHO 2 4 2 6" xfId="12765"/>
    <cellStyle name="CABEÇALHO 2 4 2 7" xfId="12766"/>
    <cellStyle name="CABEÇALHO 2 4 2 8" xfId="12767"/>
    <cellStyle name="CABEÇALHO 2 4 2 9" xfId="12768"/>
    <cellStyle name="CABEÇALHO 2 4 3" xfId="446"/>
    <cellStyle name="CABEÇALHO 2 4 3 2" xfId="447"/>
    <cellStyle name="CABEÇALHO 2 4 3 2 2" xfId="448"/>
    <cellStyle name="CABEÇALHO 2 4 3 2 2 2" xfId="12769"/>
    <cellStyle name="CABEÇALHO 2 4 3 2 2 3" xfId="12770"/>
    <cellStyle name="CABEÇALHO 2 4 3 2 2 4" xfId="12771"/>
    <cellStyle name="CABEÇALHO 2 4 3 2 2 5" xfId="12772"/>
    <cellStyle name="CABEÇALHO 2 4 3 2 2 6" xfId="12773"/>
    <cellStyle name="CABEÇALHO 2 4 3 2 2 7" xfId="12774"/>
    <cellStyle name="CABEÇALHO 2 4 3 2 2 8" xfId="12775"/>
    <cellStyle name="CABEÇALHO 2 4 3 2 3" xfId="12776"/>
    <cellStyle name="CABEÇALHO 2 4 3 2 4" xfId="12777"/>
    <cellStyle name="CABEÇALHO 2 4 3 2 5" xfId="12778"/>
    <cellStyle name="CABEÇALHO 2 4 3 2 6" xfId="12779"/>
    <cellStyle name="CABEÇALHO 2 4 3 2 7" xfId="12780"/>
    <cellStyle name="CABEÇALHO 2 4 3 2 8" xfId="12781"/>
    <cellStyle name="CABEÇALHO 2 4 3 3" xfId="449"/>
    <cellStyle name="CABEÇALHO 2 4 3 3 2" xfId="12782"/>
    <cellStyle name="CABEÇALHO 2 4 3 3 3" xfId="12783"/>
    <cellStyle name="CABEÇALHO 2 4 3 3 4" xfId="12784"/>
    <cellStyle name="CABEÇALHO 2 4 3 3 5" xfId="12785"/>
    <cellStyle name="CABEÇALHO 2 4 3 3 6" xfId="12786"/>
    <cellStyle name="CABEÇALHO 2 4 3 3 7" xfId="12787"/>
    <cellStyle name="CABEÇALHO 2 4 3 4" xfId="450"/>
    <cellStyle name="CABEÇALHO 2 4 3 4 2" xfId="12788"/>
    <cellStyle name="CABEÇALHO 2 4 3 5" xfId="451"/>
    <cellStyle name="CABEÇALHO 2 4 3 5 2" xfId="12789"/>
    <cellStyle name="CABEÇALHO 2 4 3 6" xfId="12790"/>
    <cellStyle name="CABEÇALHO 2 4 3 7" xfId="12791"/>
    <cellStyle name="CABEÇALHO 2 4 3 8" xfId="12792"/>
    <cellStyle name="CABEÇALHO 2 4 3 9" xfId="12793"/>
    <cellStyle name="CABEÇALHO 2 4 4" xfId="452"/>
    <cellStyle name="CABEÇALHO 2 4 4 2" xfId="453"/>
    <cellStyle name="CABEÇALHO 2 4 4 2 2" xfId="454"/>
    <cellStyle name="CABEÇALHO 2 4 4 2 2 2" xfId="12794"/>
    <cellStyle name="CABEÇALHO 2 4 4 2 2 3" xfId="12795"/>
    <cellStyle name="CABEÇALHO 2 4 4 2 2 4" xfId="12796"/>
    <cellStyle name="CABEÇALHO 2 4 4 2 2 5" xfId="12797"/>
    <cellStyle name="CABEÇALHO 2 4 4 2 2 6" xfId="12798"/>
    <cellStyle name="CABEÇALHO 2 4 4 2 2 7" xfId="12799"/>
    <cellStyle name="CABEÇALHO 2 4 4 2 2 8" xfId="12800"/>
    <cellStyle name="CABEÇALHO 2 4 4 2 3" xfId="12801"/>
    <cellStyle name="CABEÇALHO 2 4 4 2 4" xfId="12802"/>
    <cellStyle name="CABEÇALHO 2 4 4 2 5" xfId="12803"/>
    <cellStyle name="CABEÇALHO 2 4 4 2 6" xfId="12804"/>
    <cellStyle name="CABEÇALHO 2 4 4 2 7" xfId="12805"/>
    <cellStyle name="CABEÇALHO 2 4 4 2 8" xfId="12806"/>
    <cellStyle name="CABEÇALHO 2 4 4 3" xfId="455"/>
    <cellStyle name="CABEÇALHO 2 4 4 3 2" xfId="12807"/>
    <cellStyle name="CABEÇALHO 2 4 4 3 3" xfId="12808"/>
    <cellStyle name="CABEÇALHO 2 4 4 3 4" xfId="12809"/>
    <cellStyle name="CABEÇALHO 2 4 4 3 5" xfId="12810"/>
    <cellStyle name="CABEÇALHO 2 4 4 3 6" xfId="12811"/>
    <cellStyle name="CABEÇALHO 2 4 4 3 7" xfId="12812"/>
    <cellStyle name="CABEÇALHO 2 4 4 4" xfId="456"/>
    <cellStyle name="CABEÇALHO 2 4 4 4 2" xfId="12813"/>
    <cellStyle name="CABEÇALHO 2 4 4 5" xfId="457"/>
    <cellStyle name="CABEÇALHO 2 4 4 5 2" xfId="12814"/>
    <cellStyle name="CABEÇALHO 2 4 4 6" xfId="12815"/>
    <cellStyle name="CABEÇALHO 2 4 4 7" xfId="12816"/>
    <cellStyle name="CABEÇALHO 2 4 4 8" xfId="12817"/>
    <cellStyle name="CABEÇALHO 2 4 4 9" xfId="12818"/>
    <cellStyle name="CABEÇALHO 2 4 5" xfId="458"/>
    <cellStyle name="CABEÇALHO 2 4 5 2" xfId="459"/>
    <cellStyle name="CABEÇALHO 2 4 5 2 2" xfId="12819"/>
    <cellStyle name="CABEÇALHO 2 4 5 2 3" xfId="12820"/>
    <cellStyle name="CABEÇALHO 2 4 5 2 4" xfId="12821"/>
    <cellStyle name="CABEÇALHO 2 4 5 2 5" xfId="12822"/>
    <cellStyle name="CABEÇALHO 2 4 5 2 6" xfId="12823"/>
    <cellStyle name="CABEÇALHO 2 4 5 2 7" xfId="12824"/>
    <cellStyle name="CABEÇALHO 2 4 5 2 8" xfId="12825"/>
    <cellStyle name="CABEÇALHO 2 4 5 3" xfId="12826"/>
    <cellStyle name="CABEÇALHO 2 4 5 4" xfId="12827"/>
    <cellStyle name="CABEÇALHO 2 4 5 5" xfId="12828"/>
    <cellStyle name="CABEÇALHO 2 4 5 6" xfId="12829"/>
    <cellStyle name="CABEÇALHO 2 4 5 7" xfId="12830"/>
    <cellStyle name="CABEÇALHO 2 4 5 8" xfId="12831"/>
    <cellStyle name="CABEÇALHO 2 4 6" xfId="460"/>
    <cellStyle name="CABEÇALHO 2 4 6 2" xfId="12832"/>
    <cellStyle name="CABEÇALHO 2 4 6 3" xfId="12833"/>
    <cellStyle name="CABEÇALHO 2 4 6 4" xfId="12834"/>
    <cellStyle name="CABEÇALHO 2 4 6 5" xfId="12835"/>
    <cellStyle name="CABEÇALHO 2 4 6 6" xfId="12836"/>
    <cellStyle name="CABEÇALHO 2 4 6 7" xfId="12837"/>
    <cellStyle name="CABEÇALHO 2 4 7" xfId="461"/>
    <cellStyle name="CABEÇALHO 2 4 7 2" xfId="12838"/>
    <cellStyle name="CABEÇALHO 2 4 8" xfId="462"/>
    <cellStyle name="CABEÇALHO 2 4 8 2" xfId="12839"/>
    <cellStyle name="CABEÇALHO 2 4 9" xfId="12840"/>
    <cellStyle name="CABEÇALHO 2 5" xfId="463"/>
    <cellStyle name="CABEÇALHO 2 5 2" xfId="464"/>
    <cellStyle name="CABEÇALHO 2 5 2 2" xfId="465"/>
    <cellStyle name="CABEÇALHO 2 5 2 2 2" xfId="12841"/>
    <cellStyle name="CABEÇALHO 2 5 2 2 3" xfId="12842"/>
    <cellStyle name="CABEÇALHO 2 5 2 2 4" xfId="12843"/>
    <cellStyle name="CABEÇALHO 2 5 2 2 5" xfId="12844"/>
    <cellStyle name="CABEÇALHO 2 5 2 2 6" xfId="12845"/>
    <cellStyle name="CABEÇALHO 2 5 2 2 7" xfId="12846"/>
    <cellStyle name="CABEÇALHO 2 5 2 2 8" xfId="12847"/>
    <cellStyle name="CABEÇALHO 2 5 2 3" xfId="12848"/>
    <cellStyle name="CABEÇALHO 2 5 2 4" xfId="12849"/>
    <cellStyle name="CABEÇALHO 2 5 2 5" xfId="12850"/>
    <cellStyle name="CABEÇALHO 2 5 2 6" xfId="12851"/>
    <cellStyle name="CABEÇALHO 2 5 2 7" xfId="12852"/>
    <cellStyle name="CABEÇALHO 2 5 2 8" xfId="12853"/>
    <cellStyle name="CABEÇALHO 2 5 3" xfId="466"/>
    <cellStyle name="CABEÇALHO 2 5 3 2" xfId="12854"/>
    <cellStyle name="CABEÇALHO 2 5 3 3" xfId="12855"/>
    <cellStyle name="CABEÇALHO 2 5 3 4" xfId="12856"/>
    <cellStyle name="CABEÇALHO 2 5 3 5" xfId="12857"/>
    <cellStyle name="CABEÇALHO 2 5 3 6" xfId="12858"/>
    <cellStyle name="CABEÇALHO 2 5 3 7" xfId="12859"/>
    <cellStyle name="CABEÇALHO 2 5 4" xfId="467"/>
    <cellStyle name="CABEÇALHO 2 5 4 2" xfId="12860"/>
    <cellStyle name="CABEÇALHO 2 5 5" xfId="468"/>
    <cellStyle name="CABEÇALHO 2 5 5 2" xfId="12861"/>
    <cellStyle name="CABEÇALHO 2 5 6" xfId="12862"/>
    <cellStyle name="CABEÇALHO 2 5 7" xfId="12863"/>
    <cellStyle name="CABEÇALHO 2 5 8" xfId="12864"/>
    <cellStyle name="CABEÇALHO 2 5 9" xfId="12865"/>
    <cellStyle name="CABEÇALHO 2 6" xfId="469"/>
    <cellStyle name="CABEÇALHO 2 6 2" xfId="470"/>
    <cellStyle name="CABEÇALHO 2 6 2 2" xfId="471"/>
    <cellStyle name="CABEÇALHO 2 6 2 2 2" xfId="12866"/>
    <cellStyle name="CABEÇALHO 2 6 2 2 3" xfId="12867"/>
    <cellStyle name="CABEÇALHO 2 6 2 2 4" xfId="12868"/>
    <cellStyle name="CABEÇALHO 2 6 2 2 5" xfId="12869"/>
    <cellStyle name="CABEÇALHO 2 6 2 2 6" xfId="12870"/>
    <cellStyle name="CABEÇALHO 2 6 2 2 7" xfId="12871"/>
    <cellStyle name="CABEÇALHO 2 6 2 2 8" xfId="12872"/>
    <cellStyle name="CABEÇALHO 2 6 2 3" xfId="12873"/>
    <cellStyle name="CABEÇALHO 2 6 2 4" xfId="12874"/>
    <cellStyle name="CABEÇALHO 2 6 2 5" xfId="12875"/>
    <cellStyle name="CABEÇALHO 2 6 2 6" xfId="12876"/>
    <cellStyle name="CABEÇALHO 2 6 2 7" xfId="12877"/>
    <cellStyle name="CABEÇALHO 2 6 2 8" xfId="12878"/>
    <cellStyle name="CABEÇALHO 2 6 3" xfId="472"/>
    <cellStyle name="CABEÇALHO 2 6 3 2" xfId="12879"/>
    <cellStyle name="CABEÇALHO 2 6 3 3" xfId="12880"/>
    <cellStyle name="CABEÇALHO 2 6 3 4" xfId="12881"/>
    <cellStyle name="CABEÇALHO 2 6 3 5" xfId="12882"/>
    <cellStyle name="CABEÇALHO 2 6 3 6" xfId="12883"/>
    <cellStyle name="CABEÇALHO 2 6 3 7" xfId="12884"/>
    <cellStyle name="CABEÇALHO 2 6 4" xfId="473"/>
    <cellStyle name="CABEÇALHO 2 6 4 2" xfId="12885"/>
    <cellStyle name="CABEÇALHO 2 6 5" xfId="474"/>
    <cellStyle name="CABEÇALHO 2 6 5 2" xfId="12886"/>
    <cellStyle name="CABEÇALHO 2 6 6" xfId="12887"/>
    <cellStyle name="CABEÇALHO 2 6 7" xfId="12888"/>
    <cellStyle name="CABEÇALHO 2 6 8" xfId="12889"/>
    <cellStyle name="CABEÇALHO 2 6 9" xfId="12890"/>
    <cellStyle name="CABEÇALHO 2 7" xfId="475"/>
    <cellStyle name="CABEÇALHO 2 7 2" xfId="476"/>
    <cellStyle name="CABEÇALHO 2 7 2 2" xfId="477"/>
    <cellStyle name="CABEÇALHO 2 7 2 2 2" xfId="12891"/>
    <cellStyle name="CABEÇALHO 2 7 2 2 3" xfId="12892"/>
    <cellStyle name="CABEÇALHO 2 7 2 2 4" xfId="12893"/>
    <cellStyle name="CABEÇALHO 2 7 2 2 5" xfId="12894"/>
    <cellStyle name="CABEÇALHO 2 7 2 2 6" xfId="12895"/>
    <cellStyle name="CABEÇALHO 2 7 2 2 7" xfId="12896"/>
    <cellStyle name="CABEÇALHO 2 7 2 2 8" xfId="12897"/>
    <cellStyle name="CABEÇALHO 2 7 2 3" xfId="12898"/>
    <cellStyle name="CABEÇALHO 2 7 2 4" xfId="12899"/>
    <cellStyle name="CABEÇALHO 2 7 2 5" xfId="12900"/>
    <cellStyle name="CABEÇALHO 2 7 2 6" xfId="12901"/>
    <cellStyle name="CABEÇALHO 2 7 2 7" xfId="12902"/>
    <cellStyle name="CABEÇALHO 2 7 2 8" xfId="12903"/>
    <cellStyle name="CABEÇALHO 2 7 3" xfId="478"/>
    <cellStyle name="CABEÇALHO 2 7 3 2" xfId="12904"/>
    <cellStyle name="CABEÇALHO 2 7 3 3" xfId="12905"/>
    <cellStyle name="CABEÇALHO 2 7 3 4" xfId="12906"/>
    <cellStyle name="CABEÇALHO 2 7 3 5" xfId="12907"/>
    <cellStyle name="CABEÇALHO 2 7 3 6" xfId="12908"/>
    <cellStyle name="CABEÇALHO 2 7 3 7" xfId="12909"/>
    <cellStyle name="CABEÇALHO 2 7 4" xfId="479"/>
    <cellStyle name="CABEÇALHO 2 7 4 2" xfId="12910"/>
    <cellStyle name="CABEÇALHO 2 7 5" xfId="480"/>
    <cellStyle name="CABEÇALHO 2 7 5 2" xfId="12911"/>
    <cellStyle name="CABEÇALHO 2 7 6" xfId="12912"/>
    <cellStyle name="CABEÇALHO 2 7 7" xfId="12913"/>
    <cellStyle name="CABEÇALHO 2 7 8" xfId="12914"/>
    <cellStyle name="CABEÇALHO 2 7 9" xfId="12915"/>
    <cellStyle name="CABEÇALHO 2 8" xfId="481"/>
    <cellStyle name="CABEÇALHO 2 8 2" xfId="482"/>
    <cellStyle name="CABEÇALHO 2 8 2 2" xfId="12916"/>
    <cellStyle name="CABEÇALHO 2 8 2 3" xfId="12917"/>
    <cellStyle name="CABEÇALHO 2 8 2 4" xfId="12918"/>
    <cellStyle name="CABEÇALHO 2 8 2 5" xfId="12919"/>
    <cellStyle name="CABEÇALHO 2 8 2 6" xfId="12920"/>
    <cellStyle name="CABEÇALHO 2 8 2 7" xfId="12921"/>
    <cellStyle name="CABEÇALHO 2 8 2 8" xfId="12922"/>
    <cellStyle name="CABEÇALHO 2 8 3" xfId="12923"/>
    <cellStyle name="CABEÇALHO 2 8 4" xfId="12924"/>
    <cellStyle name="CABEÇALHO 2 8 5" xfId="12925"/>
    <cellStyle name="CABEÇALHO 2 8 6" xfId="12926"/>
    <cellStyle name="CABEÇALHO 2 8 7" xfId="12927"/>
    <cellStyle name="CABEÇALHO 2 8 8" xfId="12928"/>
    <cellStyle name="CABEÇALHO 2 9" xfId="483"/>
    <cellStyle name="CABEÇALHO 2 9 2" xfId="12929"/>
    <cellStyle name="CABEÇALHO 2 9 3" xfId="12930"/>
    <cellStyle name="CABEÇALHO 2 9 4" xfId="12931"/>
    <cellStyle name="CABEÇALHO 2 9 5" xfId="12932"/>
    <cellStyle name="CABEÇALHO 2 9 6" xfId="12933"/>
    <cellStyle name="CABEÇALHO 2 9 7" xfId="12934"/>
    <cellStyle name="CABEÇALHO 20" xfId="484"/>
    <cellStyle name="CABEÇALHO 21" xfId="485"/>
    <cellStyle name="CABEÇALHO 22" xfId="486"/>
    <cellStyle name="CABEÇALHO 23" xfId="487"/>
    <cellStyle name="CABEÇALHO 24" xfId="488"/>
    <cellStyle name="CABEÇALHO 25" xfId="489"/>
    <cellStyle name="CABEÇALHO 26" xfId="490"/>
    <cellStyle name="CABEÇALHO 27" xfId="491"/>
    <cellStyle name="CABEÇALHO 28" xfId="492"/>
    <cellStyle name="CABEÇALHO 29" xfId="493"/>
    <cellStyle name="CABEÇALHO 3" xfId="51"/>
    <cellStyle name="CABEÇALHO 3 10" xfId="494"/>
    <cellStyle name="CABEÇALHO 3 10 2" xfId="12935"/>
    <cellStyle name="CABEÇALHO 3 11" xfId="495"/>
    <cellStyle name="CABEÇALHO 3 11 2" xfId="12936"/>
    <cellStyle name="CABEÇALHO 3 12" xfId="12937"/>
    <cellStyle name="CABEÇALHO 3 13" xfId="12938"/>
    <cellStyle name="CABEÇALHO 3 14" xfId="12939"/>
    <cellStyle name="CABEÇALHO 3 15" xfId="12940"/>
    <cellStyle name="CABEÇALHO 3 2" xfId="496"/>
    <cellStyle name="CABEÇALHO 3 2 10" xfId="497"/>
    <cellStyle name="CABEÇALHO 3 2 10 2" xfId="12941"/>
    <cellStyle name="CABEÇALHO 3 2 11" xfId="12942"/>
    <cellStyle name="CABEÇALHO 3 2 12" xfId="12943"/>
    <cellStyle name="CABEÇALHO 3 2 13" xfId="12944"/>
    <cellStyle name="CABEÇALHO 3 2 14" xfId="12945"/>
    <cellStyle name="CABEÇALHO 3 2 2" xfId="498"/>
    <cellStyle name="CABEÇALHO 3 2 2 10" xfId="12946"/>
    <cellStyle name="CABEÇALHO 3 2 2 11" xfId="12947"/>
    <cellStyle name="CABEÇALHO 3 2 2 12" xfId="12948"/>
    <cellStyle name="CABEÇALHO 3 2 2 2" xfId="499"/>
    <cellStyle name="CABEÇALHO 3 2 2 2 10" xfId="12949"/>
    <cellStyle name="CABEÇALHO 3 2 2 2 11" xfId="12950"/>
    <cellStyle name="CABEÇALHO 3 2 2 2 12" xfId="12951"/>
    <cellStyle name="CABEÇALHO 3 2 2 2 2" xfId="500"/>
    <cellStyle name="CABEÇALHO 3 2 2 2 2 2" xfId="501"/>
    <cellStyle name="CABEÇALHO 3 2 2 2 2 2 2" xfId="502"/>
    <cellStyle name="CABEÇALHO 3 2 2 2 2 2 2 2" xfId="12952"/>
    <cellStyle name="CABEÇALHO 3 2 2 2 2 2 2 3" xfId="12953"/>
    <cellStyle name="CABEÇALHO 3 2 2 2 2 2 2 4" xfId="12954"/>
    <cellStyle name="CABEÇALHO 3 2 2 2 2 2 2 5" xfId="12955"/>
    <cellStyle name="CABEÇALHO 3 2 2 2 2 2 2 6" xfId="12956"/>
    <cellStyle name="CABEÇALHO 3 2 2 2 2 2 2 7" xfId="12957"/>
    <cellStyle name="CABEÇALHO 3 2 2 2 2 2 2 8" xfId="12958"/>
    <cellStyle name="CABEÇALHO 3 2 2 2 2 2 3" xfId="12959"/>
    <cellStyle name="CABEÇALHO 3 2 2 2 2 2 4" xfId="12960"/>
    <cellStyle name="CABEÇALHO 3 2 2 2 2 2 5" xfId="12961"/>
    <cellStyle name="CABEÇALHO 3 2 2 2 2 2 6" xfId="12962"/>
    <cellStyle name="CABEÇALHO 3 2 2 2 2 2 7" xfId="12963"/>
    <cellStyle name="CABEÇALHO 3 2 2 2 2 2 8" xfId="12964"/>
    <cellStyle name="CABEÇALHO 3 2 2 2 2 3" xfId="503"/>
    <cellStyle name="CABEÇALHO 3 2 2 2 2 3 2" xfId="12965"/>
    <cellStyle name="CABEÇALHO 3 2 2 2 2 3 3" xfId="12966"/>
    <cellStyle name="CABEÇALHO 3 2 2 2 2 3 4" xfId="12967"/>
    <cellStyle name="CABEÇALHO 3 2 2 2 2 3 5" xfId="12968"/>
    <cellStyle name="CABEÇALHO 3 2 2 2 2 3 6" xfId="12969"/>
    <cellStyle name="CABEÇALHO 3 2 2 2 2 3 7" xfId="12970"/>
    <cellStyle name="CABEÇALHO 3 2 2 2 2 4" xfId="504"/>
    <cellStyle name="CABEÇALHO 3 2 2 2 2 4 2" xfId="12971"/>
    <cellStyle name="CABEÇALHO 3 2 2 2 2 5" xfId="505"/>
    <cellStyle name="CABEÇALHO 3 2 2 2 2 5 2" xfId="12972"/>
    <cellStyle name="CABEÇALHO 3 2 2 2 2 6" xfId="12973"/>
    <cellStyle name="CABEÇALHO 3 2 2 2 2 7" xfId="12974"/>
    <cellStyle name="CABEÇALHO 3 2 2 2 2 8" xfId="12975"/>
    <cellStyle name="CABEÇALHO 3 2 2 2 2 9" xfId="12976"/>
    <cellStyle name="CABEÇALHO 3 2 2 2 3" xfId="506"/>
    <cellStyle name="CABEÇALHO 3 2 2 2 3 2" xfId="507"/>
    <cellStyle name="CABEÇALHO 3 2 2 2 3 2 2" xfId="508"/>
    <cellStyle name="CABEÇALHO 3 2 2 2 3 2 2 2" xfId="12977"/>
    <cellStyle name="CABEÇALHO 3 2 2 2 3 2 2 3" xfId="12978"/>
    <cellStyle name="CABEÇALHO 3 2 2 2 3 2 2 4" xfId="12979"/>
    <cellStyle name="CABEÇALHO 3 2 2 2 3 2 2 5" xfId="12980"/>
    <cellStyle name="CABEÇALHO 3 2 2 2 3 2 2 6" xfId="12981"/>
    <cellStyle name="CABEÇALHO 3 2 2 2 3 2 2 7" xfId="12982"/>
    <cellStyle name="CABEÇALHO 3 2 2 2 3 2 2 8" xfId="12983"/>
    <cellStyle name="CABEÇALHO 3 2 2 2 3 2 3" xfId="12984"/>
    <cellStyle name="CABEÇALHO 3 2 2 2 3 2 4" xfId="12985"/>
    <cellStyle name="CABEÇALHO 3 2 2 2 3 2 5" xfId="12986"/>
    <cellStyle name="CABEÇALHO 3 2 2 2 3 2 6" xfId="12987"/>
    <cellStyle name="CABEÇALHO 3 2 2 2 3 2 7" xfId="12988"/>
    <cellStyle name="CABEÇALHO 3 2 2 2 3 2 8" xfId="12989"/>
    <cellStyle name="CABEÇALHO 3 2 2 2 3 3" xfId="509"/>
    <cellStyle name="CABEÇALHO 3 2 2 2 3 3 2" xfId="12990"/>
    <cellStyle name="CABEÇALHO 3 2 2 2 3 3 3" xfId="12991"/>
    <cellStyle name="CABEÇALHO 3 2 2 2 3 3 4" xfId="12992"/>
    <cellStyle name="CABEÇALHO 3 2 2 2 3 3 5" xfId="12993"/>
    <cellStyle name="CABEÇALHO 3 2 2 2 3 3 6" xfId="12994"/>
    <cellStyle name="CABEÇALHO 3 2 2 2 3 3 7" xfId="12995"/>
    <cellStyle name="CABEÇALHO 3 2 2 2 3 4" xfId="510"/>
    <cellStyle name="CABEÇALHO 3 2 2 2 3 4 2" xfId="12996"/>
    <cellStyle name="CABEÇALHO 3 2 2 2 3 5" xfId="511"/>
    <cellStyle name="CABEÇALHO 3 2 2 2 3 5 2" xfId="12997"/>
    <cellStyle name="CABEÇALHO 3 2 2 2 3 6" xfId="12998"/>
    <cellStyle name="CABEÇALHO 3 2 2 2 3 7" xfId="12999"/>
    <cellStyle name="CABEÇALHO 3 2 2 2 3 8" xfId="13000"/>
    <cellStyle name="CABEÇALHO 3 2 2 2 3 9" xfId="13001"/>
    <cellStyle name="CABEÇALHO 3 2 2 2 4" xfId="512"/>
    <cellStyle name="CABEÇALHO 3 2 2 2 4 2" xfId="513"/>
    <cellStyle name="CABEÇALHO 3 2 2 2 4 2 2" xfId="514"/>
    <cellStyle name="CABEÇALHO 3 2 2 2 4 2 2 2" xfId="13002"/>
    <cellStyle name="CABEÇALHO 3 2 2 2 4 2 2 3" xfId="13003"/>
    <cellStyle name="CABEÇALHO 3 2 2 2 4 2 2 4" xfId="13004"/>
    <cellStyle name="CABEÇALHO 3 2 2 2 4 2 2 5" xfId="13005"/>
    <cellStyle name="CABEÇALHO 3 2 2 2 4 2 2 6" xfId="13006"/>
    <cellStyle name="CABEÇALHO 3 2 2 2 4 2 2 7" xfId="13007"/>
    <cellStyle name="CABEÇALHO 3 2 2 2 4 2 2 8" xfId="13008"/>
    <cellStyle name="CABEÇALHO 3 2 2 2 4 2 3" xfId="13009"/>
    <cellStyle name="CABEÇALHO 3 2 2 2 4 2 4" xfId="13010"/>
    <cellStyle name="CABEÇALHO 3 2 2 2 4 2 5" xfId="13011"/>
    <cellStyle name="CABEÇALHO 3 2 2 2 4 2 6" xfId="13012"/>
    <cellStyle name="CABEÇALHO 3 2 2 2 4 2 7" xfId="13013"/>
    <cellStyle name="CABEÇALHO 3 2 2 2 4 2 8" xfId="13014"/>
    <cellStyle name="CABEÇALHO 3 2 2 2 4 3" xfId="515"/>
    <cellStyle name="CABEÇALHO 3 2 2 2 4 3 2" xfId="13015"/>
    <cellStyle name="CABEÇALHO 3 2 2 2 4 3 3" xfId="13016"/>
    <cellStyle name="CABEÇALHO 3 2 2 2 4 3 4" xfId="13017"/>
    <cellStyle name="CABEÇALHO 3 2 2 2 4 3 5" xfId="13018"/>
    <cellStyle name="CABEÇALHO 3 2 2 2 4 3 6" xfId="13019"/>
    <cellStyle name="CABEÇALHO 3 2 2 2 4 3 7" xfId="13020"/>
    <cellStyle name="CABEÇALHO 3 2 2 2 4 4" xfId="516"/>
    <cellStyle name="CABEÇALHO 3 2 2 2 4 4 2" xfId="13021"/>
    <cellStyle name="CABEÇALHO 3 2 2 2 4 5" xfId="517"/>
    <cellStyle name="CABEÇALHO 3 2 2 2 4 5 2" xfId="13022"/>
    <cellStyle name="CABEÇALHO 3 2 2 2 4 6" xfId="13023"/>
    <cellStyle name="CABEÇALHO 3 2 2 2 4 7" xfId="13024"/>
    <cellStyle name="CABEÇALHO 3 2 2 2 4 8" xfId="13025"/>
    <cellStyle name="CABEÇALHO 3 2 2 2 4 9" xfId="13026"/>
    <cellStyle name="CABEÇALHO 3 2 2 2 5" xfId="518"/>
    <cellStyle name="CABEÇALHO 3 2 2 2 5 2" xfId="519"/>
    <cellStyle name="CABEÇALHO 3 2 2 2 5 2 2" xfId="13027"/>
    <cellStyle name="CABEÇALHO 3 2 2 2 5 2 3" xfId="13028"/>
    <cellStyle name="CABEÇALHO 3 2 2 2 5 2 4" xfId="13029"/>
    <cellStyle name="CABEÇALHO 3 2 2 2 5 2 5" xfId="13030"/>
    <cellStyle name="CABEÇALHO 3 2 2 2 5 2 6" xfId="13031"/>
    <cellStyle name="CABEÇALHO 3 2 2 2 5 2 7" xfId="13032"/>
    <cellStyle name="CABEÇALHO 3 2 2 2 5 2 8" xfId="13033"/>
    <cellStyle name="CABEÇALHO 3 2 2 2 5 3" xfId="13034"/>
    <cellStyle name="CABEÇALHO 3 2 2 2 5 4" xfId="13035"/>
    <cellStyle name="CABEÇALHO 3 2 2 2 5 5" xfId="13036"/>
    <cellStyle name="CABEÇALHO 3 2 2 2 5 6" xfId="13037"/>
    <cellStyle name="CABEÇALHO 3 2 2 2 5 7" xfId="13038"/>
    <cellStyle name="CABEÇALHO 3 2 2 2 5 8" xfId="13039"/>
    <cellStyle name="CABEÇALHO 3 2 2 2 6" xfId="520"/>
    <cellStyle name="CABEÇALHO 3 2 2 2 6 2" xfId="13040"/>
    <cellStyle name="CABEÇALHO 3 2 2 2 6 3" xfId="13041"/>
    <cellStyle name="CABEÇALHO 3 2 2 2 6 4" xfId="13042"/>
    <cellStyle name="CABEÇALHO 3 2 2 2 6 5" xfId="13043"/>
    <cellStyle name="CABEÇALHO 3 2 2 2 6 6" xfId="13044"/>
    <cellStyle name="CABEÇALHO 3 2 2 2 6 7" xfId="13045"/>
    <cellStyle name="CABEÇALHO 3 2 2 2 7" xfId="521"/>
    <cellStyle name="CABEÇALHO 3 2 2 2 7 2" xfId="13046"/>
    <cellStyle name="CABEÇALHO 3 2 2 2 8" xfId="522"/>
    <cellStyle name="CABEÇALHO 3 2 2 2 8 2" xfId="13047"/>
    <cellStyle name="CABEÇALHO 3 2 2 2 9" xfId="13048"/>
    <cellStyle name="CABEÇALHO 3 2 2 3" xfId="523"/>
    <cellStyle name="CABEÇALHO 3 2 2 3 2" xfId="524"/>
    <cellStyle name="CABEÇALHO 3 2 2 3 2 2" xfId="525"/>
    <cellStyle name="CABEÇALHO 3 2 2 3 2 2 2" xfId="13049"/>
    <cellStyle name="CABEÇALHO 3 2 2 3 2 2 3" xfId="13050"/>
    <cellStyle name="CABEÇALHO 3 2 2 3 2 2 4" xfId="13051"/>
    <cellStyle name="CABEÇALHO 3 2 2 3 2 2 5" xfId="13052"/>
    <cellStyle name="CABEÇALHO 3 2 2 3 2 2 6" xfId="13053"/>
    <cellStyle name="CABEÇALHO 3 2 2 3 2 2 7" xfId="13054"/>
    <cellStyle name="CABEÇALHO 3 2 2 3 2 2 8" xfId="13055"/>
    <cellStyle name="CABEÇALHO 3 2 2 3 2 3" xfId="13056"/>
    <cellStyle name="CABEÇALHO 3 2 2 3 2 4" xfId="13057"/>
    <cellStyle name="CABEÇALHO 3 2 2 3 2 5" xfId="13058"/>
    <cellStyle name="CABEÇALHO 3 2 2 3 2 6" xfId="13059"/>
    <cellStyle name="CABEÇALHO 3 2 2 3 2 7" xfId="13060"/>
    <cellStyle name="CABEÇALHO 3 2 2 3 2 8" xfId="13061"/>
    <cellStyle name="CABEÇALHO 3 2 2 3 3" xfId="526"/>
    <cellStyle name="CABEÇALHO 3 2 2 3 3 2" xfId="13062"/>
    <cellStyle name="CABEÇALHO 3 2 2 3 3 3" xfId="13063"/>
    <cellStyle name="CABEÇALHO 3 2 2 3 3 4" xfId="13064"/>
    <cellStyle name="CABEÇALHO 3 2 2 3 3 5" xfId="13065"/>
    <cellStyle name="CABEÇALHO 3 2 2 3 3 6" xfId="13066"/>
    <cellStyle name="CABEÇALHO 3 2 2 3 3 7" xfId="13067"/>
    <cellStyle name="CABEÇALHO 3 2 2 3 4" xfId="527"/>
    <cellStyle name="CABEÇALHO 3 2 2 3 4 2" xfId="13068"/>
    <cellStyle name="CABEÇALHO 3 2 2 3 5" xfId="528"/>
    <cellStyle name="CABEÇALHO 3 2 2 3 5 2" xfId="13069"/>
    <cellStyle name="CABEÇALHO 3 2 2 3 6" xfId="13070"/>
    <cellStyle name="CABEÇALHO 3 2 2 3 7" xfId="13071"/>
    <cellStyle name="CABEÇALHO 3 2 2 3 8" xfId="13072"/>
    <cellStyle name="CABEÇALHO 3 2 2 3 9" xfId="13073"/>
    <cellStyle name="CABEÇALHO 3 2 2 4" xfId="529"/>
    <cellStyle name="CABEÇALHO 3 2 2 4 2" xfId="530"/>
    <cellStyle name="CABEÇALHO 3 2 2 4 2 2" xfId="531"/>
    <cellStyle name="CABEÇALHO 3 2 2 4 2 2 2" xfId="13074"/>
    <cellStyle name="CABEÇALHO 3 2 2 4 2 2 3" xfId="13075"/>
    <cellStyle name="CABEÇALHO 3 2 2 4 2 2 4" xfId="13076"/>
    <cellStyle name="CABEÇALHO 3 2 2 4 2 2 5" xfId="13077"/>
    <cellStyle name="CABEÇALHO 3 2 2 4 2 2 6" xfId="13078"/>
    <cellStyle name="CABEÇALHO 3 2 2 4 2 2 7" xfId="13079"/>
    <cellStyle name="CABEÇALHO 3 2 2 4 2 2 8" xfId="13080"/>
    <cellStyle name="CABEÇALHO 3 2 2 4 2 3" xfId="13081"/>
    <cellStyle name="CABEÇALHO 3 2 2 4 2 4" xfId="13082"/>
    <cellStyle name="CABEÇALHO 3 2 2 4 2 5" xfId="13083"/>
    <cellStyle name="CABEÇALHO 3 2 2 4 2 6" xfId="13084"/>
    <cellStyle name="CABEÇALHO 3 2 2 4 2 7" xfId="13085"/>
    <cellStyle name="CABEÇALHO 3 2 2 4 2 8" xfId="13086"/>
    <cellStyle name="CABEÇALHO 3 2 2 4 3" xfId="532"/>
    <cellStyle name="CABEÇALHO 3 2 2 4 3 2" xfId="13087"/>
    <cellStyle name="CABEÇALHO 3 2 2 4 3 3" xfId="13088"/>
    <cellStyle name="CABEÇALHO 3 2 2 4 3 4" xfId="13089"/>
    <cellStyle name="CABEÇALHO 3 2 2 4 3 5" xfId="13090"/>
    <cellStyle name="CABEÇALHO 3 2 2 4 3 6" xfId="13091"/>
    <cellStyle name="CABEÇALHO 3 2 2 4 3 7" xfId="13092"/>
    <cellStyle name="CABEÇALHO 3 2 2 4 4" xfId="533"/>
    <cellStyle name="CABEÇALHO 3 2 2 4 4 2" xfId="13093"/>
    <cellStyle name="CABEÇALHO 3 2 2 4 5" xfId="534"/>
    <cellStyle name="CABEÇALHO 3 2 2 4 5 2" xfId="13094"/>
    <cellStyle name="CABEÇALHO 3 2 2 4 6" xfId="13095"/>
    <cellStyle name="CABEÇALHO 3 2 2 4 7" xfId="13096"/>
    <cellStyle name="CABEÇALHO 3 2 2 4 8" xfId="13097"/>
    <cellStyle name="CABEÇALHO 3 2 2 4 9" xfId="13098"/>
    <cellStyle name="CABEÇALHO 3 2 2 5" xfId="535"/>
    <cellStyle name="CABEÇALHO 3 2 2 5 2" xfId="536"/>
    <cellStyle name="CABEÇALHO 3 2 2 5 2 2" xfId="13099"/>
    <cellStyle name="CABEÇALHO 3 2 2 5 2 3" xfId="13100"/>
    <cellStyle name="CABEÇALHO 3 2 2 5 2 4" xfId="13101"/>
    <cellStyle name="CABEÇALHO 3 2 2 5 2 5" xfId="13102"/>
    <cellStyle name="CABEÇALHO 3 2 2 5 2 6" xfId="13103"/>
    <cellStyle name="CABEÇALHO 3 2 2 5 2 7" xfId="13104"/>
    <cellStyle name="CABEÇALHO 3 2 2 5 2 8" xfId="13105"/>
    <cellStyle name="CABEÇALHO 3 2 2 5 3" xfId="13106"/>
    <cellStyle name="CABEÇALHO 3 2 2 5 4" xfId="13107"/>
    <cellStyle name="CABEÇALHO 3 2 2 5 5" xfId="13108"/>
    <cellStyle name="CABEÇALHO 3 2 2 5 6" xfId="13109"/>
    <cellStyle name="CABEÇALHO 3 2 2 5 7" xfId="13110"/>
    <cellStyle name="CABEÇALHO 3 2 2 5 8" xfId="13111"/>
    <cellStyle name="CABEÇALHO 3 2 2 6" xfId="537"/>
    <cellStyle name="CABEÇALHO 3 2 2 6 2" xfId="13112"/>
    <cellStyle name="CABEÇALHO 3 2 2 6 3" xfId="13113"/>
    <cellStyle name="CABEÇALHO 3 2 2 6 4" xfId="13114"/>
    <cellStyle name="CABEÇALHO 3 2 2 6 5" xfId="13115"/>
    <cellStyle name="CABEÇALHO 3 2 2 6 6" xfId="13116"/>
    <cellStyle name="CABEÇALHO 3 2 2 6 7" xfId="13117"/>
    <cellStyle name="CABEÇALHO 3 2 2 7" xfId="538"/>
    <cellStyle name="CABEÇALHO 3 2 2 7 2" xfId="13118"/>
    <cellStyle name="CABEÇALHO 3 2 2 8" xfId="539"/>
    <cellStyle name="CABEÇALHO 3 2 2 8 2" xfId="13119"/>
    <cellStyle name="CABEÇALHO 3 2 2 9" xfId="13120"/>
    <cellStyle name="CABEÇALHO 3 2 3" xfId="540"/>
    <cellStyle name="CABEÇALHO 3 2 3 10" xfId="13121"/>
    <cellStyle name="CABEÇALHO 3 2 3 11" xfId="13122"/>
    <cellStyle name="CABEÇALHO 3 2 3 12" xfId="13123"/>
    <cellStyle name="CABEÇALHO 3 2 3 2" xfId="541"/>
    <cellStyle name="CABEÇALHO 3 2 3 2 2" xfId="542"/>
    <cellStyle name="CABEÇALHO 3 2 3 2 2 2" xfId="543"/>
    <cellStyle name="CABEÇALHO 3 2 3 2 2 2 2" xfId="13124"/>
    <cellStyle name="CABEÇALHO 3 2 3 2 2 2 3" xfId="13125"/>
    <cellStyle name="CABEÇALHO 3 2 3 2 2 2 4" xfId="13126"/>
    <cellStyle name="CABEÇALHO 3 2 3 2 2 2 5" xfId="13127"/>
    <cellStyle name="CABEÇALHO 3 2 3 2 2 2 6" xfId="13128"/>
    <cellStyle name="CABEÇALHO 3 2 3 2 2 2 7" xfId="13129"/>
    <cellStyle name="CABEÇALHO 3 2 3 2 2 2 8" xfId="13130"/>
    <cellStyle name="CABEÇALHO 3 2 3 2 2 3" xfId="13131"/>
    <cellStyle name="CABEÇALHO 3 2 3 2 2 4" xfId="13132"/>
    <cellStyle name="CABEÇALHO 3 2 3 2 2 5" xfId="13133"/>
    <cellStyle name="CABEÇALHO 3 2 3 2 2 6" xfId="13134"/>
    <cellStyle name="CABEÇALHO 3 2 3 2 2 7" xfId="13135"/>
    <cellStyle name="CABEÇALHO 3 2 3 2 2 8" xfId="13136"/>
    <cellStyle name="CABEÇALHO 3 2 3 2 3" xfId="544"/>
    <cellStyle name="CABEÇALHO 3 2 3 2 3 2" xfId="13137"/>
    <cellStyle name="CABEÇALHO 3 2 3 2 3 3" xfId="13138"/>
    <cellStyle name="CABEÇALHO 3 2 3 2 3 4" xfId="13139"/>
    <cellStyle name="CABEÇALHO 3 2 3 2 3 5" xfId="13140"/>
    <cellStyle name="CABEÇALHO 3 2 3 2 3 6" xfId="13141"/>
    <cellStyle name="CABEÇALHO 3 2 3 2 3 7" xfId="13142"/>
    <cellStyle name="CABEÇALHO 3 2 3 2 4" xfId="545"/>
    <cellStyle name="CABEÇALHO 3 2 3 2 4 2" xfId="13143"/>
    <cellStyle name="CABEÇALHO 3 2 3 2 5" xfId="546"/>
    <cellStyle name="CABEÇALHO 3 2 3 2 5 2" xfId="13144"/>
    <cellStyle name="CABEÇALHO 3 2 3 2 6" xfId="13145"/>
    <cellStyle name="CABEÇALHO 3 2 3 2 7" xfId="13146"/>
    <cellStyle name="CABEÇALHO 3 2 3 2 8" xfId="13147"/>
    <cellStyle name="CABEÇALHO 3 2 3 2 9" xfId="13148"/>
    <cellStyle name="CABEÇALHO 3 2 3 3" xfId="547"/>
    <cellStyle name="CABEÇALHO 3 2 3 3 2" xfId="548"/>
    <cellStyle name="CABEÇALHO 3 2 3 3 2 2" xfId="549"/>
    <cellStyle name="CABEÇALHO 3 2 3 3 2 2 2" xfId="13149"/>
    <cellStyle name="CABEÇALHO 3 2 3 3 2 2 3" xfId="13150"/>
    <cellStyle name="CABEÇALHO 3 2 3 3 2 2 4" xfId="13151"/>
    <cellStyle name="CABEÇALHO 3 2 3 3 2 2 5" xfId="13152"/>
    <cellStyle name="CABEÇALHO 3 2 3 3 2 2 6" xfId="13153"/>
    <cellStyle name="CABEÇALHO 3 2 3 3 2 2 7" xfId="13154"/>
    <cellStyle name="CABEÇALHO 3 2 3 3 2 2 8" xfId="13155"/>
    <cellStyle name="CABEÇALHO 3 2 3 3 2 3" xfId="13156"/>
    <cellStyle name="CABEÇALHO 3 2 3 3 2 4" xfId="13157"/>
    <cellStyle name="CABEÇALHO 3 2 3 3 2 5" xfId="13158"/>
    <cellStyle name="CABEÇALHO 3 2 3 3 2 6" xfId="13159"/>
    <cellStyle name="CABEÇALHO 3 2 3 3 2 7" xfId="13160"/>
    <cellStyle name="CABEÇALHO 3 2 3 3 2 8" xfId="13161"/>
    <cellStyle name="CABEÇALHO 3 2 3 3 3" xfId="550"/>
    <cellStyle name="CABEÇALHO 3 2 3 3 3 2" xfId="13162"/>
    <cellStyle name="CABEÇALHO 3 2 3 3 3 3" xfId="13163"/>
    <cellStyle name="CABEÇALHO 3 2 3 3 3 4" xfId="13164"/>
    <cellStyle name="CABEÇALHO 3 2 3 3 3 5" xfId="13165"/>
    <cellStyle name="CABEÇALHO 3 2 3 3 3 6" xfId="13166"/>
    <cellStyle name="CABEÇALHO 3 2 3 3 3 7" xfId="13167"/>
    <cellStyle name="CABEÇALHO 3 2 3 3 4" xfId="551"/>
    <cellStyle name="CABEÇALHO 3 2 3 3 4 2" xfId="13168"/>
    <cellStyle name="CABEÇALHO 3 2 3 3 5" xfId="552"/>
    <cellStyle name="CABEÇALHO 3 2 3 3 5 2" xfId="13169"/>
    <cellStyle name="CABEÇALHO 3 2 3 3 6" xfId="13170"/>
    <cellStyle name="CABEÇALHO 3 2 3 3 7" xfId="13171"/>
    <cellStyle name="CABEÇALHO 3 2 3 3 8" xfId="13172"/>
    <cellStyle name="CABEÇALHO 3 2 3 3 9" xfId="13173"/>
    <cellStyle name="CABEÇALHO 3 2 3 4" xfId="553"/>
    <cellStyle name="CABEÇALHO 3 2 3 4 2" xfId="554"/>
    <cellStyle name="CABEÇALHO 3 2 3 4 2 2" xfId="555"/>
    <cellStyle name="CABEÇALHO 3 2 3 4 2 2 2" xfId="13174"/>
    <cellStyle name="CABEÇALHO 3 2 3 4 2 2 3" xfId="13175"/>
    <cellStyle name="CABEÇALHO 3 2 3 4 2 2 4" xfId="13176"/>
    <cellStyle name="CABEÇALHO 3 2 3 4 2 2 5" xfId="13177"/>
    <cellStyle name="CABEÇALHO 3 2 3 4 2 2 6" xfId="13178"/>
    <cellStyle name="CABEÇALHO 3 2 3 4 2 2 7" xfId="13179"/>
    <cellStyle name="CABEÇALHO 3 2 3 4 2 2 8" xfId="13180"/>
    <cellStyle name="CABEÇALHO 3 2 3 4 2 3" xfId="13181"/>
    <cellStyle name="CABEÇALHO 3 2 3 4 2 4" xfId="13182"/>
    <cellStyle name="CABEÇALHO 3 2 3 4 2 5" xfId="13183"/>
    <cellStyle name="CABEÇALHO 3 2 3 4 2 6" xfId="13184"/>
    <cellStyle name="CABEÇALHO 3 2 3 4 2 7" xfId="13185"/>
    <cellStyle name="CABEÇALHO 3 2 3 4 2 8" xfId="13186"/>
    <cellStyle name="CABEÇALHO 3 2 3 4 3" xfId="556"/>
    <cellStyle name="CABEÇALHO 3 2 3 4 3 2" xfId="13187"/>
    <cellStyle name="CABEÇALHO 3 2 3 4 3 3" xfId="13188"/>
    <cellStyle name="CABEÇALHO 3 2 3 4 3 4" xfId="13189"/>
    <cellStyle name="CABEÇALHO 3 2 3 4 3 5" xfId="13190"/>
    <cellStyle name="CABEÇALHO 3 2 3 4 3 6" xfId="13191"/>
    <cellStyle name="CABEÇALHO 3 2 3 4 3 7" xfId="13192"/>
    <cellStyle name="CABEÇALHO 3 2 3 4 4" xfId="557"/>
    <cellStyle name="CABEÇALHO 3 2 3 4 4 2" xfId="13193"/>
    <cellStyle name="CABEÇALHO 3 2 3 4 5" xfId="558"/>
    <cellStyle name="CABEÇALHO 3 2 3 4 5 2" xfId="13194"/>
    <cellStyle name="CABEÇALHO 3 2 3 4 6" xfId="13195"/>
    <cellStyle name="CABEÇALHO 3 2 3 4 7" xfId="13196"/>
    <cellStyle name="CABEÇALHO 3 2 3 4 8" xfId="13197"/>
    <cellStyle name="CABEÇALHO 3 2 3 4 9" xfId="13198"/>
    <cellStyle name="CABEÇALHO 3 2 3 5" xfId="559"/>
    <cellStyle name="CABEÇALHO 3 2 3 5 2" xfId="560"/>
    <cellStyle name="CABEÇALHO 3 2 3 5 2 2" xfId="13199"/>
    <cellStyle name="CABEÇALHO 3 2 3 5 2 3" xfId="13200"/>
    <cellStyle name="CABEÇALHO 3 2 3 5 2 4" xfId="13201"/>
    <cellStyle name="CABEÇALHO 3 2 3 5 2 5" xfId="13202"/>
    <cellStyle name="CABEÇALHO 3 2 3 5 2 6" xfId="13203"/>
    <cellStyle name="CABEÇALHO 3 2 3 5 2 7" xfId="13204"/>
    <cellStyle name="CABEÇALHO 3 2 3 5 2 8" xfId="13205"/>
    <cellStyle name="CABEÇALHO 3 2 3 5 3" xfId="13206"/>
    <cellStyle name="CABEÇALHO 3 2 3 5 4" xfId="13207"/>
    <cellStyle name="CABEÇALHO 3 2 3 5 5" xfId="13208"/>
    <cellStyle name="CABEÇALHO 3 2 3 5 6" xfId="13209"/>
    <cellStyle name="CABEÇALHO 3 2 3 5 7" xfId="13210"/>
    <cellStyle name="CABEÇALHO 3 2 3 5 8" xfId="13211"/>
    <cellStyle name="CABEÇALHO 3 2 3 6" xfId="561"/>
    <cellStyle name="CABEÇALHO 3 2 3 6 2" xfId="13212"/>
    <cellStyle name="CABEÇALHO 3 2 3 6 3" xfId="13213"/>
    <cellStyle name="CABEÇALHO 3 2 3 6 4" xfId="13214"/>
    <cellStyle name="CABEÇALHO 3 2 3 6 5" xfId="13215"/>
    <cellStyle name="CABEÇALHO 3 2 3 6 6" xfId="13216"/>
    <cellStyle name="CABEÇALHO 3 2 3 6 7" xfId="13217"/>
    <cellStyle name="CABEÇALHO 3 2 3 7" xfId="562"/>
    <cellStyle name="CABEÇALHO 3 2 3 7 2" xfId="13218"/>
    <cellStyle name="CABEÇALHO 3 2 3 8" xfId="563"/>
    <cellStyle name="CABEÇALHO 3 2 3 8 2" xfId="13219"/>
    <cellStyle name="CABEÇALHO 3 2 3 9" xfId="13220"/>
    <cellStyle name="CABEÇALHO 3 2 4" xfId="564"/>
    <cellStyle name="CABEÇALHO 3 2 4 2" xfId="565"/>
    <cellStyle name="CABEÇALHO 3 2 4 2 2" xfId="566"/>
    <cellStyle name="CABEÇALHO 3 2 4 2 2 2" xfId="13221"/>
    <cellStyle name="CABEÇALHO 3 2 4 2 2 3" xfId="13222"/>
    <cellStyle name="CABEÇALHO 3 2 4 2 2 4" xfId="13223"/>
    <cellStyle name="CABEÇALHO 3 2 4 2 2 5" xfId="13224"/>
    <cellStyle name="CABEÇALHO 3 2 4 2 2 6" xfId="13225"/>
    <cellStyle name="CABEÇALHO 3 2 4 2 2 7" xfId="13226"/>
    <cellStyle name="CABEÇALHO 3 2 4 2 2 8" xfId="13227"/>
    <cellStyle name="CABEÇALHO 3 2 4 2 3" xfId="13228"/>
    <cellStyle name="CABEÇALHO 3 2 4 2 4" xfId="13229"/>
    <cellStyle name="CABEÇALHO 3 2 4 2 5" xfId="13230"/>
    <cellStyle name="CABEÇALHO 3 2 4 2 6" xfId="13231"/>
    <cellStyle name="CABEÇALHO 3 2 4 2 7" xfId="13232"/>
    <cellStyle name="CABEÇALHO 3 2 4 2 8" xfId="13233"/>
    <cellStyle name="CABEÇALHO 3 2 4 3" xfId="567"/>
    <cellStyle name="CABEÇALHO 3 2 4 3 2" xfId="13234"/>
    <cellStyle name="CABEÇALHO 3 2 4 3 3" xfId="13235"/>
    <cellStyle name="CABEÇALHO 3 2 4 3 4" xfId="13236"/>
    <cellStyle name="CABEÇALHO 3 2 4 3 5" xfId="13237"/>
    <cellStyle name="CABEÇALHO 3 2 4 3 6" xfId="13238"/>
    <cellStyle name="CABEÇALHO 3 2 4 3 7" xfId="13239"/>
    <cellStyle name="CABEÇALHO 3 2 4 4" xfId="568"/>
    <cellStyle name="CABEÇALHO 3 2 4 4 2" xfId="13240"/>
    <cellStyle name="CABEÇALHO 3 2 4 5" xfId="569"/>
    <cellStyle name="CABEÇALHO 3 2 4 5 2" xfId="13241"/>
    <cellStyle name="CABEÇALHO 3 2 4 6" xfId="13242"/>
    <cellStyle name="CABEÇALHO 3 2 4 7" xfId="13243"/>
    <cellStyle name="CABEÇALHO 3 2 4 8" xfId="13244"/>
    <cellStyle name="CABEÇALHO 3 2 4 9" xfId="13245"/>
    <cellStyle name="CABEÇALHO 3 2 5" xfId="570"/>
    <cellStyle name="CABEÇALHO 3 2 5 2" xfId="571"/>
    <cellStyle name="CABEÇALHO 3 2 5 2 2" xfId="572"/>
    <cellStyle name="CABEÇALHO 3 2 5 2 2 2" xfId="13246"/>
    <cellStyle name="CABEÇALHO 3 2 5 2 2 3" xfId="13247"/>
    <cellStyle name="CABEÇALHO 3 2 5 2 2 4" xfId="13248"/>
    <cellStyle name="CABEÇALHO 3 2 5 2 2 5" xfId="13249"/>
    <cellStyle name="CABEÇALHO 3 2 5 2 2 6" xfId="13250"/>
    <cellStyle name="CABEÇALHO 3 2 5 2 2 7" xfId="13251"/>
    <cellStyle name="CABEÇALHO 3 2 5 2 2 8" xfId="13252"/>
    <cellStyle name="CABEÇALHO 3 2 5 2 3" xfId="13253"/>
    <cellStyle name="CABEÇALHO 3 2 5 2 4" xfId="13254"/>
    <cellStyle name="CABEÇALHO 3 2 5 2 5" xfId="13255"/>
    <cellStyle name="CABEÇALHO 3 2 5 2 6" xfId="13256"/>
    <cellStyle name="CABEÇALHO 3 2 5 2 7" xfId="13257"/>
    <cellStyle name="CABEÇALHO 3 2 5 2 8" xfId="13258"/>
    <cellStyle name="CABEÇALHO 3 2 5 3" xfId="573"/>
    <cellStyle name="CABEÇALHO 3 2 5 3 2" xfId="13259"/>
    <cellStyle name="CABEÇALHO 3 2 5 3 3" xfId="13260"/>
    <cellStyle name="CABEÇALHO 3 2 5 3 4" xfId="13261"/>
    <cellStyle name="CABEÇALHO 3 2 5 3 5" xfId="13262"/>
    <cellStyle name="CABEÇALHO 3 2 5 3 6" xfId="13263"/>
    <cellStyle name="CABEÇALHO 3 2 5 3 7" xfId="13264"/>
    <cellStyle name="CABEÇALHO 3 2 5 4" xfId="574"/>
    <cellStyle name="CABEÇALHO 3 2 5 4 2" xfId="13265"/>
    <cellStyle name="CABEÇALHO 3 2 5 5" xfId="575"/>
    <cellStyle name="CABEÇALHO 3 2 5 5 2" xfId="13266"/>
    <cellStyle name="CABEÇALHO 3 2 5 6" xfId="13267"/>
    <cellStyle name="CABEÇALHO 3 2 5 7" xfId="13268"/>
    <cellStyle name="CABEÇALHO 3 2 5 8" xfId="13269"/>
    <cellStyle name="CABEÇALHO 3 2 5 9" xfId="13270"/>
    <cellStyle name="CABEÇALHO 3 2 6" xfId="576"/>
    <cellStyle name="CABEÇALHO 3 2 6 2" xfId="577"/>
    <cellStyle name="CABEÇALHO 3 2 6 2 2" xfId="578"/>
    <cellStyle name="CABEÇALHO 3 2 6 2 2 2" xfId="13271"/>
    <cellStyle name="CABEÇALHO 3 2 6 2 2 3" xfId="13272"/>
    <cellStyle name="CABEÇALHO 3 2 6 2 2 4" xfId="13273"/>
    <cellStyle name="CABEÇALHO 3 2 6 2 2 5" xfId="13274"/>
    <cellStyle name="CABEÇALHO 3 2 6 2 2 6" xfId="13275"/>
    <cellStyle name="CABEÇALHO 3 2 6 2 2 7" xfId="13276"/>
    <cellStyle name="CABEÇALHO 3 2 6 2 2 8" xfId="13277"/>
    <cellStyle name="CABEÇALHO 3 2 6 2 3" xfId="13278"/>
    <cellStyle name="CABEÇALHO 3 2 6 2 4" xfId="13279"/>
    <cellStyle name="CABEÇALHO 3 2 6 2 5" xfId="13280"/>
    <cellStyle name="CABEÇALHO 3 2 6 2 6" xfId="13281"/>
    <cellStyle name="CABEÇALHO 3 2 6 2 7" xfId="13282"/>
    <cellStyle name="CABEÇALHO 3 2 6 2 8" xfId="13283"/>
    <cellStyle name="CABEÇALHO 3 2 6 3" xfId="579"/>
    <cellStyle name="CABEÇALHO 3 2 6 3 2" xfId="13284"/>
    <cellStyle name="CABEÇALHO 3 2 6 3 3" xfId="13285"/>
    <cellStyle name="CABEÇALHO 3 2 6 3 4" xfId="13286"/>
    <cellStyle name="CABEÇALHO 3 2 6 3 5" xfId="13287"/>
    <cellStyle name="CABEÇALHO 3 2 6 3 6" xfId="13288"/>
    <cellStyle name="CABEÇALHO 3 2 6 3 7" xfId="13289"/>
    <cellStyle name="CABEÇALHO 3 2 6 4" xfId="580"/>
    <cellStyle name="CABEÇALHO 3 2 6 4 2" xfId="13290"/>
    <cellStyle name="CABEÇALHO 3 2 6 5" xfId="581"/>
    <cellStyle name="CABEÇALHO 3 2 6 5 2" xfId="13291"/>
    <cellStyle name="CABEÇALHO 3 2 6 6" xfId="13292"/>
    <cellStyle name="CABEÇALHO 3 2 6 7" xfId="13293"/>
    <cellStyle name="CABEÇALHO 3 2 6 8" xfId="13294"/>
    <cellStyle name="CABEÇALHO 3 2 6 9" xfId="13295"/>
    <cellStyle name="CABEÇALHO 3 2 7" xfId="582"/>
    <cellStyle name="CABEÇALHO 3 2 7 2" xfId="583"/>
    <cellStyle name="CABEÇALHO 3 2 7 2 2" xfId="13296"/>
    <cellStyle name="CABEÇALHO 3 2 7 2 3" xfId="13297"/>
    <cellStyle name="CABEÇALHO 3 2 7 2 4" xfId="13298"/>
    <cellStyle name="CABEÇALHO 3 2 7 2 5" xfId="13299"/>
    <cellStyle name="CABEÇALHO 3 2 7 2 6" xfId="13300"/>
    <cellStyle name="CABEÇALHO 3 2 7 2 7" xfId="13301"/>
    <cellStyle name="CABEÇALHO 3 2 7 2 8" xfId="13302"/>
    <cellStyle name="CABEÇALHO 3 2 7 3" xfId="13303"/>
    <cellStyle name="CABEÇALHO 3 2 7 4" xfId="13304"/>
    <cellStyle name="CABEÇALHO 3 2 7 5" xfId="13305"/>
    <cellStyle name="CABEÇALHO 3 2 7 6" xfId="13306"/>
    <cellStyle name="CABEÇALHO 3 2 7 7" xfId="13307"/>
    <cellStyle name="CABEÇALHO 3 2 7 8" xfId="13308"/>
    <cellStyle name="CABEÇALHO 3 2 8" xfId="584"/>
    <cellStyle name="CABEÇALHO 3 2 8 2" xfId="13309"/>
    <cellStyle name="CABEÇALHO 3 2 8 3" xfId="13310"/>
    <cellStyle name="CABEÇALHO 3 2 8 4" xfId="13311"/>
    <cellStyle name="CABEÇALHO 3 2 8 5" xfId="13312"/>
    <cellStyle name="CABEÇALHO 3 2 8 6" xfId="13313"/>
    <cellStyle name="CABEÇALHO 3 2 8 7" xfId="13314"/>
    <cellStyle name="CABEÇALHO 3 2 9" xfId="585"/>
    <cellStyle name="CABEÇALHO 3 2 9 2" xfId="13315"/>
    <cellStyle name="CABEÇALHO 3 3" xfId="586"/>
    <cellStyle name="CABEÇALHO 3 3 10" xfId="13316"/>
    <cellStyle name="CABEÇALHO 3 3 11" xfId="13317"/>
    <cellStyle name="CABEÇALHO 3 3 12" xfId="13318"/>
    <cellStyle name="CABEÇALHO 3 3 2" xfId="587"/>
    <cellStyle name="CABEÇALHO 3 3 2 2" xfId="588"/>
    <cellStyle name="CABEÇALHO 3 3 2 2 2" xfId="589"/>
    <cellStyle name="CABEÇALHO 3 3 2 2 2 2" xfId="13319"/>
    <cellStyle name="CABEÇALHO 3 3 2 2 2 3" xfId="13320"/>
    <cellStyle name="CABEÇALHO 3 3 2 2 2 4" xfId="13321"/>
    <cellStyle name="CABEÇALHO 3 3 2 2 2 5" xfId="13322"/>
    <cellStyle name="CABEÇALHO 3 3 2 2 2 6" xfId="13323"/>
    <cellStyle name="CABEÇALHO 3 3 2 2 2 7" xfId="13324"/>
    <cellStyle name="CABEÇALHO 3 3 2 2 2 8" xfId="13325"/>
    <cellStyle name="CABEÇALHO 3 3 2 2 3" xfId="13326"/>
    <cellStyle name="CABEÇALHO 3 3 2 2 4" xfId="13327"/>
    <cellStyle name="CABEÇALHO 3 3 2 2 5" xfId="13328"/>
    <cellStyle name="CABEÇALHO 3 3 2 2 6" xfId="13329"/>
    <cellStyle name="CABEÇALHO 3 3 2 2 7" xfId="13330"/>
    <cellStyle name="CABEÇALHO 3 3 2 2 8" xfId="13331"/>
    <cellStyle name="CABEÇALHO 3 3 2 3" xfId="590"/>
    <cellStyle name="CABEÇALHO 3 3 2 3 2" xfId="13332"/>
    <cellStyle name="CABEÇALHO 3 3 2 3 3" xfId="13333"/>
    <cellStyle name="CABEÇALHO 3 3 2 3 4" xfId="13334"/>
    <cellStyle name="CABEÇALHO 3 3 2 3 5" xfId="13335"/>
    <cellStyle name="CABEÇALHO 3 3 2 3 6" xfId="13336"/>
    <cellStyle name="CABEÇALHO 3 3 2 3 7" xfId="13337"/>
    <cellStyle name="CABEÇALHO 3 3 2 4" xfId="591"/>
    <cellStyle name="CABEÇALHO 3 3 2 4 2" xfId="13338"/>
    <cellStyle name="CABEÇALHO 3 3 2 5" xfId="592"/>
    <cellStyle name="CABEÇALHO 3 3 2 5 2" xfId="13339"/>
    <cellStyle name="CABEÇALHO 3 3 2 6" xfId="13340"/>
    <cellStyle name="CABEÇALHO 3 3 2 7" xfId="13341"/>
    <cellStyle name="CABEÇALHO 3 3 2 8" xfId="13342"/>
    <cellStyle name="CABEÇALHO 3 3 2 9" xfId="13343"/>
    <cellStyle name="CABEÇALHO 3 3 3" xfId="593"/>
    <cellStyle name="CABEÇALHO 3 3 3 2" xfId="594"/>
    <cellStyle name="CABEÇALHO 3 3 3 2 2" xfId="595"/>
    <cellStyle name="CABEÇALHO 3 3 3 2 2 2" xfId="13344"/>
    <cellStyle name="CABEÇALHO 3 3 3 2 2 3" xfId="13345"/>
    <cellStyle name="CABEÇALHO 3 3 3 2 2 4" xfId="13346"/>
    <cellStyle name="CABEÇALHO 3 3 3 2 2 5" xfId="13347"/>
    <cellStyle name="CABEÇALHO 3 3 3 2 2 6" xfId="13348"/>
    <cellStyle name="CABEÇALHO 3 3 3 2 2 7" xfId="13349"/>
    <cellStyle name="CABEÇALHO 3 3 3 2 2 8" xfId="13350"/>
    <cellStyle name="CABEÇALHO 3 3 3 2 3" xfId="13351"/>
    <cellStyle name="CABEÇALHO 3 3 3 2 4" xfId="13352"/>
    <cellStyle name="CABEÇALHO 3 3 3 2 5" xfId="13353"/>
    <cellStyle name="CABEÇALHO 3 3 3 2 6" xfId="13354"/>
    <cellStyle name="CABEÇALHO 3 3 3 2 7" xfId="13355"/>
    <cellStyle name="CABEÇALHO 3 3 3 2 8" xfId="13356"/>
    <cellStyle name="CABEÇALHO 3 3 3 3" xfId="596"/>
    <cellStyle name="CABEÇALHO 3 3 3 3 2" xfId="13357"/>
    <cellStyle name="CABEÇALHO 3 3 3 3 3" xfId="13358"/>
    <cellStyle name="CABEÇALHO 3 3 3 3 4" xfId="13359"/>
    <cellStyle name="CABEÇALHO 3 3 3 3 5" xfId="13360"/>
    <cellStyle name="CABEÇALHO 3 3 3 3 6" xfId="13361"/>
    <cellStyle name="CABEÇALHO 3 3 3 3 7" xfId="13362"/>
    <cellStyle name="CABEÇALHO 3 3 3 4" xfId="597"/>
    <cellStyle name="CABEÇALHO 3 3 3 4 2" xfId="13363"/>
    <cellStyle name="CABEÇALHO 3 3 3 5" xfId="598"/>
    <cellStyle name="CABEÇALHO 3 3 3 5 2" xfId="13364"/>
    <cellStyle name="CABEÇALHO 3 3 3 6" xfId="13365"/>
    <cellStyle name="CABEÇALHO 3 3 3 7" xfId="13366"/>
    <cellStyle name="CABEÇALHO 3 3 3 8" xfId="13367"/>
    <cellStyle name="CABEÇALHO 3 3 3 9" xfId="13368"/>
    <cellStyle name="CABEÇALHO 3 3 4" xfId="599"/>
    <cellStyle name="CABEÇALHO 3 3 4 2" xfId="600"/>
    <cellStyle name="CABEÇALHO 3 3 4 2 2" xfId="601"/>
    <cellStyle name="CABEÇALHO 3 3 4 2 2 2" xfId="13369"/>
    <cellStyle name="CABEÇALHO 3 3 4 2 2 3" xfId="13370"/>
    <cellStyle name="CABEÇALHO 3 3 4 2 2 4" xfId="13371"/>
    <cellStyle name="CABEÇALHO 3 3 4 2 2 5" xfId="13372"/>
    <cellStyle name="CABEÇALHO 3 3 4 2 2 6" xfId="13373"/>
    <cellStyle name="CABEÇALHO 3 3 4 2 2 7" xfId="13374"/>
    <cellStyle name="CABEÇALHO 3 3 4 2 2 8" xfId="13375"/>
    <cellStyle name="CABEÇALHO 3 3 4 2 3" xfId="13376"/>
    <cellStyle name="CABEÇALHO 3 3 4 2 4" xfId="13377"/>
    <cellStyle name="CABEÇALHO 3 3 4 2 5" xfId="13378"/>
    <cellStyle name="CABEÇALHO 3 3 4 2 6" xfId="13379"/>
    <cellStyle name="CABEÇALHO 3 3 4 2 7" xfId="13380"/>
    <cellStyle name="CABEÇALHO 3 3 4 2 8" xfId="13381"/>
    <cellStyle name="CABEÇALHO 3 3 4 3" xfId="602"/>
    <cellStyle name="CABEÇALHO 3 3 4 3 2" xfId="13382"/>
    <cellStyle name="CABEÇALHO 3 3 4 3 3" xfId="13383"/>
    <cellStyle name="CABEÇALHO 3 3 4 3 4" xfId="13384"/>
    <cellStyle name="CABEÇALHO 3 3 4 3 5" xfId="13385"/>
    <cellStyle name="CABEÇALHO 3 3 4 3 6" xfId="13386"/>
    <cellStyle name="CABEÇALHO 3 3 4 3 7" xfId="13387"/>
    <cellStyle name="CABEÇALHO 3 3 4 4" xfId="603"/>
    <cellStyle name="CABEÇALHO 3 3 4 4 2" xfId="13388"/>
    <cellStyle name="CABEÇALHO 3 3 4 5" xfId="604"/>
    <cellStyle name="CABEÇALHO 3 3 4 5 2" xfId="13389"/>
    <cellStyle name="CABEÇALHO 3 3 4 6" xfId="13390"/>
    <cellStyle name="CABEÇALHO 3 3 4 7" xfId="13391"/>
    <cellStyle name="CABEÇALHO 3 3 4 8" xfId="13392"/>
    <cellStyle name="CABEÇALHO 3 3 4 9" xfId="13393"/>
    <cellStyle name="CABEÇALHO 3 3 5" xfId="605"/>
    <cellStyle name="CABEÇALHO 3 3 5 2" xfId="606"/>
    <cellStyle name="CABEÇALHO 3 3 5 2 2" xfId="13394"/>
    <cellStyle name="CABEÇALHO 3 3 5 2 3" xfId="13395"/>
    <cellStyle name="CABEÇALHO 3 3 5 2 4" xfId="13396"/>
    <cellStyle name="CABEÇALHO 3 3 5 2 5" xfId="13397"/>
    <cellStyle name="CABEÇALHO 3 3 5 2 6" xfId="13398"/>
    <cellStyle name="CABEÇALHO 3 3 5 2 7" xfId="13399"/>
    <cellStyle name="CABEÇALHO 3 3 5 2 8" xfId="13400"/>
    <cellStyle name="CABEÇALHO 3 3 5 3" xfId="13401"/>
    <cellStyle name="CABEÇALHO 3 3 5 4" xfId="13402"/>
    <cellStyle name="CABEÇALHO 3 3 5 5" xfId="13403"/>
    <cellStyle name="CABEÇALHO 3 3 5 6" xfId="13404"/>
    <cellStyle name="CABEÇALHO 3 3 5 7" xfId="13405"/>
    <cellStyle name="CABEÇALHO 3 3 5 8" xfId="13406"/>
    <cellStyle name="CABEÇALHO 3 3 6" xfId="607"/>
    <cellStyle name="CABEÇALHO 3 3 6 2" xfId="13407"/>
    <cellStyle name="CABEÇALHO 3 3 6 3" xfId="13408"/>
    <cellStyle name="CABEÇALHO 3 3 6 4" xfId="13409"/>
    <cellStyle name="CABEÇALHO 3 3 6 5" xfId="13410"/>
    <cellStyle name="CABEÇALHO 3 3 6 6" xfId="13411"/>
    <cellStyle name="CABEÇALHO 3 3 6 7" xfId="13412"/>
    <cellStyle name="CABEÇALHO 3 3 7" xfId="608"/>
    <cellStyle name="CABEÇALHO 3 3 7 2" xfId="13413"/>
    <cellStyle name="CABEÇALHO 3 3 8" xfId="609"/>
    <cellStyle name="CABEÇALHO 3 3 8 2" xfId="13414"/>
    <cellStyle name="CABEÇALHO 3 3 9" xfId="13415"/>
    <cellStyle name="CABEÇALHO 3 4" xfId="610"/>
    <cellStyle name="CABEÇALHO 3 4 10" xfId="13416"/>
    <cellStyle name="CABEÇALHO 3 4 11" xfId="13417"/>
    <cellStyle name="CABEÇALHO 3 4 12" xfId="13418"/>
    <cellStyle name="CABEÇALHO 3 4 2" xfId="611"/>
    <cellStyle name="CABEÇALHO 3 4 2 2" xfId="612"/>
    <cellStyle name="CABEÇALHO 3 4 2 2 2" xfId="613"/>
    <cellStyle name="CABEÇALHO 3 4 2 2 2 2" xfId="13419"/>
    <cellStyle name="CABEÇALHO 3 4 2 2 2 3" xfId="13420"/>
    <cellStyle name="CABEÇALHO 3 4 2 2 2 4" xfId="13421"/>
    <cellStyle name="CABEÇALHO 3 4 2 2 2 5" xfId="13422"/>
    <cellStyle name="CABEÇALHO 3 4 2 2 2 6" xfId="13423"/>
    <cellStyle name="CABEÇALHO 3 4 2 2 2 7" xfId="13424"/>
    <cellStyle name="CABEÇALHO 3 4 2 2 2 8" xfId="13425"/>
    <cellStyle name="CABEÇALHO 3 4 2 2 3" xfId="13426"/>
    <cellStyle name="CABEÇALHO 3 4 2 2 4" xfId="13427"/>
    <cellStyle name="CABEÇALHO 3 4 2 2 5" xfId="13428"/>
    <cellStyle name="CABEÇALHO 3 4 2 2 6" xfId="13429"/>
    <cellStyle name="CABEÇALHO 3 4 2 2 7" xfId="13430"/>
    <cellStyle name="CABEÇALHO 3 4 2 2 8" xfId="13431"/>
    <cellStyle name="CABEÇALHO 3 4 2 3" xfId="614"/>
    <cellStyle name="CABEÇALHO 3 4 2 3 2" xfId="13432"/>
    <cellStyle name="CABEÇALHO 3 4 2 3 3" xfId="13433"/>
    <cellStyle name="CABEÇALHO 3 4 2 3 4" xfId="13434"/>
    <cellStyle name="CABEÇALHO 3 4 2 3 5" xfId="13435"/>
    <cellStyle name="CABEÇALHO 3 4 2 3 6" xfId="13436"/>
    <cellStyle name="CABEÇALHO 3 4 2 3 7" xfId="13437"/>
    <cellStyle name="CABEÇALHO 3 4 2 4" xfId="615"/>
    <cellStyle name="CABEÇALHO 3 4 2 4 2" xfId="13438"/>
    <cellStyle name="CABEÇALHO 3 4 2 5" xfId="616"/>
    <cellStyle name="CABEÇALHO 3 4 2 5 2" xfId="13439"/>
    <cellStyle name="CABEÇALHO 3 4 2 6" xfId="13440"/>
    <cellStyle name="CABEÇALHO 3 4 2 7" xfId="13441"/>
    <cellStyle name="CABEÇALHO 3 4 2 8" xfId="13442"/>
    <cellStyle name="CABEÇALHO 3 4 2 9" xfId="13443"/>
    <cellStyle name="CABEÇALHO 3 4 3" xfId="617"/>
    <cellStyle name="CABEÇALHO 3 4 3 2" xfId="618"/>
    <cellStyle name="CABEÇALHO 3 4 3 2 2" xfId="619"/>
    <cellStyle name="CABEÇALHO 3 4 3 2 2 2" xfId="13444"/>
    <cellStyle name="CABEÇALHO 3 4 3 2 2 3" xfId="13445"/>
    <cellStyle name="CABEÇALHO 3 4 3 2 2 4" xfId="13446"/>
    <cellStyle name="CABEÇALHO 3 4 3 2 2 5" xfId="13447"/>
    <cellStyle name="CABEÇALHO 3 4 3 2 2 6" xfId="13448"/>
    <cellStyle name="CABEÇALHO 3 4 3 2 2 7" xfId="13449"/>
    <cellStyle name="CABEÇALHO 3 4 3 2 2 8" xfId="13450"/>
    <cellStyle name="CABEÇALHO 3 4 3 2 3" xfId="13451"/>
    <cellStyle name="CABEÇALHO 3 4 3 2 4" xfId="13452"/>
    <cellStyle name="CABEÇALHO 3 4 3 2 5" xfId="13453"/>
    <cellStyle name="CABEÇALHO 3 4 3 2 6" xfId="13454"/>
    <cellStyle name="CABEÇALHO 3 4 3 2 7" xfId="13455"/>
    <cellStyle name="CABEÇALHO 3 4 3 2 8" xfId="13456"/>
    <cellStyle name="CABEÇALHO 3 4 3 3" xfId="620"/>
    <cellStyle name="CABEÇALHO 3 4 3 3 2" xfId="13457"/>
    <cellStyle name="CABEÇALHO 3 4 3 3 3" xfId="13458"/>
    <cellStyle name="CABEÇALHO 3 4 3 3 4" xfId="13459"/>
    <cellStyle name="CABEÇALHO 3 4 3 3 5" xfId="13460"/>
    <cellStyle name="CABEÇALHO 3 4 3 3 6" xfId="13461"/>
    <cellStyle name="CABEÇALHO 3 4 3 3 7" xfId="13462"/>
    <cellStyle name="CABEÇALHO 3 4 3 4" xfId="621"/>
    <cellStyle name="CABEÇALHO 3 4 3 4 2" xfId="13463"/>
    <cellStyle name="CABEÇALHO 3 4 3 5" xfId="622"/>
    <cellStyle name="CABEÇALHO 3 4 3 5 2" xfId="13464"/>
    <cellStyle name="CABEÇALHO 3 4 3 6" xfId="13465"/>
    <cellStyle name="CABEÇALHO 3 4 3 7" xfId="13466"/>
    <cellStyle name="CABEÇALHO 3 4 3 8" xfId="13467"/>
    <cellStyle name="CABEÇALHO 3 4 3 9" xfId="13468"/>
    <cellStyle name="CABEÇALHO 3 4 4" xfId="623"/>
    <cellStyle name="CABEÇALHO 3 4 4 2" xfId="624"/>
    <cellStyle name="CABEÇALHO 3 4 4 2 2" xfId="625"/>
    <cellStyle name="CABEÇALHO 3 4 4 2 2 2" xfId="13469"/>
    <cellStyle name="CABEÇALHO 3 4 4 2 2 3" xfId="13470"/>
    <cellStyle name="CABEÇALHO 3 4 4 2 2 4" xfId="13471"/>
    <cellStyle name="CABEÇALHO 3 4 4 2 2 5" xfId="13472"/>
    <cellStyle name="CABEÇALHO 3 4 4 2 2 6" xfId="13473"/>
    <cellStyle name="CABEÇALHO 3 4 4 2 2 7" xfId="13474"/>
    <cellStyle name="CABEÇALHO 3 4 4 2 2 8" xfId="13475"/>
    <cellStyle name="CABEÇALHO 3 4 4 2 3" xfId="13476"/>
    <cellStyle name="CABEÇALHO 3 4 4 2 4" xfId="13477"/>
    <cellStyle name="CABEÇALHO 3 4 4 2 5" xfId="13478"/>
    <cellStyle name="CABEÇALHO 3 4 4 2 6" xfId="13479"/>
    <cellStyle name="CABEÇALHO 3 4 4 2 7" xfId="13480"/>
    <cellStyle name="CABEÇALHO 3 4 4 2 8" xfId="13481"/>
    <cellStyle name="CABEÇALHO 3 4 4 3" xfId="626"/>
    <cellStyle name="CABEÇALHO 3 4 4 3 2" xfId="13482"/>
    <cellStyle name="CABEÇALHO 3 4 4 3 3" xfId="13483"/>
    <cellStyle name="CABEÇALHO 3 4 4 3 4" xfId="13484"/>
    <cellStyle name="CABEÇALHO 3 4 4 3 5" xfId="13485"/>
    <cellStyle name="CABEÇALHO 3 4 4 3 6" xfId="13486"/>
    <cellStyle name="CABEÇALHO 3 4 4 3 7" xfId="13487"/>
    <cellStyle name="CABEÇALHO 3 4 4 4" xfId="627"/>
    <cellStyle name="CABEÇALHO 3 4 4 4 2" xfId="13488"/>
    <cellStyle name="CABEÇALHO 3 4 4 5" xfId="628"/>
    <cellStyle name="CABEÇALHO 3 4 4 5 2" xfId="13489"/>
    <cellStyle name="CABEÇALHO 3 4 4 6" xfId="13490"/>
    <cellStyle name="CABEÇALHO 3 4 4 7" xfId="13491"/>
    <cellStyle name="CABEÇALHO 3 4 4 8" xfId="13492"/>
    <cellStyle name="CABEÇALHO 3 4 4 9" xfId="13493"/>
    <cellStyle name="CABEÇALHO 3 4 5" xfId="629"/>
    <cellStyle name="CABEÇALHO 3 4 5 2" xfId="630"/>
    <cellStyle name="CABEÇALHO 3 4 5 2 2" xfId="13494"/>
    <cellStyle name="CABEÇALHO 3 4 5 2 3" xfId="13495"/>
    <cellStyle name="CABEÇALHO 3 4 5 2 4" xfId="13496"/>
    <cellStyle name="CABEÇALHO 3 4 5 2 5" xfId="13497"/>
    <cellStyle name="CABEÇALHO 3 4 5 2 6" xfId="13498"/>
    <cellStyle name="CABEÇALHO 3 4 5 2 7" xfId="13499"/>
    <cellStyle name="CABEÇALHO 3 4 5 2 8" xfId="13500"/>
    <cellStyle name="CABEÇALHO 3 4 5 3" xfId="13501"/>
    <cellStyle name="CABEÇALHO 3 4 5 4" xfId="13502"/>
    <cellStyle name="CABEÇALHO 3 4 5 5" xfId="13503"/>
    <cellStyle name="CABEÇALHO 3 4 5 6" xfId="13504"/>
    <cellStyle name="CABEÇALHO 3 4 5 7" xfId="13505"/>
    <cellStyle name="CABEÇALHO 3 4 5 8" xfId="13506"/>
    <cellStyle name="CABEÇALHO 3 4 6" xfId="631"/>
    <cellStyle name="CABEÇALHO 3 4 6 2" xfId="13507"/>
    <cellStyle name="CABEÇALHO 3 4 6 3" xfId="13508"/>
    <cellStyle name="CABEÇALHO 3 4 6 4" xfId="13509"/>
    <cellStyle name="CABEÇALHO 3 4 6 5" xfId="13510"/>
    <cellStyle name="CABEÇALHO 3 4 6 6" xfId="13511"/>
    <cellStyle name="CABEÇALHO 3 4 6 7" xfId="13512"/>
    <cellStyle name="CABEÇALHO 3 4 7" xfId="632"/>
    <cellStyle name="CABEÇALHO 3 4 7 2" xfId="13513"/>
    <cellStyle name="CABEÇALHO 3 4 8" xfId="633"/>
    <cellStyle name="CABEÇALHO 3 4 8 2" xfId="13514"/>
    <cellStyle name="CABEÇALHO 3 4 9" xfId="13515"/>
    <cellStyle name="CABEÇALHO 3 5" xfId="634"/>
    <cellStyle name="CABEÇALHO 3 5 2" xfId="635"/>
    <cellStyle name="CABEÇALHO 3 5 2 2" xfId="636"/>
    <cellStyle name="CABEÇALHO 3 5 2 2 2" xfId="13516"/>
    <cellStyle name="CABEÇALHO 3 5 2 2 3" xfId="13517"/>
    <cellStyle name="CABEÇALHO 3 5 2 2 4" xfId="13518"/>
    <cellStyle name="CABEÇALHO 3 5 2 2 5" xfId="13519"/>
    <cellStyle name="CABEÇALHO 3 5 2 2 6" xfId="13520"/>
    <cellStyle name="CABEÇALHO 3 5 2 2 7" xfId="13521"/>
    <cellStyle name="CABEÇALHO 3 5 2 2 8" xfId="13522"/>
    <cellStyle name="CABEÇALHO 3 5 2 3" xfId="13523"/>
    <cellStyle name="CABEÇALHO 3 5 2 4" xfId="13524"/>
    <cellStyle name="CABEÇALHO 3 5 2 5" xfId="13525"/>
    <cellStyle name="CABEÇALHO 3 5 2 6" xfId="13526"/>
    <cellStyle name="CABEÇALHO 3 5 2 7" xfId="13527"/>
    <cellStyle name="CABEÇALHO 3 5 2 8" xfId="13528"/>
    <cellStyle name="CABEÇALHO 3 5 3" xfId="637"/>
    <cellStyle name="CABEÇALHO 3 5 3 2" xfId="13529"/>
    <cellStyle name="CABEÇALHO 3 5 3 3" xfId="13530"/>
    <cellStyle name="CABEÇALHO 3 5 3 4" xfId="13531"/>
    <cellStyle name="CABEÇALHO 3 5 3 5" xfId="13532"/>
    <cellStyle name="CABEÇALHO 3 5 3 6" xfId="13533"/>
    <cellStyle name="CABEÇALHO 3 5 3 7" xfId="13534"/>
    <cellStyle name="CABEÇALHO 3 5 4" xfId="638"/>
    <cellStyle name="CABEÇALHO 3 5 4 2" xfId="13535"/>
    <cellStyle name="CABEÇALHO 3 5 5" xfId="639"/>
    <cellStyle name="CABEÇALHO 3 5 5 2" xfId="13536"/>
    <cellStyle name="CABEÇALHO 3 5 6" xfId="13537"/>
    <cellStyle name="CABEÇALHO 3 5 7" xfId="13538"/>
    <cellStyle name="CABEÇALHO 3 5 8" xfId="13539"/>
    <cellStyle name="CABEÇALHO 3 5 9" xfId="13540"/>
    <cellStyle name="CABEÇALHO 3 6" xfId="640"/>
    <cellStyle name="CABEÇALHO 3 6 2" xfId="641"/>
    <cellStyle name="CABEÇALHO 3 6 2 2" xfId="642"/>
    <cellStyle name="CABEÇALHO 3 6 2 2 2" xfId="13541"/>
    <cellStyle name="CABEÇALHO 3 6 2 2 3" xfId="13542"/>
    <cellStyle name="CABEÇALHO 3 6 2 2 4" xfId="13543"/>
    <cellStyle name="CABEÇALHO 3 6 2 2 5" xfId="13544"/>
    <cellStyle name="CABEÇALHO 3 6 2 2 6" xfId="13545"/>
    <cellStyle name="CABEÇALHO 3 6 2 2 7" xfId="13546"/>
    <cellStyle name="CABEÇALHO 3 6 2 2 8" xfId="13547"/>
    <cellStyle name="CABEÇALHO 3 6 2 3" xfId="13548"/>
    <cellStyle name="CABEÇALHO 3 6 2 4" xfId="13549"/>
    <cellStyle name="CABEÇALHO 3 6 2 5" xfId="13550"/>
    <cellStyle name="CABEÇALHO 3 6 2 6" xfId="13551"/>
    <cellStyle name="CABEÇALHO 3 6 2 7" xfId="13552"/>
    <cellStyle name="CABEÇALHO 3 6 2 8" xfId="13553"/>
    <cellStyle name="CABEÇALHO 3 6 3" xfId="643"/>
    <cellStyle name="CABEÇALHO 3 6 3 2" xfId="13554"/>
    <cellStyle name="CABEÇALHO 3 6 3 3" xfId="13555"/>
    <cellStyle name="CABEÇALHO 3 6 3 4" xfId="13556"/>
    <cellStyle name="CABEÇALHO 3 6 3 5" xfId="13557"/>
    <cellStyle name="CABEÇALHO 3 6 3 6" xfId="13558"/>
    <cellStyle name="CABEÇALHO 3 6 3 7" xfId="13559"/>
    <cellStyle name="CABEÇALHO 3 6 4" xfId="644"/>
    <cellStyle name="CABEÇALHO 3 6 4 2" xfId="13560"/>
    <cellStyle name="CABEÇALHO 3 6 5" xfId="645"/>
    <cellStyle name="CABEÇALHO 3 6 5 2" xfId="13561"/>
    <cellStyle name="CABEÇALHO 3 6 6" xfId="13562"/>
    <cellStyle name="CABEÇALHO 3 6 7" xfId="13563"/>
    <cellStyle name="CABEÇALHO 3 6 8" xfId="13564"/>
    <cellStyle name="CABEÇALHO 3 6 9" xfId="13565"/>
    <cellStyle name="CABEÇALHO 3 7" xfId="646"/>
    <cellStyle name="CABEÇALHO 3 7 2" xfId="647"/>
    <cellStyle name="CABEÇALHO 3 7 2 2" xfId="648"/>
    <cellStyle name="CABEÇALHO 3 7 2 2 2" xfId="13566"/>
    <cellStyle name="CABEÇALHO 3 7 2 2 3" xfId="13567"/>
    <cellStyle name="CABEÇALHO 3 7 2 2 4" xfId="13568"/>
    <cellStyle name="CABEÇALHO 3 7 2 2 5" xfId="13569"/>
    <cellStyle name="CABEÇALHO 3 7 2 2 6" xfId="13570"/>
    <cellStyle name="CABEÇALHO 3 7 2 2 7" xfId="13571"/>
    <cellStyle name="CABEÇALHO 3 7 2 2 8" xfId="13572"/>
    <cellStyle name="CABEÇALHO 3 7 2 3" xfId="13573"/>
    <cellStyle name="CABEÇALHO 3 7 2 4" xfId="13574"/>
    <cellStyle name="CABEÇALHO 3 7 2 5" xfId="13575"/>
    <cellStyle name="CABEÇALHO 3 7 2 6" xfId="13576"/>
    <cellStyle name="CABEÇALHO 3 7 2 7" xfId="13577"/>
    <cellStyle name="CABEÇALHO 3 7 2 8" xfId="13578"/>
    <cellStyle name="CABEÇALHO 3 7 3" xfId="649"/>
    <cellStyle name="CABEÇALHO 3 7 3 2" xfId="13579"/>
    <cellStyle name="CABEÇALHO 3 7 3 3" xfId="13580"/>
    <cellStyle name="CABEÇALHO 3 7 3 4" xfId="13581"/>
    <cellStyle name="CABEÇALHO 3 7 3 5" xfId="13582"/>
    <cellStyle name="CABEÇALHO 3 7 3 6" xfId="13583"/>
    <cellStyle name="CABEÇALHO 3 7 3 7" xfId="13584"/>
    <cellStyle name="CABEÇALHO 3 7 4" xfId="650"/>
    <cellStyle name="CABEÇALHO 3 7 4 2" xfId="13585"/>
    <cellStyle name="CABEÇALHO 3 7 5" xfId="651"/>
    <cellStyle name="CABEÇALHO 3 7 5 2" xfId="13586"/>
    <cellStyle name="CABEÇALHO 3 7 6" xfId="13587"/>
    <cellStyle name="CABEÇALHO 3 7 7" xfId="13588"/>
    <cellStyle name="CABEÇALHO 3 7 8" xfId="13589"/>
    <cellStyle name="CABEÇALHO 3 7 9" xfId="13590"/>
    <cellStyle name="CABEÇALHO 3 8" xfId="652"/>
    <cellStyle name="CABEÇALHO 3 8 2" xfId="653"/>
    <cellStyle name="CABEÇALHO 3 8 2 2" xfId="13591"/>
    <cellStyle name="CABEÇALHO 3 8 2 3" xfId="13592"/>
    <cellStyle name="CABEÇALHO 3 8 2 4" xfId="13593"/>
    <cellStyle name="CABEÇALHO 3 8 2 5" xfId="13594"/>
    <cellStyle name="CABEÇALHO 3 8 2 6" xfId="13595"/>
    <cellStyle name="CABEÇALHO 3 8 2 7" xfId="13596"/>
    <cellStyle name="CABEÇALHO 3 8 2 8" xfId="13597"/>
    <cellStyle name="CABEÇALHO 3 8 3" xfId="13598"/>
    <cellStyle name="CABEÇALHO 3 8 4" xfId="13599"/>
    <cellStyle name="CABEÇALHO 3 8 5" xfId="13600"/>
    <cellStyle name="CABEÇALHO 3 8 6" xfId="13601"/>
    <cellStyle name="CABEÇALHO 3 8 7" xfId="13602"/>
    <cellStyle name="CABEÇALHO 3 8 8" xfId="13603"/>
    <cellStyle name="CABEÇALHO 3 9" xfId="654"/>
    <cellStyle name="CABEÇALHO 3 9 2" xfId="13604"/>
    <cellStyle name="CABEÇALHO 3 9 3" xfId="13605"/>
    <cellStyle name="CABEÇALHO 3 9 4" xfId="13606"/>
    <cellStyle name="CABEÇALHO 3 9 5" xfId="13607"/>
    <cellStyle name="CABEÇALHO 3 9 6" xfId="13608"/>
    <cellStyle name="CABEÇALHO 3 9 7" xfId="13609"/>
    <cellStyle name="CABEÇALHO 30" xfId="655"/>
    <cellStyle name="CABEÇALHO 31" xfId="656"/>
    <cellStyle name="CABEÇALHO 32" xfId="657"/>
    <cellStyle name="CABEÇALHO 33" xfId="13610"/>
    <cellStyle name="CABEÇALHO 4" xfId="658"/>
    <cellStyle name="CABEÇALHO 4 10" xfId="659"/>
    <cellStyle name="CABEÇALHO 4 10 2" xfId="13611"/>
    <cellStyle name="CABEÇALHO 4 11" xfId="660"/>
    <cellStyle name="CABEÇALHO 4 11 2" xfId="13612"/>
    <cellStyle name="CABEÇALHO 4 12" xfId="13613"/>
    <cellStyle name="CABEÇALHO 4 13" xfId="13614"/>
    <cellStyle name="CABEÇALHO 4 14" xfId="13615"/>
    <cellStyle name="CABEÇALHO 4 15" xfId="13616"/>
    <cellStyle name="CABEÇALHO 4 2" xfId="661"/>
    <cellStyle name="CABEÇALHO 4 2 10" xfId="662"/>
    <cellStyle name="CABEÇALHO 4 2 10 2" xfId="13617"/>
    <cellStyle name="CABEÇALHO 4 2 11" xfId="13618"/>
    <cellStyle name="CABEÇALHO 4 2 12" xfId="13619"/>
    <cellStyle name="CABEÇALHO 4 2 13" xfId="13620"/>
    <cellStyle name="CABEÇALHO 4 2 14" xfId="13621"/>
    <cellStyle name="CABEÇALHO 4 2 2" xfId="663"/>
    <cellStyle name="CABEÇALHO 4 2 2 10" xfId="13622"/>
    <cellStyle name="CABEÇALHO 4 2 2 11" xfId="13623"/>
    <cellStyle name="CABEÇALHO 4 2 2 12" xfId="13624"/>
    <cellStyle name="CABEÇALHO 4 2 2 2" xfId="664"/>
    <cellStyle name="CABEÇALHO 4 2 2 2 10" xfId="13625"/>
    <cellStyle name="CABEÇALHO 4 2 2 2 11" xfId="13626"/>
    <cellStyle name="CABEÇALHO 4 2 2 2 12" xfId="13627"/>
    <cellStyle name="CABEÇALHO 4 2 2 2 2" xfId="665"/>
    <cellStyle name="CABEÇALHO 4 2 2 2 2 2" xfId="666"/>
    <cellStyle name="CABEÇALHO 4 2 2 2 2 2 2" xfId="667"/>
    <cellStyle name="CABEÇALHO 4 2 2 2 2 2 2 2" xfId="13628"/>
    <cellStyle name="CABEÇALHO 4 2 2 2 2 2 2 3" xfId="13629"/>
    <cellStyle name="CABEÇALHO 4 2 2 2 2 2 2 4" xfId="13630"/>
    <cellStyle name="CABEÇALHO 4 2 2 2 2 2 2 5" xfId="13631"/>
    <cellStyle name="CABEÇALHO 4 2 2 2 2 2 2 6" xfId="13632"/>
    <cellStyle name="CABEÇALHO 4 2 2 2 2 2 2 7" xfId="13633"/>
    <cellStyle name="CABEÇALHO 4 2 2 2 2 2 2 8" xfId="13634"/>
    <cellStyle name="CABEÇALHO 4 2 2 2 2 2 3" xfId="13635"/>
    <cellStyle name="CABEÇALHO 4 2 2 2 2 2 4" xfId="13636"/>
    <cellStyle name="CABEÇALHO 4 2 2 2 2 2 5" xfId="13637"/>
    <cellStyle name="CABEÇALHO 4 2 2 2 2 2 6" xfId="13638"/>
    <cellStyle name="CABEÇALHO 4 2 2 2 2 2 7" xfId="13639"/>
    <cellStyle name="CABEÇALHO 4 2 2 2 2 2 8" xfId="13640"/>
    <cellStyle name="CABEÇALHO 4 2 2 2 2 3" xfId="668"/>
    <cellStyle name="CABEÇALHO 4 2 2 2 2 3 2" xfId="13641"/>
    <cellStyle name="CABEÇALHO 4 2 2 2 2 3 3" xfId="13642"/>
    <cellStyle name="CABEÇALHO 4 2 2 2 2 3 4" xfId="13643"/>
    <cellStyle name="CABEÇALHO 4 2 2 2 2 3 5" xfId="13644"/>
    <cellStyle name="CABEÇALHO 4 2 2 2 2 3 6" xfId="13645"/>
    <cellStyle name="CABEÇALHO 4 2 2 2 2 3 7" xfId="13646"/>
    <cellStyle name="CABEÇALHO 4 2 2 2 2 4" xfId="669"/>
    <cellStyle name="CABEÇALHO 4 2 2 2 2 4 2" xfId="13647"/>
    <cellStyle name="CABEÇALHO 4 2 2 2 2 5" xfId="670"/>
    <cellStyle name="CABEÇALHO 4 2 2 2 2 5 2" xfId="13648"/>
    <cellStyle name="CABEÇALHO 4 2 2 2 2 6" xfId="13649"/>
    <cellStyle name="CABEÇALHO 4 2 2 2 2 7" xfId="13650"/>
    <cellStyle name="CABEÇALHO 4 2 2 2 2 8" xfId="13651"/>
    <cellStyle name="CABEÇALHO 4 2 2 2 2 9" xfId="13652"/>
    <cellStyle name="CABEÇALHO 4 2 2 2 3" xfId="671"/>
    <cellStyle name="CABEÇALHO 4 2 2 2 3 2" xfId="672"/>
    <cellStyle name="CABEÇALHO 4 2 2 2 3 2 2" xfId="673"/>
    <cellStyle name="CABEÇALHO 4 2 2 2 3 2 2 2" xfId="13653"/>
    <cellStyle name="CABEÇALHO 4 2 2 2 3 2 2 3" xfId="13654"/>
    <cellStyle name="CABEÇALHO 4 2 2 2 3 2 2 4" xfId="13655"/>
    <cellStyle name="CABEÇALHO 4 2 2 2 3 2 2 5" xfId="13656"/>
    <cellStyle name="CABEÇALHO 4 2 2 2 3 2 2 6" xfId="13657"/>
    <cellStyle name="CABEÇALHO 4 2 2 2 3 2 2 7" xfId="13658"/>
    <cellStyle name="CABEÇALHO 4 2 2 2 3 2 2 8" xfId="13659"/>
    <cellStyle name="CABEÇALHO 4 2 2 2 3 2 3" xfId="13660"/>
    <cellStyle name="CABEÇALHO 4 2 2 2 3 2 4" xfId="13661"/>
    <cellStyle name="CABEÇALHO 4 2 2 2 3 2 5" xfId="13662"/>
    <cellStyle name="CABEÇALHO 4 2 2 2 3 2 6" xfId="13663"/>
    <cellStyle name="CABEÇALHO 4 2 2 2 3 2 7" xfId="13664"/>
    <cellStyle name="CABEÇALHO 4 2 2 2 3 2 8" xfId="13665"/>
    <cellStyle name="CABEÇALHO 4 2 2 2 3 3" xfId="674"/>
    <cellStyle name="CABEÇALHO 4 2 2 2 3 3 2" xfId="13666"/>
    <cellStyle name="CABEÇALHO 4 2 2 2 3 3 3" xfId="13667"/>
    <cellStyle name="CABEÇALHO 4 2 2 2 3 3 4" xfId="13668"/>
    <cellStyle name="CABEÇALHO 4 2 2 2 3 3 5" xfId="13669"/>
    <cellStyle name="CABEÇALHO 4 2 2 2 3 3 6" xfId="13670"/>
    <cellStyle name="CABEÇALHO 4 2 2 2 3 3 7" xfId="13671"/>
    <cellStyle name="CABEÇALHO 4 2 2 2 3 4" xfId="675"/>
    <cellStyle name="CABEÇALHO 4 2 2 2 3 4 2" xfId="13672"/>
    <cellStyle name="CABEÇALHO 4 2 2 2 3 5" xfId="676"/>
    <cellStyle name="CABEÇALHO 4 2 2 2 3 5 2" xfId="13673"/>
    <cellStyle name="CABEÇALHO 4 2 2 2 3 6" xfId="13674"/>
    <cellStyle name="CABEÇALHO 4 2 2 2 3 7" xfId="13675"/>
    <cellStyle name="CABEÇALHO 4 2 2 2 3 8" xfId="13676"/>
    <cellStyle name="CABEÇALHO 4 2 2 2 3 9" xfId="13677"/>
    <cellStyle name="CABEÇALHO 4 2 2 2 4" xfId="677"/>
    <cellStyle name="CABEÇALHO 4 2 2 2 4 2" xfId="678"/>
    <cellStyle name="CABEÇALHO 4 2 2 2 4 2 2" xfId="679"/>
    <cellStyle name="CABEÇALHO 4 2 2 2 4 2 2 2" xfId="13678"/>
    <cellStyle name="CABEÇALHO 4 2 2 2 4 2 2 3" xfId="13679"/>
    <cellStyle name="CABEÇALHO 4 2 2 2 4 2 2 4" xfId="13680"/>
    <cellStyle name="CABEÇALHO 4 2 2 2 4 2 2 5" xfId="13681"/>
    <cellStyle name="CABEÇALHO 4 2 2 2 4 2 2 6" xfId="13682"/>
    <cellStyle name="CABEÇALHO 4 2 2 2 4 2 2 7" xfId="13683"/>
    <cellStyle name="CABEÇALHO 4 2 2 2 4 2 2 8" xfId="13684"/>
    <cellStyle name="CABEÇALHO 4 2 2 2 4 2 3" xfId="13685"/>
    <cellStyle name="CABEÇALHO 4 2 2 2 4 2 4" xfId="13686"/>
    <cellStyle name="CABEÇALHO 4 2 2 2 4 2 5" xfId="13687"/>
    <cellStyle name="CABEÇALHO 4 2 2 2 4 2 6" xfId="13688"/>
    <cellStyle name="CABEÇALHO 4 2 2 2 4 2 7" xfId="13689"/>
    <cellStyle name="CABEÇALHO 4 2 2 2 4 2 8" xfId="13690"/>
    <cellStyle name="CABEÇALHO 4 2 2 2 4 3" xfId="680"/>
    <cellStyle name="CABEÇALHO 4 2 2 2 4 3 2" xfId="13691"/>
    <cellStyle name="CABEÇALHO 4 2 2 2 4 3 3" xfId="13692"/>
    <cellStyle name="CABEÇALHO 4 2 2 2 4 3 4" xfId="13693"/>
    <cellStyle name="CABEÇALHO 4 2 2 2 4 3 5" xfId="13694"/>
    <cellStyle name="CABEÇALHO 4 2 2 2 4 3 6" xfId="13695"/>
    <cellStyle name="CABEÇALHO 4 2 2 2 4 3 7" xfId="13696"/>
    <cellStyle name="CABEÇALHO 4 2 2 2 4 4" xfId="681"/>
    <cellStyle name="CABEÇALHO 4 2 2 2 4 4 2" xfId="13697"/>
    <cellStyle name="CABEÇALHO 4 2 2 2 4 5" xfId="682"/>
    <cellStyle name="CABEÇALHO 4 2 2 2 4 5 2" xfId="13698"/>
    <cellStyle name="CABEÇALHO 4 2 2 2 4 6" xfId="13699"/>
    <cellStyle name="CABEÇALHO 4 2 2 2 4 7" xfId="13700"/>
    <cellStyle name="CABEÇALHO 4 2 2 2 4 8" xfId="13701"/>
    <cellStyle name="CABEÇALHO 4 2 2 2 4 9" xfId="13702"/>
    <cellStyle name="CABEÇALHO 4 2 2 2 5" xfId="683"/>
    <cellStyle name="CABEÇALHO 4 2 2 2 5 2" xfId="684"/>
    <cellStyle name="CABEÇALHO 4 2 2 2 5 2 2" xfId="13703"/>
    <cellStyle name="CABEÇALHO 4 2 2 2 5 2 3" xfId="13704"/>
    <cellStyle name="CABEÇALHO 4 2 2 2 5 2 4" xfId="13705"/>
    <cellStyle name="CABEÇALHO 4 2 2 2 5 2 5" xfId="13706"/>
    <cellStyle name="CABEÇALHO 4 2 2 2 5 2 6" xfId="13707"/>
    <cellStyle name="CABEÇALHO 4 2 2 2 5 2 7" xfId="13708"/>
    <cellStyle name="CABEÇALHO 4 2 2 2 5 2 8" xfId="13709"/>
    <cellStyle name="CABEÇALHO 4 2 2 2 5 3" xfId="13710"/>
    <cellStyle name="CABEÇALHO 4 2 2 2 5 4" xfId="13711"/>
    <cellStyle name="CABEÇALHO 4 2 2 2 5 5" xfId="13712"/>
    <cellStyle name="CABEÇALHO 4 2 2 2 5 6" xfId="13713"/>
    <cellStyle name="CABEÇALHO 4 2 2 2 5 7" xfId="13714"/>
    <cellStyle name="CABEÇALHO 4 2 2 2 5 8" xfId="13715"/>
    <cellStyle name="CABEÇALHO 4 2 2 2 6" xfId="685"/>
    <cellStyle name="CABEÇALHO 4 2 2 2 6 2" xfId="13716"/>
    <cellStyle name="CABEÇALHO 4 2 2 2 6 3" xfId="13717"/>
    <cellStyle name="CABEÇALHO 4 2 2 2 6 4" xfId="13718"/>
    <cellStyle name="CABEÇALHO 4 2 2 2 6 5" xfId="13719"/>
    <cellStyle name="CABEÇALHO 4 2 2 2 6 6" xfId="13720"/>
    <cellStyle name="CABEÇALHO 4 2 2 2 6 7" xfId="13721"/>
    <cellStyle name="CABEÇALHO 4 2 2 2 7" xfId="686"/>
    <cellStyle name="CABEÇALHO 4 2 2 2 7 2" xfId="13722"/>
    <cellStyle name="CABEÇALHO 4 2 2 2 8" xfId="687"/>
    <cellStyle name="CABEÇALHO 4 2 2 2 8 2" xfId="13723"/>
    <cellStyle name="CABEÇALHO 4 2 2 2 9" xfId="13724"/>
    <cellStyle name="CABEÇALHO 4 2 2 3" xfId="688"/>
    <cellStyle name="CABEÇALHO 4 2 2 3 2" xfId="689"/>
    <cellStyle name="CABEÇALHO 4 2 2 3 2 2" xfId="690"/>
    <cellStyle name="CABEÇALHO 4 2 2 3 2 2 2" xfId="13725"/>
    <cellStyle name="CABEÇALHO 4 2 2 3 2 2 3" xfId="13726"/>
    <cellStyle name="CABEÇALHO 4 2 2 3 2 2 4" xfId="13727"/>
    <cellStyle name="CABEÇALHO 4 2 2 3 2 2 5" xfId="13728"/>
    <cellStyle name="CABEÇALHO 4 2 2 3 2 2 6" xfId="13729"/>
    <cellStyle name="CABEÇALHO 4 2 2 3 2 2 7" xfId="13730"/>
    <cellStyle name="CABEÇALHO 4 2 2 3 2 2 8" xfId="13731"/>
    <cellStyle name="CABEÇALHO 4 2 2 3 2 3" xfId="13732"/>
    <cellStyle name="CABEÇALHO 4 2 2 3 2 4" xfId="13733"/>
    <cellStyle name="CABEÇALHO 4 2 2 3 2 5" xfId="13734"/>
    <cellStyle name="CABEÇALHO 4 2 2 3 2 6" xfId="13735"/>
    <cellStyle name="CABEÇALHO 4 2 2 3 2 7" xfId="13736"/>
    <cellStyle name="CABEÇALHO 4 2 2 3 2 8" xfId="13737"/>
    <cellStyle name="CABEÇALHO 4 2 2 3 3" xfId="691"/>
    <cellStyle name="CABEÇALHO 4 2 2 3 3 2" xfId="13738"/>
    <cellStyle name="CABEÇALHO 4 2 2 3 3 3" xfId="13739"/>
    <cellStyle name="CABEÇALHO 4 2 2 3 3 4" xfId="13740"/>
    <cellStyle name="CABEÇALHO 4 2 2 3 3 5" xfId="13741"/>
    <cellStyle name="CABEÇALHO 4 2 2 3 3 6" xfId="13742"/>
    <cellStyle name="CABEÇALHO 4 2 2 3 3 7" xfId="13743"/>
    <cellStyle name="CABEÇALHO 4 2 2 3 4" xfId="692"/>
    <cellStyle name="CABEÇALHO 4 2 2 3 4 2" xfId="13744"/>
    <cellStyle name="CABEÇALHO 4 2 2 3 5" xfId="693"/>
    <cellStyle name="CABEÇALHO 4 2 2 3 5 2" xfId="13745"/>
    <cellStyle name="CABEÇALHO 4 2 2 3 6" xfId="13746"/>
    <cellStyle name="CABEÇALHO 4 2 2 3 7" xfId="13747"/>
    <cellStyle name="CABEÇALHO 4 2 2 3 8" xfId="13748"/>
    <cellStyle name="CABEÇALHO 4 2 2 3 9" xfId="13749"/>
    <cellStyle name="CABEÇALHO 4 2 2 4" xfId="694"/>
    <cellStyle name="CABEÇALHO 4 2 2 4 2" xfId="695"/>
    <cellStyle name="CABEÇALHO 4 2 2 4 2 2" xfId="696"/>
    <cellStyle name="CABEÇALHO 4 2 2 4 2 2 2" xfId="13750"/>
    <cellStyle name="CABEÇALHO 4 2 2 4 2 2 3" xfId="13751"/>
    <cellStyle name="CABEÇALHO 4 2 2 4 2 2 4" xfId="13752"/>
    <cellStyle name="CABEÇALHO 4 2 2 4 2 2 5" xfId="13753"/>
    <cellStyle name="CABEÇALHO 4 2 2 4 2 2 6" xfId="13754"/>
    <cellStyle name="CABEÇALHO 4 2 2 4 2 2 7" xfId="13755"/>
    <cellStyle name="CABEÇALHO 4 2 2 4 2 2 8" xfId="13756"/>
    <cellStyle name="CABEÇALHO 4 2 2 4 2 3" xfId="13757"/>
    <cellStyle name="CABEÇALHO 4 2 2 4 2 4" xfId="13758"/>
    <cellStyle name="CABEÇALHO 4 2 2 4 2 5" xfId="13759"/>
    <cellStyle name="CABEÇALHO 4 2 2 4 2 6" xfId="13760"/>
    <cellStyle name="CABEÇALHO 4 2 2 4 2 7" xfId="13761"/>
    <cellStyle name="CABEÇALHO 4 2 2 4 2 8" xfId="13762"/>
    <cellStyle name="CABEÇALHO 4 2 2 4 3" xfId="697"/>
    <cellStyle name="CABEÇALHO 4 2 2 4 3 2" xfId="13763"/>
    <cellStyle name="CABEÇALHO 4 2 2 4 3 3" xfId="13764"/>
    <cellStyle name="CABEÇALHO 4 2 2 4 3 4" xfId="13765"/>
    <cellStyle name="CABEÇALHO 4 2 2 4 3 5" xfId="13766"/>
    <cellStyle name="CABEÇALHO 4 2 2 4 3 6" xfId="13767"/>
    <cellStyle name="CABEÇALHO 4 2 2 4 3 7" xfId="13768"/>
    <cellStyle name="CABEÇALHO 4 2 2 4 4" xfId="698"/>
    <cellStyle name="CABEÇALHO 4 2 2 4 4 2" xfId="13769"/>
    <cellStyle name="CABEÇALHO 4 2 2 4 5" xfId="699"/>
    <cellStyle name="CABEÇALHO 4 2 2 4 5 2" xfId="13770"/>
    <cellStyle name="CABEÇALHO 4 2 2 4 6" xfId="13771"/>
    <cellStyle name="CABEÇALHO 4 2 2 4 7" xfId="13772"/>
    <cellStyle name="CABEÇALHO 4 2 2 4 8" xfId="13773"/>
    <cellStyle name="CABEÇALHO 4 2 2 4 9" xfId="13774"/>
    <cellStyle name="CABEÇALHO 4 2 2 5" xfId="700"/>
    <cellStyle name="CABEÇALHO 4 2 2 5 2" xfId="701"/>
    <cellStyle name="CABEÇALHO 4 2 2 5 2 2" xfId="13775"/>
    <cellStyle name="CABEÇALHO 4 2 2 5 2 3" xfId="13776"/>
    <cellStyle name="CABEÇALHO 4 2 2 5 2 4" xfId="13777"/>
    <cellStyle name="CABEÇALHO 4 2 2 5 2 5" xfId="13778"/>
    <cellStyle name="CABEÇALHO 4 2 2 5 2 6" xfId="13779"/>
    <cellStyle name="CABEÇALHO 4 2 2 5 2 7" xfId="13780"/>
    <cellStyle name="CABEÇALHO 4 2 2 5 2 8" xfId="13781"/>
    <cellStyle name="CABEÇALHO 4 2 2 5 3" xfId="13782"/>
    <cellStyle name="CABEÇALHO 4 2 2 5 4" xfId="13783"/>
    <cellStyle name="CABEÇALHO 4 2 2 5 5" xfId="13784"/>
    <cellStyle name="CABEÇALHO 4 2 2 5 6" xfId="13785"/>
    <cellStyle name="CABEÇALHO 4 2 2 5 7" xfId="13786"/>
    <cellStyle name="CABEÇALHO 4 2 2 5 8" xfId="13787"/>
    <cellStyle name="CABEÇALHO 4 2 2 6" xfId="702"/>
    <cellStyle name="CABEÇALHO 4 2 2 6 2" xfId="13788"/>
    <cellStyle name="CABEÇALHO 4 2 2 6 3" xfId="13789"/>
    <cellStyle name="CABEÇALHO 4 2 2 6 4" xfId="13790"/>
    <cellStyle name="CABEÇALHO 4 2 2 6 5" xfId="13791"/>
    <cellStyle name="CABEÇALHO 4 2 2 6 6" xfId="13792"/>
    <cellStyle name="CABEÇALHO 4 2 2 6 7" xfId="13793"/>
    <cellStyle name="CABEÇALHO 4 2 2 7" xfId="703"/>
    <cellStyle name="CABEÇALHO 4 2 2 7 2" xfId="13794"/>
    <cellStyle name="CABEÇALHO 4 2 2 8" xfId="704"/>
    <cellStyle name="CABEÇALHO 4 2 2 8 2" xfId="13795"/>
    <cellStyle name="CABEÇALHO 4 2 2 9" xfId="13796"/>
    <cellStyle name="CABEÇALHO 4 2 3" xfId="705"/>
    <cellStyle name="CABEÇALHO 4 2 3 10" xfId="13797"/>
    <cellStyle name="CABEÇALHO 4 2 3 11" xfId="13798"/>
    <cellStyle name="CABEÇALHO 4 2 3 12" xfId="13799"/>
    <cellStyle name="CABEÇALHO 4 2 3 2" xfId="706"/>
    <cellStyle name="CABEÇALHO 4 2 3 2 2" xfId="707"/>
    <cellStyle name="CABEÇALHO 4 2 3 2 2 2" xfId="708"/>
    <cellStyle name="CABEÇALHO 4 2 3 2 2 2 2" xfId="13800"/>
    <cellStyle name="CABEÇALHO 4 2 3 2 2 2 3" xfId="13801"/>
    <cellStyle name="CABEÇALHO 4 2 3 2 2 2 4" xfId="13802"/>
    <cellStyle name="CABEÇALHO 4 2 3 2 2 2 5" xfId="13803"/>
    <cellStyle name="CABEÇALHO 4 2 3 2 2 2 6" xfId="13804"/>
    <cellStyle name="CABEÇALHO 4 2 3 2 2 2 7" xfId="13805"/>
    <cellStyle name="CABEÇALHO 4 2 3 2 2 2 8" xfId="13806"/>
    <cellStyle name="CABEÇALHO 4 2 3 2 2 3" xfId="13807"/>
    <cellStyle name="CABEÇALHO 4 2 3 2 2 4" xfId="13808"/>
    <cellStyle name="CABEÇALHO 4 2 3 2 2 5" xfId="13809"/>
    <cellStyle name="CABEÇALHO 4 2 3 2 2 6" xfId="13810"/>
    <cellStyle name="CABEÇALHO 4 2 3 2 2 7" xfId="13811"/>
    <cellStyle name="CABEÇALHO 4 2 3 2 2 8" xfId="13812"/>
    <cellStyle name="CABEÇALHO 4 2 3 2 3" xfId="709"/>
    <cellStyle name="CABEÇALHO 4 2 3 2 3 2" xfId="13813"/>
    <cellStyle name="CABEÇALHO 4 2 3 2 3 3" xfId="13814"/>
    <cellStyle name="CABEÇALHO 4 2 3 2 3 4" xfId="13815"/>
    <cellStyle name="CABEÇALHO 4 2 3 2 3 5" xfId="13816"/>
    <cellStyle name="CABEÇALHO 4 2 3 2 3 6" xfId="13817"/>
    <cellStyle name="CABEÇALHO 4 2 3 2 3 7" xfId="13818"/>
    <cellStyle name="CABEÇALHO 4 2 3 2 4" xfId="710"/>
    <cellStyle name="CABEÇALHO 4 2 3 2 4 2" xfId="13819"/>
    <cellStyle name="CABEÇALHO 4 2 3 2 5" xfId="711"/>
    <cellStyle name="CABEÇALHO 4 2 3 2 5 2" xfId="13820"/>
    <cellStyle name="CABEÇALHO 4 2 3 2 6" xfId="13821"/>
    <cellStyle name="CABEÇALHO 4 2 3 2 7" xfId="13822"/>
    <cellStyle name="CABEÇALHO 4 2 3 2 8" xfId="13823"/>
    <cellStyle name="CABEÇALHO 4 2 3 2 9" xfId="13824"/>
    <cellStyle name="CABEÇALHO 4 2 3 3" xfId="712"/>
    <cellStyle name="CABEÇALHO 4 2 3 3 2" xfId="713"/>
    <cellStyle name="CABEÇALHO 4 2 3 3 2 2" xfId="714"/>
    <cellStyle name="CABEÇALHO 4 2 3 3 2 2 2" xfId="13825"/>
    <cellStyle name="CABEÇALHO 4 2 3 3 2 2 3" xfId="13826"/>
    <cellStyle name="CABEÇALHO 4 2 3 3 2 2 4" xfId="13827"/>
    <cellStyle name="CABEÇALHO 4 2 3 3 2 2 5" xfId="13828"/>
    <cellStyle name="CABEÇALHO 4 2 3 3 2 2 6" xfId="13829"/>
    <cellStyle name="CABEÇALHO 4 2 3 3 2 2 7" xfId="13830"/>
    <cellStyle name="CABEÇALHO 4 2 3 3 2 2 8" xfId="13831"/>
    <cellStyle name="CABEÇALHO 4 2 3 3 2 3" xfId="13832"/>
    <cellStyle name="CABEÇALHO 4 2 3 3 2 4" xfId="13833"/>
    <cellStyle name="CABEÇALHO 4 2 3 3 2 5" xfId="13834"/>
    <cellStyle name="CABEÇALHO 4 2 3 3 2 6" xfId="13835"/>
    <cellStyle name="CABEÇALHO 4 2 3 3 2 7" xfId="13836"/>
    <cellStyle name="CABEÇALHO 4 2 3 3 2 8" xfId="13837"/>
    <cellStyle name="CABEÇALHO 4 2 3 3 3" xfId="715"/>
    <cellStyle name="CABEÇALHO 4 2 3 3 3 2" xfId="13838"/>
    <cellStyle name="CABEÇALHO 4 2 3 3 3 3" xfId="13839"/>
    <cellStyle name="CABEÇALHO 4 2 3 3 3 4" xfId="13840"/>
    <cellStyle name="CABEÇALHO 4 2 3 3 3 5" xfId="13841"/>
    <cellStyle name="CABEÇALHO 4 2 3 3 3 6" xfId="13842"/>
    <cellStyle name="CABEÇALHO 4 2 3 3 3 7" xfId="13843"/>
    <cellStyle name="CABEÇALHO 4 2 3 3 4" xfId="716"/>
    <cellStyle name="CABEÇALHO 4 2 3 3 4 2" xfId="13844"/>
    <cellStyle name="CABEÇALHO 4 2 3 3 5" xfId="717"/>
    <cellStyle name="CABEÇALHO 4 2 3 3 5 2" xfId="13845"/>
    <cellStyle name="CABEÇALHO 4 2 3 3 6" xfId="13846"/>
    <cellStyle name="CABEÇALHO 4 2 3 3 7" xfId="13847"/>
    <cellStyle name="CABEÇALHO 4 2 3 3 8" xfId="13848"/>
    <cellStyle name="CABEÇALHO 4 2 3 3 9" xfId="13849"/>
    <cellStyle name="CABEÇALHO 4 2 3 4" xfId="718"/>
    <cellStyle name="CABEÇALHO 4 2 3 4 2" xfId="719"/>
    <cellStyle name="CABEÇALHO 4 2 3 4 2 2" xfId="720"/>
    <cellStyle name="CABEÇALHO 4 2 3 4 2 2 2" xfId="13850"/>
    <cellStyle name="CABEÇALHO 4 2 3 4 2 2 3" xfId="13851"/>
    <cellStyle name="CABEÇALHO 4 2 3 4 2 2 4" xfId="13852"/>
    <cellStyle name="CABEÇALHO 4 2 3 4 2 2 5" xfId="13853"/>
    <cellStyle name="CABEÇALHO 4 2 3 4 2 2 6" xfId="13854"/>
    <cellStyle name="CABEÇALHO 4 2 3 4 2 2 7" xfId="13855"/>
    <cellStyle name="CABEÇALHO 4 2 3 4 2 2 8" xfId="13856"/>
    <cellStyle name="CABEÇALHO 4 2 3 4 2 3" xfId="13857"/>
    <cellStyle name="CABEÇALHO 4 2 3 4 2 4" xfId="13858"/>
    <cellStyle name="CABEÇALHO 4 2 3 4 2 5" xfId="13859"/>
    <cellStyle name="CABEÇALHO 4 2 3 4 2 6" xfId="13860"/>
    <cellStyle name="CABEÇALHO 4 2 3 4 2 7" xfId="13861"/>
    <cellStyle name="CABEÇALHO 4 2 3 4 2 8" xfId="13862"/>
    <cellStyle name="CABEÇALHO 4 2 3 4 3" xfId="721"/>
    <cellStyle name="CABEÇALHO 4 2 3 4 3 2" xfId="13863"/>
    <cellStyle name="CABEÇALHO 4 2 3 4 3 3" xfId="13864"/>
    <cellStyle name="CABEÇALHO 4 2 3 4 3 4" xfId="13865"/>
    <cellStyle name="CABEÇALHO 4 2 3 4 3 5" xfId="13866"/>
    <cellStyle name="CABEÇALHO 4 2 3 4 3 6" xfId="13867"/>
    <cellStyle name="CABEÇALHO 4 2 3 4 3 7" xfId="13868"/>
    <cellStyle name="CABEÇALHO 4 2 3 4 4" xfId="722"/>
    <cellStyle name="CABEÇALHO 4 2 3 4 4 2" xfId="13869"/>
    <cellStyle name="CABEÇALHO 4 2 3 4 5" xfId="723"/>
    <cellStyle name="CABEÇALHO 4 2 3 4 5 2" xfId="13870"/>
    <cellStyle name="CABEÇALHO 4 2 3 4 6" xfId="13871"/>
    <cellStyle name="CABEÇALHO 4 2 3 4 7" xfId="13872"/>
    <cellStyle name="CABEÇALHO 4 2 3 4 8" xfId="13873"/>
    <cellStyle name="CABEÇALHO 4 2 3 4 9" xfId="13874"/>
    <cellStyle name="CABEÇALHO 4 2 3 5" xfId="724"/>
    <cellStyle name="CABEÇALHO 4 2 3 5 2" xfId="725"/>
    <cellStyle name="CABEÇALHO 4 2 3 5 2 2" xfId="13875"/>
    <cellStyle name="CABEÇALHO 4 2 3 5 2 3" xfId="13876"/>
    <cellStyle name="CABEÇALHO 4 2 3 5 2 4" xfId="13877"/>
    <cellStyle name="CABEÇALHO 4 2 3 5 2 5" xfId="13878"/>
    <cellStyle name="CABEÇALHO 4 2 3 5 2 6" xfId="13879"/>
    <cellStyle name="CABEÇALHO 4 2 3 5 2 7" xfId="13880"/>
    <cellStyle name="CABEÇALHO 4 2 3 5 2 8" xfId="13881"/>
    <cellStyle name="CABEÇALHO 4 2 3 5 3" xfId="13882"/>
    <cellStyle name="CABEÇALHO 4 2 3 5 4" xfId="13883"/>
    <cellStyle name="CABEÇALHO 4 2 3 5 5" xfId="13884"/>
    <cellStyle name="CABEÇALHO 4 2 3 5 6" xfId="13885"/>
    <cellStyle name="CABEÇALHO 4 2 3 5 7" xfId="13886"/>
    <cellStyle name="CABEÇALHO 4 2 3 5 8" xfId="13887"/>
    <cellStyle name="CABEÇALHO 4 2 3 6" xfId="726"/>
    <cellStyle name="CABEÇALHO 4 2 3 6 2" xfId="13888"/>
    <cellStyle name="CABEÇALHO 4 2 3 6 3" xfId="13889"/>
    <cellStyle name="CABEÇALHO 4 2 3 6 4" xfId="13890"/>
    <cellStyle name="CABEÇALHO 4 2 3 6 5" xfId="13891"/>
    <cellStyle name="CABEÇALHO 4 2 3 6 6" xfId="13892"/>
    <cellStyle name="CABEÇALHO 4 2 3 6 7" xfId="13893"/>
    <cellStyle name="CABEÇALHO 4 2 3 7" xfId="727"/>
    <cellStyle name="CABEÇALHO 4 2 3 7 2" xfId="13894"/>
    <cellStyle name="CABEÇALHO 4 2 3 8" xfId="728"/>
    <cellStyle name="CABEÇALHO 4 2 3 8 2" xfId="13895"/>
    <cellStyle name="CABEÇALHO 4 2 3 9" xfId="13896"/>
    <cellStyle name="CABEÇALHO 4 2 4" xfId="729"/>
    <cellStyle name="CABEÇALHO 4 2 4 2" xfId="730"/>
    <cellStyle name="CABEÇALHO 4 2 4 2 2" xfId="731"/>
    <cellStyle name="CABEÇALHO 4 2 4 2 2 2" xfId="13897"/>
    <cellStyle name="CABEÇALHO 4 2 4 2 2 3" xfId="13898"/>
    <cellStyle name="CABEÇALHO 4 2 4 2 2 4" xfId="13899"/>
    <cellStyle name="CABEÇALHO 4 2 4 2 2 5" xfId="13900"/>
    <cellStyle name="CABEÇALHO 4 2 4 2 2 6" xfId="13901"/>
    <cellStyle name="CABEÇALHO 4 2 4 2 2 7" xfId="13902"/>
    <cellStyle name="CABEÇALHO 4 2 4 2 2 8" xfId="13903"/>
    <cellStyle name="CABEÇALHO 4 2 4 2 3" xfId="13904"/>
    <cellStyle name="CABEÇALHO 4 2 4 2 4" xfId="13905"/>
    <cellStyle name="CABEÇALHO 4 2 4 2 5" xfId="13906"/>
    <cellStyle name="CABEÇALHO 4 2 4 2 6" xfId="13907"/>
    <cellStyle name="CABEÇALHO 4 2 4 2 7" xfId="13908"/>
    <cellStyle name="CABEÇALHO 4 2 4 2 8" xfId="13909"/>
    <cellStyle name="CABEÇALHO 4 2 4 3" xfId="732"/>
    <cellStyle name="CABEÇALHO 4 2 4 3 2" xfId="13910"/>
    <cellStyle name="CABEÇALHO 4 2 4 3 3" xfId="13911"/>
    <cellStyle name="CABEÇALHO 4 2 4 3 4" xfId="13912"/>
    <cellStyle name="CABEÇALHO 4 2 4 3 5" xfId="13913"/>
    <cellStyle name="CABEÇALHO 4 2 4 3 6" xfId="13914"/>
    <cellStyle name="CABEÇALHO 4 2 4 3 7" xfId="13915"/>
    <cellStyle name="CABEÇALHO 4 2 4 4" xfId="733"/>
    <cellStyle name="CABEÇALHO 4 2 4 4 2" xfId="13916"/>
    <cellStyle name="CABEÇALHO 4 2 4 5" xfId="734"/>
    <cellStyle name="CABEÇALHO 4 2 4 5 2" xfId="13917"/>
    <cellStyle name="CABEÇALHO 4 2 4 6" xfId="13918"/>
    <cellStyle name="CABEÇALHO 4 2 4 7" xfId="13919"/>
    <cellStyle name="CABEÇALHO 4 2 4 8" xfId="13920"/>
    <cellStyle name="CABEÇALHO 4 2 4 9" xfId="13921"/>
    <cellStyle name="CABEÇALHO 4 2 5" xfId="735"/>
    <cellStyle name="CABEÇALHO 4 2 5 2" xfId="736"/>
    <cellStyle name="CABEÇALHO 4 2 5 2 2" xfId="737"/>
    <cellStyle name="CABEÇALHO 4 2 5 2 2 2" xfId="13922"/>
    <cellStyle name="CABEÇALHO 4 2 5 2 2 3" xfId="13923"/>
    <cellStyle name="CABEÇALHO 4 2 5 2 2 4" xfId="13924"/>
    <cellStyle name="CABEÇALHO 4 2 5 2 2 5" xfId="13925"/>
    <cellStyle name="CABEÇALHO 4 2 5 2 2 6" xfId="13926"/>
    <cellStyle name="CABEÇALHO 4 2 5 2 2 7" xfId="13927"/>
    <cellStyle name="CABEÇALHO 4 2 5 2 2 8" xfId="13928"/>
    <cellStyle name="CABEÇALHO 4 2 5 2 3" xfId="13929"/>
    <cellStyle name="CABEÇALHO 4 2 5 2 4" xfId="13930"/>
    <cellStyle name="CABEÇALHO 4 2 5 2 5" xfId="13931"/>
    <cellStyle name="CABEÇALHO 4 2 5 2 6" xfId="13932"/>
    <cellStyle name="CABEÇALHO 4 2 5 2 7" xfId="13933"/>
    <cellStyle name="CABEÇALHO 4 2 5 2 8" xfId="13934"/>
    <cellStyle name="CABEÇALHO 4 2 5 3" xfId="738"/>
    <cellStyle name="CABEÇALHO 4 2 5 3 2" xfId="13935"/>
    <cellStyle name="CABEÇALHO 4 2 5 3 3" xfId="13936"/>
    <cellStyle name="CABEÇALHO 4 2 5 3 4" xfId="13937"/>
    <cellStyle name="CABEÇALHO 4 2 5 3 5" xfId="13938"/>
    <cellStyle name="CABEÇALHO 4 2 5 3 6" xfId="13939"/>
    <cellStyle name="CABEÇALHO 4 2 5 3 7" xfId="13940"/>
    <cellStyle name="CABEÇALHO 4 2 5 4" xfId="739"/>
    <cellStyle name="CABEÇALHO 4 2 5 4 2" xfId="13941"/>
    <cellStyle name="CABEÇALHO 4 2 5 5" xfId="740"/>
    <cellStyle name="CABEÇALHO 4 2 5 5 2" xfId="13942"/>
    <cellStyle name="CABEÇALHO 4 2 5 6" xfId="13943"/>
    <cellStyle name="CABEÇALHO 4 2 5 7" xfId="13944"/>
    <cellStyle name="CABEÇALHO 4 2 5 8" xfId="13945"/>
    <cellStyle name="CABEÇALHO 4 2 5 9" xfId="13946"/>
    <cellStyle name="CABEÇALHO 4 2 6" xfId="741"/>
    <cellStyle name="CABEÇALHO 4 2 6 2" xfId="742"/>
    <cellStyle name="CABEÇALHO 4 2 6 2 2" xfId="743"/>
    <cellStyle name="CABEÇALHO 4 2 6 2 2 2" xfId="13947"/>
    <cellStyle name="CABEÇALHO 4 2 6 2 2 3" xfId="13948"/>
    <cellStyle name="CABEÇALHO 4 2 6 2 2 4" xfId="13949"/>
    <cellStyle name="CABEÇALHO 4 2 6 2 2 5" xfId="13950"/>
    <cellStyle name="CABEÇALHO 4 2 6 2 2 6" xfId="13951"/>
    <cellStyle name="CABEÇALHO 4 2 6 2 2 7" xfId="13952"/>
    <cellStyle name="CABEÇALHO 4 2 6 2 2 8" xfId="13953"/>
    <cellStyle name="CABEÇALHO 4 2 6 2 3" xfId="13954"/>
    <cellStyle name="CABEÇALHO 4 2 6 2 4" xfId="13955"/>
    <cellStyle name="CABEÇALHO 4 2 6 2 5" xfId="13956"/>
    <cellStyle name="CABEÇALHO 4 2 6 2 6" xfId="13957"/>
    <cellStyle name="CABEÇALHO 4 2 6 2 7" xfId="13958"/>
    <cellStyle name="CABEÇALHO 4 2 6 2 8" xfId="13959"/>
    <cellStyle name="CABEÇALHO 4 2 6 3" xfId="744"/>
    <cellStyle name="CABEÇALHO 4 2 6 3 2" xfId="13960"/>
    <cellStyle name="CABEÇALHO 4 2 6 3 3" xfId="13961"/>
    <cellStyle name="CABEÇALHO 4 2 6 3 4" xfId="13962"/>
    <cellStyle name="CABEÇALHO 4 2 6 3 5" xfId="13963"/>
    <cellStyle name="CABEÇALHO 4 2 6 3 6" xfId="13964"/>
    <cellStyle name="CABEÇALHO 4 2 6 3 7" xfId="13965"/>
    <cellStyle name="CABEÇALHO 4 2 6 4" xfId="745"/>
    <cellStyle name="CABEÇALHO 4 2 6 4 2" xfId="13966"/>
    <cellStyle name="CABEÇALHO 4 2 6 5" xfId="746"/>
    <cellStyle name="CABEÇALHO 4 2 6 5 2" xfId="13967"/>
    <cellStyle name="CABEÇALHO 4 2 6 6" xfId="13968"/>
    <cellStyle name="CABEÇALHO 4 2 6 7" xfId="13969"/>
    <cellStyle name="CABEÇALHO 4 2 6 8" xfId="13970"/>
    <cellStyle name="CABEÇALHO 4 2 6 9" xfId="13971"/>
    <cellStyle name="CABEÇALHO 4 2 7" xfId="747"/>
    <cellStyle name="CABEÇALHO 4 2 7 2" xfId="748"/>
    <cellStyle name="CABEÇALHO 4 2 7 2 2" xfId="13972"/>
    <cellStyle name="CABEÇALHO 4 2 7 2 3" xfId="13973"/>
    <cellStyle name="CABEÇALHO 4 2 7 2 4" xfId="13974"/>
    <cellStyle name="CABEÇALHO 4 2 7 2 5" xfId="13975"/>
    <cellStyle name="CABEÇALHO 4 2 7 2 6" xfId="13976"/>
    <cellStyle name="CABEÇALHO 4 2 7 2 7" xfId="13977"/>
    <cellStyle name="CABEÇALHO 4 2 7 2 8" xfId="13978"/>
    <cellStyle name="CABEÇALHO 4 2 7 3" xfId="13979"/>
    <cellStyle name="CABEÇALHO 4 2 7 4" xfId="13980"/>
    <cellStyle name="CABEÇALHO 4 2 7 5" xfId="13981"/>
    <cellStyle name="CABEÇALHO 4 2 7 6" xfId="13982"/>
    <cellStyle name="CABEÇALHO 4 2 7 7" xfId="13983"/>
    <cellStyle name="CABEÇALHO 4 2 7 8" xfId="13984"/>
    <cellStyle name="CABEÇALHO 4 2 8" xfId="749"/>
    <cellStyle name="CABEÇALHO 4 2 8 2" xfId="13985"/>
    <cellStyle name="CABEÇALHO 4 2 8 3" xfId="13986"/>
    <cellStyle name="CABEÇALHO 4 2 8 4" xfId="13987"/>
    <cellStyle name="CABEÇALHO 4 2 8 5" xfId="13988"/>
    <cellStyle name="CABEÇALHO 4 2 8 6" xfId="13989"/>
    <cellStyle name="CABEÇALHO 4 2 8 7" xfId="13990"/>
    <cellStyle name="CABEÇALHO 4 2 9" xfId="750"/>
    <cellStyle name="CABEÇALHO 4 2 9 2" xfId="13991"/>
    <cellStyle name="CABEÇALHO 4 3" xfId="751"/>
    <cellStyle name="CABEÇALHO 4 3 10" xfId="13992"/>
    <cellStyle name="CABEÇALHO 4 3 11" xfId="13993"/>
    <cellStyle name="CABEÇALHO 4 3 12" xfId="13994"/>
    <cellStyle name="CABEÇALHO 4 3 2" xfId="752"/>
    <cellStyle name="CABEÇALHO 4 3 2 2" xfId="753"/>
    <cellStyle name="CABEÇALHO 4 3 2 2 2" xfId="754"/>
    <cellStyle name="CABEÇALHO 4 3 2 2 2 2" xfId="13995"/>
    <cellStyle name="CABEÇALHO 4 3 2 2 2 3" xfId="13996"/>
    <cellStyle name="CABEÇALHO 4 3 2 2 2 4" xfId="13997"/>
    <cellStyle name="CABEÇALHO 4 3 2 2 2 5" xfId="13998"/>
    <cellStyle name="CABEÇALHO 4 3 2 2 2 6" xfId="13999"/>
    <cellStyle name="CABEÇALHO 4 3 2 2 2 7" xfId="14000"/>
    <cellStyle name="CABEÇALHO 4 3 2 2 2 8" xfId="14001"/>
    <cellStyle name="CABEÇALHO 4 3 2 2 3" xfId="14002"/>
    <cellStyle name="CABEÇALHO 4 3 2 2 4" xfId="14003"/>
    <cellStyle name="CABEÇALHO 4 3 2 2 5" xfId="14004"/>
    <cellStyle name="CABEÇALHO 4 3 2 2 6" xfId="14005"/>
    <cellStyle name="CABEÇALHO 4 3 2 2 7" xfId="14006"/>
    <cellStyle name="CABEÇALHO 4 3 2 2 8" xfId="14007"/>
    <cellStyle name="CABEÇALHO 4 3 2 3" xfId="755"/>
    <cellStyle name="CABEÇALHO 4 3 2 3 2" xfId="14008"/>
    <cellStyle name="CABEÇALHO 4 3 2 3 3" xfId="14009"/>
    <cellStyle name="CABEÇALHO 4 3 2 3 4" xfId="14010"/>
    <cellStyle name="CABEÇALHO 4 3 2 3 5" xfId="14011"/>
    <cellStyle name="CABEÇALHO 4 3 2 3 6" xfId="14012"/>
    <cellStyle name="CABEÇALHO 4 3 2 3 7" xfId="14013"/>
    <cellStyle name="CABEÇALHO 4 3 2 4" xfId="756"/>
    <cellStyle name="CABEÇALHO 4 3 2 4 2" xfId="14014"/>
    <cellStyle name="CABEÇALHO 4 3 2 5" xfId="757"/>
    <cellStyle name="CABEÇALHO 4 3 2 5 2" xfId="14015"/>
    <cellStyle name="CABEÇALHO 4 3 2 6" xfId="14016"/>
    <cellStyle name="CABEÇALHO 4 3 2 7" xfId="14017"/>
    <cellStyle name="CABEÇALHO 4 3 2 8" xfId="14018"/>
    <cellStyle name="CABEÇALHO 4 3 2 9" xfId="14019"/>
    <cellStyle name="CABEÇALHO 4 3 3" xfId="758"/>
    <cellStyle name="CABEÇALHO 4 3 3 2" xfId="759"/>
    <cellStyle name="CABEÇALHO 4 3 3 2 2" xfId="760"/>
    <cellStyle name="CABEÇALHO 4 3 3 2 2 2" xfId="14020"/>
    <cellStyle name="CABEÇALHO 4 3 3 2 2 3" xfId="14021"/>
    <cellStyle name="CABEÇALHO 4 3 3 2 2 4" xfId="14022"/>
    <cellStyle name="CABEÇALHO 4 3 3 2 2 5" xfId="14023"/>
    <cellStyle name="CABEÇALHO 4 3 3 2 2 6" xfId="14024"/>
    <cellStyle name="CABEÇALHO 4 3 3 2 2 7" xfId="14025"/>
    <cellStyle name="CABEÇALHO 4 3 3 2 2 8" xfId="14026"/>
    <cellStyle name="CABEÇALHO 4 3 3 2 3" xfId="14027"/>
    <cellStyle name="CABEÇALHO 4 3 3 2 4" xfId="14028"/>
    <cellStyle name="CABEÇALHO 4 3 3 2 5" xfId="14029"/>
    <cellStyle name="CABEÇALHO 4 3 3 2 6" xfId="14030"/>
    <cellStyle name="CABEÇALHO 4 3 3 2 7" xfId="14031"/>
    <cellStyle name="CABEÇALHO 4 3 3 2 8" xfId="14032"/>
    <cellStyle name="CABEÇALHO 4 3 3 3" xfId="761"/>
    <cellStyle name="CABEÇALHO 4 3 3 3 2" xfId="14033"/>
    <cellStyle name="CABEÇALHO 4 3 3 3 3" xfId="14034"/>
    <cellStyle name="CABEÇALHO 4 3 3 3 4" xfId="14035"/>
    <cellStyle name="CABEÇALHO 4 3 3 3 5" xfId="14036"/>
    <cellStyle name="CABEÇALHO 4 3 3 3 6" xfId="14037"/>
    <cellStyle name="CABEÇALHO 4 3 3 3 7" xfId="14038"/>
    <cellStyle name="CABEÇALHO 4 3 3 4" xfId="762"/>
    <cellStyle name="CABEÇALHO 4 3 3 4 2" xfId="14039"/>
    <cellStyle name="CABEÇALHO 4 3 3 5" xfId="763"/>
    <cellStyle name="CABEÇALHO 4 3 3 5 2" xfId="14040"/>
    <cellStyle name="CABEÇALHO 4 3 3 6" xfId="14041"/>
    <cellStyle name="CABEÇALHO 4 3 3 7" xfId="14042"/>
    <cellStyle name="CABEÇALHO 4 3 3 8" xfId="14043"/>
    <cellStyle name="CABEÇALHO 4 3 3 9" xfId="14044"/>
    <cellStyle name="CABEÇALHO 4 3 4" xfId="764"/>
    <cellStyle name="CABEÇALHO 4 3 4 2" xfId="765"/>
    <cellStyle name="CABEÇALHO 4 3 4 2 2" xfId="766"/>
    <cellStyle name="CABEÇALHO 4 3 4 2 2 2" xfId="14045"/>
    <cellStyle name="CABEÇALHO 4 3 4 2 2 3" xfId="14046"/>
    <cellStyle name="CABEÇALHO 4 3 4 2 2 4" xfId="14047"/>
    <cellStyle name="CABEÇALHO 4 3 4 2 2 5" xfId="14048"/>
    <cellStyle name="CABEÇALHO 4 3 4 2 2 6" xfId="14049"/>
    <cellStyle name="CABEÇALHO 4 3 4 2 2 7" xfId="14050"/>
    <cellStyle name="CABEÇALHO 4 3 4 2 2 8" xfId="14051"/>
    <cellStyle name="CABEÇALHO 4 3 4 2 3" xfId="14052"/>
    <cellStyle name="CABEÇALHO 4 3 4 2 4" xfId="14053"/>
    <cellStyle name="CABEÇALHO 4 3 4 2 5" xfId="14054"/>
    <cellStyle name="CABEÇALHO 4 3 4 2 6" xfId="14055"/>
    <cellStyle name="CABEÇALHO 4 3 4 2 7" xfId="14056"/>
    <cellStyle name="CABEÇALHO 4 3 4 2 8" xfId="14057"/>
    <cellStyle name="CABEÇALHO 4 3 4 3" xfId="767"/>
    <cellStyle name="CABEÇALHO 4 3 4 3 2" xfId="14058"/>
    <cellStyle name="CABEÇALHO 4 3 4 3 3" xfId="14059"/>
    <cellStyle name="CABEÇALHO 4 3 4 3 4" xfId="14060"/>
    <cellStyle name="CABEÇALHO 4 3 4 3 5" xfId="14061"/>
    <cellStyle name="CABEÇALHO 4 3 4 3 6" xfId="14062"/>
    <cellStyle name="CABEÇALHO 4 3 4 3 7" xfId="14063"/>
    <cellStyle name="CABEÇALHO 4 3 4 4" xfId="768"/>
    <cellStyle name="CABEÇALHO 4 3 4 4 2" xfId="14064"/>
    <cellStyle name="CABEÇALHO 4 3 4 5" xfId="769"/>
    <cellStyle name="CABEÇALHO 4 3 4 5 2" xfId="14065"/>
    <cellStyle name="CABEÇALHO 4 3 4 6" xfId="14066"/>
    <cellStyle name="CABEÇALHO 4 3 4 7" xfId="14067"/>
    <cellStyle name="CABEÇALHO 4 3 4 8" xfId="14068"/>
    <cellStyle name="CABEÇALHO 4 3 4 9" xfId="14069"/>
    <cellStyle name="CABEÇALHO 4 3 5" xfId="770"/>
    <cellStyle name="CABEÇALHO 4 3 5 2" xfId="771"/>
    <cellStyle name="CABEÇALHO 4 3 5 2 2" xfId="14070"/>
    <cellStyle name="CABEÇALHO 4 3 5 2 3" xfId="14071"/>
    <cellStyle name="CABEÇALHO 4 3 5 2 4" xfId="14072"/>
    <cellStyle name="CABEÇALHO 4 3 5 2 5" xfId="14073"/>
    <cellStyle name="CABEÇALHO 4 3 5 2 6" xfId="14074"/>
    <cellStyle name="CABEÇALHO 4 3 5 2 7" xfId="14075"/>
    <cellStyle name="CABEÇALHO 4 3 5 2 8" xfId="14076"/>
    <cellStyle name="CABEÇALHO 4 3 5 3" xfId="14077"/>
    <cellStyle name="CABEÇALHO 4 3 5 4" xfId="14078"/>
    <cellStyle name="CABEÇALHO 4 3 5 5" xfId="14079"/>
    <cellStyle name="CABEÇALHO 4 3 5 6" xfId="14080"/>
    <cellStyle name="CABEÇALHO 4 3 5 7" xfId="14081"/>
    <cellStyle name="CABEÇALHO 4 3 5 8" xfId="14082"/>
    <cellStyle name="CABEÇALHO 4 3 6" xfId="772"/>
    <cellStyle name="CABEÇALHO 4 3 6 2" xfId="14083"/>
    <cellStyle name="CABEÇALHO 4 3 6 3" xfId="14084"/>
    <cellStyle name="CABEÇALHO 4 3 6 4" xfId="14085"/>
    <cellStyle name="CABEÇALHO 4 3 6 5" xfId="14086"/>
    <cellStyle name="CABEÇALHO 4 3 6 6" xfId="14087"/>
    <cellStyle name="CABEÇALHO 4 3 6 7" xfId="14088"/>
    <cellStyle name="CABEÇALHO 4 3 7" xfId="773"/>
    <cellStyle name="CABEÇALHO 4 3 7 2" xfId="14089"/>
    <cellStyle name="CABEÇALHO 4 3 8" xfId="774"/>
    <cellStyle name="CABEÇALHO 4 3 8 2" xfId="14090"/>
    <cellStyle name="CABEÇALHO 4 3 9" xfId="14091"/>
    <cellStyle name="CABEÇALHO 4 4" xfId="775"/>
    <cellStyle name="CABEÇALHO 4 4 10" xfId="14092"/>
    <cellStyle name="CABEÇALHO 4 4 11" xfId="14093"/>
    <cellStyle name="CABEÇALHO 4 4 12" xfId="14094"/>
    <cellStyle name="CABEÇALHO 4 4 2" xfId="776"/>
    <cellStyle name="CABEÇALHO 4 4 2 2" xfId="777"/>
    <cellStyle name="CABEÇALHO 4 4 2 2 2" xfId="778"/>
    <cellStyle name="CABEÇALHO 4 4 2 2 2 2" xfId="14095"/>
    <cellStyle name="CABEÇALHO 4 4 2 2 2 3" xfId="14096"/>
    <cellStyle name="CABEÇALHO 4 4 2 2 2 4" xfId="14097"/>
    <cellStyle name="CABEÇALHO 4 4 2 2 2 5" xfId="14098"/>
    <cellStyle name="CABEÇALHO 4 4 2 2 2 6" xfId="14099"/>
    <cellStyle name="CABEÇALHO 4 4 2 2 2 7" xfId="14100"/>
    <cellStyle name="CABEÇALHO 4 4 2 2 2 8" xfId="14101"/>
    <cellStyle name="CABEÇALHO 4 4 2 2 3" xfId="14102"/>
    <cellStyle name="CABEÇALHO 4 4 2 2 4" xfId="14103"/>
    <cellStyle name="CABEÇALHO 4 4 2 2 5" xfId="14104"/>
    <cellStyle name="CABEÇALHO 4 4 2 2 6" xfId="14105"/>
    <cellStyle name="CABEÇALHO 4 4 2 2 7" xfId="14106"/>
    <cellStyle name="CABEÇALHO 4 4 2 2 8" xfId="14107"/>
    <cellStyle name="CABEÇALHO 4 4 2 3" xfId="779"/>
    <cellStyle name="CABEÇALHO 4 4 2 3 2" xfId="14108"/>
    <cellStyle name="CABEÇALHO 4 4 2 3 3" xfId="14109"/>
    <cellStyle name="CABEÇALHO 4 4 2 3 4" xfId="14110"/>
    <cellStyle name="CABEÇALHO 4 4 2 3 5" xfId="14111"/>
    <cellStyle name="CABEÇALHO 4 4 2 3 6" xfId="14112"/>
    <cellStyle name="CABEÇALHO 4 4 2 3 7" xfId="14113"/>
    <cellStyle name="CABEÇALHO 4 4 2 4" xfId="780"/>
    <cellStyle name="CABEÇALHO 4 4 2 4 2" xfId="14114"/>
    <cellStyle name="CABEÇALHO 4 4 2 5" xfId="781"/>
    <cellStyle name="CABEÇALHO 4 4 2 5 2" xfId="14115"/>
    <cellStyle name="CABEÇALHO 4 4 2 6" xfId="14116"/>
    <cellStyle name="CABEÇALHO 4 4 2 7" xfId="14117"/>
    <cellStyle name="CABEÇALHO 4 4 2 8" xfId="14118"/>
    <cellStyle name="CABEÇALHO 4 4 2 9" xfId="14119"/>
    <cellStyle name="CABEÇALHO 4 4 3" xfId="782"/>
    <cellStyle name="CABEÇALHO 4 4 3 2" xfId="783"/>
    <cellStyle name="CABEÇALHO 4 4 3 2 2" xfId="784"/>
    <cellStyle name="CABEÇALHO 4 4 3 2 2 2" xfId="14120"/>
    <cellStyle name="CABEÇALHO 4 4 3 2 2 3" xfId="14121"/>
    <cellStyle name="CABEÇALHO 4 4 3 2 2 4" xfId="14122"/>
    <cellStyle name="CABEÇALHO 4 4 3 2 2 5" xfId="14123"/>
    <cellStyle name="CABEÇALHO 4 4 3 2 2 6" xfId="14124"/>
    <cellStyle name="CABEÇALHO 4 4 3 2 2 7" xfId="14125"/>
    <cellStyle name="CABEÇALHO 4 4 3 2 2 8" xfId="14126"/>
    <cellStyle name="CABEÇALHO 4 4 3 2 3" xfId="14127"/>
    <cellStyle name="CABEÇALHO 4 4 3 2 4" xfId="14128"/>
    <cellStyle name="CABEÇALHO 4 4 3 2 5" xfId="14129"/>
    <cellStyle name="CABEÇALHO 4 4 3 2 6" xfId="14130"/>
    <cellStyle name="CABEÇALHO 4 4 3 2 7" xfId="14131"/>
    <cellStyle name="CABEÇALHO 4 4 3 2 8" xfId="14132"/>
    <cellStyle name="CABEÇALHO 4 4 3 3" xfId="785"/>
    <cellStyle name="CABEÇALHO 4 4 3 3 2" xfId="14133"/>
    <cellStyle name="CABEÇALHO 4 4 3 3 3" xfId="14134"/>
    <cellStyle name="CABEÇALHO 4 4 3 3 4" xfId="14135"/>
    <cellStyle name="CABEÇALHO 4 4 3 3 5" xfId="14136"/>
    <cellStyle name="CABEÇALHO 4 4 3 3 6" xfId="14137"/>
    <cellStyle name="CABEÇALHO 4 4 3 3 7" xfId="14138"/>
    <cellStyle name="CABEÇALHO 4 4 3 4" xfId="786"/>
    <cellStyle name="CABEÇALHO 4 4 3 4 2" xfId="14139"/>
    <cellStyle name="CABEÇALHO 4 4 3 5" xfId="787"/>
    <cellStyle name="CABEÇALHO 4 4 3 5 2" xfId="14140"/>
    <cellStyle name="CABEÇALHO 4 4 3 6" xfId="14141"/>
    <cellStyle name="CABEÇALHO 4 4 3 7" xfId="14142"/>
    <cellStyle name="CABEÇALHO 4 4 3 8" xfId="14143"/>
    <cellStyle name="CABEÇALHO 4 4 3 9" xfId="14144"/>
    <cellStyle name="CABEÇALHO 4 4 4" xfId="788"/>
    <cellStyle name="CABEÇALHO 4 4 4 2" xfId="789"/>
    <cellStyle name="CABEÇALHO 4 4 4 2 2" xfId="790"/>
    <cellStyle name="CABEÇALHO 4 4 4 2 2 2" xfId="14145"/>
    <cellStyle name="CABEÇALHO 4 4 4 2 2 3" xfId="14146"/>
    <cellStyle name="CABEÇALHO 4 4 4 2 2 4" xfId="14147"/>
    <cellStyle name="CABEÇALHO 4 4 4 2 2 5" xfId="14148"/>
    <cellStyle name="CABEÇALHO 4 4 4 2 2 6" xfId="14149"/>
    <cellStyle name="CABEÇALHO 4 4 4 2 2 7" xfId="14150"/>
    <cellStyle name="CABEÇALHO 4 4 4 2 2 8" xfId="14151"/>
    <cellStyle name="CABEÇALHO 4 4 4 2 3" xfId="14152"/>
    <cellStyle name="CABEÇALHO 4 4 4 2 4" xfId="14153"/>
    <cellStyle name="CABEÇALHO 4 4 4 2 5" xfId="14154"/>
    <cellStyle name="CABEÇALHO 4 4 4 2 6" xfId="14155"/>
    <cellStyle name="CABEÇALHO 4 4 4 2 7" xfId="14156"/>
    <cellStyle name="CABEÇALHO 4 4 4 2 8" xfId="14157"/>
    <cellStyle name="CABEÇALHO 4 4 4 3" xfId="791"/>
    <cellStyle name="CABEÇALHO 4 4 4 3 2" xfId="14158"/>
    <cellStyle name="CABEÇALHO 4 4 4 3 3" xfId="14159"/>
    <cellStyle name="CABEÇALHO 4 4 4 3 4" xfId="14160"/>
    <cellStyle name="CABEÇALHO 4 4 4 3 5" xfId="14161"/>
    <cellStyle name="CABEÇALHO 4 4 4 3 6" xfId="14162"/>
    <cellStyle name="CABEÇALHO 4 4 4 3 7" xfId="14163"/>
    <cellStyle name="CABEÇALHO 4 4 4 4" xfId="792"/>
    <cellStyle name="CABEÇALHO 4 4 4 4 2" xfId="14164"/>
    <cellStyle name="CABEÇALHO 4 4 4 5" xfId="793"/>
    <cellStyle name="CABEÇALHO 4 4 4 5 2" xfId="14165"/>
    <cellStyle name="CABEÇALHO 4 4 4 6" xfId="14166"/>
    <cellStyle name="CABEÇALHO 4 4 4 7" xfId="14167"/>
    <cellStyle name="CABEÇALHO 4 4 4 8" xfId="14168"/>
    <cellStyle name="CABEÇALHO 4 4 4 9" xfId="14169"/>
    <cellStyle name="CABEÇALHO 4 4 5" xfId="794"/>
    <cellStyle name="CABEÇALHO 4 4 5 2" xfId="795"/>
    <cellStyle name="CABEÇALHO 4 4 5 2 2" xfId="14170"/>
    <cellStyle name="CABEÇALHO 4 4 5 2 3" xfId="14171"/>
    <cellStyle name="CABEÇALHO 4 4 5 2 4" xfId="14172"/>
    <cellStyle name="CABEÇALHO 4 4 5 2 5" xfId="14173"/>
    <cellStyle name="CABEÇALHO 4 4 5 2 6" xfId="14174"/>
    <cellStyle name="CABEÇALHO 4 4 5 2 7" xfId="14175"/>
    <cellStyle name="CABEÇALHO 4 4 5 2 8" xfId="14176"/>
    <cellStyle name="CABEÇALHO 4 4 5 3" xfId="14177"/>
    <cellStyle name="CABEÇALHO 4 4 5 4" xfId="14178"/>
    <cellStyle name="CABEÇALHO 4 4 5 5" xfId="14179"/>
    <cellStyle name="CABEÇALHO 4 4 5 6" xfId="14180"/>
    <cellStyle name="CABEÇALHO 4 4 5 7" xfId="14181"/>
    <cellStyle name="CABEÇALHO 4 4 5 8" xfId="14182"/>
    <cellStyle name="CABEÇALHO 4 4 6" xfId="796"/>
    <cellStyle name="CABEÇALHO 4 4 6 2" xfId="14183"/>
    <cellStyle name="CABEÇALHO 4 4 6 3" xfId="14184"/>
    <cellStyle name="CABEÇALHO 4 4 6 4" xfId="14185"/>
    <cellStyle name="CABEÇALHO 4 4 6 5" xfId="14186"/>
    <cellStyle name="CABEÇALHO 4 4 6 6" xfId="14187"/>
    <cellStyle name="CABEÇALHO 4 4 6 7" xfId="14188"/>
    <cellStyle name="CABEÇALHO 4 4 7" xfId="797"/>
    <cellStyle name="CABEÇALHO 4 4 7 2" xfId="14189"/>
    <cellStyle name="CABEÇALHO 4 4 8" xfId="798"/>
    <cellStyle name="CABEÇALHO 4 4 8 2" xfId="14190"/>
    <cellStyle name="CABEÇALHO 4 4 9" xfId="14191"/>
    <cellStyle name="CABEÇALHO 4 5" xfId="799"/>
    <cellStyle name="CABEÇALHO 4 5 2" xfId="800"/>
    <cellStyle name="CABEÇALHO 4 5 2 2" xfId="801"/>
    <cellStyle name="CABEÇALHO 4 5 2 2 2" xfId="14192"/>
    <cellStyle name="CABEÇALHO 4 5 2 2 3" xfId="14193"/>
    <cellStyle name="CABEÇALHO 4 5 2 2 4" xfId="14194"/>
    <cellStyle name="CABEÇALHO 4 5 2 2 5" xfId="14195"/>
    <cellStyle name="CABEÇALHO 4 5 2 2 6" xfId="14196"/>
    <cellStyle name="CABEÇALHO 4 5 2 2 7" xfId="14197"/>
    <cellStyle name="CABEÇALHO 4 5 2 2 8" xfId="14198"/>
    <cellStyle name="CABEÇALHO 4 5 2 3" xfId="14199"/>
    <cellStyle name="CABEÇALHO 4 5 2 4" xfId="14200"/>
    <cellStyle name="CABEÇALHO 4 5 2 5" xfId="14201"/>
    <cellStyle name="CABEÇALHO 4 5 2 6" xfId="14202"/>
    <cellStyle name="CABEÇALHO 4 5 2 7" xfId="14203"/>
    <cellStyle name="CABEÇALHO 4 5 2 8" xfId="14204"/>
    <cellStyle name="CABEÇALHO 4 5 3" xfId="802"/>
    <cellStyle name="CABEÇALHO 4 5 3 2" xfId="14205"/>
    <cellStyle name="CABEÇALHO 4 5 3 3" xfId="14206"/>
    <cellStyle name="CABEÇALHO 4 5 3 4" xfId="14207"/>
    <cellStyle name="CABEÇALHO 4 5 3 5" xfId="14208"/>
    <cellStyle name="CABEÇALHO 4 5 3 6" xfId="14209"/>
    <cellStyle name="CABEÇALHO 4 5 3 7" xfId="14210"/>
    <cellStyle name="CABEÇALHO 4 5 4" xfId="803"/>
    <cellStyle name="CABEÇALHO 4 5 4 2" xfId="14211"/>
    <cellStyle name="CABEÇALHO 4 5 5" xfId="804"/>
    <cellStyle name="CABEÇALHO 4 5 5 2" xfId="14212"/>
    <cellStyle name="CABEÇALHO 4 5 6" xfId="14213"/>
    <cellStyle name="CABEÇALHO 4 5 7" xfId="14214"/>
    <cellStyle name="CABEÇALHO 4 5 8" xfId="14215"/>
    <cellStyle name="CABEÇALHO 4 5 9" xfId="14216"/>
    <cellStyle name="CABEÇALHO 4 6" xfId="805"/>
    <cellStyle name="CABEÇALHO 4 6 2" xfId="806"/>
    <cellStyle name="CABEÇALHO 4 6 2 2" xfId="807"/>
    <cellStyle name="CABEÇALHO 4 6 2 2 2" xfId="14217"/>
    <cellStyle name="CABEÇALHO 4 6 2 2 3" xfId="14218"/>
    <cellStyle name="CABEÇALHO 4 6 2 2 4" xfId="14219"/>
    <cellStyle name="CABEÇALHO 4 6 2 2 5" xfId="14220"/>
    <cellStyle name="CABEÇALHO 4 6 2 2 6" xfId="14221"/>
    <cellStyle name="CABEÇALHO 4 6 2 2 7" xfId="14222"/>
    <cellStyle name="CABEÇALHO 4 6 2 2 8" xfId="14223"/>
    <cellStyle name="CABEÇALHO 4 6 2 3" xfId="14224"/>
    <cellStyle name="CABEÇALHO 4 6 2 4" xfId="14225"/>
    <cellStyle name="CABEÇALHO 4 6 2 5" xfId="14226"/>
    <cellStyle name="CABEÇALHO 4 6 2 6" xfId="14227"/>
    <cellStyle name="CABEÇALHO 4 6 2 7" xfId="14228"/>
    <cellStyle name="CABEÇALHO 4 6 2 8" xfId="14229"/>
    <cellStyle name="CABEÇALHO 4 6 3" xfId="808"/>
    <cellStyle name="CABEÇALHO 4 6 3 2" xfId="14230"/>
    <cellStyle name="CABEÇALHO 4 6 3 3" xfId="14231"/>
    <cellStyle name="CABEÇALHO 4 6 3 4" xfId="14232"/>
    <cellStyle name="CABEÇALHO 4 6 3 5" xfId="14233"/>
    <cellStyle name="CABEÇALHO 4 6 3 6" xfId="14234"/>
    <cellStyle name="CABEÇALHO 4 6 3 7" xfId="14235"/>
    <cellStyle name="CABEÇALHO 4 6 4" xfId="809"/>
    <cellStyle name="CABEÇALHO 4 6 4 2" xfId="14236"/>
    <cellStyle name="CABEÇALHO 4 6 5" xfId="810"/>
    <cellStyle name="CABEÇALHO 4 6 5 2" xfId="14237"/>
    <cellStyle name="CABEÇALHO 4 6 6" xfId="14238"/>
    <cellStyle name="CABEÇALHO 4 6 7" xfId="14239"/>
    <cellStyle name="CABEÇALHO 4 6 8" xfId="14240"/>
    <cellStyle name="CABEÇALHO 4 6 9" xfId="14241"/>
    <cellStyle name="CABEÇALHO 4 7" xfId="811"/>
    <cellStyle name="CABEÇALHO 4 7 2" xfId="812"/>
    <cellStyle name="CABEÇALHO 4 7 2 2" xfId="813"/>
    <cellStyle name="CABEÇALHO 4 7 2 2 2" xfId="14242"/>
    <cellStyle name="CABEÇALHO 4 7 2 2 3" xfId="14243"/>
    <cellStyle name="CABEÇALHO 4 7 2 2 4" xfId="14244"/>
    <cellStyle name="CABEÇALHO 4 7 2 2 5" xfId="14245"/>
    <cellStyle name="CABEÇALHO 4 7 2 2 6" xfId="14246"/>
    <cellStyle name="CABEÇALHO 4 7 2 2 7" xfId="14247"/>
    <cellStyle name="CABEÇALHO 4 7 2 2 8" xfId="14248"/>
    <cellStyle name="CABEÇALHO 4 7 2 3" xfId="14249"/>
    <cellStyle name="CABEÇALHO 4 7 2 4" xfId="14250"/>
    <cellStyle name="CABEÇALHO 4 7 2 5" xfId="14251"/>
    <cellStyle name="CABEÇALHO 4 7 2 6" xfId="14252"/>
    <cellStyle name="CABEÇALHO 4 7 2 7" xfId="14253"/>
    <cellStyle name="CABEÇALHO 4 7 2 8" xfId="14254"/>
    <cellStyle name="CABEÇALHO 4 7 3" xfId="814"/>
    <cellStyle name="CABEÇALHO 4 7 3 2" xfId="14255"/>
    <cellStyle name="CABEÇALHO 4 7 3 3" xfId="14256"/>
    <cellStyle name="CABEÇALHO 4 7 3 4" xfId="14257"/>
    <cellStyle name="CABEÇALHO 4 7 3 5" xfId="14258"/>
    <cellStyle name="CABEÇALHO 4 7 3 6" xfId="14259"/>
    <cellStyle name="CABEÇALHO 4 7 3 7" xfId="14260"/>
    <cellStyle name="CABEÇALHO 4 7 4" xfId="815"/>
    <cellStyle name="CABEÇALHO 4 7 4 2" xfId="14261"/>
    <cellStyle name="CABEÇALHO 4 7 5" xfId="816"/>
    <cellStyle name="CABEÇALHO 4 7 5 2" xfId="14262"/>
    <cellStyle name="CABEÇALHO 4 7 6" xfId="14263"/>
    <cellStyle name="CABEÇALHO 4 7 7" xfId="14264"/>
    <cellStyle name="CABEÇALHO 4 7 8" xfId="14265"/>
    <cellStyle name="CABEÇALHO 4 7 9" xfId="14266"/>
    <cellStyle name="CABEÇALHO 4 8" xfId="817"/>
    <cellStyle name="CABEÇALHO 4 8 2" xfId="818"/>
    <cellStyle name="CABEÇALHO 4 8 2 2" xfId="14267"/>
    <cellStyle name="CABEÇALHO 4 8 2 3" xfId="14268"/>
    <cellStyle name="CABEÇALHO 4 8 2 4" xfId="14269"/>
    <cellStyle name="CABEÇALHO 4 8 2 5" xfId="14270"/>
    <cellStyle name="CABEÇALHO 4 8 2 6" xfId="14271"/>
    <cellStyle name="CABEÇALHO 4 8 2 7" xfId="14272"/>
    <cellStyle name="CABEÇALHO 4 8 2 8" xfId="14273"/>
    <cellStyle name="CABEÇALHO 4 8 3" xfId="14274"/>
    <cellStyle name="CABEÇALHO 4 8 4" xfId="14275"/>
    <cellStyle name="CABEÇALHO 4 8 5" xfId="14276"/>
    <cellStyle name="CABEÇALHO 4 8 6" xfId="14277"/>
    <cellStyle name="CABEÇALHO 4 8 7" xfId="14278"/>
    <cellStyle name="CABEÇALHO 4 8 8" xfId="14279"/>
    <cellStyle name="CABEÇALHO 4 9" xfId="819"/>
    <cellStyle name="CABEÇALHO 4 9 2" xfId="14280"/>
    <cellStyle name="CABEÇALHO 4 9 3" xfId="14281"/>
    <cellStyle name="CABEÇALHO 4 9 4" xfId="14282"/>
    <cellStyle name="CABEÇALHO 4 9 5" xfId="14283"/>
    <cellStyle name="CABEÇALHO 4 9 6" xfId="14284"/>
    <cellStyle name="CABEÇALHO 4 9 7" xfId="14285"/>
    <cellStyle name="CABEÇALHO 5" xfId="820"/>
    <cellStyle name="CABEÇALHO 5 10" xfId="821"/>
    <cellStyle name="CABEÇALHO 5 10 2" xfId="14286"/>
    <cellStyle name="CABEÇALHO 5 11" xfId="822"/>
    <cellStyle name="CABEÇALHO 5 11 2" xfId="14287"/>
    <cellStyle name="CABEÇALHO 5 12" xfId="14288"/>
    <cellStyle name="CABEÇALHO 5 13" xfId="14289"/>
    <cellStyle name="CABEÇALHO 5 14" xfId="14290"/>
    <cellStyle name="CABEÇALHO 5 15" xfId="14291"/>
    <cellStyle name="CABEÇALHO 5 2" xfId="823"/>
    <cellStyle name="CABEÇALHO 5 2 10" xfId="824"/>
    <cellStyle name="CABEÇALHO 5 2 10 2" xfId="14292"/>
    <cellStyle name="CABEÇALHO 5 2 11" xfId="14293"/>
    <cellStyle name="CABEÇALHO 5 2 12" xfId="14294"/>
    <cellStyle name="CABEÇALHO 5 2 13" xfId="14295"/>
    <cellStyle name="CABEÇALHO 5 2 14" xfId="14296"/>
    <cellStyle name="CABEÇALHO 5 2 2" xfId="825"/>
    <cellStyle name="CABEÇALHO 5 2 2 10" xfId="14297"/>
    <cellStyle name="CABEÇALHO 5 2 2 11" xfId="14298"/>
    <cellStyle name="CABEÇALHO 5 2 2 12" xfId="14299"/>
    <cellStyle name="CABEÇALHO 5 2 2 2" xfId="826"/>
    <cellStyle name="CABEÇALHO 5 2 2 2 10" xfId="14300"/>
    <cellStyle name="CABEÇALHO 5 2 2 2 11" xfId="14301"/>
    <cellStyle name="CABEÇALHO 5 2 2 2 12" xfId="14302"/>
    <cellStyle name="CABEÇALHO 5 2 2 2 2" xfId="827"/>
    <cellStyle name="CABEÇALHO 5 2 2 2 2 2" xfId="828"/>
    <cellStyle name="CABEÇALHO 5 2 2 2 2 2 2" xfId="829"/>
    <cellStyle name="CABEÇALHO 5 2 2 2 2 2 2 2" xfId="14303"/>
    <cellStyle name="CABEÇALHO 5 2 2 2 2 2 2 3" xfId="14304"/>
    <cellStyle name="CABEÇALHO 5 2 2 2 2 2 2 4" xfId="14305"/>
    <cellStyle name="CABEÇALHO 5 2 2 2 2 2 2 5" xfId="14306"/>
    <cellStyle name="CABEÇALHO 5 2 2 2 2 2 2 6" xfId="14307"/>
    <cellStyle name="CABEÇALHO 5 2 2 2 2 2 2 7" xfId="14308"/>
    <cellStyle name="CABEÇALHO 5 2 2 2 2 2 2 8" xfId="14309"/>
    <cellStyle name="CABEÇALHO 5 2 2 2 2 2 3" xfId="14310"/>
    <cellStyle name="CABEÇALHO 5 2 2 2 2 2 4" xfId="14311"/>
    <cellStyle name="CABEÇALHO 5 2 2 2 2 2 5" xfId="14312"/>
    <cellStyle name="CABEÇALHO 5 2 2 2 2 2 6" xfId="14313"/>
    <cellStyle name="CABEÇALHO 5 2 2 2 2 2 7" xfId="14314"/>
    <cellStyle name="CABEÇALHO 5 2 2 2 2 2 8" xfId="14315"/>
    <cellStyle name="CABEÇALHO 5 2 2 2 2 3" xfId="830"/>
    <cellStyle name="CABEÇALHO 5 2 2 2 2 3 2" xfId="14316"/>
    <cellStyle name="CABEÇALHO 5 2 2 2 2 3 3" xfId="14317"/>
    <cellStyle name="CABEÇALHO 5 2 2 2 2 3 4" xfId="14318"/>
    <cellStyle name="CABEÇALHO 5 2 2 2 2 3 5" xfId="14319"/>
    <cellStyle name="CABEÇALHO 5 2 2 2 2 3 6" xfId="14320"/>
    <cellStyle name="CABEÇALHO 5 2 2 2 2 3 7" xfId="14321"/>
    <cellStyle name="CABEÇALHO 5 2 2 2 2 4" xfId="831"/>
    <cellStyle name="CABEÇALHO 5 2 2 2 2 4 2" xfId="14322"/>
    <cellStyle name="CABEÇALHO 5 2 2 2 2 5" xfId="832"/>
    <cellStyle name="CABEÇALHO 5 2 2 2 2 5 2" xfId="14323"/>
    <cellStyle name="CABEÇALHO 5 2 2 2 2 6" xfId="14324"/>
    <cellStyle name="CABEÇALHO 5 2 2 2 2 7" xfId="14325"/>
    <cellStyle name="CABEÇALHO 5 2 2 2 2 8" xfId="14326"/>
    <cellStyle name="CABEÇALHO 5 2 2 2 2 9" xfId="14327"/>
    <cellStyle name="CABEÇALHO 5 2 2 2 3" xfId="833"/>
    <cellStyle name="CABEÇALHO 5 2 2 2 3 2" xfId="834"/>
    <cellStyle name="CABEÇALHO 5 2 2 2 3 2 2" xfId="835"/>
    <cellStyle name="CABEÇALHO 5 2 2 2 3 2 2 2" xfId="14328"/>
    <cellStyle name="CABEÇALHO 5 2 2 2 3 2 2 3" xfId="14329"/>
    <cellStyle name="CABEÇALHO 5 2 2 2 3 2 2 4" xfId="14330"/>
    <cellStyle name="CABEÇALHO 5 2 2 2 3 2 2 5" xfId="14331"/>
    <cellStyle name="CABEÇALHO 5 2 2 2 3 2 2 6" xfId="14332"/>
    <cellStyle name="CABEÇALHO 5 2 2 2 3 2 2 7" xfId="14333"/>
    <cellStyle name="CABEÇALHO 5 2 2 2 3 2 2 8" xfId="14334"/>
    <cellStyle name="CABEÇALHO 5 2 2 2 3 2 3" xfId="14335"/>
    <cellStyle name="CABEÇALHO 5 2 2 2 3 2 4" xfId="14336"/>
    <cellStyle name="CABEÇALHO 5 2 2 2 3 2 5" xfId="14337"/>
    <cellStyle name="CABEÇALHO 5 2 2 2 3 2 6" xfId="14338"/>
    <cellStyle name="CABEÇALHO 5 2 2 2 3 2 7" xfId="14339"/>
    <cellStyle name="CABEÇALHO 5 2 2 2 3 2 8" xfId="14340"/>
    <cellStyle name="CABEÇALHO 5 2 2 2 3 3" xfId="836"/>
    <cellStyle name="CABEÇALHO 5 2 2 2 3 3 2" xfId="14341"/>
    <cellStyle name="CABEÇALHO 5 2 2 2 3 3 3" xfId="14342"/>
    <cellStyle name="CABEÇALHO 5 2 2 2 3 3 4" xfId="14343"/>
    <cellStyle name="CABEÇALHO 5 2 2 2 3 3 5" xfId="14344"/>
    <cellStyle name="CABEÇALHO 5 2 2 2 3 3 6" xfId="14345"/>
    <cellStyle name="CABEÇALHO 5 2 2 2 3 3 7" xfId="14346"/>
    <cellStyle name="CABEÇALHO 5 2 2 2 3 4" xfId="837"/>
    <cellStyle name="CABEÇALHO 5 2 2 2 3 4 2" xfId="14347"/>
    <cellStyle name="CABEÇALHO 5 2 2 2 3 5" xfId="838"/>
    <cellStyle name="CABEÇALHO 5 2 2 2 3 5 2" xfId="14348"/>
    <cellStyle name="CABEÇALHO 5 2 2 2 3 6" xfId="14349"/>
    <cellStyle name="CABEÇALHO 5 2 2 2 3 7" xfId="14350"/>
    <cellStyle name="CABEÇALHO 5 2 2 2 3 8" xfId="14351"/>
    <cellStyle name="CABEÇALHO 5 2 2 2 3 9" xfId="14352"/>
    <cellStyle name="CABEÇALHO 5 2 2 2 4" xfId="839"/>
    <cellStyle name="CABEÇALHO 5 2 2 2 4 2" xfId="840"/>
    <cellStyle name="CABEÇALHO 5 2 2 2 4 2 2" xfId="841"/>
    <cellStyle name="CABEÇALHO 5 2 2 2 4 2 2 2" xfId="14353"/>
    <cellStyle name="CABEÇALHO 5 2 2 2 4 2 2 3" xfId="14354"/>
    <cellStyle name="CABEÇALHO 5 2 2 2 4 2 2 4" xfId="14355"/>
    <cellStyle name="CABEÇALHO 5 2 2 2 4 2 2 5" xfId="14356"/>
    <cellStyle name="CABEÇALHO 5 2 2 2 4 2 2 6" xfId="14357"/>
    <cellStyle name="CABEÇALHO 5 2 2 2 4 2 2 7" xfId="14358"/>
    <cellStyle name="CABEÇALHO 5 2 2 2 4 2 2 8" xfId="14359"/>
    <cellStyle name="CABEÇALHO 5 2 2 2 4 2 3" xfId="14360"/>
    <cellStyle name="CABEÇALHO 5 2 2 2 4 2 4" xfId="14361"/>
    <cellStyle name="CABEÇALHO 5 2 2 2 4 2 5" xfId="14362"/>
    <cellStyle name="CABEÇALHO 5 2 2 2 4 2 6" xfId="14363"/>
    <cellStyle name="CABEÇALHO 5 2 2 2 4 2 7" xfId="14364"/>
    <cellStyle name="CABEÇALHO 5 2 2 2 4 2 8" xfId="14365"/>
    <cellStyle name="CABEÇALHO 5 2 2 2 4 3" xfId="842"/>
    <cellStyle name="CABEÇALHO 5 2 2 2 4 3 2" xfId="14366"/>
    <cellStyle name="CABEÇALHO 5 2 2 2 4 3 3" xfId="14367"/>
    <cellStyle name="CABEÇALHO 5 2 2 2 4 3 4" xfId="14368"/>
    <cellStyle name="CABEÇALHO 5 2 2 2 4 3 5" xfId="14369"/>
    <cellStyle name="CABEÇALHO 5 2 2 2 4 3 6" xfId="14370"/>
    <cellStyle name="CABEÇALHO 5 2 2 2 4 3 7" xfId="14371"/>
    <cellStyle name="CABEÇALHO 5 2 2 2 4 4" xfId="843"/>
    <cellStyle name="CABEÇALHO 5 2 2 2 4 4 2" xfId="14372"/>
    <cellStyle name="CABEÇALHO 5 2 2 2 4 5" xfId="844"/>
    <cellStyle name="CABEÇALHO 5 2 2 2 4 5 2" xfId="14373"/>
    <cellStyle name="CABEÇALHO 5 2 2 2 4 6" xfId="14374"/>
    <cellStyle name="CABEÇALHO 5 2 2 2 4 7" xfId="14375"/>
    <cellStyle name="CABEÇALHO 5 2 2 2 4 8" xfId="14376"/>
    <cellStyle name="CABEÇALHO 5 2 2 2 4 9" xfId="14377"/>
    <cellStyle name="CABEÇALHO 5 2 2 2 5" xfId="845"/>
    <cellStyle name="CABEÇALHO 5 2 2 2 5 2" xfId="846"/>
    <cellStyle name="CABEÇALHO 5 2 2 2 5 2 2" xfId="14378"/>
    <cellStyle name="CABEÇALHO 5 2 2 2 5 2 3" xfId="14379"/>
    <cellStyle name="CABEÇALHO 5 2 2 2 5 2 4" xfId="14380"/>
    <cellStyle name="CABEÇALHO 5 2 2 2 5 2 5" xfId="14381"/>
    <cellStyle name="CABEÇALHO 5 2 2 2 5 2 6" xfId="14382"/>
    <cellStyle name="CABEÇALHO 5 2 2 2 5 2 7" xfId="14383"/>
    <cellStyle name="CABEÇALHO 5 2 2 2 5 2 8" xfId="14384"/>
    <cellStyle name="CABEÇALHO 5 2 2 2 5 3" xfId="14385"/>
    <cellStyle name="CABEÇALHO 5 2 2 2 5 4" xfId="14386"/>
    <cellStyle name="CABEÇALHO 5 2 2 2 5 5" xfId="14387"/>
    <cellStyle name="CABEÇALHO 5 2 2 2 5 6" xfId="14388"/>
    <cellStyle name="CABEÇALHO 5 2 2 2 5 7" xfId="14389"/>
    <cellStyle name="CABEÇALHO 5 2 2 2 5 8" xfId="14390"/>
    <cellStyle name="CABEÇALHO 5 2 2 2 6" xfId="847"/>
    <cellStyle name="CABEÇALHO 5 2 2 2 6 2" xfId="14391"/>
    <cellStyle name="CABEÇALHO 5 2 2 2 6 3" xfId="14392"/>
    <cellStyle name="CABEÇALHO 5 2 2 2 6 4" xfId="14393"/>
    <cellStyle name="CABEÇALHO 5 2 2 2 6 5" xfId="14394"/>
    <cellStyle name="CABEÇALHO 5 2 2 2 6 6" xfId="14395"/>
    <cellStyle name="CABEÇALHO 5 2 2 2 6 7" xfId="14396"/>
    <cellStyle name="CABEÇALHO 5 2 2 2 7" xfId="848"/>
    <cellStyle name="CABEÇALHO 5 2 2 2 7 2" xfId="14397"/>
    <cellStyle name="CABEÇALHO 5 2 2 2 8" xfId="849"/>
    <cellStyle name="CABEÇALHO 5 2 2 2 8 2" xfId="14398"/>
    <cellStyle name="CABEÇALHO 5 2 2 2 9" xfId="14399"/>
    <cellStyle name="CABEÇALHO 5 2 2 3" xfId="850"/>
    <cellStyle name="CABEÇALHO 5 2 2 3 2" xfId="851"/>
    <cellStyle name="CABEÇALHO 5 2 2 3 2 2" xfId="852"/>
    <cellStyle name="CABEÇALHO 5 2 2 3 2 2 2" xfId="14400"/>
    <cellStyle name="CABEÇALHO 5 2 2 3 2 2 3" xfId="14401"/>
    <cellStyle name="CABEÇALHO 5 2 2 3 2 2 4" xfId="14402"/>
    <cellStyle name="CABEÇALHO 5 2 2 3 2 2 5" xfId="14403"/>
    <cellStyle name="CABEÇALHO 5 2 2 3 2 2 6" xfId="14404"/>
    <cellStyle name="CABEÇALHO 5 2 2 3 2 2 7" xfId="14405"/>
    <cellStyle name="CABEÇALHO 5 2 2 3 2 2 8" xfId="14406"/>
    <cellStyle name="CABEÇALHO 5 2 2 3 2 3" xfId="14407"/>
    <cellStyle name="CABEÇALHO 5 2 2 3 2 4" xfId="14408"/>
    <cellStyle name="CABEÇALHO 5 2 2 3 2 5" xfId="14409"/>
    <cellStyle name="CABEÇALHO 5 2 2 3 2 6" xfId="14410"/>
    <cellStyle name="CABEÇALHO 5 2 2 3 2 7" xfId="14411"/>
    <cellStyle name="CABEÇALHO 5 2 2 3 2 8" xfId="14412"/>
    <cellStyle name="CABEÇALHO 5 2 2 3 3" xfId="853"/>
    <cellStyle name="CABEÇALHO 5 2 2 3 3 2" xfId="14413"/>
    <cellStyle name="CABEÇALHO 5 2 2 3 3 3" xfId="14414"/>
    <cellStyle name="CABEÇALHO 5 2 2 3 3 4" xfId="14415"/>
    <cellStyle name="CABEÇALHO 5 2 2 3 3 5" xfId="14416"/>
    <cellStyle name="CABEÇALHO 5 2 2 3 3 6" xfId="14417"/>
    <cellStyle name="CABEÇALHO 5 2 2 3 3 7" xfId="14418"/>
    <cellStyle name="CABEÇALHO 5 2 2 3 4" xfId="854"/>
    <cellStyle name="CABEÇALHO 5 2 2 3 4 2" xfId="14419"/>
    <cellStyle name="CABEÇALHO 5 2 2 3 5" xfId="855"/>
    <cellStyle name="CABEÇALHO 5 2 2 3 5 2" xfId="14420"/>
    <cellStyle name="CABEÇALHO 5 2 2 3 6" xfId="14421"/>
    <cellStyle name="CABEÇALHO 5 2 2 3 7" xfId="14422"/>
    <cellStyle name="CABEÇALHO 5 2 2 3 8" xfId="14423"/>
    <cellStyle name="CABEÇALHO 5 2 2 3 9" xfId="14424"/>
    <cellStyle name="CABEÇALHO 5 2 2 4" xfId="856"/>
    <cellStyle name="CABEÇALHO 5 2 2 4 2" xfId="857"/>
    <cellStyle name="CABEÇALHO 5 2 2 4 2 2" xfId="858"/>
    <cellStyle name="CABEÇALHO 5 2 2 4 2 2 2" xfId="14425"/>
    <cellStyle name="CABEÇALHO 5 2 2 4 2 2 3" xfId="14426"/>
    <cellStyle name="CABEÇALHO 5 2 2 4 2 2 4" xfId="14427"/>
    <cellStyle name="CABEÇALHO 5 2 2 4 2 2 5" xfId="14428"/>
    <cellStyle name="CABEÇALHO 5 2 2 4 2 2 6" xfId="14429"/>
    <cellStyle name="CABEÇALHO 5 2 2 4 2 2 7" xfId="14430"/>
    <cellStyle name="CABEÇALHO 5 2 2 4 2 2 8" xfId="14431"/>
    <cellStyle name="CABEÇALHO 5 2 2 4 2 3" xfId="14432"/>
    <cellStyle name="CABEÇALHO 5 2 2 4 2 4" xfId="14433"/>
    <cellStyle name="CABEÇALHO 5 2 2 4 2 5" xfId="14434"/>
    <cellStyle name="CABEÇALHO 5 2 2 4 2 6" xfId="14435"/>
    <cellStyle name="CABEÇALHO 5 2 2 4 2 7" xfId="14436"/>
    <cellStyle name="CABEÇALHO 5 2 2 4 2 8" xfId="14437"/>
    <cellStyle name="CABEÇALHO 5 2 2 4 3" xfId="859"/>
    <cellStyle name="CABEÇALHO 5 2 2 4 3 2" xfId="14438"/>
    <cellStyle name="CABEÇALHO 5 2 2 4 3 3" xfId="14439"/>
    <cellStyle name="CABEÇALHO 5 2 2 4 3 4" xfId="14440"/>
    <cellStyle name="CABEÇALHO 5 2 2 4 3 5" xfId="14441"/>
    <cellStyle name="CABEÇALHO 5 2 2 4 3 6" xfId="14442"/>
    <cellStyle name="CABEÇALHO 5 2 2 4 3 7" xfId="14443"/>
    <cellStyle name="CABEÇALHO 5 2 2 4 4" xfId="860"/>
    <cellStyle name="CABEÇALHO 5 2 2 4 4 2" xfId="14444"/>
    <cellStyle name="CABEÇALHO 5 2 2 4 5" xfId="861"/>
    <cellStyle name="CABEÇALHO 5 2 2 4 5 2" xfId="14445"/>
    <cellStyle name="CABEÇALHO 5 2 2 4 6" xfId="14446"/>
    <cellStyle name="CABEÇALHO 5 2 2 4 7" xfId="14447"/>
    <cellStyle name="CABEÇALHO 5 2 2 4 8" xfId="14448"/>
    <cellStyle name="CABEÇALHO 5 2 2 4 9" xfId="14449"/>
    <cellStyle name="CABEÇALHO 5 2 2 5" xfId="862"/>
    <cellStyle name="CABEÇALHO 5 2 2 5 2" xfId="863"/>
    <cellStyle name="CABEÇALHO 5 2 2 5 2 2" xfId="14450"/>
    <cellStyle name="CABEÇALHO 5 2 2 5 2 3" xfId="14451"/>
    <cellStyle name="CABEÇALHO 5 2 2 5 2 4" xfId="14452"/>
    <cellStyle name="CABEÇALHO 5 2 2 5 2 5" xfId="14453"/>
    <cellStyle name="CABEÇALHO 5 2 2 5 2 6" xfId="14454"/>
    <cellStyle name="CABEÇALHO 5 2 2 5 2 7" xfId="14455"/>
    <cellStyle name="CABEÇALHO 5 2 2 5 2 8" xfId="14456"/>
    <cellStyle name="CABEÇALHO 5 2 2 5 3" xfId="14457"/>
    <cellStyle name="CABEÇALHO 5 2 2 5 4" xfId="14458"/>
    <cellStyle name="CABEÇALHO 5 2 2 5 5" xfId="14459"/>
    <cellStyle name="CABEÇALHO 5 2 2 5 6" xfId="14460"/>
    <cellStyle name="CABEÇALHO 5 2 2 5 7" xfId="14461"/>
    <cellStyle name="CABEÇALHO 5 2 2 5 8" xfId="14462"/>
    <cellStyle name="CABEÇALHO 5 2 2 6" xfId="864"/>
    <cellStyle name="CABEÇALHO 5 2 2 6 2" xfId="14463"/>
    <cellStyle name="CABEÇALHO 5 2 2 6 3" xfId="14464"/>
    <cellStyle name="CABEÇALHO 5 2 2 6 4" xfId="14465"/>
    <cellStyle name="CABEÇALHO 5 2 2 6 5" xfId="14466"/>
    <cellStyle name="CABEÇALHO 5 2 2 6 6" xfId="14467"/>
    <cellStyle name="CABEÇALHO 5 2 2 6 7" xfId="14468"/>
    <cellStyle name="CABEÇALHO 5 2 2 7" xfId="865"/>
    <cellStyle name="CABEÇALHO 5 2 2 7 2" xfId="14469"/>
    <cellStyle name="CABEÇALHO 5 2 2 8" xfId="866"/>
    <cellStyle name="CABEÇALHO 5 2 2 8 2" xfId="14470"/>
    <cellStyle name="CABEÇALHO 5 2 2 9" xfId="14471"/>
    <cellStyle name="CABEÇALHO 5 2 3" xfId="867"/>
    <cellStyle name="CABEÇALHO 5 2 3 10" xfId="14472"/>
    <cellStyle name="CABEÇALHO 5 2 3 11" xfId="14473"/>
    <cellStyle name="CABEÇALHO 5 2 3 12" xfId="14474"/>
    <cellStyle name="CABEÇALHO 5 2 3 2" xfId="868"/>
    <cellStyle name="CABEÇALHO 5 2 3 2 2" xfId="869"/>
    <cellStyle name="CABEÇALHO 5 2 3 2 2 2" xfId="870"/>
    <cellStyle name="CABEÇALHO 5 2 3 2 2 2 2" xfId="14475"/>
    <cellStyle name="CABEÇALHO 5 2 3 2 2 2 3" xfId="14476"/>
    <cellStyle name="CABEÇALHO 5 2 3 2 2 2 4" xfId="14477"/>
    <cellStyle name="CABEÇALHO 5 2 3 2 2 2 5" xfId="14478"/>
    <cellStyle name="CABEÇALHO 5 2 3 2 2 2 6" xfId="14479"/>
    <cellStyle name="CABEÇALHO 5 2 3 2 2 2 7" xfId="14480"/>
    <cellStyle name="CABEÇALHO 5 2 3 2 2 2 8" xfId="14481"/>
    <cellStyle name="CABEÇALHO 5 2 3 2 2 3" xfId="14482"/>
    <cellStyle name="CABEÇALHO 5 2 3 2 2 4" xfId="14483"/>
    <cellStyle name="CABEÇALHO 5 2 3 2 2 5" xfId="14484"/>
    <cellStyle name="CABEÇALHO 5 2 3 2 2 6" xfId="14485"/>
    <cellStyle name="CABEÇALHO 5 2 3 2 2 7" xfId="14486"/>
    <cellStyle name="CABEÇALHO 5 2 3 2 2 8" xfId="14487"/>
    <cellStyle name="CABEÇALHO 5 2 3 2 3" xfId="871"/>
    <cellStyle name="CABEÇALHO 5 2 3 2 3 2" xfId="14488"/>
    <cellStyle name="CABEÇALHO 5 2 3 2 3 3" xfId="14489"/>
    <cellStyle name="CABEÇALHO 5 2 3 2 3 4" xfId="14490"/>
    <cellStyle name="CABEÇALHO 5 2 3 2 3 5" xfId="14491"/>
    <cellStyle name="CABEÇALHO 5 2 3 2 3 6" xfId="14492"/>
    <cellStyle name="CABEÇALHO 5 2 3 2 3 7" xfId="14493"/>
    <cellStyle name="CABEÇALHO 5 2 3 2 4" xfId="872"/>
    <cellStyle name="CABEÇALHO 5 2 3 2 4 2" xfId="14494"/>
    <cellStyle name="CABEÇALHO 5 2 3 2 5" xfId="873"/>
    <cellStyle name="CABEÇALHO 5 2 3 2 5 2" xfId="14495"/>
    <cellStyle name="CABEÇALHO 5 2 3 2 6" xfId="14496"/>
    <cellStyle name="CABEÇALHO 5 2 3 2 7" xfId="14497"/>
    <cellStyle name="CABEÇALHO 5 2 3 2 8" xfId="14498"/>
    <cellStyle name="CABEÇALHO 5 2 3 2 9" xfId="14499"/>
    <cellStyle name="CABEÇALHO 5 2 3 3" xfId="874"/>
    <cellStyle name="CABEÇALHO 5 2 3 3 2" xfId="875"/>
    <cellStyle name="CABEÇALHO 5 2 3 3 2 2" xfId="876"/>
    <cellStyle name="CABEÇALHO 5 2 3 3 2 2 2" xfId="14500"/>
    <cellStyle name="CABEÇALHO 5 2 3 3 2 2 3" xfId="14501"/>
    <cellStyle name="CABEÇALHO 5 2 3 3 2 2 4" xfId="14502"/>
    <cellStyle name="CABEÇALHO 5 2 3 3 2 2 5" xfId="14503"/>
    <cellStyle name="CABEÇALHO 5 2 3 3 2 2 6" xfId="14504"/>
    <cellStyle name="CABEÇALHO 5 2 3 3 2 2 7" xfId="14505"/>
    <cellStyle name="CABEÇALHO 5 2 3 3 2 2 8" xfId="14506"/>
    <cellStyle name="CABEÇALHO 5 2 3 3 2 3" xfId="14507"/>
    <cellStyle name="CABEÇALHO 5 2 3 3 2 4" xfId="14508"/>
    <cellStyle name="CABEÇALHO 5 2 3 3 2 5" xfId="14509"/>
    <cellStyle name="CABEÇALHO 5 2 3 3 2 6" xfId="14510"/>
    <cellStyle name="CABEÇALHO 5 2 3 3 2 7" xfId="14511"/>
    <cellStyle name="CABEÇALHO 5 2 3 3 2 8" xfId="14512"/>
    <cellStyle name="CABEÇALHO 5 2 3 3 3" xfId="877"/>
    <cellStyle name="CABEÇALHO 5 2 3 3 3 2" xfId="14513"/>
    <cellStyle name="CABEÇALHO 5 2 3 3 3 3" xfId="14514"/>
    <cellStyle name="CABEÇALHO 5 2 3 3 3 4" xfId="14515"/>
    <cellStyle name="CABEÇALHO 5 2 3 3 3 5" xfId="14516"/>
    <cellStyle name="CABEÇALHO 5 2 3 3 3 6" xfId="14517"/>
    <cellStyle name="CABEÇALHO 5 2 3 3 3 7" xfId="14518"/>
    <cellStyle name="CABEÇALHO 5 2 3 3 4" xfId="878"/>
    <cellStyle name="CABEÇALHO 5 2 3 3 4 2" xfId="14519"/>
    <cellStyle name="CABEÇALHO 5 2 3 3 5" xfId="879"/>
    <cellStyle name="CABEÇALHO 5 2 3 3 5 2" xfId="14520"/>
    <cellStyle name="CABEÇALHO 5 2 3 3 6" xfId="14521"/>
    <cellStyle name="CABEÇALHO 5 2 3 3 7" xfId="14522"/>
    <cellStyle name="CABEÇALHO 5 2 3 3 8" xfId="14523"/>
    <cellStyle name="CABEÇALHO 5 2 3 3 9" xfId="14524"/>
    <cellStyle name="CABEÇALHO 5 2 3 4" xfId="880"/>
    <cellStyle name="CABEÇALHO 5 2 3 4 2" xfId="881"/>
    <cellStyle name="CABEÇALHO 5 2 3 4 2 2" xfId="882"/>
    <cellStyle name="CABEÇALHO 5 2 3 4 2 2 2" xfId="14525"/>
    <cellStyle name="CABEÇALHO 5 2 3 4 2 2 3" xfId="14526"/>
    <cellStyle name="CABEÇALHO 5 2 3 4 2 2 4" xfId="14527"/>
    <cellStyle name="CABEÇALHO 5 2 3 4 2 2 5" xfId="14528"/>
    <cellStyle name="CABEÇALHO 5 2 3 4 2 2 6" xfId="14529"/>
    <cellStyle name="CABEÇALHO 5 2 3 4 2 2 7" xfId="14530"/>
    <cellStyle name="CABEÇALHO 5 2 3 4 2 2 8" xfId="14531"/>
    <cellStyle name="CABEÇALHO 5 2 3 4 2 3" xfId="14532"/>
    <cellStyle name="CABEÇALHO 5 2 3 4 2 4" xfId="14533"/>
    <cellStyle name="CABEÇALHO 5 2 3 4 2 5" xfId="14534"/>
    <cellStyle name="CABEÇALHO 5 2 3 4 2 6" xfId="14535"/>
    <cellStyle name="CABEÇALHO 5 2 3 4 2 7" xfId="14536"/>
    <cellStyle name="CABEÇALHO 5 2 3 4 2 8" xfId="14537"/>
    <cellStyle name="CABEÇALHO 5 2 3 4 3" xfId="883"/>
    <cellStyle name="CABEÇALHO 5 2 3 4 3 2" xfId="14538"/>
    <cellStyle name="CABEÇALHO 5 2 3 4 3 3" xfId="14539"/>
    <cellStyle name="CABEÇALHO 5 2 3 4 3 4" xfId="14540"/>
    <cellStyle name="CABEÇALHO 5 2 3 4 3 5" xfId="14541"/>
    <cellStyle name="CABEÇALHO 5 2 3 4 3 6" xfId="14542"/>
    <cellStyle name="CABEÇALHO 5 2 3 4 3 7" xfId="14543"/>
    <cellStyle name="CABEÇALHO 5 2 3 4 4" xfId="884"/>
    <cellStyle name="CABEÇALHO 5 2 3 4 4 2" xfId="14544"/>
    <cellStyle name="CABEÇALHO 5 2 3 4 5" xfId="885"/>
    <cellStyle name="CABEÇALHO 5 2 3 4 5 2" xfId="14545"/>
    <cellStyle name="CABEÇALHO 5 2 3 4 6" xfId="14546"/>
    <cellStyle name="CABEÇALHO 5 2 3 4 7" xfId="14547"/>
    <cellStyle name="CABEÇALHO 5 2 3 4 8" xfId="14548"/>
    <cellStyle name="CABEÇALHO 5 2 3 4 9" xfId="14549"/>
    <cellStyle name="CABEÇALHO 5 2 3 5" xfId="886"/>
    <cellStyle name="CABEÇALHO 5 2 3 5 2" xfId="887"/>
    <cellStyle name="CABEÇALHO 5 2 3 5 2 2" xfId="14550"/>
    <cellStyle name="CABEÇALHO 5 2 3 5 2 3" xfId="14551"/>
    <cellStyle name="CABEÇALHO 5 2 3 5 2 4" xfId="14552"/>
    <cellStyle name="CABEÇALHO 5 2 3 5 2 5" xfId="14553"/>
    <cellStyle name="CABEÇALHO 5 2 3 5 2 6" xfId="14554"/>
    <cellStyle name="CABEÇALHO 5 2 3 5 2 7" xfId="14555"/>
    <cellStyle name="CABEÇALHO 5 2 3 5 2 8" xfId="14556"/>
    <cellStyle name="CABEÇALHO 5 2 3 5 3" xfId="14557"/>
    <cellStyle name="CABEÇALHO 5 2 3 5 4" xfId="14558"/>
    <cellStyle name="CABEÇALHO 5 2 3 5 5" xfId="14559"/>
    <cellStyle name="CABEÇALHO 5 2 3 5 6" xfId="14560"/>
    <cellStyle name="CABEÇALHO 5 2 3 5 7" xfId="14561"/>
    <cellStyle name="CABEÇALHO 5 2 3 5 8" xfId="14562"/>
    <cellStyle name="CABEÇALHO 5 2 3 6" xfId="888"/>
    <cellStyle name="CABEÇALHO 5 2 3 6 2" xfId="14563"/>
    <cellStyle name="CABEÇALHO 5 2 3 6 3" xfId="14564"/>
    <cellStyle name="CABEÇALHO 5 2 3 6 4" xfId="14565"/>
    <cellStyle name="CABEÇALHO 5 2 3 6 5" xfId="14566"/>
    <cellStyle name="CABEÇALHO 5 2 3 6 6" xfId="14567"/>
    <cellStyle name="CABEÇALHO 5 2 3 6 7" xfId="14568"/>
    <cellStyle name="CABEÇALHO 5 2 3 7" xfId="889"/>
    <cellStyle name="CABEÇALHO 5 2 3 7 2" xfId="14569"/>
    <cellStyle name="CABEÇALHO 5 2 3 8" xfId="890"/>
    <cellStyle name="CABEÇALHO 5 2 3 8 2" xfId="14570"/>
    <cellStyle name="CABEÇALHO 5 2 3 9" xfId="14571"/>
    <cellStyle name="CABEÇALHO 5 2 4" xfId="891"/>
    <cellStyle name="CABEÇALHO 5 2 4 2" xfId="892"/>
    <cellStyle name="CABEÇALHO 5 2 4 2 2" xfId="893"/>
    <cellStyle name="CABEÇALHO 5 2 4 2 2 2" xfId="14572"/>
    <cellStyle name="CABEÇALHO 5 2 4 2 2 3" xfId="14573"/>
    <cellStyle name="CABEÇALHO 5 2 4 2 2 4" xfId="14574"/>
    <cellStyle name="CABEÇALHO 5 2 4 2 2 5" xfId="14575"/>
    <cellStyle name="CABEÇALHO 5 2 4 2 2 6" xfId="14576"/>
    <cellStyle name="CABEÇALHO 5 2 4 2 2 7" xfId="14577"/>
    <cellStyle name="CABEÇALHO 5 2 4 2 2 8" xfId="14578"/>
    <cellStyle name="CABEÇALHO 5 2 4 2 3" xfId="14579"/>
    <cellStyle name="CABEÇALHO 5 2 4 2 4" xfId="14580"/>
    <cellStyle name="CABEÇALHO 5 2 4 2 5" xfId="14581"/>
    <cellStyle name="CABEÇALHO 5 2 4 2 6" xfId="14582"/>
    <cellStyle name="CABEÇALHO 5 2 4 2 7" xfId="14583"/>
    <cellStyle name="CABEÇALHO 5 2 4 2 8" xfId="14584"/>
    <cellStyle name="CABEÇALHO 5 2 4 3" xfId="894"/>
    <cellStyle name="CABEÇALHO 5 2 4 3 2" xfId="14585"/>
    <cellStyle name="CABEÇALHO 5 2 4 3 3" xfId="14586"/>
    <cellStyle name="CABEÇALHO 5 2 4 3 4" xfId="14587"/>
    <cellStyle name="CABEÇALHO 5 2 4 3 5" xfId="14588"/>
    <cellStyle name="CABEÇALHO 5 2 4 3 6" xfId="14589"/>
    <cellStyle name="CABEÇALHO 5 2 4 3 7" xfId="14590"/>
    <cellStyle name="CABEÇALHO 5 2 4 4" xfId="895"/>
    <cellStyle name="CABEÇALHO 5 2 4 4 2" xfId="14591"/>
    <cellStyle name="CABEÇALHO 5 2 4 5" xfId="896"/>
    <cellStyle name="CABEÇALHO 5 2 4 5 2" xfId="14592"/>
    <cellStyle name="CABEÇALHO 5 2 4 6" xfId="14593"/>
    <cellStyle name="CABEÇALHO 5 2 4 7" xfId="14594"/>
    <cellStyle name="CABEÇALHO 5 2 4 8" xfId="14595"/>
    <cellStyle name="CABEÇALHO 5 2 4 9" xfId="14596"/>
    <cellStyle name="CABEÇALHO 5 2 5" xfId="897"/>
    <cellStyle name="CABEÇALHO 5 2 5 2" xfId="898"/>
    <cellStyle name="CABEÇALHO 5 2 5 2 2" xfId="899"/>
    <cellStyle name="CABEÇALHO 5 2 5 2 2 2" xfId="14597"/>
    <cellStyle name="CABEÇALHO 5 2 5 2 2 3" xfId="14598"/>
    <cellStyle name="CABEÇALHO 5 2 5 2 2 4" xfId="14599"/>
    <cellStyle name="CABEÇALHO 5 2 5 2 2 5" xfId="14600"/>
    <cellStyle name="CABEÇALHO 5 2 5 2 2 6" xfId="14601"/>
    <cellStyle name="CABEÇALHO 5 2 5 2 2 7" xfId="14602"/>
    <cellStyle name="CABEÇALHO 5 2 5 2 2 8" xfId="14603"/>
    <cellStyle name="CABEÇALHO 5 2 5 2 3" xfId="14604"/>
    <cellStyle name="CABEÇALHO 5 2 5 2 4" xfId="14605"/>
    <cellStyle name="CABEÇALHO 5 2 5 2 5" xfId="14606"/>
    <cellStyle name="CABEÇALHO 5 2 5 2 6" xfId="14607"/>
    <cellStyle name="CABEÇALHO 5 2 5 2 7" xfId="14608"/>
    <cellStyle name="CABEÇALHO 5 2 5 2 8" xfId="14609"/>
    <cellStyle name="CABEÇALHO 5 2 5 3" xfId="900"/>
    <cellStyle name="CABEÇALHO 5 2 5 3 2" xfId="14610"/>
    <cellStyle name="CABEÇALHO 5 2 5 3 3" xfId="14611"/>
    <cellStyle name="CABEÇALHO 5 2 5 3 4" xfId="14612"/>
    <cellStyle name="CABEÇALHO 5 2 5 3 5" xfId="14613"/>
    <cellStyle name="CABEÇALHO 5 2 5 3 6" xfId="14614"/>
    <cellStyle name="CABEÇALHO 5 2 5 3 7" xfId="14615"/>
    <cellStyle name="CABEÇALHO 5 2 5 4" xfId="901"/>
    <cellStyle name="CABEÇALHO 5 2 5 4 2" xfId="14616"/>
    <cellStyle name="CABEÇALHO 5 2 5 5" xfId="902"/>
    <cellStyle name="CABEÇALHO 5 2 5 5 2" xfId="14617"/>
    <cellStyle name="CABEÇALHO 5 2 5 6" xfId="14618"/>
    <cellStyle name="CABEÇALHO 5 2 5 7" xfId="14619"/>
    <cellStyle name="CABEÇALHO 5 2 5 8" xfId="14620"/>
    <cellStyle name="CABEÇALHO 5 2 5 9" xfId="14621"/>
    <cellStyle name="CABEÇALHO 5 2 6" xfId="903"/>
    <cellStyle name="CABEÇALHO 5 2 6 2" xfId="904"/>
    <cellStyle name="CABEÇALHO 5 2 6 2 2" xfId="905"/>
    <cellStyle name="CABEÇALHO 5 2 6 2 2 2" xfId="14622"/>
    <cellStyle name="CABEÇALHO 5 2 6 2 2 3" xfId="14623"/>
    <cellStyle name="CABEÇALHO 5 2 6 2 2 4" xfId="14624"/>
    <cellStyle name="CABEÇALHO 5 2 6 2 2 5" xfId="14625"/>
    <cellStyle name="CABEÇALHO 5 2 6 2 2 6" xfId="14626"/>
    <cellStyle name="CABEÇALHO 5 2 6 2 2 7" xfId="14627"/>
    <cellStyle name="CABEÇALHO 5 2 6 2 2 8" xfId="14628"/>
    <cellStyle name="CABEÇALHO 5 2 6 2 3" xfId="14629"/>
    <cellStyle name="CABEÇALHO 5 2 6 2 4" xfId="14630"/>
    <cellStyle name="CABEÇALHO 5 2 6 2 5" xfId="14631"/>
    <cellStyle name="CABEÇALHO 5 2 6 2 6" xfId="14632"/>
    <cellStyle name="CABEÇALHO 5 2 6 2 7" xfId="14633"/>
    <cellStyle name="CABEÇALHO 5 2 6 2 8" xfId="14634"/>
    <cellStyle name="CABEÇALHO 5 2 6 3" xfId="906"/>
    <cellStyle name="CABEÇALHO 5 2 6 3 2" xfId="14635"/>
    <cellStyle name="CABEÇALHO 5 2 6 3 3" xfId="14636"/>
    <cellStyle name="CABEÇALHO 5 2 6 3 4" xfId="14637"/>
    <cellStyle name="CABEÇALHO 5 2 6 3 5" xfId="14638"/>
    <cellStyle name="CABEÇALHO 5 2 6 3 6" xfId="14639"/>
    <cellStyle name="CABEÇALHO 5 2 6 3 7" xfId="14640"/>
    <cellStyle name="CABEÇALHO 5 2 6 4" xfId="907"/>
    <cellStyle name="CABEÇALHO 5 2 6 4 2" xfId="14641"/>
    <cellStyle name="CABEÇALHO 5 2 6 5" xfId="908"/>
    <cellStyle name="CABEÇALHO 5 2 6 5 2" xfId="14642"/>
    <cellStyle name="CABEÇALHO 5 2 6 6" xfId="14643"/>
    <cellStyle name="CABEÇALHO 5 2 6 7" xfId="14644"/>
    <cellStyle name="CABEÇALHO 5 2 6 8" xfId="14645"/>
    <cellStyle name="CABEÇALHO 5 2 6 9" xfId="14646"/>
    <cellStyle name="CABEÇALHO 5 2 7" xfId="909"/>
    <cellStyle name="CABEÇALHO 5 2 7 2" xfId="910"/>
    <cellStyle name="CABEÇALHO 5 2 7 2 2" xfId="14647"/>
    <cellStyle name="CABEÇALHO 5 2 7 2 3" xfId="14648"/>
    <cellStyle name="CABEÇALHO 5 2 7 2 4" xfId="14649"/>
    <cellStyle name="CABEÇALHO 5 2 7 2 5" xfId="14650"/>
    <cellStyle name="CABEÇALHO 5 2 7 2 6" xfId="14651"/>
    <cellStyle name="CABEÇALHO 5 2 7 2 7" xfId="14652"/>
    <cellStyle name="CABEÇALHO 5 2 7 2 8" xfId="14653"/>
    <cellStyle name="CABEÇALHO 5 2 7 3" xfId="14654"/>
    <cellStyle name="CABEÇALHO 5 2 7 4" xfId="14655"/>
    <cellStyle name="CABEÇALHO 5 2 7 5" xfId="14656"/>
    <cellStyle name="CABEÇALHO 5 2 7 6" xfId="14657"/>
    <cellStyle name="CABEÇALHO 5 2 7 7" xfId="14658"/>
    <cellStyle name="CABEÇALHO 5 2 7 8" xfId="14659"/>
    <cellStyle name="CABEÇALHO 5 2 8" xfId="911"/>
    <cellStyle name="CABEÇALHO 5 2 8 2" xfId="14660"/>
    <cellStyle name="CABEÇALHO 5 2 8 3" xfId="14661"/>
    <cellStyle name="CABEÇALHO 5 2 8 4" xfId="14662"/>
    <cellStyle name="CABEÇALHO 5 2 8 5" xfId="14663"/>
    <cellStyle name="CABEÇALHO 5 2 8 6" xfId="14664"/>
    <cellStyle name="CABEÇALHO 5 2 8 7" xfId="14665"/>
    <cellStyle name="CABEÇALHO 5 2 9" xfId="912"/>
    <cellStyle name="CABEÇALHO 5 2 9 2" xfId="14666"/>
    <cellStyle name="CABEÇALHO 5 3" xfId="913"/>
    <cellStyle name="CABEÇALHO 5 3 10" xfId="14667"/>
    <cellStyle name="CABEÇALHO 5 3 11" xfId="14668"/>
    <cellStyle name="CABEÇALHO 5 3 12" xfId="14669"/>
    <cellStyle name="CABEÇALHO 5 3 2" xfId="914"/>
    <cellStyle name="CABEÇALHO 5 3 2 2" xfId="915"/>
    <cellStyle name="CABEÇALHO 5 3 2 2 2" xfId="916"/>
    <cellStyle name="CABEÇALHO 5 3 2 2 2 2" xfId="14670"/>
    <cellStyle name="CABEÇALHO 5 3 2 2 2 3" xfId="14671"/>
    <cellStyle name="CABEÇALHO 5 3 2 2 2 4" xfId="14672"/>
    <cellStyle name="CABEÇALHO 5 3 2 2 2 5" xfId="14673"/>
    <cellStyle name="CABEÇALHO 5 3 2 2 2 6" xfId="14674"/>
    <cellStyle name="CABEÇALHO 5 3 2 2 2 7" xfId="14675"/>
    <cellStyle name="CABEÇALHO 5 3 2 2 2 8" xfId="14676"/>
    <cellStyle name="CABEÇALHO 5 3 2 2 3" xfId="14677"/>
    <cellStyle name="CABEÇALHO 5 3 2 2 4" xfId="14678"/>
    <cellStyle name="CABEÇALHO 5 3 2 2 5" xfId="14679"/>
    <cellStyle name="CABEÇALHO 5 3 2 2 6" xfId="14680"/>
    <cellStyle name="CABEÇALHO 5 3 2 2 7" xfId="14681"/>
    <cellStyle name="CABEÇALHO 5 3 2 2 8" xfId="14682"/>
    <cellStyle name="CABEÇALHO 5 3 2 3" xfId="917"/>
    <cellStyle name="CABEÇALHO 5 3 2 3 2" xfId="14683"/>
    <cellStyle name="CABEÇALHO 5 3 2 3 3" xfId="14684"/>
    <cellStyle name="CABEÇALHO 5 3 2 3 4" xfId="14685"/>
    <cellStyle name="CABEÇALHO 5 3 2 3 5" xfId="14686"/>
    <cellStyle name="CABEÇALHO 5 3 2 3 6" xfId="14687"/>
    <cellStyle name="CABEÇALHO 5 3 2 3 7" xfId="14688"/>
    <cellStyle name="CABEÇALHO 5 3 2 4" xfId="918"/>
    <cellStyle name="CABEÇALHO 5 3 2 4 2" xfId="14689"/>
    <cellStyle name="CABEÇALHO 5 3 2 5" xfId="919"/>
    <cellStyle name="CABEÇALHO 5 3 2 5 2" xfId="14690"/>
    <cellStyle name="CABEÇALHO 5 3 2 6" xfId="14691"/>
    <cellStyle name="CABEÇALHO 5 3 2 7" xfId="14692"/>
    <cellStyle name="CABEÇALHO 5 3 2 8" xfId="14693"/>
    <cellStyle name="CABEÇALHO 5 3 2 9" xfId="14694"/>
    <cellStyle name="CABEÇALHO 5 3 3" xfId="920"/>
    <cellStyle name="CABEÇALHO 5 3 3 2" xfId="921"/>
    <cellStyle name="CABEÇALHO 5 3 3 2 2" xfId="922"/>
    <cellStyle name="CABEÇALHO 5 3 3 2 2 2" xfId="14695"/>
    <cellStyle name="CABEÇALHO 5 3 3 2 2 3" xfId="14696"/>
    <cellStyle name="CABEÇALHO 5 3 3 2 2 4" xfId="14697"/>
    <cellStyle name="CABEÇALHO 5 3 3 2 2 5" xfId="14698"/>
    <cellStyle name="CABEÇALHO 5 3 3 2 2 6" xfId="14699"/>
    <cellStyle name="CABEÇALHO 5 3 3 2 2 7" xfId="14700"/>
    <cellStyle name="CABEÇALHO 5 3 3 2 2 8" xfId="14701"/>
    <cellStyle name="CABEÇALHO 5 3 3 2 3" xfId="14702"/>
    <cellStyle name="CABEÇALHO 5 3 3 2 4" xfId="14703"/>
    <cellStyle name="CABEÇALHO 5 3 3 2 5" xfId="14704"/>
    <cellStyle name="CABEÇALHO 5 3 3 2 6" xfId="14705"/>
    <cellStyle name="CABEÇALHO 5 3 3 2 7" xfId="14706"/>
    <cellStyle name="CABEÇALHO 5 3 3 2 8" xfId="14707"/>
    <cellStyle name="CABEÇALHO 5 3 3 3" xfId="923"/>
    <cellStyle name="CABEÇALHO 5 3 3 3 2" xfId="14708"/>
    <cellStyle name="CABEÇALHO 5 3 3 3 3" xfId="14709"/>
    <cellStyle name="CABEÇALHO 5 3 3 3 4" xfId="14710"/>
    <cellStyle name="CABEÇALHO 5 3 3 3 5" xfId="14711"/>
    <cellStyle name="CABEÇALHO 5 3 3 3 6" xfId="14712"/>
    <cellStyle name="CABEÇALHO 5 3 3 3 7" xfId="14713"/>
    <cellStyle name="CABEÇALHO 5 3 3 4" xfId="924"/>
    <cellStyle name="CABEÇALHO 5 3 3 4 2" xfId="14714"/>
    <cellStyle name="CABEÇALHO 5 3 3 5" xfId="925"/>
    <cellStyle name="CABEÇALHO 5 3 3 5 2" xfId="14715"/>
    <cellStyle name="CABEÇALHO 5 3 3 6" xfId="14716"/>
    <cellStyle name="CABEÇALHO 5 3 3 7" xfId="14717"/>
    <cellStyle name="CABEÇALHO 5 3 3 8" xfId="14718"/>
    <cellStyle name="CABEÇALHO 5 3 3 9" xfId="14719"/>
    <cellStyle name="CABEÇALHO 5 3 4" xfId="926"/>
    <cellStyle name="CABEÇALHO 5 3 4 2" xfId="927"/>
    <cellStyle name="CABEÇALHO 5 3 4 2 2" xfId="928"/>
    <cellStyle name="CABEÇALHO 5 3 4 2 2 2" xfId="14720"/>
    <cellStyle name="CABEÇALHO 5 3 4 2 2 3" xfId="14721"/>
    <cellStyle name="CABEÇALHO 5 3 4 2 2 4" xfId="14722"/>
    <cellStyle name="CABEÇALHO 5 3 4 2 2 5" xfId="14723"/>
    <cellStyle name="CABEÇALHO 5 3 4 2 2 6" xfId="14724"/>
    <cellStyle name="CABEÇALHO 5 3 4 2 2 7" xfId="14725"/>
    <cellStyle name="CABEÇALHO 5 3 4 2 2 8" xfId="14726"/>
    <cellStyle name="CABEÇALHO 5 3 4 2 3" xfId="14727"/>
    <cellStyle name="CABEÇALHO 5 3 4 2 4" xfId="14728"/>
    <cellStyle name="CABEÇALHO 5 3 4 2 5" xfId="14729"/>
    <cellStyle name="CABEÇALHO 5 3 4 2 6" xfId="14730"/>
    <cellStyle name="CABEÇALHO 5 3 4 2 7" xfId="14731"/>
    <cellStyle name="CABEÇALHO 5 3 4 2 8" xfId="14732"/>
    <cellStyle name="CABEÇALHO 5 3 4 3" xfId="929"/>
    <cellStyle name="CABEÇALHO 5 3 4 3 2" xfId="14733"/>
    <cellStyle name="CABEÇALHO 5 3 4 3 3" xfId="14734"/>
    <cellStyle name="CABEÇALHO 5 3 4 3 4" xfId="14735"/>
    <cellStyle name="CABEÇALHO 5 3 4 3 5" xfId="14736"/>
    <cellStyle name="CABEÇALHO 5 3 4 3 6" xfId="14737"/>
    <cellStyle name="CABEÇALHO 5 3 4 3 7" xfId="14738"/>
    <cellStyle name="CABEÇALHO 5 3 4 4" xfId="930"/>
    <cellStyle name="CABEÇALHO 5 3 4 4 2" xfId="14739"/>
    <cellStyle name="CABEÇALHO 5 3 4 5" xfId="931"/>
    <cellStyle name="CABEÇALHO 5 3 4 5 2" xfId="14740"/>
    <cellStyle name="CABEÇALHO 5 3 4 6" xfId="14741"/>
    <cellStyle name="CABEÇALHO 5 3 4 7" xfId="14742"/>
    <cellStyle name="CABEÇALHO 5 3 4 8" xfId="14743"/>
    <cellStyle name="CABEÇALHO 5 3 4 9" xfId="14744"/>
    <cellStyle name="CABEÇALHO 5 3 5" xfId="932"/>
    <cellStyle name="CABEÇALHO 5 3 5 2" xfId="933"/>
    <cellStyle name="CABEÇALHO 5 3 5 2 2" xfId="14745"/>
    <cellStyle name="CABEÇALHO 5 3 5 2 3" xfId="14746"/>
    <cellStyle name="CABEÇALHO 5 3 5 2 4" xfId="14747"/>
    <cellStyle name="CABEÇALHO 5 3 5 2 5" xfId="14748"/>
    <cellStyle name="CABEÇALHO 5 3 5 2 6" xfId="14749"/>
    <cellStyle name="CABEÇALHO 5 3 5 2 7" xfId="14750"/>
    <cellStyle name="CABEÇALHO 5 3 5 2 8" xfId="14751"/>
    <cellStyle name="CABEÇALHO 5 3 5 3" xfId="14752"/>
    <cellStyle name="CABEÇALHO 5 3 5 4" xfId="14753"/>
    <cellStyle name="CABEÇALHO 5 3 5 5" xfId="14754"/>
    <cellStyle name="CABEÇALHO 5 3 5 6" xfId="14755"/>
    <cellStyle name="CABEÇALHO 5 3 5 7" xfId="14756"/>
    <cellStyle name="CABEÇALHO 5 3 5 8" xfId="14757"/>
    <cellStyle name="CABEÇALHO 5 3 6" xfId="934"/>
    <cellStyle name="CABEÇALHO 5 3 6 2" xfId="14758"/>
    <cellStyle name="CABEÇALHO 5 3 6 3" xfId="14759"/>
    <cellStyle name="CABEÇALHO 5 3 6 4" xfId="14760"/>
    <cellStyle name="CABEÇALHO 5 3 6 5" xfId="14761"/>
    <cellStyle name="CABEÇALHO 5 3 6 6" xfId="14762"/>
    <cellStyle name="CABEÇALHO 5 3 6 7" xfId="14763"/>
    <cellStyle name="CABEÇALHO 5 3 7" xfId="935"/>
    <cellStyle name="CABEÇALHO 5 3 7 2" xfId="14764"/>
    <cellStyle name="CABEÇALHO 5 3 8" xfId="936"/>
    <cellStyle name="CABEÇALHO 5 3 8 2" xfId="14765"/>
    <cellStyle name="CABEÇALHO 5 3 9" xfId="14766"/>
    <cellStyle name="CABEÇALHO 5 4" xfId="937"/>
    <cellStyle name="CABEÇALHO 5 4 10" xfId="14767"/>
    <cellStyle name="CABEÇALHO 5 4 11" xfId="14768"/>
    <cellStyle name="CABEÇALHO 5 4 12" xfId="14769"/>
    <cellStyle name="CABEÇALHO 5 4 2" xfId="938"/>
    <cellStyle name="CABEÇALHO 5 4 2 2" xfId="939"/>
    <cellStyle name="CABEÇALHO 5 4 2 2 2" xfId="940"/>
    <cellStyle name="CABEÇALHO 5 4 2 2 2 2" xfId="14770"/>
    <cellStyle name="CABEÇALHO 5 4 2 2 2 3" xfId="14771"/>
    <cellStyle name="CABEÇALHO 5 4 2 2 2 4" xfId="14772"/>
    <cellStyle name="CABEÇALHO 5 4 2 2 2 5" xfId="14773"/>
    <cellStyle name="CABEÇALHO 5 4 2 2 2 6" xfId="14774"/>
    <cellStyle name="CABEÇALHO 5 4 2 2 2 7" xfId="14775"/>
    <cellStyle name="CABEÇALHO 5 4 2 2 2 8" xfId="14776"/>
    <cellStyle name="CABEÇALHO 5 4 2 2 3" xfId="14777"/>
    <cellStyle name="CABEÇALHO 5 4 2 2 4" xfId="14778"/>
    <cellStyle name="CABEÇALHO 5 4 2 2 5" xfId="14779"/>
    <cellStyle name="CABEÇALHO 5 4 2 2 6" xfId="14780"/>
    <cellStyle name="CABEÇALHO 5 4 2 2 7" xfId="14781"/>
    <cellStyle name="CABEÇALHO 5 4 2 2 8" xfId="14782"/>
    <cellStyle name="CABEÇALHO 5 4 2 3" xfId="941"/>
    <cellStyle name="CABEÇALHO 5 4 2 3 2" xfId="14783"/>
    <cellStyle name="CABEÇALHO 5 4 2 3 3" xfId="14784"/>
    <cellStyle name="CABEÇALHO 5 4 2 3 4" xfId="14785"/>
    <cellStyle name="CABEÇALHO 5 4 2 3 5" xfId="14786"/>
    <cellStyle name="CABEÇALHO 5 4 2 3 6" xfId="14787"/>
    <cellStyle name="CABEÇALHO 5 4 2 3 7" xfId="14788"/>
    <cellStyle name="CABEÇALHO 5 4 2 4" xfId="942"/>
    <cellStyle name="CABEÇALHO 5 4 2 4 2" xfId="14789"/>
    <cellStyle name="CABEÇALHO 5 4 2 5" xfId="943"/>
    <cellStyle name="CABEÇALHO 5 4 2 5 2" xfId="14790"/>
    <cellStyle name="CABEÇALHO 5 4 2 6" xfId="14791"/>
    <cellStyle name="CABEÇALHO 5 4 2 7" xfId="14792"/>
    <cellStyle name="CABEÇALHO 5 4 2 8" xfId="14793"/>
    <cellStyle name="CABEÇALHO 5 4 2 9" xfId="14794"/>
    <cellStyle name="CABEÇALHO 5 4 3" xfId="944"/>
    <cellStyle name="CABEÇALHO 5 4 3 2" xfId="945"/>
    <cellStyle name="CABEÇALHO 5 4 3 2 2" xfId="946"/>
    <cellStyle name="CABEÇALHO 5 4 3 2 2 2" xfId="14795"/>
    <cellStyle name="CABEÇALHO 5 4 3 2 2 3" xfId="14796"/>
    <cellStyle name="CABEÇALHO 5 4 3 2 2 4" xfId="14797"/>
    <cellStyle name="CABEÇALHO 5 4 3 2 2 5" xfId="14798"/>
    <cellStyle name="CABEÇALHO 5 4 3 2 2 6" xfId="14799"/>
    <cellStyle name="CABEÇALHO 5 4 3 2 2 7" xfId="14800"/>
    <cellStyle name="CABEÇALHO 5 4 3 2 2 8" xfId="14801"/>
    <cellStyle name="CABEÇALHO 5 4 3 2 3" xfId="14802"/>
    <cellStyle name="CABEÇALHO 5 4 3 2 4" xfId="14803"/>
    <cellStyle name="CABEÇALHO 5 4 3 2 5" xfId="14804"/>
    <cellStyle name="CABEÇALHO 5 4 3 2 6" xfId="14805"/>
    <cellStyle name="CABEÇALHO 5 4 3 2 7" xfId="14806"/>
    <cellStyle name="CABEÇALHO 5 4 3 2 8" xfId="14807"/>
    <cellStyle name="CABEÇALHO 5 4 3 3" xfId="947"/>
    <cellStyle name="CABEÇALHO 5 4 3 3 2" xfId="14808"/>
    <cellStyle name="CABEÇALHO 5 4 3 3 3" xfId="14809"/>
    <cellStyle name="CABEÇALHO 5 4 3 3 4" xfId="14810"/>
    <cellStyle name="CABEÇALHO 5 4 3 3 5" xfId="14811"/>
    <cellStyle name="CABEÇALHO 5 4 3 3 6" xfId="14812"/>
    <cellStyle name="CABEÇALHO 5 4 3 3 7" xfId="14813"/>
    <cellStyle name="CABEÇALHO 5 4 3 4" xfId="948"/>
    <cellStyle name="CABEÇALHO 5 4 3 4 2" xfId="14814"/>
    <cellStyle name="CABEÇALHO 5 4 3 5" xfId="949"/>
    <cellStyle name="CABEÇALHO 5 4 3 5 2" xfId="14815"/>
    <cellStyle name="CABEÇALHO 5 4 3 6" xfId="14816"/>
    <cellStyle name="CABEÇALHO 5 4 3 7" xfId="14817"/>
    <cellStyle name="CABEÇALHO 5 4 3 8" xfId="14818"/>
    <cellStyle name="CABEÇALHO 5 4 3 9" xfId="14819"/>
    <cellStyle name="CABEÇALHO 5 4 4" xfId="950"/>
    <cellStyle name="CABEÇALHO 5 4 4 2" xfId="951"/>
    <cellStyle name="CABEÇALHO 5 4 4 2 2" xfId="952"/>
    <cellStyle name="CABEÇALHO 5 4 4 2 2 2" xfId="14820"/>
    <cellStyle name="CABEÇALHO 5 4 4 2 2 3" xfId="14821"/>
    <cellStyle name="CABEÇALHO 5 4 4 2 2 4" xfId="14822"/>
    <cellStyle name="CABEÇALHO 5 4 4 2 2 5" xfId="14823"/>
    <cellStyle name="CABEÇALHO 5 4 4 2 2 6" xfId="14824"/>
    <cellStyle name="CABEÇALHO 5 4 4 2 2 7" xfId="14825"/>
    <cellStyle name="CABEÇALHO 5 4 4 2 2 8" xfId="14826"/>
    <cellStyle name="CABEÇALHO 5 4 4 2 3" xfId="14827"/>
    <cellStyle name="CABEÇALHO 5 4 4 2 4" xfId="14828"/>
    <cellStyle name="CABEÇALHO 5 4 4 2 5" xfId="14829"/>
    <cellStyle name="CABEÇALHO 5 4 4 2 6" xfId="14830"/>
    <cellStyle name="CABEÇALHO 5 4 4 2 7" xfId="14831"/>
    <cellStyle name="CABEÇALHO 5 4 4 2 8" xfId="14832"/>
    <cellStyle name="CABEÇALHO 5 4 4 3" xfId="953"/>
    <cellStyle name="CABEÇALHO 5 4 4 3 2" xfId="14833"/>
    <cellStyle name="CABEÇALHO 5 4 4 3 3" xfId="14834"/>
    <cellStyle name="CABEÇALHO 5 4 4 3 4" xfId="14835"/>
    <cellStyle name="CABEÇALHO 5 4 4 3 5" xfId="14836"/>
    <cellStyle name="CABEÇALHO 5 4 4 3 6" xfId="14837"/>
    <cellStyle name="CABEÇALHO 5 4 4 3 7" xfId="14838"/>
    <cellStyle name="CABEÇALHO 5 4 4 4" xfId="954"/>
    <cellStyle name="CABEÇALHO 5 4 4 4 2" xfId="14839"/>
    <cellStyle name="CABEÇALHO 5 4 4 5" xfId="955"/>
    <cellStyle name="CABEÇALHO 5 4 4 5 2" xfId="14840"/>
    <cellStyle name="CABEÇALHO 5 4 4 6" xfId="14841"/>
    <cellStyle name="CABEÇALHO 5 4 4 7" xfId="14842"/>
    <cellStyle name="CABEÇALHO 5 4 4 8" xfId="14843"/>
    <cellStyle name="CABEÇALHO 5 4 4 9" xfId="14844"/>
    <cellStyle name="CABEÇALHO 5 4 5" xfId="956"/>
    <cellStyle name="CABEÇALHO 5 4 5 2" xfId="957"/>
    <cellStyle name="CABEÇALHO 5 4 5 2 2" xfId="14845"/>
    <cellStyle name="CABEÇALHO 5 4 5 2 3" xfId="14846"/>
    <cellStyle name="CABEÇALHO 5 4 5 2 4" xfId="14847"/>
    <cellStyle name="CABEÇALHO 5 4 5 2 5" xfId="14848"/>
    <cellStyle name="CABEÇALHO 5 4 5 2 6" xfId="14849"/>
    <cellStyle name="CABEÇALHO 5 4 5 2 7" xfId="14850"/>
    <cellStyle name="CABEÇALHO 5 4 5 2 8" xfId="14851"/>
    <cellStyle name="CABEÇALHO 5 4 5 3" xfId="14852"/>
    <cellStyle name="CABEÇALHO 5 4 5 4" xfId="14853"/>
    <cellStyle name="CABEÇALHO 5 4 5 5" xfId="14854"/>
    <cellStyle name="CABEÇALHO 5 4 5 6" xfId="14855"/>
    <cellStyle name="CABEÇALHO 5 4 5 7" xfId="14856"/>
    <cellStyle name="CABEÇALHO 5 4 5 8" xfId="14857"/>
    <cellStyle name="CABEÇALHO 5 4 6" xfId="958"/>
    <cellStyle name="CABEÇALHO 5 4 6 2" xfId="14858"/>
    <cellStyle name="CABEÇALHO 5 4 6 3" xfId="14859"/>
    <cellStyle name="CABEÇALHO 5 4 6 4" xfId="14860"/>
    <cellStyle name="CABEÇALHO 5 4 6 5" xfId="14861"/>
    <cellStyle name="CABEÇALHO 5 4 6 6" xfId="14862"/>
    <cellStyle name="CABEÇALHO 5 4 6 7" xfId="14863"/>
    <cellStyle name="CABEÇALHO 5 4 7" xfId="959"/>
    <cellStyle name="CABEÇALHO 5 4 7 2" xfId="14864"/>
    <cellStyle name="CABEÇALHO 5 4 8" xfId="960"/>
    <cellStyle name="CABEÇALHO 5 4 8 2" xfId="14865"/>
    <cellStyle name="CABEÇALHO 5 4 9" xfId="14866"/>
    <cellStyle name="CABEÇALHO 5 5" xfId="961"/>
    <cellStyle name="CABEÇALHO 5 5 2" xfId="962"/>
    <cellStyle name="CABEÇALHO 5 5 2 2" xfId="963"/>
    <cellStyle name="CABEÇALHO 5 5 2 2 2" xfId="14867"/>
    <cellStyle name="CABEÇALHO 5 5 2 2 3" xfId="14868"/>
    <cellStyle name="CABEÇALHO 5 5 2 2 4" xfId="14869"/>
    <cellStyle name="CABEÇALHO 5 5 2 2 5" xfId="14870"/>
    <cellStyle name="CABEÇALHO 5 5 2 2 6" xfId="14871"/>
    <cellStyle name="CABEÇALHO 5 5 2 2 7" xfId="14872"/>
    <cellStyle name="CABEÇALHO 5 5 2 2 8" xfId="14873"/>
    <cellStyle name="CABEÇALHO 5 5 2 3" xfId="14874"/>
    <cellStyle name="CABEÇALHO 5 5 2 4" xfId="14875"/>
    <cellStyle name="CABEÇALHO 5 5 2 5" xfId="14876"/>
    <cellStyle name="CABEÇALHO 5 5 2 6" xfId="14877"/>
    <cellStyle name="CABEÇALHO 5 5 2 7" xfId="14878"/>
    <cellStyle name="CABEÇALHO 5 5 2 8" xfId="14879"/>
    <cellStyle name="CABEÇALHO 5 5 3" xfId="964"/>
    <cellStyle name="CABEÇALHO 5 5 3 2" xfId="14880"/>
    <cellStyle name="CABEÇALHO 5 5 3 3" xfId="14881"/>
    <cellStyle name="CABEÇALHO 5 5 3 4" xfId="14882"/>
    <cellStyle name="CABEÇALHO 5 5 3 5" xfId="14883"/>
    <cellStyle name="CABEÇALHO 5 5 3 6" xfId="14884"/>
    <cellStyle name="CABEÇALHO 5 5 3 7" xfId="14885"/>
    <cellStyle name="CABEÇALHO 5 5 4" xfId="965"/>
    <cellStyle name="CABEÇALHO 5 5 4 2" xfId="14886"/>
    <cellStyle name="CABEÇALHO 5 5 5" xfId="966"/>
    <cellStyle name="CABEÇALHO 5 5 5 2" xfId="14887"/>
    <cellStyle name="CABEÇALHO 5 5 6" xfId="14888"/>
    <cellStyle name="CABEÇALHO 5 5 7" xfId="14889"/>
    <cellStyle name="CABEÇALHO 5 5 8" xfId="14890"/>
    <cellStyle name="CABEÇALHO 5 5 9" xfId="14891"/>
    <cellStyle name="CABEÇALHO 5 6" xfId="967"/>
    <cellStyle name="CABEÇALHO 5 6 2" xfId="968"/>
    <cellStyle name="CABEÇALHO 5 6 2 2" xfId="969"/>
    <cellStyle name="CABEÇALHO 5 6 2 2 2" xfId="14892"/>
    <cellStyle name="CABEÇALHO 5 6 2 2 3" xfId="14893"/>
    <cellStyle name="CABEÇALHO 5 6 2 2 4" xfId="14894"/>
    <cellStyle name="CABEÇALHO 5 6 2 2 5" xfId="14895"/>
    <cellStyle name="CABEÇALHO 5 6 2 2 6" xfId="14896"/>
    <cellStyle name="CABEÇALHO 5 6 2 2 7" xfId="14897"/>
    <cellStyle name="CABEÇALHO 5 6 2 2 8" xfId="14898"/>
    <cellStyle name="CABEÇALHO 5 6 2 3" xfId="14899"/>
    <cellStyle name="CABEÇALHO 5 6 2 4" xfId="14900"/>
    <cellStyle name="CABEÇALHO 5 6 2 5" xfId="14901"/>
    <cellStyle name="CABEÇALHO 5 6 2 6" xfId="14902"/>
    <cellStyle name="CABEÇALHO 5 6 2 7" xfId="14903"/>
    <cellStyle name="CABEÇALHO 5 6 2 8" xfId="14904"/>
    <cellStyle name="CABEÇALHO 5 6 3" xfId="970"/>
    <cellStyle name="CABEÇALHO 5 6 3 2" xfId="14905"/>
    <cellStyle name="CABEÇALHO 5 6 3 3" xfId="14906"/>
    <cellStyle name="CABEÇALHO 5 6 3 4" xfId="14907"/>
    <cellStyle name="CABEÇALHO 5 6 3 5" xfId="14908"/>
    <cellStyle name="CABEÇALHO 5 6 3 6" xfId="14909"/>
    <cellStyle name="CABEÇALHO 5 6 3 7" xfId="14910"/>
    <cellStyle name="CABEÇALHO 5 6 4" xfId="971"/>
    <cellStyle name="CABEÇALHO 5 6 4 2" xfId="14911"/>
    <cellStyle name="CABEÇALHO 5 6 5" xfId="972"/>
    <cellStyle name="CABEÇALHO 5 6 5 2" xfId="14912"/>
    <cellStyle name="CABEÇALHO 5 6 6" xfId="14913"/>
    <cellStyle name="CABEÇALHO 5 6 7" xfId="14914"/>
    <cellStyle name="CABEÇALHO 5 6 8" xfId="14915"/>
    <cellStyle name="CABEÇALHO 5 6 9" xfId="14916"/>
    <cellStyle name="CABEÇALHO 5 7" xfId="973"/>
    <cellStyle name="CABEÇALHO 5 7 2" xfId="974"/>
    <cellStyle name="CABEÇALHO 5 7 2 2" xfId="975"/>
    <cellStyle name="CABEÇALHO 5 7 2 2 2" xfId="14917"/>
    <cellStyle name="CABEÇALHO 5 7 2 2 3" xfId="14918"/>
    <cellStyle name="CABEÇALHO 5 7 2 2 4" xfId="14919"/>
    <cellStyle name="CABEÇALHO 5 7 2 2 5" xfId="14920"/>
    <cellStyle name="CABEÇALHO 5 7 2 2 6" xfId="14921"/>
    <cellStyle name="CABEÇALHO 5 7 2 2 7" xfId="14922"/>
    <cellStyle name="CABEÇALHO 5 7 2 2 8" xfId="14923"/>
    <cellStyle name="CABEÇALHO 5 7 2 3" xfId="14924"/>
    <cellStyle name="CABEÇALHO 5 7 2 4" xfId="14925"/>
    <cellStyle name="CABEÇALHO 5 7 2 5" xfId="14926"/>
    <cellStyle name="CABEÇALHO 5 7 2 6" xfId="14927"/>
    <cellStyle name="CABEÇALHO 5 7 2 7" xfId="14928"/>
    <cellStyle name="CABEÇALHO 5 7 2 8" xfId="14929"/>
    <cellStyle name="CABEÇALHO 5 7 3" xfId="976"/>
    <cellStyle name="CABEÇALHO 5 7 3 2" xfId="14930"/>
    <cellStyle name="CABEÇALHO 5 7 3 3" xfId="14931"/>
    <cellStyle name="CABEÇALHO 5 7 3 4" xfId="14932"/>
    <cellStyle name="CABEÇALHO 5 7 3 5" xfId="14933"/>
    <cellStyle name="CABEÇALHO 5 7 3 6" xfId="14934"/>
    <cellStyle name="CABEÇALHO 5 7 3 7" xfId="14935"/>
    <cellStyle name="CABEÇALHO 5 7 4" xfId="977"/>
    <cellStyle name="CABEÇALHO 5 7 4 2" xfId="14936"/>
    <cellStyle name="CABEÇALHO 5 7 5" xfId="978"/>
    <cellStyle name="CABEÇALHO 5 7 5 2" xfId="14937"/>
    <cellStyle name="CABEÇALHO 5 7 6" xfId="14938"/>
    <cellStyle name="CABEÇALHO 5 7 7" xfId="14939"/>
    <cellStyle name="CABEÇALHO 5 7 8" xfId="14940"/>
    <cellStyle name="CABEÇALHO 5 7 9" xfId="14941"/>
    <cellStyle name="CABEÇALHO 5 8" xfId="979"/>
    <cellStyle name="CABEÇALHO 5 8 2" xfId="980"/>
    <cellStyle name="CABEÇALHO 5 8 2 2" xfId="14942"/>
    <cellStyle name="CABEÇALHO 5 8 2 3" xfId="14943"/>
    <cellStyle name="CABEÇALHO 5 8 2 4" xfId="14944"/>
    <cellStyle name="CABEÇALHO 5 8 2 5" xfId="14945"/>
    <cellStyle name="CABEÇALHO 5 8 2 6" xfId="14946"/>
    <cellStyle name="CABEÇALHO 5 8 2 7" xfId="14947"/>
    <cellStyle name="CABEÇALHO 5 8 2 8" xfId="14948"/>
    <cellStyle name="CABEÇALHO 5 8 3" xfId="14949"/>
    <cellStyle name="CABEÇALHO 5 8 4" xfId="14950"/>
    <cellStyle name="CABEÇALHO 5 8 5" xfId="14951"/>
    <cellStyle name="CABEÇALHO 5 8 6" xfId="14952"/>
    <cellStyle name="CABEÇALHO 5 8 7" xfId="14953"/>
    <cellStyle name="CABEÇALHO 5 8 8" xfId="14954"/>
    <cellStyle name="CABEÇALHO 5 9" xfId="981"/>
    <cellStyle name="CABEÇALHO 5 9 2" xfId="14955"/>
    <cellStyle name="CABEÇALHO 5 9 3" xfId="14956"/>
    <cellStyle name="CABEÇALHO 5 9 4" xfId="14957"/>
    <cellStyle name="CABEÇALHO 5 9 5" xfId="14958"/>
    <cellStyle name="CABEÇALHO 5 9 6" xfId="14959"/>
    <cellStyle name="CABEÇALHO 5 9 7" xfId="14960"/>
    <cellStyle name="CABEÇALHO 6" xfId="982"/>
    <cellStyle name="CABEÇALHO 6 10" xfId="983"/>
    <cellStyle name="CABEÇALHO 6 10 2" xfId="14961"/>
    <cellStyle name="CABEÇALHO 6 11" xfId="984"/>
    <cellStyle name="CABEÇALHO 6 11 2" xfId="14962"/>
    <cellStyle name="CABEÇALHO 6 12" xfId="14963"/>
    <cellStyle name="CABEÇALHO 6 13" xfId="14964"/>
    <cellStyle name="CABEÇALHO 6 14" xfId="14965"/>
    <cellStyle name="CABEÇALHO 6 15" xfId="14966"/>
    <cellStyle name="CABEÇALHO 6 2" xfId="985"/>
    <cellStyle name="CABEÇALHO 6 2 10" xfId="986"/>
    <cellStyle name="CABEÇALHO 6 2 10 2" xfId="14967"/>
    <cellStyle name="CABEÇALHO 6 2 11" xfId="987"/>
    <cellStyle name="CABEÇALHO 6 2 11 2" xfId="14968"/>
    <cellStyle name="CABEÇALHO 6 2 12" xfId="14969"/>
    <cellStyle name="CABEÇALHO 6 2 13" xfId="14970"/>
    <cellStyle name="CABEÇALHO 6 2 14" xfId="14971"/>
    <cellStyle name="CABEÇALHO 6 2 15" xfId="14972"/>
    <cellStyle name="CABEÇALHO 6 2 2" xfId="988"/>
    <cellStyle name="CABEÇALHO 6 2 2 10" xfId="989"/>
    <cellStyle name="CABEÇALHO 6 2 2 10 2" xfId="14973"/>
    <cellStyle name="CABEÇALHO 6 2 2 11" xfId="14974"/>
    <cellStyle name="CABEÇALHO 6 2 2 12" xfId="14975"/>
    <cellStyle name="CABEÇALHO 6 2 2 13" xfId="14976"/>
    <cellStyle name="CABEÇALHO 6 2 2 14" xfId="14977"/>
    <cellStyle name="CABEÇALHO 6 2 2 2" xfId="990"/>
    <cellStyle name="CABEÇALHO 6 2 2 2 10" xfId="14978"/>
    <cellStyle name="CABEÇALHO 6 2 2 2 11" xfId="14979"/>
    <cellStyle name="CABEÇALHO 6 2 2 2 12" xfId="14980"/>
    <cellStyle name="CABEÇALHO 6 2 2 2 2" xfId="991"/>
    <cellStyle name="CABEÇALHO 6 2 2 2 2 10" xfId="14981"/>
    <cellStyle name="CABEÇALHO 6 2 2 2 2 11" xfId="14982"/>
    <cellStyle name="CABEÇALHO 6 2 2 2 2 12" xfId="14983"/>
    <cellStyle name="CABEÇALHO 6 2 2 2 2 2" xfId="992"/>
    <cellStyle name="CABEÇALHO 6 2 2 2 2 2 2" xfId="993"/>
    <cellStyle name="CABEÇALHO 6 2 2 2 2 2 2 2" xfId="994"/>
    <cellStyle name="CABEÇALHO 6 2 2 2 2 2 2 2 2" xfId="14984"/>
    <cellStyle name="CABEÇALHO 6 2 2 2 2 2 2 2 3" xfId="14985"/>
    <cellStyle name="CABEÇALHO 6 2 2 2 2 2 2 2 4" xfId="14986"/>
    <cellStyle name="CABEÇALHO 6 2 2 2 2 2 2 2 5" xfId="14987"/>
    <cellStyle name="CABEÇALHO 6 2 2 2 2 2 2 2 6" xfId="14988"/>
    <cellStyle name="CABEÇALHO 6 2 2 2 2 2 2 2 7" xfId="14989"/>
    <cellStyle name="CABEÇALHO 6 2 2 2 2 2 2 2 8" xfId="14990"/>
    <cellStyle name="CABEÇALHO 6 2 2 2 2 2 2 3" xfId="14991"/>
    <cellStyle name="CABEÇALHO 6 2 2 2 2 2 2 4" xfId="14992"/>
    <cellStyle name="CABEÇALHO 6 2 2 2 2 2 2 5" xfId="14993"/>
    <cellStyle name="CABEÇALHO 6 2 2 2 2 2 2 6" xfId="14994"/>
    <cellStyle name="CABEÇALHO 6 2 2 2 2 2 2 7" xfId="14995"/>
    <cellStyle name="CABEÇALHO 6 2 2 2 2 2 2 8" xfId="14996"/>
    <cellStyle name="CABEÇALHO 6 2 2 2 2 2 3" xfId="995"/>
    <cellStyle name="CABEÇALHO 6 2 2 2 2 2 3 2" xfId="14997"/>
    <cellStyle name="CABEÇALHO 6 2 2 2 2 2 3 3" xfId="14998"/>
    <cellStyle name="CABEÇALHO 6 2 2 2 2 2 3 4" xfId="14999"/>
    <cellStyle name="CABEÇALHO 6 2 2 2 2 2 3 5" xfId="15000"/>
    <cellStyle name="CABEÇALHO 6 2 2 2 2 2 3 6" xfId="15001"/>
    <cellStyle name="CABEÇALHO 6 2 2 2 2 2 3 7" xfId="15002"/>
    <cellStyle name="CABEÇALHO 6 2 2 2 2 2 4" xfId="996"/>
    <cellStyle name="CABEÇALHO 6 2 2 2 2 2 4 2" xfId="15003"/>
    <cellStyle name="CABEÇALHO 6 2 2 2 2 2 5" xfId="997"/>
    <cellStyle name="CABEÇALHO 6 2 2 2 2 2 5 2" xfId="15004"/>
    <cellStyle name="CABEÇALHO 6 2 2 2 2 2 6" xfId="15005"/>
    <cellStyle name="CABEÇALHO 6 2 2 2 2 2 7" xfId="15006"/>
    <cellStyle name="CABEÇALHO 6 2 2 2 2 2 8" xfId="15007"/>
    <cellStyle name="CABEÇALHO 6 2 2 2 2 2 9" xfId="15008"/>
    <cellStyle name="CABEÇALHO 6 2 2 2 2 3" xfId="998"/>
    <cellStyle name="CABEÇALHO 6 2 2 2 2 3 2" xfId="999"/>
    <cellStyle name="CABEÇALHO 6 2 2 2 2 3 2 2" xfId="1000"/>
    <cellStyle name="CABEÇALHO 6 2 2 2 2 3 2 2 2" xfId="15009"/>
    <cellStyle name="CABEÇALHO 6 2 2 2 2 3 2 2 3" xfId="15010"/>
    <cellStyle name="CABEÇALHO 6 2 2 2 2 3 2 2 4" xfId="15011"/>
    <cellStyle name="CABEÇALHO 6 2 2 2 2 3 2 2 5" xfId="15012"/>
    <cellStyle name="CABEÇALHO 6 2 2 2 2 3 2 2 6" xfId="15013"/>
    <cellStyle name="CABEÇALHO 6 2 2 2 2 3 2 2 7" xfId="15014"/>
    <cellStyle name="CABEÇALHO 6 2 2 2 2 3 2 2 8" xfId="15015"/>
    <cellStyle name="CABEÇALHO 6 2 2 2 2 3 2 3" xfId="15016"/>
    <cellStyle name="CABEÇALHO 6 2 2 2 2 3 2 4" xfId="15017"/>
    <cellStyle name="CABEÇALHO 6 2 2 2 2 3 2 5" xfId="15018"/>
    <cellStyle name="CABEÇALHO 6 2 2 2 2 3 2 6" xfId="15019"/>
    <cellStyle name="CABEÇALHO 6 2 2 2 2 3 2 7" xfId="15020"/>
    <cellStyle name="CABEÇALHO 6 2 2 2 2 3 2 8" xfId="15021"/>
    <cellStyle name="CABEÇALHO 6 2 2 2 2 3 3" xfId="1001"/>
    <cellStyle name="CABEÇALHO 6 2 2 2 2 3 3 2" xfId="15022"/>
    <cellStyle name="CABEÇALHO 6 2 2 2 2 3 3 3" xfId="15023"/>
    <cellStyle name="CABEÇALHO 6 2 2 2 2 3 3 4" xfId="15024"/>
    <cellStyle name="CABEÇALHO 6 2 2 2 2 3 3 5" xfId="15025"/>
    <cellStyle name="CABEÇALHO 6 2 2 2 2 3 3 6" xfId="15026"/>
    <cellStyle name="CABEÇALHO 6 2 2 2 2 3 3 7" xfId="15027"/>
    <cellStyle name="CABEÇALHO 6 2 2 2 2 3 4" xfId="1002"/>
    <cellStyle name="CABEÇALHO 6 2 2 2 2 3 4 2" xfId="15028"/>
    <cellStyle name="CABEÇALHO 6 2 2 2 2 3 5" xfId="1003"/>
    <cellStyle name="CABEÇALHO 6 2 2 2 2 3 5 2" xfId="15029"/>
    <cellStyle name="CABEÇALHO 6 2 2 2 2 3 6" xfId="15030"/>
    <cellStyle name="CABEÇALHO 6 2 2 2 2 3 7" xfId="15031"/>
    <cellStyle name="CABEÇALHO 6 2 2 2 2 3 8" xfId="15032"/>
    <cellStyle name="CABEÇALHO 6 2 2 2 2 3 9" xfId="15033"/>
    <cellStyle name="CABEÇALHO 6 2 2 2 2 4" xfId="1004"/>
    <cellStyle name="CABEÇALHO 6 2 2 2 2 4 2" xfId="1005"/>
    <cellStyle name="CABEÇALHO 6 2 2 2 2 4 2 2" xfId="1006"/>
    <cellStyle name="CABEÇALHO 6 2 2 2 2 4 2 2 2" xfId="15034"/>
    <cellStyle name="CABEÇALHO 6 2 2 2 2 4 2 2 3" xfId="15035"/>
    <cellStyle name="CABEÇALHO 6 2 2 2 2 4 2 2 4" xfId="15036"/>
    <cellStyle name="CABEÇALHO 6 2 2 2 2 4 2 2 5" xfId="15037"/>
    <cellStyle name="CABEÇALHO 6 2 2 2 2 4 2 2 6" xfId="15038"/>
    <cellStyle name="CABEÇALHO 6 2 2 2 2 4 2 2 7" xfId="15039"/>
    <cellStyle name="CABEÇALHO 6 2 2 2 2 4 2 2 8" xfId="15040"/>
    <cellStyle name="CABEÇALHO 6 2 2 2 2 4 2 3" xfId="15041"/>
    <cellStyle name="CABEÇALHO 6 2 2 2 2 4 2 4" xfId="15042"/>
    <cellStyle name="CABEÇALHO 6 2 2 2 2 4 2 5" xfId="15043"/>
    <cellStyle name="CABEÇALHO 6 2 2 2 2 4 2 6" xfId="15044"/>
    <cellStyle name="CABEÇALHO 6 2 2 2 2 4 2 7" xfId="15045"/>
    <cellStyle name="CABEÇALHO 6 2 2 2 2 4 2 8" xfId="15046"/>
    <cellStyle name="CABEÇALHO 6 2 2 2 2 4 3" xfId="1007"/>
    <cellStyle name="CABEÇALHO 6 2 2 2 2 4 3 2" xfId="15047"/>
    <cellStyle name="CABEÇALHO 6 2 2 2 2 4 3 3" xfId="15048"/>
    <cellStyle name="CABEÇALHO 6 2 2 2 2 4 3 4" xfId="15049"/>
    <cellStyle name="CABEÇALHO 6 2 2 2 2 4 3 5" xfId="15050"/>
    <cellStyle name="CABEÇALHO 6 2 2 2 2 4 3 6" xfId="15051"/>
    <cellStyle name="CABEÇALHO 6 2 2 2 2 4 3 7" xfId="15052"/>
    <cellStyle name="CABEÇALHO 6 2 2 2 2 4 4" xfId="1008"/>
    <cellStyle name="CABEÇALHO 6 2 2 2 2 4 4 2" xfId="15053"/>
    <cellStyle name="CABEÇALHO 6 2 2 2 2 4 5" xfId="1009"/>
    <cellStyle name="CABEÇALHO 6 2 2 2 2 4 5 2" xfId="15054"/>
    <cellStyle name="CABEÇALHO 6 2 2 2 2 4 6" xfId="15055"/>
    <cellStyle name="CABEÇALHO 6 2 2 2 2 4 7" xfId="15056"/>
    <cellStyle name="CABEÇALHO 6 2 2 2 2 4 8" xfId="15057"/>
    <cellStyle name="CABEÇALHO 6 2 2 2 2 4 9" xfId="15058"/>
    <cellStyle name="CABEÇALHO 6 2 2 2 2 5" xfId="1010"/>
    <cellStyle name="CABEÇALHO 6 2 2 2 2 5 2" xfId="1011"/>
    <cellStyle name="CABEÇALHO 6 2 2 2 2 5 2 2" xfId="15059"/>
    <cellStyle name="CABEÇALHO 6 2 2 2 2 5 2 3" xfId="15060"/>
    <cellStyle name="CABEÇALHO 6 2 2 2 2 5 2 4" xfId="15061"/>
    <cellStyle name="CABEÇALHO 6 2 2 2 2 5 2 5" xfId="15062"/>
    <cellStyle name="CABEÇALHO 6 2 2 2 2 5 2 6" xfId="15063"/>
    <cellStyle name="CABEÇALHO 6 2 2 2 2 5 2 7" xfId="15064"/>
    <cellStyle name="CABEÇALHO 6 2 2 2 2 5 2 8" xfId="15065"/>
    <cellStyle name="CABEÇALHO 6 2 2 2 2 5 3" xfId="15066"/>
    <cellStyle name="CABEÇALHO 6 2 2 2 2 5 4" xfId="15067"/>
    <cellStyle name="CABEÇALHO 6 2 2 2 2 5 5" xfId="15068"/>
    <cellStyle name="CABEÇALHO 6 2 2 2 2 5 6" xfId="15069"/>
    <cellStyle name="CABEÇALHO 6 2 2 2 2 5 7" xfId="15070"/>
    <cellStyle name="CABEÇALHO 6 2 2 2 2 5 8" xfId="15071"/>
    <cellStyle name="CABEÇALHO 6 2 2 2 2 6" xfId="1012"/>
    <cellStyle name="CABEÇALHO 6 2 2 2 2 6 2" xfId="15072"/>
    <cellStyle name="CABEÇALHO 6 2 2 2 2 6 3" xfId="15073"/>
    <cellStyle name="CABEÇALHO 6 2 2 2 2 6 4" xfId="15074"/>
    <cellStyle name="CABEÇALHO 6 2 2 2 2 6 5" xfId="15075"/>
    <cellStyle name="CABEÇALHO 6 2 2 2 2 6 6" xfId="15076"/>
    <cellStyle name="CABEÇALHO 6 2 2 2 2 6 7" xfId="15077"/>
    <cellStyle name="CABEÇALHO 6 2 2 2 2 7" xfId="1013"/>
    <cellStyle name="CABEÇALHO 6 2 2 2 2 7 2" xfId="15078"/>
    <cellStyle name="CABEÇALHO 6 2 2 2 2 8" xfId="1014"/>
    <cellStyle name="CABEÇALHO 6 2 2 2 2 8 2" xfId="15079"/>
    <cellStyle name="CABEÇALHO 6 2 2 2 2 9" xfId="15080"/>
    <cellStyle name="CABEÇALHO 6 2 2 2 3" xfId="1015"/>
    <cellStyle name="CABEÇALHO 6 2 2 2 3 2" xfId="1016"/>
    <cellStyle name="CABEÇALHO 6 2 2 2 3 2 2" xfId="1017"/>
    <cellStyle name="CABEÇALHO 6 2 2 2 3 2 2 2" xfId="15081"/>
    <cellStyle name="CABEÇALHO 6 2 2 2 3 2 2 3" xfId="15082"/>
    <cellStyle name="CABEÇALHO 6 2 2 2 3 2 2 4" xfId="15083"/>
    <cellStyle name="CABEÇALHO 6 2 2 2 3 2 2 5" xfId="15084"/>
    <cellStyle name="CABEÇALHO 6 2 2 2 3 2 2 6" xfId="15085"/>
    <cellStyle name="CABEÇALHO 6 2 2 2 3 2 2 7" xfId="15086"/>
    <cellStyle name="CABEÇALHO 6 2 2 2 3 2 2 8" xfId="15087"/>
    <cellStyle name="CABEÇALHO 6 2 2 2 3 2 3" xfId="15088"/>
    <cellStyle name="CABEÇALHO 6 2 2 2 3 2 4" xfId="15089"/>
    <cellStyle name="CABEÇALHO 6 2 2 2 3 2 5" xfId="15090"/>
    <cellStyle name="CABEÇALHO 6 2 2 2 3 2 6" xfId="15091"/>
    <cellStyle name="CABEÇALHO 6 2 2 2 3 2 7" xfId="15092"/>
    <cellStyle name="CABEÇALHO 6 2 2 2 3 2 8" xfId="15093"/>
    <cellStyle name="CABEÇALHO 6 2 2 2 3 3" xfId="1018"/>
    <cellStyle name="CABEÇALHO 6 2 2 2 3 3 2" xfId="15094"/>
    <cellStyle name="CABEÇALHO 6 2 2 2 3 3 3" xfId="15095"/>
    <cellStyle name="CABEÇALHO 6 2 2 2 3 3 4" xfId="15096"/>
    <cellStyle name="CABEÇALHO 6 2 2 2 3 3 5" xfId="15097"/>
    <cellStyle name="CABEÇALHO 6 2 2 2 3 3 6" xfId="15098"/>
    <cellStyle name="CABEÇALHO 6 2 2 2 3 3 7" xfId="15099"/>
    <cellStyle name="CABEÇALHO 6 2 2 2 3 4" xfId="1019"/>
    <cellStyle name="CABEÇALHO 6 2 2 2 3 4 2" xfId="15100"/>
    <cellStyle name="CABEÇALHO 6 2 2 2 3 5" xfId="1020"/>
    <cellStyle name="CABEÇALHO 6 2 2 2 3 5 2" xfId="15101"/>
    <cellStyle name="CABEÇALHO 6 2 2 2 3 6" xfId="15102"/>
    <cellStyle name="CABEÇALHO 6 2 2 2 3 7" xfId="15103"/>
    <cellStyle name="CABEÇALHO 6 2 2 2 3 8" xfId="15104"/>
    <cellStyle name="CABEÇALHO 6 2 2 2 3 9" xfId="15105"/>
    <cellStyle name="CABEÇALHO 6 2 2 2 4" xfId="1021"/>
    <cellStyle name="CABEÇALHO 6 2 2 2 4 2" xfId="1022"/>
    <cellStyle name="CABEÇALHO 6 2 2 2 4 2 2" xfId="1023"/>
    <cellStyle name="CABEÇALHO 6 2 2 2 4 2 2 2" xfId="15106"/>
    <cellStyle name="CABEÇALHO 6 2 2 2 4 2 2 3" xfId="15107"/>
    <cellStyle name="CABEÇALHO 6 2 2 2 4 2 2 4" xfId="15108"/>
    <cellStyle name="CABEÇALHO 6 2 2 2 4 2 2 5" xfId="15109"/>
    <cellStyle name="CABEÇALHO 6 2 2 2 4 2 2 6" xfId="15110"/>
    <cellStyle name="CABEÇALHO 6 2 2 2 4 2 2 7" xfId="15111"/>
    <cellStyle name="CABEÇALHO 6 2 2 2 4 2 2 8" xfId="15112"/>
    <cellStyle name="CABEÇALHO 6 2 2 2 4 2 3" xfId="15113"/>
    <cellStyle name="CABEÇALHO 6 2 2 2 4 2 4" xfId="15114"/>
    <cellStyle name="CABEÇALHO 6 2 2 2 4 2 5" xfId="15115"/>
    <cellStyle name="CABEÇALHO 6 2 2 2 4 2 6" xfId="15116"/>
    <cellStyle name="CABEÇALHO 6 2 2 2 4 2 7" xfId="15117"/>
    <cellStyle name="CABEÇALHO 6 2 2 2 4 2 8" xfId="15118"/>
    <cellStyle name="CABEÇALHO 6 2 2 2 4 3" xfId="1024"/>
    <cellStyle name="CABEÇALHO 6 2 2 2 4 3 2" xfId="15119"/>
    <cellStyle name="CABEÇALHO 6 2 2 2 4 3 3" xfId="15120"/>
    <cellStyle name="CABEÇALHO 6 2 2 2 4 3 4" xfId="15121"/>
    <cellStyle name="CABEÇALHO 6 2 2 2 4 3 5" xfId="15122"/>
    <cellStyle name="CABEÇALHO 6 2 2 2 4 3 6" xfId="15123"/>
    <cellStyle name="CABEÇALHO 6 2 2 2 4 3 7" xfId="15124"/>
    <cellStyle name="CABEÇALHO 6 2 2 2 4 4" xfId="1025"/>
    <cellStyle name="CABEÇALHO 6 2 2 2 4 4 2" xfId="15125"/>
    <cellStyle name="CABEÇALHO 6 2 2 2 4 5" xfId="1026"/>
    <cellStyle name="CABEÇALHO 6 2 2 2 4 5 2" xfId="15126"/>
    <cellStyle name="CABEÇALHO 6 2 2 2 4 6" xfId="15127"/>
    <cellStyle name="CABEÇALHO 6 2 2 2 4 7" xfId="15128"/>
    <cellStyle name="CABEÇALHO 6 2 2 2 4 8" xfId="15129"/>
    <cellStyle name="CABEÇALHO 6 2 2 2 4 9" xfId="15130"/>
    <cellStyle name="CABEÇALHO 6 2 2 2 5" xfId="1027"/>
    <cellStyle name="CABEÇALHO 6 2 2 2 5 2" xfId="1028"/>
    <cellStyle name="CABEÇALHO 6 2 2 2 5 2 2" xfId="15131"/>
    <cellStyle name="CABEÇALHO 6 2 2 2 5 2 3" xfId="15132"/>
    <cellStyle name="CABEÇALHO 6 2 2 2 5 2 4" xfId="15133"/>
    <cellStyle name="CABEÇALHO 6 2 2 2 5 2 5" xfId="15134"/>
    <cellStyle name="CABEÇALHO 6 2 2 2 5 2 6" xfId="15135"/>
    <cellStyle name="CABEÇALHO 6 2 2 2 5 2 7" xfId="15136"/>
    <cellStyle name="CABEÇALHO 6 2 2 2 5 2 8" xfId="15137"/>
    <cellStyle name="CABEÇALHO 6 2 2 2 5 3" xfId="15138"/>
    <cellStyle name="CABEÇALHO 6 2 2 2 5 4" xfId="15139"/>
    <cellStyle name="CABEÇALHO 6 2 2 2 5 5" xfId="15140"/>
    <cellStyle name="CABEÇALHO 6 2 2 2 5 6" xfId="15141"/>
    <cellStyle name="CABEÇALHO 6 2 2 2 5 7" xfId="15142"/>
    <cellStyle name="CABEÇALHO 6 2 2 2 5 8" xfId="15143"/>
    <cellStyle name="CABEÇALHO 6 2 2 2 6" xfId="1029"/>
    <cellStyle name="CABEÇALHO 6 2 2 2 6 2" xfId="15144"/>
    <cellStyle name="CABEÇALHO 6 2 2 2 6 3" xfId="15145"/>
    <cellStyle name="CABEÇALHO 6 2 2 2 6 4" xfId="15146"/>
    <cellStyle name="CABEÇALHO 6 2 2 2 6 5" xfId="15147"/>
    <cellStyle name="CABEÇALHO 6 2 2 2 6 6" xfId="15148"/>
    <cellStyle name="CABEÇALHO 6 2 2 2 6 7" xfId="15149"/>
    <cellStyle name="CABEÇALHO 6 2 2 2 7" xfId="1030"/>
    <cellStyle name="CABEÇALHO 6 2 2 2 7 2" xfId="15150"/>
    <cellStyle name="CABEÇALHO 6 2 2 2 8" xfId="1031"/>
    <cellStyle name="CABEÇALHO 6 2 2 2 8 2" xfId="15151"/>
    <cellStyle name="CABEÇALHO 6 2 2 2 9" xfId="15152"/>
    <cellStyle name="CABEÇALHO 6 2 2 3" xfId="1032"/>
    <cellStyle name="CABEÇALHO 6 2 2 3 10" xfId="15153"/>
    <cellStyle name="CABEÇALHO 6 2 2 3 11" xfId="15154"/>
    <cellStyle name="CABEÇALHO 6 2 2 3 12" xfId="15155"/>
    <cellStyle name="CABEÇALHO 6 2 2 3 2" xfId="1033"/>
    <cellStyle name="CABEÇALHO 6 2 2 3 2 2" xfId="1034"/>
    <cellStyle name="CABEÇALHO 6 2 2 3 2 2 2" xfId="1035"/>
    <cellStyle name="CABEÇALHO 6 2 2 3 2 2 2 2" xfId="15156"/>
    <cellStyle name="CABEÇALHO 6 2 2 3 2 2 2 3" xfId="15157"/>
    <cellStyle name="CABEÇALHO 6 2 2 3 2 2 2 4" xfId="15158"/>
    <cellStyle name="CABEÇALHO 6 2 2 3 2 2 2 5" xfId="15159"/>
    <cellStyle name="CABEÇALHO 6 2 2 3 2 2 2 6" xfId="15160"/>
    <cellStyle name="CABEÇALHO 6 2 2 3 2 2 2 7" xfId="15161"/>
    <cellStyle name="CABEÇALHO 6 2 2 3 2 2 2 8" xfId="15162"/>
    <cellStyle name="CABEÇALHO 6 2 2 3 2 2 3" xfId="15163"/>
    <cellStyle name="CABEÇALHO 6 2 2 3 2 2 4" xfId="15164"/>
    <cellStyle name="CABEÇALHO 6 2 2 3 2 2 5" xfId="15165"/>
    <cellStyle name="CABEÇALHO 6 2 2 3 2 2 6" xfId="15166"/>
    <cellStyle name="CABEÇALHO 6 2 2 3 2 2 7" xfId="15167"/>
    <cellStyle name="CABEÇALHO 6 2 2 3 2 2 8" xfId="15168"/>
    <cellStyle name="CABEÇALHO 6 2 2 3 2 3" xfId="1036"/>
    <cellStyle name="CABEÇALHO 6 2 2 3 2 3 2" xfId="15169"/>
    <cellStyle name="CABEÇALHO 6 2 2 3 2 3 3" xfId="15170"/>
    <cellStyle name="CABEÇALHO 6 2 2 3 2 3 4" xfId="15171"/>
    <cellStyle name="CABEÇALHO 6 2 2 3 2 3 5" xfId="15172"/>
    <cellStyle name="CABEÇALHO 6 2 2 3 2 3 6" xfId="15173"/>
    <cellStyle name="CABEÇALHO 6 2 2 3 2 3 7" xfId="15174"/>
    <cellStyle name="CABEÇALHO 6 2 2 3 2 4" xfId="1037"/>
    <cellStyle name="CABEÇALHO 6 2 2 3 2 4 2" xfId="15175"/>
    <cellStyle name="CABEÇALHO 6 2 2 3 2 5" xfId="1038"/>
    <cellStyle name="CABEÇALHO 6 2 2 3 2 5 2" xfId="15176"/>
    <cellStyle name="CABEÇALHO 6 2 2 3 2 6" xfId="15177"/>
    <cellStyle name="CABEÇALHO 6 2 2 3 2 7" xfId="15178"/>
    <cellStyle name="CABEÇALHO 6 2 2 3 2 8" xfId="15179"/>
    <cellStyle name="CABEÇALHO 6 2 2 3 2 9" xfId="15180"/>
    <cellStyle name="CABEÇALHO 6 2 2 3 3" xfId="1039"/>
    <cellStyle name="CABEÇALHO 6 2 2 3 3 2" xfId="1040"/>
    <cellStyle name="CABEÇALHO 6 2 2 3 3 2 2" xfId="1041"/>
    <cellStyle name="CABEÇALHO 6 2 2 3 3 2 2 2" xfId="15181"/>
    <cellStyle name="CABEÇALHO 6 2 2 3 3 2 2 3" xfId="15182"/>
    <cellStyle name="CABEÇALHO 6 2 2 3 3 2 2 4" xfId="15183"/>
    <cellStyle name="CABEÇALHO 6 2 2 3 3 2 2 5" xfId="15184"/>
    <cellStyle name="CABEÇALHO 6 2 2 3 3 2 2 6" xfId="15185"/>
    <cellStyle name="CABEÇALHO 6 2 2 3 3 2 2 7" xfId="15186"/>
    <cellStyle name="CABEÇALHO 6 2 2 3 3 2 2 8" xfId="15187"/>
    <cellStyle name="CABEÇALHO 6 2 2 3 3 2 3" xfId="15188"/>
    <cellStyle name="CABEÇALHO 6 2 2 3 3 2 4" xfId="15189"/>
    <cellStyle name="CABEÇALHO 6 2 2 3 3 2 5" xfId="15190"/>
    <cellStyle name="CABEÇALHO 6 2 2 3 3 2 6" xfId="15191"/>
    <cellStyle name="CABEÇALHO 6 2 2 3 3 2 7" xfId="15192"/>
    <cellStyle name="CABEÇALHO 6 2 2 3 3 2 8" xfId="15193"/>
    <cellStyle name="CABEÇALHO 6 2 2 3 3 3" xfId="1042"/>
    <cellStyle name="CABEÇALHO 6 2 2 3 3 3 2" xfId="15194"/>
    <cellStyle name="CABEÇALHO 6 2 2 3 3 3 3" xfId="15195"/>
    <cellStyle name="CABEÇALHO 6 2 2 3 3 3 4" xfId="15196"/>
    <cellStyle name="CABEÇALHO 6 2 2 3 3 3 5" xfId="15197"/>
    <cellStyle name="CABEÇALHO 6 2 2 3 3 3 6" xfId="15198"/>
    <cellStyle name="CABEÇALHO 6 2 2 3 3 3 7" xfId="15199"/>
    <cellStyle name="CABEÇALHO 6 2 2 3 3 4" xfId="1043"/>
    <cellStyle name="CABEÇALHO 6 2 2 3 3 4 2" xfId="15200"/>
    <cellStyle name="CABEÇALHO 6 2 2 3 3 5" xfId="1044"/>
    <cellStyle name="CABEÇALHO 6 2 2 3 3 5 2" xfId="15201"/>
    <cellStyle name="CABEÇALHO 6 2 2 3 3 6" xfId="15202"/>
    <cellStyle name="CABEÇALHO 6 2 2 3 3 7" xfId="15203"/>
    <cellStyle name="CABEÇALHO 6 2 2 3 3 8" xfId="15204"/>
    <cellStyle name="CABEÇALHO 6 2 2 3 3 9" xfId="15205"/>
    <cellStyle name="CABEÇALHO 6 2 2 3 4" xfId="1045"/>
    <cellStyle name="CABEÇALHO 6 2 2 3 4 2" xfId="1046"/>
    <cellStyle name="CABEÇALHO 6 2 2 3 4 2 2" xfId="1047"/>
    <cellStyle name="CABEÇALHO 6 2 2 3 4 2 2 2" xfId="15206"/>
    <cellStyle name="CABEÇALHO 6 2 2 3 4 2 2 3" xfId="15207"/>
    <cellStyle name="CABEÇALHO 6 2 2 3 4 2 2 4" xfId="15208"/>
    <cellStyle name="CABEÇALHO 6 2 2 3 4 2 2 5" xfId="15209"/>
    <cellStyle name="CABEÇALHO 6 2 2 3 4 2 2 6" xfId="15210"/>
    <cellStyle name="CABEÇALHO 6 2 2 3 4 2 2 7" xfId="15211"/>
    <cellStyle name="CABEÇALHO 6 2 2 3 4 2 2 8" xfId="15212"/>
    <cellStyle name="CABEÇALHO 6 2 2 3 4 2 3" xfId="15213"/>
    <cellStyle name="CABEÇALHO 6 2 2 3 4 2 4" xfId="15214"/>
    <cellStyle name="CABEÇALHO 6 2 2 3 4 2 5" xfId="15215"/>
    <cellStyle name="CABEÇALHO 6 2 2 3 4 2 6" xfId="15216"/>
    <cellStyle name="CABEÇALHO 6 2 2 3 4 2 7" xfId="15217"/>
    <cellStyle name="CABEÇALHO 6 2 2 3 4 2 8" xfId="15218"/>
    <cellStyle name="CABEÇALHO 6 2 2 3 4 3" xfId="1048"/>
    <cellStyle name="CABEÇALHO 6 2 2 3 4 3 2" xfId="15219"/>
    <cellStyle name="CABEÇALHO 6 2 2 3 4 3 3" xfId="15220"/>
    <cellStyle name="CABEÇALHO 6 2 2 3 4 3 4" xfId="15221"/>
    <cellStyle name="CABEÇALHO 6 2 2 3 4 3 5" xfId="15222"/>
    <cellStyle name="CABEÇALHO 6 2 2 3 4 3 6" xfId="15223"/>
    <cellStyle name="CABEÇALHO 6 2 2 3 4 3 7" xfId="15224"/>
    <cellStyle name="CABEÇALHO 6 2 2 3 4 4" xfId="1049"/>
    <cellStyle name="CABEÇALHO 6 2 2 3 4 4 2" xfId="15225"/>
    <cellStyle name="CABEÇALHO 6 2 2 3 4 5" xfId="1050"/>
    <cellStyle name="CABEÇALHO 6 2 2 3 4 5 2" xfId="15226"/>
    <cellStyle name="CABEÇALHO 6 2 2 3 4 6" xfId="15227"/>
    <cellStyle name="CABEÇALHO 6 2 2 3 4 7" xfId="15228"/>
    <cellStyle name="CABEÇALHO 6 2 2 3 4 8" xfId="15229"/>
    <cellStyle name="CABEÇALHO 6 2 2 3 4 9" xfId="15230"/>
    <cellStyle name="CABEÇALHO 6 2 2 3 5" xfId="1051"/>
    <cellStyle name="CABEÇALHO 6 2 2 3 5 2" xfId="1052"/>
    <cellStyle name="CABEÇALHO 6 2 2 3 5 2 2" xfId="15231"/>
    <cellStyle name="CABEÇALHO 6 2 2 3 5 2 3" xfId="15232"/>
    <cellStyle name="CABEÇALHO 6 2 2 3 5 2 4" xfId="15233"/>
    <cellStyle name="CABEÇALHO 6 2 2 3 5 2 5" xfId="15234"/>
    <cellStyle name="CABEÇALHO 6 2 2 3 5 2 6" xfId="15235"/>
    <cellStyle name="CABEÇALHO 6 2 2 3 5 2 7" xfId="15236"/>
    <cellStyle name="CABEÇALHO 6 2 2 3 5 2 8" xfId="15237"/>
    <cellStyle name="CABEÇALHO 6 2 2 3 5 3" xfId="15238"/>
    <cellStyle name="CABEÇALHO 6 2 2 3 5 4" xfId="15239"/>
    <cellStyle name="CABEÇALHO 6 2 2 3 5 5" xfId="15240"/>
    <cellStyle name="CABEÇALHO 6 2 2 3 5 6" xfId="15241"/>
    <cellStyle name="CABEÇALHO 6 2 2 3 5 7" xfId="15242"/>
    <cellStyle name="CABEÇALHO 6 2 2 3 5 8" xfId="15243"/>
    <cellStyle name="CABEÇALHO 6 2 2 3 6" xfId="1053"/>
    <cellStyle name="CABEÇALHO 6 2 2 3 6 2" xfId="15244"/>
    <cellStyle name="CABEÇALHO 6 2 2 3 6 3" xfId="15245"/>
    <cellStyle name="CABEÇALHO 6 2 2 3 6 4" xfId="15246"/>
    <cellStyle name="CABEÇALHO 6 2 2 3 6 5" xfId="15247"/>
    <cellStyle name="CABEÇALHO 6 2 2 3 6 6" xfId="15248"/>
    <cellStyle name="CABEÇALHO 6 2 2 3 6 7" xfId="15249"/>
    <cellStyle name="CABEÇALHO 6 2 2 3 7" xfId="1054"/>
    <cellStyle name="CABEÇALHO 6 2 2 3 7 2" xfId="15250"/>
    <cellStyle name="CABEÇALHO 6 2 2 3 8" xfId="1055"/>
    <cellStyle name="CABEÇALHO 6 2 2 3 8 2" xfId="15251"/>
    <cellStyle name="CABEÇALHO 6 2 2 3 9" xfId="15252"/>
    <cellStyle name="CABEÇALHO 6 2 2 4" xfId="1056"/>
    <cellStyle name="CABEÇALHO 6 2 2 4 2" xfId="1057"/>
    <cellStyle name="CABEÇALHO 6 2 2 4 2 2" xfId="1058"/>
    <cellStyle name="CABEÇALHO 6 2 2 4 2 2 2" xfId="15253"/>
    <cellStyle name="CABEÇALHO 6 2 2 4 2 2 3" xfId="15254"/>
    <cellStyle name="CABEÇALHO 6 2 2 4 2 2 4" xfId="15255"/>
    <cellStyle name="CABEÇALHO 6 2 2 4 2 2 5" xfId="15256"/>
    <cellStyle name="CABEÇALHO 6 2 2 4 2 2 6" xfId="15257"/>
    <cellStyle name="CABEÇALHO 6 2 2 4 2 2 7" xfId="15258"/>
    <cellStyle name="CABEÇALHO 6 2 2 4 2 2 8" xfId="15259"/>
    <cellStyle name="CABEÇALHO 6 2 2 4 2 3" xfId="15260"/>
    <cellStyle name="CABEÇALHO 6 2 2 4 2 4" xfId="15261"/>
    <cellStyle name="CABEÇALHO 6 2 2 4 2 5" xfId="15262"/>
    <cellStyle name="CABEÇALHO 6 2 2 4 2 6" xfId="15263"/>
    <cellStyle name="CABEÇALHO 6 2 2 4 2 7" xfId="15264"/>
    <cellStyle name="CABEÇALHO 6 2 2 4 2 8" xfId="15265"/>
    <cellStyle name="CABEÇALHO 6 2 2 4 3" xfId="1059"/>
    <cellStyle name="CABEÇALHO 6 2 2 4 3 2" xfId="15266"/>
    <cellStyle name="CABEÇALHO 6 2 2 4 3 3" xfId="15267"/>
    <cellStyle name="CABEÇALHO 6 2 2 4 3 4" xfId="15268"/>
    <cellStyle name="CABEÇALHO 6 2 2 4 3 5" xfId="15269"/>
    <cellStyle name="CABEÇALHO 6 2 2 4 3 6" xfId="15270"/>
    <cellStyle name="CABEÇALHO 6 2 2 4 3 7" xfId="15271"/>
    <cellStyle name="CABEÇALHO 6 2 2 4 4" xfId="1060"/>
    <cellStyle name="CABEÇALHO 6 2 2 4 4 2" xfId="15272"/>
    <cellStyle name="CABEÇALHO 6 2 2 4 5" xfId="1061"/>
    <cellStyle name="CABEÇALHO 6 2 2 4 5 2" xfId="15273"/>
    <cellStyle name="CABEÇALHO 6 2 2 4 6" xfId="15274"/>
    <cellStyle name="CABEÇALHO 6 2 2 4 7" xfId="15275"/>
    <cellStyle name="CABEÇALHO 6 2 2 4 8" xfId="15276"/>
    <cellStyle name="CABEÇALHO 6 2 2 4 9" xfId="15277"/>
    <cellStyle name="CABEÇALHO 6 2 2 5" xfId="1062"/>
    <cellStyle name="CABEÇALHO 6 2 2 5 2" xfId="1063"/>
    <cellStyle name="CABEÇALHO 6 2 2 5 2 2" xfId="1064"/>
    <cellStyle name="CABEÇALHO 6 2 2 5 2 2 2" xfId="15278"/>
    <cellStyle name="CABEÇALHO 6 2 2 5 2 2 3" xfId="15279"/>
    <cellStyle name="CABEÇALHO 6 2 2 5 2 2 4" xfId="15280"/>
    <cellStyle name="CABEÇALHO 6 2 2 5 2 2 5" xfId="15281"/>
    <cellStyle name="CABEÇALHO 6 2 2 5 2 2 6" xfId="15282"/>
    <cellStyle name="CABEÇALHO 6 2 2 5 2 2 7" xfId="15283"/>
    <cellStyle name="CABEÇALHO 6 2 2 5 2 2 8" xfId="15284"/>
    <cellStyle name="CABEÇALHO 6 2 2 5 2 3" xfId="15285"/>
    <cellStyle name="CABEÇALHO 6 2 2 5 2 4" xfId="15286"/>
    <cellStyle name="CABEÇALHO 6 2 2 5 2 5" xfId="15287"/>
    <cellStyle name="CABEÇALHO 6 2 2 5 2 6" xfId="15288"/>
    <cellStyle name="CABEÇALHO 6 2 2 5 2 7" xfId="15289"/>
    <cellStyle name="CABEÇALHO 6 2 2 5 2 8" xfId="15290"/>
    <cellStyle name="CABEÇALHO 6 2 2 5 3" xfId="1065"/>
    <cellStyle name="CABEÇALHO 6 2 2 5 3 2" xfId="15291"/>
    <cellStyle name="CABEÇALHO 6 2 2 5 3 3" xfId="15292"/>
    <cellStyle name="CABEÇALHO 6 2 2 5 3 4" xfId="15293"/>
    <cellStyle name="CABEÇALHO 6 2 2 5 3 5" xfId="15294"/>
    <cellStyle name="CABEÇALHO 6 2 2 5 3 6" xfId="15295"/>
    <cellStyle name="CABEÇALHO 6 2 2 5 3 7" xfId="15296"/>
    <cellStyle name="CABEÇALHO 6 2 2 5 4" xfId="1066"/>
    <cellStyle name="CABEÇALHO 6 2 2 5 4 2" xfId="15297"/>
    <cellStyle name="CABEÇALHO 6 2 2 5 5" xfId="1067"/>
    <cellStyle name="CABEÇALHO 6 2 2 5 5 2" xfId="15298"/>
    <cellStyle name="CABEÇALHO 6 2 2 5 6" xfId="15299"/>
    <cellStyle name="CABEÇALHO 6 2 2 5 7" xfId="15300"/>
    <cellStyle name="CABEÇALHO 6 2 2 5 8" xfId="15301"/>
    <cellStyle name="CABEÇALHO 6 2 2 5 9" xfId="15302"/>
    <cellStyle name="CABEÇALHO 6 2 2 6" xfId="1068"/>
    <cellStyle name="CABEÇALHO 6 2 2 6 2" xfId="1069"/>
    <cellStyle name="CABEÇALHO 6 2 2 6 2 2" xfId="1070"/>
    <cellStyle name="CABEÇALHO 6 2 2 6 2 2 2" xfId="15303"/>
    <cellStyle name="CABEÇALHO 6 2 2 6 2 2 3" xfId="15304"/>
    <cellStyle name="CABEÇALHO 6 2 2 6 2 2 4" xfId="15305"/>
    <cellStyle name="CABEÇALHO 6 2 2 6 2 2 5" xfId="15306"/>
    <cellStyle name="CABEÇALHO 6 2 2 6 2 2 6" xfId="15307"/>
    <cellStyle name="CABEÇALHO 6 2 2 6 2 2 7" xfId="15308"/>
    <cellStyle name="CABEÇALHO 6 2 2 6 2 2 8" xfId="15309"/>
    <cellStyle name="CABEÇALHO 6 2 2 6 2 3" xfId="15310"/>
    <cellStyle name="CABEÇALHO 6 2 2 6 2 4" xfId="15311"/>
    <cellStyle name="CABEÇALHO 6 2 2 6 2 5" xfId="15312"/>
    <cellStyle name="CABEÇALHO 6 2 2 6 2 6" xfId="15313"/>
    <cellStyle name="CABEÇALHO 6 2 2 6 2 7" xfId="15314"/>
    <cellStyle name="CABEÇALHO 6 2 2 6 2 8" xfId="15315"/>
    <cellStyle name="CABEÇALHO 6 2 2 6 3" xfId="1071"/>
    <cellStyle name="CABEÇALHO 6 2 2 6 3 2" xfId="15316"/>
    <cellStyle name="CABEÇALHO 6 2 2 6 3 3" xfId="15317"/>
    <cellStyle name="CABEÇALHO 6 2 2 6 3 4" xfId="15318"/>
    <cellStyle name="CABEÇALHO 6 2 2 6 3 5" xfId="15319"/>
    <cellStyle name="CABEÇALHO 6 2 2 6 3 6" xfId="15320"/>
    <cellStyle name="CABEÇALHO 6 2 2 6 3 7" xfId="15321"/>
    <cellStyle name="CABEÇALHO 6 2 2 6 4" xfId="1072"/>
    <cellStyle name="CABEÇALHO 6 2 2 6 4 2" xfId="15322"/>
    <cellStyle name="CABEÇALHO 6 2 2 6 5" xfId="1073"/>
    <cellStyle name="CABEÇALHO 6 2 2 6 5 2" xfId="15323"/>
    <cellStyle name="CABEÇALHO 6 2 2 6 6" xfId="15324"/>
    <cellStyle name="CABEÇALHO 6 2 2 6 7" xfId="15325"/>
    <cellStyle name="CABEÇALHO 6 2 2 6 8" xfId="15326"/>
    <cellStyle name="CABEÇALHO 6 2 2 6 9" xfId="15327"/>
    <cellStyle name="CABEÇALHO 6 2 2 7" xfId="1074"/>
    <cellStyle name="CABEÇALHO 6 2 2 7 2" xfId="1075"/>
    <cellStyle name="CABEÇALHO 6 2 2 7 2 2" xfId="15328"/>
    <cellStyle name="CABEÇALHO 6 2 2 7 2 3" xfId="15329"/>
    <cellStyle name="CABEÇALHO 6 2 2 7 2 4" xfId="15330"/>
    <cellStyle name="CABEÇALHO 6 2 2 7 2 5" xfId="15331"/>
    <cellStyle name="CABEÇALHO 6 2 2 7 2 6" xfId="15332"/>
    <cellStyle name="CABEÇALHO 6 2 2 7 2 7" xfId="15333"/>
    <cellStyle name="CABEÇALHO 6 2 2 7 2 8" xfId="15334"/>
    <cellStyle name="CABEÇALHO 6 2 2 7 3" xfId="15335"/>
    <cellStyle name="CABEÇALHO 6 2 2 7 4" xfId="15336"/>
    <cellStyle name="CABEÇALHO 6 2 2 7 5" xfId="15337"/>
    <cellStyle name="CABEÇALHO 6 2 2 7 6" xfId="15338"/>
    <cellStyle name="CABEÇALHO 6 2 2 7 7" xfId="15339"/>
    <cellStyle name="CABEÇALHO 6 2 2 7 8" xfId="15340"/>
    <cellStyle name="CABEÇALHO 6 2 2 8" xfId="1076"/>
    <cellStyle name="CABEÇALHO 6 2 2 8 2" xfId="15341"/>
    <cellStyle name="CABEÇALHO 6 2 2 8 3" xfId="15342"/>
    <cellStyle name="CABEÇALHO 6 2 2 8 4" xfId="15343"/>
    <cellStyle name="CABEÇALHO 6 2 2 8 5" xfId="15344"/>
    <cellStyle name="CABEÇALHO 6 2 2 8 6" xfId="15345"/>
    <cellStyle name="CABEÇALHO 6 2 2 8 7" xfId="15346"/>
    <cellStyle name="CABEÇALHO 6 2 2 9" xfId="1077"/>
    <cellStyle name="CABEÇALHO 6 2 2 9 2" xfId="15347"/>
    <cellStyle name="CABEÇALHO 6 2 3" xfId="1078"/>
    <cellStyle name="CABEÇALHO 6 2 3 10" xfId="15348"/>
    <cellStyle name="CABEÇALHO 6 2 3 11" xfId="15349"/>
    <cellStyle name="CABEÇALHO 6 2 3 12" xfId="15350"/>
    <cellStyle name="CABEÇALHO 6 2 3 2" xfId="1079"/>
    <cellStyle name="CABEÇALHO 6 2 3 2 2" xfId="1080"/>
    <cellStyle name="CABEÇALHO 6 2 3 2 2 2" xfId="1081"/>
    <cellStyle name="CABEÇALHO 6 2 3 2 2 2 2" xfId="15351"/>
    <cellStyle name="CABEÇALHO 6 2 3 2 2 2 3" xfId="15352"/>
    <cellStyle name="CABEÇALHO 6 2 3 2 2 2 4" xfId="15353"/>
    <cellStyle name="CABEÇALHO 6 2 3 2 2 2 5" xfId="15354"/>
    <cellStyle name="CABEÇALHO 6 2 3 2 2 2 6" xfId="15355"/>
    <cellStyle name="CABEÇALHO 6 2 3 2 2 2 7" xfId="15356"/>
    <cellStyle name="CABEÇALHO 6 2 3 2 2 2 8" xfId="15357"/>
    <cellStyle name="CABEÇALHO 6 2 3 2 2 3" xfId="15358"/>
    <cellStyle name="CABEÇALHO 6 2 3 2 2 4" xfId="15359"/>
    <cellStyle name="CABEÇALHO 6 2 3 2 2 5" xfId="15360"/>
    <cellStyle name="CABEÇALHO 6 2 3 2 2 6" xfId="15361"/>
    <cellStyle name="CABEÇALHO 6 2 3 2 2 7" xfId="15362"/>
    <cellStyle name="CABEÇALHO 6 2 3 2 2 8" xfId="15363"/>
    <cellStyle name="CABEÇALHO 6 2 3 2 3" xfId="1082"/>
    <cellStyle name="CABEÇALHO 6 2 3 2 3 2" xfId="15364"/>
    <cellStyle name="CABEÇALHO 6 2 3 2 3 3" xfId="15365"/>
    <cellStyle name="CABEÇALHO 6 2 3 2 3 4" xfId="15366"/>
    <cellStyle name="CABEÇALHO 6 2 3 2 3 5" xfId="15367"/>
    <cellStyle name="CABEÇALHO 6 2 3 2 3 6" xfId="15368"/>
    <cellStyle name="CABEÇALHO 6 2 3 2 3 7" xfId="15369"/>
    <cellStyle name="CABEÇALHO 6 2 3 2 4" xfId="1083"/>
    <cellStyle name="CABEÇALHO 6 2 3 2 4 2" xfId="15370"/>
    <cellStyle name="CABEÇALHO 6 2 3 2 5" xfId="1084"/>
    <cellStyle name="CABEÇALHO 6 2 3 2 5 2" xfId="15371"/>
    <cellStyle name="CABEÇALHO 6 2 3 2 6" xfId="15372"/>
    <cellStyle name="CABEÇALHO 6 2 3 2 7" xfId="15373"/>
    <cellStyle name="CABEÇALHO 6 2 3 2 8" xfId="15374"/>
    <cellStyle name="CABEÇALHO 6 2 3 2 9" xfId="15375"/>
    <cellStyle name="CABEÇALHO 6 2 3 3" xfId="1085"/>
    <cellStyle name="CABEÇALHO 6 2 3 3 2" xfId="1086"/>
    <cellStyle name="CABEÇALHO 6 2 3 3 2 2" xfId="1087"/>
    <cellStyle name="CABEÇALHO 6 2 3 3 2 2 2" xfId="15376"/>
    <cellStyle name="CABEÇALHO 6 2 3 3 2 2 3" xfId="15377"/>
    <cellStyle name="CABEÇALHO 6 2 3 3 2 2 4" xfId="15378"/>
    <cellStyle name="CABEÇALHO 6 2 3 3 2 2 5" xfId="15379"/>
    <cellStyle name="CABEÇALHO 6 2 3 3 2 2 6" xfId="15380"/>
    <cellStyle name="CABEÇALHO 6 2 3 3 2 2 7" xfId="15381"/>
    <cellStyle name="CABEÇALHO 6 2 3 3 2 2 8" xfId="15382"/>
    <cellStyle name="CABEÇALHO 6 2 3 3 2 3" xfId="15383"/>
    <cellStyle name="CABEÇALHO 6 2 3 3 2 4" xfId="15384"/>
    <cellStyle name="CABEÇALHO 6 2 3 3 2 5" xfId="15385"/>
    <cellStyle name="CABEÇALHO 6 2 3 3 2 6" xfId="15386"/>
    <cellStyle name="CABEÇALHO 6 2 3 3 2 7" xfId="15387"/>
    <cellStyle name="CABEÇALHO 6 2 3 3 2 8" xfId="15388"/>
    <cellStyle name="CABEÇALHO 6 2 3 3 3" xfId="1088"/>
    <cellStyle name="CABEÇALHO 6 2 3 3 3 2" xfId="15389"/>
    <cellStyle name="CABEÇALHO 6 2 3 3 3 3" xfId="15390"/>
    <cellStyle name="CABEÇALHO 6 2 3 3 3 4" xfId="15391"/>
    <cellStyle name="CABEÇALHO 6 2 3 3 3 5" xfId="15392"/>
    <cellStyle name="CABEÇALHO 6 2 3 3 3 6" xfId="15393"/>
    <cellStyle name="CABEÇALHO 6 2 3 3 3 7" xfId="15394"/>
    <cellStyle name="CABEÇALHO 6 2 3 3 4" xfId="1089"/>
    <cellStyle name="CABEÇALHO 6 2 3 3 4 2" xfId="15395"/>
    <cellStyle name="CABEÇALHO 6 2 3 3 5" xfId="1090"/>
    <cellStyle name="CABEÇALHO 6 2 3 3 5 2" xfId="15396"/>
    <cellStyle name="CABEÇALHO 6 2 3 3 6" xfId="15397"/>
    <cellStyle name="CABEÇALHO 6 2 3 3 7" xfId="15398"/>
    <cellStyle name="CABEÇALHO 6 2 3 3 8" xfId="15399"/>
    <cellStyle name="CABEÇALHO 6 2 3 3 9" xfId="15400"/>
    <cellStyle name="CABEÇALHO 6 2 3 4" xfId="1091"/>
    <cellStyle name="CABEÇALHO 6 2 3 4 2" xfId="1092"/>
    <cellStyle name="CABEÇALHO 6 2 3 4 2 2" xfId="1093"/>
    <cellStyle name="CABEÇALHO 6 2 3 4 2 2 2" xfId="15401"/>
    <cellStyle name="CABEÇALHO 6 2 3 4 2 2 3" xfId="15402"/>
    <cellStyle name="CABEÇALHO 6 2 3 4 2 2 4" xfId="15403"/>
    <cellStyle name="CABEÇALHO 6 2 3 4 2 2 5" xfId="15404"/>
    <cellStyle name="CABEÇALHO 6 2 3 4 2 2 6" xfId="15405"/>
    <cellStyle name="CABEÇALHO 6 2 3 4 2 2 7" xfId="15406"/>
    <cellStyle name="CABEÇALHO 6 2 3 4 2 2 8" xfId="15407"/>
    <cellStyle name="CABEÇALHO 6 2 3 4 2 3" xfId="15408"/>
    <cellStyle name="CABEÇALHO 6 2 3 4 2 4" xfId="15409"/>
    <cellStyle name="CABEÇALHO 6 2 3 4 2 5" xfId="15410"/>
    <cellStyle name="CABEÇALHO 6 2 3 4 2 6" xfId="15411"/>
    <cellStyle name="CABEÇALHO 6 2 3 4 2 7" xfId="15412"/>
    <cellStyle name="CABEÇALHO 6 2 3 4 2 8" xfId="15413"/>
    <cellStyle name="CABEÇALHO 6 2 3 4 3" xfId="1094"/>
    <cellStyle name="CABEÇALHO 6 2 3 4 3 2" xfId="15414"/>
    <cellStyle name="CABEÇALHO 6 2 3 4 3 3" xfId="15415"/>
    <cellStyle name="CABEÇALHO 6 2 3 4 3 4" xfId="15416"/>
    <cellStyle name="CABEÇALHO 6 2 3 4 3 5" xfId="15417"/>
    <cellStyle name="CABEÇALHO 6 2 3 4 3 6" xfId="15418"/>
    <cellStyle name="CABEÇALHO 6 2 3 4 3 7" xfId="15419"/>
    <cellStyle name="CABEÇALHO 6 2 3 4 4" xfId="1095"/>
    <cellStyle name="CABEÇALHO 6 2 3 4 4 2" xfId="15420"/>
    <cellStyle name="CABEÇALHO 6 2 3 4 5" xfId="1096"/>
    <cellStyle name="CABEÇALHO 6 2 3 4 5 2" xfId="15421"/>
    <cellStyle name="CABEÇALHO 6 2 3 4 6" xfId="15422"/>
    <cellStyle name="CABEÇALHO 6 2 3 4 7" xfId="15423"/>
    <cellStyle name="CABEÇALHO 6 2 3 4 8" xfId="15424"/>
    <cellStyle name="CABEÇALHO 6 2 3 4 9" xfId="15425"/>
    <cellStyle name="CABEÇALHO 6 2 3 5" xfId="1097"/>
    <cellStyle name="CABEÇALHO 6 2 3 5 2" xfId="1098"/>
    <cellStyle name="CABEÇALHO 6 2 3 5 2 2" xfId="15426"/>
    <cellStyle name="CABEÇALHO 6 2 3 5 2 3" xfId="15427"/>
    <cellStyle name="CABEÇALHO 6 2 3 5 2 4" xfId="15428"/>
    <cellStyle name="CABEÇALHO 6 2 3 5 2 5" xfId="15429"/>
    <cellStyle name="CABEÇALHO 6 2 3 5 2 6" xfId="15430"/>
    <cellStyle name="CABEÇALHO 6 2 3 5 2 7" xfId="15431"/>
    <cellStyle name="CABEÇALHO 6 2 3 5 2 8" xfId="15432"/>
    <cellStyle name="CABEÇALHO 6 2 3 5 3" xfId="15433"/>
    <cellStyle name="CABEÇALHO 6 2 3 5 4" xfId="15434"/>
    <cellStyle name="CABEÇALHO 6 2 3 5 5" xfId="15435"/>
    <cellStyle name="CABEÇALHO 6 2 3 5 6" xfId="15436"/>
    <cellStyle name="CABEÇALHO 6 2 3 5 7" xfId="15437"/>
    <cellStyle name="CABEÇALHO 6 2 3 5 8" xfId="15438"/>
    <cellStyle name="CABEÇALHO 6 2 3 6" xfId="1099"/>
    <cellStyle name="CABEÇALHO 6 2 3 6 2" xfId="15439"/>
    <cellStyle name="CABEÇALHO 6 2 3 6 3" xfId="15440"/>
    <cellStyle name="CABEÇALHO 6 2 3 6 4" xfId="15441"/>
    <cellStyle name="CABEÇALHO 6 2 3 6 5" xfId="15442"/>
    <cellStyle name="CABEÇALHO 6 2 3 6 6" xfId="15443"/>
    <cellStyle name="CABEÇALHO 6 2 3 6 7" xfId="15444"/>
    <cellStyle name="CABEÇALHO 6 2 3 7" xfId="1100"/>
    <cellStyle name="CABEÇALHO 6 2 3 7 2" xfId="15445"/>
    <cellStyle name="CABEÇALHO 6 2 3 8" xfId="1101"/>
    <cellStyle name="CABEÇALHO 6 2 3 8 2" xfId="15446"/>
    <cellStyle name="CABEÇALHO 6 2 3 9" xfId="15447"/>
    <cellStyle name="CABEÇALHO 6 2 4" xfId="1102"/>
    <cellStyle name="CABEÇALHO 6 2 4 10" xfId="15448"/>
    <cellStyle name="CABEÇALHO 6 2 4 11" xfId="15449"/>
    <cellStyle name="CABEÇALHO 6 2 4 12" xfId="15450"/>
    <cellStyle name="CABEÇALHO 6 2 4 2" xfId="1103"/>
    <cellStyle name="CABEÇALHO 6 2 4 2 2" xfId="1104"/>
    <cellStyle name="CABEÇALHO 6 2 4 2 2 2" xfId="1105"/>
    <cellStyle name="CABEÇALHO 6 2 4 2 2 2 2" xfId="15451"/>
    <cellStyle name="CABEÇALHO 6 2 4 2 2 2 3" xfId="15452"/>
    <cellStyle name="CABEÇALHO 6 2 4 2 2 2 4" xfId="15453"/>
    <cellStyle name="CABEÇALHO 6 2 4 2 2 2 5" xfId="15454"/>
    <cellStyle name="CABEÇALHO 6 2 4 2 2 2 6" xfId="15455"/>
    <cellStyle name="CABEÇALHO 6 2 4 2 2 2 7" xfId="15456"/>
    <cellStyle name="CABEÇALHO 6 2 4 2 2 2 8" xfId="15457"/>
    <cellStyle name="CABEÇALHO 6 2 4 2 2 3" xfId="15458"/>
    <cellStyle name="CABEÇALHO 6 2 4 2 2 4" xfId="15459"/>
    <cellStyle name="CABEÇALHO 6 2 4 2 2 5" xfId="15460"/>
    <cellStyle name="CABEÇALHO 6 2 4 2 2 6" xfId="15461"/>
    <cellStyle name="CABEÇALHO 6 2 4 2 2 7" xfId="15462"/>
    <cellStyle name="CABEÇALHO 6 2 4 2 2 8" xfId="15463"/>
    <cellStyle name="CABEÇALHO 6 2 4 2 3" xfId="1106"/>
    <cellStyle name="CABEÇALHO 6 2 4 2 3 2" xfId="15464"/>
    <cellStyle name="CABEÇALHO 6 2 4 2 3 3" xfId="15465"/>
    <cellStyle name="CABEÇALHO 6 2 4 2 3 4" xfId="15466"/>
    <cellStyle name="CABEÇALHO 6 2 4 2 3 5" xfId="15467"/>
    <cellStyle name="CABEÇALHO 6 2 4 2 3 6" xfId="15468"/>
    <cellStyle name="CABEÇALHO 6 2 4 2 3 7" xfId="15469"/>
    <cellStyle name="CABEÇALHO 6 2 4 2 4" xfId="1107"/>
    <cellStyle name="CABEÇALHO 6 2 4 2 4 2" xfId="15470"/>
    <cellStyle name="CABEÇALHO 6 2 4 2 5" xfId="1108"/>
    <cellStyle name="CABEÇALHO 6 2 4 2 5 2" xfId="15471"/>
    <cellStyle name="CABEÇALHO 6 2 4 2 6" xfId="15472"/>
    <cellStyle name="CABEÇALHO 6 2 4 2 7" xfId="15473"/>
    <cellStyle name="CABEÇALHO 6 2 4 2 8" xfId="15474"/>
    <cellStyle name="CABEÇALHO 6 2 4 2 9" xfId="15475"/>
    <cellStyle name="CABEÇALHO 6 2 4 3" xfId="1109"/>
    <cellStyle name="CABEÇALHO 6 2 4 3 2" xfId="1110"/>
    <cellStyle name="CABEÇALHO 6 2 4 3 2 2" xfId="1111"/>
    <cellStyle name="CABEÇALHO 6 2 4 3 2 2 2" xfId="15476"/>
    <cellStyle name="CABEÇALHO 6 2 4 3 2 2 3" xfId="15477"/>
    <cellStyle name="CABEÇALHO 6 2 4 3 2 2 4" xfId="15478"/>
    <cellStyle name="CABEÇALHO 6 2 4 3 2 2 5" xfId="15479"/>
    <cellStyle name="CABEÇALHO 6 2 4 3 2 2 6" xfId="15480"/>
    <cellStyle name="CABEÇALHO 6 2 4 3 2 2 7" xfId="15481"/>
    <cellStyle name="CABEÇALHO 6 2 4 3 2 2 8" xfId="15482"/>
    <cellStyle name="CABEÇALHO 6 2 4 3 2 3" xfId="15483"/>
    <cellStyle name="CABEÇALHO 6 2 4 3 2 4" xfId="15484"/>
    <cellStyle name="CABEÇALHO 6 2 4 3 2 5" xfId="15485"/>
    <cellStyle name="CABEÇALHO 6 2 4 3 2 6" xfId="15486"/>
    <cellStyle name="CABEÇALHO 6 2 4 3 2 7" xfId="15487"/>
    <cellStyle name="CABEÇALHO 6 2 4 3 2 8" xfId="15488"/>
    <cellStyle name="CABEÇALHO 6 2 4 3 3" xfId="1112"/>
    <cellStyle name="CABEÇALHO 6 2 4 3 3 2" xfId="15489"/>
    <cellStyle name="CABEÇALHO 6 2 4 3 3 3" xfId="15490"/>
    <cellStyle name="CABEÇALHO 6 2 4 3 3 4" xfId="15491"/>
    <cellStyle name="CABEÇALHO 6 2 4 3 3 5" xfId="15492"/>
    <cellStyle name="CABEÇALHO 6 2 4 3 3 6" xfId="15493"/>
    <cellStyle name="CABEÇALHO 6 2 4 3 3 7" xfId="15494"/>
    <cellStyle name="CABEÇALHO 6 2 4 3 4" xfId="1113"/>
    <cellStyle name="CABEÇALHO 6 2 4 3 4 2" xfId="15495"/>
    <cellStyle name="CABEÇALHO 6 2 4 3 5" xfId="1114"/>
    <cellStyle name="CABEÇALHO 6 2 4 3 5 2" xfId="15496"/>
    <cellStyle name="CABEÇALHO 6 2 4 3 6" xfId="15497"/>
    <cellStyle name="CABEÇALHO 6 2 4 3 7" xfId="15498"/>
    <cellStyle name="CABEÇALHO 6 2 4 3 8" xfId="15499"/>
    <cellStyle name="CABEÇALHO 6 2 4 3 9" xfId="15500"/>
    <cellStyle name="CABEÇALHO 6 2 4 4" xfId="1115"/>
    <cellStyle name="CABEÇALHO 6 2 4 4 2" xfId="1116"/>
    <cellStyle name="CABEÇALHO 6 2 4 4 2 2" xfId="1117"/>
    <cellStyle name="CABEÇALHO 6 2 4 4 2 2 2" xfId="15501"/>
    <cellStyle name="CABEÇALHO 6 2 4 4 2 2 3" xfId="15502"/>
    <cellStyle name="CABEÇALHO 6 2 4 4 2 2 4" xfId="15503"/>
    <cellStyle name="CABEÇALHO 6 2 4 4 2 2 5" xfId="15504"/>
    <cellStyle name="CABEÇALHO 6 2 4 4 2 2 6" xfId="15505"/>
    <cellStyle name="CABEÇALHO 6 2 4 4 2 2 7" xfId="15506"/>
    <cellStyle name="CABEÇALHO 6 2 4 4 2 2 8" xfId="15507"/>
    <cellStyle name="CABEÇALHO 6 2 4 4 2 3" xfId="15508"/>
    <cellStyle name="CABEÇALHO 6 2 4 4 2 4" xfId="15509"/>
    <cellStyle name="CABEÇALHO 6 2 4 4 2 5" xfId="15510"/>
    <cellStyle name="CABEÇALHO 6 2 4 4 2 6" xfId="15511"/>
    <cellStyle name="CABEÇALHO 6 2 4 4 2 7" xfId="15512"/>
    <cellStyle name="CABEÇALHO 6 2 4 4 2 8" xfId="15513"/>
    <cellStyle name="CABEÇALHO 6 2 4 4 3" xfId="1118"/>
    <cellStyle name="CABEÇALHO 6 2 4 4 3 2" xfId="15514"/>
    <cellStyle name="CABEÇALHO 6 2 4 4 3 3" xfId="15515"/>
    <cellStyle name="CABEÇALHO 6 2 4 4 3 4" xfId="15516"/>
    <cellStyle name="CABEÇALHO 6 2 4 4 3 5" xfId="15517"/>
    <cellStyle name="CABEÇALHO 6 2 4 4 3 6" xfId="15518"/>
    <cellStyle name="CABEÇALHO 6 2 4 4 3 7" xfId="15519"/>
    <cellStyle name="CABEÇALHO 6 2 4 4 4" xfId="1119"/>
    <cellStyle name="CABEÇALHO 6 2 4 4 4 2" xfId="15520"/>
    <cellStyle name="CABEÇALHO 6 2 4 4 5" xfId="1120"/>
    <cellStyle name="CABEÇALHO 6 2 4 4 5 2" xfId="15521"/>
    <cellStyle name="CABEÇALHO 6 2 4 4 6" xfId="15522"/>
    <cellStyle name="CABEÇALHO 6 2 4 4 7" xfId="15523"/>
    <cellStyle name="CABEÇALHO 6 2 4 4 8" xfId="15524"/>
    <cellStyle name="CABEÇALHO 6 2 4 4 9" xfId="15525"/>
    <cellStyle name="CABEÇALHO 6 2 4 5" xfId="1121"/>
    <cellStyle name="CABEÇALHO 6 2 4 5 2" xfId="1122"/>
    <cellStyle name="CABEÇALHO 6 2 4 5 2 2" xfId="15526"/>
    <cellStyle name="CABEÇALHO 6 2 4 5 2 3" xfId="15527"/>
    <cellStyle name="CABEÇALHO 6 2 4 5 2 4" xfId="15528"/>
    <cellStyle name="CABEÇALHO 6 2 4 5 2 5" xfId="15529"/>
    <cellStyle name="CABEÇALHO 6 2 4 5 2 6" xfId="15530"/>
    <cellStyle name="CABEÇALHO 6 2 4 5 2 7" xfId="15531"/>
    <cellStyle name="CABEÇALHO 6 2 4 5 2 8" xfId="15532"/>
    <cellStyle name="CABEÇALHO 6 2 4 5 3" xfId="15533"/>
    <cellStyle name="CABEÇALHO 6 2 4 5 4" xfId="15534"/>
    <cellStyle name="CABEÇALHO 6 2 4 5 5" xfId="15535"/>
    <cellStyle name="CABEÇALHO 6 2 4 5 6" xfId="15536"/>
    <cellStyle name="CABEÇALHO 6 2 4 5 7" xfId="15537"/>
    <cellStyle name="CABEÇALHO 6 2 4 5 8" xfId="15538"/>
    <cellStyle name="CABEÇALHO 6 2 4 6" xfId="1123"/>
    <cellStyle name="CABEÇALHO 6 2 4 6 2" xfId="15539"/>
    <cellStyle name="CABEÇALHO 6 2 4 6 3" xfId="15540"/>
    <cellStyle name="CABEÇALHO 6 2 4 6 4" xfId="15541"/>
    <cellStyle name="CABEÇALHO 6 2 4 6 5" xfId="15542"/>
    <cellStyle name="CABEÇALHO 6 2 4 6 6" xfId="15543"/>
    <cellStyle name="CABEÇALHO 6 2 4 6 7" xfId="15544"/>
    <cellStyle name="CABEÇALHO 6 2 4 7" xfId="1124"/>
    <cellStyle name="CABEÇALHO 6 2 4 7 2" xfId="15545"/>
    <cellStyle name="CABEÇALHO 6 2 4 8" xfId="1125"/>
    <cellStyle name="CABEÇALHO 6 2 4 8 2" xfId="15546"/>
    <cellStyle name="CABEÇALHO 6 2 4 9" xfId="15547"/>
    <cellStyle name="CABEÇALHO 6 2 5" xfId="1126"/>
    <cellStyle name="CABEÇALHO 6 2 5 2" xfId="1127"/>
    <cellStyle name="CABEÇALHO 6 2 5 2 2" xfId="1128"/>
    <cellStyle name="CABEÇALHO 6 2 5 2 2 2" xfId="15548"/>
    <cellStyle name="CABEÇALHO 6 2 5 2 2 3" xfId="15549"/>
    <cellStyle name="CABEÇALHO 6 2 5 2 2 4" xfId="15550"/>
    <cellStyle name="CABEÇALHO 6 2 5 2 2 5" xfId="15551"/>
    <cellStyle name="CABEÇALHO 6 2 5 2 2 6" xfId="15552"/>
    <cellStyle name="CABEÇALHO 6 2 5 2 2 7" xfId="15553"/>
    <cellStyle name="CABEÇALHO 6 2 5 2 2 8" xfId="15554"/>
    <cellStyle name="CABEÇALHO 6 2 5 2 3" xfId="15555"/>
    <cellStyle name="CABEÇALHO 6 2 5 2 4" xfId="15556"/>
    <cellStyle name="CABEÇALHO 6 2 5 2 5" xfId="15557"/>
    <cellStyle name="CABEÇALHO 6 2 5 2 6" xfId="15558"/>
    <cellStyle name="CABEÇALHO 6 2 5 2 7" xfId="15559"/>
    <cellStyle name="CABEÇALHO 6 2 5 2 8" xfId="15560"/>
    <cellStyle name="CABEÇALHO 6 2 5 3" xfId="1129"/>
    <cellStyle name="CABEÇALHO 6 2 5 3 2" xfId="15561"/>
    <cellStyle name="CABEÇALHO 6 2 5 3 3" xfId="15562"/>
    <cellStyle name="CABEÇALHO 6 2 5 3 4" xfId="15563"/>
    <cellStyle name="CABEÇALHO 6 2 5 3 5" xfId="15564"/>
    <cellStyle name="CABEÇALHO 6 2 5 3 6" xfId="15565"/>
    <cellStyle name="CABEÇALHO 6 2 5 3 7" xfId="15566"/>
    <cellStyle name="CABEÇALHO 6 2 5 4" xfId="1130"/>
    <cellStyle name="CABEÇALHO 6 2 5 4 2" xfId="15567"/>
    <cellStyle name="CABEÇALHO 6 2 5 5" xfId="1131"/>
    <cellStyle name="CABEÇALHO 6 2 5 5 2" xfId="15568"/>
    <cellStyle name="CABEÇALHO 6 2 5 6" xfId="15569"/>
    <cellStyle name="CABEÇALHO 6 2 5 7" xfId="15570"/>
    <cellStyle name="CABEÇALHO 6 2 5 8" xfId="15571"/>
    <cellStyle name="CABEÇALHO 6 2 5 9" xfId="15572"/>
    <cellStyle name="CABEÇALHO 6 2 6" xfId="1132"/>
    <cellStyle name="CABEÇALHO 6 2 6 2" xfId="1133"/>
    <cellStyle name="CABEÇALHO 6 2 6 2 2" xfId="1134"/>
    <cellStyle name="CABEÇALHO 6 2 6 2 2 2" xfId="15573"/>
    <cellStyle name="CABEÇALHO 6 2 6 2 2 3" xfId="15574"/>
    <cellStyle name="CABEÇALHO 6 2 6 2 2 4" xfId="15575"/>
    <cellStyle name="CABEÇALHO 6 2 6 2 2 5" xfId="15576"/>
    <cellStyle name="CABEÇALHO 6 2 6 2 2 6" xfId="15577"/>
    <cellStyle name="CABEÇALHO 6 2 6 2 2 7" xfId="15578"/>
    <cellStyle name="CABEÇALHO 6 2 6 2 2 8" xfId="15579"/>
    <cellStyle name="CABEÇALHO 6 2 6 2 3" xfId="15580"/>
    <cellStyle name="CABEÇALHO 6 2 6 2 4" xfId="15581"/>
    <cellStyle name="CABEÇALHO 6 2 6 2 5" xfId="15582"/>
    <cellStyle name="CABEÇALHO 6 2 6 2 6" xfId="15583"/>
    <cellStyle name="CABEÇALHO 6 2 6 2 7" xfId="15584"/>
    <cellStyle name="CABEÇALHO 6 2 6 2 8" xfId="15585"/>
    <cellStyle name="CABEÇALHO 6 2 6 3" xfId="1135"/>
    <cellStyle name="CABEÇALHO 6 2 6 3 2" xfId="15586"/>
    <cellStyle name="CABEÇALHO 6 2 6 3 3" xfId="15587"/>
    <cellStyle name="CABEÇALHO 6 2 6 3 4" xfId="15588"/>
    <cellStyle name="CABEÇALHO 6 2 6 3 5" xfId="15589"/>
    <cellStyle name="CABEÇALHO 6 2 6 3 6" xfId="15590"/>
    <cellStyle name="CABEÇALHO 6 2 6 3 7" xfId="15591"/>
    <cellStyle name="CABEÇALHO 6 2 6 4" xfId="1136"/>
    <cellStyle name="CABEÇALHO 6 2 6 4 2" xfId="15592"/>
    <cellStyle name="CABEÇALHO 6 2 6 5" xfId="1137"/>
    <cellStyle name="CABEÇALHO 6 2 6 5 2" xfId="15593"/>
    <cellStyle name="CABEÇALHO 6 2 6 6" xfId="15594"/>
    <cellStyle name="CABEÇALHO 6 2 6 7" xfId="15595"/>
    <cellStyle name="CABEÇALHO 6 2 6 8" xfId="15596"/>
    <cellStyle name="CABEÇALHO 6 2 6 9" xfId="15597"/>
    <cellStyle name="CABEÇALHO 6 2 7" xfId="1138"/>
    <cellStyle name="CABEÇALHO 6 2 7 2" xfId="1139"/>
    <cellStyle name="CABEÇALHO 6 2 7 2 2" xfId="1140"/>
    <cellStyle name="CABEÇALHO 6 2 7 2 2 2" xfId="15598"/>
    <cellStyle name="CABEÇALHO 6 2 7 2 2 3" xfId="15599"/>
    <cellStyle name="CABEÇALHO 6 2 7 2 2 4" xfId="15600"/>
    <cellStyle name="CABEÇALHO 6 2 7 2 2 5" xfId="15601"/>
    <cellStyle name="CABEÇALHO 6 2 7 2 2 6" xfId="15602"/>
    <cellStyle name="CABEÇALHO 6 2 7 2 2 7" xfId="15603"/>
    <cellStyle name="CABEÇALHO 6 2 7 2 2 8" xfId="15604"/>
    <cellStyle name="CABEÇALHO 6 2 7 2 3" xfId="15605"/>
    <cellStyle name="CABEÇALHO 6 2 7 2 4" xfId="15606"/>
    <cellStyle name="CABEÇALHO 6 2 7 2 5" xfId="15607"/>
    <cellStyle name="CABEÇALHO 6 2 7 2 6" xfId="15608"/>
    <cellStyle name="CABEÇALHO 6 2 7 2 7" xfId="15609"/>
    <cellStyle name="CABEÇALHO 6 2 7 2 8" xfId="15610"/>
    <cellStyle name="CABEÇALHO 6 2 7 3" xfId="1141"/>
    <cellStyle name="CABEÇALHO 6 2 7 3 2" xfId="15611"/>
    <cellStyle name="CABEÇALHO 6 2 7 3 3" xfId="15612"/>
    <cellStyle name="CABEÇALHO 6 2 7 3 4" xfId="15613"/>
    <cellStyle name="CABEÇALHO 6 2 7 3 5" xfId="15614"/>
    <cellStyle name="CABEÇALHO 6 2 7 3 6" xfId="15615"/>
    <cellStyle name="CABEÇALHO 6 2 7 3 7" xfId="15616"/>
    <cellStyle name="CABEÇALHO 6 2 7 4" xfId="1142"/>
    <cellStyle name="CABEÇALHO 6 2 7 4 2" xfId="15617"/>
    <cellStyle name="CABEÇALHO 6 2 7 5" xfId="1143"/>
    <cellStyle name="CABEÇALHO 6 2 7 5 2" xfId="15618"/>
    <cellStyle name="CABEÇALHO 6 2 7 6" xfId="15619"/>
    <cellStyle name="CABEÇALHO 6 2 7 7" xfId="15620"/>
    <cellStyle name="CABEÇALHO 6 2 7 8" xfId="15621"/>
    <cellStyle name="CABEÇALHO 6 2 7 9" xfId="15622"/>
    <cellStyle name="CABEÇALHO 6 2 8" xfId="1144"/>
    <cellStyle name="CABEÇALHO 6 2 8 2" xfId="1145"/>
    <cellStyle name="CABEÇALHO 6 2 8 2 2" xfId="15623"/>
    <cellStyle name="CABEÇALHO 6 2 8 2 3" xfId="15624"/>
    <cellStyle name="CABEÇALHO 6 2 8 2 4" xfId="15625"/>
    <cellStyle name="CABEÇALHO 6 2 8 2 5" xfId="15626"/>
    <cellStyle name="CABEÇALHO 6 2 8 2 6" xfId="15627"/>
    <cellStyle name="CABEÇALHO 6 2 8 2 7" xfId="15628"/>
    <cellStyle name="CABEÇALHO 6 2 8 2 8" xfId="15629"/>
    <cellStyle name="CABEÇALHO 6 2 8 3" xfId="15630"/>
    <cellStyle name="CABEÇALHO 6 2 8 4" xfId="15631"/>
    <cellStyle name="CABEÇALHO 6 2 8 5" xfId="15632"/>
    <cellStyle name="CABEÇALHO 6 2 8 6" xfId="15633"/>
    <cellStyle name="CABEÇALHO 6 2 8 7" xfId="15634"/>
    <cellStyle name="CABEÇALHO 6 2 8 8" xfId="15635"/>
    <cellStyle name="CABEÇALHO 6 2 9" xfId="1146"/>
    <cellStyle name="CABEÇALHO 6 2 9 2" xfId="15636"/>
    <cellStyle name="CABEÇALHO 6 2 9 3" xfId="15637"/>
    <cellStyle name="CABEÇALHO 6 2 9 4" xfId="15638"/>
    <cellStyle name="CABEÇALHO 6 2 9 5" xfId="15639"/>
    <cellStyle name="CABEÇALHO 6 2 9 6" xfId="15640"/>
    <cellStyle name="CABEÇALHO 6 2 9 7" xfId="15641"/>
    <cellStyle name="CABEÇALHO 6 3" xfId="1147"/>
    <cellStyle name="CABEÇALHO 6 3 10" xfId="15642"/>
    <cellStyle name="CABEÇALHO 6 3 11" xfId="15643"/>
    <cellStyle name="CABEÇALHO 6 3 12" xfId="15644"/>
    <cellStyle name="CABEÇALHO 6 3 2" xfId="1148"/>
    <cellStyle name="CABEÇALHO 6 3 2 10" xfId="15645"/>
    <cellStyle name="CABEÇALHO 6 3 2 11" xfId="15646"/>
    <cellStyle name="CABEÇALHO 6 3 2 12" xfId="15647"/>
    <cellStyle name="CABEÇALHO 6 3 2 2" xfId="1149"/>
    <cellStyle name="CABEÇALHO 6 3 2 2 2" xfId="1150"/>
    <cellStyle name="CABEÇALHO 6 3 2 2 2 2" xfId="1151"/>
    <cellStyle name="CABEÇALHO 6 3 2 2 2 2 2" xfId="15648"/>
    <cellStyle name="CABEÇALHO 6 3 2 2 2 2 3" xfId="15649"/>
    <cellStyle name="CABEÇALHO 6 3 2 2 2 2 4" xfId="15650"/>
    <cellStyle name="CABEÇALHO 6 3 2 2 2 2 5" xfId="15651"/>
    <cellStyle name="CABEÇALHO 6 3 2 2 2 2 6" xfId="15652"/>
    <cellStyle name="CABEÇALHO 6 3 2 2 2 2 7" xfId="15653"/>
    <cellStyle name="CABEÇALHO 6 3 2 2 2 2 8" xfId="15654"/>
    <cellStyle name="CABEÇALHO 6 3 2 2 2 3" xfId="15655"/>
    <cellStyle name="CABEÇALHO 6 3 2 2 2 4" xfId="15656"/>
    <cellStyle name="CABEÇALHO 6 3 2 2 2 5" xfId="15657"/>
    <cellStyle name="CABEÇALHO 6 3 2 2 2 6" xfId="15658"/>
    <cellStyle name="CABEÇALHO 6 3 2 2 2 7" xfId="15659"/>
    <cellStyle name="CABEÇALHO 6 3 2 2 2 8" xfId="15660"/>
    <cellStyle name="CABEÇALHO 6 3 2 2 3" xfId="1152"/>
    <cellStyle name="CABEÇALHO 6 3 2 2 3 2" xfId="15661"/>
    <cellStyle name="CABEÇALHO 6 3 2 2 3 3" xfId="15662"/>
    <cellStyle name="CABEÇALHO 6 3 2 2 3 4" xfId="15663"/>
    <cellStyle name="CABEÇALHO 6 3 2 2 3 5" xfId="15664"/>
    <cellStyle name="CABEÇALHO 6 3 2 2 3 6" xfId="15665"/>
    <cellStyle name="CABEÇALHO 6 3 2 2 3 7" xfId="15666"/>
    <cellStyle name="CABEÇALHO 6 3 2 2 4" xfId="1153"/>
    <cellStyle name="CABEÇALHO 6 3 2 2 4 2" xfId="15667"/>
    <cellStyle name="CABEÇALHO 6 3 2 2 5" xfId="1154"/>
    <cellStyle name="CABEÇALHO 6 3 2 2 5 2" xfId="15668"/>
    <cellStyle name="CABEÇALHO 6 3 2 2 6" xfId="15669"/>
    <cellStyle name="CABEÇALHO 6 3 2 2 7" xfId="15670"/>
    <cellStyle name="CABEÇALHO 6 3 2 2 8" xfId="15671"/>
    <cellStyle name="CABEÇALHO 6 3 2 2 9" xfId="15672"/>
    <cellStyle name="CABEÇALHO 6 3 2 3" xfId="1155"/>
    <cellStyle name="CABEÇALHO 6 3 2 3 2" xfId="1156"/>
    <cellStyle name="CABEÇALHO 6 3 2 3 2 2" xfId="1157"/>
    <cellStyle name="CABEÇALHO 6 3 2 3 2 2 2" xfId="15673"/>
    <cellStyle name="CABEÇALHO 6 3 2 3 2 2 3" xfId="15674"/>
    <cellStyle name="CABEÇALHO 6 3 2 3 2 2 4" xfId="15675"/>
    <cellStyle name="CABEÇALHO 6 3 2 3 2 2 5" xfId="15676"/>
    <cellStyle name="CABEÇALHO 6 3 2 3 2 2 6" xfId="15677"/>
    <cellStyle name="CABEÇALHO 6 3 2 3 2 2 7" xfId="15678"/>
    <cellStyle name="CABEÇALHO 6 3 2 3 2 2 8" xfId="15679"/>
    <cellStyle name="CABEÇALHO 6 3 2 3 2 3" xfId="15680"/>
    <cellStyle name="CABEÇALHO 6 3 2 3 2 4" xfId="15681"/>
    <cellStyle name="CABEÇALHO 6 3 2 3 2 5" xfId="15682"/>
    <cellStyle name="CABEÇALHO 6 3 2 3 2 6" xfId="15683"/>
    <cellStyle name="CABEÇALHO 6 3 2 3 2 7" xfId="15684"/>
    <cellStyle name="CABEÇALHO 6 3 2 3 2 8" xfId="15685"/>
    <cellStyle name="CABEÇALHO 6 3 2 3 3" xfId="1158"/>
    <cellStyle name="CABEÇALHO 6 3 2 3 3 2" xfId="15686"/>
    <cellStyle name="CABEÇALHO 6 3 2 3 3 3" xfId="15687"/>
    <cellStyle name="CABEÇALHO 6 3 2 3 3 4" xfId="15688"/>
    <cellStyle name="CABEÇALHO 6 3 2 3 3 5" xfId="15689"/>
    <cellStyle name="CABEÇALHO 6 3 2 3 3 6" xfId="15690"/>
    <cellStyle name="CABEÇALHO 6 3 2 3 3 7" xfId="15691"/>
    <cellStyle name="CABEÇALHO 6 3 2 3 4" xfId="1159"/>
    <cellStyle name="CABEÇALHO 6 3 2 3 4 2" xfId="15692"/>
    <cellStyle name="CABEÇALHO 6 3 2 3 5" xfId="1160"/>
    <cellStyle name="CABEÇALHO 6 3 2 3 5 2" xfId="15693"/>
    <cellStyle name="CABEÇALHO 6 3 2 3 6" xfId="15694"/>
    <cellStyle name="CABEÇALHO 6 3 2 3 7" xfId="15695"/>
    <cellStyle name="CABEÇALHO 6 3 2 3 8" xfId="15696"/>
    <cellStyle name="CABEÇALHO 6 3 2 3 9" xfId="15697"/>
    <cellStyle name="CABEÇALHO 6 3 2 4" xfId="1161"/>
    <cellStyle name="CABEÇALHO 6 3 2 4 2" xfId="1162"/>
    <cellStyle name="CABEÇALHO 6 3 2 4 2 2" xfId="1163"/>
    <cellStyle name="CABEÇALHO 6 3 2 4 2 2 2" xfId="15698"/>
    <cellStyle name="CABEÇALHO 6 3 2 4 2 2 3" xfId="15699"/>
    <cellStyle name="CABEÇALHO 6 3 2 4 2 2 4" xfId="15700"/>
    <cellStyle name="CABEÇALHO 6 3 2 4 2 2 5" xfId="15701"/>
    <cellStyle name="CABEÇALHO 6 3 2 4 2 2 6" xfId="15702"/>
    <cellStyle name="CABEÇALHO 6 3 2 4 2 2 7" xfId="15703"/>
    <cellStyle name="CABEÇALHO 6 3 2 4 2 2 8" xfId="15704"/>
    <cellStyle name="CABEÇALHO 6 3 2 4 2 3" xfId="15705"/>
    <cellStyle name="CABEÇALHO 6 3 2 4 2 4" xfId="15706"/>
    <cellStyle name="CABEÇALHO 6 3 2 4 2 5" xfId="15707"/>
    <cellStyle name="CABEÇALHO 6 3 2 4 2 6" xfId="15708"/>
    <cellStyle name="CABEÇALHO 6 3 2 4 2 7" xfId="15709"/>
    <cellStyle name="CABEÇALHO 6 3 2 4 2 8" xfId="15710"/>
    <cellStyle name="CABEÇALHO 6 3 2 4 3" xfId="1164"/>
    <cellStyle name="CABEÇALHO 6 3 2 4 3 2" xfId="15711"/>
    <cellStyle name="CABEÇALHO 6 3 2 4 3 3" xfId="15712"/>
    <cellStyle name="CABEÇALHO 6 3 2 4 3 4" xfId="15713"/>
    <cellStyle name="CABEÇALHO 6 3 2 4 3 5" xfId="15714"/>
    <cellStyle name="CABEÇALHO 6 3 2 4 3 6" xfId="15715"/>
    <cellStyle name="CABEÇALHO 6 3 2 4 3 7" xfId="15716"/>
    <cellStyle name="CABEÇALHO 6 3 2 4 4" xfId="1165"/>
    <cellStyle name="CABEÇALHO 6 3 2 4 4 2" xfId="15717"/>
    <cellStyle name="CABEÇALHO 6 3 2 4 5" xfId="1166"/>
    <cellStyle name="CABEÇALHO 6 3 2 4 5 2" xfId="15718"/>
    <cellStyle name="CABEÇALHO 6 3 2 4 6" xfId="15719"/>
    <cellStyle name="CABEÇALHO 6 3 2 4 7" xfId="15720"/>
    <cellStyle name="CABEÇALHO 6 3 2 4 8" xfId="15721"/>
    <cellStyle name="CABEÇALHO 6 3 2 4 9" xfId="15722"/>
    <cellStyle name="CABEÇALHO 6 3 2 5" xfId="1167"/>
    <cellStyle name="CABEÇALHO 6 3 2 5 2" xfId="1168"/>
    <cellStyle name="CABEÇALHO 6 3 2 5 2 2" xfId="15723"/>
    <cellStyle name="CABEÇALHO 6 3 2 5 2 3" xfId="15724"/>
    <cellStyle name="CABEÇALHO 6 3 2 5 2 4" xfId="15725"/>
    <cellStyle name="CABEÇALHO 6 3 2 5 2 5" xfId="15726"/>
    <cellStyle name="CABEÇALHO 6 3 2 5 2 6" xfId="15727"/>
    <cellStyle name="CABEÇALHO 6 3 2 5 2 7" xfId="15728"/>
    <cellStyle name="CABEÇALHO 6 3 2 5 2 8" xfId="15729"/>
    <cellStyle name="CABEÇALHO 6 3 2 5 3" xfId="15730"/>
    <cellStyle name="CABEÇALHO 6 3 2 5 4" xfId="15731"/>
    <cellStyle name="CABEÇALHO 6 3 2 5 5" xfId="15732"/>
    <cellStyle name="CABEÇALHO 6 3 2 5 6" xfId="15733"/>
    <cellStyle name="CABEÇALHO 6 3 2 5 7" xfId="15734"/>
    <cellStyle name="CABEÇALHO 6 3 2 5 8" xfId="15735"/>
    <cellStyle name="CABEÇALHO 6 3 2 6" xfId="1169"/>
    <cellStyle name="CABEÇALHO 6 3 2 6 2" xfId="15736"/>
    <cellStyle name="CABEÇALHO 6 3 2 6 3" xfId="15737"/>
    <cellStyle name="CABEÇALHO 6 3 2 6 4" xfId="15738"/>
    <cellStyle name="CABEÇALHO 6 3 2 6 5" xfId="15739"/>
    <cellStyle name="CABEÇALHO 6 3 2 6 6" xfId="15740"/>
    <cellStyle name="CABEÇALHO 6 3 2 6 7" xfId="15741"/>
    <cellStyle name="CABEÇALHO 6 3 2 7" xfId="1170"/>
    <cellStyle name="CABEÇALHO 6 3 2 7 2" xfId="15742"/>
    <cellStyle name="CABEÇALHO 6 3 2 8" xfId="1171"/>
    <cellStyle name="CABEÇALHO 6 3 2 8 2" xfId="15743"/>
    <cellStyle name="CABEÇALHO 6 3 2 9" xfId="15744"/>
    <cellStyle name="CABEÇALHO 6 3 3" xfId="1172"/>
    <cellStyle name="CABEÇALHO 6 3 3 2" xfId="1173"/>
    <cellStyle name="CABEÇALHO 6 3 3 2 2" xfId="1174"/>
    <cellStyle name="CABEÇALHO 6 3 3 2 2 2" xfId="15745"/>
    <cellStyle name="CABEÇALHO 6 3 3 2 2 3" xfId="15746"/>
    <cellStyle name="CABEÇALHO 6 3 3 2 2 4" xfId="15747"/>
    <cellStyle name="CABEÇALHO 6 3 3 2 2 5" xfId="15748"/>
    <cellStyle name="CABEÇALHO 6 3 3 2 2 6" xfId="15749"/>
    <cellStyle name="CABEÇALHO 6 3 3 2 2 7" xfId="15750"/>
    <cellStyle name="CABEÇALHO 6 3 3 2 2 8" xfId="15751"/>
    <cellStyle name="CABEÇALHO 6 3 3 2 3" xfId="15752"/>
    <cellStyle name="CABEÇALHO 6 3 3 2 4" xfId="15753"/>
    <cellStyle name="CABEÇALHO 6 3 3 2 5" xfId="15754"/>
    <cellStyle name="CABEÇALHO 6 3 3 2 6" xfId="15755"/>
    <cellStyle name="CABEÇALHO 6 3 3 2 7" xfId="15756"/>
    <cellStyle name="CABEÇALHO 6 3 3 2 8" xfId="15757"/>
    <cellStyle name="CABEÇALHO 6 3 3 3" xfId="1175"/>
    <cellStyle name="CABEÇALHO 6 3 3 3 2" xfId="15758"/>
    <cellStyle name="CABEÇALHO 6 3 3 3 3" xfId="15759"/>
    <cellStyle name="CABEÇALHO 6 3 3 3 4" xfId="15760"/>
    <cellStyle name="CABEÇALHO 6 3 3 3 5" xfId="15761"/>
    <cellStyle name="CABEÇALHO 6 3 3 3 6" xfId="15762"/>
    <cellStyle name="CABEÇALHO 6 3 3 3 7" xfId="15763"/>
    <cellStyle name="CABEÇALHO 6 3 3 4" xfId="1176"/>
    <cellStyle name="CABEÇALHO 6 3 3 4 2" xfId="15764"/>
    <cellStyle name="CABEÇALHO 6 3 3 5" xfId="1177"/>
    <cellStyle name="CABEÇALHO 6 3 3 5 2" xfId="15765"/>
    <cellStyle name="CABEÇALHO 6 3 3 6" xfId="15766"/>
    <cellStyle name="CABEÇALHO 6 3 3 7" xfId="15767"/>
    <cellStyle name="CABEÇALHO 6 3 3 8" xfId="15768"/>
    <cellStyle name="CABEÇALHO 6 3 3 9" xfId="15769"/>
    <cellStyle name="CABEÇALHO 6 3 4" xfId="1178"/>
    <cellStyle name="CABEÇALHO 6 3 4 2" xfId="1179"/>
    <cellStyle name="CABEÇALHO 6 3 4 2 2" xfId="1180"/>
    <cellStyle name="CABEÇALHO 6 3 4 2 2 2" xfId="15770"/>
    <cellStyle name="CABEÇALHO 6 3 4 2 2 3" xfId="15771"/>
    <cellStyle name="CABEÇALHO 6 3 4 2 2 4" xfId="15772"/>
    <cellStyle name="CABEÇALHO 6 3 4 2 2 5" xfId="15773"/>
    <cellStyle name="CABEÇALHO 6 3 4 2 2 6" xfId="15774"/>
    <cellStyle name="CABEÇALHO 6 3 4 2 2 7" xfId="15775"/>
    <cellStyle name="CABEÇALHO 6 3 4 2 2 8" xfId="15776"/>
    <cellStyle name="CABEÇALHO 6 3 4 2 3" xfId="15777"/>
    <cellStyle name="CABEÇALHO 6 3 4 2 4" xfId="15778"/>
    <cellStyle name="CABEÇALHO 6 3 4 2 5" xfId="15779"/>
    <cellStyle name="CABEÇALHO 6 3 4 2 6" xfId="15780"/>
    <cellStyle name="CABEÇALHO 6 3 4 2 7" xfId="15781"/>
    <cellStyle name="CABEÇALHO 6 3 4 2 8" xfId="15782"/>
    <cellStyle name="CABEÇALHO 6 3 4 3" xfId="1181"/>
    <cellStyle name="CABEÇALHO 6 3 4 3 2" xfId="15783"/>
    <cellStyle name="CABEÇALHO 6 3 4 3 3" xfId="15784"/>
    <cellStyle name="CABEÇALHO 6 3 4 3 4" xfId="15785"/>
    <cellStyle name="CABEÇALHO 6 3 4 3 5" xfId="15786"/>
    <cellStyle name="CABEÇALHO 6 3 4 3 6" xfId="15787"/>
    <cellStyle name="CABEÇALHO 6 3 4 3 7" xfId="15788"/>
    <cellStyle name="CABEÇALHO 6 3 4 4" xfId="1182"/>
    <cellStyle name="CABEÇALHO 6 3 4 4 2" xfId="15789"/>
    <cellStyle name="CABEÇALHO 6 3 4 5" xfId="1183"/>
    <cellStyle name="CABEÇALHO 6 3 4 5 2" xfId="15790"/>
    <cellStyle name="CABEÇALHO 6 3 4 6" xfId="15791"/>
    <cellStyle name="CABEÇALHO 6 3 4 7" xfId="15792"/>
    <cellStyle name="CABEÇALHO 6 3 4 8" xfId="15793"/>
    <cellStyle name="CABEÇALHO 6 3 4 9" xfId="15794"/>
    <cellStyle name="CABEÇALHO 6 3 5" xfId="1184"/>
    <cellStyle name="CABEÇALHO 6 3 5 2" xfId="1185"/>
    <cellStyle name="CABEÇALHO 6 3 5 2 2" xfId="15795"/>
    <cellStyle name="CABEÇALHO 6 3 5 2 3" xfId="15796"/>
    <cellStyle name="CABEÇALHO 6 3 5 2 4" xfId="15797"/>
    <cellStyle name="CABEÇALHO 6 3 5 2 5" xfId="15798"/>
    <cellStyle name="CABEÇALHO 6 3 5 2 6" xfId="15799"/>
    <cellStyle name="CABEÇALHO 6 3 5 2 7" xfId="15800"/>
    <cellStyle name="CABEÇALHO 6 3 5 2 8" xfId="15801"/>
    <cellStyle name="CABEÇALHO 6 3 5 3" xfId="15802"/>
    <cellStyle name="CABEÇALHO 6 3 5 4" xfId="15803"/>
    <cellStyle name="CABEÇALHO 6 3 5 5" xfId="15804"/>
    <cellStyle name="CABEÇALHO 6 3 5 6" xfId="15805"/>
    <cellStyle name="CABEÇALHO 6 3 5 7" xfId="15806"/>
    <cellStyle name="CABEÇALHO 6 3 5 8" xfId="15807"/>
    <cellStyle name="CABEÇALHO 6 3 6" xfId="1186"/>
    <cellStyle name="CABEÇALHO 6 3 6 2" xfId="15808"/>
    <cellStyle name="CABEÇALHO 6 3 6 3" xfId="15809"/>
    <cellStyle name="CABEÇALHO 6 3 6 4" xfId="15810"/>
    <cellStyle name="CABEÇALHO 6 3 6 5" xfId="15811"/>
    <cellStyle name="CABEÇALHO 6 3 6 6" xfId="15812"/>
    <cellStyle name="CABEÇALHO 6 3 6 7" xfId="15813"/>
    <cellStyle name="CABEÇALHO 6 3 7" xfId="1187"/>
    <cellStyle name="CABEÇALHO 6 3 7 2" xfId="15814"/>
    <cellStyle name="CABEÇALHO 6 3 8" xfId="1188"/>
    <cellStyle name="CABEÇALHO 6 3 8 2" xfId="15815"/>
    <cellStyle name="CABEÇALHO 6 3 9" xfId="15816"/>
    <cellStyle name="CABEÇALHO 6 4" xfId="1189"/>
    <cellStyle name="CABEÇALHO 6 4 10" xfId="15817"/>
    <cellStyle name="CABEÇALHO 6 4 11" xfId="15818"/>
    <cellStyle name="CABEÇALHO 6 4 12" xfId="15819"/>
    <cellStyle name="CABEÇALHO 6 4 2" xfId="1190"/>
    <cellStyle name="CABEÇALHO 6 4 2 2" xfId="1191"/>
    <cellStyle name="CABEÇALHO 6 4 2 2 2" xfId="1192"/>
    <cellStyle name="CABEÇALHO 6 4 2 2 2 2" xfId="15820"/>
    <cellStyle name="CABEÇALHO 6 4 2 2 2 3" xfId="15821"/>
    <cellStyle name="CABEÇALHO 6 4 2 2 2 4" xfId="15822"/>
    <cellStyle name="CABEÇALHO 6 4 2 2 2 5" xfId="15823"/>
    <cellStyle name="CABEÇALHO 6 4 2 2 2 6" xfId="15824"/>
    <cellStyle name="CABEÇALHO 6 4 2 2 2 7" xfId="15825"/>
    <cellStyle name="CABEÇALHO 6 4 2 2 2 8" xfId="15826"/>
    <cellStyle name="CABEÇALHO 6 4 2 2 3" xfId="15827"/>
    <cellStyle name="CABEÇALHO 6 4 2 2 4" xfId="15828"/>
    <cellStyle name="CABEÇALHO 6 4 2 2 5" xfId="15829"/>
    <cellStyle name="CABEÇALHO 6 4 2 2 6" xfId="15830"/>
    <cellStyle name="CABEÇALHO 6 4 2 2 7" xfId="15831"/>
    <cellStyle name="CABEÇALHO 6 4 2 2 8" xfId="15832"/>
    <cellStyle name="CABEÇALHO 6 4 2 3" xfId="1193"/>
    <cellStyle name="CABEÇALHO 6 4 2 3 2" xfId="15833"/>
    <cellStyle name="CABEÇALHO 6 4 2 3 3" xfId="15834"/>
    <cellStyle name="CABEÇALHO 6 4 2 3 4" xfId="15835"/>
    <cellStyle name="CABEÇALHO 6 4 2 3 5" xfId="15836"/>
    <cellStyle name="CABEÇALHO 6 4 2 3 6" xfId="15837"/>
    <cellStyle name="CABEÇALHO 6 4 2 3 7" xfId="15838"/>
    <cellStyle name="CABEÇALHO 6 4 2 4" xfId="1194"/>
    <cellStyle name="CABEÇALHO 6 4 2 4 2" xfId="15839"/>
    <cellStyle name="CABEÇALHO 6 4 2 5" xfId="1195"/>
    <cellStyle name="CABEÇALHO 6 4 2 5 2" xfId="15840"/>
    <cellStyle name="CABEÇALHO 6 4 2 6" xfId="15841"/>
    <cellStyle name="CABEÇALHO 6 4 2 7" xfId="15842"/>
    <cellStyle name="CABEÇALHO 6 4 2 8" xfId="15843"/>
    <cellStyle name="CABEÇALHO 6 4 2 9" xfId="15844"/>
    <cellStyle name="CABEÇALHO 6 4 3" xfId="1196"/>
    <cellStyle name="CABEÇALHO 6 4 3 2" xfId="1197"/>
    <cellStyle name="CABEÇALHO 6 4 3 2 2" xfId="1198"/>
    <cellStyle name="CABEÇALHO 6 4 3 2 2 2" xfId="15845"/>
    <cellStyle name="CABEÇALHO 6 4 3 2 2 3" xfId="15846"/>
    <cellStyle name="CABEÇALHO 6 4 3 2 2 4" xfId="15847"/>
    <cellStyle name="CABEÇALHO 6 4 3 2 2 5" xfId="15848"/>
    <cellStyle name="CABEÇALHO 6 4 3 2 2 6" xfId="15849"/>
    <cellStyle name="CABEÇALHO 6 4 3 2 2 7" xfId="15850"/>
    <cellStyle name="CABEÇALHO 6 4 3 2 2 8" xfId="15851"/>
    <cellStyle name="CABEÇALHO 6 4 3 2 3" xfId="15852"/>
    <cellStyle name="CABEÇALHO 6 4 3 2 4" xfId="15853"/>
    <cellStyle name="CABEÇALHO 6 4 3 2 5" xfId="15854"/>
    <cellStyle name="CABEÇALHO 6 4 3 2 6" xfId="15855"/>
    <cellStyle name="CABEÇALHO 6 4 3 2 7" xfId="15856"/>
    <cellStyle name="CABEÇALHO 6 4 3 2 8" xfId="15857"/>
    <cellStyle name="CABEÇALHO 6 4 3 3" xfId="1199"/>
    <cellStyle name="CABEÇALHO 6 4 3 3 2" xfId="15858"/>
    <cellStyle name="CABEÇALHO 6 4 3 3 3" xfId="15859"/>
    <cellStyle name="CABEÇALHO 6 4 3 3 4" xfId="15860"/>
    <cellStyle name="CABEÇALHO 6 4 3 3 5" xfId="15861"/>
    <cellStyle name="CABEÇALHO 6 4 3 3 6" xfId="15862"/>
    <cellStyle name="CABEÇALHO 6 4 3 3 7" xfId="15863"/>
    <cellStyle name="CABEÇALHO 6 4 3 4" xfId="1200"/>
    <cellStyle name="CABEÇALHO 6 4 3 4 2" xfId="15864"/>
    <cellStyle name="CABEÇALHO 6 4 3 5" xfId="1201"/>
    <cellStyle name="CABEÇALHO 6 4 3 5 2" xfId="15865"/>
    <cellStyle name="CABEÇALHO 6 4 3 6" xfId="15866"/>
    <cellStyle name="CABEÇALHO 6 4 3 7" xfId="15867"/>
    <cellStyle name="CABEÇALHO 6 4 3 8" xfId="15868"/>
    <cellStyle name="CABEÇALHO 6 4 3 9" xfId="15869"/>
    <cellStyle name="CABEÇALHO 6 4 4" xfId="1202"/>
    <cellStyle name="CABEÇALHO 6 4 4 2" xfId="1203"/>
    <cellStyle name="CABEÇALHO 6 4 4 2 2" xfId="1204"/>
    <cellStyle name="CABEÇALHO 6 4 4 2 2 2" xfId="15870"/>
    <cellStyle name="CABEÇALHO 6 4 4 2 2 3" xfId="15871"/>
    <cellStyle name="CABEÇALHO 6 4 4 2 2 4" xfId="15872"/>
    <cellStyle name="CABEÇALHO 6 4 4 2 2 5" xfId="15873"/>
    <cellStyle name="CABEÇALHO 6 4 4 2 2 6" xfId="15874"/>
    <cellStyle name="CABEÇALHO 6 4 4 2 2 7" xfId="15875"/>
    <cellStyle name="CABEÇALHO 6 4 4 2 2 8" xfId="15876"/>
    <cellStyle name="CABEÇALHO 6 4 4 2 3" xfId="15877"/>
    <cellStyle name="CABEÇALHO 6 4 4 2 4" xfId="15878"/>
    <cellStyle name="CABEÇALHO 6 4 4 2 5" xfId="15879"/>
    <cellStyle name="CABEÇALHO 6 4 4 2 6" xfId="15880"/>
    <cellStyle name="CABEÇALHO 6 4 4 2 7" xfId="15881"/>
    <cellStyle name="CABEÇALHO 6 4 4 2 8" xfId="15882"/>
    <cellStyle name="CABEÇALHO 6 4 4 3" xfId="1205"/>
    <cellStyle name="CABEÇALHO 6 4 4 3 2" xfId="15883"/>
    <cellStyle name="CABEÇALHO 6 4 4 3 3" xfId="15884"/>
    <cellStyle name="CABEÇALHO 6 4 4 3 4" xfId="15885"/>
    <cellStyle name="CABEÇALHO 6 4 4 3 5" xfId="15886"/>
    <cellStyle name="CABEÇALHO 6 4 4 3 6" xfId="15887"/>
    <cellStyle name="CABEÇALHO 6 4 4 3 7" xfId="15888"/>
    <cellStyle name="CABEÇALHO 6 4 4 4" xfId="1206"/>
    <cellStyle name="CABEÇALHO 6 4 4 4 2" xfId="15889"/>
    <cellStyle name="CABEÇALHO 6 4 4 5" xfId="1207"/>
    <cellStyle name="CABEÇALHO 6 4 4 5 2" xfId="15890"/>
    <cellStyle name="CABEÇALHO 6 4 4 6" xfId="15891"/>
    <cellStyle name="CABEÇALHO 6 4 4 7" xfId="15892"/>
    <cellStyle name="CABEÇALHO 6 4 4 8" xfId="15893"/>
    <cellStyle name="CABEÇALHO 6 4 4 9" xfId="15894"/>
    <cellStyle name="CABEÇALHO 6 4 5" xfId="1208"/>
    <cellStyle name="CABEÇALHO 6 4 5 2" xfId="1209"/>
    <cellStyle name="CABEÇALHO 6 4 5 2 2" xfId="15895"/>
    <cellStyle name="CABEÇALHO 6 4 5 2 3" xfId="15896"/>
    <cellStyle name="CABEÇALHO 6 4 5 2 4" xfId="15897"/>
    <cellStyle name="CABEÇALHO 6 4 5 2 5" xfId="15898"/>
    <cellStyle name="CABEÇALHO 6 4 5 2 6" xfId="15899"/>
    <cellStyle name="CABEÇALHO 6 4 5 2 7" xfId="15900"/>
    <cellStyle name="CABEÇALHO 6 4 5 2 8" xfId="15901"/>
    <cellStyle name="CABEÇALHO 6 4 5 3" xfId="15902"/>
    <cellStyle name="CABEÇALHO 6 4 5 4" xfId="15903"/>
    <cellStyle name="CABEÇALHO 6 4 5 5" xfId="15904"/>
    <cellStyle name="CABEÇALHO 6 4 5 6" xfId="15905"/>
    <cellStyle name="CABEÇALHO 6 4 5 7" xfId="15906"/>
    <cellStyle name="CABEÇALHO 6 4 5 8" xfId="15907"/>
    <cellStyle name="CABEÇALHO 6 4 6" xfId="1210"/>
    <cellStyle name="CABEÇALHO 6 4 6 2" xfId="15908"/>
    <cellStyle name="CABEÇALHO 6 4 6 3" xfId="15909"/>
    <cellStyle name="CABEÇALHO 6 4 6 4" xfId="15910"/>
    <cellStyle name="CABEÇALHO 6 4 6 5" xfId="15911"/>
    <cellStyle name="CABEÇALHO 6 4 6 6" xfId="15912"/>
    <cellStyle name="CABEÇALHO 6 4 6 7" xfId="15913"/>
    <cellStyle name="CABEÇALHO 6 4 7" xfId="1211"/>
    <cellStyle name="CABEÇALHO 6 4 7 2" xfId="15914"/>
    <cellStyle name="CABEÇALHO 6 4 8" xfId="1212"/>
    <cellStyle name="CABEÇALHO 6 4 8 2" xfId="15915"/>
    <cellStyle name="CABEÇALHO 6 4 9" xfId="15916"/>
    <cellStyle name="CABEÇALHO 6 5" xfId="1213"/>
    <cellStyle name="CABEÇALHO 6 5 2" xfId="1214"/>
    <cellStyle name="CABEÇALHO 6 5 2 2" xfId="1215"/>
    <cellStyle name="CABEÇALHO 6 5 2 2 2" xfId="15917"/>
    <cellStyle name="CABEÇALHO 6 5 2 2 3" xfId="15918"/>
    <cellStyle name="CABEÇALHO 6 5 2 2 4" xfId="15919"/>
    <cellStyle name="CABEÇALHO 6 5 2 2 5" xfId="15920"/>
    <cellStyle name="CABEÇALHO 6 5 2 2 6" xfId="15921"/>
    <cellStyle name="CABEÇALHO 6 5 2 2 7" xfId="15922"/>
    <cellStyle name="CABEÇALHO 6 5 2 2 8" xfId="15923"/>
    <cellStyle name="CABEÇALHO 6 5 2 3" xfId="15924"/>
    <cellStyle name="CABEÇALHO 6 5 2 4" xfId="15925"/>
    <cellStyle name="CABEÇALHO 6 5 2 5" xfId="15926"/>
    <cellStyle name="CABEÇALHO 6 5 2 6" xfId="15927"/>
    <cellStyle name="CABEÇALHO 6 5 2 7" xfId="15928"/>
    <cellStyle name="CABEÇALHO 6 5 2 8" xfId="15929"/>
    <cellStyle name="CABEÇALHO 6 5 3" xfId="1216"/>
    <cellStyle name="CABEÇALHO 6 5 3 2" xfId="15930"/>
    <cellStyle name="CABEÇALHO 6 5 3 3" xfId="15931"/>
    <cellStyle name="CABEÇALHO 6 5 3 4" xfId="15932"/>
    <cellStyle name="CABEÇALHO 6 5 3 5" xfId="15933"/>
    <cellStyle name="CABEÇALHO 6 5 3 6" xfId="15934"/>
    <cellStyle name="CABEÇALHO 6 5 3 7" xfId="15935"/>
    <cellStyle name="CABEÇALHO 6 5 4" xfId="1217"/>
    <cellStyle name="CABEÇALHO 6 5 4 2" xfId="15936"/>
    <cellStyle name="CABEÇALHO 6 5 5" xfId="1218"/>
    <cellStyle name="CABEÇALHO 6 5 5 2" xfId="15937"/>
    <cellStyle name="CABEÇALHO 6 5 6" xfId="15938"/>
    <cellStyle name="CABEÇALHO 6 5 7" xfId="15939"/>
    <cellStyle name="CABEÇALHO 6 5 8" xfId="15940"/>
    <cellStyle name="CABEÇALHO 6 5 9" xfId="15941"/>
    <cellStyle name="CABEÇALHO 6 6" xfId="1219"/>
    <cellStyle name="CABEÇALHO 6 6 2" xfId="1220"/>
    <cellStyle name="CABEÇALHO 6 6 2 2" xfId="1221"/>
    <cellStyle name="CABEÇALHO 6 6 2 2 2" xfId="15942"/>
    <cellStyle name="CABEÇALHO 6 6 2 2 3" xfId="15943"/>
    <cellStyle name="CABEÇALHO 6 6 2 2 4" xfId="15944"/>
    <cellStyle name="CABEÇALHO 6 6 2 2 5" xfId="15945"/>
    <cellStyle name="CABEÇALHO 6 6 2 2 6" xfId="15946"/>
    <cellStyle name="CABEÇALHO 6 6 2 2 7" xfId="15947"/>
    <cellStyle name="CABEÇALHO 6 6 2 2 8" xfId="15948"/>
    <cellStyle name="CABEÇALHO 6 6 2 3" xfId="15949"/>
    <cellStyle name="CABEÇALHO 6 6 2 4" xfId="15950"/>
    <cellStyle name="CABEÇALHO 6 6 2 5" xfId="15951"/>
    <cellStyle name="CABEÇALHO 6 6 2 6" xfId="15952"/>
    <cellStyle name="CABEÇALHO 6 6 2 7" xfId="15953"/>
    <cellStyle name="CABEÇALHO 6 6 2 8" xfId="15954"/>
    <cellStyle name="CABEÇALHO 6 6 3" xfId="1222"/>
    <cellStyle name="CABEÇALHO 6 6 3 2" xfId="15955"/>
    <cellStyle name="CABEÇALHO 6 6 3 3" xfId="15956"/>
    <cellStyle name="CABEÇALHO 6 6 3 4" xfId="15957"/>
    <cellStyle name="CABEÇALHO 6 6 3 5" xfId="15958"/>
    <cellStyle name="CABEÇALHO 6 6 3 6" xfId="15959"/>
    <cellStyle name="CABEÇALHO 6 6 3 7" xfId="15960"/>
    <cellStyle name="CABEÇALHO 6 6 4" xfId="1223"/>
    <cellStyle name="CABEÇALHO 6 6 4 2" xfId="15961"/>
    <cellStyle name="CABEÇALHO 6 6 5" xfId="1224"/>
    <cellStyle name="CABEÇALHO 6 6 5 2" xfId="15962"/>
    <cellStyle name="CABEÇALHO 6 6 6" xfId="15963"/>
    <cellStyle name="CABEÇALHO 6 6 7" xfId="15964"/>
    <cellStyle name="CABEÇALHO 6 6 8" xfId="15965"/>
    <cellStyle name="CABEÇALHO 6 6 9" xfId="15966"/>
    <cellStyle name="CABEÇALHO 6 7" xfId="1225"/>
    <cellStyle name="CABEÇALHO 6 7 2" xfId="1226"/>
    <cellStyle name="CABEÇALHO 6 7 2 2" xfId="1227"/>
    <cellStyle name="CABEÇALHO 6 7 2 2 2" xfId="15967"/>
    <cellStyle name="CABEÇALHO 6 7 2 2 3" xfId="15968"/>
    <cellStyle name="CABEÇALHO 6 7 2 2 4" xfId="15969"/>
    <cellStyle name="CABEÇALHO 6 7 2 2 5" xfId="15970"/>
    <cellStyle name="CABEÇALHO 6 7 2 2 6" xfId="15971"/>
    <cellStyle name="CABEÇALHO 6 7 2 2 7" xfId="15972"/>
    <cellStyle name="CABEÇALHO 6 7 2 2 8" xfId="15973"/>
    <cellStyle name="CABEÇALHO 6 7 2 3" xfId="15974"/>
    <cellStyle name="CABEÇALHO 6 7 2 4" xfId="15975"/>
    <cellStyle name="CABEÇALHO 6 7 2 5" xfId="15976"/>
    <cellStyle name="CABEÇALHO 6 7 2 6" xfId="15977"/>
    <cellStyle name="CABEÇALHO 6 7 2 7" xfId="15978"/>
    <cellStyle name="CABEÇALHO 6 7 2 8" xfId="15979"/>
    <cellStyle name="CABEÇALHO 6 7 3" xfId="1228"/>
    <cellStyle name="CABEÇALHO 6 7 3 2" xfId="15980"/>
    <cellStyle name="CABEÇALHO 6 7 3 3" xfId="15981"/>
    <cellStyle name="CABEÇALHO 6 7 3 4" xfId="15982"/>
    <cellStyle name="CABEÇALHO 6 7 3 5" xfId="15983"/>
    <cellStyle name="CABEÇALHO 6 7 3 6" xfId="15984"/>
    <cellStyle name="CABEÇALHO 6 7 3 7" xfId="15985"/>
    <cellStyle name="CABEÇALHO 6 7 4" xfId="1229"/>
    <cellStyle name="CABEÇALHO 6 7 4 2" xfId="15986"/>
    <cellStyle name="CABEÇALHO 6 7 5" xfId="1230"/>
    <cellStyle name="CABEÇALHO 6 7 5 2" xfId="15987"/>
    <cellStyle name="CABEÇALHO 6 7 6" xfId="15988"/>
    <cellStyle name="CABEÇALHO 6 7 7" xfId="15989"/>
    <cellStyle name="CABEÇALHO 6 7 8" xfId="15990"/>
    <cellStyle name="CABEÇALHO 6 7 9" xfId="15991"/>
    <cellStyle name="CABEÇALHO 6 8" xfId="1231"/>
    <cellStyle name="CABEÇALHO 6 8 2" xfId="1232"/>
    <cellStyle name="CABEÇALHO 6 8 2 2" xfId="15992"/>
    <cellStyle name="CABEÇALHO 6 8 2 3" xfId="15993"/>
    <cellStyle name="CABEÇALHO 6 8 2 4" xfId="15994"/>
    <cellStyle name="CABEÇALHO 6 8 2 5" xfId="15995"/>
    <cellStyle name="CABEÇALHO 6 8 2 6" xfId="15996"/>
    <cellStyle name="CABEÇALHO 6 8 2 7" xfId="15997"/>
    <cellStyle name="CABEÇALHO 6 8 2 8" xfId="15998"/>
    <cellStyle name="CABEÇALHO 6 8 3" xfId="15999"/>
    <cellStyle name="CABEÇALHO 6 8 4" xfId="16000"/>
    <cellStyle name="CABEÇALHO 6 8 5" xfId="16001"/>
    <cellStyle name="CABEÇALHO 6 8 6" xfId="16002"/>
    <cellStyle name="CABEÇALHO 6 8 7" xfId="16003"/>
    <cellStyle name="CABEÇALHO 6 8 8" xfId="16004"/>
    <cellStyle name="CABEÇALHO 6 9" xfId="1233"/>
    <cellStyle name="CABEÇALHO 6 9 2" xfId="16005"/>
    <cellStyle name="CABEÇALHO 6 9 3" xfId="16006"/>
    <cellStyle name="CABEÇALHO 6 9 4" xfId="16007"/>
    <cellStyle name="CABEÇALHO 6 9 5" xfId="16008"/>
    <cellStyle name="CABEÇALHO 6 9 6" xfId="16009"/>
    <cellStyle name="CABEÇALHO 6 9 7" xfId="16010"/>
    <cellStyle name="CABEÇALHO 7" xfId="1234"/>
    <cellStyle name="CABEÇALHO 7 10" xfId="1235"/>
    <cellStyle name="CABEÇALHO 7 10 2" xfId="16011"/>
    <cellStyle name="CABEÇALHO 7 11" xfId="16012"/>
    <cellStyle name="CABEÇALHO 7 12" xfId="16013"/>
    <cellStyle name="CABEÇALHO 7 13" xfId="16014"/>
    <cellStyle name="CABEÇALHO 7 14" xfId="16015"/>
    <cellStyle name="CABEÇALHO 7 2" xfId="1236"/>
    <cellStyle name="CABEÇALHO 7 2 10" xfId="16016"/>
    <cellStyle name="CABEÇALHO 7 2 11" xfId="16017"/>
    <cellStyle name="CABEÇALHO 7 2 12" xfId="16018"/>
    <cellStyle name="CABEÇALHO 7 2 2" xfId="1237"/>
    <cellStyle name="CABEÇALHO 7 2 2 2" xfId="1238"/>
    <cellStyle name="CABEÇALHO 7 2 2 2 2" xfId="1239"/>
    <cellStyle name="CABEÇALHO 7 2 2 2 2 2" xfId="16019"/>
    <cellStyle name="CABEÇALHO 7 2 2 2 2 3" xfId="16020"/>
    <cellStyle name="CABEÇALHO 7 2 2 2 2 4" xfId="16021"/>
    <cellStyle name="CABEÇALHO 7 2 2 2 2 5" xfId="16022"/>
    <cellStyle name="CABEÇALHO 7 2 2 2 2 6" xfId="16023"/>
    <cellStyle name="CABEÇALHO 7 2 2 2 2 7" xfId="16024"/>
    <cellStyle name="CABEÇALHO 7 2 2 2 2 8" xfId="16025"/>
    <cellStyle name="CABEÇALHO 7 2 2 2 3" xfId="16026"/>
    <cellStyle name="CABEÇALHO 7 2 2 2 4" xfId="16027"/>
    <cellStyle name="CABEÇALHO 7 2 2 2 5" xfId="16028"/>
    <cellStyle name="CABEÇALHO 7 2 2 2 6" xfId="16029"/>
    <cellStyle name="CABEÇALHO 7 2 2 2 7" xfId="16030"/>
    <cellStyle name="CABEÇALHO 7 2 2 2 8" xfId="16031"/>
    <cellStyle name="CABEÇALHO 7 2 2 3" xfId="1240"/>
    <cellStyle name="CABEÇALHO 7 2 2 3 2" xfId="16032"/>
    <cellStyle name="CABEÇALHO 7 2 2 3 3" xfId="16033"/>
    <cellStyle name="CABEÇALHO 7 2 2 3 4" xfId="16034"/>
    <cellStyle name="CABEÇALHO 7 2 2 3 5" xfId="16035"/>
    <cellStyle name="CABEÇALHO 7 2 2 3 6" xfId="16036"/>
    <cellStyle name="CABEÇALHO 7 2 2 3 7" xfId="16037"/>
    <cellStyle name="CABEÇALHO 7 2 2 4" xfId="1241"/>
    <cellStyle name="CABEÇALHO 7 2 2 4 2" xfId="16038"/>
    <cellStyle name="CABEÇALHO 7 2 2 5" xfId="1242"/>
    <cellStyle name="CABEÇALHO 7 2 2 5 2" xfId="16039"/>
    <cellStyle name="CABEÇALHO 7 2 2 6" xfId="16040"/>
    <cellStyle name="CABEÇALHO 7 2 2 7" xfId="16041"/>
    <cellStyle name="CABEÇALHO 7 2 2 8" xfId="16042"/>
    <cellStyle name="CABEÇALHO 7 2 2 9" xfId="16043"/>
    <cellStyle name="CABEÇALHO 7 2 3" xfId="1243"/>
    <cellStyle name="CABEÇALHO 7 2 3 2" xfId="1244"/>
    <cellStyle name="CABEÇALHO 7 2 3 2 2" xfId="1245"/>
    <cellStyle name="CABEÇALHO 7 2 3 2 2 2" xfId="16044"/>
    <cellStyle name="CABEÇALHO 7 2 3 2 2 3" xfId="16045"/>
    <cellStyle name="CABEÇALHO 7 2 3 2 2 4" xfId="16046"/>
    <cellStyle name="CABEÇALHO 7 2 3 2 2 5" xfId="16047"/>
    <cellStyle name="CABEÇALHO 7 2 3 2 2 6" xfId="16048"/>
    <cellStyle name="CABEÇALHO 7 2 3 2 2 7" xfId="16049"/>
    <cellStyle name="CABEÇALHO 7 2 3 2 2 8" xfId="16050"/>
    <cellStyle name="CABEÇALHO 7 2 3 2 3" xfId="16051"/>
    <cellStyle name="CABEÇALHO 7 2 3 2 4" xfId="16052"/>
    <cellStyle name="CABEÇALHO 7 2 3 2 5" xfId="16053"/>
    <cellStyle name="CABEÇALHO 7 2 3 2 6" xfId="16054"/>
    <cellStyle name="CABEÇALHO 7 2 3 2 7" xfId="16055"/>
    <cellStyle name="CABEÇALHO 7 2 3 2 8" xfId="16056"/>
    <cellStyle name="CABEÇALHO 7 2 3 3" xfId="1246"/>
    <cellStyle name="CABEÇALHO 7 2 3 3 2" xfId="16057"/>
    <cellStyle name="CABEÇALHO 7 2 3 3 3" xfId="16058"/>
    <cellStyle name="CABEÇALHO 7 2 3 3 4" xfId="16059"/>
    <cellStyle name="CABEÇALHO 7 2 3 3 5" xfId="16060"/>
    <cellStyle name="CABEÇALHO 7 2 3 3 6" xfId="16061"/>
    <cellStyle name="CABEÇALHO 7 2 3 3 7" xfId="16062"/>
    <cellStyle name="CABEÇALHO 7 2 3 4" xfId="1247"/>
    <cellStyle name="CABEÇALHO 7 2 3 4 2" xfId="16063"/>
    <cellStyle name="CABEÇALHO 7 2 3 5" xfId="1248"/>
    <cellStyle name="CABEÇALHO 7 2 3 5 2" xfId="16064"/>
    <cellStyle name="CABEÇALHO 7 2 3 6" xfId="16065"/>
    <cellStyle name="CABEÇALHO 7 2 3 7" xfId="16066"/>
    <cellStyle name="CABEÇALHO 7 2 3 8" xfId="16067"/>
    <cellStyle name="CABEÇALHO 7 2 3 9" xfId="16068"/>
    <cellStyle name="CABEÇALHO 7 2 4" xfId="1249"/>
    <cellStyle name="CABEÇALHO 7 2 4 2" xfId="1250"/>
    <cellStyle name="CABEÇALHO 7 2 4 2 2" xfId="1251"/>
    <cellStyle name="CABEÇALHO 7 2 4 2 2 2" xfId="16069"/>
    <cellStyle name="CABEÇALHO 7 2 4 2 2 3" xfId="16070"/>
    <cellStyle name="CABEÇALHO 7 2 4 2 2 4" xfId="16071"/>
    <cellStyle name="CABEÇALHO 7 2 4 2 2 5" xfId="16072"/>
    <cellStyle name="CABEÇALHO 7 2 4 2 2 6" xfId="16073"/>
    <cellStyle name="CABEÇALHO 7 2 4 2 2 7" xfId="16074"/>
    <cellStyle name="CABEÇALHO 7 2 4 2 2 8" xfId="16075"/>
    <cellStyle name="CABEÇALHO 7 2 4 2 3" xfId="16076"/>
    <cellStyle name="CABEÇALHO 7 2 4 2 4" xfId="16077"/>
    <cellStyle name="CABEÇALHO 7 2 4 2 5" xfId="16078"/>
    <cellStyle name="CABEÇALHO 7 2 4 2 6" xfId="16079"/>
    <cellStyle name="CABEÇALHO 7 2 4 2 7" xfId="16080"/>
    <cellStyle name="CABEÇALHO 7 2 4 2 8" xfId="16081"/>
    <cellStyle name="CABEÇALHO 7 2 4 3" xfId="1252"/>
    <cellStyle name="CABEÇALHO 7 2 4 3 2" xfId="16082"/>
    <cellStyle name="CABEÇALHO 7 2 4 3 3" xfId="16083"/>
    <cellStyle name="CABEÇALHO 7 2 4 3 4" xfId="16084"/>
    <cellStyle name="CABEÇALHO 7 2 4 3 5" xfId="16085"/>
    <cellStyle name="CABEÇALHO 7 2 4 3 6" xfId="16086"/>
    <cellStyle name="CABEÇALHO 7 2 4 3 7" xfId="16087"/>
    <cellStyle name="CABEÇALHO 7 2 4 4" xfId="1253"/>
    <cellStyle name="CABEÇALHO 7 2 4 4 2" xfId="16088"/>
    <cellStyle name="CABEÇALHO 7 2 4 5" xfId="1254"/>
    <cellStyle name="CABEÇALHO 7 2 4 5 2" xfId="16089"/>
    <cellStyle name="CABEÇALHO 7 2 4 6" xfId="16090"/>
    <cellStyle name="CABEÇALHO 7 2 4 7" xfId="16091"/>
    <cellStyle name="CABEÇALHO 7 2 4 8" xfId="16092"/>
    <cellStyle name="CABEÇALHO 7 2 4 9" xfId="16093"/>
    <cellStyle name="CABEÇALHO 7 2 5" xfId="1255"/>
    <cellStyle name="CABEÇALHO 7 2 5 2" xfId="1256"/>
    <cellStyle name="CABEÇALHO 7 2 5 2 2" xfId="16094"/>
    <cellStyle name="CABEÇALHO 7 2 5 2 3" xfId="16095"/>
    <cellStyle name="CABEÇALHO 7 2 5 2 4" xfId="16096"/>
    <cellStyle name="CABEÇALHO 7 2 5 2 5" xfId="16097"/>
    <cellStyle name="CABEÇALHO 7 2 5 2 6" xfId="16098"/>
    <cellStyle name="CABEÇALHO 7 2 5 2 7" xfId="16099"/>
    <cellStyle name="CABEÇALHO 7 2 5 2 8" xfId="16100"/>
    <cellStyle name="CABEÇALHO 7 2 5 3" xfId="16101"/>
    <cellStyle name="CABEÇALHO 7 2 5 4" xfId="16102"/>
    <cellStyle name="CABEÇALHO 7 2 5 5" xfId="16103"/>
    <cellStyle name="CABEÇALHO 7 2 5 6" xfId="16104"/>
    <cellStyle name="CABEÇALHO 7 2 5 7" xfId="16105"/>
    <cellStyle name="CABEÇALHO 7 2 5 8" xfId="16106"/>
    <cellStyle name="CABEÇALHO 7 2 6" xfId="1257"/>
    <cellStyle name="CABEÇALHO 7 2 6 2" xfId="16107"/>
    <cellStyle name="CABEÇALHO 7 2 6 3" xfId="16108"/>
    <cellStyle name="CABEÇALHO 7 2 6 4" xfId="16109"/>
    <cellStyle name="CABEÇALHO 7 2 6 5" xfId="16110"/>
    <cellStyle name="CABEÇALHO 7 2 6 6" xfId="16111"/>
    <cellStyle name="CABEÇALHO 7 2 6 7" xfId="16112"/>
    <cellStyle name="CABEÇALHO 7 2 7" xfId="1258"/>
    <cellStyle name="CABEÇALHO 7 2 7 2" xfId="16113"/>
    <cellStyle name="CABEÇALHO 7 2 8" xfId="1259"/>
    <cellStyle name="CABEÇALHO 7 2 8 2" xfId="16114"/>
    <cellStyle name="CABEÇALHO 7 2 9" xfId="16115"/>
    <cellStyle name="CABEÇALHO 7 3" xfId="1260"/>
    <cellStyle name="CABEÇALHO 7 3 10" xfId="16116"/>
    <cellStyle name="CABEÇALHO 7 3 11" xfId="16117"/>
    <cellStyle name="CABEÇALHO 7 3 12" xfId="16118"/>
    <cellStyle name="CABEÇALHO 7 3 2" xfId="1261"/>
    <cellStyle name="CABEÇALHO 7 3 2 2" xfId="1262"/>
    <cellStyle name="CABEÇALHO 7 3 2 2 2" xfId="1263"/>
    <cellStyle name="CABEÇALHO 7 3 2 2 2 2" xfId="16119"/>
    <cellStyle name="CABEÇALHO 7 3 2 2 2 3" xfId="16120"/>
    <cellStyle name="CABEÇALHO 7 3 2 2 2 4" xfId="16121"/>
    <cellStyle name="CABEÇALHO 7 3 2 2 2 5" xfId="16122"/>
    <cellStyle name="CABEÇALHO 7 3 2 2 2 6" xfId="16123"/>
    <cellStyle name="CABEÇALHO 7 3 2 2 2 7" xfId="16124"/>
    <cellStyle name="CABEÇALHO 7 3 2 2 2 8" xfId="16125"/>
    <cellStyle name="CABEÇALHO 7 3 2 2 3" xfId="16126"/>
    <cellStyle name="CABEÇALHO 7 3 2 2 4" xfId="16127"/>
    <cellStyle name="CABEÇALHO 7 3 2 2 5" xfId="16128"/>
    <cellStyle name="CABEÇALHO 7 3 2 2 6" xfId="16129"/>
    <cellStyle name="CABEÇALHO 7 3 2 2 7" xfId="16130"/>
    <cellStyle name="CABEÇALHO 7 3 2 2 8" xfId="16131"/>
    <cellStyle name="CABEÇALHO 7 3 2 3" xfId="1264"/>
    <cellStyle name="CABEÇALHO 7 3 2 3 2" xfId="16132"/>
    <cellStyle name="CABEÇALHO 7 3 2 3 3" xfId="16133"/>
    <cellStyle name="CABEÇALHO 7 3 2 3 4" xfId="16134"/>
    <cellStyle name="CABEÇALHO 7 3 2 3 5" xfId="16135"/>
    <cellStyle name="CABEÇALHO 7 3 2 3 6" xfId="16136"/>
    <cellStyle name="CABEÇALHO 7 3 2 3 7" xfId="16137"/>
    <cellStyle name="CABEÇALHO 7 3 2 4" xfId="1265"/>
    <cellStyle name="CABEÇALHO 7 3 2 4 2" xfId="16138"/>
    <cellStyle name="CABEÇALHO 7 3 2 5" xfId="1266"/>
    <cellStyle name="CABEÇALHO 7 3 2 5 2" xfId="16139"/>
    <cellStyle name="CABEÇALHO 7 3 2 6" xfId="16140"/>
    <cellStyle name="CABEÇALHO 7 3 2 7" xfId="16141"/>
    <cellStyle name="CABEÇALHO 7 3 2 8" xfId="16142"/>
    <cellStyle name="CABEÇALHO 7 3 2 9" xfId="16143"/>
    <cellStyle name="CABEÇALHO 7 3 3" xfId="1267"/>
    <cellStyle name="CABEÇALHO 7 3 3 2" xfId="1268"/>
    <cellStyle name="CABEÇALHO 7 3 3 2 2" xfId="1269"/>
    <cellStyle name="CABEÇALHO 7 3 3 2 2 2" xfId="16144"/>
    <cellStyle name="CABEÇALHO 7 3 3 2 2 3" xfId="16145"/>
    <cellStyle name="CABEÇALHO 7 3 3 2 2 4" xfId="16146"/>
    <cellStyle name="CABEÇALHO 7 3 3 2 2 5" xfId="16147"/>
    <cellStyle name="CABEÇALHO 7 3 3 2 2 6" xfId="16148"/>
    <cellStyle name="CABEÇALHO 7 3 3 2 2 7" xfId="16149"/>
    <cellStyle name="CABEÇALHO 7 3 3 2 2 8" xfId="16150"/>
    <cellStyle name="CABEÇALHO 7 3 3 2 3" xfId="16151"/>
    <cellStyle name="CABEÇALHO 7 3 3 2 4" xfId="16152"/>
    <cellStyle name="CABEÇALHO 7 3 3 2 5" xfId="16153"/>
    <cellStyle name="CABEÇALHO 7 3 3 2 6" xfId="16154"/>
    <cellStyle name="CABEÇALHO 7 3 3 2 7" xfId="16155"/>
    <cellStyle name="CABEÇALHO 7 3 3 2 8" xfId="16156"/>
    <cellStyle name="CABEÇALHO 7 3 3 3" xfId="1270"/>
    <cellStyle name="CABEÇALHO 7 3 3 3 2" xfId="16157"/>
    <cellStyle name="CABEÇALHO 7 3 3 3 3" xfId="16158"/>
    <cellStyle name="CABEÇALHO 7 3 3 3 4" xfId="16159"/>
    <cellStyle name="CABEÇALHO 7 3 3 3 5" xfId="16160"/>
    <cellStyle name="CABEÇALHO 7 3 3 3 6" xfId="16161"/>
    <cellStyle name="CABEÇALHO 7 3 3 3 7" xfId="16162"/>
    <cellStyle name="CABEÇALHO 7 3 3 4" xfId="1271"/>
    <cellStyle name="CABEÇALHO 7 3 3 4 2" xfId="16163"/>
    <cellStyle name="CABEÇALHO 7 3 3 5" xfId="1272"/>
    <cellStyle name="CABEÇALHO 7 3 3 5 2" xfId="16164"/>
    <cellStyle name="CABEÇALHO 7 3 3 6" xfId="16165"/>
    <cellStyle name="CABEÇALHO 7 3 3 7" xfId="16166"/>
    <cellStyle name="CABEÇALHO 7 3 3 8" xfId="16167"/>
    <cellStyle name="CABEÇALHO 7 3 3 9" xfId="16168"/>
    <cellStyle name="CABEÇALHO 7 3 4" xfId="1273"/>
    <cellStyle name="CABEÇALHO 7 3 4 2" xfId="1274"/>
    <cellStyle name="CABEÇALHO 7 3 4 2 2" xfId="1275"/>
    <cellStyle name="CABEÇALHO 7 3 4 2 2 2" xfId="16169"/>
    <cellStyle name="CABEÇALHO 7 3 4 2 2 3" xfId="16170"/>
    <cellStyle name="CABEÇALHO 7 3 4 2 2 4" xfId="16171"/>
    <cellStyle name="CABEÇALHO 7 3 4 2 2 5" xfId="16172"/>
    <cellStyle name="CABEÇALHO 7 3 4 2 2 6" xfId="16173"/>
    <cellStyle name="CABEÇALHO 7 3 4 2 2 7" xfId="16174"/>
    <cellStyle name="CABEÇALHO 7 3 4 2 2 8" xfId="16175"/>
    <cellStyle name="CABEÇALHO 7 3 4 2 3" xfId="16176"/>
    <cellStyle name="CABEÇALHO 7 3 4 2 4" xfId="16177"/>
    <cellStyle name="CABEÇALHO 7 3 4 2 5" xfId="16178"/>
    <cellStyle name="CABEÇALHO 7 3 4 2 6" xfId="16179"/>
    <cellStyle name="CABEÇALHO 7 3 4 2 7" xfId="16180"/>
    <cellStyle name="CABEÇALHO 7 3 4 2 8" xfId="16181"/>
    <cellStyle name="CABEÇALHO 7 3 4 3" xfId="1276"/>
    <cellStyle name="CABEÇALHO 7 3 4 3 2" xfId="16182"/>
    <cellStyle name="CABEÇALHO 7 3 4 3 3" xfId="16183"/>
    <cellStyle name="CABEÇALHO 7 3 4 3 4" xfId="16184"/>
    <cellStyle name="CABEÇALHO 7 3 4 3 5" xfId="16185"/>
    <cellStyle name="CABEÇALHO 7 3 4 3 6" xfId="16186"/>
    <cellStyle name="CABEÇALHO 7 3 4 3 7" xfId="16187"/>
    <cellStyle name="CABEÇALHO 7 3 4 4" xfId="1277"/>
    <cellStyle name="CABEÇALHO 7 3 4 4 2" xfId="16188"/>
    <cellStyle name="CABEÇALHO 7 3 4 5" xfId="1278"/>
    <cellStyle name="CABEÇALHO 7 3 4 5 2" xfId="16189"/>
    <cellStyle name="CABEÇALHO 7 3 4 6" xfId="16190"/>
    <cellStyle name="CABEÇALHO 7 3 4 7" xfId="16191"/>
    <cellStyle name="CABEÇALHO 7 3 4 8" xfId="16192"/>
    <cellStyle name="CABEÇALHO 7 3 4 9" xfId="16193"/>
    <cellStyle name="CABEÇALHO 7 3 5" xfId="1279"/>
    <cellStyle name="CABEÇALHO 7 3 5 2" xfId="1280"/>
    <cellStyle name="CABEÇALHO 7 3 5 2 2" xfId="16194"/>
    <cellStyle name="CABEÇALHO 7 3 5 2 3" xfId="16195"/>
    <cellStyle name="CABEÇALHO 7 3 5 2 4" xfId="16196"/>
    <cellStyle name="CABEÇALHO 7 3 5 2 5" xfId="16197"/>
    <cellStyle name="CABEÇALHO 7 3 5 2 6" xfId="16198"/>
    <cellStyle name="CABEÇALHO 7 3 5 2 7" xfId="16199"/>
    <cellStyle name="CABEÇALHO 7 3 5 2 8" xfId="16200"/>
    <cellStyle name="CABEÇALHO 7 3 5 3" xfId="16201"/>
    <cellStyle name="CABEÇALHO 7 3 5 4" xfId="16202"/>
    <cellStyle name="CABEÇALHO 7 3 5 5" xfId="16203"/>
    <cellStyle name="CABEÇALHO 7 3 5 6" xfId="16204"/>
    <cellStyle name="CABEÇALHO 7 3 5 7" xfId="16205"/>
    <cellStyle name="CABEÇALHO 7 3 5 8" xfId="16206"/>
    <cellStyle name="CABEÇALHO 7 3 6" xfId="1281"/>
    <cellStyle name="CABEÇALHO 7 3 6 2" xfId="16207"/>
    <cellStyle name="CABEÇALHO 7 3 6 3" xfId="16208"/>
    <cellStyle name="CABEÇALHO 7 3 6 4" xfId="16209"/>
    <cellStyle name="CABEÇALHO 7 3 6 5" xfId="16210"/>
    <cellStyle name="CABEÇALHO 7 3 6 6" xfId="16211"/>
    <cellStyle name="CABEÇALHO 7 3 6 7" xfId="16212"/>
    <cellStyle name="CABEÇALHO 7 3 7" xfId="1282"/>
    <cellStyle name="CABEÇALHO 7 3 7 2" xfId="16213"/>
    <cellStyle name="CABEÇALHO 7 3 8" xfId="1283"/>
    <cellStyle name="CABEÇALHO 7 3 8 2" xfId="16214"/>
    <cellStyle name="CABEÇALHO 7 3 9" xfId="16215"/>
    <cellStyle name="CABEÇALHO 7 4" xfId="1284"/>
    <cellStyle name="CABEÇALHO 7 4 2" xfId="1285"/>
    <cellStyle name="CABEÇALHO 7 4 2 2" xfId="1286"/>
    <cellStyle name="CABEÇALHO 7 4 2 2 2" xfId="16216"/>
    <cellStyle name="CABEÇALHO 7 4 2 2 3" xfId="16217"/>
    <cellStyle name="CABEÇALHO 7 4 2 2 4" xfId="16218"/>
    <cellStyle name="CABEÇALHO 7 4 2 2 5" xfId="16219"/>
    <cellStyle name="CABEÇALHO 7 4 2 2 6" xfId="16220"/>
    <cellStyle name="CABEÇALHO 7 4 2 2 7" xfId="16221"/>
    <cellStyle name="CABEÇALHO 7 4 2 2 8" xfId="16222"/>
    <cellStyle name="CABEÇALHO 7 4 2 3" xfId="16223"/>
    <cellStyle name="CABEÇALHO 7 4 2 4" xfId="16224"/>
    <cellStyle name="CABEÇALHO 7 4 2 5" xfId="16225"/>
    <cellStyle name="CABEÇALHO 7 4 2 6" xfId="16226"/>
    <cellStyle name="CABEÇALHO 7 4 2 7" xfId="16227"/>
    <cellStyle name="CABEÇALHO 7 4 2 8" xfId="16228"/>
    <cellStyle name="CABEÇALHO 7 4 3" xfId="1287"/>
    <cellStyle name="CABEÇALHO 7 4 3 2" xfId="16229"/>
    <cellStyle name="CABEÇALHO 7 4 3 3" xfId="16230"/>
    <cellStyle name="CABEÇALHO 7 4 3 4" xfId="16231"/>
    <cellStyle name="CABEÇALHO 7 4 3 5" xfId="16232"/>
    <cellStyle name="CABEÇALHO 7 4 3 6" xfId="16233"/>
    <cellStyle name="CABEÇALHO 7 4 3 7" xfId="16234"/>
    <cellStyle name="CABEÇALHO 7 4 4" xfId="1288"/>
    <cellStyle name="CABEÇALHO 7 4 4 2" xfId="16235"/>
    <cellStyle name="CABEÇALHO 7 4 5" xfId="1289"/>
    <cellStyle name="CABEÇALHO 7 4 5 2" xfId="16236"/>
    <cellStyle name="CABEÇALHO 7 4 6" xfId="16237"/>
    <cellStyle name="CABEÇALHO 7 4 7" xfId="16238"/>
    <cellStyle name="CABEÇALHO 7 4 8" xfId="16239"/>
    <cellStyle name="CABEÇALHO 7 4 9" xfId="16240"/>
    <cellStyle name="CABEÇALHO 7 5" xfId="1290"/>
    <cellStyle name="CABEÇALHO 7 5 2" xfId="1291"/>
    <cellStyle name="CABEÇALHO 7 5 2 2" xfId="1292"/>
    <cellStyle name="CABEÇALHO 7 5 2 2 2" xfId="16241"/>
    <cellStyle name="CABEÇALHO 7 5 2 2 3" xfId="16242"/>
    <cellStyle name="CABEÇALHO 7 5 2 2 4" xfId="16243"/>
    <cellStyle name="CABEÇALHO 7 5 2 2 5" xfId="16244"/>
    <cellStyle name="CABEÇALHO 7 5 2 2 6" xfId="16245"/>
    <cellStyle name="CABEÇALHO 7 5 2 2 7" xfId="16246"/>
    <cellStyle name="CABEÇALHO 7 5 2 2 8" xfId="16247"/>
    <cellStyle name="CABEÇALHO 7 5 2 3" xfId="16248"/>
    <cellStyle name="CABEÇALHO 7 5 2 4" xfId="16249"/>
    <cellStyle name="CABEÇALHO 7 5 2 5" xfId="16250"/>
    <cellStyle name="CABEÇALHO 7 5 2 6" xfId="16251"/>
    <cellStyle name="CABEÇALHO 7 5 2 7" xfId="16252"/>
    <cellStyle name="CABEÇALHO 7 5 2 8" xfId="16253"/>
    <cellStyle name="CABEÇALHO 7 5 3" xfId="1293"/>
    <cellStyle name="CABEÇALHO 7 5 3 2" xfId="16254"/>
    <cellStyle name="CABEÇALHO 7 5 3 3" xfId="16255"/>
    <cellStyle name="CABEÇALHO 7 5 3 4" xfId="16256"/>
    <cellStyle name="CABEÇALHO 7 5 3 5" xfId="16257"/>
    <cellStyle name="CABEÇALHO 7 5 3 6" xfId="16258"/>
    <cellStyle name="CABEÇALHO 7 5 3 7" xfId="16259"/>
    <cellStyle name="CABEÇALHO 7 5 4" xfId="1294"/>
    <cellStyle name="CABEÇALHO 7 5 4 2" xfId="16260"/>
    <cellStyle name="CABEÇALHO 7 5 5" xfId="1295"/>
    <cellStyle name="CABEÇALHO 7 5 5 2" xfId="16261"/>
    <cellStyle name="CABEÇALHO 7 5 6" xfId="16262"/>
    <cellStyle name="CABEÇALHO 7 5 7" xfId="16263"/>
    <cellStyle name="CABEÇALHO 7 5 8" xfId="16264"/>
    <cellStyle name="CABEÇALHO 7 5 9" xfId="16265"/>
    <cellStyle name="CABEÇALHO 7 6" xfId="1296"/>
    <cellStyle name="CABEÇALHO 7 6 2" xfId="1297"/>
    <cellStyle name="CABEÇALHO 7 6 2 2" xfId="1298"/>
    <cellStyle name="CABEÇALHO 7 6 2 2 2" xfId="16266"/>
    <cellStyle name="CABEÇALHO 7 6 2 2 3" xfId="16267"/>
    <cellStyle name="CABEÇALHO 7 6 2 2 4" xfId="16268"/>
    <cellStyle name="CABEÇALHO 7 6 2 2 5" xfId="16269"/>
    <cellStyle name="CABEÇALHO 7 6 2 2 6" xfId="16270"/>
    <cellStyle name="CABEÇALHO 7 6 2 2 7" xfId="16271"/>
    <cellStyle name="CABEÇALHO 7 6 2 2 8" xfId="16272"/>
    <cellStyle name="CABEÇALHO 7 6 2 3" xfId="16273"/>
    <cellStyle name="CABEÇALHO 7 6 2 4" xfId="16274"/>
    <cellStyle name="CABEÇALHO 7 6 2 5" xfId="16275"/>
    <cellStyle name="CABEÇALHO 7 6 2 6" xfId="16276"/>
    <cellStyle name="CABEÇALHO 7 6 2 7" xfId="16277"/>
    <cellStyle name="CABEÇALHO 7 6 2 8" xfId="16278"/>
    <cellStyle name="CABEÇALHO 7 6 3" xfId="1299"/>
    <cellStyle name="CABEÇALHO 7 6 3 2" xfId="16279"/>
    <cellStyle name="CABEÇALHO 7 6 3 3" xfId="16280"/>
    <cellStyle name="CABEÇALHO 7 6 3 4" xfId="16281"/>
    <cellStyle name="CABEÇALHO 7 6 3 5" xfId="16282"/>
    <cellStyle name="CABEÇALHO 7 6 3 6" xfId="16283"/>
    <cellStyle name="CABEÇALHO 7 6 3 7" xfId="16284"/>
    <cellStyle name="CABEÇALHO 7 6 4" xfId="1300"/>
    <cellStyle name="CABEÇALHO 7 6 4 2" xfId="16285"/>
    <cellStyle name="CABEÇALHO 7 6 5" xfId="1301"/>
    <cellStyle name="CABEÇALHO 7 6 5 2" xfId="16286"/>
    <cellStyle name="CABEÇALHO 7 6 6" xfId="16287"/>
    <cellStyle name="CABEÇALHO 7 6 7" xfId="16288"/>
    <cellStyle name="CABEÇALHO 7 6 8" xfId="16289"/>
    <cellStyle name="CABEÇALHO 7 6 9" xfId="16290"/>
    <cellStyle name="CABEÇALHO 7 7" xfId="1302"/>
    <cellStyle name="CABEÇALHO 7 7 2" xfId="1303"/>
    <cellStyle name="CABEÇALHO 7 7 2 2" xfId="16291"/>
    <cellStyle name="CABEÇALHO 7 7 2 3" xfId="16292"/>
    <cellStyle name="CABEÇALHO 7 7 2 4" xfId="16293"/>
    <cellStyle name="CABEÇALHO 7 7 2 5" xfId="16294"/>
    <cellStyle name="CABEÇALHO 7 7 2 6" xfId="16295"/>
    <cellStyle name="CABEÇALHO 7 7 2 7" xfId="16296"/>
    <cellStyle name="CABEÇALHO 7 7 2 8" xfId="16297"/>
    <cellStyle name="CABEÇALHO 7 7 3" xfId="16298"/>
    <cellStyle name="CABEÇALHO 7 7 4" xfId="16299"/>
    <cellStyle name="CABEÇALHO 7 7 5" xfId="16300"/>
    <cellStyle name="CABEÇALHO 7 7 6" xfId="16301"/>
    <cellStyle name="CABEÇALHO 7 7 7" xfId="16302"/>
    <cellStyle name="CABEÇALHO 7 7 8" xfId="16303"/>
    <cellStyle name="CABEÇALHO 7 8" xfId="1304"/>
    <cellStyle name="CABEÇALHO 7 8 2" xfId="16304"/>
    <cellStyle name="CABEÇALHO 7 8 3" xfId="16305"/>
    <cellStyle name="CABEÇALHO 7 8 4" xfId="16306"/>
    <cellStyle name="CABEÇALHO 7 8 5" xfId="16307"/>
    <cellStyle name="CABEÇALHO 7 8 6" xfId="16308"/>
    <cellStyle name="CABEÇALHO 7 8 7" xfId="16309"/>
    <cellStyle name="CABEÇALHO 7 9" xfId="1305"/>
    <cellStyle name="CABEÇALHO 7 9 2" xfId="16310"/>
    <cellStyle name="CABEÇALHO 8" xfId="1306"/>
    <cellStyle name="CABEÇALHO 8 10" xfId="16311"/>
    <cellStyle name="CABEÇALHO 8 11" xfId="16312"/>
    <cellStyle name="CABEÇALHO 8 12" xfId="16313"/>
    <cellStyle name="CABEÇALHO 8 2" xfId="1307"/>
    <cellStyle name="CABEÇALHO 8 2 2" xfId="1308"/>
    <cellStyle name="CABEÇALHO 8 2 2 2" xfId="1309"/>
    <cellStyle name="CABEÇALHO 8 2 2 2 2" xfId="16314"/>
    <cellStyle name="CABEÇALHO 8 2 2 2 3" xfId="16315"/>
    <cellStyle name="CABEÇALHO 8 2 2 2 4" xfId="16316"/>
    <cellStyle name="CABEÇALHO 8 2 2 2 5" xfId="16317"/>
    <cellStyle name="CABEÇALHO 8 2 2 2 6" xfId="16318"/>
    <cellStyle name="CABEÇALHO 8 2 2 2 7" xfId="16319"/>
    <cellStyle name="CABEÇALHO 8 2 2 2 8" xfId="16320"/>
    <cellStyle name="CABEÇALHO 8 2 2 3" xfId="16321"/>
    <cellStyle name="CABEÇALHO 8 2 2 4" xfId="16322"/>
    <cellStyle name="CABEÇALHO 8 2 2 5" xfId="16323"/>
    <cellStyle name="CABEÇALHO 8 2 2 6" xfId="16324"/>
    <cellStyle name="CABEÇALHO 8 2 2 7" xfId="16325"/>
    <cellStyle name="CABEÇALHO 8 2 2 8" xfId="16326"/>
    <cellStyle name="CABEÇALHO 8 2 3" xfId="1310"/>
    <cellStyle name="CABEÇALHO 8 2 3 2" xfId="16327"/>
    <cellStyle name="CABEÇALHO 8 2 3 3" xfId="16328"/>
    <cellStyle name="CABEÇALHO 8 2 3 4" xfId="16329"/>
    <cellStyle name="CABEÇALHO 8 2 3 5" xfId="16330"/>
    <cellStyle name="CABEÇALHO 8 2 3 6" xfId="16331"/>
    <cellStyle name="CABEÇALHO 8 2 3 7" xfId="16332"/>
    <cellStyle name="CABEÇALHO 8 2 4" xfId="1311"/>
    <cellStyle name="CABEÇALHO 8 2 4 2" xfId="16333"/>
    <cellStyle name="CABEÇALHO 8 2 5" xfId="1312"/>
    <cellStyle name="CABEÇALHO 8 2 5 2" xfId="16334"/>
    <cellStyle name="CABEÇALHO 8 2 6" xfId="16335"/>
    <cellStyle name="CABEÇALHO 8 2 7" xfId="16336"/>
    <cellStyle name="CABEÇALHO 8 2 8" xfId="16337"/>
    <cellStyle name="CABEÇALHO 8 2 9" xfId="16338"/>
    <cellStyle name="CABEÇALHO 8 3" xfId="1313"/>
    <cellStyle name="CABEÇALHO 8 3 2" xfId="1314"/>
    <cellStyle name="CABEÇALHO 8 3 2 2" xfId="1315"/>
    <cellStyle name="CABEÇALHO 8 3 2 2 2" xfId="16339"/>
    <cellStyle name="CABEÇALHO 8 3 2 2 3" xfId="16340"/>
    <cellStyle name="CABEÇALHO 8 3 2 2 4" xfId="16341"/>
    <cellStyle name="CABEÇALHO 8 3 2 2 5" xfId="16342"/>
    <cellStyle name="CABEÇALHO 8 3 2 2 6" xfId="16343"/>
    <cellStyle name="CABEÇALHO 8 3 2 2 7" xfId="16344"/>
    <cellStyle name="CABEÇALHO 8 3 2 2 8" xfId="16345"/>
    <cellStyle name="CABEÇALHO 8 3 2 3" xfId="16346"/>
    <cellStyle name="CABEÇALHO 8 3 2 4" xfId="16347"/>
    <cellStyle name="CABEÇALHO 8 3 2 5" xfId="16348"/>
    <cellStyle name="CABEÇALHO 8 3 2 6" xfId="16349"/>
    <cellStyle name="CABEÇALHO 8 3 2 7" xfId="16350"/>
    <cellStyle name="CABEÇALHO 8 3 2 8" xfId="16351"/>
    <cellStyle name="CABEÇALHO 8 3 3" xfId="1316"/>
    <cellStyle name="CABEÇALHO 8 3 3 2" xfId="16352"/>
    <cellStyle name="CABEÇALHO 8 3 3 3" xfId="16353"/>
    <cellStyle name="CABEÇALHO 8 3 3 4" xfId="16354"/>
    <cellStyle name="CABEÇALHO 8 3 3 5" xfId="16355"/>
    <cellStyle name="CABEÇALHO 8 3 3 6" xfId="16356"/>
    <cellStyle name="CABEÇALHO 8 3 3 7" xfId="16357"/>
    <cellStyle name="CABEÇALHO 8 3 4" xfId="1317"/>
    <cellStyle name="CABEÇALHO 8 3 4 2" xfId="16358"/>
    <cellStyle name="CABEÇALHO 8 3 5" xfId="1318"/>
    <cellStyle name="CABEÇALHO 8 3 5 2" xfId="16359"/>
    <cellStyle name="CABEÇALHO 8 3 6" xfId="16360"/>
    <cellStyle name="CABEÇALHO 8 3 7" xfId="16361"/>
    <cellStyle name="CABEÇALHO 8 3 8" xfId="16362"/>
    <cellStyle name="CABEÇALHO 8 3 9" xfId="16363"/>
    <cellStyle name="CABEÇALHO 8 4" xfId="1319"/>
    <cellStyle name="CABEÇALHO 8 4 2" xfId="1320"/>
    <cellStyle name="CABEÇALHO 8 4 2 2" xfId="1321"/>
    <cellStyle name="CABEÇALHO 8 4 2 2 2" xfId="16364"/>
    <cellStyle name="CABEÇALHO 8 4 2 2 3" xfId="16365"/>
    <cellStyle name="CABEÇALHO 8 4 2 2 4" xfId="16366"/>
    <cellStyle name="CABEÇALHO 8 4 2 2 5" xfId="16367"/>
    <cellStyle name="CABEÇALHO 8 4 2 2 6" xfId="16368"/>
    <cellStyle name="CABEÇALHO 8 4 2 2 7" xfId="16369"/>
    <cellStyle name="CABEÇALHO 8 4 2 2 8" xfId="16370"/>
    <cellStyle name="CABEÇALHO 8 4 2 3" xfId="16371"/>
    <cellStyle name="CABEÇALHO 8 4 2 4" xfId="16372"/>
    <cellStyle name="CABEÇALHO 8 4 2 5" xfId="16373"/>
    <cellStyle name="CABEÇALHO 8 4 2 6" xfId="16374"/>
    <cellStyle name="CABEÇALHO 8 4 2 7" xfId="16375"/>
    <cellStyle name="CABEÇALHO 8 4 2 8" xfId="16376"/>
    <cellStyle name="CABEÇALHO 8 4 3" xfId="1322"/>
    <cellStyle name="CABEÇALHO 8 4 3 2" xfId="16377"/>
    <cellStyle name="CABEÇALHO 8 4 3 3" xfId="16378"/>
    <cellStyle name="CABEÇALHO 8 4 3 4" xfId="16379"/>
    <cellStyle name="CABEÇALHO 8 4 3 5" xfId="16380"/>
    <cellStyle name="CABEÇALHO 8 4 3 6" xfId="16381"/>
    <cellStyle name="CABEÇALHO 8 4 3 7" xfId="16382"/>
    <cellStyle name="CABEÇALHO 8 4 4" xfId="1323"/>
    <cellStyle name="CABEÇALHO 8 4 4 2" xfId="16383"/>
    <cellStyle name="CABEÇALHO 8 4 5" xfId="1324"/>
    <cellStyle name="CABEÇALHO 8 4 5 2" xfId="16384"/>
    <cellStyle name="CABEÇALHO 8 4 6" xfId="16385"/>
    <cellStyle name="CABEÇALHO 8 4 7" xfId="16386"/>
    <cellStyle name="CABEÇALHO 8 4 8" xfId="16387"/>
    <cellStyle name="CABEÇALHO 8 4 9" xfId="16388"/>
    <cellStyle name="CABEÇALHO 8 5" xfId="1325"/>
    <cellStyle name="CABEÇALHO 8 5 2" xfId="1326"/>
    <cellStyle name="CABEÇALHO 8 5 2 2" xfId="16389"/>
    <cellStyle name="CABEÇALHO 8 5 2 3" xfId="16390"/>
    <cellStyle name="CABEÇALHO 8 5 2 4" xfId="16391"/>
    <cellStyle name="CABEÇALHO 8 5 2 5" xfId="16392"/>
    <cellStyle name="CABEÇALHO 8 5 2 6" xfId="16393"/>
    <cellStyle name="CABEÇALHO 8 5 2 7" xfId="16394"/>
    <cellStyle name="CABEÇALHO 8 5 2 8" xfId="16395"/>
    <cellStyle name="CABEÇALHO 8 5 3" xfId="16396"/>
    <cellStyle name="CABEÇALHO 8 5 4" xfId="16397"/>
    <cellStyle name="CABEÇALHO 8 5 5" xfId="16398"/>
    <cellStyle name="CABEÇALHO 8 5 6" xfId="16399"/>
    <cellStyle name="CABEÇALHO 8 5 7" xfId="16400"/>
    <cellStyle name="CABEÇALHO 8 5 8" xfId="16401"/>
    <cellStyle name="CABEÇALHO 8 6" xfId="1327"/>
    <cellStyle name="CABEÇALHO 8 6 2" xfId="16402"/>
    <cellStyle name="CABEÇALHO 8 6 3" xfId="16403"/>
    <cellStyle name="CABEÇALHO 8 6 4" xfId="16404"/>
    <cellStyle name="CABEÇALHO 8 6 5" xfId="16405"/>
    <cellStyle name="CABEÇALHO 8 6 6" xfId="16406"/>
    <cellStyle name="CABEÇALHO 8 6 7" xfId="16407"/>
    <cellStyle name="CABEÇALHO 8 7" xfId="1328"/>
    <cellStyle name="CABEÇALHO 8 7 2" xfId="16408"/>
    <cellStyle name="CABEÇALHO 8 8" xfId="1329"/>
    <cellStyle name="CABEÇALHO 8 8 2" xfId="16409"/>
    <cellStyle name="CABEÇALHO 8 9" xfId="16410"/>
    <cellStyle name="CABEÇALHO 9" xfId="1330"/>
    <cellStyle name="CABEÇALHO 9 2" xfId="1331"/>
    <cellStyle name="CABEÇALHO 9 2 2" xfId="1332"/>
    <cellStyle name="CABEÇALHO 9 2 2 2" xfId="16411"/>
    <cellStyle name="CABEÇALHO 9 2 2 3" xfId="16412"/>
    <cellStyle name="CABEÇALHO 9 2 2 4" xfId="16413"/>
    <cellStyle name="CABEÇALHO 9 2 2 5" xfId="16414"/>
    <cellStyle name="CABEÇALHO 9 2 2 6" xfId="16415"/>
    <cellStyle name="CABEÇALHO 9 2 2 7" xfId="16416"/>
    <cellStyle name="CABEÇALHO 9 2 2 8" xfId="16417"/>
    <cellStyle name="CABEÇALHO 9 2 3" xfId="16418"/>
    <cellStyle name="CABEÇALHO 9 2 4" xfId="16419"/>
    <cellStyle name="CABEÇALHO 9 2 5" xfId="16420"/>
    <cellStyle name="CABEÇALHO 9 2 6" xfId="16421"/>
    <cellStyle name="CABEÇALHO 9 2 7" xfId="16422"/>
    <cellStyle name="CABEÇALHO 9 2 8" xfId="16423"/>
    <cellStyle name="CABEÇALHO 9 3" xfId="1333"/>
    <cellStyle name="CABEÇALHO 9 3 2" xfId="16424"/>
    <cellStyle name="CABEÇALHO 9 3 3" xfId="16425"/>
    <cellStyle name="CABEÇALHO 9 3 4" xfId="16426"/>
    <cellStyle name="CABEÇALHO 9 3 5" xfId="16427"/>
    <cellStyle name="CABEÇALHO 9 3 6" xfId="16428"/>
    <cellStyle name="CABEÇALHO 9 3 7" xfId="16429"/>
    <cellStyle name="CABEÇALHO 9 4" xfId="1334"/>
    <cellStyle name="CABEÇALHO 9 4 2" xfId="16430"/>
    <cellStyle name="CABEÇALHO 9 5" xfId="1335"/>
    <cellStyle name="CABEÇALHO 9 5 2" xfId="16431"/>
    <cellStyle name="CABEÇALHO 9 6" xfId="16432"/>
    <cellStyle name="CABEÇALHO 9 7" xfId="16433"/>
    <cellStyle name="CABEÇALHO 9 8" xfId="16434"/>
    <cellStyle name="CABEÇALHO 9 9" xfId="16435"/>
    <cellStyle name="CABEÇALHO2" xfId="52"/>
    <cellStyle name="Cabecera 1" xfId="53"/>
    <cellStyle name="Cabecera 2" xfId="54"/>
    <cellStyle name="Calculation" xfId="1336"/>
    <cellStyle name="Calculation 10" xfId="1337"/>
    <cellStyle name="Calculation 10 10" xfId="1338"/>
    <cellStyle name="Calculation 10 11" xfId="16436"/>
    <cellStyle name="Calculation 10 12" xfId="16437"/>
    <cellStyle name="Calculation 10 13" xfId="16438"/>
    <cellStyle name="Calculation 10 14" xfId="16439"/>
    <cellStyle name="Calculation 10 2" xfId="1339"/>
    <cellStyle name="Calculation 10 2 10" xfId="16440"/>
    <cellStyle name="Calculation 10 2 11" xfId="16441"/>
    <cellStyle name="Calculation 10 2 12" xfId="16442"/>
    <cellStyle name="Calculation 10 2 2" xfId="1340"/>
    <cellStyle name="Calculation 10 2 2 10" xfId="16443"/>
    <cellStyle name="Calculation 10 2 2 11" xfId="16444"/>
    <cellStyle name="Calculation 10 2 2 2" xfId="1341"/>
    <cellStyle name="Calculation 10 2 2 2 2" xfId="1342"/>
    <cellStyle name="Calculation 10 2 2 2 2 2" xfId="1343"/>
    <cellStyle name="Calculation 10 2 2 2 2 2 2" xfId="16445"/>
    <cellStyle name="Calculation 10 2 2 2 2 2 3" xfId="16446"/>
    <cellStyle name="Calculation 10 2 2 2 2 2 4" xfId="16447"/>
    <cellStyle name="Calculation 10 2 2 2 2 2 5" xfId="16448"/>
    <cellStyle name="Calculation 10 2 2 2 2 2 6" xfId="16449"/>
    <cellStyle name="Calculation 10 2 2 2 2 2 7" xfId="16450"/>
    <cellStyle name="Calculation 10 2 2 2 2 2 8" xfId="16451"/>
    <cellStyle name="Calculation 10 2 2 2 2 3" xfId="1344"/>
    <cellStyle name="Calculation 10 2 2 2 2 3 2" xfId="16452"/>
    <cellStyle name="Calculation 10 2 2 2 2 4" xfId="16453"/>
    <cellStyle name="Calculation 10 2 2 2 2 5" xfId="16454"/>
    <cellStyle name="Calculation 10 2 2 2 2 6" xfId="16455"/>
    <cellStyle name="Calculation 10 2 2 2 2 7" xfId="16456"/>
    <cellStyle name="Calculation 10 2 2 2 3" xfId="1345"/>
    <cellStyle name="Calculation 10 2 2 2 3 2" xfId="16457"/>
    <cellStyle name="Calculation 10 2 2 2 3 3" xfId="16458"/>
    <cellStyle name="Calculation 10 2 2 2 3 4" xfId="16459"/>
    <cellStyle name="Calculation 10 2 2 2 3 5" xfId="16460"/>
    <cellStyle name="Calculation 10 2 2 2 3 6" xfId="16461"/>
    <cellStyle name="Calculation 10 2 2 2 3 7" xfId="16462"/>
    <cellStyle name="Calculation 10 2 2 2 4" xfId="1346"/>
    <cellStyle name="Calculation 10 2 2 2 5" xfId="16463"/>
    <cellStyle name="Calculation 10 2 2 2 6" xfId="16464"/>
    <cellStyle name="Calculation 10 2 2 2 7" xfId="16465"/>
    <cellStyle name="Calculation 10 2 2 2 8" xfId="16466"/>
    <cellStyle name="Calculation 10 2 2 3" xfId="1347"/>
    <cellStyle name="Calculation 10 2 2 3 2" xfId="1348"/>
    <cellStyle name="Calculation 10 2 2 3 2 2" xfId="1349"/>
    <cellStyle name="Calculation 10 2 2 3 2 2 2" xfId="16467"/>
    <cellStyle name="Calculation 10 2 2 3 2 2 3" xfId="16468"/>
    <cellStyle name="Calculation 10 2 2 3 2 2 4" xfId="16469"/>
    <cellStyle name="Calculation 10 2 2 3 2 2 5" xfId="16470"/>
    <cellStyle name="Calculation 10 2 2 3 2 2 6" xfId="16471"/>
    <cellStyle name="Calculation 10 2 2 3 2 2 7" xfId="16472"/>
    <cellStyle name="Calculation 10 2 2 3 2 2 8" xfId="16473"/>
    <cellStyle name="Calculation 10 2 2 3 2 3" xfId="1350"/>
    <cellStyle name="Calculation 10 2 2 3 2 3 2" xfId="16474"/>
    <cellStyle name="Calculation 10 2 2 3 2 4" xfId="16475"/>
    <cellStyle name="Calculation 10 2 2 3 2 5" xfId="16476"/>
    <cellStyle name="Calculation 10 2 2 3 2 6" xfId="16477"/>
    <cellStyle name="Calculation 10 2 2 3 2 7" xfId="16478"/>
    <cellStyle name="Calculation 10 2 2 3 3" xfId="1351"/>
    <cellStyle name="Calculation 10 2 2 3 3 2" xfId="16479"/>
    <cellStyle name="Calculation 10 2 2 3 3 3" xfId="16480"/>
    <cellStyle name="Calculation 10 2 2 3 3 4" xfId="16481"/>
    <cellStyle name="Calculation 10 2 2 3 3 5" xfId="16482"/>
    <cellStyle name="Calculation 10 2 2 3 3 6" xfId="16483"/>
    <cellStyle name="Calculation 10 2 2 3 3 7" xfId="16484"/>
    <cellStyle name="Calculation 10 2 2 3 4" xfId="1352"/>
    <cellStyle name="Calculation 10 2 2 3 5" xfId="16485"/>
    <cellStyle name="Calculation 10 2 2 3 6" xfId="16486"/>
    <cellStyle name="Calculation 10 2 2 3 7" xfId="16487"/>
    <cellStyle name="Calculation 10 2 2 3 8" xfId="16488"/>
    <cellStyle name="Calculation 10 2 2 4" xfId="1353"/>
    <cellStyle name="Calculation 10 2 2 4 2" xfId="1354"/>
    <cellStyle name="Calculation 10 2 2 4 2 2" xfId="1355"/>
    <cellStyle name="Calculation 10 2 2 4 2 2 2" xfId="16489"/>
    <cellStyle name="Calculation 10 2 2 4 2 2 3" xfId="16490"/>
    <cellStyle name="Calculation 10 2 2 4 2 2 4" xfId="16491"/>
    <cellStyle name="Calculation 10 2 2 4 2 2 5" xfId="16492"/>
    <cellStyle name="Calculation 10 2 2 4 2 2 6" xfId="16493"/>
    <cellStyle name="Calculation 10 2 2 4 2 2 7" xfId="16494"/>
    <cellStyle name="Calculation 10 2 2 4 2 2 8" xfId="16495"/>
    <cellStyle name="Calculation 10 2 2 4 2 3" xfId="1356"/>
    <cellStyle name="Calculation 10 2 2 4 2 3 2" xfId="16496"/>
    <cellStyle name="Calculation 10 2 2 4 2 4" xfId="16497"/>
    <cellStyle name="Calculation 10 2 2 4 2 5" xfId="16498"/>
    <cellStyle name="Calculation 10 2 2 4 2 6" xfId="16499"/>
    <cellStyle name="Calculation 10 2 2 4 2 7" xfId="16500"/>
    <cellStyle name="Calculation 10 2 2 4 3" xfId="1357"/>
    <cellStyle name="Calculation 10 2 2 4 3 2" xfId="16501"/>
    <cellStyle name="Calculation 10 2 2 4 3 3" xfId="16502"/>
    <cellStyle name="Calculation 10 2 2 4 3 4" xfId="16503"/>
    <cellStyle name="Calculation 10 2 2 4 3 5" xfId="16504"/>
    <cellStyle name="Calculation 10 2 2 4 3 6" xfId="16505"/>
    <cellStyle name="Calculation 10 2 2 4 3 7" xfId="16506"/>
    <cellStyle name="Calculation 10 2 2 4 4" xfId="1358"/>
    <cellStyle name="Calculation 10 2 2 4 5" xfId="16507"/>
    <cellStyle name="Calculation 10 2 2 4 6" xfId="16508"/>
    <cellStyle name="Calculation 10 2 2 4 7" xfId="16509"/>
    <cellStyle name="Calculation 10 2 2 4 8" xfId="16510"/>
    <cellStyle name="Calculation 10 2 2 5" xfId="1359"/>
    <cellStyle name="Calculation 10 2 2 5 2" xfId="1360"/>
    <cellStyle name="Calculation 10 2 2 5 2 2" xfId="16511"/>
    <cellStyle name="Calculation 10 2 2 5 2 3" xfId="16512"/>
    <cellStyle name="Calculation 10 2 2 5 2 4" xfId="16513"/>
    <cellStyle name="Calculation 10 2 2 5 2 5" xfId="16514"/>
    <cellStyle name="Calculation 10 2 2 5 2 6" xfId="16515"/>
    <cellStyle name="Calculation 10 2 2 5 2 7" xfId="16516"/>
    <cellStyle name="Calculation 10 2 2 5 2 8" xfId="16517"/>
    <cellStyle name="Calculation 10 2 2 5 3" xfId="1361"/>
    <cellStyle name="Calculation 10 2 2 5 3 2" xfId="16518"/>
    <cellStyle name="Calculation 10 2 2 5 4" xfId="16519"/>
    <cellStyle name="Calculation 10 2 2 5 5" xfId="16520"/>
    <cellStyle name="Calculation 10 2 2 5 6" xfId="16521"/>
    <cellStyle name="Calculation 10 2 2 5 7" xfId="16522"/>
    <cellStyle name="Calculation 10 2 2 6" xfId="1362"/>
    <cellStyle name="Calculation 10 2 2 6 2" xfId="16523"/>
    <cellStyle name="Calculation 10 2 2 6 3" xfId="16524"/>
    <cellStyle name="Calculation 10 2 2 6 4" xfId="16525"/>
    <cellStyle name="Calculation 10 2 2 6 5" xfId="16526"/>
    <cellStyle name="Calculation 10 2 2 6 6" xfId="16527"/>
    <cellStyle name="Calculation 10 2 2 6 7" xfId="16528"/>
    <cellStyle name="Calculation 10 2 2 7" xfId="1363"/>
    <cellStyle name="Calculation 10 2 2 8" xfId="16529"/>
    <cellStyle name="Calculation 10 2 2 9" xfId="16530"/>
    <cellStyle name="Calculation 10 2 3" xfId="1364"/>
    <cellStyle name="Calculation 10 2 3 2" xfId="1365"/>
    <cellStyle name="Calculation 10 2 3 2 2" xfId="1366"/>
    <cellStyle name="Calculation 10 2 3 2 2 2" xfId="16531"/>
    <cellStyle name="Calculation 10 2 3 2 2 3" xfId="16532"/>
    <cellStyle name="Calculation 10 2 3 2 2 4" xfId="16533"/>
    <cellStyle name="Calculation 10 2 3 2 2 5" xfId="16534"/>
    <cellStyle name="Calculation 10 2 3 2 2 6" xfId="16535"/>
    <cellStyle name="Calculation 10 2 3 2 2 7" xfId="16536"/>
    <cellStyle name="Calculation 10 2 3 2 2 8" xfId="16537"/>
    <cellStyle name="Calculation 10 2 3 2 3" xfId="1367"/>
    <cellStyle name="Calculation 10 2 3 2 3 2" xfId="16538"/>
    <cellStyle name="Calculation 10 2 3 2 4" xfId="16539"/>
    <cellStyle name="Calculation 10 2 3 2 5" xfId="16540"/>
    <cellStyle name="Calculation 10 2 3 2 6" xfId="16541"/>
    <cellStyle name="Calculation 10 2 3 2 7" xfId="16542"/>
    <cellStyle name="Calculation 10 2 3 3" xfId="1368"/>
    <cellStyle name="Calculation 10 2 3 3 2" xfId="16543"/>
    <cellStyle name="Calculation 10 2 3 3 3" xfId="16544"/>
    <cellStyle name="Calculation 10 2 3 3 4" xfId="16545"/>
    <cellStyle name="Calculation 10 2 3 3 5" xfId="16546"/>
    <cellStyle name="Calculation 10 2 3 3 6" xfId="16547"/>
    <cellStyle name="Calculation 10 2 3 3 7" xfId="16548"/>
    <cellStyle name="Calculation 10 2 3 4" xfId="1369"/>
    <cellStyle name="Calculation 10 2 3 5" xfId="16549"/>
    <cellStyle name="Calculation 10 2 3 6" xfId="16550"/>
    <cellStyle name="Calculation 10 2 3 7" xfId="16551"/>
    <cellStyle name="Calculation 10 2 3 8" xfId="16552"/>
    <cellStyle name="Calculation 10 2 4" xfId="1370"/>
    <cellStyle name="Calculation 10 2 4 2" xfId="1371"/>
    <cellStyle name="Calculation 10 2 4 2 2" xfId="1372"/>
    <cellStyle name="Calculation 10 2 4 2 2 2" xfId="16553"/>
    <cellStyle name="Calculation 10 2 4 2 2 3" xfId="16554"/>
    <cellStyle name="Calculation 10 2 4 2 2 4" xfId="16555"/>
    <cellStyle name="Calculation 10 2 4 2 2 5" xfId="16556"/>
    <cellStyle name="Calculation 10 2 4 2 2 6" xfId="16557"/>
    <cellStyle name="Calculation 10 2 4 2 2 7" xfId="16558"/>
    <cellStyle name="Calculation 10 2 4 2 2 8" xfId="16559"/>
    <cellStyle name="Calculation 10 2 4 2 3" xfId="1373"/>
    <cellStyle name="Calculation 10 2 4 2 3 2" xfId="16560"/>
    <cellStyle name="Calculation 10 2 4 2 4" xfId="16561"/>
    <cellStyle name="Calculation 10 2 4 2 5" xfId="16562"/>
    <cellStyle name="Calculation 10 2 4 2 6" xfId="16563"/>
    <cellStyle name="Calculation 10 2 4 2 7" xfId="16564"/>
    <cellStyle name="Calculation 10 2 4 3" xfId="1374"/>
    <cellStyle name="Calculation 10 2 4 3 2" xfId="16565"/>
    <cellStyle name="Calculation 10 2 4 3 3" xfId="16566"/>
    <cellStyle name="Calculation 10 2 4 3 4" xfId="16567"/>
    <cellStyle name="Calculation 10 2 4 3 5" xfId="16568"/>
    <cellStyle name="Calculation 10 2 4 3 6" xfId="16569"/>
    <cellStyle name="Calculation 10 2 4 3 7" xfId="16570"/>
    <cellStyle name="Calculation 10 2 4 4" xfId="1375"/>
    <cellStyle name="Calculation 10 2 4 5" xfId="16571"/>
    <cellStyle name="Calculation 10 2 4 6" xfId="16572"/>
    <cellStyle name="Calculation 10 2 4 7" xfId="16573"/>
    <cellStyle name="Calculation 10 2 4 8" xfId="16574"/>
    <cellStyle name="Calculation 10 2 5" xfId="1376"/>
    <cellStyle name="Calculation 10 2 5 2" xfId="1377"/>
    <cellStyle name="Calculation 10 2 5 2 2" xfId="1378"/>
    <cellStyle name="Calculation 10 2 5 2 2 2" xfId="16575"/>
    <cellStyle name="Calculation 10 2 5 2 2 3" xfId="16576"/>
    <cellStyle name="Calculation 10 2 5 2 2 4" xfId="16577"/>
    <cellStyle name="Calculation 10 2 5 2 2 5" xfId="16578"/>
    <cellStyle name="Calculation 10 2 5 2 2 6" xfId="16579"/>
    <cellStyle name="Calculation 10 2 5 2 2 7" xfId="16580"/>
    <cellStyle name="Calculation 10 2 5 2 2 8" xfId="16581"/>
    <cellStyle name="Calculation 10 2 5 2 3" xfId="1379"/>
    <cellStyle name="Calculation 10 2 5 2 3 2" xfId="16582"/>
    <cellStyle name="Calculation 10 2 5 2 4" xfId="16583"/>
    <cellStyle name="Calculation 10 2 5 2 5" xfId="16584"/>
    <cellStyle name="Calculation 10 2 5 2 6" xfId="16585"/>
    <cellStyle name="Calculation 10 2 5 2 7" xfId="16586"/>
    <cellStyle name="Calculation 10 2 5 3" xfId="1380"/>
    <cellStyle name="Calculation 10 2 5 3 2" xfId="16587"/>
    <cellStyle name="Calculation 10 2 5 3 3" xfId="16588"/>
    <cellStyle name="Calculation 10 2 5 3 4" xfId="16589"/>
    <cellStyle name="Calculation 10 2 5 3 5" xfId="16590"/>
    <cellStyle name="Calculation 10 2 5 3 6" xfId="16591"/>
    <cellStyle name="Calculation 10 2 5 3 7" xfId="16592"/>
    <cellStyle name="Calculation 10 2 5 4" xfId="1381"/>
    <cellStyle name="Calculation 10 2 5 5" xfId="16593"/>
    <cellStyle name="Calculation 10 2 5 6" xfId="16594"/>
    <cellStyle name="Calculation 10 2 5 7" xfId="16595"/>
    <cellStyle name="Calculation 10 2 5 8" xfId="16596"/>
    <cellStyle name="Calculation 10 2 6" xfId="1382"/>
    <cellStyle name="Calculation 10 2 6 2" xfId="1383"/>
    <cellStyle name="Calculation 10 2 6 2 2" xfId="16597"/>
    <cellStyle name="Calculation 10 2 6 2 3" xfId="16598"/>
    <cellStyle name="Calculation 10 2 6 2 4" xfId="16599"/>
    <cellStyle name="Calculation 10 2 6 2 5" xfId="16600"/>
    <cellStyle name="Calculation 10 2 6 2 6" xfId="16601"/>
    <cellStyle name="Calculation 10 2 6 2 7" xfId="16602"/>
    <cellStyle name="Calculation 10 2 6 2 8" xfId="16603"/>
    <cellStyle name="Calculation 10 2 6 3" xfId="1384"/>
    <cellStyle name="Calculation 10 2 6 3 2" xfId="16604"/>
    <cellStyle name="Calculation 10 2 6 4" xfId="16605"/>
    <cellStyle name="Calculation 10 2 6 5" xfId="16606"/>
    <cellStyle name="Calculation 10 2 6 6" xfId="16607"/>
    <cellStyle name="Calculation 10 2 6 7" xfId="16608"/>
    <cellStyle name="Calculation 10 2 7" xfId="1385"/>
    <cellStyle name="Calculation 10 2 7 2" xfId="16609"/>
    <cellStyle name="Calculation 10 2 7 3" xfId="16610"/>
    <cellStyle name="Calculation 10 2 7 4" xfId="16611"/>
    <cellStyle name="Calculation 10 2 7 5" xfId="16612"/>
    <cellStyle name="Calculation 10 2 7 6" xfId="16613"/>
    <cellStyle name="Calculation 10 2 7 7" xfId="16614"/>
    <cellStyle name="Calculation 10 2 8" xfId="1386"/>
    <cellStyle name="Calculation 10 2 9" xfId="16615"/>
    <cellStyle name="Calculation 10 3" xfId="1387"/>
    <cellStyle name="Calculation 10 3 10" xfId="16616"/>
    <cellStyle name="Calculation 10 3 11" xfId="16617"/>
    <cellStyle name="Calculation 10 3 2" xfId="1388"/>
    <cellStyle name="Calculation 10 3 2 2" xfId="1389"/>
    <cellStyle name="Calculation 10 3 2 2 2" xfId="1390"/>
    <cellStyle name="Calculation 10 3 2 2 2 2" xfId="16618"/>
    <cellStyle name="Calculation 10 3 2 2 2 3" xfId="16619"/>
    <cellStyle name="Calculation 10 3 2 2 2 4" xfId="16620"/>
    <cellStyle name="Calculation 10 3 2 2 2 5" xfId="16621"/>
    <cellStyle name="Calculation 10 3 2 2 2 6" xfId="16622"/>
    <cellStyle name="Calculation 10 3 2 2 2 7" xfId="16623"/>
    <cellStyle name="Calculation 10 3 2 2 2 8" xfId="16624"/>
    <cellStyle name="Calculation 10 3 2 2 3" xfId="1391"/>
    <cellStyle name="Calculation 10 3 2 2 3 2" xfId="16625"/>
    <cellStyle name="Calculation 10 3 2 2 4" xfId="16626"/>
    <cellStyle name="Calculation 10 3 2 2 5" xfId="16627"/>
    <cellStyle name="Calculation 10 3 2 2 6" xfId="16628"/>
    <cellStyle name="Calculation 10 3 2 2 7" xfId="16629"/>
    <cellStyle name="Calculation 10 3 2 3" xfId="1392"/>
    <cellStyle name="Calculation 10 3 2 3 2" xfId="16630"/>
    <cellStyle name="Calculation 10 3 2 3 3" xfId="16631"/>
    <cellStyle name="Calculation 10 3 2 3 4" xfId="16632"/>
    <cellStyle name="Calculation 10 3 2 3 5" xfId="16633"/>
    <cellStyle name="Calculation 10 3 2 3 6" xfId="16634"/>
    <cellStyle name="Calculation 10 3 2 3 7" xfId="16635"/>
    <cellStyle name="Calculation 10 3 2 4" xfId="1393"/>
    <cellStyle name="Calculation 10 3 2 5" xfId="16636"/>
    <cellStyle name="Calculation 10 3 2 6" xfId="16637"/>
    <cellStyle name="Calculation 10 3 2 7" xfId="16638"/>
    <cellStyle name="Calculation 10 3 2 8" xfId="16639"/>
    <cellStyle name="Calculation 10 3 3" xfId="1394"/>
    <cellStyle name="Calculation 10 3 3 2" xfId="1395"/>
    <cellStyle name="Calculation 10 3 3 2 2" xfId="1396"/>
    <cellStyle name="Calculation 10 3 3 2 2 2" xfId="16640"/>
    <cellStyle name="Calculation 10 3 3 2 2 3" xfId="16641"/>
    <cellStyle name="Calculation 10 3 3 2 2 4" xfId="16642"/>
    <cellStyle name="Calculation 10 3 3 2 2 5" xfId="16643"/>
    <cellStyle name="Calculation 10 3 3 2 2 6" xfId="16644"/>
    <cellStyle name="Calculation 10 3 3 2 2 7" xfId="16645"/>
    <cellStyle name="Calculation 10 3 3 2 2 8" xfId="16646"/>
    <cellStyle name="Calculation 10 3 3 2 3" xfId="1397"/>
    <cellStyle name="Calculation 10 3 3 2 3 2" xfId="16647"/>
    <cellStyle name="Calculation 10 3 3 2 4" xfId="16648"/>
    <cellStyle name="Calculation 10 3 3 2 5" xfId="16649"/>
    <cellStyle name="Calculation 10 3 3 2 6" xfId="16650"/>
    <cellStyle name="Calculation 10 3 3 2 7" xfId="16651"/>
    <cellStyle name="Calculation 10 3 3 3" xfId="1398"/>
    <cellStyle name="Calculation 10 3 3 3 2" xfId="16652"/>
    <cellStyle name="Calculation 10 3 3 3 3" xfId="16653"/>
    <cellStyle name="Calculation 10 3 3 3 4" xfId="16654"/>
    <cellStyle name="Calculation 10 3 3 3 5" xfId="16655"/>
    <cellStyle name="Calculation 10 3 3 3 6" xfId="16656"/>
    <cellStyle name="Calculation 10 3 3 3 7" xfId="16657"/>
    <cellStyle name="Calculation 10 3 3 4" xfId="1399"/>
    <cellStyle name="Calculation 10 3 3 5" xfId="16658"/>
    <cellStyle name="Calculation 10 3 3 6" xfId="16659"/>
    <cellStyle name="Calculation 10 3 3 7" xfId="16660"/>
    <cellStyle name="Calculation 10 3 3 8" xfId="16661"/>
    <cellStyle name="Calculation 10 3 4" xfId="1400"/>
    <cellStyle name="Calculation 10 3 4 2" xfId="1401"/>
    <cellStyle name="Calculation 10 3 4 2 2" xfId="1402"/>
    <cellStyle name="Calculation 10 3 4 2 2 2" xfId="16662"/>
    <cellStyle name="Calculation 10 3 4 2 2 3" xfId="16663"/>
    <cellStyle name="Calculation 10 3 4 2 2 4" xfId="16664"/>
    <cellStyle name="Calculation 10 3 4 2 2 5" xfId="16665"/>
    <cellStyle name="Calculation 10 3 4 2 2 6" xfId="16666"/>
    <cellStyle name="Calculation 10 3 4 2 2 7" xfId="16667"/>
    <cellStyle name="Calculation 10 3 4 2 2 8" xfId="16668"/>
    <cellStyle name="Calculation 10 3 4 2 3" xfId="1403"/>
    <cellStyle name="Calculation 10 3 4 2 3 2" xfId="16669"/>
    <cellStyle name="Calculation 10 3 4 2 4" xfId="16670"/>
    <cellStyle name="Calculation 10 3 4 2 5" xfId="16671"/>
    <cellStyle name="Calculation 10 3 4 2 6" xfId="16672"/>
    <cellStyle name="Calculation 10 3 4 2 7" xfId="16673"/>
    <cellStyle name="Calculation 10 3 4 3" xfId="1404"/>
    <cellStyle name="Calculation 10 3 4 3 2" xfId="16674"/>
    <cellStyle name="Calculation 10 3 4 3 3" xfId="16675"/>
    <cellStyle name="Calculation 10 3 4 3 4" xfId="16676"/>
    <cellStyle name="Calculation 10 3 4 3 5" xfId="16677"/>
    <cellStyle name="Calculation 10 3 4 3 6" xfId="16678"/>
    <cellStyle name="Calculation 10 3 4 3 7" xfId="16679"/>
    <cellStyle name="Calculation 10 3 4 4" xfId="1405"/>
    <cellStyle name="Calculation 10 3 4 5" xfId="16680"/>
    <cellStyle name="Calculation 10 3 4 6" xfId="16681"/>
    <cellStyle name="Calculation 10 3 4 7" xfId="16682"/>
    <cellStyle name="Calculation 10 3 4 8" xfId="16683"/>
    <cellStyle name="Calculation 10 3 5" xfId="1406"/>
    <cellStyle name="Calculation 10 3 5 2" xfId="1407"/>
    <cellStyle name="Calculation 10 3 5 2 2" xfId="16684"/>
    <cellStyle name="Calculation 10 3 5 2 3" xfId="16685"/>
    <cellStyle name="Calculation 10 3 5 2 4" xfId="16686"/>
    <cellStyle name="Calculation 10 3 5 2 5" xfId="16687"/>
    <cellStyle name="Calculation 10 3 5 2 6" xfId="16688"/>
    <cellStyle name="Calculation 10 3 5 2 7" xfId="16689"/>
    <cellStyle name="Calculation 10 3 5 2 8" xfId="16690"/>
    <cellStyle name="Calculation 10 3 5 3" xfId="1408"/>
    <cellStyle name="Calculation 10 3 5 3 2" xfId="16691"/>
    <cellStyle name="Calculation 10 3 5 4" xfId="16692"/>
    <cellStyle name="Calculation 10 3 5 5" xfId="16693"/>
    <cellStyle name="Calculation 10 3 5 6" xfId="16694"/>
    <cellStyle name="Calculation 10 3 5 7" xfId="16695"/>
    <cellStyle name="Calculation 10 3 6" xfId="1409"/>
    <cellStyle name="Calculation 10 3 6 2" xfId="16696"/>
    <cellStyle name="Calculation 10 3 6 3" xfId="16697"/>
    <cellStyle name="Calculation 10 3 6 4" xfId="16698"/>
    <cellStyle name="Calculation 10 3 6 5" xfId="16699"/>
    <cellStyle name="Calculation 10 3 6 6" xfId="16700"/>
    <cellStyle name="Calculation 10 3 6 7" xfId="16701"/>
    <cellStyle name="Calculation 10 3 7" xfId="1410"/>
    <cellStyle name="Calculation 10 3 8" xfId="16702"/>
    <cellStyle name="Calculation 10 3 9" xfId="16703"/>
    <cellStyle name="Calculation 10 4" xfId="1411"/>
    <cellStyle name="Calculation 10 4 10" xfId="16704"/>
    <cellStyle name="Calculation 10 4 11" xfId="16705"/>
    <cellStyle name="Calculation 10 4 2" xfId="1412"/>
    <cellStyle name="Calculation 10 4 2 2" xfId="1413"/>
    <cellStyle name="Calculation 10 4 2 2 2" xfId="1414"/>
    <cellStyle name="Calculation 10 4 2 2 2 2" xfId="16706"/>
    <cellStyle name="Calculation 10 4 2 2 2 3" xfId="16707"/>
    <cellStyle name="Calculation 10 4 2 2 2 4" xfId="16708"/>
    <cellStyle name="Calculation 10 4 2 2 2 5" xfId="16709"/>
    <cellStyle name="Calculation 10 4 2 2 2 6" xfId="16710"/>
    <cellStyle name="Calculation 10 4 2 2 2 7" xfId="16711"/>
    <cellStyle name="Calculation 10 4 2 2 2 8" xfId="16712"/>
    <cellStyle name="Calculation 10 4 2 2 3" xfId="1415"/>
    <cellStyle name="Calculation 10 4 2 2 3 2" xfId="16713"/>
    <cellStyle name="Calculation 10 4 2 2 4" xfId="16714"/>
    <cellStyle name="Calculation 10 4 2 2 5" xfId="16715"/>
    <cellStyle name="Calculation 10 4 2 2 6" xfId="16716"/>
    <cellStyle name="Calculation 10 4 2 2 7" xfId="16717"/>
    <cellStyle name="Calculation 10 4 2 3" xfId="1416"/>
    <cellStyle name="Calculation 10 4 2 3 2" xfId="16718"/>
    <cellStyle name="Calculation 10 4 2 3 3" xfId="16719"/>
    <cellStyle name="Calculation 10 4 2 3 4" xfId="16720"/>
    <cellStyle name="Calculation 10 4 2 3 5" xfId="16721"/>
    <cellStyle name="Calculation 10 4 2 3 6" xfId="16722"/>
    <cellStyle name="Calculation 10 4 2 3 7" xfId="16723"/>
    <cellStyle name="Calculation 10 4 2 4" xfId="1417"/>
    <cellStyle name="Calculation 10 4 2 5" xfId="16724"/>
    <cellStyle name="Calculation 10 4 2 6" xfId="16725"/>
    <cellStyle name="Calculation 10 4 2 7" xfId="16726"/>
    <cellStyle name="Calculation 10 4 2 8" xfId="16727"/>
    <cellStyle name="Calculation 10 4 3" xfId="1418"/>
    <cellStyle name="Calculation 10 4 3 2" xfId="1419"/>
    <cellStyle name="Calculation 10 4 3 2 2" xfId="1420"/>
    <cellStyle name="Calculation 10 4 3 2 2 2" xfId="16728"/>
    <cellStyle name="Calculation 10 4 3 2 2 3" xfId="16729"/>
    <cellStyle name="Calculation 10 4 3 2 2 4" xfId="16730"/>
    <cellStyle name="Calculation 10 4 3 2 2 5" xfId="16731"/>
    <cellStyle name="Calculation 10 4 3 2 2 6" xfId="16732"/>
    <cellStyle name="Calculation 10 4 3 2 2 7" xfId="16733"/>
    <cellStyle name="Calculation 10 4 3 2 2 8" xfId="16734"/>
    <cellStyle name="Calculation 10 4 3 2 3" xfId="1421"/>
    <cellStyle name="Calculation 10 4 3 2 3 2" xfId="16735"/>
    <cellStyle name="Calculation 10 4 3 2 4" xfId="16736"/>
    <cellStyle name="Calculation 10 4 3 2 5" xfId="16737"/>
    <cellStyle name="Calculation 10 4 3 2 6" xfId="16738"/>
    <cellStyle name="Calculation 10 4 3 2 7" xfId="16739"/>
    <cellStyle name="Calculation 10 4 3 3" xfId="1422"/>
    <cellStyle name="Calculation 10 4 3 3 2" xfId="16740"/>
    <cellStyle name="Calculation 10 4 3 3 3" xfId="16741"/>
    <cellStyle name="Calculation 10 4 3 3 4" xfId="16742"/>
    <cellStyle name="Calculation 10 4 3 3 5" xfId="16743"/>
    <cellStyle name="Calculation 10 4 3 3 6" xfId="16744"/>
    <cellStyle name="Calculation 10 4 3 3 7" xfId="16745"/>
    <cellStyle name="Calculation 10 4 3 4" xfId="1423"/>
    <cellStyle name="Calculation 10 4 3 5" xfId="16746"/>
    <cellStyle name="Calculation 10 4 3 6" xfId="16747"/>
    <cellStyle name="Calculation 10 4 3 7" xfId="16748"/>
    <cellStyle name="Calculation 10 4 3 8" xfId="16749"/>
    <cellStyle name="Calculation 10 4 4" xfId="1424"/>
    <cellStyle name="Calculation 10 4 4 2" xfId="1425"/>
    <cellStyle name="Calculation 10 4 4 2 2" xfId="1426"/>
    <cellStyle name="Calculation 10 4 4 2 2 2" xfId="16750"/>
    <cellStyle name="Calculation 10 4 4 2 2 3" xfId="16751"/>
    <cellStyle name="Calculation 10 4 4 2 2 4" xfId="16752"/>
    <cellStyle name="Calculation 10 4 4 2 2 5" xfId="16753"/>
    <cellStyle name="Calculation 10 4 4 2 2 6" xfId="16754"/>
    <cellStyle name="Calculation 10 4 4 2 2 7" xfId="16755"/>
    <cellStyle name="Calculation 10 4 4 2 2 8" xfId="16756"/>
    <cellStyle name="Calculation 10 4 4 2 3" xfId="1427"/>
    <cellStyle name="Calculation 10 4 4 2 3 2" xfId="16757"/>
    <cellStyle name="Calculation 10 4 4 2 4" xfId="16758"/>
    <cellStyle name="Calculation 10 4 4 2 5" xfId="16759"/>
    <cellStyle name="Calculation 10 4 4 2 6" xfId="16760"/>
    <cellStyle name="Calculation 10 4 4 2 7" xfId="16761"/>
    <cellStyle name="Calculation 10 4 4 3" xfId="1428"/>
    <cellStyle name="Calculation 10 4 4 3 2" xfId="16762"/>
    <cellStyle name="Calculation 10 4 4 3 3" xfId="16763"/>
    <cellStyle name="Calculation 10 4 4 3 4" xfId="16764"/>
    <cellStyle name="Calculation 10 4 4 3 5" xfId="16765"/>
    <cellStyle name="Calculation 10 4 4 3 6" xfId="16766"/>
    <cellStyle name="Calculation 10 4 4 3 7" xfId="16767"/>
    <cellStyle name="Calculation 10 4 4 4" xfId="1429"/>
    <cellStyle name="Calculation 10 4 4 5" xfId="16768"/>
    <cellStyle name="Calculation 10 4 4 6" xfId="16769"/>
    <cellStyle name="Calculation 10 4 4 7" xfId="16770"/>
    <cellStyle name="Calculation 10 4 4 8" xfId="16771"/>
    <cellStyle name="Calculation 10 4 5" xfId="1430"/>
    <cellStyle name="Calculation 10 4 5 2" xfId="1431"/>
    <cellStyle name="Calculation 10 4 5 2 2" xfId="16772"/>
    <cellStyle name="Calculation 10 4 5 2 3" xfId="16773"/>
    <cellStyle name="Calculation 10 4 5 2 4" xfId="16774"/>
    <cellStyle name="Calculation 10 4 5 2 5" xfId="16775"/>
    <cellStyle name="Calculation 10 4 5 2 6" xfId="16776"/>
    <cellStyle name="Calculation 10 4 5 2 7" xfId="16777"/>
    <cellStyle name="Calculation 10 4 5 2 8" xfId="16778"/>
    <cellStyle name="Calculation 10 4 5 3" xfId="1432"/>
    <cellStyle name="Calculation 10 4 5 3 2" xfId="16779"/>
    <cellStyle name="Calculation 10 4 5 4" xfId="16780"/>
    <cellStyle name="Calculation 10 4 5 5" xfId="16781"/>
    <cellStyle name="Calculation 10 4 5 6" xfId="16782"/>
    <cellStyle name="Calculation 10 4 5 7" xfId="16783"/>
    <cellStyle name="Calculation 10 4 6" xfId="1433"/>
    <cellStyle name="Calculation 10 4 6 2" xfId="16784"/>
    <cellStyle name="Calculation 10 4 6 3" xfId="16785"/>
    <cellStyle name="Calculation 10 4 6 4" xfId="16786"/>
    <cellStyle name="Calculation 10 4 6 5" xfId="16787"/>
    <cellStyle name="Calculation 10 4 6 6" xfId="16788"/>
    <cellStyle name="Calculation 10 4 6 7" xfId="16789"/>
    <cellStyle name="Calculation 10 4 7" xfId="1434"/>
    <cellStyle name="Calculation 10 4 8" xfId="16790"/>
    <cellStyle name="Calculation 10 4 9" xfId="16791"/>
    <cellStyle name="Calculation 10 5" xfId="1435"/>
    <cellStyle name="Calculation 10 5 2" xfId="1436"/>
    <cellStyle name="Calculation 10 5 2 2" xfId="1437"/>
    <cellStyle name="Calculation 10 5 2 2 2" xfId="16792"/>
    <cellStyle name="Calculation 10 5 2 2 3" xfId="16793"/>
    <cellStyle name="Calculation 10 5 2 2 4" xfId="16794"/>
    <cellStyle name="Calculation 10 5 2 2 5" xfId="16795"/>
    <cellStyle name="Calculation 10 5 2 2 6" xfId="16796"/>
    <cellStyle name="Calculation 10 5 2 2 7" xfId="16797"/>
    <cellStyle name="Calculation 10 5 2 2 8" xfId="16798"/>
    <cellStyle name="Calculation 10 5 2 3" xfId="1438"/>
    <cellStyle name="Calculation 10 5 2 3 2" xfId="16799"/>
    <cellStyle name="Calculation 10 5 2 4" xfId="16800"/>
    <cellStyle name="Calculation 10 5 2 5" xfId="16801"/>
    <cellStyle name="Calculation 10 5 2 6" xfId="16802"/>
    <cellStyle name="Calculation 10 5 2 7" xfId="16803"/>
    <cellStyle name="Calculation 10 5 3" xfId="1439"/>
    <cellStyle name="Calculation 10 5 3 2" xfId="16804"/>
    <cellStyle name="Calculation 10 5 3 3" xfId="16805"/>
    <cellStyle name="Calculation 10 5 3 4" xfId="16806"/>
    <cellStyle name="Calculation 10 5 3 5" xfId="16807"/>
    <cellStyle name="Calculation 10 5 3 6" xfId="16808"/>
    <cellStyle name="Calculation 10 5 3 7" xfId="16809"/>
    <cellStyle name="Calculation 10 5 4" xfId="1440"/>
    <cellStyle name="Calculation 10 5 5" xfId="16810"/>
    <cellStyle name="Calculation 10 5 6" xfId="16811"/>
    <cellStyle name="Calculation 10 5 7" xfId="16812"/>
    <cellStyle name="Calculation 10 5 8" xfId="16813"/>
    <cellStyle name="Calculation 10 6" xfId="1441"/>
    <cellStyle name="Calculation 10 6 2" xfId="1442"/>
    <cellStyle name="Calculation 10 6 2 2" xfId="1443"/>
    <cellStyle name="Calculation 10 6 2 2 2" xfId="16814"/>
    <cellStyle name="Calculation 10 6 2 2 3" xfId="16815"/>
    <cellStyle name="Calculation 10 6 2 2 4" xfId="16816"/>
    <cellStyle name="Calculation 10 6 2 2 5" xfId="16817"/>
    <cellStyle name="Calculation 10 6 2 2 6" xfId="16818"/>
    <cellStyle name="Calculation 10 6 2 2 7" xfId="16819"/>
    <cellStyle name="Calculation 10 6 2 2 8" xfId="16820"/>
    <cellStyle name="Calculation 10 6 2 3" xfId="1444"/>
    <cellStyle name="Calculation 10 6 2 3 2" xfId="16821"/>
    <cellStyle name="Calculation 10 6 2 4" xfId="16822"/>
    <cellStyle name="Calculation 10 6 2 5" xfId="16823"/>
    <cellStyle name="Calculation 10 6 2 6" xfId="16824"/>
    <cellStyle name="Calculation 10 6 2 7" xfId="16825"/>
    <cellStyle name="Calculation 10 6 3" xfId="1445"/>
    <cellStyle name="Calculation 10 6 3 2" xfId="16826"/>
    <cellStyle name="Calculation 10 6 3 3" xfId="16827"/>
    <cellStyle name="Calculation 10 6 3 4" xfId="16828"/>
    <cellStyle name="Calculation 10 6 3 5" xfId="16829"/>
    <cellStyle name="Calculation 10 6 3 6" xfId="16830"/>
    <cellStyle name="Calculation 10 6 3 7" xfId="16831"/>
    <cellStyle name="Calculation 10 6 4" xfId="1446"/>
    <cellStyle name="Calculation 10 6 5" xfId="16832"/>
    <cellStyle name="Calculation 10 6 6" xfId="16833"/>
    <cellStyle name="Calculation 10 6 7" xfId="16834"/>
    <cellStyle name="Calculation 10 6 8" xfId="16835"/>
    <cellStyle name="Calculation 10 7" xfId="1447"/>
    <cellStyle name="Calculation 10 7 2" xfId="1448"/>
    <cellStyle name="Calculation 10 7 2 2" xfId="1449"/>
    <cellStyle name="Calculation 10 7 2 2 2" xfId="16836"/>
    <cellStyle name="Calculation 10 7 2 2 3" xfId="16837"/>
    <cellStyle name="Calculation 10 7 2 2 4" xfId="16838"/>
    <cellStyle name="Calculation 10 7 2 2 5" xfId="16839"/>
    <cellStyle name="Calculation 10 7 2 2 6" xfId="16840"/>
    <cellStyle name="Calculation 10 7 2 2 7" xfId="16841"/>
    <cellStyle name="Calculation 10 7 2 2 8" xfId="16842"/>
    <cellStyle name="Calculation 10 7 2 3" xfId="1450"/>
    <cellStyle name="Calculation 10 7 2 3 2" xfId="16843"/>
    <cellStyle name="Calculation 10 7 2 4" xfId="16844"/>
    <cellStyle name="Calculation 10 7 2 5" xfId="16845"/>
    <cellStyle name="Calculation 10 7 2 6" xfId="16846"/>
    <cellStyle name="Calculation 10 7 2 7" xfId="16847"/>
    <cellStyle name="Calculation 10 7 3" xfId="1451"/>
    <cellStyle name="Calculation 10 7 3 2" xfId="16848"/>
    <cellStyle name="Calculation 10 7 3 3" xfId="16849"/>
    <cellStyle name="Calculation 10 7 3 4" xfId="16850"/>
    <cellStyle name="Calculation 10 7 3 5" xfId="16851"/>
    <cellStyle name="Calculation 10 7 3 6" xfId="16852"/>
    <cellStyle name="Calculation 10 7 3 7" xfId="16853"/>
    <cellStyle name="Calculation 10 7 4" xfId="1452"/>
    <cellStyle name="Calculation 10 7 5" xfId="16854"/>
    <cellStyle name="Calculation 10 7 6" xfId="16855"/>
    <cellStyle name="Calculation 10 7 7" xfId="16856"/>
    <cellStyle name="Calculation 10 7 8" xfId="16857"/>
    <cellStyle name="Calculation 10 8" xfId="1453"/>
    <cellStyle name="Calculation 10 8 2" xfId="1454"/>
    <cellStyle name="Calculation 10 8 2 2" xfId="16858"/>
    <cellStyle name="Calculation 10 8 2 3" xfId="16859"/>
    <cellStyle name="Calculation 10 8 2 4" xfId="16860"/>
    <cellStyle name="Calculation 10 8 2 5" xfId="16861"/>
    <cellStyle name="Calculation 10 8 2 6" xfId="16862"/>
    <cellStyle name="Calculation 10 8 2 7" xfId="16863"/>
    <cellStyle name="Calculation 10 8 2 8" xfId="16864"/>
    <cellStyle name="Calculation 10 8 3" xfId="1455"/>
    <cellStyle name="Calculation 10 8 3 2" xfId="16865"/>
    <cellStyle name="Calculation 10 8 4" xfId="16866"/>
    <cellStyle name="Calculation 10 8 5" xfId="16867"/>
    <cellStyle name="Calculation 10 8 6" xfId="16868"/>
    <cellStyle name="Calculation 10 8 7" xfId="16869"/>
    <cellStyle name="Calculation 10 9" xfId="1456"/>
    <cellStyle name="Calculation 10 9 2" xfId="16870"/>
    <cellStyle name="Calculation 10 9 3" xfId="16871"/>
    <cellStyle name="Calculation 10 9 4" xfId="16872"/>
    <cellStyle name="Calculation 10 9 5" xfId="16873"/>
    <cellStyle name="Calculation 10 9 6" xfId="16874"/>
    <cellStyle name="Calculation 10 9 7" xfId="16875"/>
    <cellStyle name="Calculation 11" xfId="1457"/>
    <cellStyle name="Calculation 11 10" xfId="1458"/>
    <cellStyle name="Calculation 11 11" xfId="16876"/>
    <cellStyle name="Calculation 11 12" xfId="16877"/>
    <cellStyle name="Calculation 11 13" xfId="16878"/>
    <cellStyle name="Calculation 11 14" xfId="16879"/>
    <cellStyle name="Calculation 11 2" xfId="1459"/>
    <cellStyle name="Calculation 11 2 10" xfId="16880"/>
    <cellStyle name="Calculation 11 2 11" xfId="16881"/>
    <cellStyle name="Calculation 11 2 12" xfId="16882"/>
    <cellStyle name="Calculation 11 2 2" xfId="1460"/>
    <cellStyle name="Calculation 11 2 2 10" xfId="16883"/>
    <cellStyle name="Calculation 11 2 2 11" xfId="16884"/>
    <cellStyle name="Calculation 11 2 2 2" xfId="1461"/>
    <cellStyle name="Calculation 11 2 2 2 2" xfId="1462"/>
    <cellStyle name="Calculation 11 2 2 2 2 2" xfId="1463"/>
    <cellStyle name="Calculation 11 2 2 2 2 2 2" xfId="16885"/>
    <cellStyle name="Calculation 11 2 2 2 2 2 3" xfId="16886"/>
    <cellStyle name="Calculation 11 2 2 2 2 2 4" xfId="16887"/>
    <cellStyle name="Calculation 11 2 2 2 2 2 5" xfId="16888"/>
    <cellStyle name="Calculation 11 2 2 2 2 2 6" xfId="16889"/>
    <cellStyle name="Calculation 11 2 2 2 2 2 7" xfId="16890"/>
    <cellStyle name="Calculation 11 2 2 2 2 2 8" xfId="16891"/>
    <cellStyle name="Calculation 11 2 2 2 2 3" xfId="1464"/>
    <cellStyle name="Calculation 11 2 2 2 2 3 2" xfId="16892"/>
    <cellStyle name="Calculation 11 2 2 2 2 4" xfId="16893"/>
    <cellStyle name="Calculation 11 2 2 2 2 5" xfId="16894"/>
    <cellStyle name="Calculation 11 2 2 2 2 6" xfId="16895"/>
    <cellStyle name="Calculation 11 2 2 2 2 7" xfId="16896"/>
    <cellStyle name="Calculation 11 2 2 2 3" xfId="1465"/>
    <cellStyle name="Calculation 11 2 2 2 3 2" xfId="16897"/>
    <cellStyle name="Calculation 11 2 2 2 3 3" xfId="16898"/>
    <cellStyle name="Calculation 11 2 2 2 3 4" xfId="16899"/>
    <cellStyle name="Calculation 11 2 2 2 3 5" xfId="16900"/>
    <cellStyle name="Calculation 11 2 2 2 3 6" xfId="16901"/>
    <cellStyle name="Calculation 11 2 2 2 3 7" xfId="16902"/>
    <cellStyle name="Calculation 11 2 2 2 4" xfId="1466"/>
    <cellStyle name="Calculation 11 2 2 2 5" xfId="16903"/>
    <cellStyle name="Calculation 11 2 2 2 6" xfId="16904"/>
    <cellStyle name="Calculation 11 2 2 2 7" xfId="16905"/>
    <cellStyle name="Calculation 11 2 2 2 8" xfId="16906"/>
    <cellStyle name="Calculation 11 2 2 3" xfId="1467"/>
    <cellStyle name="Calculation 11 2 2 3 2" xfId="1468"/>
    <cellStyle name="Calculation 11 2 2 3 2 2" xfId="1469"/>
    <cellStyle name="Calculation 11 2 2 3 2 2 2" xfId="16907"/>
    <cellStyle name="Calculation 11 2 2 3 2 2 3" xfId="16908"/>
    <cellStyle name="Calculation 11 2 2 3 2 2 4" xfId="16909"/>
    <cellStyle name="Calculation 11 2 2 3 2 2 5" xfId="16910"/>
    <cellStyle name="Calculation 11 2 2 3 2 2 6" xfId="16911"/>
    <cellStyle name="Calculation 11 2 2 3 2 2 7" xfId="16912"/>
    <cellStyle name="Calculation 11 2 2 3 2 2 8" xfId="16913"/>
    <cellStyle name="Calculation 11 2 2 3 2 3" xfId="1470"/>
    <cellStyle name="Calculation 11 2 2 3 2 3 2" xfId="16914"/>
    <cellStyle name="Calculation 11 2 2 3 2 4" xfId="16915"/>
    <cellStyle name="Calculation 11 2 2 3 2 5" xfId="16916"/>
    <cellStyle name="Calculation 11 2 2 3 2 6" xfId="16917"/>
    <cellStyle name="Calculation 11 2 2 3 2 7" xfId="16918"/>
    <cellStyle name="Calculation 11 2 2 3 3" xfId="1471"/>
    <cellStyle name="Calculation 11 2 2 3 3 2" xfId="16919"/>
    <cellStyle name="Calculation 11 2 2 3 3 3" xfId="16920"/>
    <cellStyle name="Calculation 11 2 2 3 3 4" xfId="16921"/>
    <cellStyle name="Calculation 11 2 2 3 3 5" xfId="16922"/>
    <cellStyle name="Calculation 11 2 2 3 3 6" xfId="16923"/>
    <cellStyle name="Calculation 11 2 2 3 3 7" xfId="16924"/>
    <cellStyle name="Calculation 11 2 2 3 4" xfId="1472"/>
    <cellStyle name="Calculation 11 2 2 3 5" xfId="16925"/>
    <cellStyle name="Calculation 11 2 2 3 6" xfId="16926"/>
    <cellStyle name="Calculation 11 2 2 3 7" xfId="16927"/>
    <cellStyle name="Calculation 11 2 2 3 8" xfId="16928"/>
    <cellStyle name="Calculation 11 2 2 4" xfId="1473"/>
    <cellStyle name="Calculation 11 2 2 4 2" xfId="1474"/>
    <cellStyle name="Calculation 11 2 2 4 2 2" xfId="1475"/>
    <cellStyle name="Calculation 11 2 2 4 2 2 2" xfId="16929"/>
    <cellStyle name="Calculation 11 2 2 4 2 2 3" xfId="16930"/>
    <cellStyle name="Calculation 11 2 2 4 2 2 4" xfId="16931"/>
    <cellStyle name="Calculation 11 2 2 4 2 2 5" xfId="16932"/>
    <cellStyle name="Calculation 11 2 2 4 2 2 6" xfId="16933"/>
    <cellStyle name="Calculation 11 2 2 4 2 2 7" xfId="16934"/>
    <cellStyle name="Calculation 11 2 2 4 2 2 8" xfId="16935"/>
    <cellStyle name="Calculation 11 2 2 4 2 3" xfId="1476"/>
    <cellStyle name="Calculation 11 2 2 4 2 3 2" xfId="16936"/>
    <cellStyle name="Calculation 11 2 2 4 2 4" xfId="16937"/>
    <cellStyle name="Calculation 11 2 2 4 2 5" xfId="16938"/>
    <cellStyle name="Calculation 11 2 2 4 2 6" xfId="16939"/>
    <cellStyle name="Calculation 11 2 2 4 2 7" xfId="16940"/>
    <cellStyle name="Calculation 11 2 2 4 3" xfId="1477"/>
    <cellStyle name="Calculation 11 2 2 4 3 2" xfId="16941"/>
    <cellStyle name="Calculation 11 2 2 4 3 3" xfId="16942"/>
    <cellStyle name="Calculation 11 2 2 4 3 4" xfId="16943"/>
    <cellStyle name="Calculation 11 2 2 4 3 5" xfId="16944"/>
    <cellStyle name="Calculation 11 2 2 4 3 6" xfId="16945"/>
    <cellStyle name="Calculation 11 2 2 4 3 7" xfId="16946"/>
    <cellStyle name="Calculation 11 2 2 4 4" xfId="1478"/>
    <cellStyle name="Calculation 11 2 2 4 5" xfId="16947"/>
    <cellStyle name="Calculation 11 2 2 4 6" xfId="16948"/>
    <cellStyle name="Calculation 11 2 2 4 7" xfId="16949"/>
    <cellStyle name="Calculation 11 2 2 4 8" xfId="16950"/>
    <cellStyle name="Calculation 11 2 2 5" xfId="1479"/>
    <cellStyle name="Calculation 11 2 2 5 2" xfId="1480"/>
    <cellStyle name="Calculation 11 2 2 5 2 2" xfId="16951"/>
    <cellStyle name="Calculation 11 2 2 5 2 3" xfId="16952"/>
    <cellStyle name="Calculation 11 2 2 5 2 4" xfId="16953"/>
    <cellStyle name="Calculation 11 2 2 5 2 5" xfId="16954"/>
    <cellStyle name="Calculation 11 2 2 5 2 6" xfId="16955"/>
    <cellStyle name="Calculation 11 2 2 5 2 7" xfId="16956"/>
    <cellStyle name="Calculation 11 2 2 5 2 8" xfId="16957"/>
    <cellStyle name="Calculation 11 2 2 5 3" xfId="1481"/>
    <cellStyle name="Calculation 11 2 2 5 3 2" xfId="16958"/>
    <cellStyle name="Calculation 11 2 2 5 4" xfId="16959"/>
    <cellStyle name="Calculation 11 2 2 5 5" xfId="16960"/>
    <cellStyle name="Calculation 11 2 2 5 6" xfId="16961"/>
    <cellStyle name="Calculation 11 2 2 5 7" xfId="16962"/>
    <cellStyle name="Calculation 11 2 2 6" xfId="1482"/>
    <cellStyle name="Calculation 11 2 2 6 2" xfId="16963"/>
    <cellStyle name="Calculation 11 2 2 6 3" xfId="16964"/>
    <cellStyle name="Calculation 11 2 2 6 4" xfId="16965"/>
    <cellStyle name="Calculation 11 2 2 6 5" xfId="16966"/>
    <cellStyle name="Calculation 11 2 2 6 6" xfId="16967"/>
    <cellStyle name="Calculation 11 2 2 6 7" xfId="16968"/>
    <cellStyle name="Calculation 11 2 2 7" xfId="1483"/>
    <cellStyle name="Calculation 11 2 2 8" xfId="16969"/>
    <cellStyle name="Calculation 11 2 2 9" xfId="16970"/>
    <cellStyle name="Calculation 11 2 3" xfId="1484"/>
    <cellStyle name="Calculation 11 2 3 2" xfId="1485"/>
    <cellStyle name="Calculation 11 2 3 2 2" xfId="1486"/>
    <cellStyle name="Calculation 11 2 3 2 2 2" xfId="16971"/>
    <cellStyle name="Calculation 11 2 3 2 2 3" xfId="16972"/>
    <cellStyle name="Calculation 11 2 3 2 2 4" xfId="16973"/>
    <cellStyle name="Calculation 11 2 3 2 2 5" xfId="16974"/>
    <cellStyle name="Calculation 11 2 3 2 2 6" xfId="16975"/>
    <cellStyle name="Calculation 11 2 3 2 2 7" xfId="16976"/>
    <cellStyle name="Calculation 11 2 3 2 2 8" xfId="16977"/>
    <cellStyle name="Calculation 11 2 3 2 3" xfId="1487"/>
    <cellStyle name="Calculation 11 2 3 2 3 2" xfId="16978"/>
    <cellStyle name="Calculation 11 2 3 2 4" xfId="16979"/>
    <cellStyle name="Calculation 11 2 3 2 5" xfId="16980"/>
    <cellStyle name="Calculation 11 2 3 2 6" xfId="16981"/>
    <cellStyle name="Calculation 11 2 3 2 7" xfId="16982"/>
    <cellStyle name="Calculation 11 2 3 3" xfId="1488"/>
    <cellStyle name="Calculation 11 2 3 3 2" xfId="16983"/>
    <cellStyle name="Calculation 11 2 3 3 3" xfId="16984"/>
    <cellStyle name="Calculation 11 2 3 3 4" xfId="16985"/>
    <cellStyle name="Calculation 11 2 3 3 5" xfId="16986"/>
    <cellStyle name="Calculation 11 2 3 3 6" xfId="16987"/>
    <cellStyle name="Calculation 11 2 3 3 7" xfId="16988"/>
    <cellStyle name="Calculation 11 2 3 4" xfId="1489"/>
    <cellStyle name="Calculation 11 2 3 5" xfId="16989"/>
    <cellStyle name="Calculation 11 2 3 6" xfId="16990"/>
    <cellStyle name="Calculation 11 2 3 7" xfId="16991"/>
    <cellStyle name="Calculation 11 2 3 8" xfId="16992"/>
    <cellStyle name="Calculation 11 2 4" xfId="1490"/>
    <cellStyle name="Calculation 11 2 4 2" xfId="1491"/>
    <cellStyle name="Calculation 11 2 4 2 2" xfId="1492"/>
    <cellStyle name="Calculation 11 2 4 2 2 2" xfId="16993"/>
    <cellStyle name="Calculation 11 2 4 2 2 3" xfId="16994"/>
    <cellStyle name="Calculation 11 2 4 2 2 4" xfId="16995"/>
    <cellStyle name="Calculation 11 2 4 2 2 5" xfId="16996"/>
    <cellStyle name="Calculation 11 2 4 2 2 6" xfId="16997"/>
    <cellStyle name="Calculation 11 2 4 2 2 7" xfId="16998"/>
    <cellStyle name="Calculation 11 2 4 2 2 8" xfId="16999"/>
    <cellStyle name="Calculation 11 2 4 2 3" xfId="1493"/>
    <cellStyle name="Calculation 11 2 4 2 3 2" xfId="17000"/>
    <cellStyle name="Calculation 11 2 4 2 4" xfId="17001"/>
    <cellStyle name="Calculation 11 2 4 2 5" xfId="17002"/>
    <cellStyle name="Calculation 11 2 4 2 6" xfId="17003"/>
    <cellStyle name="Calculation 11 2 4 2 7" xfId="17004"/>
    <cellStyle name="Calculation 11 2 4 3" xfId="1494"/>
    <cellStyle name="Calculation 11 2 4 3 2" xfId="17005"/>
    <cellStyle name="Calculation 11 2 4 3 3" xfId="17006"/>
    <cellStyle name="Calculation 11 2 4 3 4" xfId="17007"/>
    <cellStyle name="Calculation 11 2 4 3 5" xfId="17008"/>
    <cellStyle name="Calculation 11 2 4 3 6" xfId="17009"/>
    <cellStyle name="Calculation 11 2 4 3 7" xfId="17010"/>
    <cellStyle name="Calculation 11 2 4 4" xfId="1495"/>
    <cellStyle name="Calculation 11 2 4 5" xfId="17011"/>
    <cellStyle name="Calculation 11 2 4 6" xfId="17012"/>
    <cellStyle name="Calculation 11 2 4 7" xfId="17013"/>
    <cellStyle name="Calculation 11 2 4 8" xfId="17014"/>
    <cellStyle name="Calculation 11 2 5" xfId="1496"/>
    <cellStyle name="Calculation 11 2 5 2" xfId="1497"/>
    <cellStyle name="Calculation 11 2 5 2 2" xfId="1498"/>
    <cellStyle name="Calculation 11 2 5 2 2 2" xfId="17015"/>
    <cellStyle name="Calculation 11 2 5 2 2 3" xfId="17016"/>
    <cellStyle name="Calculation 11 2 5 2 2 4" xfId="17017"/>
    <cellStyle name="Calculation 11 2 5 2 2 5" xfId="17018"/>
    <cellStyle name="Calculation 11 2 5 2 2 6" xfId="17019"/>
    <cellStyle name="Calculation 11 2 5 2 2 7" xfId="17020"/>
    <cellStyle name="Calculation 11 2 5 2 2 8" xfId="17021"/>
    <cellStyle name="Calculation 11 2 5 2 3" xfId="1499"/>
    <cellStyle name="Calculation 11 2 5 2 3 2" xfId="17022"/>
    <cellStyle name="Calculation 11 2 5 2 4" xfId="17023"/>
    <cellStyle name="Calculation 11 2 5 2 5" xfId="17024"/>
    <cellStyle name="Calculation 11 2 5 2 6" xfId="17025"/>
    <cellStyle name="Calculation 11 2 5 2 7" xfId="17026"/>
    <cellStyle name="Calculation 11 2 5 3" xfId="1500"/>
    <cellStyle name="Calculation 11 2 5 3 2" xfId="17027"/>
    <cellStyle name="Calculation 11 2 5 3 3" xfId="17028"/>
    <cellStyle name="Calculation 11 2 5 3 4" xfId="17029"/>
    <cellStyle name="Calculation 11 2 5 3 5" xfId="17030"/>
    <cellStyle name="Calculation 11 2 5 3 6" xfId="17031"/>
    <cellStyle name="Calculation 11 2 5 3 7" xfId="17032"/>
    <cellStyle name="Calculation 11 2 5 4" xfId="1501"/>
    <cellStyle name="Calculation 11 2 5 5" xfId="17033"/>
    <cellStyle name="Calculation 11 2 5 6" xfId="17034"/>
    <cellStyle name="Calculation 11 2 5 7" xfId="17035"/>
    <cellStyle name="Calculation 11 2 5 8" xfId="17036"/>
    <cellStyle name="Calculation 11 2 6" xfId="1502"/>
    <cellStyle name="Calculation 11 2 6 2" xfId="1503"/>
    <cellStyle name="Calculation 11 2 6 2 2" xfId="17037"/>
    <cellStyle name="Calculation 11 2 6 2 3" xfId="17038"/>
    <cellStyle name="Calculation 11 2 6 2 4" xfId="17039"/>
    <cellStyle name="Calculation 11 2 6 2 5" xfId="17040"/>
    <cellStyle name="Calculation 11 2 6 2 6" xfId="17041"/>
    <cellStyle name="Calculation 11 2 6 2 7" xfId="17042"/>
    <cellStyle name="Calculation 11 2 6 2 8" xfId="17043"/>
    <cellStyle name="Calculation 11 2 6 3" xfId="1504"/>
    <cellStyle name="Calculation 11 2 6 3 2" xfId="17044"/>
    <cellStyle name="Calculation 11 2 6 4" xfId="17045"/>
    <cellStyle name="Calculation 11 2 6 5" xfId="17046"/>
    <cellStyle name="Calculation 11 2 6 6" xfId="17047"/>
    <cellStyle name="Calculation 11 2 6 7" xfId="17048"/>
    <cellStyle name="Calculation 11 2 7" xfId="1505"/>
    <cellStyle name="Calculation 11 2 7 2" xfId="17049"/>
    <cellStyle name="Calculation 11 2 7 3" xfId="17050"/>
    <cellStyle name="Calculation 11 2 7 4" xfId="17051"/>
    <cellStyle name="Calculation 11 2 7 5" xfId="17052"/>
    <cellStyle name="Calculation 11 2 7 6" xfId="17053"/>
    <cellStyle name="Calculation 11 2 7 7" xfId="17054"/>
    <cellStyle name="Calculation 11 2 8" xfId="1506"/>
    <cellStyle name="Calculation 11 2 9" xfId="17055"/>
    <cellStyle name="Calculation 11 3" xfId="1507"/>
    <cellStyle name="Calculation 11 3 10" xfId="17056"/>
    <cellStyle name="Calculation 11 3 11" xfId="17057"/>
    <cellStyle name="Calculation 11 3 2" xfId="1508"/>
    <cellStyle name="Calculation 11 3 2 2" xfId="1509"/>
    <cellStyle name="Calculation 11 3 2 2 2" xfId="1510"/>
    <cellStyle name="Calculation 11 3 2 2 2 2" xfId="17058"/>
    <cellStyle name="Calculation 11 3 2 2 2 3" xfId="17059"/>
    <cellStyle name="Calculation 11 3 2 2 2 4" xfId="17060"/>
    <cellStyle name="Calculation 11 3 2 2 2 5" xfId="17061"/>
    <cellStyle name="Calculation 11 3 2 2 2 6" xfId="17062"/>
    <cellStyle name="Calculation 11 3 2 2 2 7" xfId="17063"/>
    <cellStyle name="Calculation 11 3 2 2 2 8" xfId="17064"/>
    <cellStyle name="Calculation 11 3 2 2 3" xfId="1511"/>
    <cellStyle name="Calculation 11 3 2 2 3 2" xfId="17065"/>
    <cellStyle name="Calculation 11 3 2 2 4" xfId="17066"/>
    <cellStyle name="Calculation 11 3 2 2 5" xfId="17067"/>
    <cellStyle name="Calculation 11 3 2 2 6" xfId="17068"/>
    <cellStyle name="Calculation 11 3 2 2 7" xfId="17069"/>
    <cellStyle name="Calculation 11 3 2 3" xfId="1512"/>
    <cellStyle name="Calculation 11 3 2 3 2" xfId="17070"/>
    <cellStyle name="Calculation 11 3 2 3 3" xfId="17071"/>
    <cellStyle name="Calculation 11 3 2 3 4" xfId="17072"/>
    <cellStyle name="Calculation 11 3 2 3 5" xfId="17073"/>
    <cellStyle name="Calculation 11 3 2 3 6" xfId="17074"/>
    <cellStyle name="Calculation 11 3 2 3 7" xfId="17075"/>
    <cellStyle name="Calculation 11 3 2 4" xfId="1513"/>
    <cellStyle name="Calculation 11 3 2 5" xfId="17076"/>
    <cellStyle name="Calculation 11 3 2 6" xfId="17077"/>
    <cellStyle name="Calculation 11 3 2 7" xfId="17078"/>
    <cellStyle name="Calculation 11 3 2 8" xfId="17079"/>
    <cellStyle name="Calculation 11 3 3" xfId="1514"/>
    <cellStyle name="Calculation 11 3 3 2" xfId="1515"/>
    <cellStyle name="Calculation 11 3 3 2 2" xfId="1516"/>
    <cellStyle name="Calculation 11 3 3 2 2 2" xfId="17080"/>
    <cellStyle name="Calculation 11 3 3 2 2 3" xfId="17081"/>
    <cellStyle name="Calculation 11 3 3 2 2 4" xfId="17082"/>
    <cellStyle name="Calculation 11 3 3 2 2 5" xfId="17083"/>
    <cellStyle name="Calculation 11 3 3 2 2 6" xfId="17084"/>
    <cellStyle name="Calculation 11 3 3 2 2 7" xfId="17085"/>
    <cellStyle name="Calculation 11 3 3 2 2 8" xfId="17086"/>
    <cellStyle name="Calculation 11 3 3 2 3" xfId="1517"/>
    <cellStyle name="Calculation 11 3 3 2 3 2" xfId="17087"/>
    <cellStyle name="Calculation 11 3 3 2 4" xfId="17088"/>
    <cellStyle name="Calculation 11 3 3 2 5" xfId="17089"/>
    <cellStyle name="Calculation 11 3 3 2 6" xfId="17090"/>
    <cellStyle name="Calculation 11 3 3 2 7" xfId="17091"/>
    <cellStyle name="Calculation 11 3 3 3" xfId="1518"/>
    <cellStyle name="Calculation 11 3 3 3 2" xfId="17092"/>
    <cellStyle name="Calculation 11 3 3 3 3" xfId="17093"/>
    <cellStyle name="Calculation 11 3 3 3 4" xfId="17094"/>
    <cellStyle name="Calculation 11 3 3 3 5" xfId="17095"/>
    <cellStyle name="Calculation 11 3 3 3 6" xfId="17096"/>
    <cellStyle name="Calculation 11 3 3 3 7" xfId="17097"/>
    <cellStyle name="Calculation 11 3 3 4" xfId="1519"/>
    <cellStyle name="Calculation 11 3 3 5" xfId="17098"/>
    <cellStyle name="Calculation 11 3 3 6" xfId="17099"/>
    <cellStyle name="Calculation 11 3 3 7" xfId="17100"/>
    <cellStyle name="Calculation 11 3 3 8" xfId="17101"/>
    <cellStyle name="Calculation 11 3 4" xfId="1520"/>
    <cellStyle name="Calculation 11 3 4 2" xfId="1521"/>
    <cellStyle name="Calculation 11 3 4 2 2" xfId="1522"/>
    <cellStyle name="Calculation 11 3 4 2 2 2" xfId="17102"/>
    <cellStyle name="Calculation 11 3 4 2 2 3" xfId="17103"/>
    <cellStyle name="Calculation 11 3 4 2 2 4" xfId="17104"/>
    <cellStyle name="Calculation 11 3 4 2 2 5" xfId="17105"/>
    <cellStyle name="Calculation 11 3 4 2 2 6" xfId="17106"/>
    <cellStyle name="Calculation 11 3 4 2 2 7" xfId="17107"/>
    <cellStyle name="Calculation 11 3 4 2 2 8" xfId="17108"/>
    <cellStyle name="Calculation 11 3 4 2 3" xfId="1523"/>
    <cellStyle name="Calculation 11 3 4 2 3 2" xfId="17109"/>
    <cellStyle name="Calculation 11 3 4 2 4" xfId="17110"/>
    <cellStyle name="Calculation 11 3 4 2 5" xfId="17111"/>
    <cellStyle name="Calculation 11 3 4 2 6" xfId="17112"/>
    <cellStyle name="Calculation 11 3 4 2 7" xfId="17113"/>
    <cellStyle name="Calculation 11 3 4 3" xfId="1524"/>
    <cellStyle name="Calculation 11 3 4 3 2" xfId="17114"/>
    <cellStyle name="Calculation 11 3 4 3 3" xfId="17115"/>
    <cellStyle name="Calculation 11 3 4 3 4" xfId="17116"/>
    <cellStyle name="Calculation 11 3 4 3 5" xfId="17117"/>
    <cellStyle name="Calculation 11 3 4 3 6" xfId="17118"/>
    <cellStyle name="Calculation 11 3 4 3 7" xfId="17119"/>
    <cellStyle name="Calculation 11 3 4 4" xfId="1525"/>
    <cellStyle name="Calculation 11 3 4 5" xfId="17120"/>
    <cellStyle name="Calculation 11 3 4 6" xfId="17121"/>
    <cellStyle name="Calculation 11 3 4 7" xfId="17122"/>
    <cellStyle name="Calculation 11 3 4 8" xfId="17123"/>
    <cellStyle name="Calculation 11 3 5" xfId="1526"/>
    <cellStyle name="Calculation 11 3 5 2" xfId="1527"/>
    <cellStyle name="Calculation 11 3 5 2 2" xfId="17124"/>
    <cellStyle name="Calculation 11 3 5 2 3" xfId="17125"/>
    <cellStyle name="Calculation 11 3 5 2 4" xfId="17126"/>
    <cellStyle name="Calculation 11 3 5 2 5" xfId="17127"/>
    <cellStyle name="Calculation 11 3 5 2 6" xfId="17128"/>
    <cellStyle name="Calculation 11 3 5 2 7" xfId="17129"/>
    <cellStyle name="Calculation 11 3 5 2 8" xfId="17130"/>
    <cellStyle name="Calculation 11 3 5 3" xfId="1528"/>
    <cellStyle name="Calculation 11 3 5 3 2" xfId="17131"/>
    <cellStyle name="Calculation 11 3 5 4" xfId="17132"/>
    <cellStyle name="Calculation 11 3 5 5" xfId="17133"/>
    <cellStyle name="Calculation 11 3 5 6" xfId="17134"/>
    <cellStyle name="Calculation 11 3 5 7" xfId="17135"/>
    <cellStyle name="Calculation 11 3 6" xfId="1529"/>
    <cellStyle name="Calculation 11 3 6 2" xfId="17136"/>
    <cellStyle name="Calculation 11 3 6 3" xfId="17137"/>
    <cellStyle name="Calculation 11 3 6 4" xfId="17138"/>
    <cellStyle name="Calculation 11 3 6 5" xfId="17139"/>
    <cellStyle name="Calculation 11 3 6 6" xfId="17140"/>
    <cellStyle name="Calculation 11 3 6 7" xfId="17141"/>
    <cellStyle name="Calculation 11 3 7" xfId="1530"/>
    <cellStyle name="Calculation 11 3 8" xfId="17142"/>
    <cellStyle name="Calculation 11 3 9" xfId="17143"/>
    <cellStyle name="Calculation 11 4" xfId="1531"/>
    <cellStyle name="Calculation 11 4 10" xfId="17144"/>
    <cellStyle name="Calculation 11 4 11" xfId="17145"/>
    <cellStyle name="Calculation 11 4 2" xfId="1532"/>
    <cellStyle name="Calculation 11 4 2 2" xfId="1533"/>
    <cellStyle name="Calculation 11 4 2 2 2" xfId="1534"/>
    <cellStyle name="Calculation 11 4 2 2 2 2" xfId="17146"/>
    <cellStyle name="Calculation 11 4 2 2 2 3" xfId="17147"/>
    <cellStyle name="Calculation 11 4 2 2 2 4" xfId="17148"/>
    <cellStyle name="Calculation 11 4 2 2 2 5" xfId="17149"/>
    <cellStyle name="Calculation 11 4 2 2 2 6" xfId="17150"/>
    <cellStyle name="Calculation 11 4 2 2 2 7" xfId="17151"/>
    <cellStyle name="Calculation 11 4 2 2 2 8" xfId="17152"/>
    <cellStyle name="Calculation 11 4 2 2 3" xfId="1535"/>
    <cellStyle name="Calculation 11 4 2 2 3 2" xfId="17153"/>
    <cellStyle name="Calculation 11 4 2 2 4" xfId="17154"/>
    <cellStyle name="Calculation 11 4 2 2 5" xfId="17155"/>
    <cellStyle name="Calculation 11 4 2 2 6" xfId="17156"/>
    <cellStyle name="Calculation 11 4 2 2 7" xfId="17157"/>
    <cellStyle name="Calculation 11 4 2 3" xfId="1536"/>
    <cellStyle name="Calculation 11 4 2 3 2" xfId="17158"/>
    <cellStyle name="Calculation 11 4 2 3 3" xfId="17159"/>
    <cellStyle name="Calculation 11 4 2 3 4" xfId="17160"/>
    <cellStyle name="Calculation 11 4 2 3 5" xfId="17161"/>
    <cellStyle name="Calculation 11 4 2 3 6" xfId="17162"/>
    <cellStyle name="Calculation 11 4 2 3 7" xfId="17163"/>
    <cellStyle name="Calculation 11 4 2 4" xfId="1537"/>
    <cellStyle name="Calculation 11 4 2 5" xfId="17164"/>
    <cellStyle name="Calculation 11 4 2 6" xfId="17165"/>
    <cellStyle name="Calculation 11 4 2 7" xfId="17166"/>
    <cellStyle name="Calculation 11 4 2 8" xfId="17167"/>
    <cellStyle name="Calculation 11 4 3" xfId="1538"/>
    <cellStyle name="Calculation 11 4 3 2" xfId="1539"/>
    <cellStyle name="Calculation 11 4 3 2 2" xfId="1540"/>
    <cellStyle name="Calculation 11 4 3 2 2 2" xfId="17168"/>
    <cellStyle name="Calculation 11 4 3 2 2 3" xfId="17169"/>
    <cellStyle name="Calculation 11 4 3 2 2 4" xfId="17170"/>
    <cellStyle name="Calculation 11 4 3 2 2 5" xfId="17171"/>
    <cellStyle name="Calculation 11 4 3 2 2 6" xfId="17172"/>
    <cellStyle name="Calculation 11 4 3 2 2 7" xfId="17173"/>
    <cellStyle name="Calculation 11 4 3 2 2 8" xfId="17174"/>
    <cellStyle name="Calculation 11 4 3 2 3" xfId="1541"/>
    <cellStyle name="Calculation 11 4 3 2 3 2" xfId="17175"/>
    <cellStyle name="Calculation 11 4 3 2 4" xfId="17176"/>
    <cellStyle name="Calculation 11 4 3 2 5" xfId="17177"/>
    <cellStyle name="Calculation 11 4 3 2 6" xfId="17178"/>
    <cellStyle name="Calculation 11 4 3 2 7" xfId="17179"/>
    <cellStyle name="Calculation 11 4 3 3" xfId="1542"/>
    <cellStyle name="Calculation 11 4 3 3 2" xfId="17180"/>
    <cellStyle name="Calculation 11 4 3 3 3" xfId="17181"/>
    <cellStyle name="Calculation 11 4 3 3 4" xfId="17182"/>
    <cellStyle name="Calculation 11 4 3 3 5" xfId="17183"/>
    <cellStyle name="Calculation 11 4 3 3 6" xfId="17184"/>
    <cellStyle name="Calculation 11 4 3 3 7" xfId="17185"/>
    <cellStyle name="Calculation 11 4 3 4" xfId="1543"/>
    <cellStyle name="Calculation 11 4 3 5" xfId="17186"/>
    <cellStyle name="Calculation 11 4 3 6" xfId="17187"/>
    <cellStyle name="Calculation 11 4 3 7" xfId="17188"/>
    <cellStyle name="Calculation 11 4 3 8" xfId="17189"/>
    <cellStyle name="Calculation 11 4 4" xfId="1544"/>
    <cellStyle name="Calculation 11 4 4 2" xfId="1545"/>
    <cellStyle name="Calculation 11 4 4 2 2" xfId="1546"/>
    <cellStyle name="Calculation 11 4 4 2 2 2" xfId="17190"/>
    <cellStyle name="Calculation 11 4 4 2 2 3" xfId="17191"/>
    <cellStyle name="Calculation 11 4 4 2 2 4" xfId="17192"/>
    <cellStyle name="Calculation 11 4 4 2 2 5" xfId="17193"/>
    <cellStyle name="Calculation 11 4 4 2 2 6" xfId="17194"/>
    <cellStyle name="Calculation 11 4 4 2 2 7" xfId="17195"/>
    <cellStyle name="Calculation 11 4 4 2 2 8" xfId="17196"/>
    <cellStyle name="Calculation 11 4 4 2 3" xfId="1547"/>
    <cellStyle name="Calculation 11 4 4 2 3 2" xfId="17197"/>
    <cellStyle name="Calculation 11 4 4 2 4" xfId="17198"/>
    <cellStyle name="Calculation 11 4 4 2 5" xfId="17199"/>
    <cellStyle name="Calculation 11 4 4 2 6" xfId="17200"/>
    <cellStyle name="Calculation 11 4 4 2 7" xfId="17201"/>
    <cellStyle name="Calculation 11 4 4 3" xfId="1548"/>
    <cellStyle name="Calculation 11 4 4 3 2" xfId="17202"/>
    <cellStyle name="Calculation 11 4 4 3 3" xfId="17203"/>
    <cellStyle name="Calculation 11 4 4 3 4" xfId="17204"/>
    <cellStyle name="Calculation 11 4 4 3 5" xfId="17205"/>
    <cellStyle name="Calculation 11 4 4 3 6" xfId="17206"/>
    <cellStyle name="Calculation 11 4 4 3 7" xfId="17207"/>
    <cellStyle name="Calculation 11 4 4 4" xfId="1549"/>
    <cellStyle name="Calculation 11 4 4 5" xfId="17208"/>
    <cellStyle name="Calculation 11 4 4 6" xfId="17209"/>
    <cellStyle name="Calculation 11 4 4 7" xfId="17210"/>
    <cellStyle name="Calculation 11 4 4 8" xfId="17211"/>
    <cellStyle name="Calculation 11 4 5" xfId="1550"/>
    <cellStyle name="Calculation 11 4 5 2" xfId="1551"/>
    <cellStyle name="Calculation 11 4 5 2 2" xfId="17212"/>
    <cellStyle name="Calculation 11 4 5 2 3" xfId="17213"/>
    <cellStyle name="Calculation 11 4 5 2 4" xfId="17214"/>
    <cellStyle name="Calculation 11 4 5 2 5" xfId="17215"/>
    <cellStyle name="Calculation 11 4 5 2 6" xfId="17216"/>
    <cellStyle name="Calculation 11 4 5 2 7" xfId="17217"/>
    <cellStyle name="Calculation 11 4 5 2 8" xfId="17218"/>
    <cellStyle name="Calculation 11 4 5 3" xfId="1552"/>
    <cellStyle name="Calculation 11 4 5 3 2" xfId="17219"/>
    <cellStyle name="Calculation 11 4 5 4" xfId="17220"/>
    <cellStyle name="Calculation 11 4 5 5" xfId="17221"/>
    <cellStyle name="Calculation 11 4 5 6" xfId="17222"/>
    <cellStyle name="Calculation 11 4 5 7" xfId="17223"/>
    <cellStyle name="Calculation 11 4 6" xfId="1553"/>
    <cellStyle name="Calculation 11 4 6 2" xfId="17224"/>
    <cellStyle name="Calculation 11 4 6 3" xfId="17225"/>
    <cellStyle name="Calculation 11 4 6 4" xfId="17226"/>
    <cellStyle name="Calculation 11 4 6 5" xfId="17227"/>
    <cellStyle name="Calculation 11 4 6 6" xfId="17228"/>
    <cellStyle name="Calculation 11 4 6 7" xfId="17229"/>
    <cellStyle name="Calculation 11 4 7" xfId="1554"/>
    <cellStyle name="Calculation 11 4 8" xfId="17230"/>
    <cellStyle name="Calculation 11 4 9" xfId="17231"/>
    <cellStyle name="Calculation 11 5" xfId="1555"/>
    <cellStyle name="Calculation 11 5 2" xfId="1556"/>
    <cellStyle name="Calculation 11 5 2 2" xfId="1557"/>
    <cellStyle name="Calculation 11 5 2 2 2" xfId="17232"/>
    <cellStyle name="Calculation 11 5 2 2 3" xfId="17233"/>
    <cellStyle name="Calculation 11 5 2 2 4" xfId="17234"/>
    <cellStyle name="Calculation 11 5 2 2 5" xfId="17235"/>
    <cellStyle name="Calculation 11 5 2 2 6" xfId="17236"/>
    <cellStyle name="Calculation 11 5 2 2 7" xfId="17237"/>
    <cellStyle name="Calculation 11 5 2 2 8" xfId="17238"/>
    <cellStyle name="Calculation 11 5 2 3" xfId="1558"/>
    <cellStyle name="Calculation 11 5 2 3 2" xfId="17239"/>
    <cellStyle name="Calculation 11 5 2 4" xfId="17240"/>
    <cellStyle name="Calculation 11 5 2 5" xfId="17241"/>
    <cellStyle name="Calculation 11 5 2 6" xfId="17242"/>
    <cellStyle name="Calculation 11 5 2 7" xfId="17243"/>
    <cellStyle name="Calculation 11 5 3" xfId="1559"/>
    <cellStyle name="Calculation 11 5 3 2" xfId="17244"/>
    <cellStyle name="Calculation 11 5 3 3" xfId="17245"/>
    <cellStyle name="Calculation 11 5 3 4" xfId="17246"/>
    <cellStyle name="Calculation 11 5 3 5" xfId="17247"/>
    <cellStyle name="Calculation 11 5 3 6" xfId="17248"/>
    <cellStyle name="Calculation 11 5 3 7" xfId="17249"/>
    <cellStyle name="Calculation 11 5 4" xfId="1560"/>
    <cellStyle name="Calculation 11 5 5" xfId="17250"/>
    <cellStyle name="Calculation 11 5 6" xfId="17251"/>
    <cellStyle name="Calculation 11 5 7" xfId="17252"/>
    <cellStyle name="Calculation 11 5 8" xfId="17253"/>
    <cellStyle name="Calculation 11 6" xfId="1561"/>
    <cellStyle name="Calculation 11 6 2" xfId="1562"/>
    <cellStyle name="Calculation 11 6 2 2" xfId="1563"/>
    <cellStyle name="Calculation 11 6 2 2 2" xfId="17254"/>
    <cellStyle name="Calculation 11 6 2 2 3" xfId="17255"/>
    <cellStyle name="Calculation 11 6 2 2 4" xfId="17256"/>
    <cellStyle name="Calculation 11 6 2 2 5" xfId="17257"/>
    <cellStyle name="Calculation 11 6 2 2 6" xfId="17258"/>
    <cellStyle name="Calculation 11 6 2 2 7" xfId="17259"/>
    <cellStyle name="Calculation 11 6 2 2 8" xfId="17260"/>
    <cellStyle name="Calculation 11 6 2 3" xfId="1564"/>
    <cellStyle name="Calculation 11 6 2 3 2" xfId="17261"/>
    <cellStyle name="Calculation 11 6 2 4" xfId="17262"/>
    <cellStyle name="Calculation 11 6 2 5" xfId="17263"/>
    <cellStyle name="Calculation 11 6 2 6" xfId="17264"/>
    <cellStyle name="Calculation 11 6 2 7" xfId="17265"/>
    <cellStyle name="Calculation 11 6 3" xfId="1565"/>
    <cellStyle name="Calculation 11 6 3 2" xfId="17266"/>
    <cellStyle name="Calculation 11 6 3 3" xfId="17267"/>
    <cellStyle name="Calculation 11 6 3 4" xfId="17268"/>
    <cellStyle name="Calculation 11 6 3 5" xfId="17269"/>
    <cellStyle name="Calculation 11 6 3 6" xfId="17270"/>
    <cellStyle name="Calculation 11 6 3 7" xfId="17271"/>
    <cellStyle name="Calculation 11 6 4" xfId="1566"/>
    <cellStyle name="Calculation 11 6 5" xfId="17272"/>
    <cellStyle name="Calculation 11 6 6" xfId="17273"/>
    <cellStyle name="Calculation 11 6 7" xfId="17274"/>
    <cellStyle name="Calculation 11 6 8" xfId="17275"/>
    <cellStyle name="Calculation 11 7" xfId="1567"/>
    <cellStyle name="Calculation 11 7 2" xfId="1568"/>
    <cellStyle name="Calculation 11 7 2 2" xfId="1569"/>
    <cellStyle name="Calculation 11 7 2 2 2" xfId="17276"/>
    <cellStyle name="Calculation 11 7 2 2 3" xfId="17277"/>
    <cellStyle name="Calculation 11 7 2 2 4" xfId="17278"/>
    <cellStyle name="Calculation 11 7 2 2 5" xfId="17279"/>
    <cellStyle name="Calculation 11 7 2 2 6" xfId="17280"/>
    <cellStyle name="Calculation 11 7 2 2 7" xfId="17281"/>
    <cellStyle name="Calculation 11 7 2 2 8" xfId="17282"/>
    <cellStyle name="Calculation 11 7 2 3" xfId="1570"/>
    <cellStyle name="Calculation 11 7 2 3 2" xfId="17283"/>
    <cellStyle name="Calculation 11 7 2 4" xfId="17284"/>
    <cellStyle name="Calculation 11 7 2 5" xfId="17285"/>
    <cellStyle name="Calculation 11 7 2 6" xfId="17286"/>
    <cellStyle name="Calculation 11 7 2 7" xfId="17287"/>
    <cellStyle name="Calculation 11 7 3" xfId="1571"/>
    <cellStyle name="Calculation 11 7 3 2" xfId="17288"/>
    <cellStyle name="Calculation 11 7 3 3" xfId="17289"/>
    <cellStyle name="Calculation 11 7 3 4" xfId="17290"/>
    <cellStyle name="Calculation 11 7 3 5" xfId="17291"/>
    <cellStyle name="Calculation 11 7 3 6" xfId="17292"/>
    <cellStyle name="Calculation 11 7 3 7" xfId="17293"/>
    <cellStyle name="Calculation 11 7 4" xfId="1572"/>
    <cellStyle name="Calculation 11 7 5" xfId="17294"/>
    <cellStyle name="Calculation 11 7 6" xfId="17295"/>
    <cellStyle name="Calculation 11 7 7" xfId="17296"/>
    <cellStyle name="Calculation 11 7 8" xfId="17297"/>
    <cellStyle name="Calculation 11 8" xfId="1573"/>
    <cellStyle name="Calculation 11 8 2" xfId="1574"/>
    <cellStyle name="Calculation 11 8 2 2" xfId="17298"/>
    <cellStyle name="Calculation 11 8 2 3" xfId="17299"/>
    <cellStyle name="Calculation 11 8 2 4" xfId="17300"/>
    <cellStyle name="Calculation 11 8 2 5" xfId="17301"/>
    <cellStyle name="Calculation 11 8 2 6" xfId="17302"/>
    <cellStyle name="Calculation 11 8 2 7" xfId="17303"/>
    <cellStyle name="Calculation 11 8 2 8" xfId="17304"/>
    <cellStyle name="Calculation 11 8 3" xfId="1575"/>
    <cellStyle name="Calculation 11 8 3 2" xfId="17305"/>
    <cellStyle name="Calculation 11 8 4" xfId="17306"/>
    <cellStyle name="Calculation 11 8 5" xfId="17307"/>
    <cellStyle name="Calculation 11 8 6" xfId="17308"/>
    <cellStyle name="Calculation 11 8 7" xfId="17309"/>
    <cellStyle name="Calculation 11 9" xfId="1576"/>
    <cellStyle name="Calculation 11 9 2" xfId="17310"/>
    <cellStyle name="Calculation 11 9 3" xfId="17311"/>
    <cellStyle name="Calculation 11 9 4" xfId="17312"/>
    <cellStyle name="Calculation 11 9 5" xfId="17313"/>
    <cellStyle name="Calculation 11 9 6" xfId="17314"/>
    <cellStyle name="Calculation 11 9 7" xfId="17315"/>
    <cellStyle name="Calculation 12" xfId="1577"/>
    <cellStyle name="Calculation 12 10" xfId="1578"/>
    <cellStyle name="Calculation 12 11" xfId="17316"/>
    <cellStyle name="Calculation 12 12" xfId="17317"/>
    <cellStyle name="Calculation 12 13" xfId="17318"/>
    <cellStyle name="Calculation 12 14" xfId="17319"/>
    <cellStyle name="Calculation 12 2" xfId="1579"/>
    <cellStyle name="Calculation 12 2 10" xfId="17320"/>
    <cellStyle name="Calculation 12 2 11" xfId="17321"/>
    <cellStyle name="Calculation 12 2 12" xfId="17322"/>
    <cellStyle name="Calculation 12 2 2" xfId="1580"/>
    <cellStyle name="Calculation 12 2 2 10" xfId="17323"/>
    <cellStyle name="Calculation 12 2 2 11" xfId="17324"/>
    <cellStyle name="Calculation 12 2 2 2" xfId="1581"/>
    <cellStyle name="Calculation 12 2 2 2 2" xfId="1582"/>
    <cellStyle name="Calculation 12 2 2 2 2 2" xfId="1583"/>
    <cellStyle name="Calculation 12 2 2 2 2 2 2" xfId="17325"/>
    <cellStyle name="Calculation 12 2 2 2 2 2 3" xfId="17326"/>
    <cellStyle name="Calculation 12 2 2 2 2 2 4" xfId="17327"/>
    <cellStyle name="Calculation 12 2 2 2 2 2 5" xfId="17328"/>
    <cellStyle name="Calculation 12 2 2 2 2 2 6" xfId="17329"/>
    <cellStyle name="Calculation 12 2 2 2 2 2 7" xfId="17330"/>
    <cellStyle name="Calculation 12 2 2 2 2 2 8" xfId="17331"/>
    <cellStyle name="Calculation 12 2 2 2 2 3" xfId="1584"/>
    <cellStyle name="Calculation 12 2 2 2 2 3 2" xfId="17332"/>
    <cellStyle name="Calculation 12 2 2 2 2 4" xfId="17333"/>
    <cellStyle name="Calculation 12 2 2 2 2 5" xfId="17334"/>
    <cellStyle name="Calculation 12 2 2 2 2 6" xfId="17335"/>
    <cellStyle name="Calculation 12 2 2 2 2 7" xfId="17336"/>
    <cellStyle name="Calculation 12 2 2 2 3" xfId="1585"/>
    <cellStyle name="Calculation 12 2 2 2 3 2" xfId="17337"/>
    <cellStyle name="Calculation 12 2 2 2 3 3" xfId="17338"/>
    <cellStyle name="Calculation 12 2 2 2 3 4" xfId="17339"/>
    <cellStyle name="Calculation 12 2 2 2 3 5" xfId="17340"/>
    <cellStyle name="Calculation 12 2 2 2 3 6" xfId="17341"/>
    <cellStyle name="Calculation 12 2 2 2 3 7" xfId="17342"/>
    <cellStyle name="Calculation 12 2 2 2 4" xfId="1586"/>
    <cellStyle name="Calculation 12 2 2 2 5" xfId="17343"/>
    <cellStyle name="Calculation 12 2 2 2 6" xfId="17344"/>
    <cellStyle name="Calculation 12 2 2 2 7" xfId="17345"/>
    <cellStyle name="Calculation 12 2 2 2 8" xfId="17346"/>
    <cellStyle name="Calculation 12 2 2 3" xfId="1587"/>
    <cellStyle name="Calculation 12 2 2 3 2" xfId="1588"/>
    <cellStyle name="Calculation 12 2 2 3 2 2" xfId="1589"/>
    <cellStyle name="Calculation 12 2 2 3 2 2 2" xfId="17347"/>
    <cellStyle name="Calculation 12 2 2 3 2 2 3" xfId="17348"/>
    <cellStyle name="Calculation 12 2 2 3 2 2 4" xfId="17349"/>
    <cellStyle name="Calculation 12 2 2 3 2 2 5" xfId="17350"/>
    <cellStyle name="Calculation 12 2 2 3 2 2 6" xfId="17351"/>
    <cellStyle name="Calculation 12 2 2 3 2 2 7" xfId="17352"/>
    <cellStyle name="Calculation 12 2 2 3 2 2 8" xfId="17353"/>
    <cellStyle name="Calculation 12 2 2 3 2 3" xfId="1590"/>
    <cellStyle name="Calculation 12 2 2 3 2 3 2" xfId="17354"/>
    <cellStyle name="Calculation 12 2 2 3 2 4" xfId="17355"/>
    <cellStyle name="Calculation 12 2 2 3 2 5" xfId="17356"/>
    <cellStyle name="Calculation 12 2 2 3 2 6" xfId="17357"/>
    <cellStyle name="Calculation 12 2 2 3 2 7" xfId="17358"/>
    <cellStyle name="Calculation 12 2 2 3 3" xfId="1591"/>
    <cellStyle name="Calculation 12 2 2 3 3 2" xfId="17359"/>
    <cellStyle name="Calculation 12 2 2 3 3 3" xfId="17360"/>
    <cellStyle name="Calculation 12 2 2 3 3 4" xfId="17361"/>
    <cellStyle name="Calculation 12 2 2 3 3 5" xfId="17362"/>
    <cellStyle name="Calculation 12 2 2 3 3 6" xfId="17363"/>
    <cellStyle name="Calculation 12 2 2 3 3 7" xfId="17364"/>
    <cellStyle name="Calculation 12 2 2 3 4" xfId="1592"/>
    <cellStyle name="Calculation 12 2 2 3 5" xfId="17365"/>
    <cellStyle name="Calculation 12 2 2 3 6" xfId="17366"/>
    <cellStyle name="Calculation 12 2 2 3 7" xfId="17367"/>
    <cellStyle name="Calculation 12 2 2 3 8" xfId="17368"/>
    <cellStyle name="Calculation 12 2 2 4" xfId="1593"/>
    <cellStyle name="Calculation 12 2 2 4 2" xfId="1594"/>
    <cellStyle name="Calculation 12 2 2 4 2 2" xfId="1595"/>
    <cellStyle name="Calculation 12 2 2 4 2 2 2" xfId="17369"/>
    <cellStyle name="Calculation 12 2 2 4 2 2 3" xfId="17370"/>
    <cellStyle name="Calculation 12 2 2 4 2 2 4" xfId="17371"/>
    <cellStyle name="Calculation 12 2 2 4 2 2 5" xfId="17372"/>
    <cellStyle name="Calculation 12 2 2 4 2 2 6" xfId="17373"/>
    <cellStyle name="Calculation 12 2 2 4 2 2 7" xfId="17374"/>
    <cellStyle name="Calculation 12 2 2 4 2 2 8" xfId="17375"/>
    <cellStyle name="Calculation 12 2 2 4 2 3" xfId="1596"/>
    <cellStyle name="Calculation 12 2 2 4 2 3 2" xfId="17376"/>
    <cellStyle name="Calculation 12 2 2 4 2 4" xfId="17377"/>
    <cellStyle name="Calculation 12 2 2 4 2 5" xfId="17378"/>
    <cellStyle name="Calculation 12 2 2 4 2 6" xfId="17379"/>
    <cellStyle name="Calculation 12 2 2 4 2 7" xfId="17380"/>
    <cellStyle name="Calculation 12 2 2 4 3" xfId="1597"/>
    <cellStyle name="Calculation 12 2 2 4 3 2" xfId="17381"/>
    <cellStyle name="Calculation 12 2 2 4 3 3" xfId="17382"/>
    <cellStyle name="Calculation 12 2 2 4 3 4" xfId="17383"/>
    <cellStyle name="Calculation 12 2 2 4 3 5" xfId="17384"/>
    <cellStyle name="Calculation 12 2 2 4 3 6" xfId="17385"/>
    <cellStyle name="Calculation 12 2 2 4 3 7" xfId="17386"/>
    <cellStyle name="Calculation 12 2 2 4 4" xfId="1598"/>
    <cellStyle name="Calculation 12 2 2 4 5" xfId="17387"/>
    <cellStyle name="Calculation 12 2 2 4 6" xfId="17388"/>
    <cellStyle name="Calculation 12 2 2 4 7" xfId="17389"/>
    <cellStyle name="Calculation 12 2 2 4 8" xfId="17390"/>
    <cellStyle name="Calculation 12 2 2 5" xfId="1599"/>
    <cellStyle name="Calculation 12 2 2 5 2" xfId="1600"/>
    <cellStyle name="Calculation 12 2 2 5 2 2" xfId="17391"/>
    <cellStyle name="Calculation 12 2 2 5 2 3" xfId="17392"/>
    <cellStyle name="Calculation 12 2 2 5 2 4" xfId="17393"/>
    <cellStyle name="Calculation 12 2 2 5 2 5" xfId="17394"/>
    <cellStyle name="Calculation 12 2 2 5 2 6" xfId="17395"/>
    <cellStyle name="Calculation 12 2 2 5 2 7" xfId="17396"/>
    <cellStyle name="Calculation 12 2 2 5 2 8" xfId="17397"/>
    <cellStyle name="Calculation 12 2 2 5 3" xfId="1601"/>
    <cellStyle name="Calculation 12 2 2 5 3 2" xfId="17398"/>
    <cellStyle name="Calculation 12 2 2 5 4" xfId="17399"/>
    <cellStyle name="Calculation 12 2 2 5 5" xfId="17400"/>
    <cellStyle name="Calculation 12 2 2 5 6" xfId="17401"/>
    <cellStyle name="Calculation 12 2 2 5 7" xfId="17402"/>
    <cellStyle name="Calculation 12 2 2 6" xfId="1602"/>
    <cellStyle name="Calculation 12 2 2 6 2" xfId="17403"/>
    <cellStyle name="Calculation 12 2 2 6 3" xfId="17404"/>
    <cellStyle name="Calculation 12 2 2 6 4" xfId="17405"/>
    <cellStyle name="Calculation 12 2 2 6 5" xfId="17406"/>
    <cellStyle name="Calculation 12 2 2 6 6" xfId="17407"/>
    <cellStyle name="Calculation 12 2 2 6 7" xfId="17408"/>
    <cellStyle name="Calculation 12 2 2 7" xfId="1603"/>
    <cellStyle name="Calculation 12 2 2 8" xfId="17409"/>
    <cellStyle name="Calculation 12 2 2 9" xfId="17410"/>
    <cellStyle name="Calculation 12 2 3" xfId="1604"/>
    <cellStyle name="Calculation 12 2 3 2" xfId="1605"/>
    <cellStyle name="Calculation 12 2 3 2 2" xfId="1606"/>
    <cellStyle name="Calculation 12 2 3 2 2 2" xfId="17411"/>
    <cellStyle name="Calculation 12 2 3 2 2 3" xfId="17412"/>
    <cellStyle name="Calculation 12 2 3 2 2 4" xfId="17413"/>
    <cellStyle name="Calculation 12 2 3 2 2 5" xfId="17414"/>
    <cellStyle name="Calculation 12 2 3 2 2 6" xfId="17415"/>
    <cellStyle name="Calculation 12 2 3 2 2 7" xfId="17416"/>
    <cellStyle name="Calculation 12 2 3 2 2 8" xfId="17417"/>
    <cellStyle name="Calculation 12 2 3 2 3" xfId="1607"/>
    <cellStyle name="Calculation 12 2 3 2 3 2" xfId="17418"/>
    <cellStyle name="Calculation 12 2 3 2 4" xfId="17419"/>
    <cellStyle name="Calculation 12 2 3 2 5" xfId="17420"/>
    <cellStyle name="Calculation 12 2 3 2 6" xfId="17421"/>
    <cellStyle name="Calculation 12 2 3 2 7" xfId="17422"/>
    <cellStyle name="Calculation 12 2 3 3" xfId="1608"/>
    <cellStyle name="Calculation 12 2 3 3 2" xfId="17423"/>
    <cellStyle name="Calculation 12 2 3 3 3" xfId="17424"/>
    <cellStyle name="Calculation 12 2 3 3 4" xfId="17425"/>
    <cellStyle name="Calculation 12 2 3 3 5" xfId="17426"/>
    <cellStyle name="Calculation 12 2 3 3 6" xfId="17427"/>
    <cellStyle name="Calculation 12 2 3 3 7" xfId="17428"/>
    <cellStyle name="Calculation 12 2 3 4" xfId="1609"/>
    <cellStyle name="Calculation 12 2 3 5" xfId="17429"/>
    <cellStyle name="Calculation 12 2 3 6" xfId="17430"/>
    <cellStyle name="Calculation 12 2 3 7" xfId="17431"/>
    <cellStyle name="Calculation 12 2 3 8" xfId="17432"/>
    <cellStyle name="Calculation 12 2 4" xfId="1610"/>
    <cellStyle name="Calculation 12 2 4 2" xfId="1611"/>
    <cellStyle name="Calculation 12 2 4 2 2" xfId="1612"/>
    <cellStyle name="Calculation 12 2 4 2 2 2" xfId="17433"/>
    <cellStyle name="Calculation 12 2 4 2 2 3" xfId="17434"/>
    <cellStyle name="Calculation 12 2 4 2 2 4" xfId="17435"/>
    <cellStyle name="Calculation 12 2 4 2 2 5" xfId="17436"/>
    <cellStyle name="Calculation 12 2 4 2 2 6" xfId="17437"/>
    <cellStyle name="Calculation 12 2 4 2 2 7" xfId="17438"/>
    <cellStyle name="Calculation 12 2 4 2 2 8" xfId="17439"/>
    <cellStyle name="Calculation 12 2 4 2 3" xfId="1613"/>
    <cellStyle name="Calculation 12 2 4 2 3 2" xfId="17440"/>
    <cellStyle name="Calculation 12 2 4 2 4" xfId="17441"/>
    <cellStyle name="Calculation 12 2 4 2 5" xfId="17442"/>
    <cellStyle name="Calculation 12 2 4 2 6" xfId="17443"/>
    <cellStyle name="Calculation 12 2 4 2 7" xfId="17444"/>
    <cellStyle name="Calculation 12 2 4 3" xfId="1614"/>
    <cellStyle name="Calculation 12 2 4 3 2" xfId="17445"/>
    <cellStyle name="Calculation 12 2 4 3 3" xfId="17446"/>
    <cellStyle name="Calculation 12 2 4 3 4" xfId="17447"/>
    <cellStyle name="Calculation 12 2 4 3 5" xfId="17448"/>
    <cellStyle name="Calculation 12 2 4 3 6" xfId="17449"/>
    <cellStyle name="Calculation 12 2 4 3 7" xfId="17450"/>
    <cellStyle name="Calculation 12 2 4 4" xfId="1615"/>
    <cellStyle name="Calculation 12 2 4 5" xfId="17451"/>
    <cellStyle name="Calculation 12 2 4 6" xfId="17452"/>
    <cellStyle name="Calculation 12 2 4 7" xfId="17453"/>
    <cellStyle name="Calculation 12 2 4 8" xfId="17454"/>
    <cellStyle name="Calculation 12 2 5" xfId="1616"/>
    <cellStyle name="Calculation 12 2 5 2" xfId="1617"/>
    <cellStyle name="Calculation 12 2 5 2 2" xfId="1618"/>
    <cellStyle name="Calculation 12 2 5 2 2 2" xfId="17455"/>
    <cellStyle name="Calculation 12 2 5 2 2 3" xfId="17456"/>
    <cellStyle name="Calculation 12 2 5 2 2 4" xfId="17457"/>
    <cellStyle name="Calculation 12 2 5 2 2 5" xfId="17458"/>
    <cellStyle name="Calculation 12 2 5 2 2 6" xfId="17459"/>
    <cellStyle name="Calculation 12 2 5 2 2 7" xfId="17460"/>
    <cellStyle name="Calculation 12 2 5 2 2 8" xfId="17461"/>
    <cellStyle name="Calculation 12 2 5 2 3" xfId="1619"/>
    <cellStyle name="Calculation 12 2 5 2 3 2" xfId="17462"/>
    <cellStyle name="Calculation 12 2 5 2 4" xfId="17463"/>
    <cellStyle name="Calculation 12 2 5 2 5" xfId="17464"/>
    <cellStyle name="Calculation 12 2 5 2 6" xfId="17465"/>
    <cellStyle name="Calculation 12 2 5 2 7" xfId="17466"/>
    <cellStyle name="Calculation 12 2 5 3" xfId="1620"/>
    <cellStyle name="Calculation 12 2 5 3 2" xfId="17467"/>
    <cellStyle name="Calculation 12 2 5 3 3" xfId="17468"/>
    <cellStyle name="Calculation 12 2 5 3 4" xfId="17469"/>
    <cellStyle name="Calculation 12 2 5 3 5" xfId="17470"/>
    <cellStyle name="Calculation 12 2 5 3 6" xfId="17471"/>
    <cellStyle name="Calculation 12 2 5 3 7" xfId="17472"/>
    <cellStyle name="Calculation 12 2 5 4" xfId="1621"/>
    <cellStyle name="Calculation 12 2 5 5" xfId="17473"/>
    <cellStyle name="Calculation 12 2 5 6" xfId="17474"/>
    <cellStyle name="Calculation 12 2 5 7" xfId="17475"/>
    <cellStyle name="Calculation 12 2 5 8" xfId="17476"/>
    <cellStyle name="Calculation 12 2 6" xfId="1622"/>
    <cellStyle name="Calculation 12 2 6 2" xfId="1623"/>
    <cellStyle name="Calculation 12 2 6 2 2" xfId="17477"/>
    <cellStyle name="Calculation 12 2 6 2 3" xfId="17478"/>
    <cellStyle name="Calculation 12 2 6 2 4" xfId="17479"/>
    <cellStyle name="Calculation 12 2 6 2 5" xfId="17480"/>
    <cellStyle name="Calculation 12 2 6 2 6" xfId="17481"/>
    <cellStyle name="Calculation 12 2 6 2 7" xfId="17482"/>
    <cellStyle name="Calculation 12 2 6 2 8" xfId="17483"/>
    <cellStyle name="Calculation 12 2 6 3" xfId="1624"/>
    <cellStyle name="Calculation 12 2 6 3 2" xfId="17484"/>
    <cellStyle name="Calculation 12 2 6 4" xfId="17485"/>
    <cellStyle name="Calculation 12 2 6 5" xfId="17486"/>
    <cellStyle name="Calculation 12 2 6 6" xfId="17487"/>
    <cellStyle name="Calculation 12 2 6 7" xfId="17488"/>
    <cellStyle name="Calculation 12 2 7" xfId="1625"/>
    <cellStyle name="Calculation 12 2 7 2" xfId="17489"/>
    <cellStyle name="Calculation 12 2 7 3" xfId="17490"/>
    <cellStyle name="Calculation 12 2 7 4" xfId="17491"/>
    <cellStyle name="Calculation 12 2 7 5" xfId="17492"/>
    <cellStyle name="Calculation 12 2 7 6" xfId="17493"/>
    <cellStyle name="Calculation 12 2 7 7" xfId="17494"/>
    <cellStyle name="Calculation 12 2 8" xfId="1626"/>
    <cellStyle name="Calculation 12 2 9" xfId="17495"/>
    <cellStyle name="Calculation 12 3" xfId="1627"/>
    <cellStyle name="Calculation 12 3 10" xfId="17496"/>
    <cellStyle name="Calculation 12 3 11" xfId="17497"/>
    <cellStyle name="Calculation 12 3 2" xfId="1628"/>
    <cellStyle name="Calculation 12 3 2 2" xfId="1629"/>
    <cellStyle name="Calculation 12 3 2 2 2" xfId="1630"/>
    <cellStyle name="Calculation 12 3 2 2 2 2" xfId="17498"/>
    <cellStyle name="Calculation 12 3 2 2 2 3" xfId="17499"/>
    <cellStyle name="Calculation 12 3 2 2 2 4" xfId="17500"/>
    <cellStyle name="Calculation 12 3 2 2 2 5" xfId="17501"/>
    <cellStyle name="Calculation 12 3 2 2 2 6" xfId="17502"/>
    <cellStyle name="Calculation 12 3 2 2 2 7" xfId="17503"/>
    <cellStyle name="Calculation 12 3 2 2 2 8" xfId="17504"/>
    <cellStyle name="Calculation 12 3 2 2 3" xfId="1631"/>
    <cellStyle name="Calculation 12 3 2 2 3 2" xfId="17505"/>
    <cellStyle name="Calculation 12 3 2 2 4" xfId="17506"/>
    <cellStyle name="Calculation 12 3 2 2 5" xfId="17507"/>
    <cellStyle name="Calculation 12 3 2 2 6" xfId="17508"/>
    <cellStyle name="Calculation 12 3 2 2 7" xfId="17509"/>
    <cellStyle name="Calculation 12 3 2 3" xfId="1632"/>
    <cellStyle name="Calculation 12 3 2 3 2" xfId="17510"/>
    <cellStyle name="Calculation 12 3 2 3 3" xfId="17511"/>
    <cellStyle name="Calculation 12 3 2 3 4" xfId="17512"/>
    <cellStyle name="Calculation 12 3 2 3 5" xfId="17513"/>
    <cellStyle name="Calculation 12 3 2 3 6" xfId="17514"/>
    <cellStyle name="Calculation 12 3 2 3 7" xfId="17515"/>
    <cellStyle name="Calculation 12 3 2 4" xfId="1633"/>
    <cellStyle name="Calculation 12 3 2 5" xfId="17516"/>
    <cellStyle name="Calculation 12 3 2 6" xfId="17517"/>
    <cellStyle name="Calculation 12 3 2 7" xfId="17518"/>
    <cellStyle name="Calculation 12 3 2 8" xfId="17519"/>
    <cellStyle name="Calculation 12 3 3" xfId="1634"/>
    <cellStyle name="Calculation 12 3 3 2" xfId="1635"/>
    <cellStyle name="Calculation 12 3 3 2 2" xfId="1636"/>
    <cellStyle name="Calculation 12 3 3 2 2 2" xfId="17520"/>
    <cellStyle name="Calculation 12 3 3 2 2 3" xfId="17521"/>
    <cellStyle name="Calculation 12 3 3 2 2 4" xfId="17522"/>
    <cellStyle name="Calculation 12 3 3 2 2 5" xfId="17523"/>
    <cellStyle name="Calculation 12 3 3 2 2 6" xfId="17524"/>
    <cellStyle name="Calculation 12 3 3 2 2 7" xfId="17525"/>
    <cellStyle name="Calculation 12 3 3 2 2 8" xfId="17526"/>
    <cellStyle name="Calculation 12 3 3 2 3" xfId="1637"/>
    <cellStyle name="Calculation 12 3 3 2 3 2" xfId="17527"/>
    <cellStyle name="Calculation 12 3 3 2 4" xfId="17528"/>
    <cellStyle name="Calculation 12 3 3 2 5" xfId="17529"/>
    <cellStyle name="Calculation 12 3 3 2 6" xfId="17530"/>
    <cellStyle name="Calculation 12 3 3 2 7" xfId="17531"/>
    <cellStyle name="Calculation 12 3 3 3" xfId="1638"/>
    <cellStyle name="Calculation 12 3 3 3 2" xfId="17532"/>
    <cellStyle name="Calculation 12 3 3 3 3" xfId="17533"/>
    <cellStyle name="Calculation 12 3 3 3 4" xfId="17534"/>
    <cellStyle name="Calculation 12 3 3 3 5" xfId="17535"/>
    <cellStyle name="Calculation 12 3 3 3 6" xfId="17536"/>
    <cellStyle name="Calculation 12 3 3 3 7" xfId="17537"/>
    <cellStyle name="Calculation 12 3 3 4" xfId="1639"/>
    <cellStyle name="Calculation 12 3 3 5" xfId="17538"/>
    <cellStyle name="Calculation 12 3 3 6" xfId="17539"/>
    <cellStyle name="Calculation 12 3 3 7" xfId="17540"/>
    <cellStyle name="Calculation 12 3 3 8" xfId="17541"/>
    <cellStyle name="Calculation 12 3 4" xfId="1640"/>
    <cellStyle name="Calculation 12 3 4 2" xfId="1641"/>
    <cellStyle name="Calculation 12 3 4 2 2" xfId="1642"/>
    <cellStyle name="Calculation 12 3 4 2 2 2" xfId="17542"/>
    <cellStyle name="Calculation 12 3 4 2 2 3" xfId="17543"/>
    <cellStyle name="Calculation 12 3 4 2 2 4" xfId="17544"/>
    <cellStyle name="Calculation 12 3 4 2 2 5" xfId="17545"/>
    <cellStyle name="Calculation 12 3 4 2 2 6" xfId="17546"/>
    <cellStyle name="Calculation 12 3 4 2 2 7" xfId="17547"/>
    <cellStyle name="Calculation 12 3 4 2 2 8" xfId="17548"/>
    <cellStyle name="Calculation 12 3 4 2 3" xfId="1643"/>
    <cellStyle name="Calculation 12 3 4 2 3 2" xfId="17549"/>
    <cellStyle name="Calculation 12 3 4 2 4" xfId="17550"/>
    <cellStyle name="Calculation 12 3 4 2 5" xfId="17551"/>
    <cellStyle name="Calculation 12 3 4 2 6" xfId="17552"/>
    <cellStyle name="Calculation 12 3 4 2 7" xfId="17553"/>
    <cellStyle name="Calculation 12 3 4 3" xfId="1644"/>
    <cellStyle name="Calculation 12 3 4 3 2" xfId="17554"/>
    <cellStyle name="Calculation 12 3 4 3 3" xfId="17555"/>
    <cellStyle name="Calculation 12 3 4 3 4" xfId="17556"/>
    <cellStyle name="Calculation 12 3 4 3 5" xfId="17557"/>
    <cellStyle name="Calculation 12 3 4 3 6" xfId="17558"/>
    <cellStyle name="Calculation 12 3 4 3 7" xfId="17559"/>
    <cellStyle name="Calculation 12 3 4 4" xfId="1645"/>
    <cellStyle name="Calculation 12 3 4 5" xfId="17560"/>
    <cellStyle name="Calculation 12 3 4 6" xfId="17561"/>
    <cellStyle name="Calculation 12 3 4 7" xfId="17562"/>
    <cellStyle name="Calculation 12 3 4 8" xfId="17563"/>
    <cellStyle name="Calculation 12 3 5" xfId="1646"/>
    <cellStyle name="Calculation 12 3 5 2" xfId="1647"/>
    <cellStyle name="Calculation 12 3 5 2 2" xfId="17564"/>
    <cellStyle name="Calculation 12 3 5 2 3" xfId="17565"/>
    <cellStyle name="Calculation 12 3 5 2 4" xfId="17566"/>
    <cellStyle name="Calculation 12 3 5 2 5" xfId="17567"/>
    <cellStyle name="Calculation 12 3 5 2 6" xfId="17568"/>
    <cellStyle name="Calculation 12 3 5 2 7" xfId="17569"/>
    <cellStyle name="Calculation 12 3 5 2 8" xfId="17570"/>
    <cellStyle name="Calculation 12 3 5 3" xfId="1648"/>
    <cellStyle name="Calculation 12 3 5 3 2" xfId="17571"/>
    <cellStyle name="Calculation 12 3 5 4" xfId="17572"/>
    <cellStyle name="Calculation 12 3 5 5" xfId="17573"/>
    <cellStyle name="Calculation 12 3 5 6" xfId="17574"/>
    <cellStyle name="Calculation 12 3 5 7" xfId="17575"/>
    <cellStyle name="Calculation 12 3 6" xfId="1649"/>
    <cellStyle name="Calculation 12 3 6 2" xfId="17576"/>
    <cellStyle name="Calculation 12 3 6 3" xfId="17577"/>
    <cellStyle name="Calculation 12 3 6 4" xfId="17578"/>
    <cellStyle name="Calculation 12 3 6 5" xfId="17579"/>
    <cellStyle name="Calculation 12 3 6 6" xfId="17580"/>
    <cellStyle name="Calculation 12 3 6 7" xfId="17581"/>
    <cellStyle name="Calculation 12 3 7" xfId="1650"/>
    <cellStyle name="Calculation 12 3 8" xfId="17582"/>
    <cellStyle name="Calculation 12 3 9" xfId="17583"/>
    <cellStyle name="Calculation 12 4" xfId="1651"/>
    <cellStyle name="Calculation 12 4 10" xfId="17584"/>
    <cellStyle name="Calculation 12 4 11" xfId="17585"/>
    <cellStyle name="Calculation 12 4 2" xfId="1652"/>
    <cellStyle name="Calculation 12 4 2 2" xfId="1653"/>
    <cellStyle name="Calculation 12 4 2 2 2" xfId="1654"/>
    <cellStyle name="Calculation 12 4 2 2 2 2" xfId="17586"/>
    <cellStyle name="Calculation 12 4 2 2 2 3" xfId="17587"/>
    <cellStyle name="Calculation 12 4 2 2 2 4" xfId="17588"/>
    <cellStyle name="Calculation 12 4 2 2 2 5" xfId="17589"/>
    <cellStyle name="Calculation 12 4 2 2 2 6" xfId="17590"/>
    <cellStyle name="Calculation 12 4 2 2 2 7" xfId="17591"/>
    <cellStyle name="Calculation 12 4 2 2 2 8" xfId="17592"/>
    <cellStyle name="Calculation 12 4 2 2 3" xfId="1655"/>
    <cellStyle name="Calculation 12 4 2 2 3 2" xfId="17593"/>
    <cellStyle name="Calculation 12 4 2 2 4" xfId="17594"/>
    <cellStyle name="Calculation 12 4 2 2 5" xfId="17595"/>
    <cellStyle name="Calculation 12 4 2 2 6" xfId="17596"/>
    <cellStyle name="Calculation 12 4 2 2 7" xfId="17597"/>
    <cellStyle name="Calculation 12 4 2 3" xfId="1656"/>
    <cellStyle name="Calculation 12 4 2 3 2" xfId="17598"/>
    <cellStyle name="Calculation 12 4 2 3 3" xfId="17599"/>
    <cellStyle name="Calculation 12 4 2 3 4" xfId="17600"/>
    <cellStyle name="Calculation 12 4 2 3 5" xfId="17601"/>
    <cellStyle name="Calculation 12 4 2 3 6" xfId="17602"/>
    <cellStyle name="Calculation 12 4 2 3 7" xfId="17603"/>
    <cellStyle name="Calculation 12 4 2 4" xfId="1657"/>
    <cellStyle name="Calculation 12 4 2 5" xfId="17604"/>
    <cellStyle name="Calculation 12 4 2 6" xfId="17605"/>
    <cellStyle name="Calculation 12 4 2 7" xfId="17606"/>
    <cellStyle name="Calculation 12 4 2 8" xfId="17607"/>
    <cellStyle name="Calculation 12 4 3" xfId="1658"/>
    <cellStyle name="Calculation 12 4 3 2" xfId="1659"/>
    <cellStyle name="Calculation 12 4 3 2 2" xfId="1660"/>
    <cellStyle name="Calculation 12 4 3 2 2 2" xfId="17608"/>
    <cellStyle name="Calculation 12 4 3 2 2 3" xfId="17609"/>
    <cellStyle name="Calculation 12 4 3 2 2 4" xfId="17610"/>
    <cellStyle name="Calculation 12 4 3 2 2 5" xfId="17611"/>
    <cellStyle name="Calculation 12 4 3 2 2 6" xfId="17612"/>
    <cellStyle name="Calculation 12 4 3 2 2 7" xfId="17613"/>
    <cellStyle name="Calculation 12 4 3 2 2 8" xfId="17614"/>
    <cellStyle name="Calculation 12 4 3 2 3" xfId="1661"/>
    <cellStyle name="Calculation 12 4 3 2 3 2" xfId="17615"/>
    <cellStyle name="Calculation 12 4 3 2 4" xfId="17616"/>
    <cellStyle name="Calculation 12 4 3 2 5" xfId="17617"/>
    <cellStyle name="Calculation 12 4 3 2 6" xfId="17618"/>
    <cellStyle name="Calculation 12 4 3 2 7" xfId="17619"/>
    <cellStyle name="Calculation 12 4 3 3" xfId="1662"/>
    <cellStyle name="Calculation 12 4 3 3 2" xfId="17620"/>
    <cellStyle name="Calculation 12 4 3 3 3" xfId="17621"/>
    <cellStyle name="Calculation 12 4 3 3 4" xfId="17622"/>
    <cellStyle name="Calculation 12 4 3 3 5" xfId="17623"/>
    <cellStyle name="Calculation 12 4 3 3 6" xfId="17624"/>
    <cellStyle name="Calculation 12 4 3 3 7" xfId="17625"/>
    <cellStyle name="Calculation 12 4 3 4" xfId="1663"/>
    <cellStyle name="Calculation 12 4 3 5" xfId="17626"/>
    <cellStyle name="Calculation 12 4 3 6" xfId="17627"/>
    <cellStyle name="Calculation 12 4 3 7" xfId="17628"/>
    <cellStyle name="Calculation 12 4 3 8" xfId="17629"/>
    <cellStyle name="Calculation 12 4 4" xfId="1664"/>
    <cellStyle name="Calculation 12 4 4 2" xfId="1665"/>
    <cellStyle name="Calculation 12 4 4 2 2" xfId="1666"/>
    <cellStyle name="Calculation 12 4 4 2 2 2" xfId="17630"/>
    <cellStyle name="Calculation 12 4 4 2 2 3" xfId="17631"/>
    <cellStyle name="Calculation 12 4 4 2 2 4" xfId="17632"/>
    <cellStyle name="Calculation 12 4 4 2 2 5" xfId="17633"/>
    <cellStyle name="Calculation 12 4 4 2 2 6" xfId="17634"/>
    <cellStyle name="Calculation 12 4 4 2 2 7" xfId="17635"/>
    <cellStyle name="Calculation 12 4 4 2 2 8" xfId="17636"/>
    <cellStyle name="Calculation 12 4 4 2 3" xfId="1667"/>
    <cellStyle name="Calculation 12 4 4 2 3 2" xfId="17637"/>
    <cellStyle name="Calculation 12 4 4 2 4" xfId="17638"/>
    <cellStyle name="Calculation 12 4 4 2 5" xfId="17639"/>
    <cellStyle name="Calculation 12 4 4 2 6" xfId="17640"/>
    <cellStyle name="Calculation 12 4 4 2 7" xfId="17641"/>
    <cellStyle name="Calculation 12 4 4 3" xfId="1668"/>
    <cellStyle name="Calculation 12 4 4 3 2" xfId="17642"/>
    <cellStyle name="Calculation 12 4 4 3 3" xfId="17643"/>
    <cellStyle name="Calculation 12 4 4 3 4" xfId="17644"/>
    <cellStyle name="Calculation 12 4 4 3 5" xfId="17645"/>
    <cellStyle name="Calculation 12 4 4 3 6" xfId="17646"/>
    <cellStyle name="Calculation 12 4 4 3 7" xfId="17647"/>
    <cellStyle name="Calculation 12 4 4 4" xfId="1669"/>
    <cellStyle name="Calculation 12 4 4 5" xfId="17648"/>
    <cellStyle name="Calculation 12 4 4 6" xfId="17649"/>
    <cellStyle name="Calculation 12 4 4 7" xfId="17650"/>
    <cellStyle name="Calculation 12 4 4 8" xfId="17651"/>
    <cellStyle name="Calculation 12 4 5" xfId="1670"/>
    <cellStyle name="Calculation 12 4 5 2" xfId="1671"/>
    <cellStyle name="Calculation 12 4 5 2 2" xfId="17652"/>
    <cellStyle name="Calculation 12 4 5 2 3" xfId="17653"/>
    <cellStyle name="Calculation 12 4 5 2 4" xfId="17654"/>
    <cellStyle name="Calculation 12 4 5 2 5" xfId="17655"/>
    <cellStyle name="Calculation 12 4 5 2 6" xfId="17656"/>
    <cellStyle name="Calculation 12 4 5 2 7" xfId="17657"/>
    <cellStyle name="Calculation 12 4 5 2 8" xfId="17658"/>
    <cellStyle name="Calculation 12 4 5 3" xfId="1672"/>
    <cellStyle name="Calculation 12 4 5 3 2" xfId="17659"/>
    <cellStyle name="Calculation 12 4 5 4" xfId="17660"/>
    <cellStyle name="Calculation 12 4 5 5" xfId="17661"/>
    <cellStyle name="Calculation 12 4 5 6" xfId="17662"/>
    <cellStyle name="Calculation 12 4 5 7" xfId="17663"/>
    <cellStyle name="Calculation 12 4 6" xfId="1673"/>
    <cellStyle name="Calculation 12 4 6 2" xfId="17664"/>
    <cellStyle name="Calculation 12 4 6 3" xfId="17665"/>
    <cellStyle name="Calculation 12 4 6 4" xfId="17666"/>
    <cellStyle name="Calculation 12 4 6 5" xfId="17667"/>
    <cellStyle name="Calculation 12 4 6 6" xfId="17668"/>
    <cellStyle name="Calculation 12 4 6 7" xfId="17669"/>
    <cellStyle name="Calculation 12 4 7" xfId="1674"/>
    <cellStyle name="Calculation 12 4 8" xfId="17670"/>
    <cellStyle name="Calculation 12 4 9" xfId="17671"/>
    <cellStyle name="Calculation 12 5" xfId="1675"/>
    <cellStyle name="Calculation 12 5 2" xfId="1676"/>
    <cellStyle name="Calculation 12 5 2 2" xfId="1677"/>
    <cellStyle name="Calculation 12 5 2 2 2" xfId="17672"/>
    <cellStyle name="Calculation 12 5 2 2 3" xfId="17673"/>
    <cellStyle name="Calculation 12 5 2 2 4" xfId="17674"/>
    <cellStyle name="Calculation 12 5 2 2 5" xfId="17675"/>
    <cellStyle name="Calculation 12 5 2 2 6" xfId="17676"/>
    <cellStyle name="Calculation 12 5 2 2 7" xfId="17677"/>
    <cellStyle name="Calculation 12 5 2 2 8" xfId="17678"/>
    <cellStyle name="Calculation 12 5 2 3" xfId="1678"/>
    <cellStyle name="Calculation 12 5 2 3 2" xfId="17679"/>
    <cellStyle name="Calculation 12 5 2 4" xfId="17680"/>
    <cellStyle name="Calculation 12 5 2 5" xfId="17681"/>
    <cellStyle name="Calculation 12 5 2 6" xfId="17682"/>
    <cellStyle name="Calculation 12 5 2 7" xfId="17683"/>
    <cellStyle name="Calculation 12 5 3" xfId="1679"/>
    <cellStyle name="Calculation 12 5 3 2" xfId="17684"/>
    <cellStyle name="Calculation 12 5 3 3" xfId="17685"/>
    <cellStyle name="Calculation 12 5 3 4" xfId="17686"/>
    <cellStyle name="Calculation 12 5 3 5" xfId="17687"/>
    <cellStyle name="Calculation 12 5 3 6" xfId="17688"/>
    <cellStyle name="Calculation 12 5 3 7" xfId="17689"/>
    <cellStyle name="Calculation 12 5 4" xfId="1680"/>
    <cellStyle name="Calculation 12 5 5" xfId="17690"/>
    <cellStyle name="Calculation 12 5 6" xfId="17691"/>
    <cellStyle name="Calculation 12 5 7" xfId="17692"/>
    <cellStyle name="Calculation 12 5 8" xfId="17693"/>
    <cellStyle name="Calculation 12 6" xfId="1681"/>
    <cellStyle name="Calculation 12 6 2" xfId="1682"/>
    <cellStyle name="Calculation 12 6 2 2" xfId="1683"/>
    <cellStyle name="Calculation 12 6 2 2 2" xfId="17694"/>
    <cellStyle name="Calculation 12 6 2 2 3" xfId="17695"/>
    <cellStyle name="Calculation 12 6 2 2 4" xfId="17696"/>
    <cellStyle name="Calculation 12 6 2 2 5" xfId="17697"/>
    <cellStyle name="Calculation 12 6 2 2 6" xfId="17698"/>
    <cellStyle name="Calculation 12 6 2 2 7" xfId="17699"/>
    <cellStyle name="Calculation 12 6 2 2 8" xfId="17700"/>
    <cellStyle name="Calculation 12 6 2 3" xfId="1684"/>
    <cellStyle name="Calculation 12 6 2 3 2" xfId="17701"/>
    <cellStyle name="Calculation 12 6 2 4" xfId="17702"/>
    <cellStyle name="Calculation 12 6 2 5" xfId="17703"/>
    <cellStyle name="Calculation 12 6 2 6" xfId="17704"/>
    <cellStyle name="Calculation 12 6 2 7" xfId="17705"/>
    <cellStyle name="Calculation 12 6 3" xfId="1685"/>
    <cellStyle name="Calculation 12 6 3 2" xfId="17706"/>
    <cellStyle name="Calculation 12 6 3 3" xfId="17707"/>
    <cellStyle name="Calculation 12 6 3 4" xfId="17708"/>
    <cellStyle name="Calculation 12 6 3 5" xfId="17709"/>
    <cellStyle name="Calculation 12 6 3 6" xfId="17710"/>
    <cellStyle name="Calculation 12 6 3 7" xfId="17711"/>
    <cellStyle name="Calculation 12 6 4" xfId="1686"/>
    <cellStyle name="Calculation 12 6 5" xfId="17712"/>
    <cellStyle name="Calculation 12 6 6" xfId="17713"/>
    <cellStyle name="Calculation 12 6 7" xfId="17714"/>
    <cellStyle name="Calculation 12 6 8" xfId="17715"/>
    <cellStyle name="Calculation 12 7" xfId="1687"/>
    <cellStyle name="Calculation 12 7 2" xfId="1688"/>
    <cellStyle name="Calculation 12 7 2 2" xfId="1689"/>
    <cellStyle name="Calculation 12 7 2 2 2" xfId="17716"/>
    <cellStyle name="Calculation 12 7 2 2 3" xfId="17717"/>
    <cellStyle name="Calculation 12 7 2 2 4" xfId="17718"/>
    <cellStyle name="Calculation 12 7 2 2 5" xfId="17719"/>
    <cellStyle name="Calculation 12 7 2 2 6" xfId="17720"/>
    <cellStyle name="Calculation 12 7 2 2 7" xfId="17721"/>
    <cellStyle name="Calculation 12 7 2 2 8" xfId="17722"/>
    <cellStyle name="Calculation 12 7 2 3" xfId="1690"/>
    <cellStyle name="Calculation 12 7 2 3 2" xfId="17723"/>
    <cellStyle name="Calculation 12 7 2 4" xfId="17724"/>
    <cellStyle name="Calculation 12 7 2 5" xfId="17725"/>
    <cellStyle name="Calculation 12 7 2 6" xfId="17726"/>
    <cellStyle name="Calculation 12 7 2 7" xfId="17727"/>
    <cellStyle name="Calculation 12 7 3" xfId="1691"/>
    <cellStyle name="Calculation 12 7 3 2" xfId="17728"/>
    <cellStyle name="Calculation 12 7 3 3" xfId="17729"/>
    <cellStyle name="Calculation 12 7 3 4" xfId="17730"/>
    <cellStyle name="Calculation 12 7 3 5" xfId="17731"/>
    <cellStyle name="Calculation 12 7 3 6" xfId="17732"/>
    <cellStyle name="Calculation 12 7 3 7" xfId="17733"/>
    <cellStyle name="Calculation 12 7 4" xfId="1692"/>
    <cellStyle name="Calculation 12 7 5" xfId="17734"/>
    <cellStyle name="Calculation 12 7 6" xfId="17735"/>
    <cellStyle name="Calculation 12 7 7" xfId="17736"/>
    <cellStyle name="Calculation 12 7 8" xfId="17737"/>
    <cellStyle name="Calculation 12 8" xfId="1693"/>
    <cellStyle name="Calculation 12 8 2" xfId="1694"/>
    <cellStyle name="Calculation 12 8 2 2" xfId="17738"/>
    <cellStyle name="Calculation 12 8 2 3" xfId="17739"/>
    <cellStyle name="Calculation 12 8 2 4" xfId="17740"/>
    <cellStyle name="Calculation 12 8 2 5" xfId="17741"/>
    <cellStyle name="Calculation 12 8 2 6" xfId="17742"/>
    <cellStyle name="Calculation 12 8 2 7" xfId="17743"/>
    <cellStyle name="Calculation 12 8 2 8" xfId="17744"/>
    <cellStyle name="Calculation 12 8 3" xfId="1695"/>
    <cellStyle name="Calculation 12 8 3 2" xfId="17745"/>
    <cellStyle name="Calculation 12 8 4" xfId="17746"/>
    <cellStyle name="Calculation 12 8 5" xfId="17747"/>
    <cellStyle name="Calculation 12 8 6" xfId="17748"/>
    <cellStyle name="Calculation 12 8 7" xfId="17749"/>
    <cellStyle name="Calculation 12 9" xfId="1696"/>
    <cellStyle name="Calculation 12 9 2" xfId="17750"/>
    <cellStyle name="Calculation 12 9 3" xfId="17751"/>
    <cellStyle name="Calculation 12 9 4" xfId="17752"/>
    <cellStyle name="Calculation 12 9 5" xfId="17753"/>
    <cellStyle name="Calculation 12 9 6" xfId="17754"/>
    <cellStyle name="Calculation 12 9 7" xfId="17755"/>
    <cellStyle name="Calculation 13" xfId="1697"/>
    <cellStyle name="Calculation 13 10" xfId="17756"/>
    <cellStyle name="Calculation 13 11" xfId="17757"/>
    <cellStyle name="Calculation 13 2" xfId="1698"/>
    <cellStyle name="Calculation 13 2 2" xfId="1699"/>
    <cellStyle name="Calculation 13 2 2 2" xfId="1700"/>
    <cellStyle name="Calculation 13 2 2 2 2" xfId="17758"/>
    <cellStyle name="Calculation 13 2 2 2 3" xfId="17759"/>
    <cellStyle name="Calculation 13 2 2 2 4" xfId="17760"/>
    <cellStyle name="Calculation 13 2 2 2 5" xfId="17761"/>
    <cellStyle name="Calculation 13 2 2 2 6" xfId="17762"/>
    <cellStyle name="Calculation 13 2 2 2 7" xfId="17763"/>
    <cellStyle name="Calculation 13 2 2 2 8" xfId="17764"/>
    <cellStyle name="Calculation 13 2 2 3" xfId="1701"/>
    <cellStyle name="Calculation 13 2 2 3 2" xfId="17765"/>
    <cellStyle name="Calculation 13 2 2 4" xfId="17766"/>
    <cellStyle name="Calculation 13 2 2 5" xfId="17767"/>
    <cellStyle name="Calculation 13 2 2 6" xfId="17768"/>
    <cellStyle name="Calculation 13 2 2 7" xfId="17769"/>
    <cellStyle name="Calculation 13 2 3" xfId="1702"/>
    <cellStyle name="Calculation 13 2 3 2" xfId="17770"/>
    <cellStyle name="Calculation 13 2 3 3" xfId="17771"/>
    <cellStyle name="Calculation 13 2 3 4" xfId="17772"/>
    <cellStyle name="Calculation 13 2 3 5" xfId="17773"/>
    <cellStyle name="Calculation 13 2 3 6" xfId="17774"/>
    <cellStyle name="Calculation 13 2 3 7" xfId="17775"/>
    <cellStyle name="Calculation 13 2 4" xfId="1703"/>
    <cellStyle name="Calculation 13 2 5" xfId="17776"/>
    <cellStyle name="Calculation 13 2 6" xfId="17777"/>
    <cellStyle name="Calculation 13 2 7" xfId="17778"/>
    <cellStyle name="Calculation 13 2 8" xfId="17779"/>
    <cellStyle name="Calculation 13 3" xfId="1704"/>
    <cellStyle name="Calculation 13 3 2" xfId="1705"/>
    <cellStyle name="Calculation 13 3 2 2" xfId="1706"/>
    <cellStyle name="Calculation 13 3 2 2 2" xfId="17780"/>
    <cellStyle name="Calculation 13 3 2 2 3" xfId="17781"/>
    <cellStyle name="Calculation 13 3 2 2 4" xfId="17782"/>
    <cellStyle name="Calculation 13 3 2 2 5" xfId="17783"/>
    <cellStyle name="Calculation 13 3 2 2 6" xfId="17784"/>
    <cellStyle name="Calculation 13 3 2 2 7" xfId="17785"/>
    <cellStyle name="Calculation 13 3 2 2 8" xfId="17786"/>
    <cellStyle name="Calculation 13 3 2 3" xfId="1707"/>
    <cellStyle name="Calculation 13 3 2 3 2" xfId="17787"/>
    <cellStyle name="Calculation 13 3 2 4" xfId="17788"/>
    <cellStyle name="Calculation 13 3 2 5" xfId="17789"/>
    <cellStyle name="Calculation 13 3 2 6" xfId="17790"/>
    <cellStyle name="Calculation 13 3 2 7" xfId="17791"/>
    <cellStyle name="Calculation 13 3 3" xfId="1708"/>
    <cellStyle name="Calculation 13 3 3 2" xfId="17792"/>
    <cellStyle name="Calculation 13 3 3 3" xfId="17793"/>
    <cellStyle name="Calculation 13 3 3 4" xfId="17794"/>
    <cellStyle name="Calculation 13 3 3 5" xfId="17795"/>
    <cellStyle name="Calculation 13 3 3 6" xfId="17796"/>
    <cellStyle name="Calculation 13 3 3 7" xfId="17797"/>
    <cellStyle name="Calculation 13 3 4" xfId="1709"/>
    <cellStyle name="Calculation 13 3 5" xfId="17798"/>
    <cellStyle name="Calculation 13 3 6" xfId="17799"/>
    <cellStyle name="Calculation 13 3 7" xfId="17800"/>
    <cellStyle name="Calculation 13 3 8" xfId="17801"/>
    <cellStyle name="Calculation 13 4" xfId="1710"/>
    <cellStyle name="Calculation 13 4 2" xfId="1711"/>
    <cellStyle name="Calculation 13 4 2 2" xfId="1712"/>
    <cellStyle name="Calculation 13 4 2 2 2" xfId="17802"/>
    <cellStyle name="Calculation 13 4 2 2 3" xfId="17803"/>
    <cellStyle name="Calculation 13 4 2 2 4" xfId="17804"/>
    <cellStyle name="Calculation 13 4 2 2 5" xfId="17805"/>
    <cellStyle name="Calculation 13 4 2 2 6" xfId="17806"/>
    <cellStyle name="Calculation 13 4 2 2 7" xfId="17807"/>
    <cellStyle name="Calculation 13 4 2 2 8" xfId="17808"/>
    <cellStyle name="Calculation 13 4 2 3" xfId="1713"/>
    <cellStyle name="Calculation 13 4 2 3 2" xfId="17809"/>
    <cellStyle name="Calculation 13 4 2 4" xfId="17810"/>
    <cellStyle name="Calculation 13 4 2 5" xfId="17811"/>
    <cellStyle name="Calculation 13 4 2 6" xfId="17812"/>
    <cellStyle name="Calculation 13 4 2 7" xfId="17813"/>
    <cellStyle name="Calculation 13 4 3" xfId="1714"/>
    <cellStyle name="Calculation 13 4 3 2" xfId="17814"/>
    <cellStyle name="Calculation 13 4 3 3" xfId="17815"/>
    <cellStyle name="Calculation 13 4 3 4" xfId="17816"/>
    <cellStyle name="Calculation 13 4 3 5" xfId="17817"/>
    <cellStyle name="Calculation 13 4 3 6" xfId="17818"/>
    <cellStyle name="Calculation 13 4 3 7" xfId="17819"/>
    <cellStyle name="Calculation 13 4 4" xfId="1715"/>
    <cellStyle name="Calculation 13 4 5" xfId="17820"/>
    <cellStyle name="Calculation 13 4 6" xfId="17821"/>
    <cellStyle name="Calculation 13 4 7" xfId="17822"/>
    <cellStyle name="Calculation 13 4 8" xfId="17823"/>
    <cellStyle name="Calculation 13 5" xfId="1716"/>
    <cellStyle name="Calculation 13 5 2" xfId="1717"/>
    <cellStyle name="Calculation 13 5 2 2" xfId="17824"/>
    <cellStyle name="Calculation 13 5 2 3" xfId="17825"/>
    <cellStyle name="Calculation 13 5 2 4" xfId="17826"/>
    <cellStyle name="Calculation 13 5 2 5" xfId="17827"/>
    <cellStyle name="Calculation 13 5 2 6" xfId="17828"/>
    <cellStyle name="Calculation 13 5 2 7" xfId="17829"/>
    <cellStyle name="Calculation 13 5 2 8" xfId="17830"/>
    <cellStyle name="Calculation 13 5 3" xfId="1718"/>
    <cellStyle name="Calculation 13 5 3 2" xfId="17831"/>
    <cellStyle name="Calculation 13 5 4" xfId="17832"/>
    <cellStyle name="Calculation 13 5 5" xfId="17833"/>
    <cellStyle name="Calculation 13 5 6" xfId="17834"/>
    <cellStyle name="Calculation 13 5 7" xfId="17835"/>
    <cellStyle name="Calculation 13 6" xfId="1719"/>
    <cellStyle name="Calculation 13 6 2" xfId="17836"/>
    <cellStyle name="Calculation 13 6 3" xfId="17837"/>
    <cellStyle name="Calculation 13 6 4" xfId="17838"/>
    <cellStyle name="Calculation 13 6 5" xfId="17839"/>
    <cellStyle name="Calculation 13 6 6" xfId="17840"/>
    <cellStyle name="Calculation 13 6 7" xfId="17841"/>
    <cellStyle name="Calculation 13 7" xfId="1720"/>
    <cellStyle name="Calculation 13 8" xfId="17842"/>
    <cellStyle name="Calculation 13 9" xfId="17843"/>
    <cellStyle name="Calculation 14" xfId="1721"/>
    <cellStyle name="Calculation 14 2" xfId="1722"/>
    <cellStyle name="Calculation 14 2 2" xfId="1723"/>
    <cellStyle name="Calculation 14 2 2 2" xfId="17844"/>
    <cellStyle name="Calculation 14 2 2 3" xfId="17845"/>
    <cellStyle name="Calculation 14 2 2 4" xfId="17846"/>
    <cellStyle name="Calculation 14 2 2 5" xfId="17847"/>
    <cellStyle name="Calculation 14 2 2 6" xfId="17848"/>
    <cellStyle name="Calculation 14 2 2 7" xfId="17849"/>
    <cellStyle name="Calculation 14 2 2 8" xfId="17850"/>
    <cellStyle name="Calculation 14 2 3" xfId="1724"/>
    <cellStyle name="Calculation 14 2 3 2" xfId="17851"/>
    <cellStyle name="Calculation 14 2 4" xfId="17852"/>
    <cellStyle name="Calculation 14 2 5" xfId="17853"/>
    <cellStyle name="Calculation 14 2 6" xfId="17854"/>
    <cellStyle name="Calculation 14 2 7" xfId="17855"/>
    <cellStyle name="Calculation 14 3" xfId="1725"/>
    <cellStyle name="Calculation 14 3 2" xfId="17856"/>
    <cellStyle name="Calculation 14 3 3" xfId="17857"/>
    <cellStyle name="Calculation 14 3 4" xfId="17858"/>
    <cellStyle name="Calculation 14 3 5" xfId="17859"/>
    <cellStyle name="Calculation 14 3 6" xfId="17860"/>
    <cellStyle name="Calculation 14 3 7" xfId="17861"/>
    <cellStyle name="Calculation 14 4" xfId="1726"/>
    <cellStyle name="Calculation 14 5" xfId="17862"/>
    <cellStyle name="Calculation 14 6" xfId="17863"/>
    <cellStyle name="Calculation 14 7" xfId="17864"/>
    <cellStyle name="Calculation 14 8" xfId="17865"/>
    <cellStyle name="Calculation 15" xfId="1727"/>
    <cellStyle name="Calculation 15 2" xfId="1728"/>
    <cellStyle name="Calculation 15 2 2" xfId="1729"/>
    <cellStyle name="Calculation 15 2 2 2" xfId="17866"/>
    <cellStyle name="Calculation 15 2 2 3" xfId="17867"/>
    <cellStyle name="Calculation 15 2 2 4" xfId="17868"/>
    <cellStyle name="Calculation 15 2 2 5" xfId="17869"/>
    <cellStyle name="Calculation 15 2 2 6" xfId="17870"/>
    <cellStyle name="Calculation 15 2 2 7" xfId="17871"/>
    <cellStyle name="Calculation 15 2 2 8" xfId="17872"/>
    <cellStyle name="Calculation 15 2 3" xfId="1730"/>
    <cellStyle name="Calculation 15 2 3 2" xfId="17873"/>
    <cellStyle name="Calculation 15 2 4" xfId="17874"/>
    <cellStyle name="Calculation 15 2 5" xfId="17875"/>
    <cellStyle name="Calculation 15 2 6" xfId="17876"/>
    <cellStyle name="Calculation 15 2 7" xfId="17877"/>
    <cellStyle name="Calculation 15 3" xfId="1731"/>
    <cellStyle name="Calculation 15 3 2" xfId="17878"/>
    <cellStyle name="Calculation 15 3 3" xfId="17879"/>
    <cellStyle name="Calculation 15 3 4" xfId="17880"/>
    <cellStyle name="Calculation 15 3 5" xfId="17881"/>
    <cellStyle name="Calculation 15 3 6" xfId="17882"/>
    <cellStyle name="Calculation 15 3 7" xfId="17883"/>
    <cellStyle name="Calculation 15 4" xfId="1732"/>
    <cellStyle name="Calculation 15 5" xfId="17884"/>
    <cellStyle name="Calculation 15 6" xfId="17885"/>
    <cellStyle name="Calculation 15 7" xfId="17886"/>
    <cellStyle name="Calculation 15 8" xfId="17887"/>
    <cellStyle name="Calculation 16" xfId="1733"/>
    <cellStyle name="Calculation 16 2" xfId="1734"/>
    <cellStyle name="Calculation 16 2 2" xfId="1735"/>
    <cellStyle name="Calculation 16 2 2 2" xfId="17888"/>
    <cellStyle name="Calculation 16 2 2 3" xfId="17889"/>
    <cellStyle name="Calculation 16 2 2 4" xfId="17890"/>
    <cellStyle name="Calculation 16 2 2 5" xfId="17891"/>
    <cellStyle name="Calculation 16 2 2 6" xfId="17892"/>
    <cellStyle name="Calculation 16 2 2 7" xfId="17893"/>
    <cellStyle name="Calculation 16 2 2 8" xfId="17894"/>
    <cellStyle name="Calculation 16 2 3" xfId="1736"/>
    <cellStyle name="Calculation 16 2 3 2" xfId="17895"/>
    <cellStyle name="Calculation 16 2 4" xfId="17896"/>
    <cellStyle name="Calculation 16 2 5" xfId="17897"/>
    <cellStyle name="Calculation 16 2 6" xfId="17898"/>
    <cellStyle name="Calculation 16 2 7" xfId="17899"/>
    <cellStyle name="Calculation 16 3" xfId="1737"/>
    <cellStyle name="Calculation 16 3 2" xfId="17900"/>
    <cellStyle name="Calculation 16 3 3" xfId="17901"/>
    <cellStyle name="Calculation 16 3 4" xfId="17902"/>
    <cellStyle name="Calculation 16 3 5" xfId="17903"/>
    <cellStyle name="Calculation 16 3 6" xfId="17904"/>
    <cellStyle name="Calculation 16 3 7" xfId="17905"/>
    <cellStyle name="Calculation 16 4" xfId="1738"/>
    <cellStyle name="Calculation 16 5" xfId="17906"/>
    <cellStyle name="Calculation 16 6" xfId="17907"/>
    <cellStyle name="Calculation 16 7" xfId="17908"/>
    <cellStyle name="Calculation 16 8" xfId="17909"/>
    <cellStyle name="Calculation 17" xfId="1739"/>
    <cellStyle name="Calculation 17 2" xfId="1740"/>
    <cellStyle name="Calculation 17 2 2" xfId="17910"/>
    <cellStyle name="Calculation 17 2 3" xfId="17911"/>
    <cellStyle name="Calculation 17 2 4" xfId="17912"/>
    <cellStyle name="Calculation 17 2 5" xfId="17913"/>
    <cellStyle name="Calculation 17 2 6" xfId="17914"/>
    <cellStyle name="Calculation 17 2 7" xfId="17915"/>
    <cellStyle name="Calculation 17 2 8" xfId="17916"/>
    <cellStyle name="Calculation 17 3" xfId="1741"/>
    <cellStyle name="Calculation 17 3 2" xfId="17917"/>
    <cellStyle name="Calculation 17 4" xfId="17918"/>
    <cellStyle name="Calculation 17 5" xfId="17919"/>
    <cellStyle name="Calculation 17 6" xfId="17920"/>
    <cellStyle name="Calculation 17 7" xfId="17921"/>
    <cellStyle name="Calculation 18" xfId="1742"/>
    <cellStyle name="Calculation 18 2" xfId="17922"/>
    <cellStyle name="Calculation 18 3" xfId="17923"/>
    <cellStyle name="Calculation 18 4" xfId="17924"/>
    <cellStyle name="Calculation 18 5" xfId="17925"/>
    <cellStyle name="Calculation 18 6" xfId="17926"/>
    <cellStyle name="Calculation 18 7" xfId="17927"/>
    <cellStyle name="Calculation 19" xfId="1743"/>
    <cellStyle name="Calculation 2" xfId="1744"/>
    <cellStyle name="Calculation 2 10" xfId="1745"/>
    <cellStyle name="Calculation 2 10 2" xfId="17928"/>
    <cellStyle name="Calculation 2 10 3" xfId="17929"/>
    <cellStyle name="Calculation 2 10 4" xfId="17930"/>
    <cellStyle name="Calculation 2 10 5" xfId="17931"/>
    <cellStyle name="Calculation 2 10 6" xfId="17932"/>
    <cellStyle name="Calculation 2 10 7" xfId="17933"/>
    <cellStyle name="Calculation 2 11" xfId="1746"/>
    <cellStyle name="Calculation 2 12" xfId="17934"/>
    <cellStyle name="Calculation 2 13" xfId="17935"/>
    <cellStyle name="Calculation 2 14" xfId="17936"/>
    <cellStyle name="Calculation 2 15" xfId="17937"/>
    <cellStyle name="Calculation 2 2" xfId="1747"/>
    <cellStyle name="Calculation 2 2 10" xfId="17938"/>
    <cellStyle name="Calculation 2 2 11" xfId="17939"/>
    <cellStyle name="Calculation 2 2 12" xfId="17940"/>
    <cellStyle name="Calculation 2 2 2" xfId="1748"/>
    <cellStyle name="Calculation 2 2 2 10" xfId="17941"/>
    <cellStyle name="Calculation 2 2 2 11" xfId="17942"/>
    <cellStyle name="Calculation 2 2 2 2" xfId="1749"/>
    <cellStyle name="Calculation 2 2 2 2 2" xfId="1750"/>
    <cellStyle name="Calculation 2 2 2 2 2 2" xfId="1751"/>
    <cellStyle name="Calculation 2 2 2 2 2 2 2" xfId="17943"/>
    <cellStyle name="Calculation 2 2 2 2 2 2 3" xfId="17944"/>
    <cellStyle name="Calculation 2 2 2 2 2 2 4" xfId="17945"/>
    <cellStyle name="Calculation 2 2 2 2 2 2 5" xfId="17946"/>
    <cellStyle name="Calculation 2 2 2 2 2 2 6" xfId="17947"/>
    <cellStyle name="Calculation 2 2 2 2 2 2 7" xfId="17948"/>
    <cellStyle name="Calculation 2 2 2 2 2 2 8" xfId="17949"/>
    <cellStyle name="Calculation 2 2 2 2 2 3" xfId="1752"/>
    <cellStyle name="Calculation 2 2 2 2 2 3 2" xfId="17950"/>
    <cellStyle name="Calculation 2 2 2 2 2 4" xfId="17951"/>
    <cellStyle name="Calculation 2 2 2 2 2 5" xfId="17952"/>
    <cellStyle name="Calculation 2 2 2 2 2 6" xfId="17953"/>
    <cellStyle name="Calculation 2 2 2 2 2 7" xfId="17954"/>
    <cellStyle name="Calculation 2 2 2 2 3" xfId="1753"/>
    <cellStyle name="Calculation 2 2 2 2 3 2" xfId="17955"/>
    <cellStyle name="Calculation 2 2 2 2 3 3" xfId="17956"/>
    <cellStyle name="Calculation 2 2 2 2 3 4" xfId="17957"/>
    <cellStyle name="Calculation 2 2 2 2 3 5" xfId="17958"/>
    <cellStyle name="Calculation 2 2 2 2 3 6" xfId="17959"/>
    <cellStyle name="Calculation 2 2 2 2 3 7" xfId="17960"/>
    <cellStyle name="Calculation 2 2 2 2 4" xfId="1754"/>
    <cellStyle name="Calculation 2 2 2 2 5" xfId="17961"/>
    <cellStyle name="Calculation 2 2 2 2 6" xfId="17962"/>
    <cellStyle name="Calculation 2 2 2 2 7" xfId="17963"/>
    <cellStyle name="Calculation 2 2 2 2 8" xfId="17964"/>
    <cellStyle name="Calculation 2 2 2 3" xfId="1755"/>
    <cellStyle name="Calculation 2 2 2 3 2" xfId="1756"/>
    <cellStyle name="Calculation 2 2 2 3 2 2" xfId="1757"/>
    <cellStyle name="Calculation 2 2 2 3 2 2 2" xfId="17965"/>
    <cellStyle name="Calculation 2 2 2 3 2 2 3" xfId="17966"/>
    <cellStyle name="Calculation 2 2 2 3 2 2 4" xfId="17967"/>
    <cellStyle name="Calculation 2 2 2 3 2 2 5" xfId="17968"/>
    <cellStyle name="Calculation 2 2 2 3 2 2 6" xfId="17969"/>
    <cellStyle name="Calculation 2 2 2 3 2 2 7" xfId="17970"/>
    <cellStyle name="Calculation 2 2 2 3 2 2 8" xfId="17971"/>
    <cellStyle name="Calculation 2 2 2 3 2 3" xfId="1758"/>
    <cellStyle name="Calculation 2 2 2 3 2 3 2" xfId="17972"/>
    <cellStyle name="Calculation 2 2 2 3 2 4" xfId="17973"/>
    <cellStyle name="Calculation 2 2 2 3 2 5" xfId="17974"/>
    <cellStyle name="Calculation 2 2 2 3 2 6" xfId="17975"/>
    <cellStyle name="Calculation 2 2 2 3 2 7" xfId="17976"/>
    <cellStyle name="Calculation 2 2 2 3 3" xfId="1759"/>
    <cellStyle name="Calculation 2 2 2 3 3 2" xfId="17977"/>
    <cellStyle name="Calculation 2 2 2 3 3 3" xfId="17978"/>
    <cellStyle name="Calculation 2 2 2 3 3 4" xfId="17979"/>
    <cellStyle name="Calculation 2 2 2 3 3 5" xfId="17980"/>
    <cellStyle name="Calculation 2 2 2 3 3 6" xfId="17981"/>
    <cellStyle name="Calculation 2 2 2 3 3 7" xfId="17982"/>
    <cellStyle name="Calculation 2 2 2 3 4" xfId="1760"/>
    <cellStyle name="Calculation 2 2 2 3 5" xfId="17983"/>
    <cellStyle name="Calculation 2 2 2 3 6" xfId="17984"/>
    <cellStyle name="Calculation 2 2 2 3 7" xfId="17985"/>
    <cellStyle name="Calculation 2 2 2 3 8" xfId="17986"/>
    <cellStyle name="Calculation 2 2 2 4" xfId="1761"/>
    <cellStyle name="Calculation 2 2 2 4 2" xfId="1762"/>
    <cellStyle name="Calculation 2 2 2 4 2 2" xfId="1763"/>
    <cellStyle name="Calculation 2 2 2 4 2 2 2" xfId="17987"/>
    <cellStyle name="Calculation 2 2 2 4 2 2 3" xfId="17988"/>
    <cellStyle name="Calculation 2 2 2 4 2 2 4" xfId="17989"/>
    <cellStyle name="Calculation 2 2 2 4 2 2 5" xfId="17990"/>
    <cellStyle name="Calculation 2 2 2 4 2 2 6" xfId="17991"/>
    <cellStyle name="Calculation 2 2 2 4 2 2 7" xfId="17992"/>
    <cellStyle name="Calculation 2 2 2 4 2 2 8" xfId="17993"/>
    <cellStyle name="Calculation 2 2 2 4 2 3" xfId="1764"/>
    <cellStyle name="Calculation 2 2 2 4 2 3 2" xfId="17994"/>
    <cellStyle name="Calculation 2 2 2 4 2 4" xfId="17995"/>
    <cellStyle name="Calculation 2 2 2 4 2 5" xfId="17996"/>
    <cellStyle name="Calculation 2 2 2 4 2 6" xfId="17997"/>
    <cellStyle name="Calculation 2 2 2 4 2 7" xfId="17998"/>
    <cellStyle name="Calculation 2 2 2 4 3" xfId="1765"/>
    <cellStyle name="Calculation 2 2 2 4 3 2" xfId="17999"/>
    <cellStyle name="Calculation 2 2 2 4 3 3" xfId="18000"/>
    <cellStyle name="Calculation 2 2 2 4 3 4" xfId="18001"/>
    <cellStyle name="Calculation 2 2 2 4 3 5" xfId="18002"/>
    <cellStyle name="Calculation 2 2 2 4 3 6" xfId="18003"/>
    <cellStyle name="Calculation 2 2 2 4 3 7" xfId="18004"/>
    <cellStyle name="Calculation 2 2 2 4 4" xfId="1766"/>
    <cellStyle name="Calculation 2 2 2 4 5" xfId="18005"/>
    <cellStyle name="Calculation 2 2 2 4 6" xfId="18006"/>
    <cellStyle name="Calculation 2 2 2 4 7" xfId="18007"/>
    <cellStyle name="Calculation 2 2 2 4 8" xfId="18008"/>
    <cellStyle name="Calculation 2 2 2 5" xfId="1767"/>
    <cellStyle name="Calculation 2 2 2 5 2" xfId="1768"/>
    <cellStyle name="Calculation 2 2 2 5 2 2" xfId="18009"/>
    <cellStyle name="Calculation 2 2 2 5 2 3" xfId="18010"/>
    <cellStyle name="Calculation 2 2 2 5 2 4" xfId="18011"/>
    <cellStyle name="Calculation 2 2 2 5 2 5" xfId="18012"/>
    <cellStyle name="Calculation 2 2 2 5 2 6" xfId="18013"/>
    <cellStyle name="Calculation 2 2 2 5 2 7" xfId="18014"/>
    <cellStyle name="Calculation 2 2 2 5 2 8" xfId="18015"/>
    <cellStyle name="Calculation 2 2 2 5 3" xfId="1769"/>
    <cellStyle name="Calculation 2 2 2 5 3 2" xfId="18016"/>
    <cellStyle name="Calculation 2 2 2 5 4" xfId="18017"/>
    <cellStyle name="Calculation 2 2 2 5 5" xfId="18018"/>
    <cellStyle name="Calculation 2 2 2 5 6" xfId="18019"/>
    <cellStyle name="Calculation 2 2 2 5 7" xfId="18020"/>
    <cellStyle name="Calculation 2 2 2 6" xfId="1770"/>
    <cellStyle name="Calculation 2 2 2 6 2" xfId="18021"/>
    <cellStyle name="Calculation 2 2 2 6 3" xfId="18022"/>
    <cellStyle name="Calculation 2 2 2 6 4" xfId="18023"/>
    <cellStyle name="Calculation 2 2 2 6 5" xfId="18024"/>
    <cellStyle name="Calculation 2 2 2 6 6" xfId="18025"/>
    <cellStyle name="Calculation 2 2 2 6 7" xfId="18026"/>
    <cellStyle name="Calculation 2 2 2 7" xfId="1771"/>
    <cellStyle name="Calculation 2 2 2 8" xfId="18027"/>
    <cellStyle name="Calculation 2 2 2 9" xfId="18028"/>
    <cellStyle name="Calculation 2 2 3" xfId="1772"/>
    <cellStyle name="Calculation 2 2 3 2" xfId="1773"/>
    <cellStyle name="Calculation 2 2 3 2 2" xfId="1774"/>
    <cellStyle name="Calculation 2 2 3 2 2 2" xfId="18029"/>
    <cellStyle name="Calculation 2 2 3 2 2 3" xfId="18030"/>
    <cellStyle name="Calculation 2 2 3 2 2 4" xfId="18031"/>
    <cellStyle name="Calculation 2 2 3 2 2 5" xfId="18032"/>
    <cellStyle name="Calculation 2 2 3 2 2 6" xfId="18033"/>
    <cellStyle name="Calculation 2 2 3 2 2 7" xfId="18034"/>
    <cellStyle name="Calculation 2 2 3 2 2 8" xfId="18035"/>
    <cellStyle name="Calculation 2 2 3 2 3" xfId="1775"/>
    <cellStyle name="Calculation 2 2 3 2 3 2" xfId="18036"/>
    <cellStyle name="Calculation 2 2 3 2 4" xfId="18037"/>
    <cellStyle name="Calculation 2 2 3 2 5" xfId="18038"/>
    <cellStyle name="Calculation 2 2 3 2 6" xfId="18039"/>
    <cellStyle name="Calculation 2 2 3 2 7" xfId="18040"/>
    <cellStyle name="Calculation 2 2 3 3" xfId="1776"/>
    <cellStyle name="Calculation 2 2 3 3 2" xfId="18041"/>
    <cellStyle name="Calculation 2 2 3 3 3" xfId="18042"/>
    <cellStyle name="Calculation 2 2 3 3 4" xfId="18043"/>
    <cellStyle name="Calculation 2 2 3 3 5" xfId="18044"/>
    <cellStyle name="Calculation 2 2 3 3 6" xfId="18045"/>
    <cellStyle name="Calculation 2 2 3 3 7" xfId="18046"/>
    <cellStyle name="Calculation 2 2 3 4" xfId="1777"/>
    <cellStyle name="Calculation 2 2 3 5" xfId="18047"/>
    <cellStyle name="Calculation 2 2 3 6" xfId="18048"/>
    <cellStyle name="Calculation 2 2 3 7" xfId="18049"/>
    <cellStyle name="Calculation 2 2 3 8" xfId="18050"/>
    <cellStyle name="Calculation 2 2 4" xfId="1778"/>
    <cellStyle name="Calculation 2 2 4 2" xfId="1779"/>
    <cellStyle name="Calculation 2 2 4 2 2" xfId="1780"/>
    <cellStyle name="Calculation 2 2 4 2 2 2" xfId="18051"/>
    <cellStyle name="Calculation 2 2 4 2 2 3" xfId="18052"/>
    <cellStyle name="Calculation 2 2 4 2 2 4" xfId="18053"/>
    <cellStyle name="Calculation 2 2 4 2 2 5" xfId="18054"/>
    <cellStyle name="Calculation 2 2 4 2 2 6" xfId="18055"/>
    <cellStyle name="Calculation 2 2 4 2 2 7" xfId="18056"/>
    <cellStyle name="Calculation 2 2 4 2 2 8" xfId="18057"/>
    <cellStyle name="Calculation 2 2 4 2 3" xfId="1781"/>
    <cellStyle name="Calculation 2 2 4 2 3 2" xfId="18058"/>
    <cellStyle name="Calculation 2 2 4 2 4" xfId="18059"/>
    <cellStyle name="Calculation 2 2 4 2 5" xfId="18060"/>
    <cellStyle name="Calculation 2 2 4 2 6" xfId="18061"/>
    <cellStyle name="Calculation 2 2 4 2 7" xfId="18062"/>
    <cellStyle name="Calculation 2 2 4 3" xfId="1782"/>
    <cellStyle name="Calculation 2 2 4 3 2" xfId="18063"/>
    <cellStyle name="Calculation 2 2 4 3 3" xfId="18064"/>
    <cellStyle name="Calculation 2 2 4 3 4" xfId="18065"/>
    <cellStyle name="Calculation 2 2 4 3 5" xfId="18066"/>
    <cellStyle name="Calculation 2 2 4 3 6" xfId="18067"/>
    <cellStyle name="Calculation 2 2 4 3 7" xfId="18068"/>
    <cellStyle name="Calculation 2 2 4 4" xfId="1783"/>
    <cellStyle name="Calculation 2 2 4 5" xfId="18069"/>
    <cellStyle name="Calculation 2 2 4 6" xfId="18070"/>
    <cellStyle name="Calculation 2 2 4 7" xfId="18071"/>
    <cellStyle name="Calculation 2 2 4 8" xfId="18072"/>
    <cellStyle name="Calculation 2 2 5" xfId="1784"/>
    <cellStyle name="Calculation 2 2 5 2" xfId="1785"/>
    <cellStyle name="Calculation 2 2 5 2 2" xfId="1786"/>
    <cellStyle name="Calculation 2 2 5 2 2 2" xfId="18073"/>
    <cellStyle name="Calculation 2 2 5 2 2 3" xfId="18074"/>
    <cellStyle name="Calculation 2 2 5 2 2 4" xfId="18075"/>
    <cellStyle name="Calculation 2 2 5 2 2 5" xfId="18076"/>
    <cellStyle name="Calculation 2 2 5 2 2 6" xfId="18077"/>
    <cellStyle name="Calculation 2 2 5 2 2 7" xfId="18078"/>
    <cellStyle name="Calculation 2 2 5 2 2 8" xfId="18079"/>
    <cellStyle name="Calculation 2 2 5 2 3" xfId="1787"/>
    <cellStyle name="Calculation 2 2 5 2 3 2" xfId="18080"/>
    <cellStyle name="Calculation 2 2 5 2 4" xfId="18081"/>
    <cellStyle name="Calculation 2 2 5 2 5" xfId="18082"/>
    <cellStyle name="Calculation 2 2 5 2 6" xfId="18083"/>
    <cellStyle name="Calculation 2 2 5 2 7" xfId="18084"/>
    <cellStyle name="Calculation 2 2 5 3" xfId="1788"/>
    <cellStyle name="Calculation 2 2 5 3 2" xfId="18085"/>
    <cellStyle name="Calculation 2 2 5 3 3" xfId="18086"/>
    <cellStyle name="Calculation 2 2 5 3 4" xfId="18087"/>
    <cellStyle name="Calculation 2 2 5 3 5" xfId="18088"/>
    <cellStyle name="Calculation 2 2 5 3 6" xfId="18089"/>
    <cellStyle name="Calculation 2 2 5 3 7" xfId="18090"/>
    <cellStyle name="Calculation 2 2 5 4" xfId="1789"/>
    <cellStyle name="Calculation 2 2 5 5" xfId="18091"/>
    <cellStyle name="Calculation 2 2 5 6" xfId="18092"/>
    <cellStyle name="Calculation 2 2 5 7" xfId="18093"/>
    <cellStyle name="Calculation 2 2 5 8" xfId="18094"/>
    <cellStyle name="Calculation 2 2 6" xfId="1790"/>
    <cellStyle name="Calculation 2 2 6 2" xfId="1791"/>
    <cellStyle name="Calculation 2 2 6 2 2" xfId="18095"/>
    <cellStyle name="Calculation 2 2 6 2 3" xfId="18096"/>
    <cellStyle name="Calculation 2 2 6 2 4" xfId="18097"/>
    <cellStyle name="Calculation 2 2 6 2 5" xfId="18098"/>
    <cellStyle name="Calculation 2 2 6 2 6" xfId="18099"/>
    <cellStyle name="Calculation 2 2 6 2 7" xfId="18100"/>
    <cellStyle name="Calculation 2 2 6 2 8" xfId="18101"/>
    <cellStyle name="Calculation 2 2 6 3" xfId="1792"/>
    <cellStyle name="Calculation 2 2 6 3 2" xfId="18102"/>
    <cellStyle name="Calculation 2 2 6 4" xfId="18103"/>
    <cellStyle name="Calculation 2 2 6 5" xfId="18104"/>
    <cellStyle name="Calculation 2 2 6 6" xfId="18105"/>
    <cellStyle name="Calculation 2 2 6 7" xfId="18106"/>
    <cellStyle name="Calculation 2 2 7" xfId="1793"/>
    <cellStyle name="Calculation 2 2 7 2" xfId="18107"/>
    <cellStyle name="Calculation 2 2 7 3" xfId="18108"/>
    <cellStyle name="Calculation 2 2 7 4" xfId="18109"/>
    <cellStyle name="Calculation 2 2 7 5" xfId="18110"/>
    <cellStyle name="Calculation 2 2 7 6" xfId="18111"/>
    <cellStyle name="Calculation 2 2 7 7" xfId="18112"/>
    <cellStyle name="Calculation 2 2 8" xfId="1794"/>
    <cellStyle name="Calculation 2 2 9" xfId="18113"/>
    <cellStyle name="Calculation 2 3" xfId="1795"/>
    <cellStyle name="Calculation 2 3 10" xfId="18114"/>
    <cellStyle name="Calculation 2 3 11" xfId="18115"/>
    <cellStyle name="Calculation 2 3 12" xfId="18116"/>
    <cellStyle name="Calculation 2 3 2" xfId="1796"/>
    <cellStyle name="Calculation 2 3 2 10" xfId="18117"/>
    <cellStyle name="Calculation 2 3 2 11" xfId="18118"/>
    <cellStyle name="Calculation 2 3 2 2" xfId="1797"/>
    <cellStyle name="Calculation 2 3 2 2 2" xfId="1798"/>
    <cellStyle name="Calculation 2 3 2 2 2 2" xfId="1799"/>
    <cellStyle name="Calculation 2 3 2 2 2 2 2" xfId="18119"/>
    <cellStyle name="Calculation 2 3 2 2 2 2 3" xfId="18120"/>
    <cellStyle name="Calculation 2 3 2 2 2 2 4" xfId="18121"/>
    <cellStyle name="Calculation 2 3 2 2 2 2 5" xfId="18122"/>
    <cellStyle name="Calculation 2 3 2 2 2 2 6" xfId="18123"/>
    <cellStyle name="Calculation 2 3 2 2 2 2 7" xfId="18124"/>
    <cellStyle name="Calculation 2 3 2 2 2 2 8" xfId="18125"/>
    <cellStyle name="Calculation 2 3 2 2 2 3" xfId="1800"/>
    <cellStyle name="Calculation 2 3 2 2 2 3 2" xfId="18126"/>
    <cellStyle name="Calculation 2 3 2 2 2 4" xfId="18127"/>
    <cellStyle name="Calculation 2 3 2 2 2 5" xfId="18128"/>
    <cellStyle name="Calculation 2 3 2 2 2 6" xfId="18129"/>
    <cellStyle name="Calculation 2 3 2 2 2 7" xfId="18130"/>
    <cellStyle name="Calculation 2 3 2 2 3" xfId="1801"/>
    <cellStyle name="Calculation 2 3 2 2 3 2" xfId="18131"/>
    <cellStyle name="Calculation 2 3 2 2 3 3" xfId="18132"/>
    <cellStyle name="Calculation 2 3 2 2 3 4" xfId="18133"/>
    <cellStyle name="Calculation 2 3 2 2 3 5" xfId="18134"/>
    <cellStyle name="Calculation 2 3 2 2 3 6" xfId="18135"/>
    <cellStyle name="Calculation 2 3 2 2 3 7" xfId="18136"/>
    <cellStyle name="Calculation 2 3 2 2 4" xfId="1802"/>
    <cellStyle name="Calculation 2 3 2 2 5" xfId="18137"/>
    <cellStyle name="Calculation 2 3 2 2 6" xfId="18138"/>
    <cellStyle name="Calculation 2 3 2 2 7" xfId="18139"/>
    <cellStyle name="Calculation 2 3 2 2 8" xfId="18140"/>
    <cellStyle name="Calculation 2 3 2 3" xfId="1803"/>
    <cellStyle name="Calculation 2 3 2 3 2" xfId="1804"/>
    <cellStyle name="Calculation 2 3 2 3 2 2" xfId="1805"/>
    <cellStyle name="Calculation 2 3 2 3 2 2 2" xfId="18141"/>
    <cellStyle name="Calculation 2 3 2 3 2 2 3" xfId="18142"/>
    <cellStyle name="Calculation 2 3 2 3 2 2 4" xfId="18143"/>
    <cellStyle name="Calculation 2 3 2 3 2 2 5" xfId="18144"/>
    <cellStyle name="Calculation 2 3 2 3 2 2 6" xfId="18145"/>
    <cellStyle name="Calculation 2 3 2 3 2 2 7" xfId="18146"/>
    <cellStyle name="Calculation 2 3 2 3 2 2 8" xfId="18147"/>
    <cellStyle name="Calculation 2 3 2 3 2 3" xfId="1806"/>
    <cellStyle name="Calculation 2 3 2 3 2 3 2" xfId="18148"/>
    <cellStyle name="Calculation 2 3 2 3 2 4" xfId="18149"/>
    <cellStyle name="Calculation 2 3 2 3 2 5" xfId="18150"/>
    <cellStyle name="Calculation 2 3 2 3 2 6" xfId="18151"/>
    <cellStyle name="Calculation 2 3 2 3 2 7" xfId="18152"/>
    <cellStyle name="Calculation 2 3 2 3 3" xfId="1807"/>
    <cellStyle name="Calculation 2 3 2 3 3 2" xfId="18153"/>
    <cellStyle name="Calculation 2 3 2 3 3 3" xfId="18154"/>
    <cellStyle name="Calculation 2 3 2 3 3 4" xfId="18155"/>
    <cellStyle name="Calculation 2 3 2 3 3 5" xfId="18156"/>
    <cellStyle name="Calculation 2 3 2 3 3 6" xfId="18157"/>
    <cellStyle name="Calculation 2 3 2 3 3 7" xfId="18158"/>
    <cellStyle name="Calculation 2 3 2 3 4" xfId="1808"/>
    <cellStyle name="Calculation 2 3 2 3 5" xfId="18159"/>
    <cellStyle name="Calculation 2 3 2 3 6" xfId="18160"/>
    <cellStyle name="Calculation 2 3 2 3 7" xfId="18161"/>
    <cellStyle name="Calculation 2 3 2 3 8" xfId="18162"/>
    <cellStyle name="Calculation 2 3 2 4" xfId="1809"/>
    <cellStyle name="Calculation 2 3 2 4 2" xfId="1810"/>
    <cellStyle name="Calculation 2 3 2 4 2 2" xfId="1811"/>
    <cellStyle name="Calculation 2 3 2 4 2 2 2" xfId="18163"/>
    <cellStyle name="Calculation 2 3 2 4 2 2 3" xfId="18164"/>
    <cellStyle name="Calculation 2 3 2 4 2 2 4" xfId="18165"/>
    <cellStyle name="Calculation 2 3 2 4 2 2 5" xfId="18166"/>
    <cellStyle name="Calculation 2 3 2 4 2 2 6" xfId="18167"/>
    <cellStyle name="Calculation 2 3 2 4 2 2 7" xfId="18168"/>
    <cellStyle name="Calculation 2 3 2 4 2 2 8" xfId="18169"/>
    <cellStyle name="Calculation 2 3 2 4 2 3" xfId="1812"/>
    <cellStyle name="Calculation 2 3 2 4 2 3 2" xfId="18170"/>
    <cellStyle name="Calculation 2 3 2 4 2 4" xfId="18171"/>
    <cellStyle name="Calculation 2 3 2 4 2 5" xfId="18172"/>
    <cellStyle name="Calculation 2 3 2 4 2 6" xfId="18173"/>
    <cellStyle name="Calculation 2 3 2 4 2 7" xfId="18174"/>
    <cellStyle name="Calculation 2 3 2 4 3" xfId="1813"/>
    <cellStyle name="Calculation 2 3 2 4 3 2" xfId="18175"/>
    <cellStyle name="Calculation 2 3 2 4 3 3" xfId="18176"/>
    <cellStyle name="Calculation 2 3 2 4 3 4" xfId="18177"/>
    <cellStyle name="Calculation 2 3 2 4 3 5" xfId="18178"/>
    <cellStyle name="Calculation 2 3 2 4 3 6" xfId="18179"/>
    <cellStyle name="Calculation 2 3 2 4 3 7" xfId="18180"/>
    <cellStyle name="Calculation 2 3 2 4 4" xfId="1814"/>
    <cellStyle name="Calculation 2 3 2 4 5" xfId="18181"/>
    <cellStyle name="Calculation 2 3 2 4 6" xfId="18182"/>
    <cellStyle name="Calculation 2 3 2 4 7" xfId="18183"/>
    <cellStyle name="Calculation 2 3 2 4 8" xfId="18184"/>
    <cellStyle name="Calculation 2 3 2 5" xfId="1815"/>
    <cellStyle name="Calculation 2 3 2 5 2" xfId="1816"/>
    <cellStyle name="Calculation 2 3 2 5 2 2" xfId="18185"/>
    <cellStyle name="Calculation 2 3 2 5 2 3" xfId="18186"/>
    <cellStyle name="Calculation 2 3 2 5 2 4" xfId="18187"/>
    <cellStyle name="Calculation 2 3 2 5 2 5" xfId="18188"/>
    <cellStyle name="Calculation 2 3 2 5 2 6" xfId="18189"/>
    <cellStyle name="Calculation 2 3 2 5 2 7" xfId="18190"/>
    <cellStyle name="Calculation 2 3 2 5 2 8" xfId="18191"/>
    <cellStyle name="Calculation 2 3 2 5 3" xfId="1817"/>
    <cellStyle name="Calculation 2 3 2 5 3 2" xfId="18192"/>
    <cellStyle name="Calculation 2 3 2 5 4" xfId="18193"/>
    <cellStyle name="Calculation 2 3 2 5 5" xfId="18194"/>
    <cellStyle name="Calculation 2 3 2 5 6" xfId="18195"/>
    <cellStyle name="Calculation 2 3 2 5 7" xfId="18196"/>
    <cellStyle name="Calculation 2 3 2 6" xfId="1818"/>
    <cellStyle name="Calculation 2 3 2 6 2" xfId="18197"/>
    <cellStyle name="Calculation 2 3 2 6 3" xfId="18198"/>
    <cellStyle name="Calculation 2 3 2 6 4" xfId="18199"/>
    <cellStyle name="Calculation 2 3 2 6 5" xfId="18200"/>
    <cellStyle name="Calculation 2 3 2 6 6" xfId="18201"/>
    <cellStyle name="Calculation 2 3 2 6 7" xfId="18202"/>
    <cellStyle name="Calculation 2 3 2 7" xfId="1819"/>
    <cellStyle name="Calculation 2 3 2 8" xfId="18203"/>
    <cellStyle name="Calculation 2 3 2 9" xfId="18204"/>
    <cellStyle name="Calculation 2 3 3" xfId="1820"/>
    <cellStyle name="Calculation 2 3 3 2" xfId="1821"/>
    <cellStyle name="Calculation 2 3 3 2 2" xfId="1822"/>
    <cellStyle name="Calculation 2 3 3 2 2 2" xfId="18205"/>
    <cellStyle name="Calculation 2 3 3 2 2 3" xfId="18206"/>
    <cellStyle name="Calculation 2 3 3 2 2 4" xfId="18207"/>
    <cellStyle name="Calculation 2 3 3 2 2 5" xfId="18208"/>
    <cellStyle name="Calculation 2 3 3 2 2 6" xfId="18209"/>
    <cellStyle name="Calculation 2 3 3 2 2 7" xfId="18210"/>
    <cellStyle name="Calculation 2 3 3 2 2 8" xfId="18211"/>
    <cellStyle name="Calculation 2 3 3 2 3" xfId="1823"/>
    <cellStyle name="Calculation 2 3 3 2 3 2" xfId="18212"/>
    <cellStyle name="Calculation 2 3 3 2 4" xfId="18213"/>
    <cellStyle name="Calculation 2 3 3 2 5" xfId="18214"/>
    <cellStyle name="Calculation 2 3 3 2 6" xfId="18215"/>
    <cellStyle name="Calculation 2 3 3 2 7" xfId="18216"/>
    <cellStyle name="Calculation 2 3 3 3" xfId="1824"/>
    <cellStyle name="Calculation 2 3 3 3 2" xfId="18217"/>
    <cellStyle name="Calculation 2 3 3 3 3" xfId="18218"/>
    <cellStyle name="Calculation 2 3 3 3 4" xfId="18219"/>
    <cellStyle name="Calculation 2 3 3 3 5" xfId="18220"/>
    <cellStyle name="Calculation 2 3 3 3 6" xfId="18221"/>
    <cellStyle name="Calculation 2 3 3 3 7" xfId="18222"/>
    <cellStyle name="Calculation 2 3 3 4" xfId="1825"/>
    <cellStyle name="Calculation 2 3 3 5" xfId="18223"/>
    <cellStyle name="Calculation 2 3 3 6" xfId="18224"/>
    <cellStyle name="Calculation 2 3 3 7" xfId="18225"/>
    <cellStyle name="Calculation 2 3 3 8" xfId="18226"/>
    <cellStyle name="Calculation 2 3 4" xfId="1826"/>
    <cellStyle name="Calculation 2 3 4 2" xfId="1827"/>
    <cellStyle name="Calculation 2 3 4 2 2" xfId="1828"/>
    <cellStyle name="Calculation 2 3 4 2 2 2" xfId="18227"/>
    <cellStyle name="Calculation 2 3 4 2 2 3" xfId="18228"/>
    <cellStyle name="Calculation 2 3 4 2 2 4" xfId="18229"/>
    <cellStyle name="Calculation 2 3 4 2 2 5" xfId="18230"/>
    <cellStyle name="Calculation 2 3 4 2 2 6" xfId="18231"/>
    <cellStyle name="Calculation 2 3 4 2 2 7" xfId="18232"/>
    <cellStyle name="Calculation 2 3 4 2 2 8" xfId="18233"/>
    <cellStyle name="Calculation 2 3 4 2 3" xfId="1829"/>
    <cellStyle name="Calculation 2 3 4 2 3 2" xfId="18234"/>
    <cellStyle name="Calculation 2 3 4 2 4" xfId="18235"/>
    <cellStyle name="Calculation 2 3 4 2 5" xfId="18236"/>
    <cellStyle name="Calculation 2 3 4 2 6" xfId="18237"/>
    <cellStyle name="Calculation 2 3 4 2 7" xfId="18238"/>
    <cellStyle name="Calculation 2 3 4 3" xfId="1830"/>
    <cellStyle name="Calculation 2 3 4 3 2" xfId="18239"/>
    <cellStyle name="Calculation 2 3 4 3 3" xfId="18240"/>
    <cellStyle name="Calculation 2 3 4 3 4" xfId="18241"/>
    <cellStyle name="Calculation 2 3 4 3 5" xfId="18242"/>
    <cellStyle name="Calculation 2 3 4 3 6" xfId="18243"/>
    <cellStyle name="Calculation 2 3 4 3 7" xfId="18244"/>
    <cellStyle name="Calculation 2 3 4 4" xfId="1831"/>
    <cellStyle name="Calculation 2 3 4 5" xfId="18245"/>
    <cellStyle name="Calculation 2 3 4 6" xfId="18246"/>
    <cellStyle name="Calculation 2 3 4 7" xfId="18247"/>
    <cellStyle name="Calculation 2 3 4 8" xfId="18248"/>
    <cellStyle name="Calculation 2 3 5" xfId="1832"/>
    <cellStyle name="Calculation 2 3 5 2" xfId="1833"/>
    <cellStyle name="Calculation 2 3 5 2 2" xfId="1834"/>
    <cellStyle name="Calculation 2 3 5 2 2 2" xfId="18249"/>
    <cellStyle name="Calculation 2 3 5 2 2 3" xfId="18250"/>
    <cellStyle name="Calculation 2 3 5 2 2 4" xfId="18251"/>
    <cellStyle name="Calculation 2 3 5 2 2 5" xfId="18252"/>
    <cellStyle name="Calculation 2 3 5 2 2 6" xfId="18253"/>
    <cellStyle name="Calculation 2 3 5 2 2 7" xfId="18254"/>
    <cellStyle name="Calculation 2 3 5 2 2 8" xfId="18255"/>
    <cellStyle name="Calculation 2 3 5 2 3" xfId="1835"/>
    <cellStyle name="Calculation 2 3 5 2 3 2" xfId="18256"/>
    <cellStyle name="Calculation 2 3 5 2 4" xfId="18257"/>
    <cellStyle name="Calculation 2 3 5 2 5" xfId="18258"/>
    <cellStyle name="Calculation 2 3 5 2 6" xfId="18259"/>
    <cellStyle name="Calculation 2 3 5 2 7" xfId="18260"/>
    <cellStyle name="Calculation 2 3 5 3" xfId="1836"/>
    <cellStyle name="Calculation 2 3 5 3 2" xfId="18261"/>
    <cellStyle name="Calculation 2 3 5 3 3" xfId="18262"/>
    <cellStyle name="Calculation 2 3 5 3 4" xfId="18263"/>
    <cellStyle name="Calculation 2 3 5 3 5" xfId="18264"/>
    <cellStyle name="Calculation 2 3 5 3 6" xfId="18265"/>
    <cellStyle name="Calculation 2 3 5 3 7" xfId="18266"/>
    <cellStyle name="Calculation 2 3 5 4" xfId="1837"/>
    <cellStyle name="Calculation 2 3 5 5" xfId="18267"/>
    <cellStyle name="Calculation 2 3 5 6" xfId="18268"/>
    <cellStyle name="Calculation 2 3 5 7" xfId="18269"/>
    <cellStyle name="Calculation 2 3 5 8" xfId="18270"/>
    <cellStyle name="Calculation 2 3 6" xfId="1838"/>
    <cellStyle name="Calculation 2 3 6 2" xfId="1839"/>
    <cellStyle name="Calculation 2 3 6 2 2" xfId="18271"/>
    <cellStyle name="Calculation 2 3 6 2 3" xfId="18272"/>
    <cellStyle name="Calculation 2 3 6 2 4" xfId="18273"/>
    <cellStyle name="Calculation 2 3 6 2 5" xfId="18274"/>
    <cellStyle name="Calculation 2 3 6 2 6" xfId="18275"/>
    <cellStyle name="Calculation 2 3 6 2 7" xfId="18276"/>
    <cellStyle name="Calculation 2 3 6 2 8" xfId="18277"/>
    <cellStyle name="Calculation 2 3 6 3" xfId="1840"/>
    <cellStyle name="Calculation 2 3 6 3 2" xfId="18278"/>
    <cellStyle name="Calculation 2 3 6 4" xfId="18279"/>
    <cellStyle name="Calculation 2 3 6 5" xfId="18280"/>
    <cellStyle name="Calculation 2 3 6 6" xfId="18281"/>
    <cellStyle name="Calculation 2 3 6 7" xfId="18282"/>
    <cellStyle name="Calculation 2 3 7" xfId="1841"/>
    <cellStyle name="Calculation 2 3 7 2" xfId="18283"/>
    <cellStyle name="Calculation 2 3 7 3" xfId="18284"/>
    <cellStyle name="Calculation 2 3 7 4" xfId="18285"/>
    <cellStyle name="Calculation 2 3 7 5" xfId="18286"/>
    <cellStyle name="Calculation 2 3 7 6" xfId="18287"/>
    <cellStyle name="Calculation 2 3 7 7" xfId="18288"/>
    <cellStyle name="Calculation 2 3 8" xfId="1842"/>
    <cellStyle name="Calculation 2 3 9" xfId="18289"/>
    <cellStyle name="Calculation 2 4" xfId="1843"/>
    <cellStyle name="Calculation 2 4 10" xfId="18290"/>
    <cellStyle name="Calculation 2 4 11" xfId="18291"/>
    <cellStyle name="Calculation 2 4 2" xfId="1844"/>
    <cellStyle name="Calculation 2 4 2 2" xfId="1845"/>
    <cellStyle name="Calculation 2 4 2 2 2" xfId="1846"/>
    <cellStyle name="Calculation 2 4 2 2 2 2" xfId="18292"/>
    <cellStyle name="Calculation 2 4 2 2 2 3" xfId="18293"/>
    <cellStyle name="Calculation 2 4 2 2 2 4" xfId="18294"/>
    <cellStyle name="Calculation 2 4 2 2 2 5" xfId="18295"/>
    <cellStyle name="Calculation 2 4 2 2 2 6" xfId="18296"/>
    <cellStyle name="Calculation 2 4 2 2 2 7" xfId="18297"/>
    <cellStyle name="Calculation 2 4 2 2 2 8" xfId="18298"/>
    <cellStyle name="Calculation 2 4 2 2 3" xfId="1847"/>
    <cellStyle name="Calculation 2 4 2 2 3 2" xfId="18299"/>
    <cellStyle name="Calculation 2 4 2 2 4" xfId="18300"/>
    <cellStyle name="Calculation 2 4 2 2 5" xfId="18301"/>
    <cellStyle name="Calculation 2 4 2 2 6" xfId="18302"/>
    <cellStyle name="Calculation 2 4 2 2 7" xfId="18303"/>
    <cellStyle name="Calculation 2 4 2 3" xfId="1848"/>
    <cellStyle name="Calculation 2 4 2 3 2" xfId="18304"/>
    <cellStyle name="Calculation 2 4 2 3 3" xfId="18305"/>
    <cellStyle name="Calculation 2 4 2 3 4" xfId="18306"/>
    <cellStyle name="Calculation 2 4 2 3 5" xfId="18307"/>
    <cellStyle name="Calculation 2 4 2 3 6" xfId="18308"/>
    <cellStyle name="Calculation 2 4 2 3 7" xfId="18309"/>
    <cellStyle name="Calculation 2 4 2 4" xfId="1849"/>
    <cellStyle name="Calculation 2 4 2 5" xfId="18310"/>
    <cellStyle name="Calculation 2 4 2 6" xfId="18311"/>
    <cellStyle name="Calculation 2 4 2 7" xfId="18312"/>
    <cellStyle name="Calculation 2 4 2 8" xfId="18313"/>
    <cellStyle name="Calculation 2 4 3" xfId="1850"/>
    <cellStyle name="Calculation 2 4 3 2" xfId="1851"/>
    <cellStyle name="Calculation 2 4 3 2 2" xfId="1852"/>
    <cellStyle name="Calculation 2 4 3 2 2 2" xfId="18314"/>
    <cellStyle name="Calculation 2 4 3 2 2 3" xfId="18315"/>
    <cellStyle name="Calculation 2 4 3 2 2 4" xfId="18316"/>
    <cellStyle name="Calculation 2 4 3 2 2 5" xfId="18317"/>
    <cellStyle name="Calculation 2 4 3 2 2 6" xfId="18318"/>
    <cellStyle name="Calculation 2 4 3 2 2 7" xfId="18319"/>
    <cellStyle name="Calculation 2 4 3 2 2 8" xfId="18320"/>
    <cellStyle name="Calculation 2 4 3 2 3" xfId="1853"/>
    <cellStyle name="Calculation 2 4 3 2 3 2" xfId="18321"/>
    <cellStyle name="Calculation 2 4 3 2 4" xfId="18322"/>
    <cellStyle name="Calculation 2 4 3 2 5" xfId="18323"/>
    <cellStyle name="Calculation 2 4 3 2 6" xfId="18324"/>
    <cellStyle name="Calculation 2 4 3 2 7" xfId="18325"/>
    <cellStyle name="Calculation 2 4 3 3" xfId="1854"/>
    <cellStyle name="Calculation 2 4 3 3 2" xfId="18326"/>
    <cellStyle name="Calculation 2 4 3 3 3" xfId="18327"/>
    <cellStyle name="Calculation 2 4 3 3 4" xfId="18328"/>
    <cellStyle name="Calculation 2 4 3 3 5" xfId="18329"/>
    <cellStyle name="Calculation 2 4 3 3 6" xfId="18330"/>
    <cellStyle name="Calculation 2 4 3 3 7" xfId="18331"/>
    <cellStyle name="Calculation 2 4 3 4" xfId="1855"/>
    <cellStyle name="Calculation 2 4 3 5" xfId="18332"/>
    <cellStyle name="Calculation 2 4 3 6" xfId="18333"/>
    <cellStyle name="Calculation 2 4 3 7" xfId="18334"/>
    <cellStyle name="Calculation 2 4 3 8" xfId="18335"/>
    <cellStyle name="Calculation 2 4 4" xfId="1856"/>
    <cellStyle name="Calculation 2 4 4 2" xfId="1857"/>
    <cellStyle name="Calculation 2 4 4 2 2" xfId="1858"/>
    <cellStyle name="Calculation 2 4 4 2 2 2" xfId="18336"/>
    <cellStyle name="Calculation 2 4 4 2 2 3" xfId="18337"/>
    <cellStyle name="Calculation 2 4 4 2 2 4" xfId="18338"/>
    <cellStyle name="Calculation 2 4 4 2 2 5" xfId="18339"/>
    <cellStyle name="Calculation 2 4 4 2 2 6" xfId="18340"/>
    <cellStyle name="Calculation 2 4 4 2 2 7" xfId="18341"/>
    <cellStyle name="Calculation 2 4 4 2 2 8" xfId="18342"/>
    <cellStyle name="Calculation 2 4 4 2 3" xfId="1859"/>
    <cellStyle name="Calculation 2 4 4 2 3 2" xfId="18343"/>
    <cellStyle name="Calculation 2 4 4 2 4" xfId="18344"/>
    <cellStyle name="Calculation 2 4 4 2 5" xfId="18345"/>
    <cellStyle name="Calculation 2 4 4 2 6" xfId="18346"/>
    <cellStyle name="Calculation 2 4 4 2 7" xfId="18347"/>
    <cellStyle name="Calculation 2 4 4 3" xfId="1860"/>
    <cellStyle name="Calculation 2 4 4 3 2" xfId="18348"/>
    <cellStyle name="Calculation 2 4 4 3 3" xfId="18349"/>
    <cellStyle name="Calculation 2 4 4 3 4" xfId="18350"/>
    <cellStyle name="Calculation 2 4 4 3 5" xfId="18351"/>
    <cellStyle name="Calculation 2 4 4 3 6" xfId="18352"/>
    <cellStyle name="Calculation 2 4 4 3 7" xfId="18353"/>
    <cellStyle name="Calculation 2 4 4 4" xfId="1861"/>
    <cellStyle name="Calculation 2 4 4 5" xfId="18354"/>
    <cellStyle name="Calculation 2 4 4 6" xfId="18355"/>
    <cellStyle name="Calculation 2 4 4 7" xfId="18356"/>
    <cellStyle name="Calculation 2 4 4 8" xfId="18357"/>
    <cellStyle name="Calculation 2 4 5" xfId="1862"/>
    <cellStyle name="Calculation 2 4 5 2" xfId="1863"/>
    <cellStyle name="Calculation 2 4 5 2 2" xfId="18358"/>
    <cellStyle name="Calculation 2 4 5 2 3" xfId="18359"/>
    <cellStyle name="Calculation 2 4 5 2 4" xfId="18360"/>
    <cellStyle name="Calculation 2 4 5 2 5" xfId="18361"/>
    <cellStyle name="Calculation 2 4 5 2 6" xfId="18362"/>
    <cellStyle name="Calculation 2 4 5 2 7" xfId="18363"/>
    <cellStyle name="Calculation 2 4 5 2 8" xfId="18364"/>
    <cellStyle name="Calculation 2 4 5 3" xfId="1864"/>
    <cellStyle name="Calculation 2 4 5 3 2" xfId="18365"/>
    <cellStyle name="Calculation 2 4 5 4" xfId="18366"/>
    <cellStyle name="Calculation 2 4 5 5" xfId="18367"/>
    <cellStyle name="Calculation 2 4 5 6" xfId="18368"/>
    <cellStyle name="Calculation 2 4 5 7" xfId="18369"/>
    <cellStyle name="Calculation 2 4 6" xfId="1865"/>
    <cellStyle name="Calculation 2 4 6 2" xfId="18370"/>
    <cellStyle name="Calculation 2 4 6 3" xfId="18371"/>
    <cellStyle name="Calculation 2 4 6 4" xfId="18372"/>
    <cellStyle name="Calculation 2 4 6 5" xfId="18373"/>
    <cellStyle name="Calculation 2 4 6 6" xfId="18374"/>
    <cellStyle name="Calculation 2 4 6 7" xfId="18375"/>
    <cellStyle name="Calculation 2 4 7" xfId="1866"/>
    <cellStyle name="Calculation 2 4 8" xfId="18376"/>
    <cellStyle name="Calculation 2 4 9" xfId="18377"/>
    <cellStyle name="Calculation 2 5" xfId="1867"/>
    <cellStyle name="Calculation 2 5 10" xfId="18378"/>
    <cellStyle name="Calculation 2 5 11" xfId="18379"/>
    <cellStyle name="Calculation 2 5 2" xfId="1868"/>
    <cellStyle name="Calculation 2 5 2 2" xfId="1869"/>
    <cellStyle name="Calculation 2 5 2 2 2" xfId="1870"/>
    <cellStyle name="Calculation 2 5 2 2 2 2" xfId="18380"/>
    <cellStyle name="Calculation 2 5 2 2 2 3" xfId="18381"/>
    <cellStyle name="Calculation 2 5 2 2 2 4" xfId="18382"/>
    <cellStyle name="Calculation 2 5 2 2 2 5" xfId="18383"/>
    <cellStyle name="Calculation 2 5 2 2 2 6" xfId="18384"/>
    <cellStyle name="Calculation 2 5 2 2 2 7" xfId="18385"/>
    <cellStyle name="Calculation 2 5 2 2 2 8" xfId="18386"/>
    <cellStyle name="Calculation 2 5 2 2 3" xfId="1871"/>
    <cellStyle name="Calculation 2 5 2 2 3 2" xfId="18387"/>
    <cellStyle name="Calculation 2 5 2 2 4" xfId="18388"/>
    <cellStyle name="Calculation 2 5 2 2 5" xfId="18389"/>
    <cellStyle name="Calculation 2 5 2 2 6" xfId="18390"/>
    <cellStyle name="Calculation 2 5 2 2 7" xfId="18391"/>
    <cellStyle name="Calculation 2 5 2 3" xfId="1872"/>
    <cellStyle name="Calculation 2 5 2 3 2" xfId="18392"/>
    <cellStyle name="Calculation 2 5 2 3 3" xfId="18393"/>
    <cellStyle name="Calculation 2 5 2 3 4" xfId="18394"/>
    <cellStyle name="Calculation 2 5 2 3 5" xfId="18395"/>
    <cellStyle name="Calculation 2 5 2 3 6" xfId="18396"/>
    <cellStyle name="Calculation 2 5 2 3 7" xfId="18397"/>
    <cellStyle name="Calculation 2 5 2 4" xfId="1873"/>
    <cellStyle name="Calculation 2 5 2 5" xfId="18398"/>
    <cellStyle name="Calculation 2 5 2 6" xfId="18399"/>
    <cellStyle name="Calculation 2 5 2 7" xfId="18400"/>
    <cellStyle name="Calculation 2 5 2 8" xfId="18401"/>
    <cellStyle name="Calculation 2 5 3" xfId="1874"/>
    <cellStyle name="Calculation 2 5 3 2" xfId="1875"/>
    <cellStyle name="Calculation 2 5 3 2 2" xfId="1876"/>
    <cellStyle name="Calculation 2 5 3 2 2 2" xfId="18402"/>
    <cellStyle name="Calculation 2 5 3 2 2 3" xfId="18403"/>
    <cellStyle name="Calculation 2 5 3 2 2 4" xfId="18404"/>
    <cellStyle name="Calculation 2 5 3 2 2 5" xfId="18405"/>
    <cellStyle name="Calculation 2 5 3 2 2 6" xfId="18406"/>
    <cellStyle name="Calculation 2 5 3 2 2 7" xfId="18407"/>
    <cellStyle name="Calculation 2 5 3 2 2 8" xfId="18408"/>
    <cellStyle name="Calculation 2 5 3 2 3" xfId="1877"/>
    <cellStyle name="Calculation 2 5 3 2 3 2" xfId="18409"/>
    <cellStyle name="Calculation 2 5 3 2 4" xfId="18410"/>
    <cellStyle name="Calculation 2 5 3 2 5" xfId="18411"/>
    <cellStyle name="Calculation 2 5 3 2 6" xfId="18412"/>
    <cellStyle name="Calculation 2 5 3 2 7" xfId="18413"/>
    <cellStyle name="Calculation 2 5 3 3" xfId="1878"/>
    <cellStyle name="Calculation 2 5 3 3 2" xfId="18414"/>
    <cellStyle name="Calculation 2 5 3 3 3" xfId="18415"/>
    <cellStyle name="Calculation 2 5 3 3 4" xfId="18416"/>
    <cellStyle name="Calculation 2 5 3 3 5" xfId="18417"/>
    <cellStyle name="Calculation 2 5 3 3 6" xfId="18418"/>
    <cellStyle name="Calculation 2 5 3 3 7" xfId="18419"/>
    <cellStyle name="Calculation 2 5 3 4" xfId="1879"/>
    <cellStyle name="Calculation 2 5 3 5" xfId="18420"/>
    <cellStyle name="Calculation 2 5 3 6" xfId="18421"/>
    <cellStyle name="Calculation 2 5 3 7" xfId="18422"/>
    <cellStyle name="Calculation 2 5 3 8" xfId="18423"/>
    <cellStyle name="Calculation 2 5 4" xfId="1880"/>
    <cellStyle name="Calculation 2 5 4 2" xfId="1881"/>
    <cellStyle name="Calculation 2 5 4 2 2" xfId="1882"/>
    <cellStyle name="Calculation 2 5 4 2 2 2" xfId="18424"/>
    <cellStyle name="Calculation 2 5 4 2 2 3" xfId="18425"/>
    <cellStyle name="Calculation 2 5 4 2 2 4" xfId="18426"/>
    <cellStyle name="Calculation 2 5 4 2 2 5" xfId="18427"/>
    <cellStyle name="Calculation 2 5 4 2 2 6" xfId="18428"/>
    <cellStyle name="Calculation 2 5 4 2 2 7" xfId="18429"/>
    <cellStyle name="Calculation 2 5 4 2 2 8" xfId="18430"/>
    <cellStyle name="Calculation 2 5 4 2 3" xfId="1883"/>
    <cellStyle name="Calculation 2 5 4 2 3 2" xfId="18431"/>
    <cellStyle name="Calculation 2 5 4 2 4" xfId="18432"/>
    <cellStyle name="Calculation 2 5 4 2 5" xfId="18433"/>
    <cellStyle name="Calculation 2 5 4 2 6" xfId="18434"/>
    <cellStyle name="Calculation 2 5 4 2 7" xfId="18435"/>
    <cellStyle name="Calculation 2 5 4 3" xfId="1884"/>
    <cellStyle name="Calculation 2 5 4 3 2" xfId="18436"/>
    <cellStyle name="Calculation 2 5 4 3 3" xfId="18437"/>
    <cellStyle name="Calculation 2 5 4 3 4" xfId="18438"/>
    <cellStyle name="Calculation 2 5 4 3 5" xfId="18439"/>
    <cellStyle name="Calculation 2 5 4 3 6" xfId="18440"/>
    <cellStyle name="Calculation 2 5 4 3 7" xfId="18441"/>
    <cellStyle name="Calculation 2 5 4 4" xfId="1885"/>
    <cellStyle name="Calculation 2 5 4 5" xfId="18442"/>
    <cellStyle name="Calculation 2 5 4 6" xfId="18443"/>
    <cellStyle name="Calculation 2 5 4 7" xfId="18444"/>
    <cellStyle name="Calculation 2 5 4 8" xfId="18445"/>
    <cellStyle name="Calculation 2 5 5" xfId="1886"/>
    <cellStyle name="Calculation 2 5 5 2" xfId="1887"/>
    <cellStyle name="Calculation 2 5 5 2 2" xfId="18446"/>
    <cellStyle name="Calculation 2 5 5 2 3" xfId="18447"/>
    <cellStyle name="Calculation 2 5 5 2 4" xfId="18448"/>
    <cellStyle name="Calculation 2 5 5 2 5" xfId="18449"/>
    <cellStyle name="Calculation 2 5 5 2 6" xfId="18450"/>
    <cellStyle name="Calculation 2 5 5 2 7" xfId="18451"/>
    <cellStyle name="Calculation 2 5 5 2 8" xfId="18452"/>
    <cellStyle name="Calculation 2 5 5 3" xfId="1888"/>
    <cellStyle name="Calculation 2 5 5 3 2" xfId="18453"/>
    <cellStyle name="Calculation 2 5 5 4" xfId="18454"/>
    <cellStyle name="Calculation 2 5 5 5" xfId="18455"/>
    <cellStyle name="Calculation 2 5 5 6" xfId="18456"/>
    <cellStyle name="Calculation 2 5 5 7" xfId="18457"/>
    <cellStyle name="Calculation 2 5 6" xfId="1889"/>
    <cellStyle name="Calculation 2 5 6 2" xfId="18458"/>
    <cellStyle name="Calculation 2 5 6 3" xfId="18459"/>
    <cellStyle name="Calculation 2 5 6 4" xfId="18460"/>
    <cellStyle name="Calculation 2 5 6 5" xfId="18461"/>
    <cellStyle name="Calculation 2 5 6 6" xfId="18462"/>
    <cellStyle name="Calculation 2 5 6 7" xfId="18463"/>
    <cellStyle name="Calculation 2 5 7" xfId="1890"/>
    <cellStyle name="Calculation 2 5 8" xfId="18464"/>
    <cellStyle name="Calculation 2 5 9" xfId="18465"/>
    <cellStyle name="Calculation 2 6" xfId="1891"/>
    <cellStyle name="Calculation 2 6 2" xfId="1892"/>
    <cellStyle name="Calculation 2 6 2 2" xfId="1893"/>
    <cellStyle name="Calculation 2 6 2 2 2" xfId="18466"/>
    <cellStyle name="Calculation 2 6 2 2 3" xfId="18467"/>
    <cellStyle name="Calculation 2 6 2 2 4" xfId="18468"/>
    <cellStyle name="Calculation 2 6 2 2 5" xfId="18469"/>
    <cellStyle name="Calculation 2 6 2 2 6" xfId="18470"/>
    <cellStyle name="Calculation 2 6 2 2 7" xfId="18471"/>
    <cellStyle name="Calculation 2 6 2 2 8" xfId="18472"/>
    <cellStyle name="Calculation 2 6 2 3" xfId="1894"/>
    <cellStyle name="Calculation 2 6 2 3 2" xfId="18473"/>
    <cellStyle name="Calculation 2 6 2 4" xfId="18474"/>
    <cellStyle name="Calculation 2 6 2 5" xfId="18475"/>
    <cellStyle name="Calculation 2 6 2 6" xfId="18476"/>
    <cellStyle name="Calculation 2 6 2 7" xfId="18477"/>
    <cellStyle name="Calculation 2 6 3" xfId="1895"/>
    <cellStyle name="Calculation 2 6 3 2" xfId="18478"/>
    <cellStyle name="Calculation 2 6 3 3" xfId="18479"/>
    <cellStyle name="Calculation 2 6 3 4" xfId="18480"/>
    <cellStyle name="Calculation 2 6 3 5" xfId="18481"/>
    <cellStyle name="Calculation 2 6 3 6" xfId="18482"/>
    <cellStyle name="Calculation 2 6 3 7" xfId="18483"/>
    <cellStyle name="Calculation 2 6 4" xfId="1896"/>
    <cellStyle name="Calculation 2 6 5" xfId="18484"/>
    <cellStyle name="Calculation 2 6 6" xfId="18485"/>
    <cellStyle name="Calculation 2 6 7" xfId="18486"/>
    <cellStyle name="Calculation 2 6 8" xfId="18487"/>
    <cellStyle name="Calculation 2 7" xfId="1897"/>
    <cellStyle name="Calculation 2 7 2" xfId="1898"/>
    <cellStyle name="Calculation 2 7 2 2" xfId="1899"/>
    <cellStyle name="Calculation 2 7 2 2 2" xfId="18488"/>
    <cellStyle name="Calculation 2 7 2 2 3" xfId="18489"/>
    <cellStyle name="Calculation 2 7 2 2 4" xfId="18490"/>
    <cellStyle name="Calculation 2 7 2 2 5" xfId="18491"/>
    <cellStyle name="Calculation 2 7 2 2 6" xfId="18492"/>
    <cellStyle name="Calculation 2 7 2 2 7" xfId="18493"/>
    <cellStyle name="Calculation 2 7 2 2 8" xfId="18494"/>
    <cellStyle name="Calculation 2 7 2 3" xfId="1900"/>
    <cellStyle name="Calculation 2 7 2 3 2" xfId="18495"/>
    <cellStyle name="Calculation 2 7 2 4" xfId="18496"/>
    <cellStyle name="Calculation 2 7 2 5" xfId="18497"/>
    <cellStyle name="Calculation 2 7 2 6" xfId="18498"/>
    <cellStyle name="Calculation 2 7 2 7" xfId="18499"/>
    <cellStyle name="Calculation 2 7 3" xfId="1901"/>
    <cellStyle name="Calculation 2 7 3 2" xfId="18500"/>
    <cellStyle name="Calculation 2 7 3 3" xfId="18501"/>
    <cellStyle name="Calculation 2 7 3 4" xfId="18502"/>
    <cellStyle name="Calculation 2 7 3 5" xfId="18503"/>
    <cellStyle name="Calculation 2 7 3 6" xfId="18504"/>
    <cellStyle name="Calculation 2 7 3 7" xfId="18505"/>
    <cellStyle name="Calculation 2 7 4" xfId="1902"/>
    <cellStyle name="Calculation 2 7 5" xfId="18506"/>
    <cellStyle name="Calculation 2 7 6" xfId="18507"/>
    <cellStyle name="Calculation 2 7 7" xfId="18508"/>
    <cellStyle name="Calculation 2 7 8" xfId="18509"/>
    <cellStyle name="Calculation 2 8" xfId="1903"/>
    <cellStyle name="Calculation 2 8 2" xfId="1904"/>
    <cellStyle name="Calculation 2 8 2 2" xfId="1905"/>
    <cellStyle name="Calculation 2 8 2 2 2" xfId="18510"/>
    <cellStyle name="Calculation 2 8 2 2 3" xfId="18511"/>
    <cellStyle name="Calculation 2 8 2 2 4" xfId="18512"/>
    <cellStyle name="Calculation 2 8 2 2 5" xfId="18513"/>
    <cellStyle name="Calculation 2 8 2 2 6" xfId="18514"/>
    <cellStyle name="Calculation 2 8 2 2 7" xfId="18515"/>
    <cellStyle name="Calculation 2 8 2 2 8" xfId="18516"/>
    <cellStyle name="Calculation 2 8 2 3" xfId="1906"/>
    <cellStyle name="Calculation 2 8 2 3 2" xfId="18517"/>
    <cellStyle name="Calculation 2 8 2 4" xfId="18518"/>
    <cellStyle name="Calculation 2 8 2 5" xfId="18519"/>
    <cellStyle name="Calculation 2 8 2 6" xfId="18520"/>
    <cellStyle name="Calculation 2 8 2 7" xfId="18521"/>
    <cellStyle name="Calculation 2 8 3" xfId="1907"/>
    <cellStyle name="Calculation 2 8 3 2" xfId="18522"/>
    <cellStyle name="Calculation 2 8 3 3" xfId="18523"/>
    <cellStyle name="Calculation 2 8 3 4" xfId="18524"/>
    <cellStyle name="Calculation 2 8 3 5" xfId="18525"/>
    <cellStyle name="Calculation 2 8 3 6" xfId="18526"/>
    <cellStyle name="Calculation 2 8 3 7" xfId="18527"/>
    <cellStyle name="Calculation 2 8 4" xfId="1908"/>
    <cellStyle name="Calculation 2 8 5" xfId="18528"/>
    <cellStyle name="Calculation 2 8 6" xfId="18529"/>
    <cellStyle name="Calculation 2 8 7" xfId="18530"/>
    <cellStyle name="Calculation 2 8 8" xfId="18531"/>
    <cellStyle name="Calculation 2 9" xfId="1909"/>
    <cellStyle name="Calculation 2 9 2" xfId="1910"/>
    <cellStyle name="Calculation 2 9 2 2" xfId="18532"/>
    <cellStyle name="Calculation 2 9 2 3" xfId="18533"/>
    <cellStyle name="Calculation 2 9 2 4" xfId="18534"/>
    <cellStyle name="Calculation 2 9 2 5" xfId="18535"/>
    <cellStyle name="Calculation 2 9 2 6" xfId="18536"/>
    <cellStyle name="Calculation 2 9 2 7" xfId="18537"/>
    <cellStyle name="Calculation 2 9 2 8" xfId="18538"/>
    <cellStyle name="Calculation 2 9 3" xfId="1911"/>
    <cellStyle name="Calculation 2 9 3 2" xfId="18539"/>
    <cellStyle name="Calculation 2 9 4" xfId="18540"/>
    <cellStyle name="Calculation 2 9 5" xfId="18541"/>
    <cellStyle name="Calculation 2 9 6" xfId="18542"/>
    <cellStyle name="Calculation 2 9 7" xfId="18543"/>
    <cellStyle name="Calculation 20" xfId="18544"/>
    <cellStyle name="Calculation 21" xfId="18545"/>
    <cellStyle name="Calculation 22" xfId="18546"/>
    <cellStyle name="Calculation 23" xfId="18547"/>
    <cellStyle name="Calculation 3" xfId="1912"/>
    <cellStyle name="Calculation 3 10" xfId="1913"/>
    <cellStyle name="Calculation 3 11" xfId="18548"/>
    <cellStyle name="Calculation 3 12" xfId="18549"/>
    <cellStyle name="Calculation 3 13" xfId="18550"/>
    <cellStyle name="Calculation 3 14" xfId="18551"/>
    <cellStyle name="Calculation 3 2" xfId="1914"/>
    <cellStyle name="Calculation 3 2 10" xfId="18552"/>
    <cellStyle name="Calculation 3 2 11" xfId="18553"/>
    <cellStyle name="Calculation 3 2 12" xfId="18554"/>
    <cellStyle name="Calculation 3 2 2" xfId="1915"/>
    <cellStyle name="Calculation 3 2 2 10" xfId="18555"/>
    <cellStyle name="Calculation 3 2 2 11" xfId="18556"/>
    <cellStyle name="Calculation 3 2 2 2" xfId="1916"/>
    <cellStyle name="Calculation 3 2 2 2 2" xfId="1917"/>
    <cellStyle name="Calculation 3 2 2 2 2 2" xfId="1918"/>
    <cellStyle name="Calculation 3 2 2 2 2 2 2" xfId="18557"/>
    <cellStyle name="Calculation 3 2 2 2 2 2 3" xfId="18558"/>
    <cellStyle name="Calculation 3 2 2 2 2 2 4" xfId="18559"/>
    <cellStyle name="Calculation 3 2 2 2 2 2 5" xfId="18560"/>
    <cellStyle name="Calculation 3 2 2 2 2 2 6" xfId="18561"/>
    <cellStyle name="Calculation 3 2 2 2 2 2 7" xfId="18562"/>
    <cellStyle name="Calculation 3 2 2 2 2 2 8" xfId="18563"/>
    <cellStyle name="Calculation 3 2 2 2 2 3" xfId="1919"/>
    <cellStyle name="Calculation 3 2 2 2 2 3 2" xfId="18564"/>
    <cellStyle name="Calculation 3 2 2 2 2 4" xfId="18565"/>
    <cellStyle name="Calculation 3 2 2 2 2 5" xfId="18566"/>
    <cellStyle name="Calculation 3 2 2 2 2 6" xfId="18567"/>
    <cellStyle name="Calculation 3 2 2 2 2 7" xfId="18568"/>
    <cellStyle name="Calculation 3 2 2 2 3" xfId="1920"/>
    <cellStyle name="Calculation 3 2 2 2 3 2" xfId="18569"/>
    <cellStyle name="Calculation 3 2 2 2 3 3" xfId="18570"/>
    <cellStyle name="Calculation 3 2 2 2 3 4" xfId="18571"/>
    <cellStyle name="Calculation 3 2 2 2 3 5" xfId="18572"/>
    <cellStyle name="Calculation 3 2 2 2 3 6" xfId="18573"/>
    <cellStyle name="Calculation 3 2 2 2 3 7" xfId="18574"/>
    <cellStyle name="Calculation 3 2 2 2 4" xfId="1921"/>
    <cellStyle name="Calculation 3 2 2 2 5" xfId="18575"/>
    <cellStyle name="Calculation 3 2 2 2 6" xfId="18576"/>
    <cellStyle name="Calculation 3 2 2 2 7" xfId="18577"/>
    <cellStyle name="Calculation 3 2 2 2 8" xfId="18578"/>
    <cellStyle name="Calculation 3 2 2 3" xfId="1922"/>
    <cellStyle name="Calculation 3 2 2 3 2" xfId="1923"/>
    <cellStyle name="Calculation 3 2 2 3 2 2" xfId="1924"/>
    <cellStyle name="Calculation 3 2 2 3 2 2 2" xfId="18579"/>
    <cellStyle name="Calculation 3 2 2 3 2 2 3" xfId="18580"/>
    <cellStyle name="Calculation 3 2 2 3 2 2 4" xfId="18581"/>
    <cellStyle name="Calculation 3 2 2 3 2 2 5" xfId="18582"/>
    <cellStyle name="Calculation 3 2 2 3 2 2 6" xfId="18583"/>
    <cellStyle name="Calculation 3 2 2 3 2 2 7" xfId="18584"/>
    <cellStyle name="Calculation 3 2 2 3 2 2 8" xfId="18585"/>
    <cellStyle name="Calculation 3 2 2 3 2 3" xfId="1925"/>
    <cellStyle name="Calculation 3 2 2 3 2 3 2" xfId="18586"/>
    <cellStyle name="Calculation 3 2 2 3 2 4" xfId="18587"/>
    <cellStyle name="Calculation 3 2 2 3 2 5" xfId="18588"/>
    <cellStyle name="Calculation 3 2 2 3 2 6" xfId="18589"/>
    <cellStyle name="Calculation 3 2 2 3 2 7" xfId="18590"/>
    <cellStyle name="Calculation 3 2 2 3 3" xfId="1926"/>
    <cellStyle name="Calculation 3 2 2 3 3 2" xfId="18591"/>
    <cellStyle name="Calculation 3 2 2 3 3 3" xfId="18592"/>
    <cellStyle name="Calculation 3 2 2 3 3 4" xfId="18593"/>
    <cellStyle name="Calculation 3 2 2 3 3 5" xfId="18594"/>
    <cellStyle name="Calculation 3 2 2 3 3 6" xfId="18595"/>
    <cellStyle name="Calculation 3 2 2 3 3 7" xfId="18596"/>
    <cellStyle name="Calculation 3 2 2 3 4" xfId="1927"/>
    <cellStyle name="Calculation 3 2 2 3 5" xfId="18597"/>
    <cellStyle name="Calculation 3 2 2 3 6" xfId="18598"/>
    <cellStyle name="Calculation 3 2 2 3 7" xfId="18599"/>
    <cellStyle name="Calculation 3 2 2 3 8" xfId="18600"/>
    <cellStyle name="Calculation 3 2 2 4" xfId="1928"/>
    <cellStyle name="Calculation 3 2 2 4 2" xfId="1929"/>
    <cellStyle name="Calculation 3 2 2 4 2 2" xfId="1930"/>
    <cellStyle name="Calculation 3 2 2 4 2 2 2" xfId="18601"/>
    <cellStyle name="Calculation 3 2 2 4 2 2 3" xfId="18602"/>
    <cellStyle name="Calculation 3 2 2 4 2 2 4" xfId="18603"/>
    <cellStyle name="Calculation 3 2 2 4 2 2 5" xfId="18604"/>
    <cellStyle name="Calculation 3 2 2 4 2 2 6" xfId="18605"/>
    <cellStyle name="Calculation 3 2 2 4 2 2 7" xfId="18606"/>
    <cellStyle name="Calculation 3 2 2 4 2 2 8" xfId="18607"/>
    <cellStyle name="Calculation 3 2 2 4 2 3" xfId="1931"/>
    <cellStyle name="Calculation 3 2 2 4 2 3 2" xfId="18608"/>
    <cellStyle name="Calculation 3 2 2 4 2 4" xfId="18609"/>
    <cellStyle name="Calculation 3 2 2 4 2 5" xfId="18610"/>
    <cellStyle name="Calculation 3 2 2 4 2 6" xfId="18611"/>
    <cellStyle name="Calculation 3 2 2 4 2 7" xfId="18612"/>
    <cellStyle name="Calculation 3 2 2 4 3" xfId="1932"/>
    <cellStyle name="Calculation 3 2 2 4 3 2" xfId="18613"/>
    <cellStyle name="Calculation 3 2 2 4 3 3" xfId="18614"/>
    <cellStyle name="Calculation 3 2 2 4 3 4" xfId="18615"/>
    <cellStyle name="Calculation 3 2 2 4 3 5" xfId="18616"/>
    <cellStyle name="Calculation 3 2 2 4 3 6" xfId="18617"/>
    <cellStyle name="Calculation 3 2 2 4 3 7" xfId="18618"/>
    <cellStyle name="Calculation 3 2 2 4 4" xfId="1933"/>
    <cellStyle name="Calculation 3 2 2 4 5" xfId="18619"/>
    <cellStyle name="Calculation 3 2 2 4 6" xfId="18620"/>
    <cellStyle name="Calculation 3 2 2 4 7" xfId="18621"/>
    <cellStyle name="Calculation 3 2 2 4 8" xfId="18622"/>
    <cellStyle name="Calculation 3 2 2 5" xfId="1934"/>
    <cellStyle name="Calculation 3 2 2 5 2" xfId="1935"/>
    <cellStyle name="Calculation 3 2 2 5 2 2" xfId="18623"/>
    <cellStyle name="Calculation 3 2 2 5 2 3" xfId="18624"/>
    <cellStyle name="Calculation 3 2 2 5 2 4" xfId="18625"/>
    <cellStyle name="Calculation 3 2 2 5 2 5" xfId="18626"/>
    <cellStyle name="Calculation 3 2 2 5 2 6" xfId="18627"/>
    <cellStyle name="Calculation 3 2 2 5 2 7" xfId="18628"/>
    <cellStyle name="Calculation 3 2 2 5 2 8" xfId="18629"/>
    <cellStyle name="Calculation 3 2 2 5 3" xfId="1936"/>
    <cellStyle name="Calculation 3 2 2 5 3 2" xfId="18630"/>
    <cellStyle name="Calculation 3 2 2 5 4" xfId="18631"/>
    <cellStyle name="Calculation 3 2 2 5 5" xfId="18632"/>
    <cellStyle name="Calculation 3 2 2 5 6" xfId="18633"/>
    <cellStyle name="Calculation 3 2 2 5 7" xfId="18634"/>
    <cellStyle name="Calculation 3 2 2 6" xfId="1937"/>
    <cellStyle name="Calculation 3 2 2 6 2" xfId="18635"/>
    <cellStyle name="Calculation 3 2 2 6 3" xfId="18636"/>
    <cellStyle name="Calculation 3 2 2 6 4" xfId="18637"/>
    <cellStyle name="Calculation 3 2 2 6 5" xfId="18638"/>
    <cellStyle name="Calculation 3 2 2 6 6" xfId="18639"/>
    <cellStyle name="Calculation 3 2 2 6 7" xfId="18640"/>
    <cellStyle name="Calculation 3 2 2 7" xfId="1938"/>
    <cellStyle name="Calculation 3 2 2 8" xfId="18641"/>
    <cellStyle name="Calculation 3 2 2 9" xfId="18642"/>
    <cellStyle name="Calculation 3 2 3" xfId="1939"/>
    <cellStyle name="Calculation 3 2 3 2" xfId="1940"/>
    <cellStyle name="Calculation 3 2 3 2 2" xfId="1941"/>
    <cellStyle name="Calculation 3 2 3 2 2 2" xfId="18643"/>
    <cellStyle name="Calculation 3 2 3 2 2 3" xfId="18644"/>
    <cellStyle name="Calculation 3 2 3 2 2 4" xfId="18645"/>
    <cellStyle name="Calculation 3 2 3 2 2 5" xfId="18646"/>
    <cellStyle name="Calculation 3 2 3 2 2 6" xfId="18647"/>
    <cellStyle name="Calculation 3 2 3 2 2 7" xfId="18648"/>
    <cellStyle name="Calculation 3 2 3 2 2 8" xfId="18649"/>
    <cellStyle name="Calculation 3 2 3 2 3" xfId="1942"/>
    <cellStyle name="Calculation 3 2 3 2 3 2" xfId="18650"/>
    <cellStyle name="Calculation 3 2 3 2 4" xfId="18651"/>
    <cellStyle name="Calculation 3 2 3 2 5" xfId="18652"/>
    <cellStyle name="Calculation 3 2 3 2 6" xfId="18653"/>
    <cellStyle name="Calculation 3 2 3 2 7" xfId="18654"/>
    <cellStyle name="Calculation 3 2 3 3" xfId="1943"/>
    <cellStyle name="Calculation 3 2 3 3 2" xfId="18655"/>
    <cellStyle name="Calculation 3 2 3 3 3" xfId="18656"/>
    <cellStyle name="Calculation 3 2 3 3 4" xfId="18657"/>
    <cellStyle name="Calculation 3 2 3 3 5" xfId="18658"/>
    <cellStyle name="Calculation 3 2 3 3 6" xfId="18659"/>
    <cellStyle name="Calculation 3 2 3 3 7" xfId="18660"/>
    <cellStyle name="Calculation 3 2 3 4" xfId="1944"/>
    <cellStyle name="Calculation 3 2 3 5" xfId="18661"/>
    <cellStyle name="Calculation 3 2 3 6" xfId="18662"/>
    <cellStyle name="Calculation 3 2 3 7" xfId="18663"/>
    <cellStyle name="Calculation 3 2 3 8" xfId="18664"/>
    <cellStyle name="Calculation 3 2 4" xfId="1945"/>
    <cellStyle name="Calculation 3 2 4 2" xfId="1946"/>
    <cellStyle name="Calculation 3 2 4 2 2" xfId="1947"/>
    <cellStyle name="Calculation 3 2 4 2 2 2" xfId="18665"/>
    <cellStyle name="Calculation 3 2 4 2 2 3" xfId="18666"/>
    <cellStyle name="Calculation 3 2 4 2 2 4" xfId="18667"/>
    <cellStyle name="Calculation 3 2 4 2 2 5" xfId="18668"/>
    <cellStyle name="Calculation 3 2 4 2 2 6" xfId="18669"/>
    <cellStyle name="Calculation 3 2 4 2 2 7" xfId="18670"/>
    <cellStyle name="Calculation 3 2 4 2 2 8" xfId="18671"/>
    <cellStyle name="Calculation 3 2 4 2 3" xfId="1948"/>
    <cellStyle name="Calculation 3 2 4 2 3 2" xfId="18672"/>
    <cellStyle name="Calculation 3 2 4 2 4" xfId="18673"/>
    <cellStyle name="Calculation 3 2 4 2 5" xfId="18674"/>
    <cellStyle name="Calculation 3 2 4 2 6" xfId="18675"/>
    <cellStyle name="Calculation 3 2 4 2 7" xfId="18676"/>
    <cellStyle name="Calculation 3 2 4 3" xfId="1949"/>
    <cellStyle name="Calculation 3 2 4 3 2" xfId="18677"/>
    <cellStyle name="Calculation 3 2 4 3 3" xfId="18678"/>
    <cellStyle name="Calculation 3 2 4 3 4" xfId="18679"/>
    <cellStyle name="Calculation 3 2 4 3 5" xfId="18680"/>
    <cellStyle name="Calculation 3 2 4 3 6" xfId="18681"/>
    <cellStyle name="Calculation 3 2 4 3 7" xfId="18682"/>
    <cellStyle name="Calculation 3 2 4 4" xfId="1950"/>
    <cellStyle name="Calculation 3 2 4 5" xfId="18683"/>
    <cellStyle name="Calculation 3 2 4 6" xfId="18684"/>
    <cellStyle name="Calculation 3 2 4 7" xfId="18685"/>
    <cellStyle name="Calculation 3 2 4 8" xfId="18686"/>
    <cellStyle name="Calculation 3 2 5" xfId="1951"/>
    <cellStyle name="Calculation 3 2 5 2" xfId="1952"/>
    <cellStyle name="Calculation 3 2 5 2 2" xfId="1953"/>
    <cellStyle name="Calculation 3 2 5 2 2 2" xfId="18687"/>
    <cellStyle name="Calculation 3 2 5 2 2 3" xfId="18688"/>
    <cellStyle name="Calculation 3 2 5 2 2 4" xfId="18689"/>
    <cellStyle name="Calculation 3 2 5 2 2 5" xfId="18690"/>
    <cellStyle name="Calculation 3 2 5 2 2 6" xfId="18691"/>
    <cellStyle name="Calculation 3 2 5 2 2 7" xfId="18692"/>
    <cellStyle name="Calculation 3 2 5 2 2 8" xfId="18693"/>
    <cellStyle name="Calculation 3 2 5 2 3" xfId="1954"/>
    <cellStyle name="Calculation 3 2 5 2 3 2" xfId="18694"/>
    <cellStyle name="Calculation 3 2 5 2 4" xfId="18695"/>
    <cellStyle name="Calculation 3 2 5 2 5" xfId="18696"/>
    <cellStyle name="Calculation 3 2 5 2 6" xfId="18697"/>
    <cellStyle name="Calculation 3 2 5 2 7" xfId="18698"/>
    <cellStyle name="Calculation 3 2 5 3" xfId="1955"/>
    <cellStyle name="Calculation 3 2 5 3 2" xfId="18699"/>
    <cellStyle name="Calculation 3 2 5 3 3" xfId="18700"/>
    <cellStyle name="Calculation 3 2 5 3 4" xfId="18701"/>
    <cellStyle name="Calculation 3 2 5 3 5" xfId="18702"/>
    <cellStyle name="Calculation 3 2 5 3 6" xfId="18703"/>
    <cellStyle name="Calculation 3 2 5 3 7" xfId="18704"/>
    <cellStyle name="Calculation 3 2 5 4" xfId="1956"/>
    <cellStyle name="Calculation 3 2 5 5" xfId="18705"/>
    <cellStyle name="Calculation 3 2 5 6" xfId="18706"/>
    <cellStyle name="Calculation 3 2 5 7" xfId="18707"/>
    <cellStyle name="Calculation 3 2 5 8" xfId="18708"/>
    <cellStyle name="Calculation 3 2 6" xfId="1957"/>
    <cellStyle name="Calculation 3 2 6 2" xfId="1958"/>
    <cellStyle name="Calculation 3 2 6 2 2" xfId="18709"/>
    <cellStyle name="Calculation 3 2 6 2 3" xfId="18710"/>
    <cellStyle name="Calculation 3 2 6 2 4" xfId="18711"/>
    <cellStyle name="Calculation 3 2 6 2 5" xfId="18712"/>
    <cellStyle name="Calculation 3 2 6 2 6" xfId="18713"/>
    <cellStyle name="Calculation 3 2 6 2 7" xfId="18714"/>
    <cellStyle name="Calculation 3 2 6 2 8" xfId="18715"/>
    <cellStyle name="Calculation 3 2 6 3" xfId="1959"/>
    <cellStyle name="Calculation 3 2 6 3 2" xfId="18716"/>
    <cellStyle name="Calculation 3 2 6 4" xfId="18717"/>
    <cellStyle name="Calculation 3 2 6 5" xfId="18718"/>
    <cellStyle name="Calculation 3 2 6 6" xfId="18719"/>
    <cellStyle name="Calculation 3 2 6 7" xfId="18720"/>
    <cellStyle name="Calculation 3 2 7" xfId="1960"/>
    <cellStyle name="Calculation 3 2 7 2" xfId="18721"/>
    <cellStyle name="Calculation 3 2 7 3" xfId="18722"/>
    <cellStyle name="Calculation 3 2 7 4" xfId="18723"/>
    <cellStyle name="Calculation 3 2 7 5" xfId="18724"/>
    <cellStyle name="Calculation 3 2 7 6" xfId="18725"/>
    <cellStyle name="Calculation 3 2 7 7" xfId="18726"/>
    <cellStyle name="Calculation 3 2 8" xfId="1961"/>
    <cellStyle name="Calculation 3 2 9" xfId="18727"/>
    <cellStyle name="Calculation 3 3" xfId="1962"/>
    <cellStyle name="Calculation 3 3 10" xfId="18728"/>
    <cellStyle name="Calculation 3 3 11" xfId="18729"/>
    <cellStyle name="Calculation 3 3 2" xfId="1963"/>
    <cellStyle name="Calculation 3 3 2 2" xfId="1964"/>
    <cellStyle name="Calculation 3 3 2 2 2" xfId="1965"/>
    <cellStyle name="Calculation 3 3 2 2 2 2" xfId="18730"/>
    <cellStyle name="Calculation 3 3 2 2 2 3" xfId="18731"/>
    <cellStyle name="Calculation 3 3 2 2 2 4" xfId="18732"/>
    <cellStyle name="Calculation 3 3 2 2 2 5" xfId="18733"/>
    <cellStyle name="Calculation 3 3 2 2 2 6" xfId="18734"/>
    <cellStyle name="Calculation 3 3 2 2 2 7" xfId="18735"/>
    <cellStyle name="Calculation 3 3 2 2 2 8" xfId="18736"/>
    <cellStyle name="Calculation 3 3 2 2 3" xfId="1966"/>
    <cellStyle name="Calculation 3 3 2 2 3 2" xfId="18737"/>
    <cellStyle name="Calculation 3 3 2 2 4" xfId="18738"/>
    <cellStyle name="Calculation 3 3 2 2 5" xfId="18739"/>
    <cellStyle name="Calculation 3 3 2 2 6" xfId="18740"/>
    <cellStyle name="Calculation 3 3 2 2 7" xfId="18741"/>
    <cellStyle name="Calculation 3 3 2 3" xfId="1967"/>
    <cellStyle name="Calculation 3 3 2 3 2" xfId="18742"/>
    <cellStyle name="Calculation 3 3 2 3 3" xfId="18743"/>
    <cellStyle name="Calculation 3 3 2 3 4" xfId="18744"/>
    <cellStyle name="Calculation 3 3 2 3 5" xfId="18745"/>
    <cellStyle name="Calculation 3 3 2 3 6" xfId="18746"/>
    <cellStyle name="Calculation 3 3 2 3 7" xfId="18747"/>
    <cellStyle name="Calculation 3 3 2 4" xfId="1968"/>
    <cellStyle name="Calculation 3 3 2 5" xfId="18748"/>
    <cellStyle name="Calculation 3 3 2 6" xfId="18749"/>
    <cellStyle name="Calculation 3 3 2 7" xfId="18750"/>
    <cellStyle name="Calculation 3 3 2 8" xfId="18751"/>
    <cellStyle name="Calculation 3 3 3" xfId="1969"/>
    <cellStyle name="Calculation 3 3 3 2" xfId="1970"/>
    <cellStyle name="Calculation 3 3 3 2 2" xfId="1971"/>
    <cellStyle name="Calculation 3 3 3 2 2 2" xfId="18752"/>
    <cellStyle name="Calculation 3 3 3 2 2 3" xfId="18753"/>
    <cellStyle name="Calculation 3 3 3 2 2 4" xfId="18754"/>
    <cellStyle name="Calculation 3 3 3 2 2 5" xfId="18755"/>
    <cellStyle name="Calculation 3 3 3 2 2 6" xfId="18756"/>
    <cellStyle name="Calculation 3 3 3 2 2 7" xfId="18757"/>
    <cellStyle name="Calculation 3 3 3 2 2 8" xfId="18758"/>
    <cellStyle name="Calculation 3 3 3 2 3" xfId="1972"/>
    <cellStyle name="Calculation 3 3 3 2 3 2" xfId="18759"/>
    <cellStyle name="Calculation 3 3 3 2 4" xfId="18760"/>
    <cellStyle name="Calculation 3 3 3 2 5" xfId="18761"/>
    <cellStyle name="Calculation 3 3 3 2 6" xfId="18762"/>
    <cellStyle name="Calculation 3 3 3 2 7" xfId="18763"/>
    <cellStyle name="Calculation 3 3 3 3" xfId="1973"/>
    <cellStyle name="Calculation 3 3 3 3 2" xfId="18764"/>
    <cellStyle name="Calculation 3 3 3 3 3" xfId="18765"/>
    <cellStyle name="Calculation 3 3 3 3 4" xfId="18766"/>
    <cellStyle name="Calculation 3 3 3 3 5" xfId="18767"/>
    <cellStyle name="Calculation 3 3 3 3 6" xfId="18768"/>
    <cellStyle name="Calculation 3 3 3 3 7" xfId="18769"/>
    <cellStyle name="Calculation 3 3 3 4" xfId="1974"/>
    <cellStyle name="Calculation 3 3 3 5" xfId="18770"/>
    <cellStyle name="Calculation 3 3 3 6" xfId="18771"/>
    <cellStyle name="Calculation 3 3 3 7" xfId="18772"/>
    <cellStyle name="Calculation 3 3 3 8" xfId="18773"/>
    <cellStyle name="Calculation 3 3 4" xfId="1975"/>
    <cellStyle name="Calculation 3 3 4 2" xfId="1976"/>
    <cellStyle name="Calculation 3 3 4 2 2" xfId="1977"/>
    <cellStyle name="Calculation 3 3 4 2 2 2" xfId="18774"/>
    <cellStyle name="Calculation 3 3 4 2 2 3" xfId="18775"/>
    <cellStyle name="Calculation 3 3 4 2 2 4" xfId="18776"/>
    <cellStyle name="Calculation 3 3 4 2 2 5" xfId="18777"/>
    <cellStyle name="Calculation 3 3 4 2 2 6" xfId="18778"/>
    <cellStyle name="Calculation 3 3 4 2 2 7" xfId="18779"/>
    <cellStyle name="Calculation 3 3 4 2 2 8" xfId="18780"/>
    <cellStyle name="Calculation 3 3 4 2 3" xfId="1978"/>
    <cellStyle name="Calculation 3 3 4 2 3 2" xfId="18781"/>
    <cellStyle name="Calculation 3 3 4 2 4" xfId="18782"/>
    <cellStyle name="Calculation 3 3 4 2 5" xfId="18783"/>
    <cellStyle name="Calculation 3 3 4 2 6" xfId="18784"/>
    <cellStyle name="Calculation 3 3 4 2 7" xfId="18785"/>
    <cellStyle name="Calculation 3 3 4 3" xfId="1979"/>
    <cellStyle name="Calculation 3 3 4 3 2" xfId="18786"/>
    <cellStyle name="Calculation 3 3 4 3 3" xfId="18787"/>
    <cellStyle name="Calculation 3 3 4 3 4" xfId="18788"/>
    <cellStyle name="Calculation 3 3 4 3 5" xfId="18789"/>
    <cellStyle name="Calculation 3 3 4 3 6" xfId="18790"/>
    <cellStyle name="Calculation 3 3 4 3 7" xfId="18791"/>
    <cellStyle name="Calculation 3 3 4 4" xfId="1980"/>
    <cellStyle name="Calculation 3 3 4 5" xfId="18792"/>
    <cellStyle name="Calculation 3 3 4 6" xfId="18793"/>
    <cellStyle name="Calculation 3 3 4 7" xfId="18794"/>
    <cellStyle name="Calculation 3 3 4 8" xfId="18795"/>
    <cellStyle name="Calculation 3 3 5" xfId="1981"/>
    <cellStyle name="Calculation 3 3 5 2" xfId="1982"/>
    <cellStyle name="Calculation 3 3 5 2 2" xfId="18796"/>
    <cellStyle name="Calculation 3 3 5 2 3" xfId="18797"/>
    <cellStyle name="Calculation 3 3 5 2 4" xfId="18798"/>
    <cellStyle name="Calculation 3 3 5 2 5" xfId="18799"/>
    <cellStyle name="Calculation 3 3 5 2 6" xfId="18800"/>
    <cellStyle name="Calculation 3 3 5 2 7" xfId="18801"/>
    <cellStyle name="Calculation 3 3 5 2 8" xfId="18802"/>
    <cellStyle name="Calculation 3 3 5 3" xfId="1983"/>
    <cellStyle name="Calculation 3 3 5 3 2" xfId="18803"/>
    <cellStyle name="Calculation 3 3 5 4" xfId="18804"/>
    <cellStyle name="Calculation 3 3 5 5" xfId="18805"/>
    <cellStyle name="Calculation 3 3 5 6" xfId="18806"/>
    <cellStyle name="Calculation 3 3 5 7" xfId="18807"/>
    <cellStyle name="Calculation 3 3 6" xfId="1984"/>
    <cellStyle name="Calculation 3 3 6 2" xfId="18808"/>
    <cellStyle name="Calculation 3 3 6 3" xfId="18809"/>
    <cellStyle name="Calculation 3 3 6 4" xfId="18810"/>
    <cellStyle name="Calculation 3 3 6 5" xfId="18811"/>
    <cellStyle name="Calculation 3 3 6 6" xfId="18812"/>
    <cellStyle name="Calculation 3 3 6 7" xfId="18813"/>
    <cellStyle name="Calculation 3 3 7" xfId="1985"/>
    <cellStyle name="Calculation 3 3 8" xfId="18814"/>
    <cellStyle name="Calculation 3 3 9" xfId="18815"/>
    <cellStyle name="Calculation 3 4" xfId="1986"/>
    <cellStyle name="Calculation 3 4 10" xfId="18816"/>
    <cellStyle name="Calculation 3 4 11" xfId="18817"/>
    <cellStyle name="Calculation 3 4 2" xfId="1987"/>
    <cellStyle name="Calculation 3 4 2 2" xfId="1988"/>
    <cellStyle name="Calculation 3 4 2 2 2" xfId="1989"/>
    <cellStyle name="Calculation 3 4 2 2 2 2" xfId="18818"/>
    <cellStyle name="Calculation 3 4 2 2 2 3" xfId="18819"/>
    <cellStyle name="Calculation 3 4 2 2 2 4" xfId="18820"/>
    <cellStyle name="Calculation 3 4 2 2 2 5" xfId="18821"/>
    <cellStyle name="Calculation 3 4 2 2 2 6" xfId="18822"/>
    <cellStyle name="Calculation 3 4 2 2 2 7" xfId="18823"/>
    <cellStyle name="Calculation 3 4 2 2 2 8" xfId="18824"/>
    <cellStyle name="Calculation 3 4 2 2 3" xfId="1990"/>
    <cellStyle name="Calculation 3 4 2 2 3 2" xfId="18825"/>
    <cellStyle name="Calculation 3 4 2 2 4" xfId="18826"/>
    <cellStyle name="Calculation 3 4 2 2 5" xfId="18827"/>
    <cellStyle name="Calculation 3 4 2 2 6" xfId="18828"/>
    <cellStyle name="Calculation 3 4 2 2 7" xfId="18829"/>
    <cellStyle name="Calculation 3 4 2 3" xfId="1991"/>
    <cellStyle name="Calculation 3 4 2 3 2" xfId="18830"/>
    <cellStyle name="Calculation 3 4 2 3 3" xfId="18831"/>
    <cellStyle name="Calculation 3 4 2 3 4" xfId="18832"/>
    <cellStyle name="Calculation 3 4 2 3 5" xfId="18833"/>
    <cellStyle name="Calculation 3 4 2 3 6" xfId="18834"/>
    <cellStyle name="Calculation 3 4 2 3 7" xfId="18835"/>
    <cellStyle name="Calculation 3 4 2 4" xfId="1992"/>
    <cellStyle name="Calculation 3 4 2 5" xfId="18836"/>
    <cellStyle name="Calculation 3 4 2 6" xfId="18837"/>
    <cellStyle name="Calculation 3 4 2 7" xfId="18838"/>
    <cellStyle name="Calculation 3 4 2 8" xfId="18839"/>
    <cellStyle name="Calculation 3 4 3" xfId="1993"/>
    <cellStyle name="Calculation 3 4 3 2" xfId="1994"/>
    <cellStyle name="Calculation 3 4 3 2 2" xfId="1995"/>
    <cellStyle name="Calculation 3 4 3 2 2 2" xfId="18840"/>
    <cellStyle name="Calculation 3 4 3 2 2 3" xfId="18841"/>
    <cellStyle name="Calculation 3 4 3 2 2 4" xfId="18842"/>
    <cellStyle name="Calculation 3 4 3 2 2 5" xfId="18843"/>
    <cellStyle name="Calculation 3 4 3 2 2 6" xfId="18844"/>
    <cellStyle name="Calculation 3 4 3 2 2 7" xfId="18845"/>
    <cellStyle name="Calculation 3 4 3 2 2 8" xfId="18846"/>
    <cellStyle name="Calculation 3 4 3 2 3" xfId="1996"/>
    <cellStyle name="Calculation 3 4 3 2 3 2" xfId="18847"/>
    <cellStyle name="Calculation 3 4 3 2 4" xfId="18848"/>
    <cellStyle name="Calculation 3 4 3 2 5" xfId="18849"/>
    <cellStyle name="Calculation 3 4 3 2 6" xfId="18850"/>
    <cellStyle name="Calculation 3 4 3 2 7" xfId="18851"/>
    <cellStyle name="Calculation 3 4 3 3" xfId="1997"/>
    <cellStyle name="Calculation 3 4 3 3 2" xfId="18852"/>
    <cellStyle name="Calculation 3 4 3 3 3" xfId="18853"/>
    <cellStyle name="Calculation 3 4 3 3 4" xfId="18854"/>
    <cellStyle name="Calculation 3 4 3 3 5" xfId="18855"/>
    <cellStyle name="Calculation 3 4 3 3 6" xfId="18856"/>
    <cellStyle name="Calculation 3 4 3 3 7" xfId="18857"/>
    <cellStyle name="Calculation 3 4 3 4" xfId="1998"/>
    <cellStyle name="Calculation 3 4 3 5" xfId="18858"/>
    <cellStyle name="Calculation 3 4 3 6" xfId="18859"/>
    <cellStyle name="Calculation 3 4 3 7" xfId="18860"/>
    <cellStyle name="Calculation 3 4 3 8" xfId="18861"/>
    <cellStyle name="Calculation 3 4 4" xfId="1999"/>
    <cellStyle name="Calculation 3 4 4 2" xfId="2000"/>
    <cellStyle name="Calculation 3 4 4 2 2" xfId="2001"/>
    <cellStyle name="Calculation 3 4 4 2 2 2" xfId="18862"/>
    <cellStyle name="Calculation 3 4 4 2 2 3" xfId="18863"/>
    <cellStyle name="Calculation 3 4 4 2 2 4" xfId="18864"/>
    <cellStyle name="Calculation 3 4 4 2 2 5" xfId="18865"/>
    <cellStyle name="Calculation 3 4 4 2 2 6" xfId="18866"/>
    <cellStyle name="Calculation 3 4 4 2 2 7" xfId="18867"/>
    <cellStyle name="Calculation 3 4 4 2 2 8" xfId="18868"/>
    <cellStyle name="Calculation 3 4 4 2 3" xfId="2002"/>
    <cellStyle name="Calculation 3 4 4 2 3 2" xfId="18869"/>
    <cellStyle name="Calculation 3 4 4 2 4" xfId="18870"/>
    <cellStyle name="Calculation 3 4 4 2 5" xfId="18871"/>
    <cellStyle name="Calculation 3 4 4 2 6" xfId="18872"/>
    <cellStyle name="Calculation 3 4 4 2 7" xfId="18873"/>
    <cellStyle name="Calculation 3 4 4 3" xfId="2003"/>
    <cellStyle name="Calculation 3 4 4 3 2" xfId="18874"/>
    <cellStyle name="Calculation 3 4 4 3 3" xfId="18875"/>
    <cellStyle name="Calculation 3 4 4 3 4" xfId="18876"/>
    <cellStyle name="Calculation 3 4 4 3 5" xfId="18877"/>
    <cellStyle name="Calculation 3 4 4 3 6" xfId="18878"/>
    <cellStyle name="Calculation 3 4 4 3 7" xfId="18879"/>
    <cellStyle name="Calculation 3 4 4 4" xfId="2004"/>
    <cellStyle name="Calculation 3 4 4 5" xfId="18880"/>
    <cellStyle name="Calculation 3 4 4 6" xfId="18881"/>
    <cellStyle name="Calculation 3 4 4 7" xfId="18882"/>
    <cellStyle name="Calculation 3 4 4 8" xfId="18883"/>
    <cellStyle name="Calculation 3 4 5" xfId="2005"/>
    <cellStyle name="Calculation 3 4 5 2" xfId="2006"/>
    <cellStyle name="Calculation 3 4 5 2 2" xfId="18884"/>
    <cellStyle name="Calculation 3 4 5 2 3" xfId="18885"/>
    <cellStyle name="Calculation 3 4 5 2 4" xfId="18886"/>
    <cellStyle name="Calculation 3 4 5 2 5" xfId="18887"/>
    <cellStyle name="Calculation 3 4 5 2 6" xfId="18888"/>
    <cellStyle name="Calculation 3 4 5 2 7" xfId="18889"/>
    <cellStyle name="Calculation 3 4 5 2 8" xfId="18890"/>
    <cellStyle name="Calculation 3 4 5 3" xfId="2007"/>
    <cellStyle name="Calculation 3 4 5 3 2" xfId="18891"/>
    <cellStyle name="Calculation 3 4 5 4" xfId="18892"/>
    <cellStyle name="Calculation 3 4 5 5" xfId="18893"/>
    <cellStyle name="Calculation 3 4 5 6" xfId="18894"/>
    <cellStyle name="Calculation 3 4 5 7" xfId="18895"/>
    <cellStyle name="Calculation 3 4 6" xfId="2008"/>
    <cellStyle name="Calculation 3 4 6 2" xfId="18896"/>
    <cellStyle name="Calculation 3 4 6 3" xfId="18897"/>
    <cellStyle name="Calculation 3 4 6 4" xfId="18898"/>
    <cellStyle name="Calculation 3 4 6 5" xfId="18899"/>
    <cellStyle name="Calculation 3 4 6 6" xfId="18900"/>
    <cellStyle name="Calculation 3 4 6 7" xfId="18901"/>
    <cellStyle name="Calculation 3 4 7" xfId="2009"/>
    <cellStyle name="Calculation 3 4 8" xfId="18902"/>
    <cellStyle name="Calculation 3 4 9" xfId="18903"/>
    <cellStyle name="Calculation 3 5" xfId="2010"/>
    <cellStyle name="Calculation 3 5 2" xfId="2011"/>
    <cellStyle name="Calculation 3 5 2 2" xfId="2012"/>
    <cellStyle name="Calculation 3 5 2 2 2" xfId="18904"/>
    <cellStyle name="Calculation 3 5 2 2 3" xfId="18905"/>
    <cellStyle name="Calculation 3 5 2 2 4" xfId="18906"/>
    <cellStyle name="Calculation 3 5 2 2 5" xfId="18907"/>
    <cellStyle name="Calculation 3 5 2 2 6" xfId="18908"/>
    <cellStyle name="Calculation 3 5 2 2 7" xfId="18909"/>
    <cellStyle name="Calculation 3 5 2 2 8" xfId="18910"/>
    <cellStyle name="Calculation 3 5 2 3" xfId="2013"/>
    <cellStyle name="Calculation 3 5 2 3 2" xfId="18911"/>
    <cellStyle name="Calculation 3 5 2 4" xfId="18912"/>
    <cellStyle name="Calculation 3 5 2 5" xfId="18913"/>
    <cellStyle name="Calculation 3 5 2 6" xfId="18914"/>
    <cellStyle name="Calculation 3 5 2 7" xfId="18915"/>
    <cellStyle name="Calculation 3 5 3" xfId="2014"/>
    <cellStyle name="Calculation 3 5 3 2" xfId="18916"/>
    <cellStyle name="Calculation 3 5 3 3" xfId="18917"/>
    <cellStyle name="Calculation 3 5 3 4" xfId="18918"/>
    <cellStyle name="Calculation 3 5 3 5" xfId="18919"/>
    <cellStyle name="Calculation 3 5 3 6" xfId="18920"/>
    <cellStyle name="Calculation 3 5 3 7" xfId="18921"/>
    <cellStyle name="Calculation 3 5 4" xfId="2015"/>
    <cellStyle name="Calculation 3 5 5" xfId="18922"/>
    <cellStyle name="Calculation 3 5 6" xfId="18923"/>
    <cellStyle name="Calculation 3 5 7" xfId="18924"/>
    <cellStyle name="Calculation 3 5 8" xfId="18925"/>
    <cellStyle name="Calculation 3 6" xfId="2016"/>
    <cellStyle name="Calculation 3 6 2" xfId="2017"/>
    <cellStyle name="Calculation 3 6 2 2" xfId="2018"/>
    <cellStyle name="Calculation 3 6 2 2 2" xfId="18926"/>
    <cellStyle name="Calculation 3 6 2 2 3" xfId="18927"/>
    <cellStyle name="Calculation 3 6 2 2 4" xfId="18928"/>
    <cellStyle name="Calculation 3 6 2 2 5" xfId="18929"/>
    <cellStyle name="Calculation 3 6 2 2 6" xfId="18930"/>
    <cellStyle name="Calculation 3 6 2 2 7" xfId="18931"/>
    <cellStyle name="Calculation 3 6 2 2 8" xfId="18932"/>
    <cellStyle name="Calculation 3 6 2 3" xfId="2019"/>
    <cellStyle name="Calculation 3 6 2 3 2" xfId="18933"/>
    <cellStyle name="Calculation 3 6 2 4" xfId="18934"/>
    <cellStyle name="Calculation 3 6 2 5" xfId="18935"/>
    <cellStyle name="Calculation 3 6 2 6" xfId="18936"/>
    <cellStyle name="Calculation 3 6 2 7" xfId="18937"/>
    <cellStyle name="Calculation 3 6 3" xfId="2020"/>
    <cellStyle name="Calculation 3 6 3 2" xfId="18938"/>
    <cellStyle name="Calculation 3 6 3 3" xfId="18939"/>
    <cellStyle name="Calculation 3 6 3 4" xfId="18940"/>
    <cellStyle name="Calculation 3 6 3 5" xfId="18941"/>
    <cellStyle name="Calculation 3 6 3 6" xfId="18942"/>
    <cellStyle name="Calculation 3 6 3 7" xfId="18943"/>
    <cellStyle name="Calculation 3 6 4" xfId="2021"/>
    <cellStyle name="Calculation 3 6 5" xfId="18944"/>
    <cellStyle name="Calculation 3 6 6" xfId="18945"/>
    <cellStyle name="Calculation 3 6 7" xfId="18946"/>
    <cellStyle name="Calculation 3 6 8" xfId="18947"/>
    <cellStyle name="Calculation 3 7" xfId="2022"/>
    <cellStyle name="Calculation 3 7 2" xfId="2023"/>
    <cellStyle name="Calculation 3 7 2 2" xfId="2024"/>
    <cellStyle name="Calculation 3 7 2 2 2" xfId="18948"/>
    <cellStyle name="Calculation 3 7 2 2 3" xfId="18949"/>
    <cellStyle name="Calculation 3 7 2 2 4" xfId="18950"/>
    <cellStyle name="Calculation 3 7 2 2 5" xfId="18951"/>
    <cellStyle name="Calculation 3 7 2 2 6" xfId="18952"/>
    <cellStyle name="Calculation 3 7 2 2 7" xfId="18953"/>
    <cellStyle name="Calculation 3 7 2 2 8" xfId="18954"/>
    <cellStyle name="Calculation 3 7 2 3" xfId="2025"/>
    <cellStyle name="Calculation 3 7 2 3 2" xfId="18955"/>
    <cellStyle name="Calculation 3 7 2 4" xfId="18956"/>
    <cellStyle name="Calculation 3 7 2 5" xfId="18957"/>
    <cellStyle name="Calculation 3 7 2 6" xfId="18958"/>
    <cellStyle name="Calculation 3 7 2 7" xfId="18959"/>
    <cellStyle name="Calculation 3 7 3" xfId="2026"/>
    <cellStyle name="Calculation 3 7 3 2" xfId="18960"/>
    <cellStyle name="Calculation 3 7 3 3" xfId="18961"/>
    <cellStyle name="Calculation 3 7 3 4" xfId="18962"/>
    <cellStyle name="Calculation 3 7 3 5" xfId="18963"/>
    <cellStyle name="Calculation 3 7 3 6" xfId="18964"/>
    <cellStyle name="Calculation 3 7 3 7" xfId="18965"/>
    <cellStyle name="Calculation 3 7 4" xfId="2027"/>
    <cellStyle name="Calculation 3 7 5" xfId="18966"/>
    <cellStyle name="Calculation 3 7 6" xfId="18967"/>
    <cellStyle name="Calculation 3 7 7" xfId="18968"/>
    <cellStyle name="Calculation 3 7 8" xfId="18969"/>
    <cellStyle name="Calculation 3 8" xfId="2028"/>
    <cellStyle name="Calculation 3 8 2" xfId="2029"/>
    <cellStyle name="Calculation 3 8 2 2" xfId="18970"/>
    <cellStyle name="Calculation 3 8 2 3" xfId="18971"/>
    <cellStyle name="Calculation 3 8 2 4" xfId="18972"/>
    <cellStyle name="Calculation 3 8 2 5" xfId="18973"/>
    <cellStyle name="Calculation 3 8 2 6" xfId="18974"/>
    <cellStyle name="Calculation 3 8 2 7" xfId="18975"/>
    <cellStyle name="Calculation 3 8 2 8" xfId="18976"/>
    <cellStyle name="Calculation 3 8 3" xfId="2030"/>
    <cellStyle name="Calculation 3 8 3 2" xfId="18977"/>
    <cellStyle name="Calculation 3 8 4" xfId="18978"/>
    <cellStyle name="Calculation 3 8 5" xfId="18979"/>
    <cellStyle name="Calculation 3 8 6" xfId="18980"/>
    <cellStyle name="Calculation 3 8 7" xfId="18981"/>
    <cellStyle name="Calculation 3 9" xfId="2031"/>
    <cellStyle name="Calculation 3 9 2" xfId="18982"/>
    <cellStyle name="Calculation 3 9 3" xfId="18983"/>
    <cellStyle name="Calculation 3 9 4" xfId="18984"/>
    <cellStyle name="Calculation 3 9 5" xfId="18985"/>
    <cellStyle name="Calculation 3 9 6" xfId="18986"/>
    <cellStyle name="Calculation 3 9 7" xfId="18987"/>
    <cellStyle name="Calculation 4" xfId="2032"/>
    <cellStyle name="Calculation 4 10" xfId="2033"/>
    <cellStyle name="Calculation 4 11" xfId="18988"/>
    <cellStyle name="Calculation 4 12" xfId="18989"/>
    <cellStyle name="Calculation 4 13" xfId="18990"/>
    <cellStyle name="Calculation 4 14" xfId="18991"/>
    <cellStyle name="Calculation 4 2" xfId="2034"/>
    <cellStyle name="Calculation 4 2 10" xfId="18992"/>
    <cellStyle name="Calculation 4 2 11" xfId="18993"/>
    <cellStyle name="Calculation 4 2 12" xfId="18994"/>
    <cellStyle name="Calculation 4 2 2" xfId="2035"/>
    <cellStyle name="Calculation 4 2 2 10" xfId="18995"/>
    <cellStyle name="Calculation 4 2 2 11" xfId="18996"/>
    <cellStyle name="Calculation 4 2 2 2" xfId="2036"/>
    <cellStyle name="Calculation 4 2 2 2 2" xfId="2037"/>
    <cellStyle name="Calculation 4 2 2 2 2 2" xfId="2038"/>
    <cellStyle name="Calculation 4 2 2 2 2 2 2" xfId="18997"/>
    <cellStyle name="Calculation 4 2 2 2 2 2 3" xfId="18998"/>
    <cellStyle name="Calculation 4 2 2 2 2 2 4" xfId="18999"/>
    <cellStyle name="Calculation 4 2 2 2 2 2 5" xfId="19000"/>
    <cellStyle name="Calculation 4 2 2 2 2 2 6" xfId="19001"/>
    <cellStyle name="Calculation 4 2 2 2 2 2 7" xfId="19002"/>
    <cellStyle name="Calculation 4 2 2 2 2 2 8" xfId="19003"/>
    <cellStyle name="Calculation 4 2 2 2 2 3" xfId="2039"/>
    <cellStyle name="Calculation 4 2 2 2 2 3 2" xfId="19004"/>
    <cellStyle name="Calculation 4 2 2 2 2 4" xfId="19005"/>
    <cellStyle name="Calculation 4 2 2 2 2 5" xfId="19006"/>
    <cellStyle name="Calculation 4 2 2 2 2 6" xfId="19007"/>
    <cellStyle name="Calculation 4 2 2 2 2 7" xfId="19008"/>
    <cellStyle name="Calculation 4 2 2 2 3" xfId="2040"/>
    <cellStyle name="Calculation 4 2 2 2 3 2" xfId="19009"/>
    <cellStyle name="Calculation 4 2 2 2 3 3" xfId="19010"/>
    <cellStyle name="Calculation 4 2 2 2 3 4" xfId="19011"/>
    <cellStyle name="Calculation 4 2 2 2 3 5" xfId="19012"/>
    <cellStyle name="Calculation 4 2 2 2 3 6" xfId="19013"/>
    <cellStyle name="Calculation 4 2 2 2 3 7" xfId="19014"/>
    <cellStyle name="Calculation 4 2 2 2 4" xfId="2041"/>
    <cellStyle name="Calculation 4 2 2 2 5" xfId="19015"/>
    <cellStyle name="Calculation 4 2 2 2 6" xfId="19016"/>
    <cellStyle name="Calculation 4 2 2 2 7" xfId="19017"/>
    <cellStyle name="Calculation 4 2 2 2 8" xfId="19018"/>
    <cellStyle name="Calculation 4 2 2 3" xfId="2042"/>
    <cellStyle name="Calculation 4 2 2 3 2" xfId="2043"/>
    <cellStyle name="Calculation 4 2 2 3 2 2" xfId="2044"/>
    <cellStyle name="Calculation 4 2 2 3 2 2 2" xfId="19019"/>
    <cellStyle name="Calculation 4 2 2 3 2 2 3" xfId="19020"/>
    <cellStyle name="Calculation 4 2 2 3 2 2 4" xfId="19021"/>
    <cellStyle name="Calculation 4 2 2 3 2 2 5" xfId="19022"/>
    <cellStyle name="Calculation 4 2 2 3 2 2 6" xfId="19023"/>
    <cellStyle name="Calculation 4 2 2 3 2 2 7" xfId="19024"/>
    <cellStyle name="Calculation 4 2 2 3 2 2 8" xfId="19025"/>
    <cellStyle name="Calculation 4 2 2 3 2 3" xfId="2045"/>
    <cellStyle name="Calculation 4 2 2 3 2 3 2" xfId="19026"/>
    <cellStyle name="Calculation 4 2 2 3 2 4" xfId="19027"/>
    <cellStyle name="Calculation 4 2 2 3 2 5" xfId="19028"/>
    <cellStyle name="Calculation 4 2 2 3 2 6" xfId="19029"/>
    <cellStyle name="Calculation 4 2 2 3 2 7" xfId="19030"/>
    <cellStyle name="Calculation 4 2 2 3 3" xfId="2046"/>
    <cellStyle name="Calculation 4 2 2 3 3 2" xfId="19031"/>
    <cellStyle name="Calculation 4 2 2 3 3 3" xfId="19032"/>
    <cellStyle name="Calculation 4 2 2 3 3 4" xfId="19033"/>
    <cellStyle name="Calculation 4 2 2 3 3 5" xfId="19034"/>
    <cellStyle name="Calculation 4 2 2 3 3 6" xfId="19035"/>
    <cellStyle name="Calculation 4 2 2 3 3 7" xfId="19036"/>
    <cellStyle name="Calculation 4 2 2 3 4" xfId="2047"/>
    <cellStyle name="Calculation 4 2 2 3 5" xfId="19037"/>
    <cellStyle name="Calculation 4 2 2 3 6" xfId="19038"/>
    <cellStyle name="Calculation 4 2 2 3 7" xfId="19039"/>
    <cellStyle name="Calculation 4 2 2 3 8" xfId="19040"/>
    <cellStyle name="Calculation 4 2 2 4" xfId="2048"/>
    <cellStyle name="Calculation 4 2 2 4 2" xfId="2049"/>
    <cellStyle name="Calculation 4 2 2 4 2 2" xfId="2050"/>
    <cellStyle name="Calculation 4 2 2 4 2 2 2" xfId="19041"/>
    <cellStyle name="Calculation 4 2 2 4 2 2 3" xfId="19042"/>
    <cellStyle name="Calculation 4 2 2 4 2 2 4" xfId="19043"/>
    <cellStyle name="Calculation 4 2 2 4 2 2 5" xfId="19044"/>
    <cellStyle name="Calculation 4 2 2 4 2 2 6" xfId="19045"/>
    <cellStyle name="Calculation 4 2 2 4 2 2 7" xfId="19046"/>
    <cellStyle name="Calculation 4 2 2 4 2 2 8" xfId="19047"/>
    <cellStyle name="Calculation 4 2 2 4 2 3" xfId="2051"/>
    <cellStyle name="Calculation 4 2 2 4 2 3 2" xfId="19048"/>
    <cellStyle name="Calculation 4 2 2 4 2 4" xfId="19049"/>
    <cellStyle name="Calculation 4 2 2 4 2 5" xfId="19050"/>
    <cellStyle name="Calculation 4 2 2 4 2 6" xfId="19051"/>
    <cellStyle name="Calculation 4 2 2 4 2 7" xfId="19052"/>
    <cellStyle name="Calculation 4 2 2 4 3" xfId="2052"/>
    <cellStyle name="Calculation 4 2 2 4 3 2" xfId="19053"/>
    <cellStyle name="Calculation 4 2 2 4 3 3" xfId="19054"/>
    <cellStyle name="Calculation 4 2 2 4 3 4" xfId="19055"/>
    <cellStyle name="Calculation 4 2 2 4 3 5" xfId="19056"/>
    <cellStyle name="Calculation 4 2 2 4 3 6" xfId="19057"/>
    <cellStyle name="Calculation 4 2 2 4 3 7" xfId="19058"/>
    <cellStyle name="Calculation 4 2 2 4 4" xfId="2053"/>
    <cellStyle name="Calculation 4 2 2 4 5" xfId="19059"/>
    <cellStyle name="Calculation 4 2 2 4 6" xfId="19060"/>
    <cellStyle name="Calculation 4 2 2 4 7" xfId="19061"/>
    <cellStyle name="Calculation 4 2 2 4 8" xfId="19062"/>
    <cellStyle name="Calculation 4 2 2 5" xfId="2054"/>
    <cellStyle name="Calculation 4 2 2 5 2" xfId="2055"/>
    <cellStyle name="Calculation 4 2 2 5 2 2" xfId="19063"/>
    <cellStyle name="Calculation 4 2 2 5 2 3" xfId="19064"/>
    <cellStyle name="Calculation 4 2 2 5 2 4" xfId="19065"/>
    <cellStyle name="Calculation 4 2 2 5 2 5" xfId="19066"/>
    <cellStyle name="Calculation 4 2 2 5 2 6" xfId="19067"/>
    <cellStyle name="Calculation 4 2 2 5 2 7" xfId="19068"/>
    <cellStyle name="Calculation 4 2 2 5 2 8" xfId="19069"/>
    <cellStyle name="Calculation 4 2 2 5 3" xfId="2056"/>
    <cellStyle name="Calculation 4 2 2 5 3 2" xfId="19070"/>
    <cellStyle name="Calculation 4 2 2 5 4" xfId="19071"/>
    <cellStyle name="Calculation 4 2 2 5 5" xfId="19072"/>
    <cellStyle name="Calculation 4 2 2 5 6" xfId="19073"/>
    <cellStyle name="Calculation 4 2 2 5 7" xfId="19074"/>
    <cellStyle name="Calculation 4 2 2 6" xfId="2057"/>
    <cellStyle name="Calculation 4 2 2 6 2" xfId="19075"/>
    <cellStyle name="Calculation 4 2 2 6 3" xfId="19076"/>
    <cellStyle name="Calculation 4 2 2 6 4" xfId="19077"/>
    <cellStyle name="Calculation 4 2 2 6 5" xfId="19078"/>
    <cellStyle name="Calculation 4 2 2 6 6" xfId="19079"/>
    <cellStyle name="Calculation 4 2 2 6 7" xfId="19080"/>
    <cellStyle name="Calculation 4 2 2 7" xfId="2058"/>
    <cellStyle name="Calculation 4 2 2 8" xfId="19081"/>
    <cellStyle name="Calculation 4 2 2 9" xfId="19082"/>
    <cellStyle name="Calculation 4 2 3" xfId="2059"/>
    <cellStyle name="Calculation 4 2 3 2" xfId="2060"/>
    <cellStyle name="Calculation 4 2 3 2 2" xfId="2061"/>
    <cellStyle name="Calculation 4 2 3 2 2 2" xfId="19083"/>
    <cellStyle name="Calculation 4 2 3 2 2 3" xfId="19084"/>
    <cellStyle name="Calculation 4 2 3 2 2 4" xfId="19085"/>
    <cellStyle name="Calculation 4 2 3 2 2 5" xfId="19086"/>
    <cellStyle name="Calculation 4 2 3 2 2 6" xfId="19087"/>
    <cellStyle name="Calculation 4 2 3 2 2 7" xfId="19088"/>
    <cellStyle name="Calculation 4 2 3 2 2 8" xfId="19089"/>
    <cellStyle name="Calculation 4 2 3 2 3" xfId="2062"/>
    <cellStyle name="Calculation 4 2 3 2 3 2" xfId="19090"/>
    <cellStyle name="Calculation 4 2 3 2 4" xfId="19091"/>
    <cellStyle name="Calculation 4 2 3 2 5" xfId="19092"/>
    <cellStyle name="Calculation 4 2 3 2 6" xfId="19093"/>
    <cellStyle name="Calculation 4 2 3 2 7" xfId="19094"/>
    <cellStyle name="Calculation 4 2 3 3" xfId="2063"/>
    <cellStyle name="Calculation 4 2 3 3 2" xfId="19095"/>
    <cellStyle name="Calculation 4 2 3 3 3" xfId="19096"/>
    <cellStyle name="Calculation 4 2 3 3 4" xfId="19097"/>
    <cellStyle name="Calculation 4 2 3 3 5" xfId="19098"/>
    <cellStyle name="Calculation 4 2 3 3 6" xfId="19099"/>
    <cellStyle name="Calculation 4 2 3 3 7" xfId="19100"/>
    <cellStyle name="Calculation 4 2 3 4" xfId="2064"/>
    <cellStyle name="Calculation 4 2 3 5" xfId="19101"/>
    <cellStyle name="Calculation 4 2 3 6" xfId="19102"/>
    <cellStyle name="Calculation 4 2 3 7" xfId="19103"/>
    <cellStyle name="Calculation 4 2 3 8" xfId="19104"/>
    <cellStyle name="Calculation 4 2 4" xfId="2065"/>
    <cellStyle name="Calculation 4 2 4 2" xfId="2066"/>
    <cellStyle name="Calculation 4 2 4 2 2" xfId="2067"/>
    <cellStyle name="Calculation 4 2 4 2 2 2" xfId="19105"/>
    <cellStyle name="Calculation 4 2 4 2 2 3" xfId="19106"/>
    <cellStyle name="Calculation 4 2 4 2 2 4" xfId="19107"/>
    <cellStyle name="Calculation 4 2 4 2 2 5" xfId="19108"/>
    <cellStyle name="Calculation 4 2 4 2 2 6" xfId="19109"/>
    <cellStyle name="Calculation 4 2 4 2 2 7" xfId="19110"/>
    <cellStyle name="Calculation 4 2 4 2 2 8" xfId="19111"/>
    <cellStyle name="Calculation 4 2 4 2 3" xfId="2068"/>
    <cellStyle name="Calculation 4 2 4 2 3 2" xfId="19112"/>
    <cellStyle name="Calculation 4 2 4 2 4" xfId="19113"/>
    <cellStyle name="Calculation 4 2 4 2 5" xfId="19114"/>
    <cellStyle name="Calculation 4 2 4 2 6" xfId="19115"/>
    <cellStyle name="Calculation 4 2 4 2 7" xfId="19116"/>
    <cellStyle name="Calculation 4 2 4 3" xfId="2069"/>
    <cellStyle name="Calculation 4 2 4 3 2" xfId="19117"/>
    <cellStyle name="Calculation 4 2 4 3 3" xfId="19118"/>
    <cellStyle name="Calculation 4 2 4 3 4" xfId="19119"/>
    <cellStyle name="Calculation 4 2 4 3 5" xfId="19120"/>
    <cellStyle name="Calculation 4 2 4 3 6" xfId="19121"/>
    <cellStyle name="Calculation 4 2 4 3 7" xfId="19122"/>
    <cellStyle name="Calculation 4 2 4 4" xfId="2070"/>
    <cellStyle name="Calculation 4 2 4 5" xfId="19123"/>
    <cellStyle name="Calculation 4 2 4 6" xfId="19124"/>
    <cellStyle name="Calculation 4 2 4 7" xfId="19125"/>
    <cellStyle name="Calculation 4 2 4 8" xfId="19126"/>
    <cellStyle name="Calculation 4 2 5" xfId="2071"/>
    <cellStyle name="Calculation 4 2 5 2" xfId="2072"/>
    <cellStyle name="Calculation 4 2 5 2 2" xfId="2073"/>
    <cellStyle name="Calculation 4 2 5 2 2 2" xfId="19127"/>
    <cellStyle name="Calculation 4 2 5 2 2 3" xfId="19128"/>
    <cellStyle name="Calculation 4 2 5 2 2 4" xfId="19129"/>
    <cellStyle name="Calculation 4 2 5 2 2 5" xfId="19130"/>
    <cellStyle name="Calculation 4 2 5 2 2 6" xfId="19131"/>
    <cellStyle name="Calculation 4 2 5 2 2 7" xfId="19132"/>
    <cellStyle name="Calculation 4 2 5 2 2 8" xfId="19133"/>
    <cellStyle name="Calculation 4 2 5 2 3" xfId="2074"/>
    <cellStyle name="Calculation 4 2 5 2 3 2" xfId="19134"/>
    <cellStyle name="Calculation 4 2 5 2 4" xfId="19135"/>
    <cellStyle name="Calculation 4 2 5 2 5" xfId="19136"/>
    <cellStyle name="Calculation 4 2 5 2 6" xfId="19137"/>
    <cellStyle name="Calculation 4 2 5 2 7" xfId="19138"/>
    <cellStyle name="Calculation 4 2 5 3" xfId="2075"/>
    <cellStyle name="Calculation 4 2 5 3 2" xfId="19139"/>
    <cellStyle name="Calculation 4 2 5 3 3" xfId="19140"/>
    <cellStyle name="Calculation 4 2 5 3 4" xfId="19141"/>
    <cellStyle name="Calculation 4 2 5 3 5" xfId="19142"/>
    <cellStyle name="Calculation 4 2 5 3 6" xfId="19143"/>
    <cellStyle name="Calculation 4 2 5 3 7" xfId="19144"/>
    <cellStyle name="Calculation 4 2 5 4" xfId="2076"/>
    <cellStyle name="Calculation 4 2 5 5" xfId="19145"/>
    <cellStyle name="Calculation 4 2 5 6" xfId="19146"/>
    <cellStyle name="Calculation 4 2 5 7" xfId="19147"/>
    <cellStyle name="Calculation 4 2 5 8" xfId="19148"/>
    <cellStyle name="Calculation 4 2 6" xfId="2077"/>
    <cellStyle name="Calculation 4 2 6 2" xfId="2078"/>
    <cellStyle name="Calculation 4 2 6 2 2" xfId="19149"/>
    <cellStyle name="Calculation 4 2 6 2 3" xfId="19150"/>
    <cellStyle name="Calculation 4 2 6 2 4" xfId="19151"/>
    <cellStyle name="Calculation 4 2 6 2 5" xfId="19152"/>
    <cellStyle name="Calculation 4 2 6 2 6" xfId="19153"/>
    <cellStyle name="Calculation 4 2 6 2 7" xfId="19154"/>
    <cellStyle name="Calculation 4 2 6 2 8" xfId="19155"/>
    <cellStyle name="Calculation 4 2 6 3" xfId="2079"/>
    <cellStyle name="Calculation 4 2 6 3 2" xfId="19156"/>
    <cellStyle name="Calculation 4 2 6 4" xfId="19157"/>
    <cellStyle name="Calculation 4 2 6 5" xfId="19158"/>
    <cellStyle name="Calculation 4 2 6 6" xfId="19159"/>
    <cellStyle name="Calculation 4 2 6 7" xfId="19160"/>
    <cellStyle name="Calculation 4 2 7" xfId="2080"/>
    <cellStyle name="Calculation 4 2 7 2" xfId="19161"/>
    <cellStyle name="Calculation 4 2 7 3" xfId="19162"/>
    <cellStyle name="Calculation 4 2 7 4" xfId="19163"/>
    <cellStyle name="Calculation 4 2 7 5" xfId="19164"/>
    <cellStyle name="Calculation 4 2 7 6" xfId="19165"/>
    <cellStyle name="Calculation 4 2 7 7" xfId="19166"/>
    <cellStyle name="Calculation 4 2 8" xfId="2081"/>
    <cellStyle name="Calculation 4 2 9" xfId="19167"/>
    <cellStyle name="Calculation 4 3" xfId="2082"/>
    <cellStyle name="Calculation 4 3 10" xfId="19168"/>
    <cellStyle name="Calculation 4 3 11" xfId="19169"/>
    <cellStyle name="Calculation 4 3 2" xfId="2083"/>
    <cellStyle name="Calculation 4 3 2 2" xfId="2084"/>
    <cellStyle name="Calculation 4 3 2 2 2" xfId="2085"/>
    <cellStyle name="Calculation 4 3 2 2 2 2" xfId="19170"/>
    <cellStyle name="Calculation 4 3 2 2 2 3" xfId="19171"/>
    <cellStyle name="Calculation 4 3 2 2 2 4" xfId="19172"/>
    <cellStyle name="Calculation 4 3 2 2 2 5" xfId="19173"/>
    <cellStyle name="Calculation 4 3 2 2 2 6" xfId="19174"/>
    <cellStyle name="Calculation 4 3 2 2 2 7" xfId="19175"/>
    <cellStyle name="Calculation 4 3 2 2 2 8" xfId="19176"/>
    <cellStyle name="Calculation 4 3 2 2 3" xfId="2086"/>
    <cellStyle name="Calculation 4 3 2 2 3 2" xfId="19177"/>
    <cellStyle name="Calculation 4 3 2 2 4" xfId="19178"/>
    <cellStyle name="Calculation 4 3 2 2 5" xfId="19179"/>
    <cellStyle name="Calculation 4 3 2 2 6" xfId="19180"/>
    <cellStyle name="Calculation 4 3 2 2 7" xfId="19181"/>
    <cellStyle name="Calculation 4 3 2 3" xfId="2087"/>
    <cellStyle name="Calculation 4 3 2 3 2" xfId="19182"/>
    <cellStyle name="Calculation 4 3 2 3 3" xfId="19183"/>
    <cellStyle name="Calculation 4 3 2 3 4" xfId="19184"/>
    <cellStyle name="Calculation 4 3 2 3 5" xfId="19185"/>
    <cellStyle name="Calculation 4 3 2 3 6" xfId="19186"/>
    <cellStyle name="Calculation 4 3 2 3 7" xfId="19187"/>
    <cellStyle name="Calculation 4 3 2 4" xfId="2088"/>
    <cellStyle name="Calculation 4 3 2 5" xfId="19188"/>
    <cellStyle name="Calculation 4 3 2 6" xfId="19189"/>
    <cellStyle name="Calculation 4 3 2 7" xfId="19190"/>
    <cellStyle name="Calculation 4 3 2 8" xfId="19191"/>
    <cellStyle name="Calculation 4 3 3" xfId="2089"/>
    <cellStyle name="Calculation 4 3 3 2" xfId="2090"/>
    <cellStyle name="Calculation 4 3 3 2 2" xfId="2091"/>
    <cellStyle name="Calculation 4 3 3 2 2 2" xfId="19192"/>
    <cellStyle name="Calculation 4 3 3 2 2 3" xfId="19193"/>
    <cellStyle name="Calculation 4 3 3 2 2 4" xfId="19194"/>
    <cellStyle name="Calculation 4 3 3 2 2 5" xfId="19195"/>
    <cellStyle name="Calculation 4 3 3 2 2 6" xfId="19196"/>
    <cellStyle name="Calculation 4 3 3 2 2 7" xfId="19197"/>
    <cellStyle name="Calculation 4 3 3 2 2 8" xfId="19198"/>
    <cellStyle name="Calculation 4 3 3 2 3" xfId="2092"/>
    <cellStyle name="Calculation 4 3 3 2 3 2" xfId="19199"/>
    <cellStyle name="Calculation 4 3 3 2 4" xfId="19200"/>
    <cellStyle name="Calculation 4 3 3 2 5" xfId="19201"/>
    <cellStyle name="Calculation 4 3 3 2 6" xfId="19202"/>
    <cellStyle name="Calculation 4 3 3 2 7" xfId="19203"/>
    <cellStyle name="Calculation 4 3 3 3" xfId="2093"/>
    <cellStyle name="Calculation 4 3 3 3 2" xfId="19204"/>
    <cellStyle name="Calculation 4 3 3 3 3" xfId="19205"/>
    <cellStyle name="Calculation 4 3 3 3 4" xfId="19206"/>
    <cellStyle name="Calculation 4 3 3 3 5" xfId="19207"/>
    <cellStyle name="Calculation 4 3 3 3 6" xfId="19208"/>
    <cellStyle name="Calculation 4 3 3 3 7" xfId="19209"/>
    <cellStyle name="Calculation 4 3 3 4" xfId="2094"/>
    <cellStyle name="Calculation 4 3 3 5" xfId="19210"/>
    <cellStyle name="Calculation 4 3 3 6" xfId="19211"/>
    <cellStyle name="Calculation 4 3 3 7" xfId="19212"/>
    <cellStyle name="Calculation 4 3 3 8" xfId="19213"/>
    <cellStyle name="Calculation 4 3 4" xfId="2095"/>
    <cellStyle name="Calculation 4 3 4 2" xfId="2096"/>
    <cellStyle name="Calculation 4 3 4 2 2" xfId="2097"/>
    <cellStyle name="Calculation 4 3 4 2 2 2" xfId="19214"/>
    <cellStyle name="Calculation 4 3 4 2 2 3" xfId="19215"/>
    <cellStyle name="Calculation 4 3 4 2 2 4" xfId="19216"/>
    <cellStyle name="Calculation 4 3 4 2 2 5" xfId="19217"/>
    <cellStyle name="Calculation 4 3 4 2 2 6" xfId="19218"/>
    <cellStyle name="Calculation 4 3 4 2 2 7" xfId="19219"/>
    <cellStyle name="Calculation 4 3 4 2 2 8" xfId="19220"/>
    <cellStyle name="Calculation 4 3 4 2 3" xfId="2098"/>
    <cellStyle name="Calculation 4 3 4 2 3 2" xfId="19221"/>
    <cellStyle name="Calculation 4 3 4 2 4" xfId="19222"/>
    <cellStyle name="Calculation 4 3 4 2 5" xfId="19223"/>
    <cellStyle name="Calculation 4 3 4 2 6" xfId="19224"/>
    <cellStyle name="Calculation 4 3 4 2 7" xfId="19225"/>
    <cellStyle name="Calculation 4 3 4 3" xfId="2099"/>
    <cellStyle name="Calculation 4 3 4 3 2" xfId="19226"/>
    <cellStyle name="Calculation 4 3 4 3 3" xfId="19227"/>
    <cellStyle name="Calculation 4 3 4 3 4" xfId="19228"/>
    <cellStyle name="Calculation 4 3 4 3 5" xfId="19229"/>
    <cellStyle name="Calculation 4 3 4 3 6" xfId="19230"/>
    <cellStyle name="Calculation 4 3 4 3 7" xfId="19231"/>
    <cellStyle name="Calculation 4 3 4 4" xfId="2100"/>
    <cellStyle name="Calculation 4 3 4 5" xfId="19232"/>
    <cellStyle name="Calculation 4 3 4 6" xfId="19233"/>
    <cellStyle name="Calculation 4 3 4 7" xfId="19234"/>
    <cellStyle name="Calculation 4 3 4 8" xfId="19235"/>
    <cellStyle name="Calculation 4 3 5" xfId="2101"/>
    <cellStyle name="Calculation 4 3 5 2" xfId="2102"/>
    <cellStyle name="Calculation 4 3 5 2 2" xfId="19236"/>
    <cellStyle name="Calculation 4 3 5 2 3" xfId="19237"/>
    <cellStyle name="Calculation 4 3 5 2 4" xfId="19238"/>
    <cellStyle name="Calculation 4 3 5 2 5" xfId="19239"/>
    <cellStyle name="Calculation 4 3 5 2 6" xfId="19240"/>
    <cellStyle name="Calculation 4 3 5 2 7" xfId="19241"/>
    <cellStyle name="Calculation 4 3 5 2 8" xfId="19242"/>
    <cellStyle name="Calculation 4 3 5 3" xfId="2103"/>
    <cellStyle name="Calculation 4 3 5 3 2" xfId="19243"/>
    <cellStyle name="Calculation 4 3 5 4" xfId="19244"/>
    <cellStyle name="Calculation 4 3 5 5" xfId="19245"/>
    <cellStyle name="Calculation 4 3 5 6" xfId="19246"/>
    <cellStyle name="Calculation 4 3 5 7" xfId="19247"/>
    <cellStyle name="Calculation 4 3 6" xfId="2104"/>
    <cellStyle name="Calculation 4 3 6 2" xfId="19248"/>
    <cellStyle name="Calculation 4 3 6 3" xfId="19249"/>
    <cellStyle name="Calculation 4 3 6 4" xfId="19250"/>
    <cellStyle name="Calculation 4 3 6 5" xfId="19251"/>
    <cellStyle name="Calculation 4 3 6 6" xfId="19252"/>
    <cellStyle name="Calculation 4 3 6 7" xfId="19253"/>
    <cellStyle name="Calculation 4 3 7" xfId="2105"/>
    <cellStyle name="Calculation 4 3 8" xfId="19254"/>
    <cellStyle name="Calculation 4 3 9" xfId="19255"/>
    <cellStyle name="Calculation 4 4" xfId="2106"/>
    <cellStyle name="Calculation 4 4 10" xfId="19256"/>
    <cellStyle name="Calculation 4 4 11" xfId="19257"/>
    <cellStyle name="Calculation 4 4 2" xfId="2107"/>
    <cellStyle name="Calculation 4 4 2 2" xfId="2108"/>
    <cellStyle name="Calculation 4 4 2 2 2" xfId="2109"/>
    <cellStyle name="Calculation 4 4 2 2 2 2" xfId="19258"/>
    <cellStyle name="Calculation 4 4 2 2 2 3" xfId="19259"/>
    <cellStyle name="Calculation 4 4 2 2 2 4" xfId="19260"/>
    <cellStyle name="Calculation 4 4 2 2 2 5" xfId="19261"/>
    <cellStyle name="Calculation 4 4 2 2 2 6" xfId="19262"/>
    <cellStyle name="Calculation 4 4 2 2 2 7" xfId="19263"/>
    <cellStyle name="Calculation 4 4 2 2 2 8" xfId="19264"/>
    <cellStyle name="Calculation 4 4 2 2 3" xfId="2110"/>
    <cellStyle name="Calculation 4 4 2 2 3 2" xfId="19265"/>
    <cellStyle name="Calculation 4 4 2 2 4" xfId="19266"/>
    <cellStyle name="Calculation 4 4 2 2 5" xfId="19267"/>
    <cellStyle name="Calculation 4 4 2 2 6" xfId="19268"/>
    <cellStyle name="Calculation 4 4 2 2 7" xfId="19269"/>
    <cellStyle name="Calculation 4 4 2 3" xfId="2111"/>
    <cellStyle name="Calculation 4 4 2 3 2" xfId="19270"/>
    <cellStyle name="Calculation 4 4 2 3 3" xfId="19271"/>
    <cellStyle name="Calculation 4 4 2 3 4" xfId="19272"/>
    <cellStyle name="Calculation 4 4 2 3 5" xfId="19273"/>
    <cellStyle name="Calculation 4 4 2 3 6" xfId="19274"/>
    <cellStyle name="Calculation 4 4 2 3 7" xfId="19275"/>
    <cellStyle name="Calculation 4 4 2 4" xfId="2112"/>
    <cellStyle name="Calculation 4 4 2 5" xfId="19276"/>
    <cellStyle name="Calculation 4 4 2 6" xfId="19277"/>
    <cellStyle name="Calculation 4 4 2 7" xfId="19278"/>
    <cellStyle name="Calculation 4 4 2 8" xfId="19279"/>
    <cellStyle name="Calculation 4 4 3" xfId="2113"/>
    <cellStyle name="Calculation 4 4 3 2" xfId="2114"/>
    <cellStyle name="Calculation 4 4 3 2 2" xfId="2115"/>
    <cellStyle name="Calculation 4 4 3 2 2 2" xfId="19280"/>
    <cellStyle name="Calculation 4 4 3 2 2 3" xfId="19281"/>
    <cellStyle name="Calculation 4 4 3 2 2 4" xfId="19282"/>
    <cellStyle name="Calculation 4 4 3 2 2 5" xfId="19283"/>
    <cellStyle name="Calculation 4 4 3 2 2 6" xfId="19284"/>
    <cellStyle name="Calculation 4 4 3 2 2 7" xfId="19285"/>
    <cellStyle name="Calculation 4 4 3 2 2 8" xfId="19286"/>
    <cellStyle name="Calculation 4 4 3 2 3" xfId="2116"/>
    <cellStyle name="Calculation 4 4 3 2 3 2" xfId="19287"/>
    <cellStyle name="Calculation 4 4 3 2 4" xfId="19288"/>
    <cellStyle name="Calculation 4 4 3 2 5" xfId="19289"/>
    <cellStyle name="Calculation 4 4 3 2 6" xfId="19290"/>
    <cellStyle name="Calculation 4 4 3 2 7" xfId="19291"/>
    <cellStyle name="Calculation 4 4 3 3" xfId="2117"/>
    <cellStyle name="Calculation 4 4 3 3 2" xfId="19292"/>
    <cellStyle name="Calculation 4 4 3 3 3" xfId="19293"/>
    <cellStyle name="Calculation 4 4 3 3 4" xfId="19294"/>
    <cellStyle name="Calculation 4 4 3 3 5" xfId="19295"/>
    <cellStyle name="Calculation 4 4 3 3 6" xfId="19296"/>
    <cellStyle name="Calculation 4 4 3 3 7" xfId="19297"/>
    <cellStyle name="Calculation 4 4 3 4" xfId="2118"/>
    <cellStyle name="Calculation 4 4 3 5" xfId="19298"/>
    <cellStyle name="Calculation 4 4 3 6" xfId="19299"/>
    <cellStyle name="Calculation 4 4 3 7" xfId="19300"/>
    <cellStyle name="Calculation 4 4 3 8" xfId="19301"/>
    <cellStyle name="Calculation 4 4 4" xfId="2119"/>
    <cellStyle name="Calculation 4 4 4 2" xfId="2120"/>
    <cellStyle name="Calculation 4 4 4 2 2" xfId="2121"/>
    <cellStyle name="Calculation 4 4 4 2 2 2" xfId="19302"/>
    <cellStyle name="Calculation 4 4 4 2 2 3" xfId="19303"/>
    <cellStyle name="Calculation 4 4 4 2 2 4" xfId="19304"/>
    <cellStyle name="Calculation 4 4 4 2 2 5" xfId="19305"/>
    <cellStyle name="Calculation 4 4 4 2 2 6" xfId="19306"/>
    <cellStyle name="Calculation 4 4 4 2 2 7" xfId="19307"/>
    <cellStyle name="Calculation 4 4 4 2 2 8" xfId="19308"/>
    <cellStyle name="Calculation 4 4 4 2 3" xfId="2122"/>
    <cellStyle name="Calculation 4 4 4 2 3 2" xfId="19309"/>
    <cellStyle name="Calculation 4 4 4 2 4" xfId="19310"/>
    <cellStyle name="Calculation 4 4 4 2 5" xfId="19311"/>
    <cellStyle name="Calculation 4 4 4 2 6" xfId="19312"/>
    <cellStyle name="Calculation 4 4 4 2 7" xfId="19313"/>
    <cellStyle name="Calculation 4 4 4 3" xfId="2123"/>
    <cellStyle name="Calculation 4 4 4 3 2" xfId="19314"/>
    <cellStyle name="Calculation 4 4 4 3 3" xfId="19315"/>
    <cellStyle name="Calculation 4 4 4 3 4" xfId="19316"/>
    <cellStyle name="Calculation 4 4 4 3 5" xfId="19317"/>
    <cellStyle name="Calculation 4 4 4 3 6" xfId="19318"/>
    <cellStyle name="Calculation 4 4 4 3 7" xfId="19319"/>
    <cellStyle name="Calculation 4 4 4 4" xfId="2124"/>
    <cellStyle name="Calculation 4 4 4 5" xfId="19320"/>
    <cellStyle name="Calculation 4 4 4 6" xfId="19321"/>
    <cellStyle name="Calculation 4 4 4 7" xfId="19322"/>
    <cellStyle name="Calculation 4 4 4 8" xfId="19323"/>
    <cellStyle name="Calculation 4 4 5" xfId="2125"/>
    <cellStyle name="Calculation 4 4 5 2" xfId="2126"/>
    <cellStyle name="Calculation 4 4 5 2 2" xfId="19324"/>
    <cellStyle name="Calculation 4 4 5 2 3" xfId="19325"/>
    <cellStyle name="Calculation 4 4 5 2 4" xfId="19326"/>
    <cellStyle name="Calculation 4 4 5 2 5" xfId="19327"/>
    <cellStyle name="Calculation 4 4 5 2 6" xfId="19328"/>
    <cellStyle name="Calculation 4 4 5 2 7" xfId="19329"/>
    <cellStyle name="Calculation 4 4 5 2 8" xfId="19330"/>
    <cellStyle name="Calculation 4 4 5 3" xfId="2127"/>
    <cellStyle name="Calculation 4 4 5 3 2" xfId="19331"/>
    <cellStyle name="Calculation 4 4 5 4" xfId="19332"/>
    <cellStyle name="Calculation 4 4 5 5" xfId="19333"/>
    <cellStyle name="Calculation 4 4 5 6" xfId="19334"/>
    <cellStyle name="Calculation 4 4 5 7" xfId="19335"/>
    <cellStyle name="Calculation 4 4 6" xfId="2128"/>
    <cellStyle name="Calculation 4 4 6 2" xfId="19336"/>
    <cellStyle name="Calculation 4 4 6 3" xfId="19337"/>
    <cellStyle name="Calculation 4 4 6 4" xfId="19338"/>
    <cellStyle name="Calculation 4 4 6 5" xfId="19339"/>
    <cellStyle name="Calculation 4 4 6 6" xfId="19340"/>
    <cellStyle name="Calculation 4 4 6 7" xfId="19341"/>
    <cellStyle name="Calculation 4 4 7" xfId="2129"/>
    <cellStyle name="Calculation 4 4 8" xfId="19342"/>
    <cellStyle name="Calculation 4 4 9" xfId="19343"/>
    <cellStyle name="Calculation 4 5" xfId="2130"/>
    <cellStyle name="Calculation 4 5 2" xfId="2131"/>
    <cellStyle name="Calculation 4 5 2 2" xfId="2132"/>
    <cellStyle name="Calculation 4 5 2 2 2" xfId="19344"/>
    <cellStyle name="Calculation 4 5 2 2 3" xfId="19345"/>
    <cellStyle name="Calculation 4 5 2 2 4" xfId="19346"/>
    <cellStyle name="Calculation 4 5 2 2 5" xfId="19347"/>
    <cellStyle name="Calculation 4 5 2 2 6" xfId="19348"/>
    <cellStyle name="Calculation 4 5 2 2 7" xfId="19349"/>
    <cellStyle name="Calculation 4 5 2 2 8" xfId="19350"/>
    <cellStyle name="Calculation 4 5 2 3" xfId="2133"/>
    <cellStyle name="Calculation 4 5 2 3 2" xfId="19351"/>
    <cellStyle name="Calculation 4 5 2 4" xfId="19352"/>
    <cellStyle name="Calculation 4 5 2 5" xfId="19353"/>
    <cellStyle name="Calculation 4 5 2 6" xfId="19354"/>
    <cellStyle name="Calculation 4 5 2 7" xfId="19355"/>
    <cellStyle name="Calculation 4 5 3" xfId="2134"/>
    <cellStyle name="Calculation 4 5 3 2" xfId="19356"/>
    <cellStyle name="Calculation 4 5 3 3" xfId="19357"/>
    <cellStyle name="Calculation 4 5 3 4" xfId="19358"/>
    <cellStyle name="Calculation 4 5 3 5" xfId="19359"/>
    <cellStyle name="Calculation 4 5 3 6" xfId="19360"/>
    <cellStyle name="Calculation 4 5 3 7" xfId="19361"/>
    <cellStyle name="Calculation 4 5 4" xfId="2135"/>
    <cellStyle name="Calculation 4 5 5" xfId="19362"/>
    <cellStyle name="Calculation 4 5 6" xfId="19363"/>
    <cellStyle name="Calculation 4 5 7" xfId="19364"/>
    <cellStyle name="Calculation 4 5 8" xfId="19365"/>
    <cellStyle name="Calculation 4 6" xfId="2136"/>
    <cellStyle name="Calculation 4 6 2" xfId="2137"/>
    <cellStyle name="Calculation 4 6 2 2" xfId="2138"/>
    <cellStyle name="Calculation 4 6 2 2 2" xfId="19366"/>
    <cellStyle name="Calculation 4 6 2 2 3" xfId="19367"/>
    <cellStyle name="Calculation 4 6 2 2 4" xfId="19368"/>
    <cellStyle name="Calculation 4 6 2 2 5" xfId="19369"/>
    <cellStyle name="Calculation 4 6 2 2 6" xfId="19370"/>
    <cellStyle name="Calculation 4 6 2 2 7" xfId="19371"/>
    <cellStyle name="Calculation 4 6 2 2 8" xfId="19372"/>
    <cellStyle name="Calculation 4 6 2 3" xfId="2139"/>
    <cellStyle name="Calculation 4 6 2 3 2" xfId="19373"/>
    <cellStyle name="Calculation 4 6 2 4" xfId="19374"/>
    <cellStyle name="Calculation 4 6 2 5" xfId="19375"/>
    <cellStyle name="Calculation 4 6 2 6" xfId="19376"/>
    <cellStyle name="Calculation 4 6 2 7" xfId="19377"/>
    <cellStyle name="Calculation 4 6 3" xfId="2140"/>
    <cellStyle name="Calculation 4 6 3 2" xfId="19378"/>
    <cellStyle name="Calculation 4 6 3 3" xfId="19379"/>
    <cellStyle name="Calculation 4 6 3 4" xfId="19380"/>
    <cellStyle name="Calculation 4 6 3 5" xfId="19381"/>
    <cellStyle name="Calculation 4 6 3 6" xfId="19382"/>
    <cellStyle name="Calculation 4 6 3 7" xfId="19383"/>
    <cellStyle name="Calculation 4 6 4" xfId="2141"/>
    <cellStyle name="Calculation 4 6 5" xfId="19384"/>
    <cellStyle name="Calculation 4 6 6" xfId="19385"/>
    <cellStyle name="Calculation 4 6 7" xfId="19386"/>
    <cellStyle name="Calculation 4 6 8" xfId="19387"/>
    <cellStyle name="Calculation 4 7" xfId="2142"/>
    <cellStyle name="Calculation 4 7 2" xfId="2143"/>
    <cellStyle name="Calculation 4 7 2 2" xfId="2144"/>
    <cellStyle name="Calculation 4 7 2 2 2" xfId="19388"/>
    <cellStyle name="Calculation 4 7 2 2 3" xfId="19389"/>
    <cellStyle name="Calculation 4 7 2 2 4" xfId="19390"/>
    <cellStyle name="Calculation 4 7 2 2 5" xfId="19391"/>
    <cellStyle name="Calculation 4 7 2 2 6" xfId="19392"/>
    <cellStyle name="Calculation 4 7 2 2 7" xfId="19393"/>
    <cellStyle name="Calculation 4 7 2 2 8" xfId="19394"/>
    <cellStyle name="Calculation 4 7 2 3" xfId="2145"/>
    <cellStyle name="Calculation 4 7 2 3 2" xfId="19395"/>
    <cellStyle name="Calculation 4 7 2 4" xfId="19396"/>
    <cellStyle name="Calculation 4 7 2 5" xfId="19397"/>
    <cellStyle name="Calculation 4 7 2 6" xfId="19398"/>
    <cellStyle name="Calculation 4 7 2 7" xfId="19399"/>
    <cellStyle name="Calculation 4 7 3" xfId="2146"/>
    <cellStyle name="Calculation 4 7 3 2" xfId="19400"/>
    <cellStyle name="Calculation 4 7 3 3" xfId="19401"/>
    <cellStyle name="Calculation 4 7 3 4" xfId="19402"/>
    <cellStyle name="Calculation 4 7 3 5" xfId="19403"/>
    <cellStyle name="Calculation 4 7 3 6" xfId="19404"/>
    <cellStyle name="Calculation 4 7 3 7" xfId="19405"/>
    <cellStyle name="Calculation 4 7 4" xfId="2147"/>
    <cellStyle name="Calculation 4 7 5" xfId="19406"/>
    <cellStyle name="Calculation 4 7 6" xfId="19407"/>
    <cellStyle name="Calculation 4 7 7" xfId="19408"/>
    <cellStyle name="Calculation 4 7 8" xfId="19409"/>
    <cellStyle name="Calculation 4 8" xfId="2148"/>
    <cellStyle name="Calculation 4 8 2" xfId="2149"/>
    <cellStyle name="Calculation 4 8 2 2" xfId="19410"/>
    <cellStyle name="Calculation 4 8 2 3" xfId="19411"/>
    <cellStyle name="Calculation 4 8 2 4" xfId="19412"/>
    <cellStyle name="Calculation 4 8 2 5" xfId="19413"/>
    <cellStyle name="Calculation 4 8 2 6" xfId="19414"/>
    <cellStyle name="Calculation 4 8 2 7" xfId="19415"/>
    <cellStyle name="Calculation 4 8 2 8" xfId="19416"/>
    <cellStyle name="Calculation 4 8 3" xfId="2150"/>
    <cellStyle name="Calculation 4 8 3 2" xfId="19417"/>
    <cellStyle name="Calculation 4 8 4" xfId="19418"/>
    <cellStyle name="Calculation 4 8 5" xfId="19419"/>
    <cellStyle name="Calculation 4 8 6" xfId="19420"/>
    <cellStyle name="Calculation 4 8 7" xfId="19421"/>
    <cellStyle name="Calculation 4 9" xfId="2151"/>
    <cellStyle name="Calculation 4 9 2" xfId="19422"/>
    <cellStyle name="Calculation 4 9 3" xfId="19423"/>
    <cellStyle name="Calculation 4 9 4" xfId="19424"/>
    <cellStyle name="Calculation 4 9 5" xfId="19425"/>
    <cellStyle name="Calculation 4 9 6" xfId="19426"/>
    <cellStyle name="Calculation 4 9 7" xfId="19427"/>
    <cellStyle name="Calculation 5" xfId="2152"/>
    <cellStyle name="Calculation 5 10" xfId="2153"/>
    <cellStyle name="Calculation 5 11" xfId="19428"/>
    <cellStyle name="Calculation 5 12" xfId="19429"/>
    <cellStyle name="Calculation 5 13" xfId="19430"/>
    <cellStyle name="Calculation 5 14" xfId="19431"/>
    <cellStyle name="Calculation 5 2" xfId="2154"/>
    <cellStyle name="Calculation 5 2 10" xfId="19432"/>
    <cellStyle name="Calculation 5 2 11" xfId="19433"/>
    <cellStyle name="Calculation 5 2 12" xfId="19434"/>
    <cellStyle name="Calculation 5 2 2" xfId="2155"/>
    <cellStyle name="Calculation 5 2 2 10" xfId="19435"/>
    <cellStyle name="Calculation 5 2 2 11" xfId="19436"/>
    <cellStyle name="Calculation 5 2 2 2" xfId="2156"/>
    <cellStyle name="Calculation 5 2 2 2 2" xfId="2157"/>
    <cellStyle name="Calculation 5 2 2 2 2 2" xfId="2158"/>
    <cellStyle name="Calculation 5 2 2 2 2 2 2" xfId="19437"/>
    <cellStyle name="Calculation 5 2 2 2 2 2 3" xfId="19438"/>
    <cellStyle name="Calculation 5 2 2 2 2 2 4" xfId="19439"/>
    <cellStyle name="Calculation 5 2 2 2 2 2 5" xfId="19440"/>
    <cellStyle name="Calculation 5 2 2 2 2 2 6" xfId="19441"/>
    <cellStyle name="Calculation 5 2 2 2 2 2 7" xfId="19442"/>
    <cellStyle name="Calculation 5 2 2 2 2 2 8" xfId="19443"/>
    <cellStyle name="Calculation 5 2 2 2 2 3" xfId="2159"/>
    <cellStyle name="Calculation 5 2 2 2 2 3 2" xfId="19444"/>
    <cellStyle name="Calculation 5 2 2 2 2 4" xfId="19445"/>
    <cellStyle name="Calculation 5 2 2 2 2 5" xfId="19446"/>
    <cellStyle name="Calculation 5 2 2 2 2 6" xfId="19447"/>
    <cellStyle name="Calculation 5 2 2 2 2 7" xfId="19448"/>
    <cellStyle name="Calculation 5 2 2 2 3" xfId="2160"/>
    <cellStyle name="Calculation 5 2 2 2 3 2" xfId="19449"/>
    <cellStyle name="Calculation 5 2 2 2 3 3" xfId="19450"/>
    <cellStyle name="Calculation 5 2 2 2 3 4" xfId="19451"/>
    <cellStyle name="Calculation 5 2 2 2 3 5" xfId="19452"/>
    <cellStyle name="Calculation 5 2 2 2 3 6" xfId="19453"/>
    <cellStyle name="Calculation 5 2 2 2 3 7" xfId="19454"/>
    <cellStyle name="Calculation 5 2 2 2 4" xfId="2161"/>
    <cellStyle name="Calculation 5 2 2 2 5" xfId="19455"/>
    <cellStyle name="Calculation 5 2 2 2 6" xfId="19456"/>
    <cellStyle name="Calculation 5 2 2 2 7" xfId="19457"/>
    <cellStyle name="Calculation 5 2 2 2 8" xfId="19458"/>
    <cellStyle name="Calculation 5 2 2 3" xfId="2162"/>
    <cellStyle name="Calculation 5 2 2 3 2" xfId="2163"/>
    <cellStyle name="Calculation 5 2 2 3 2 2" xfId="2164"/>
    <cellStyle name="Calculation 5 2 2 3 2 2 2" xfId="19459"/>
    <cellStyle name="Calculation 5 2 2 3 2 2 3" xfId="19460"/>
    <cellStyle name="Calculation 5 2 2 3 2 2 4" xfId="19461"/>
    <cellStyle name="Calculation 5 2 2 3 2 2 5" xfId="19462"/>
    <cellStyle name="Calculation 5 2 2 3 2 2 6" xfId="19463"/>
    <cellStyle name="Calculation 5 2 2 3 2 2 7" xfId="19464"/>
    <cellStyle name="Calculation 5 2 2 3 2 2 8" xfId="19465"/>
    <cellStyle name="Calculation 5 2 2 3 2 3" xfId="2165"/>
    <cellStyle name="Calculation 5 2 2 3 2 3 2" xfId="19466"/>
    <cellStyle name="Calculation 5 2 2 3 2 4" xfId="19467"/>
    <cellStyle name="Calculation 5 2 2 3 2 5" xfId="19468"/>
    <cellStyle name="Calculation 5 2 2 3 2 6" xfId="19469"/>
    <cellStyle name="Calculation 5 2 2 3 2 7" xfId="19470"/>
    <cellStyle name="Calculation 5 2 2 3 3" xfId="2166"/>
    <cellStyle name="Calculation 5 2 2 3 3 2" xfId="19471"/>
    <cellStyle name="Calculation 5 2 2 3 3 3" xfId="19472"/>
    <cellStyle name="Calculation 5 2 2 3 3 4" xfId="19473"/>
    <cellStyle name="Calculation 5 2 2 3 3 5" xfId="19474"/>
    <cellStyle name="Calculation 5 2 2 3 3 6" xfId="19475"/>
    <cellStyle name="Calculation 5 2 2 3 3 7" xfId="19476"/>
    <cellStyle name="Calculation 5 2 2 3 4" xfId="2167"/>
    <cellStyle name="Calculation 5 2 2 3 5" xfId="19477"/>
    <cellStyle name="Calculation 5 2 2 3 6" xfId="19478"/>
    <cellStyle name="Calculation 5 2 2 3 7" xfId="19479"/>
    <cellStyle name="Calculation 5 2 2 3 8" xfId="19480"/>
    <cellStyle name="Calculation 5 2 2 4" xfId="2168"/>
    <cellStyle name="Calculation 5 2 2 4 2" xfId="2169"/>
    <cellStyle name="Calculation 5 2 2 4 2 2" xfId="2170"/>
    <cellStyle name="Calculation 5 2 2 4 2 2 2" xfId="19481"/>
    <cellStyle name="Calculation 5 2 2 4 2 2 3" xfId="19482"/>
    <cellStyle name="Calculation 5 2 2 4 2 2 4" xfId="19483"/>
    <cellStyle name="Calculation 5 2 2 4 2 2 5" xfId="19484"/>
    <cellStyle name="Calculation 5 2 2 4 2 2 6" xfId="19485"/>
    <cellStyle name="Calculation 5 2 2 4 2 2 7" xfId="19486"/>
    <cellStyle name="Calculation 5 2 2 4 2 2 8" xfId="19487"/>
    <cellStyle name="Calculation 5 2 2 4 2 3" xfId="2171"/>
    <cellStyle name="Calculation 5 2 2 4 2 3 2" xfId="19488"/>
    <cellStyle name="Calculation 5 2 2 4 2 4" xfId="19489"/>
    <cellStyle name="Calculation 5 2 2 4 2 5" xfId="19490"/>
    <cellStyle name="Calculation 5 2 2 4 2 6" xfId="19491"/>
    <cellStyle name="Calculation 5 2 2 4 2 7" xfId="19492"/>
    <cellStyle name="Calculation 5 2 2 4 3" xfId="2172"/>
    <cellStyle name="Calculation 5 2 2 4 3 2" xfId="19493"/>
    <cellStyle name="Calculation 5 2 2 4 3 3" xfId="19494"/>
    <cellStyle name="Calculation 5 2 2 4 3 4" xfId="19495"/>
    <cellStyle name="Calculation 5 2 2 4 3 5" xfId="19496"/>
    <cellStyle name="Calculation 5 2 2 4 3 6" xfId="19497"/>
    <cellStyle name="Calculation 5 2 2 4 3 7" xfId="19498"/>
    <cellStyle name="Calculation 5 2 2 4 4" xfId="2173"/>
    <cellStyle name="Calculation 5 2 2 4 5" xfId="19499"/>
    <cellStyle name="Calculation 5 2 2 4 6" xfId="19500"/>
    <cellStyle name="Calculation 5 2 2 4 7" xfId="19501"/>
    <cellStyle name="Calculation 5 2 2 4 8" xfId="19502"/>
    <cellStyle name="Calculation 5 2 2 5" xfId="2174"/>
    <cellStyle name="Calculation 5 2 2 5 2" xfId="2175"/>
    <cellStyle name="Calculation 5 2 2 5 2 2" xfId="19503"/>
    <cellStyle name="Calculation 5 2 2 5 2 3" xfId="19504"/>
    <cellStyle name="Calculation 5 2 2 5 2 4" xfId="19505"/>
    <cellStyle name="Calculation 5 2 2 5 2 5" xfId="19506"/>
    <cellStyle name="Calculation 5 2 2 5 2 6" xfId="19507"/>
    <cellStyle name="Calculation 5 2 2 5 2 7" xfId="19508"/>
    <cellStyle name="Calculation 5 2 2 5 2 8" xfId="19509"/>
    <cellStyle name="Calculation 5 2 2 5 3" xfId="2176"/>
    <cellStyle name="Calculation 5 2 2 5 3 2" xfId="19510"/>
    <cellStyle name="Calculation 5 2 2 5 4" xfId="19511"/>
    <cellStyle name="Calculation 5 2 2 5 5" xfId="19512"/>
    <cellStyle name="Calculation 5 2 2 5 6" xfId="19513"/>
    <cellStyle name="Calculation 5 2 2 5 7" xfId="19514"/>
    <cellStyle name="Calculation 5 2 2 6" xfId="2177"/>
    <cellStyle name="Calculation 5 2 2 6 2" xfId="19515"/>
    <cellStyle name="Calculation 5 2 2 6 3" xfId="19516"/>
    <cellStyle name="Calculation 5 2 2 6 4" xfId="19517"/>
    <cellStyle name="Calculation 5 2 2 6 5" xfId="19518"/>
    <cellStyle name="Calculation 5 2 2 6 6" xfId="19519"/>
    <cellStyle name="Calculation 5 2 2 6 7" xfId="19520"/>
    <cellStyle name="Calculation 5 2 2 7" xfId="2178"/>
    <cellStyle name="Calculation 5 2 2 8" xfId="19521"/>
    <cellStyle name="Calculation 5 2 2 9" xfId="19522"/>
    <cellStyle name="Calculation 5 2 3" xfId="2179"/>
    <cellStyle name="Calculation 5 2 3 2" xfId="2180"/>
    <cellStyle name="Calculation 5 2 3 2 2" xfId="2181"/>
    <cellStyle name="Calculation 5 2 3 2 2 2" xfId="19523"/>
    <cellStyle name="Calculation 5 2 3 2 2 3" xfId="19524"/>
    <cellStyle name="Calculation 5 2 3 2 2 4" xfId="19525"/>
    <cellStyle name="Calculation 5 2 3 2 2 5" xfId="19526"/>
    <cellStyle name="Calculation 5 2 3 2 2 6" xfId="19527"/>
    <cellStyle name="Calculation 5 2 3 2 2 7" xfId="19528"/>
    <cellStyle name="Calculation 5 2 3 2 2 8" xfId="19529"/>
    <cellStyle name="Calculation 5 2 3 2 3" xfId="2182"/>
    <cellStyle name="Calculation 5 2 3 2 3 2" xfId="19530"/>
    <cellStyle name="Calculation 5 2 3 2 4" xfId="19531"/>
    <cellStyle name="Calculation 5 2 3 2 5" xfId="19532"/>
    <cellStyle name="Calculation 5 2 3 2 6" xfId="19533"/>
    <cellStyle name="Calculation 5 2 3 2 7" xfId="19534"/>
    <cellStyle name="Calculation 5 2 3 3" xfId="2183"/>
    <cellStyle name="Calculation 5 2 3 3 2" xfId="19535"/>
    <cellStyle name="Calculation 5 2 3 3 3" xfId="19536"/>
    <cellStyle name="Calculation 5 2 3 3 4" xfId="19537"/>
    <cellStyle name="Calculation 5 2 3 3 5" xfId="19538"/>
    <cellStyle name="Calculation 5 2 3 3 6" xfId="19539"/>
    <cellStyle name="Calculation 5 2 3 3 7" xfId="19540"/>
    <cellStyle name="Calculation 5 2 3 4" xfId="2184"/>
    <cellStyle name="Calculation 5 2 3 5" xfId="19541"/>
    <cellStyle name="Calculation 5 2 3 6" xfId="19542"/>
    <cellStyle name="Calculation 5 2 3 7" xfId="19543"/>
    <cellStyle name="Calculation 5 2 3 8" xfId="19544"/>
    <cellStyle name="Calculation 5 2 4" xfId="2185"/>
    <cellStyle name="Calculation 5 2 4 2" xfId="2186"/>
    <cellStyle name="Calculation 5 2 4 2 2" xfId="2187"/>
    <cellStyle name="Calculation 5 2 4 2 2 2" xfId="19545"/>
    <cellStyle name="Calculation 5 2 4 2 2 3" xfId="19546"/>
    <cellStyle name="Calculation 5 2 4 2 2 4" xfId="19547"/>
    <cellStyle name="Calculation 5 2 4 2 2 5" xfId="19548"/>
    <cellStyle name="Calculation 5 2 4 2 2 6" xfId="19549"/>
    <cellStyle name="Calculation 5 2 4 2 2 7" xfId="19550"/>
    <cellStyle name="Calculation 5 2 4 2 2 8" xfId="19551"/>
    <cellStyle name="Calculation 5 2 4 2 3" xfId="2188"/>
    <cellStyle name="Calculation 5 2 4 2 3 2" xfId="19552"/>
    <cellStyle name="Calculation 5 2 4 2 4" xfId="19553"/>
    <cellStyle name="Calculation 5 2 4 2 5" xfId="19554"/>
    <cellStyle name="Calculation 5 2 4 2 6" xfId="19555"/>
    <cellStyle name="Calculation 5 2 4 2 7" xfId="19556"/>
    <cellStyle name="Calculation 5 2 4 3" xfId="2189"/>
    <cellStyle name="Calculation 5 2 4 3 2" xfId="19557"/>
    <cellStyle name="Calculation 5 2 4 3 3" xfId="19558"/>
    <cellStyle name="Calculation 5 2 4 3 4" xfId="19559"/>
    <cellStyle name="Calculation 5 2 4 3 5" xfId="19560"/>
    <cellStyle name="Calculation 5 2 4 3 6" xfId="19561"/>
    <cellStyle name="Calculation 5 2 4 3 7" xfId="19562"/>
    <cellStyle name="Calculation 5 2 4 4" xfId="2190"/>
    <cellStyle name="Calculation 5 2 4 5" xfId="19563"/>
    <cellStyle name="Calculation 5 2 4 6" xfId="19564"/>
    <cellStyle name="Calculation 5 2 4 7" xfId="19565"/>
    <cellStyle name="Calculation 5 2 4 8" xfId="19566"/>
    <cellStyle name="Calculation 5 2 5" xfId="2191"/>
    <cellStyle name="Calculation 5 2 5 2" xfId="2192"/>
    <cellStyle name="Calculation 5 2 5 2 2" xfId="2193"/>
    <cellStyle name="Calculation 5 2 5 2 2 2" xfId="19567"/>
    <cellStyle name="Calculation 5 2 5 2 2 3" xfId="19568"/>
    <cellStyle name="Calculation 5 2 5 2 2 4" xfId="19569"/>
    <cellStyle name="Calculation 5 2 5 2 2 5" xfId="19570"/>
    <cellStyle name="Calculation 5 2 5 2 2 6" xfId="19571"/>
    <cellStyle name="Calculation 5 2 5 2 2 7" xfId="19572"/>
    <cellStyle name="Calculation 5 2 5 2 2 8" xfId="19573"/>
    <cellStyle name="Calculation 5 2 5 2 3" xfId="2194"/>
    <cellStyle name="Calculation 5 2 5 2 3 2" xfId="19574"/>
    <cellStyle name="Calculation 5 2 5 2 4" xfId="19575"/>
    <cellStyle name="Calculation 5 2 5 2 5" xfId="19576"/>
    <cellStyle name="Calculation 5 2 5 2 6" xfId="19577"/>
    <cellStyle name="Calculation 5 2 5 2 7" xfId="19578"/>
    <cellStyle name="Calculation 5 2 5 3" xfId="2195"/>
    <cellStyle name="Calculation 5 2 5 3 2" xfId="19579"/>
    <cellStyle name="Calculation 5 2 5 3 3" xfId="19580"/>
    <cellStyle name="Calculation 5 2 5 3 4" xfId="19581"/>
    <cellStyle name="Calculation 5 2 5 3 5" xfId="19582"/>
    <cellStyle name="Calculation 5 2 5 3 6" xfId="19583"/>
    <cellStyle name="Calculation 5 2 5 3 7" xfId="19584"/>
    <cellStyle name="Calculation 5 2 5 4" xfId="2196"/>
    <cellStyle name="Calculation 5 2 5 5" xfId="19585"/>
    <cellStyle name="Calculation 5 2 5 6" xfId="19586"/>
    <cellStyle name="Calculation 5 2 5 7" xfId="19587"/>
    <cellStyle name="Calculation 5 2 5 8" xfId="19588"/>
    <cellStyle name="Calculation 5 2 6" xfId="2197"/>
    <cellStyle name="Calculation 5 2 6 2" xfId="2198"/>
    <cellStyle name="Calculation 5 2 6 2 2" xfId="19589"/>
    <cellStyle name="Calculation 5 2 6 2 3" xfId="19590"/>
    <cellStyle name="Calculation 5 2 6 2 4" xfId="19591"/>
    <cellStyle name="Calculation 5 2 6 2 5" xfId="19592"/>
    <cellStyle name="Calculation 5 2 6 2 6" xfId="19593"/>
    <cellStyle name="Calculation 5 2 6 2 7" xfId="19594"/>
    <cellStyle name="Calculation 5 2 6 2 8" xfId="19595"/>
    <cellStyle name="Calculation 5 2 6 3" xfId="2199"/>
    <cellStyle name="Calculation 5 2 6 3 2" xfId="19596"/>
    <cellStyle name="Calculation 5 2 6 4" xfId="19597"/>
    <cellStyle name="Calculation 5 2 6 5" xfId="19598"/>
    <cellStyle name="Calculation 5 2 6 6" xfId="19599"/>
    <cellStyle name="Calculation 5 2 6 7" xfId="19600"/>
    <cellStyle name="Calculation 5 2 7" xfId="2200"/>
    <cellStyle name="Calculation 5 2 7 2" xfId="19601"/>
    <cellStyle name="Calculation 5 2 7 3" xfId="19602"/>
    <cellStyle name="Calculation 5 2 7 4" xfId="19603"/>
    <cellStyle name="Calculation 5 2 7 5" xfId="19604"/>
    <cellStyle name="Calculation 5 2 7 6" xfId="19605"/>
    <cellStyle name="Calculation 5 2 7 7" xfId="19606"/>
    <cellStyle name="Calculation 5 2 8" xfId="2201"/>
    <cellStyle name="Calculation 5 2 9" xfId="19607"/>
    <cellStyle name="Calculation 5 3" xfId="2202"/>
    <cellStyle name="Calculation 5 3 10" xfId="19608"/>
    <cellStyle name="Calculation 5 3 11" xfId="19609"/>
    <cellStyle name="Calculation 5 3 2" xfId="2203"/>
    <cellStyle name="Calculation 5 3 2 2" xfId="2204"/>
    <cellStyle name="Calculation 5 3 2 2 2" xfId="2205"/>
    <cellStyle name="Calculation 5 3 2 2 2 2" xfId="19610"/>
    <cellStyle name="Calculation 5 3 2 2 2 3" xfId="19611"/>
    <cellStyle name="Calculation 5 3 2 2 2 4" xfId="19612"/>
    <cellStyle name="Calculation 5 3 2 2 2 5" xfId="19613"/>
    <cellStyle name="Calculation 5 3 2 2 2 6" xfId="19614"/>
    <cellStyle name="Calculation 5 3 2 2 2 7" xfId="19615"/>
    <cellStyle name="Calculation 5 3 2 2 2 8" xfId="19616"/>
    <cellStyle name="Calculation 5 3 2 2 3" xfId="2206"/>
    <cellStyle name="Calculation 5 3 2 2 3 2" xfId="19617"/>
    <cellStyle name="Calculation 5 3 2 2 4" xfId="19618"/>
    <cellStyle name="Calculation 5 3 2 2 5" xfId="19619"/>
    <cellStyle name="Calculation 5 3 2 2 6" xfId="19620"/>
    <cellStyle name="Calculation 5 3 2 2 7" xfId="19621"/>
    <cellStyle name="Calculation 5 3 2 3" xfId="2207"/>
    <cellStyle name="Calculation 5 3 2 3 2" xfId="19622"/>
    <cellStyle name="Calculation 5 3 2 3 3" xfId="19623"/>
    <cellStyle name="Calculation 5 3 2 3 4" xfId="19624"/>
    <cellStyle name="Calculation 5 3 2 3 5" xfId="19625"/>
    <cellStyle name="Calculation 5 3 2 3 6" xfId="19626"/>
    <cellStyle name="Calculation 5 3 2 3 7" xfId="19627"/>
    <cellStyle name="Calculation 5 3 2 4" xfId="2208"/>
    <cellStyle name="Calculation 5 3 2 5" xfId="19628"/>
    <cellStyle name="Calculation 5 3 2 6" xfId="19629"/>
    <cellStyle name="Calculation 5 3 2 7" xfId="19630"/>
    <cellStyle name="Calculation 5 3 2 8" xfId="19631"/>
    <cellStyle name="Calculation 5 3 3" xfId="2209"/>
    <cellStyle name="Calculation 5 3 3 2" xfId="2210"/>
    <cellStyle name="Calculation 5 3 3 2 2" xfId="2211"/>
    <cellStyle name="Calculation 5 3 3 2 2 2" xfId="19632"/>
    <cellStyle name="Calculation 5 3 3 2 2 3" xfId="19633"/>
    <cellStyle name="Calculation 5 3 3 2 2 4" xfId="19634"/>
    <cellStyle name="Calculation 5 3 3 2 2 5" xfId="19635"/>
    <cellStyle name="Calculation 5 3 3 2 2 6" xfId="19636"/>
    <cellStyle name="Calculation 5 3 3 2 2 7" xfId="19637"/>
    <cellStyle name="Calculation 5 3 3 2 2 8" xfId="19638"/>
    <cellStyle name="Calculation 5 3 3 2 3" xfId="2212"/>
    <cellStyle name="Calculation 5 3 3 2 3 2" xfId="19639"/>
    <cellStyle name="Calculation 5 3 3 2 4" xfId="19640"/>
    <cellStyle name="Calculation 5 3 3 2 5" xfId="19641"/>
    <cellStyle name="Calculation 5 3 3 2 6" xfId="19642"/>
    <cellStyle name="Calculation 5 3 3 2 7" xfId="19643"/>
    <cellStyle name="Calculation 5 3 3 3" xfId="2213"/>
    <cellStyle name="Calculation 5 3 3 3 2" xfId="19644"/>
    <cellStyle name="Calculation 5 3 3 3 3" xfId="19645"/>
    <cellStyle name="Calculation 5 3 3 3 4" xfId="19646"/>
    <cellStyle name="Calculation 5 3 3 3 5" xfId="19647"/>
    <cellStyle name="Calculation 5 3 3 3 6" xfId="19648"/>
    <cellStyle name="Calculation 5 3 3 3 7" xfId="19649"/>
    <cellStyle name="Calculation 5 3 3 4" xfId="2214"/>
    <cellStyle name="Calculation 5 3 3 5" xfId="19650"/>
    <cellStyle name="Calculation 5 3 3 6" xfId="19651"/>
    <cellStyle name="Calculation 5 3 3 7" xfId="19652"/>
    <cellStyle name="Calculation 5 3 3 8" xfId="19653"/>
    <cellStyle name="Calculation 5 3 4" xfId="2215"/>
    <cellStyle name="Calculation 5 3 4 2" xfId="2216"/>
    <cellStyle name="Calculation 5 3 4 2 2" xfId="2217"/>
    <cellStyle name="Calculation 5 3 4 2 2 2" xfId="19654"/>
    <cellStyle name="Calculation 5 3 4 2 2 3" xfId="19655"/>
    <cellStyle name="Calculation 5 3 4 2 2 4" xfId="19656"/>
    <cellStyle name="Calculation 5 3 4 2 2 5" xfId="19657"/>
    <cellStyle name="Calculation 5 3 4 2 2 6" xfId="19658"/>
    <cellStyle name="Calculation 5 3 4 2 2 7" xfId="19659"/>
    <cellStyle name="Calculation 5 3 4 2 2 8" xfId="19660"/>
    <cellStyle name="Calculation 5 3 4 2 3" xfId="2218"/>
    <cellStyle name="Calculation 5 3 4 2 3 2" xfId="19661"/>
    <cellStyle name="Calculation 5 3 4 2 4" xfId="19662"/>
    <cellStyle name="Calculation 5 3 4 2 5" xfId="19663"/>
    <cellStyle name="Calculation 5 3 4 2 6" xfId="19664"/>
    <cellStyle name="Calculation 5 3 4 2 7" xfId="19665"/>
    <cellStyle name="Calculation 5 3 4 3" xfId="2219"/>
    <cellStyle name="Calculation 5 3 4 3 2" xfId="19666"/>
    <cellStyle name="Calculation 5 3 4 3 3" xfId="19667"/>
    <cellStyle name="Calculation 5 3 4 3 4" xfId="19668"/>
    <cellStyle name="Calculation 5 3 4 3 5" xfId="19669"/>
    <cellStyle name="Calculation 5 3 4 3 6" xfId="19670"/>
    <cellStyle name="Calculation 5 3 4 3 7" xfId="19671"/>
    <cellStyle name="Calculation 5 3 4 4" xfId="2220"/>
    <cellStyle name="Calculation 5 3 4 5" xfId="19672"/>
    <cellStyle name="Calculation 5 3 4 6" xfId="19673"/>
    <cellStyle name="Calculation 5 3 4 7" xfId="19674"/>
    <cellStyle name="Calculation 5 3 4 8" xfId="19675"/>
    <cellStyle name="Calculation 5 3 5" xfId="2221"/>
    <cellStyle name="Calculation 5 3 5 2" xfId="2222"/>
    <cellStyle name="Calculation 5 3 5 2 2" xfId="19676"/>
    <cellStyle name="Calculation 5 3 5 2 3" xfId="19677"/>
    <cellStyle name="Calculation 5 3 5 2 4" xfId="19678"/>
    <cellStyle name="Calculation 5 3 5 2 5" xfId="19679"/>
    <cellStyle name="Calculation 5 3 5 2 6" xfId="19680"/>
    <cellStyle name="Calculation 5 3 5 2 7" xfId="19681"/>
    <cellStyle name="Calculation 5 3 5 2 8" xfId="19682"/>
    <cellStyle name="Calculation 5 3 5 3" xfId="2223"/>
    <cellStyle name="Calculation 5 3 5 3 2" xfId="19683"/>
    <cellStyle name="Calculation 5 3 5 4" xfId="19684"/>
    <cellStyle name="Calculation 5 3 5 5" xfId="19685"/>
    <cellStyle name="Calculation 5 3 5 6" xfId="19686"/>
    <cellStyle name="Calculation 5 3 5 7" xfId="19687"/>
    <cellStyle name="Calculation 5 3 6" xfId="2224"/>
    <cellStyle name="Calculation 5 3 6 2" xfId="19688"/>
    <cellStyle name="Calculation 5 3 6 3" xfId="19689"/>
    <cellStyle name="Calculation 5 3 6 4" xfId="19690"/>
    <cellStyle name="Calculation 5 3 6 5" xfId="19691"/>
    <cellStyle name="Calculation 5 3 6 6" xfId="19692"/>
    <cellStyle name="Calculation 5 3 6 7" xfId="19693"/>
    <cellStyle name="Calculation 5 3 7" xfId="2225"/>
    <cellStyle name="Calculation 5 3 8" xfId="19694"/>
    <cellStyle name="Calculation 5 3 9" xfId="19695"/>
    <cellStyle name="Calculation 5 4" xfId="2226"/>
    <cellStyle name="Calculation 5 4 10" xfId="19696"/>
    <cellStyle name="Calculation 5 4 11" xfId="19697"/>
    <cellStyle name="Calculation 5 4 2" xfId="2227"/>
    <cellStyle name="Calculation 5 4 2 2" xfId="2228"/>
    <cellStyle name="Calculation 5 4 2 2 2" xfId="2229"/>
    <cellStyle name="Calculation 5 4 2 2 2 2" xfId="19698"/>
    <cellStyle name="Calculation 5 4 2 2 2 3" xfId="19699"/>
    <cellStyle name="Calculation 5 4 2 2 2 4" xfId="19700"/>
    <cellStyle name="Calculation 5 4 2 2 2 5" xfId="19701"/>
    <cellStyle name="Calculation 5 4 2 2 2 6" xfId="19702"/>
    <cellStyle name="Calculation 5 4 2 2 2 7" xfId="19703"/>
    <cellStyle name="Calculation 5 4 2 2 2 8" xfId="19704"/>
    <cellStyle name="Calculation 5 4 2 2 3" xfId="2230"/>
    <cellStyle name="Calculation 5 4 2 2 3 2" xfId="19705"/>
    <cellStyle name="Calculation 5 4 2 2 4" xfId="19706"/>
    <cellStyle name="Calculation 5 4 2 2 5" xfId="19707"/>
    <cellStyle name="Calculation 5 4 2 2 6" xfId="19708"/>
    <cellStyle name="Calculation 5 4 2 2 7" xfId="19709"/>
    <cellStyle name="Calculation 5 4 2 3" xfId="2231"/>
    <cellStyle name="Calculation 5 4 2 3 2" xfId="19710"/>
    <cellStyle name="Calculation 5 4 2 3 3" xfId="19711"/>
    <cellStyle name="Calculation 5 4 2 3 4" xfId="19712"/>
    <cellStyle name="Calculation 5 4 2 3 5" xfId="19713"/>
    <cellStyle name="Calculation 5 4 2 3 6" xfId="19714"/>
    <cellStyle name="Calculation 5 4 2 3 7" xfId="19715"/>
    <cellStyle name="Calculation 5 4 2 4" xfId="2232"/>
    <cellStyle name="Calculation 5 4 2 5" xfId="19716"/>
    <cellStyle name="Calculation 5 4 2 6" xfId="19717"/>
    <cellStyle name="Calculation 5 4 2 7" xfId="19718"/>
    <cellStyle name="Calculation 5 4 2 8" xfId="19719"/>
    <cellStyle name="Calculation 5 4 3" xfId="2233"/>
    <cellStyle name="Calculation 5 4 3 2" xfId="2234"/>
    <cellStyle name="Calculation 5 4 3 2 2" xfId="2235"/>
    <cellStyle name="Calculation 5 4 3 2 2 2" xfId="19720"/>
    <cellStyle name="Calculation 5 4 3 2 2 3" xfId="19721"/>
    <cellStyle name="Calculation 5 4 3 2 2 4" xfId="19722"/>
    <cellStyle name="Calculation 5 4 3 2 2 5" xfId="19723"/>
    <cellStyle name="Calculation 5 4 3 2 2 6" xfId="19724"/>
    <cellStyle name="Calculation 5 4 3 2 2 7" xfId="19725"/>
    <cellStyle name="Calculation 5 4 3 2 2 8" xfId="19726"/>
    <cellStyle name="Calculation 5 4 3 2 3" xfId="2236"/>
    <cellStyle name="Calculation 5 4 3 2 3 2" xfId="19727"/>
    <cellStyle name="Calculation 5 4 3 2 4" xfId="19728"/>
    <cellStyle name="Calculation 5 4 3 2 5" xfId="19729"/>
    <cellStyle name="Calculation 5 4 3 2 6" xfId="19730"/>
    <cellStyle name="Calculation 5 4 3 2 7" xfId="19731"/>
    <cellStyle name="Calculation 5 4 3 3" xfId="2237"/>
    <cellStyle name="Calculation 5 4 3 3 2" xfId="19732"/>
    <cellStyle name="Calculation 5 4 3 3 3" xfId="19733"/>
    <cellStyle name="Calculation 5 4 3 3 4" xfId="19734"/>
    <cellStyle name="Calculation 5 4 3 3 5" xfId="19735"/>
    <cellStyle name="Calculation 5 4 3 3 6" xfId="19736"/>
    <cellStyle name="Calculation 5 4 3 3 7" xfId="19737"/>
    <cellStyle name="Calculation 5 4 3 4" xfId="2238"/>
    <cellStyle name="Calculation 5 4 3 5" xfId="19738"/>
    <cellStyle name="Calculation 5 4 3 6" xfId="19739"/>
    <cellStyle name="Calculation 5 4 3 7" xfId="19740"/>
    <cellStyle name="Calculation 5 4 3 8" xfId="19741"/>
    <cellStyle name="Calculation 5 4 4" xfId="2239"/>
    <cellStyle name="Calculation 5 4 4 2" xfId="2240"/>
    <cellStyle name="Calculation 5 4 4 2 2" xfId="2241"/>
    <cellStyle name="Calculation 5 4 4 2 2 2" xfId="19742"/>
    <cellStyle name="Calculation 5 4 4 2 2 3" xfId="19743"/>
    <cellStyle name="Calculation 5 4 4 2 2 4" xfId="19744"/>
    <cellStyle name="Calculation 5 4 4 2 2 5" xfId="19745"/>
    <cellStyle name="Calculation 5 4 4 2 2 6" xfId="19746"/>
    <cellStyle name="Calculation 5 4 4 2 2 7" xfId="19747"/>
    <cellStyle name="Calculation 5 4 4 2 2 8" xfId="19748"/>
    <cellStyle name="Calculation 5 4 4 2 3" xfId="2242"/>
    <cellStyle name="Calculation 5 4 4 2 3 2" xfId="19749"/>
    <cellStyle name="Calculation 5 4 4 2 4" xfId="19750"/>
    <cellStyle name="Calculation 5 4 4 2 5" xfId="19751"/>
    <cellStyle name="Calculation 5 4 4 2 6" xfId="19752"/>
    <cellStyle name="Calculation 5 4 4 2 7" xfId="19753"/>
    <cellStyle name="Calculation 5 4 4 3" xfId="2243"/>
    <cellStyle name="Calculation 5 4 4 3 2" xfId="19754"/>
    <cellStyle name="Calculation 5 4 4 3 3" xfId="19755"/>
    <cellStyle name="Calculation 5 4 4 3 4" xfId="19756"/>
    <cellStyle name="Calculation 5 4 4 3 5" xfId="19757"/>
    <cellStyle name="Calculation 5 4 4 3 6" xfId="19758"/>
    <cellStyle name="Calculation 5 4 4 3 7" xfId="19759"/>
    <cellStyle name="Calculation 5 4 4 4" xfId="2244"/>
    <cellStyle name="Calculation 5 4 4 5" xfId="19760"/>
    <cellStyle name="Calculation 5 4 4 6" xfId="19761"/>
    <cellStyle name="Calculation 5 4 4 7" xfId="19762"/>
    <cellStyle name="Calculation 5 4 4 8" xfId="19763"/>
    <cellStyle name="Calculation 5 4 5" xfId="2245"/>
    <cellStyle name="Calculation 5 4 5 2" xfId="2246"/>
    <cellStyle name="Calculation 5 4 5 2 2" xfId="19764"/>
    <cellStyle name="Calculation 5 4 5 2 3" xfId="19765"/>
    <cellStyle name="Calculation 5 4 5 2 4" xfId="19766"/>
    <cellStyle name="Calculation 5 4 5 2 5" xfId="19767"/>
    <cellStyle name="Calculation 5 4 5 2 6" xfId="19768"/>
    <cellStyle name="Calculation 5 4 5 2 7" xfId="19769"/>
    <cellStyle name="Calculation 5 4 5 2 8" xfId="19770"/>
    <cellStyle name="Calculation 5 4 5 3" xfId="2247"/>
    <cellStyle name="Calculation 5 4 5 3 2" xfId="19771"/>
    <cellStyle name="Calculation 5 4 5 4" xfId="19772"/>
    <cellStyle name="Calculation 5 4 5 5" xfId="19773"/>
    <cellStyle name="Calculation 5 4 5 6" xfId="19774"/>
    <cellStyle name="Calculation 5 4 5 7" xfId="19775"/>
    <cellStyle name="Calculation 5 4 6" xfId="2248"/>
    <cellStyle name="Calculation 5 4 6 2" xfId="19776"/>
    <cellStyle name="Calculation 5 4 6 3" xfId="19777"/>
    <cellStyle name="Calculation 5 4 6 4" xfId="19778"/>
    <cellStyle name="Calculation 5 4 6 5" xfId="19779"/>
    <cellStyle name="Calculation 5 4 6 6" xfId="19780"/>
    <cellStyle name="Calculation 5 4 6 7" xfId="19781"/>
    <cellStyle name="Calculation 5 4 7" xfId="2249"/>
    <cellStyle name="Calculation 5 4 8" xfId="19782"/>
    <cellStyle name="Calculation 5 4 9" xfId="19783"/>
    <cellStyle name="Calculation 5 5" xfId="2250"/>
    <cellStyle name="Calculation 5 5 2" xfId="2251"/>
    <cellStyle name="Calculation 5 5 2 2" xfId="2252"/>
    <cellStyle name="Calculation 5 5 2 2 2" xfId="19784"/>
    <cellStyle name="Calculation 5 5 2 2 3" xfId="19785"/>
    <cellStyle name="Calculation 5 5 2 2 4" xfId="19786"/>
    <cellStyle name="Calculation 5 5 2 2 5" xfId="19787"/>
    <cellStyle name="Calculation 5 5 2 2 6" xfId="19788"/>
    <cellStyle name="Calculation 5 5 2 2 7" xfId="19789"/>
    <cellStyle name="Calculation 5 5 2 2 8" xfId="19790"/>
    <cellStyle name="Calculation 5 5 2 3" xfId="2253"/>
    <cellStyle name="Calculation 5 5 2 3 2" xfId="19791"/>
    <cellStyle name="Calculation 5 5 2 4" xfId="19792"/>
    <cellStyle name="Calculation 5 5 2 5" xfId="19793"/>
    <cellStyle name="Calculation 5 5 2 6" xfId="19794"/>
    <cellStyle name="Calculation 5 5 2 7" xfId="19795"/>
    <cellStyle name="Calculation 5 5 3" xfId="2254"/>
    <cellStyle name="Calculation 5 5 3 2" xfId="19796"/>
    <cellStyle name="Calculation 5 5 3 3" xfId="19797"/>
    <cellStyle name="Calculation 5 5 3 4" xfId="19798"/>
    <cellStyle name="Calculation 5 5 3 5" xfId="19799"/>
    <cellStyle name="Calculation 5 5 3 6" xfId="19800"/>
    <cellStyle name="Calculation 5 5 3 7" xfId="19801"/>
    <cellStyle name="Calculation 5 5 4" xfId="2255"/>
    <cellStyle name="Calculation 5 5 5" xfId="19802"/>
    <cellStyle name="Calculation 5 5 6" xfId="19803"/>
    <cellStyle name="Calculation 5 5 7" xfId="19804"/>
    <cellStyle name="Calculation 5 5 8" xfId="19805"/>
    <cellStyle name="Calculation 5 6" xfId="2256"/>
    <cellStyle name="Calculation 5 6 2" xfId="2257"/>
    <cellStyle name="Calculation 5 6 2 2" xfId="2258"/>
    <cellStyle name="Calculation 5 6 2 2 2" xfId="19806"/>
    <cellStyle name="Calculation 5 6 2 2 3" xfId="19807"/>
    <cellStyle name="Calculation 5 6 2 2 4" xfId="19808"/>
    <cellStyle name="Calculation 5 6 2 2 5" xfId="19809"/>
    <cellStyle name="Calculation 5 6 2 2 6" xfId="19810"/>
    <cellStyle name="Calculation 5 6 2 2 7" xfId="19811"/>
    <cellStyle name="Calculation 5 6 2 2 8" xfId="19812"/>
    <cellStyle name="Calculation 5 6 2 3" xfId="2259"/>
    <cellStyle name="Calculation 5 6 2 3 2" xfId="19813"/>
    <cellStyle name="Calculation 5 6 2 4" xfId="19814"/>
    <cellStyle name="Calculation 5 6 2 5" xfId="19815"/>
    <cellStyle name="Calculation 5 6 2 6" xfId="19816"/>
    <cellStyle name="Calculation 5 6 2 7" xfId="19817"/>
    <cellStyle name="Calculation 5 6 3" xfId="2260"/>
    <cellStyle name="Calculation 5 6 3 2" xfId="19818"/>
    <cellStyle name="Calculation 5 6 3 3" xfId="19819"/>
    <cellStyle name="Calculation 5 6 3 4" xfId="19820"/>
    <cellStyle name="Calculation 5 6 3 5" xfId="19821"/>
    <cellStyle name="Calculation 5 6 3 6" xfId="19822"/>
    <cellStyle name="Calculation 5 6 3 7" xfId="19823"/>
    <cellStyle name="Calculation 5 6 4" xfId="2261"/>
    <cellStyle name="Calculation 5 6 5" xfId="19824"/>
    <cellStyle name="Calculation 5 6 6" xfId="19825"/>
    <cellStyle name="Calculation 5 6 7" xfId="19826"/>
    <cellStyle name="Calculation 5 6 8" xfId="19827"/>
    <cellStyle name="Calculation 5 7" xfId="2262"/>
    <cellStyle name="Calculation 5 7 2" xfId="2263"/>
    <cellStyle name="Calculation 5 7 2 2" xfId="2264"/>
    <cellStyle name="Calculation 5 7 2 2 2" xfId="19828"/>
    <cellStyle name="Calculation 5 7 2 2 3" xfId="19829"/>
    <cellStyle name="Calculation 5 7 2 2 4" xfId="19830"/>
    <cellStyle name="Calculation 5 7 2 2 5" xfId="19831"/>
    <cellStyle name="Calculation 5 7 2 2 6" xfId="19832"/>
    <cellStyle name="Calculation 5 7 2 2 7" xfId="19833"/>
    <cellStyle name="Calculation 5 7 2 2 8" xfId="19834"/>
    <cellStyle name="Calculation 5 7 2 3" xfId="2265"/>
    <cellStyle name="Calculation 5 7 2 3 2" xfId="19835"/>
    <cellStyle name="Calculation 5 7 2 4" xfId="19836"/>
    <cellStyle name="Calculation 5 7 2 5" xfId="19837"/>
    <cellStyle name="Calculation 5 7 2 6" xfId="19838"/>
    <cellStyle name="Calculation 5 7 2 7" xfId="19839"/>
    <cellStyle name="Calculation 5 7 3" xfId="2266"/>
    <cellStyle name="Calculation 5 7 3 2" xfId="19840"/>
    <cellStyle name="Calculation 5 7 3 3" xfId="19841"/>
    <cellStyle name="Calculation 5 7 3 4" xfId="19842"/>
    <cellStyle name="Calculation 5 7 3 5" xfId="19843"/>
    <cellStyle name="Calculation 5 7 3 6" xfId="19844"/>
    <cellStyle name="Calculation 5 7 3 7" xfId="19845"/>
    <cellStyle name="Calculation 5 7 4" xfId="2267"/>
    <cellStyle name="Calculation 5 7 5" xfId="19846"/>
    <cellStyle name="Calculation 5 7 6" xfId="19847"/>
    <cellStyle name="Calculation 5 7 7" xfId="19848"/>
    <cellStyle name="Calculation 5 7 8" xfId="19849"/>
    <cellStyle name="Calculation 5 8" xfId="2268"/>
    <cellStyle name="Calculation 5 8 2" xfId="2269"/>
    <cellStyle name="Calculation 5 8 2 2" xfId="19850"/>
    <cellStyle name="Calculation 5 8 2 3" xfId="19851"/>
    <cellStyle name="Calculation 5 8 2 4" xfId="19852"/>
    <cellStyle name="Calculation 5 8 2 5" xfId="19853"/>
    <cellStyle name="Calculation 5 8 2 6" xfId="19854"/>
    <cellStyle name="Calculation 5 8 2 7" xfId="19855"/>
    <cellStyle name="Calculation 5 8 2 8" xfId="19856"/>
    <cellStyle name="Calculation 5 8 3" xfId="2270"/>
    <cellStyle name="Calculation 5 8 3 2" xfId="19857"/>
    <cellStyle name="Calculation 5 8 4" xfId="19858"/>
    <cellStyle name="Calculation 5 8 5" xfId="19859"/>
    <cellStyle name="Calculation 5 8 6" xfId="19860"/>
    <cellStyle name="Calculation 5 8 7" xfId="19861"/>
    <cellStyle name="Calculation 5 9" xfId="2271"/>
    <cellStyle name="Calculation 5 9 2" xfId="19862"/>
    <cellStyle name="Calculation 5 9 3" xfId="19863"/>
    <cellStyle name="Calculation 5 9 4" xfId="19864"/>
    <cellStyle name="Calculation 5 9 5" xfId="19865"/>
    <cellStyle name="Calculation 5 9 6" xfId="19866"/>
    <cellStyle name="Calculation 5 9 7" xfId="19867"/>
    <cellStyle name="Calculation 6" xfId="2272"/>
    <cellStyle name="Calculation 6 10" xfId="2273"/>
    <cellStyle name="Calculation 6 11" xfId="19868"/>
    <cellStyle name="Calculation 6 12" xfId="19869"/>
    <cellStyle name="Calculation 6 13" xfId="19870"/>
    <cellStyle name="Calculation 6 14" xfId="19871"/>
    <cellStyle name="Calculation 6 2" xfId="2274"/>
    <cellStyle name="Calculation 6 2 10" xfId="19872"/>
    <cellStyle name="Calculation 6 2 11" xfId="19873"/>
    <cellStyle name="Calculation 6 2 12" xfId="19874"/>
    <cellStyle name="Calculation 6 2 2" xfId="2275"/>
    <cellStyle name="Calculation 6 2 2 10" xfId="19875"/>
    <cellStyle name="Calculation 6 2 2 11" xfId="19876"/>
    <cellStyle name="Calculation 6 2 2 2" xfId="2276"/>
    <cellStyle name="Calculation 6 2 2 2 2" xfId="2277"/>
    <cellStyle name="Calculation 6 2 2 2 2 2" xfId="2278"/>
    <cellStyle name="Calculation 6 2 2 2 2 2 2" xfId="19877"/>
    <cellStyle name="Calculation 6 2 2 2 2 2 3" xfId="19878"/>
    <cellStyle name="Calculation 6 2 2 2 2 2 4" xfId="19879"/>
    <cellStyle name="Calculation 6 2 2 2 2 2 5" xfId="19880"/>
    <cellStyle name="Calculation 6 2 2 2 2 2 6" xfId="19881"/>
    <cellStyle name="Calculation 6 2 2 2 2 2 7" xfId="19882"/>
    <cellStyle name="Calculation 6 2 2 2 2 2 8" xfId="19883"/>
    <cellStyle name="Calculation 6 2 2 2 2 3" xfId="2279"/>
    <cellStyle name="Calculation 6 2 2 2 2 3 2" xfId="19884"/>
    <cellStyle name="Calculation 6 2 2 2 2 4" xfId="19885"/>
    <cellStyle name="Calculation 6 2 2 2 2 5" xfId="19886"/>
    <cellStyle name="Calculation 6 2 2 2 2 6" xfId="19887"/>
    <cellStyle name="Calculation 6 2 2 2 2 7" xfId="19888"/>
    <cellStyle name="Calculation 6 2 2 2 3" xfId="2280"/>
    <cellStyle name="Calculation 6 2 2 2 3 2" xfId="19889"/>
    <cellStyle name="Calculation 6 2 2 2 3 3" xfId="19890"/>
    <cellStyle name="Calculation 6 2 2 2 3 4" xfId="19891"/>
    <cellStyle name="Calculation 6 2 2 2 3 5" xfId="19892"/>
    <cellStyle name="Calculation 6 2 2 2 3 6" xfId="19893"/>
    <cellStyle name="Calculation 6 2 2 2 3 7" xfId="19894"/>
    <cellStyle name="Calculation 6 2 2 2 4" xfId="2281"/>
    <cellStyle name="Calculation 6 2 2 2 5" xfId="19895"/>
    <cellStyle name="Calculation 6 2 2 2 6" xfId="19896"/>
    <cellStyle name="Calculation 6 2 2 2 7" xfId="19897"/>
    <cellStyle name="Calculation 6 2 2 2 8" xfId="19898"/>
    <cellStyle name="Calculation 6 2 2 3" xfId="2282"/>
    <cellStyle name="Calculation 6 2 2 3 2" xfId="2283"/>
    <cellStyle name="Calculation 6 2 2 3 2 2" xfId="2284"/>
    <cellStyle name="Calculation 6 2 2 3 2 2 2" xfId="19899"/>
    <cellStyle name="Calculation 6 2 2 3 2 2 3" xfId="19900"/>
    <cellStyle name="Calculation 6 2 2 3 2 2 4" xfId="19901"/>
    <cellStyle name="Calculation 6 2 2 3 2 2 5" xfId="19902"/>
    <cellStyle name="Calculation 6 2 2 3 2 2 6" xfId="19903"/>
    <cellStyle name="Calculation 6 2 2 3 2 2 7" xfId="19904"/>
    <cellStyle name="Calculation 6 2 2 3 2 2 8" xfId="19905"/>
    <cellStyle name="Calculation 6 2 2 3 2 3" xfId="2285"/>
    <cellStyle name="Calculation 6 2 2 3 2 3 2" xfId="19906"/>
    <cellStyle name="Calculation 6 2 2 3 2 4" xfId="19907"/>
    <cellStyle name="Calculation 6 2 2 3 2 5" xfId="19908"/>
    <cellStyle name="Calculation 6 2 2 3 2 6" xfId="19909"/>
    <cellStyle name="Calculation 6 2 2 3 2 7" xfId="19910"/>
    <cellStyle name="Calculation 6 2 2 3 3" xfId="2286"/>
    <cellStyle name="Calculation 6 2 2 3 3 2" xfId="19911"/>
    <cellStyle name="Calculation 6 2 2 3 3 3" xfId="19912"/>
    <cellStyle name="Calculation 6 2 2 3 3 4" xfId="19913"/>
    <cellStyle name="Calculation 6 2 2 3 3 5" xfId="19914"/>
    <cellStyle name="Calculation 6 2 2 3 3 6" xfId="19915"/>
    <cellStyle name="Calculation 6 2 2 3 3 7" xfId="19916"/>
    <cellStyle name="Calculation 6 2 2 3 4" xfId="2287"/>
    <cellStyle name="Calculation 6 2 2 3 5" xfId="19917"/>
    <cellStyle name="Calculation 6 2 2 3 6" xfId="19918"/>
    <cellStyle name="Calculation 6 2 2 3 7" xfId="19919"/>
    <cellStyle name="Calculation 6 2 2 3 8" xfId="19920"/>
    <cellStyle name="Calculation 6 2 2 4" xfId="2288"/>
    <cellStyle name="Calculation 6 2 2 4 2" xfId="2289"/>
    <cellStyle name="Calculation 6 2 2 4 2 2" xfId="2290"/>
    <cellStyle name="Calculation 6 2 2 4 2 2 2" xfId="19921"/>
    <cellStyle name="Calculation 6 2 2 4 2 2 3" xfId="19922"/>
    <cellStyle name="Calculation 6 2 2 4 2 2 4" xfId="19923"/>
    <cellStyle name="Calculation 6 2 2 4 2 2 5" xfId="19924"/>
    <cellStyle name="Calculation 6 2 2 4 2 2 6" xfId="19925"/>
    <cellStyle name="Calculation 6 2 2 4 2 2 7" xfId="19926"/>
    <cellStyle name="Calculation 6 2 2 4 2 2 8" xfId="19927"/>
    <cellStyle name="Calculation 6 2 2 4 2 3" xfId="2291"/>
    <cellStyle name="Calculation 6 2 2 4 2 3 2" xfId="19928"/>
    <cellStyle name="Calculation 6 2 2 4 2 4" xfId="19929"/>
    <cellStyle name="Calculation 6 2 2 4 2 5" xfId="19930"/>
    <cellStyle name="Calculation 6 2 2 4 2 6" xfId="19931"/>
    <cellStyle name="Calculation 6 2 2 4 2 7" xfId="19932"/>
    <cellStyle name="Calculation 6 2 2 4 3" xfId="2292"/>
    <cellStyle name="Calculation 6 2 2 4 3 2" xfId="19933"/>
    <cellStyle name="Calculation 6 2 2 4 3 3" xfId="19934"/>
    <cellStyle name="Calculation 6 2 2 4 3 4" xfId="19935"/>
    <cellStyle name="Calculation 6 2 2 4 3 5" xfId="19936"/>
    <cellStyle name="Calculation 6 2 2 4 3 6" xfId="19937"/>
    <cellStyle name="Calculation 6 2 2 4 3 7" xfId="19938"/>
    <cellStyle name="Calculation 6 2 2 4 4" xfId="2293"/>
    <cellStyle name="Calculation 6 2 2 4 5" xfId="19939"/>
    <cellStyle name="Calculation 6 2 2 4 6" xfId="19940"/>
    <cellStyle name="Calculation 6 2 2 4 7" xfId="19941"/>
    <cellStyle name="Calculation 6 2 2 4 8" xfId="19942"/>
    <cellStyle name="Calculation 6 2 2 5" xfId="2294"/>
    <cellStyle name="Calculation 6 2 2 5 2" xfId="2295"/>
    <cellStyle name="Calculation 6 2 2 5 2 2" xfId="19943"/>
    <cellStyle name="Calculation 6 2 2 5 2 3" xfId="19944"/>
    <cellStyle name="Calculation 6 2 2 5 2 4" xfId="19945"/>
    <cellStyle name="Calculation 6 2 2 5 2 5" xfId="19946"/>
    <cellStyle name="Calculation 6 2 2 5 2 6" xfId="19947"/>
    <cellStyle name="Calculation 6 2 2 5 2 7" xfId="19948"/>
    <cellStyle name="Calculation 6 2 2 5 2 8" xfId="19949"/>
    <cellStyle name="Calculation 6 2 2 5 3" xfId="2296"/>
    <cellStyle name="Calculation 6 2 2 5 3 2" xfId="19950"/>
    <cellStyle name="Calculation 6 2 2 5 4" xfId="19951"/>
    <cellStyle name="Calculation 6 2 2 5 5" xfId="19952"/>
    <cellStyle name="Calculation 6 2 2 5 6" xfId="19953"/>
    <cellStyle name="Calculation 6 2 2 5 7" xfId="19954"/>
    <cellStyle name="Calculation 6 2 2 6" xfId="2297"/>
    <cellStyle name="Calculation 6 2 2 6 2" xfId="19955"/>
    <cellStyle name="Calculation 6 2 2 6 3" xfId="19956"/>
    <cellStyle name="Calculation 6 2 2 6 4" xfId="19957"/>
    <cellStyle name="Calculation 6 2 2 6 5" xfId="19958"/>
    <cellStyle name="Calculation 6 2 2 6 6" xfId="19959"/>
    <cellStyle name="Calculation 6 2 2 6 7" xfId="19960"/>
    <cellStyle name="Calculation 6 2 2 7" xfId="2298"/>
    <cellStyle name="Calculation 6 2 2 8" xfId="19961"/>
    <cellStyle name="Calculation 6 2 2 9" xfId="19962"/>
    <cellStyle name="Calculation 6 2 3" xfId="2299"/>
    <cellStyle name="Calculation 6 2 3 2" xfId="2300"/>
    <cellStyle name="Calculation 6 2 3 2 2" xfId="2301"/>
    <cellStyle name="Calculation 6 2 3 2 2 2" xfId="19963"/>
    <cellStyle name="Calculation 6 2 3 2 2 3" xfId="19964"/>
    <cellStyle name="Calculation 6 2 3 2 2 4" xfId="19965"/>
    <cellStyle name="Calculation 6 2 3 2 2 5" xfId="19966"/>
    <cellStyle name="Calculation 6 2 3 2 2 6" xfId="19967"/>
    <cellStyle name="Calculation 6 2 3 2 2 7" xfId="19968"/>
    <cellStyle name="Calculation 6 2 3 2 2 8" xfId="19969"/>
    <cellStyle name="Calculation 6 2 3 2 3" xfId="2302"/>
    <cellStyle name="Calculation 6 2 3 2 3 2" xfId="19970"/>
    <cellStyle name="Calculation 6 2 3 2 4" xfId="19971"/>
    <cellStyle name="Calculation 6 2 3 2 5" xfId="19972"/>
    <cellStyle name="Calculation 6 2 3 2 6" xfId="19973"/>
    <cellStyle name="Calculation 6 2 3 2 7" xfId="19974"/>
    <cellStyle name="Calculation 6 2 3 3" xfId="2303"/>
    <cellStyle name="Calculation 6 2 3 3 2" xfId="19975"/>
    <cellStyle name="Calculation 6 2 3 3 3" xfId="19976"/>
    <cellStyle name="Calculation 6 2 3 3 4" xfId="19977"/>
    <cellStyle name="Calculation 6 2 3 3 5" xfId="19978"/>
    <cellStyle name="Calculation 6 2 3 3 6" xfId="19979"/>
    <cellStyle name="Calculation 6 2 3 3 7" xfId="19980"/>
    <cellStyle name="Calculation 6 2 3 4" xfId="2304"/>
    <cellStyle name="Calculation 6 2 3 5" xfId="19981"/>
    <cellStyle name="Calculation 6 2 3 6" xfId="19982"/>
    <cellStyle name="Calculation 6 2 3 7" xfId="19983"/>
    <cellStyle name="Calculation 6 2 3 8" xfId="19984"/>
    <cellStyle name="Calculation 6 2 4" xfId="2305"/>
    <cellStyle name="Calculation 6 2 4 2" xfId="2306"/>
    <cellStyle name="Calculation 6 2 4 2 2" xfId="2307"/>
    <cellStyle name="Calculation 6 2 4 2 2 2" xfId="19985"/>
    <cellStyle name="Calculation 6 2 4 2 2 3" xfId="19986"/>
    <cellStyle name="Calculation 6 2 4 2 2 4" xfId="19987"/>
    <cellStyle name="Calculation 6 2 4 2 2 5" xfId="19988"/>
    <cellStyle name="Calculation 6 2 4 2 2 6" xfId="19989"/>
    <cellStyle name="Calculation 6 2 4 2 2 7" xfId="19990"/>
    <cellStyle name="Calculation 6 2 4 2 2 8" xfId="19991"/>
    <cellStyle name="Calculation 6 2 4 2 3" xfId="2308"/>
    <cellStyle name="Calculation 6 2 4 2 3 2" xfId="19992"/>
    <cellStyle name="Calculation 6 2 4 2 4" xfId="19993"/>
    <cellStyle name="Calculation 6 2 4 2 5" xfId="19994"/>
    <cellStyle name="Calculation 6 2 4 2 6" xfId="19995"/>
    <cellStyle name="Calculation 6 2 4 2 7" xfId="19996"/>
    <cellStyle name="Calculation 6 2 4 3" xfId="2309"/>
    <cellStyle name="Calculation 6 2 4 3 2" xfId="19997"/>
    <cellStyle name="Calculation 6 2 4 3 3" xfId="19998"/>
    <cellStyle name="Calculation 6 2 4 3 4" xfId="19999"/>
    <cellStyle name="Calculation 6 2 4 3 5" xfId="20000"/>
    <cellStyle name="Calculation 6 2 4 3 6" xfId="20001"/>
    <cellStyle name="Calculation 6 2 4 3 7" xfId="20002"/>
    <cellStyle name="Calculation 6 2 4 4" xfId="2310"/>
    <cellStyle name="Calculation 6 2 4 5" xfId="20003"/>
    <cellStyle name="Calculation 6 2 4 6" xfId="20004"/>
    <cellStyle name="Calculation 6 2 4 7" xfId="20005"/>
    <cellStyle name="Calculation 6 2 4 8" xfId="20006"/>
    <cellStyle name="Calculation 6 2 5" xfId="2311"/>
    <cellStyle name="Calculation 6 2 5 2" xfId="2312"/>
    <cellStyle name="Calculation 6 2 5 2 2" xfId="2313"/>
    <cellStyle name="Calculation 6 2 5 2 2 2" xfId="20007"/>
    <cellStyle name="Calculation 6 2 5 2 2 3" xfId="20008"/>
    <cellStyle name="Calculation 6 2 5 2 2 4" xfId="20009"/>
    <cellStyle name="Calculation 6 2 5 2 2 5" xfId="20010"/>
    <cellStyle name="Calculation 6 2 5 2 2 6" xfId="20011"/>
    <cellStyle name="Calculation 6 2 5 2 2 7" xfId="20012"/>
    <cellStyle name="Calculation 6 2 5 2 2 8" xfId="20013"/>
    <cellStyle name="Calculation 6 2 5 2 3" xfId="2314"/>
    <cellStyle name="Calculation 6 2 5 2 3 2" xfId="20014"/>
    <cellStyle name="Calculation 6 2 5 2 4" xfId="20015"/>
    <cellStyle name="Calculation 6 2 5 2 5" xfId="20016"/>
    <cellStyle name="Calculation 6 2 5 2 6" xfId="20017"/>
    <cellStyle name="Calculation 6 2 5 2 7" xfId="20018"/>
    <cellStyle name="Calculation 6 2 5 3" xfId="2315"/>
    <cellStyle name="Calculation 6 2 5 3 2" xfId="20019"/>
    <cellStyle name="Calculation 6 2 5 3 3" xfId="20020"/>
    <cellStyle name="Calculation 6 2 5 3 4" xfId="20021"/>
    <cellStyle name="Calculation 6 2 5 3 5" xfId="20022"/>
    <cellStyle name="Calculation 6 2 5 3 6" xfId="20023"/>
    <cellStyle name="Calculation 6 2 5 3 7" xfId="20024"/>
    <cellStyle name="Calculation 6 2 5 4" xfId="2316"/>
    <cellStyle name="Calculation 6 2 5 5" xfId="20025"/>
    <cellStyle name="Calculation 6 2 5 6" xfId="20026"/>
    <cellStyle name="Calculation 6 2 5 7" xfId="20027"/>
    <cellStyle name="Calculation 6 2 5 8" xfId="20028"/>
    <cellStyle name="Calculation 6 2 6" xfId="2317"/>
    <cellStyle name="Calculation 6 2 6 2" xfId="2318"/>
    <cellStyle name="Calculation 6 2 6 2 2" xfId="20029"/>
    <cellStyle name="Calculation 6 2 6 2 3" xfId="20030"/>
    <cellStyle name="Calculation 6 2 6 2 4" xfId="20031"/>
    <cellStyle name="Calculation 6 2 6 2 5" xfId="20032"/>
    <cellStyle name="Calculation 6 2 6 2 6" xfId="20033"/>
    <cellStyle name="Calculation 6 2 6 2 7" xfId="20034"/>
    <cellStyle name="Calculation 6 2 6 2 8" xfId="20035"/>
    <cellStyle name="Calculation 6 2 6 3" xfId="2319"/>
    <cellStyle name="Calculation 6 2 6 3 2" xfId="20036"/>
    <cellStyle name="Calculation 6 2 6 4" xfId="20037"/>
    <cellStyle name="Calculation 6 2 6 5" xfId="20038"/>
    <cellStyle name="Calculation 6 2 6 6" xfId="20039"/>
    <cellStyle name="Calculation 6 2 6 7" xfId="20040"/>
    <cellStyle name="Calculation 6 2 7" xfId="2320"/>
    <cellStyle name="Calculation 6 2 7 2" xfId="20041"/>
    <cellStyle name="Calculation 6 2 7 3" xfId="20042"/>
    <cellStyle name="Calculation 6 2 7 4" xfId="20043"/>
    <cellStyle name="Calculation 6 2 7 5" xfId="20044"/>
    <cellStyle name="Calculation 6 2 7 6" xfId="20045"/>
    <cellStyle name="Calculation 6 2 7 7" xfId="20046"/>
    <cellStyle name="Calculation 6 2 8" xfId="2321"/>
    <cellStyle name="Calculation 6 2 9" xfId="20047"/>
    <cellStyle name="Calculation 6 3" xfId="2322"/>
    <cellStyle name="Calculation 6 3 10" xfId="20048"/>
    <cellStyle name="Calculation 6 3 11" xfId="20049"/>
    <cellStyle name="Calculation 6 3 2" xfId="2323"/>
    <cellStyle name="Calculation 6 3 2 2" xfId="2324"/>
    <cellStyle name="Calculation 6 3 2 2 2" xfId="2325"/>
    <cellStyle name="Calculation 6 3 2 2 2 2" xfId="20050"/>
    <cellStyle name="Calculation 6 3 2 2 2 3" xfId="20051"/>
    <cellStyle name="Calculation 6 3 2 2 2 4" xfId="20052"/>
    <cellStyle name="Calculation 6 3 2 2 2 5" xfId="20053"/>
    <cellStyle name="Calculation 6 3 2 2 2 6" xfId="20054"/>
    <cellStyle name="Calculation 6 3 2 2 2 7" xfId="20055"/>
    <cellStyle name="Calculation 6 3 2 2 2 8" xfId="20056"/>
    <cellStyle name="Calculation 6 3 2 2 3" xfId="2326"/>
    <cellStyle name="Calculation 6 3 2 2 3 2" xfId="20057"/>
    <cellStyle name="Calculation 6 3 2 2 4" xfId="20058"/>
    <cellStyle name="Calculation 6 3 2 2 5" xfId="20059"/>
    <cellStyle name="Calculation 6 3 2 2 6" xfId="20060"/>
    <cellStyle name="Calculation 6 3 2 2 7" xfId="20061"/>
    <cellStyle name="Calculation 6 3 2 3" xfId="2327"/>
    <cellStyle name="Calculation 6 3 2 3 2" xfId="20062"/>
    <cellStyle name="Calculation 6 3 2 3 3" xfId="20063"/>
    <cellStyle name="Calculation 6 3 2 3 4" xfId="20064"/>
    <cellStyle name="Calculation 6 3 2 3 5" xfId="20065"/>
    <cellStyle name="Calculation 6 3 2 3 6" xfId="20066"/>
    <cellStyle name="Calculation 6 3 2 3 7" xfId="20067"/>
    <cellStyle name="Calculation 6 3 2 4" xfId="2328"/>
    <cellStyle name="Calculation 6 3 2 5" xfId="20068"/>
    <cellStyle name="Calculation 6 3 2 6" xfId="20069"/>
    <cellStyle name="Calculation 6 3 2 7" xfId="20070"/>
    <cellStyle name="Calculation 6 3 2 8" xfId="20071"/>
    <cellStyle name="Calculation 6 3 3" xfId="2329"/>
    <cellStyle name="Calculation 6 3 3 2" xfId="2330"/>
    <cellStyle name="Calculation 6 3 3 2 2" xfId="2331"/>
    <cellStyle name="Calculation 6 3 3 2 2 2" xfId="20072"/>
    <cellStyle name="Calculation 6 3 3 2 2 3" xfId="20073"/>
    <cellStyle name="Calculation 6 3 3 2 2 4" xfId="20074"/>
    <cellStyle name="Calculation 6 3 3 2 2 5" xfId="20075"/>
    <cellStyle name="Calculation 6 3 3 2 2 6" xfId="20076"/>
    <cellStyle name="Calculation 6 3 3 2 2 7" xfId="20077"/>
    <cellStyle name="Calculation 6 3 3 2 2 8" xfId="20078"/>
    <cellStyle name="Calculation 6 3 3 2 3" xfId="2332"/>
    <cellStyle name="Calculation 6 3 3 2 3 2" xfId="20079"/>
    <cellStyle name="Calculation 6 3 3 2 4" xfId="20080"/>
    <cellStyle name="Calculation 6 3 3 2 5" xfId="20081"/>
    <cellStyle name="Calculation 6 3 3 2 6" xfId="20082"/>
    <cellStyle name="Calculation 6 3 3 2 7" xfId="20083"/>
    <cellStyle name="Calculation 6 3 3 3" xfId="2333"/>
    <cellStyle name="Calculation 6 3 3 3 2" xfId="20084"/>
    <cellStyle name="Calculation 6 3 3 3 3" xfId="20085"/>
    <cellStyle name="Calculation 6 3 3 3 4" xfId="20086"/>
    <cellStyle name="Calculation 6 3 3 3 5" xfId="20087"/>
    <cellStyle name="Calculation 6 3 3 3 6" xfId="20088"/>
    <cellStyle name="Calculation 6 3 3 3 7" xfId="20089"/>
    <cellStyle name="Calculation 6 3 3 4" xfId="2334"/>
    <cellStyle name="Calculation 6 3 3 5" xfId="20090"/>
    <cellStyle name="Calculation 6 3 3 6" xfId="20091"/>
    <cellStyle name="Calculation 6 3 3 7" xfId="20092"/>
    <cellStyle name="Calculation 6 3 3 8" xfId="20093"/>
    <cellStyle name="Calculation 6 3 4" xfId="2335"/>
    <cellStyle name="Calculation 6 3 4 2" xfId="2336"/>
    <cellStyle name="Calculation 6 3 4 2 2" xfId="2337"/>
    <cellStyle name="Calculation 6 3 4 2 2 2" xfId="20094"/>
    <cellStyle name="Calculation 6 3 4 2 2 3" xfId="20095"/>
    <cellStyle name="Calculation 6 3 4 2 2 4" xfId="20096"/>
    <cellStyle name="Calculation 6 3 4 2 2 5" xfId="20097"/>
    <cellStyle name="Calculation 6 3 4 2 2 6" xfId="20098"/>
    <cellStyle name="Calculation 6 3 4 2 2 7" xfId="20099"/>
    <cellStyle name="Calculation 6 3 4 2 2 8" xfId="20100"/>
    <cellStyle name="Calculation 6 3 4 2 3" xfId="2338"/>
    <cellStyle name="Calculation 6 3 4 2 3 2" xfId="20101"/>
    <cellStyle name="Calculation 6 3 4 2 4" xfId="20102"/>
    <cellStyle name="Calculation 6 3 4 2 5" xfId="20103"/>
    <cellStyle name="Calculation 6 3 4 2 6" xfId="20104"/>
    <cellStyle name="Calculation 6 3 4 2 7" xfId="20105"/>
    <cellStyle name="Calculation 6 3 4 3" xfId="2339"/>
    <cellStyle name="Calculation 6 3 4 3 2" xfId="20106"/>
    <cellStyle name="Calculation 6 3 4 3 3" xfId="20107"/>
    <cellStyle name="Calculation 6 3 4 3 4" xfId="20108"/>
    <cellStyle name="Calculation 6 3 4 3 5" xfId="20109"/>
    <cellStyle name="Calculation 6 3 4 3 6" xfId="20110"/>
    <cellStyle name="Calculation 6 3 4 3 7" xfId="20111"/>
    <cellStyle name="Calculation 6 3 4 4" xfId="2340"/>
    <cellStyle name="Calculation 6 3 4 5" xfId="20112"/>
    <cellStyle name="Calculation 6 3 4 6" xfId="20113"/>
    <cellStyle name="Calculation 6 3 4 7" xfId="20114"/>
    <cellStyle name="Calculation 6 3 4 8" xfId="20115"/>
    <cellStyle name="Calculation 6 3 5" xfId="2341"/>
    <cellStyle name="Calculation 6 3 5 2" xfId="2342"/>
    <cellStyle name="Calculation 6 3 5 2 2" xfId="20116"/>
    <cellStyle name="Calculation 6 3 5 2 3" xfId="20117"/>
    <cellStyle name="Calculation 6 3 5 2 4" xfId="20118"/>
    <cellStyle name="Calculation 6 3 5 2 5" xfId="20119"/>
    <cellStyle name="Calculation 6 3 5 2 6" xfId="20120"/>
    <cellStyle name="Calculation 6 3 5 2 7" xfId="20121"/>
    <cellStyle name="Calculation 6 3 5 2 8" xfId="20122"/>
    <cellStyle name="Calculation 6 3 5 3" xfId="2343"/>
    <cellStyle name="Calculation 6 3 5 3 2" xfId="20123"/>
    <cellStyle name="Calculation 6 3 5 4" xfId="20124"/>
    <cellStyle name="Calculation 6 3 5 5" xfId="20125"/>
    <cellStyle name="Calculation 6 3 5 6" xfId="20126"/>
    <cellStyle name="Calculation 6 3 5 7" xfId="20127"/>
    <cellStyle name="Calculation 6 3 6" xfId="2344"/>
    <cellStyle name="Calculation 6 3 6 2" xfId="20128"/>
    <cellStyle name="Calculation 6 3 6 3" xfId="20129"/>
    <cellStyle name="Calculation 6 3 6 4" xfId="20130"/>
    <cellStyle name="Calculation 6 3 6 5" xfId="20131"/>
    <cellStyle name="Calculation 6 3 6 6" xfId="20132"/>
    <cellStyle name="Calculation 6 3 6 7" xfId="20133"/>
    <cellStyle name="Calculation 6 3 7" xfId="2345"/>
    <cellStyle name="Calculation 6 3 8" xfId="20134"/>
    <cellStyle name="Calculation 6 3 9" xfId="20135"/>
    <cellStyle name="Calculation 6 4" xfId="2346"/>
    <cellStyle name="Calculation 6 4 10" xfId="20136"/>
    <cellStyle name="Calculation 6 4 11" xfId="20137"/>
    <cellStyle name="Calculation 6 4 2" xfId="2347"/>
    <cellStyle name="Calculation 6 4 2 2" xfId="2348"/>
    <cellStyle name="Calculation 6 4 2 2 2" xfId="2349"/>
    <cellStyle name="Calculation 6 4 2 2 2 2" xfId="20138"/>
    <cellStyle name="Calculation 6 4 2 2 2 3" xfId="20139"/>
    <cellStyle name="Calculation 6 4 2 2 2 4" xfId="20140"/>
    <cellStyle name="Calculation 6 4 2 2 2 5" xfId="20141"/>
    <cellStyle name="Calculation 6 4 2 2 2 6" xfId="20142"/>
    <cellStyle name="Calculation 6 4 2 2 2 7" xfId="20143"/>
    <cellStyle name="Calculation 6 4 2 2 2 8" xfId="20144"/>
    <cellStyle name="Calculation 6 4 2 2 3" xfId="2350"/>
    <cellStyle name="Calculation 6 4 2 2 3 2" xfId="20145"/>
    <cellStyle name="Calculation 6 4 2 2 4" xfId="20146"/>
    <cellStyle name="Calculation 6 4 2 2 5" xfId="20147"/>
    <cellStyle name="Calculation 6 4 2 2 6" xfId="20148"/>
    <cellStyle name="Calculation 6 4 2 2 7" xfId="20149"/>
    <cellStyle name="Calculation 6 4 2 3" xfId="2351"/>
    <cellStyle name="Calculation 6 4 2 3 2" xfId="20150"/>
    <cellStyle name="Calculation 6 4 2 3 3" xfId="20151"/>
    <cellStyle name="Calculation 6 4 2 3 4" xfId="20152"/>
    <cellStyle name="Calculation 6 4 2 3 5" xfId="20153"/>
    <cellStyle name="Calculation 6 4 2 3 6" xfId="20154"/>
    <cellStyle name="Calculation 6 4 2 3 7" xfId="20155"/>
    <cellStyle name="Calculation 6 4 2 4" xfId="2352"/>
    <cellStyle name="Calculation 6 4 2 5" xfId="20156"/>
    <cellStyle name="Calculation 6 4 2 6" xfId="20157"/>
    <cellStyle name="Calculation 6 4 2 7" xfId="20158"/>
    <cellStyle name="Calculation 6 4 2 8" xfId="20159"/>
    <cellStyle name="Calculation 6 4 3" xfId="2353"/>
    <cellStyle name="Calculation 6 4 3 2" xfId="2354"/>
    <cellStyle name="Calculation 6 4 3 2 2" xfId="2355"/>
    <cellStyle name="Calculation 6 4 3 2 2 2" xfId="20160"/>
    <cellStyle name="Calculation 6 4 3 2 2 3" xfId="20161"/>
    <cellStyle name="Calculation 6 4 3 2 2 4" xfId="20162"/>
    <cellStyle name="Calculation 6 4 3 2 2 5" xfId="20163"/>
    <cellStyle name="Calculation 6 4 3 2 2 6" xfId="20164"/>
    <cellStyle name="Calculation 6 4 3 2 2 7" xfId="20165"/>
    <cellStyle name="Calculation 6 4 3 2 2 8" xfId="20166"/>
    <cellStyle name="Calculation 6 4 3 2 3" xfId="2356"/>
    <cellStyle name="Calculation 6 4 3 2 3 2" xfId="20167"/>
    <cellStyle name="Calculation 6 4 3 2 4" xfId="20168"/>
    <cellStyle name="Calculation 6 4 3 2 5" xfId="20169"/>
    <cellStyle name="Calculation 6 4 3 2 6" xfId="20170"/>
    <cellStyle name="Calculation 6 4 3 2 7" xfId="20171"/>
    <cellStyle name="Calculation 6 4 3 3" xfId="2357"/>
    <cellStyle name="Calculation 6 4 3 3 2" xfId="20172"/>
    <cellStyle name="Calculation 6 4 3 3 3" xfId="20173"/>
    <cellStyle name="Calculation 6 4 3 3 4" xfId="20174"/>
    <cellStyle name="Calculation 6 4 3 3 5" xfId="20175"/>
    <cellStyle name="Calculation 6 4 3 3 6" xfId="20176"/>
    <cellStyle name="Calculation 6 4 3 3 7" xfId="20177"/>
    <cellStyle name="Calculation 6 4 3 4" xfId="2358"/>
    <cellStyle name="Calculation 6 4 3 5" xfId="20178"/>
    <cellStyle name="Calculation 6 4 3 6" xfId="20179"/>
    <cellStyle name="Calculation 6 4 3 7" xfId="20180"/>
    <cellStyle name="Calculation 6 4 3 8" xfId="20181"/>
    <cellStyle name="Calculation 6 4 4" xfId="2359"/>
    <cellStyle name="Calculation 6 4 4 2" xfId="2360"/>
    <cellStyle name="Calculation 6 4 4 2 2" xfId="2361"/>
    <cellStyle name="Calculation 6 4 4 2 2 2" xfId="20182"/>
    <cellStyle name="Calculation 6 4 4 2 2 3" xfId="20183"/>
    <cellStyle name="Calculation 6 4 4 2 2 4" xfId="20184"/>
    <cellStyle name="Calculation 6 4 4 2 2 5" xfId="20185"/>
    <cellStyle name="Calculation 6 4 4 2 2 6" xfId="20186"/>
    <cellStyle name="Calculation 6 4 4 2 2 7" xfId="20187"/>
    <cellStyle name="Calculation 6 4 4 2 2 8" xfId="20188"/>
    <cellStyle name="Calculation 6 4 4 2 3" xfId="2362"/>
    <cellStyle name="Calculation 6 4 4 2 3 2" xfId="20189"/>
    <cellStyle name="Calculation 6 4 4 2 4" xfId="20190"/>
    <cellStyle name="Calculation 6 4 4 2 5" xfId="20191"/>
    <cellStyle name="Calculation 6 4 4 2 6" xfId="20192"/>
    <cellStyle name="Calculation 6 4 4 2 7" xfId="20193"/>
    <cellStyle name="Calculation 6 4 4 3" xfId="2363"/>
    <cellStyle name="Calculation 6 4 4 3 2" xfId="20194"/>
    <cellStyle name="Calculation 6 4 4 3 3" xfId="20195"/>
    <cellStyle name="Calculation 6 4 4 3 4" xfId="20196"/>
    <cellStyle name="Calculation 6 4 4 3 5" xfId="20197"/>
    <cellStyle name="Calculation 6 4 4 3 6" xfId="20198"/>
    <cellStyle name="Calculation 6 4 4 3 7" xfId="20199"/>
    <cellStyle name="Calculation 6 4 4 4" xfId="2364"/>
    <cellStyle name="Calculation 6 4 4 5" xfId="20200"/>
    <cellStyle name="Calculation 6 4 4 6" xfId="20201"/>
    <cellStyle name="Calculation 6 4 4 7" xfId="20202"/>
    <cellStyle name="Calculation 6 4 4 8" xfId="20203"/>
    <cellStyle name="Calculation 6 4 5" xfId="2365"/>
    <cellStyle name="Calculation 6 4 5 2" xfId="2366"/>
    <cellStyle name="Calculation 6 4 5 2 2" xfId="20204"/>
    <cellStyle name="Calculation 6 4 5 2 3" xfId="20205"/>
    <cellStyle name="Calculation 6 4 5 2 4" xfId="20206"/>
    <cellStyle name="Calculation 6 4 5 2 5" xfId="20207"/>
    <cellStyle name="Calculation 6 4 5 2 6" xfId="20208"/>
    <cellStyle name="Calculation 6 4 5 2 7" xfId="20209"/>
    <cellStyle name="Calculation 6 4 5 2 8" xfId="20210"/>
    <cellStyle name="Calculation 6 4 5 3" xfId="2367"/>
    <cellStyle name="Calculation 6 4 5 3 2" xfId="20211"/>
    <cellStyle name="Calculation 6 4 5 4" xfId="20212"/>
    <cellStyle name="Calculation 6 4 5 5" xfId="20213"/>
    <cellStyle name="Calculation 6 4 5 6" xfId="20214"/>
    <cellStyle name="Calculation 6 4 5 7" xfId="20215"/>
    <cellStyle name="Calculation 6 4 6" xfId="2368"/>
    <cellStyle name="Calculation 6 4 6 2" xfId="20216"/>
    <cellStyle name="Calculation 6 4 6 3" xfId="20217"/>
    <cellStyle name="Calculation 6 4 6 4" xfId="20218"/>
    <cellStyle name="Calculation 6 4 6 5" xfId="20219"/>
    <cellStyle name="Calculation 6 4 6 6" xfId="20220"/>
    <cellStyle name="Calculation 6 4 6 7" xfId="20221"/>
    <cellStyle name="Calculation 6 4 7" xfId="2369"/>
    <cellStyle name="Calculation 6 4 8" xfId="20222"/>
    <cellStyle name="Calculation 6 4 9" xfId="20223"/>
    <cellStyle name="Calculation 6 5" xfId="2370"/>
    <cellStyle name="Calculation 6 5 2" xfId="2371"/>
    <cellStyle name="Calculation 6 5 2 2" xfId="2372"/>
    <cellStyle name="Calculation 6 5 2 2 2" xfId="20224"/>
    <cellStyle name="Calculation 6 5 2 2 3" xfId="20225"/>
    <cellStyle name="Calculation 6 5 2 2 4" xfId="20226"/>
    <cellStyle name="Calculation 6 5 2 2 5" xfId="20227"/>
    <cellStyle name="Calculation 6 5 2 2 6" xfId="20228"/>
    <cellStyle name="Calculation 6 5 2 2 7" xfId="20229"/>
    <cellStyle name="Calculation 6 5 2 2 8" xfId="20230"/>
    <cellStyle name="Calculation 6 5 2 3" xfId="2373"/>
    <cellStyle name="Calculation 6 5 2 3 2" xfId="20231"/>
    <cellStyle name="Calculation 6 5 2 4" xfId="20232"/>
    <cellStyle name="Calculation 6 5 2 5" xfId="20233"/>
    <cellStyle name="Calculation 6 5 2 6" xfId="20234"/>
    <cellStyle name="Calculation 6 5 2 7" xfId="20235"/>
    <cellStyle name="Calculation 6 5 3" xfId="2374"/>
    <cellStyle name="Calculation 6 5 3 2" xfId="20236"/>
    <cellStyle name="Calculation 6 5 3 3" xfId="20237"/>
    <cellStyle name="Calculation 6 5 3 4" xfId="20238"/>
    <cellStyle name="Calculation 6 5 3 5" xfId="20239"/>
    <cellStyle name="Calculation 6 5 3 6" xfId="20240"/>
    <cellStyle name="Calculation 6 5 3 7" xfId="20241"/>
    <cellStyle name="Calculation 6 5 4" xfId="2375"/>
    <cellStyle name="Calculation 6 5 5" xfId="20242"/>
    <cellStyle name="Calculation 6 5 6" xfId="20243"/>
    <cellStyle name="Calculation 6 5 7" xfId="20244"/>
    <cellStyle name="Calculation 6 5 8" xfId="20245"/>
    <cellStyle name="Calculation 6 6" xfId="2376"/>
    <cellStyle name="Calculation 6 6 2" xfId="2377"/>
    <cellStyle name="Calculation 6 6 2 2" xfId="2378"/>
    <cellStyle name="Calculation 6 6 2 2 2" xfId="20246"/>
    <cellStyle name="Calculation 6 6 2 2 3" xfId="20247"/>
    <cellStyle name="Calculation 6 6 2 2 4" xfId="20248"/>
    <cellStyle name="Calculation 6 6 2 2 5" xfId="20249"/>
    <cellStyle name="Calculation 6 6 2 2 6" xfId="20250"/>
    <cellStyle name="Calculation 6 6 2 2 7" xfId="20251"/>
    <cellStyle name="Calculation 6 6 2 2 8" xfId="20252"/>
    <cellStyle name="Calculation 6 6 2 3" xfId="2379"/>
    <cellStyle name="Calculation 6 6 2 3 2" xfId="20253"/>
    <cellStyle name="Calculation 6 6 2 4" xfId="20254"/>
    <cellStyle name="Calculation 6 6 2 5" xfId="20255"/>
    <cellStyle name="Calculation 6 6 2 6" xfId="20256"/>
    <cellStyle name="Calculation 6 6 2 7" xfId="20257"/>
    <cellStyle name="Calculation 6 6 3" xfId="2380"/>
    <cellStyle name="Calculation 6 6 3 2" xfId="20258"/>
    <cellStyle name="Calculation 6 6 3 3" xfId="20259"/>
    <cellStyle name="Calculation 6 6 3 4" xfId="20260"/>
    <cellStyle name="Calculation 6 6 3 5" xfId="20261"/>
    <cellStyle name="Calculation 6 6 3 6" xfId="20262"/>
    <cellStyle name="Calculation 6 6 3 7" xfId="20263"/>
    <cellStyle name="Calculation 6 6 4" xfId="2381"/>
    <cellStyle name="Calculation 6 6 5" xfId="20264"/>
    <cellStyle name="Calculation 6 6 6" xfId="20265"/>
    <cellStyle name="Calculation 6 6 7" xfId="20266"/>
    <cellStyle name="Calculation 6 6 8" xfId="20267"/>
    <cellStyle name="Calculation 6 7" xfId="2382"/>
    <cellStyle name="Calculation 6 7 2" xfId="2383"/>
    <cellStyle name="Calculation 6 7 2 2" xfId="2384"/>
    <cellStyle name="Calculation 6 7 2 2 2" xfId="20268"/>
    <cellStyle name="Calculation 6 7 2 2 3" xfId="20269"/>
    <cellStyle name="Calculation 6 7 2 2 4" xfId="20270"/>
    <cellStyle name="Calculation 6 7 2 2 5" xfId="20271"/>
    <cellStyle name="Calculation 6 7 2 2 6" xfId="20272"/>
    <cellStyle name="Calculation 6 7 2 2 7" xfId="20273"/>
    <cellStyle name="Calculation 6 7 2 2 8" xfId="20274"/>
    <cellStyle name="Calculation 6 7 2 3" xfId="2385"/>
    <cellStyle name="Calculation 6 7 2 3 2" xfId="20275"/>
    <cellStyle name="Calculation 6 7 2 4" xfId="20276"/>
    <cellStyle name="Calculation 6 7 2 5" xfId="20277"/>
    <cellStyle name="Calculation 6 7 2 6" xfId="20278"/>
    <cellStyle name="Calculation 6 7 2 7" xfId="20279"/>
    <cellStyle name="Calculation 6 7 3" xfId="2386"/>
    <cellStyle name="Calculation 6 7 3 2" xfId="20280"/>
    <cellStyle name="Calculation 6 7 3 3" xfId="20281"/>
    <cellStyle name="Calculation 6 7 3 4" xfId="20282"/>
    <cellStyle name="Calculation 6 7 3 5" xfId="20283"/>
    <cellStyle name="Calculation 6 7 3 6" xfId="20284"/>
    <cellStyle name="Calculation 6 7 3 7" xfId="20285"/>
    <cellStyle name="Calculation 6 7 4" xfId="2387"/>
    <cellStyle name="Calculation 6 7 5" xfId="20286"/>
    <cellStyle name="Calculation 6 7 6" xfId="20287"/>
    <cellStyle name="Calculation 6 7 7" xfId="20288"/>
    <cellStyle name="Calculation 6 7 8" xfId="20289"/>
    <cellStyle name="Calculation 6 8" xfId="2388"/>
    <cellStyle name="Calculation 6 8 2" xfId="2389"/>
    <cellStyle name="Calculation 6 8 2 2" xfId="20290"/>
    <cellStyle name="Calculation 6 8 2 3" xfId="20291"/>
    <cellStyle name="Calculation 6 8 2 4" xfId="20292"/>
    <cellStyle name="Calculation 6 8 2 5" xfId="20293"/>
    <cellStyle name="Calculation 6 8 2 6" xfId="20294"/>
    <cellStyle name="Calculation 6 8 2 7" xfId="20295"/>
    <cellStyle name="Calculation 6 8 2 8" xfId="20296"/>
    <cellStyle name="Calculation 6 8 3" xfId="2390"/>
    <cellStyle name="Calculation 6 8 3 2" xfId="20297"/>
    <cellStyle name="Calculation 6 8 4" xfId="20298"/>
    <cellStyle name="Calculation 6 8 5" xfId="20299"/>
    <cellStyle name="Calculation 6 8 6" xfId="20300"/>
    <cellStyle name="Calculation 6 8 7" xfId="20301"/>
    <cellStyle name="Calculation 6 9" xfId="2391"/>
    <cellStyle name="Calculation 6 9 2" xfId="20302"/>
    <cellStyle name="Calculation 6 9 3" xfId="20303"/>
    <cellStyle name="Calculation 6 9 4" xfId="20304"/>
    <cellStyle name="Calculation 6 9 5" xfId="20305"/>
    <cellStyle name="Calculation 6 9 6" xfId="20306"/>
    <cellStyle name="Calculation 6 9 7" xfId="20307"/>
    <cellStyle name="Calculation 7" xfId="2392"/>
    <cellStyle name="Calculation 7 10" xfId="2393"/>
    <cellStyle name="Calculation 7 11" xfId="20308"/>
    <cellStyle name="Calculation 7 12" xfId="20309"/>
    <cellStyle name="Calculation 7 13" xfId="20310"/>
    <cellStyle name="Calculation 7 14" xfId="20311"/>
    <cellStyle name="Calculation 7 2" xfId="2394"/>
    <cellStyle name="Calculation 7 2 10" xfId="20312"/>
    <cellStyle name="Calculation 7 2 11" xfId="20313"/>
    <cellStyle name="Calculation 7 2 12" xfId="20314"/>
    <cellStyle name="Calculation 7 2 2" xfId="2395"/>
    <cellStyle name="Calculation 7 2 2 10" xfId="20315"/>
    <cellStyle name="Calculation 7 2 2 11" xfId="20316"/>
    <cellStyle name="Calculation 7 2 2 2" xfId="2396"/>
    <cellStyle name="Calculation 7 2 2 2 2" xfId="2397"/>
    <cellStyle name="Calculation 7 2 2 2 2 2" xfId="2398"/>
    <cellStyle name="Calculation 7 2 2 2 2 2 2" xfId="20317"/>
    <cellStyle name="Calculation 7 2 2 2 2 2 3" xfId="20318"/>
    <cellStyle name="Calculation 7 2 2 2 2 2 4" xfId="20319"/>
    <cellStyle name="Calculation 7 2 2 2 2 2 5" xfId="20320"/>
    <cellStyle name="Calculation 7 2 2 2 2 2 6" xfId="20321"/>
    <cellStyle name="Calculation 7 2 2 2 2 2 7" xfId="20322"/>
    <cellStyle name="Calculation 7 2 2 2 2 2 8" xfId="20323"/>
    <cellStyle name="Calculation 7 2 2 2 2 3" xfId="2399"/>
    <cellStyle name="Calculation 7 2 2 2 2 3 2" xfId="20324"/>
    <cellStyle name="Calculation 7 2 2 2 2 4" xfId="20325"/>
    <cellStyle name="Calculation 7 2 2 2 2 5" xfId="20326"/>
    <cellStyle name="Calculation 7 2 2 2 2 6" xfId="20327"/>
    <cellStyle name="Calculation 7 2 2 2 2 7" xfId="20328"/>
    <cellStyle name="Calculation 7 2 2 2 3" xfId="2400"/>
    <cellStyle name="Calculation 7 2 2 2 3 2" xfId="20329"/>
    <cellStyle name="Calculation 7 2 2 2 3 3" xfId="20330"/>
    <cellStyle name="Calculation 7 2 2 2 3 4" xfId="20331"/>
    <cellStyle name="Calculation 7 2 2 2 3 5" xfId="20332"/>
    <cellStyle name="Calculation 7 2 2 2 3 6" xfId="20333"/>
    <cellStyle name="Calculation 7 2 2 2 3 7" xfId="20334"/>
    <cellStyle name="Calculation 7 2 2 2 4" xfId="2401"/>
    <cellStyle name="Calculation 7 2 2 2 5" xfId="20335"/>
    <cellStyle name="Calculation 7 2 2 2 6" xfId="20336"/>
    <cellStyle name="Calculation 7 2 2 2 7" xfId="20337"/>
    <cellStyle name="Calculation 7 2 2 2 8" xfId="20338"/>
    <cellStyle name="Calculation 7 2 2 3" xfId="2402"/>
    <cellStyle name="Calculation 7 2 2 3 2" xfId="2403"/>
    <cellStyle name="Calculation 7 2 2 3 2 2" xfId="2404"/>
    <cellStyle name="Calculation 7 2 2 3 2 2 2" xfId="20339"/>
    <cellStyle name="Calculation 7 2 2 3 2 2 3" xfId="20340"/>
    <cellStyle name="Calculation 7 2 2 3 2 2 4" xfId="20341"/>
    <cellStyle name="Calculation 7 2 2 3 2 2 5" xfId="20342"/>
    <cellStyle name="Calculation 7 2 2 3 2 2 6" xfId="20343"/>
    <cellStyle name="Calculation 7 2 2 3 2 2 7" xfId="20344"/>
    <cellStyle name="Calculation 7 2 2 3 2 2 8" xfId="20345"/>
    <cellStyle name="Calculation 7 2 2 3 2 3" xfId="2405"/>
    <cellStyle name="Calculation 7 2 2 3 2 3 2" xfId="20346"/>
    <cellStyle name="Calculation 7 2 2 3 2 4" xfId="20347"/>
    <cellStyle name="Calculation 7 2 2 3 2 5" xfId="20348"/>
    <cellStyle name="Calculation 7 2 2 3 2 6" xfId="20349"/>
    <cellStyle name="Calculation 7 2 2 3 2 7" xfId="20350"/>
    <cellStyle name="Calculation 7 2 2 3 3" xfId="2406"/>
    <cellStyle name="Calculation 7 2 2 3 3 2" xfId="20351"/>
    <cellStyle name="Calculation 7 2 2 3 3 3" xfId="20352"/>
    <cellStyle name="Calculation 7 2 2 3 3 4" xfId="20353"/>
    <cellStyle name="Calculation 7 2 2 3 3 5" xfId="20354"/>
    <cellStyle name="Calculation 7 2 2 3 3 6" xfId="20355"/>
    <cellStyle name="Calculation 7 2 2 3 3 7" xfId="20356"/>
    <cellStyle name="Calculation 7 2 2 3 4" xfId="2407"/>
    <cellStyle name="Calculation 7 2 2 3 5" xfId="20357"/>
    <cellStyle name="Calculation 7 2 2 3 6" xfId="20358"/>
    <cellStyle name="Calculation 7 2 2 3 7" xfId="20359"/>
    <cellStyle name="Calculation 7 2 2 3 8" xfId="20360"/>
    <cellStyle name="Calculation 7 2 2 4" xfId="2408"/>
    <cellStyle name="Calculation 7 2 2 4 2" xfId="2409"/>
    <cellStyle name="Calculation 7 2 2 4 2 2" xfId="2410"/>
    <cellStyle name="Calculation 7 2 2 4 2 2 2" xfId="20361"/>
    <cellStyle name="Calculation 7 2 2 4 2 2 3" xfId="20362"/>
    <cellStyle name="Calculation 7 2 2 4 2 2 4" xfId="20363"/>
    <cellStyle name="Calculation 7 2 2 4 2 2 5" xfId="20364"/>
    <cellStyle name="Calculation 7 2 2 4 2 2 6" xfId="20365"/>
    <cellStyle name="Calculation 7 2 2 4 2 2 7" xfId="20366"/>
    <cellStyle name="Calculation 7 2 2 4 2 2 8" xfId="20367"/>
    <cellStyle name="Calculation 7 2 2 4 2 3" xfId="2411"/>
    <cellStyle name="Calculation 7 2 2 4 2 3 2" xfId="20368"/>
    <cellStyle name="Calculation 7 2 2 4 2 4" xfId="20369"/>
    <cellStyle name="Calculation 7 2 2 4 2 5" xfId="20370"/>
    <cellStyle name="Calculation 7 2 2 4 2 6" xfId="20371"/>
    <cellStyle name="Calculation 7 2 2 4 2 7" xfId="20372"/>
    <cellStyle name="Calculation 7 2 2 4 3" xfId="2412"/>
    <cellStyle name="Calculation 7 2 2 4 3 2" xfId="20373"/>
    <cellStyle name="Calculation 7 2 2 4 3 3" xfId="20374"/>
    <cellStyle name="Calculation 7 2 2 4 3 4" xfId="20375"/>
    <cellStyle name="Calculation 7 2 2 4 3 5" xfId="20376"/>
    <cellStyle name="Calculation 7 2 2 4 3 6" xfId="20377"/>
    <cellStyle name="Calculation 7 2 2 4 3 7" xfId="20378"/>
    <cellStyle name="Calculation 7 2 2 4 4" xfId="2413"/>
    <cellStyle name="Calculation 7 2 2 4 5" xfId="20379"/>
    <cellStyle name="Calculation 7 2 2 4 6" xfId="20380"/>
    <cellStyle name="Calculation 7 2 2 4 7" xfId="20381"/>
    <cellStyle name="Calculation 7 2 2 4 8" xfId="20382"/>
    <cellStyle name="Calculation 7 2 2 5" xfId="2414"/>
    <cellStyle name="Calculation 7 2 2 5 2" xfId="2415"/>
    <cellStyle name="Calculation 7 2 2 5 2 2" xfId="20383"/>
    <cellStyle name="Calculation 7 2 2 5 2 3" xfId="20384"/>
    <cellStyle name="Calculation 7 2 2 5 2 4" xfId="20385"/>
    <cellStyle name="Calculation 7 2 2 5 2 5" xfId="20386"/>
    <cellStyle name="Calculation 7 2 2 5 2 6" xfId="20387"/>
    <cellStyle name="Calculation 7 2 2 5 2 7" xfId="20388"/>
    <cellStyle name="Calculation 7 2 2 5 2 8" xfId="20389"/>
    <cellStyle name="Calculation 7 2 2 5 3" xfId="2416"/>
    <cellStyle name="Calculation 7 2 2 5 3 2" xfId="20390"/>
    <cellStyle name="Calculation 7 2 2 5 4" xfId="20391"/>
    <cellStyle name="Calculation 7 2 2 5 5" xfId="20392"/>
    <cellStyle name="Calculation 7 2 2 5 6" xfId="20393"/>
    <cellStyle name="Calculation 7 2 2 5 7" xfId="20394"/>
    <cellStyle name="Calculation 7 2 2 6" xfId="2417"/>
    <cellStyle name="Calculation 7 2 2 6 2" xfId="20395"/>
    <cellStyle name="Calculation 7 2 2 6 3" xfId="20396"/>
    <cellStyle name="Calculation 7 2 2 6 4" xfId="20397"/>
    <cellStyle name="Calculation 7 2 2 6 5" xfId="20398"/>
    <cellStyle name="Calculation 7 2 2 6 6" xfId="20399"/>
    <cellStyle name="Calculation 7 2 2 6 7" xfId="20400"/>
    <cellStyle name="Calculation 7 2 2 7" xfId="2418"/>
    <cellStyle name="Calculation 7 2 2 8" xfId="20401"/>
    <cellStyle name="Calculation 7 2 2 9" xfId="20402"/>
    <cellStyle name="Calculation 7 2 3" xfId="2419"/>
    <cellStyle name="Calculation 7 2 3 2" xfId="2420"/>
    <cellStyle name="Calculation 7 2 3 2 2" xfId="2421"/>
    <cellStyle name="Calculation 7 2 3 2 2 2" xfId="20403"/>
    <cellStyle name="Calculation 7 2 3 2 2 3" xfId="20404"/>
    <cellStyle name="Calculation 7 2 3 2 2 4" xfId="20405"/>
    <cellStyle name="Calculation 7 2 3 2 2 5" xfId="20406"/>
    <cellStyle name="Calculation 7 2 3 2 2 6" xfId="20407"/>
    <cellStyle name="Calculation 7 2 3 2 2 7" xfId="20408"/>
    <cellStyle name="Calculation 7 2 3 2 2 8" xfId="20409"/>
    <cellStyle name="Calculation 7 2 3 2 3" xfId="2422"/>
    <cellStyle name="Calculation 7 2 3 2 3 2" xfId="20410"/>
    <cellStyle name="Calculation 7 2 3 2 4" xfId="20411"/>
    <cellStyle name="Calculation 7 2 3 2 5" xfId="20412"/>
    <cellStyle name="Calculation 7 2 3 2 6" xfId="20413"/>
    <cellStyle name="Calculation 7 2 3 2 7" xfId="20414"/>
    <cellStyle name="Calculation 7 2 3 3" xfId="2423"/>
    <cellStyle name="Calculation 7 2 3 3 2" xfId="20415"/>
    <cellStyle name="Calculation 7 2 3 3 3" xfId="20416"/>
    <cellStyle name="Calculation 7 2 3 3 4" xfId="20417"/>
    <cellStyle name="Calculation 7 2 3 3 5" xfId="20418"/>
    <cellStyle name="Calculation 7 2 3 3 6" xfId="20419"/>
    <cellStyle name="Calculation 7 2 3 3 7" xfId="20420"/>
    <cellStyle name="Calculation 7 2 3 4" xfId="2424"/>
    <cellStyle name="Calculation 7 2 3 5" xfId="20421"/>
    <cellStyle name="Calculation 7 2 3 6" xfId="20422"/>
    <cellStyle name="Calculation 7 2 3 7" xfId="20423"/>
    <cellStyle name="Calculation 7 2 3 8" xfId="20424"/>
    <cellStyle name="Calculation 7 2 4" xfId="2425"/>
    <cellStyle name="Calculation 7 2 4 2" xfId="2426"/>
    <cellStyle name="Calculation 7 2 4 2 2" xfId="2427"/>
    <cellStyle name="Calculation 7 2 4 2 2 2" xfId="20425"/>
    <cellStyle name="Calculation 7 2 4 2 2 3" xfId="20426"/>
    <cellStyle name="Calculation 7 2 4 2 2 4" xfId="20427"/>
    <cellStyle name="Calculation 7 2 4 2 2 5" xfId="20428"/>
    <cellStyle name="Calculation 7 2 4 2 2 6" xfId="20429"/>
    <cellStyle name="Calculation 7 2 4 2 2 7" xfId="20430"/>
    <cellStyle name="Calculation 7 2 4 2 2 8" xfId="20431"/>
    <cellStyle name="Calculation 7 2 4 2 3" xfId="2428"/>
    <cellStyle name="Calculation 7 2 4 2 3 2" xfId="20432"/>
    <cellStyle name="Calculation 7 2 4 2 4" xfId="20433"/>
    <cellStyle name="Calculation 7 2 4 2 5" xfId="20434"/>
    <cellStyle name="Calculation 7 2 4 2 6" xfId="20435"/>
    <cellStyle name="Calculation 7 2 4 2 7" xfId="20436"/>
    <cellStyle name="Calculation 7 2 4 3" xfId="2429"/>
    <cellStyle name="Calculation 7 2 4 3 2" xfId="20437"/>
    <cellStyle name="Calculation 7 2 4 3 3" xfId="20438"/>
    <cellStyle name="Calculation 7 2 4 3 4" xfId="20439"/>
    <cellStyle name="Calculation 7 2 4 3 5" xfId="20440"/>
    <cellStyle name="Calculation 7 2 4 3 6" xfId="20441"/>
    <cellStyle name="Calculation 7 2 4 3 7" xfId="20442"/>
    <cellStyle name="Calculation 7 2 4 4" xfId="2430"/>
    <cellStyle name="Calculation 7 2 4 5" xfId="20443"/>
    <cellStyle name="Calculation 7 2 4 6" xfId="20444"/>
    <cellStyle name="Calculation 7 2 4 7" xfId="20445"/>
    <cellStyle name="Calculation 7 2 4 8" xfId="20446"/>
    <cellStyle name="Calculation 7 2 5" xfId="2431"/>
    <cellStyle name="Calculation 7 2 5 2" xfId="2432"/>
    <cellStyle name="Calculation 7 2 5 2 2" xfId="2433"/>
    <cellStyle name="Calculation 7 2 5 2 2 2" xfId="20447"/>
    <cellStyle name="Calculation 7 2 5 2 2 3" xfId="20448"/>
    <cellStyle name="Calculation 7 2 5 2 2 4" xfId="20449"/>
    <cellStyle name="Calculation 7 2 5 2 2 5" xfId="20450"/>
    <cellStyle name="Calculation 7 2 5 2 2 6" xfId="20451"/>
    <cellStyle name="Calculation 7 2 5 2 2 7" xfId="20452"/>
    <cellStyle name="Calculation 7 2 5 2 2 8" xfId="20453"/>
    <cellStyle name="Calculation 7 2 5 2 3" xfId="2434"/>
    <cellStyle name="Calculation 7 2 5 2 3 2" xfId="20454"/>
    <cellStyle name="Calculation 7 2 5 2 4" xfId="20455"/>
    <cellStyle name="Calculation 7 2 5 2 5" xfId="20456"/>
    <cellStyle name="Calculation 7 2 5 2 6" xfId="20457"/>
    <cellStyle name="Calculation 7 2 5 2 7" xfId="20458"/>
    <cellStyle name="Calculation 7 2 5 3" xfId="2435"/>
    <cellStyle name="Calculation 7 2 5 3 2" xfId="20459"/>
    <cellStyle name="Calculation 7 2 5 3 3" xfId="20460"/>
    <cellStyle name="Calculation 7 2 5 3 4" xfId="20461"/>
    <cellStyle name="Calculation 7 2 5 3 5" xfId="20462"/>
    <cellStyle name="Calculation 7 2 5 3 6" xfId="20463"/>
    <cellStyle name="Calculation 7 2 5 3 7" xfId="20464"/>
    <cellStyle name="Calculation 7 2 5 4" xfId="2436"/>
    <cellStyle name="Calculation 7 2 5 5" xfId="20465"/>
    <cellStyle name="Calculation 7 2 5 6" xfId="20466"/>
    <cellStyle name="Calculation 7 2 5 7" xfId="20467"/>
    <cellStyle name="Calculation 7 2 5 8" xfId="20468"/>
    <cellStyle name="Calculation 7 2 6" xfId="2437"/>
    <cellStyle name="Calculation 7 2 6 2" xfId="2438"/>
    <cellStyle name="Calculation 7 2 6 2 2" xfId="20469"/>
    <cellStyle name="Calculation 7 2 6 2 3" xfId="20470"/>
    <cellStyle name="Calculation 7 2 6 2 4" xfId="20471"/>
    <cellStyle name="Calculation 7 2 6 2 5" xfId="20472"/>
    <cellStyle name="Calculation 7 2 6 2 6" xfId="20473"/>
    <cellStyle name="Calculation 7 2 6 2 7" xfId="20474"/>
    <cellStyle name="Calculation 7 2 6 2 8" xfId="20475"/>
    <cellStyle name="Calculation 7 2 6 3" xfId="2439"/>
    <cellStyle name="Calculation 7 2 6 3 2" xfId="20476"/>
    <cellStyle name="Calculation 7 2 6 4" xfId="20477"/>
    <cellStyle name="Calculation 7 2 6 5" xfId="20478"/>
    <cellStyle name="Calculation 7 2 6 6" xfId="20479"/>
    <cellStyle name="Calculation 7 2 6 7" xfId="20480"/>
    <cellStyle name="Calculation 7 2 7" xfId="2440"/>
    <cellStyle name="Calculation 7 2 7 2" xfId="20481"/>
    <cellStyle name="Calculation 7 2 7 3" xfId="20482"/>
    <cellStyle name="Calculation 7 2 7 4" xfId="20483"/>
    <cellStyle name="Calculation 7 2 7 5" xfId="20484"/>
    <cellStyle name="Calculation 7 2 7 6" xfId="20485"/>
    <cellStyle name="Calculation 7 2 7 7" xfId="20486"/>
    <cellStyle name="Calculation 7 2 8" xfId="2441"/>
    <cellStyle name="Calculation 7 2 9" xfId="20487"/>
    <cellStyle name="Calculation 7 3" xfId="2442"/>
    <cellStyle name="Calculation 7 3 10" xfId="20488"/>
    <cellStyle name="Calculation 7 3 11" xfId="20489"/>
    <cellStyle name="Calculation 7 3 2" xfId="2443"/>
    <cellStyle name="Calculation 7 3 2 2" xfId="2444"/>
    <cellStyle name="Calculation 7 3 2 2 2" xfId="2445"/>
    <cellStyle name="Calculation 7 3 2 2 2 2" xfId="20490"/>
    <cellStyle name="Calculation 7 3 2 2 2 3" xfId="20491"/>
    <cellStyle name="Calculation 7 3 2 2 2 4" xfId="20492"/>
    <cellStyle name="Calculation 7 3 2 2 2 5" xfId="20493"/>
    <cellStyle name="Calculation 7 3 2 2 2 6" xfId="20494"/>
    <cellStyle name="Calculation 7 3 2 2 2 7" xfId="20495"/>
    <cellStyle name="Calculation 7 3 2 2 2 8" xfId="20496"/>
    <cellStyle name="Calculation 7 3 2 2 3" xfId="2446"/>
    <cellStyle name="Calculation 7 3 2 2 3 2" xfId="20497"/>
    <cellStyle name="Calculation 7 3 2 2 4" xfId="20498"/>
    <cellStyle name="Calculation 7 3 2 2 5" xfId="20499"/>
    <cellStyle name="Calculation 7 3 2 2 6" xfId="20500"/>
    <cellStyle name="Calculation 7 3 2 2 7" xfId="20501"/>
    <cellStyle name="Calculation 7 3 2 3" xfId="2447"/>
    <cellStyle name="Calculation 7 3 2 3 2" xfId="20502"/>
    <cellStyle name="Calculation 7 3 2 3 3" xfId="20503"/>
    <cellStyle name="Calculation 7 3 2 3 4" xfId="20504"/>
    <cellStyle name="Calculation 7 3 2 3 5" xfId="20505"/>
    <cellStyle name="Calculation 7 3 2 3 6" xfId="20506"/>
    <cellStyle name="Calculation 7 3 2 3 7" xfId="20507"/>
    <cellStyle name="Calculation 7 3 2 4" xfId="2448"/>
    <cellStyle name="Calculation 7 3 2 5" xfId="20508"/>
    <cellStyle name="Calculation 7 3 2 6" xfId="20509"/>
    <cellStyle name="Calculation 7 3 2 7" xfId="20510"/>
    <cellStyle name="Calculation 7 3 2 8" xfId="20511"/>
    <cellStyle name="Calculation 7 3 3" xfId="2449"/>
    <cellStyle name="Calculation 7 3 3 2" xfId="2450"/>
    <cellStyle name="Calculation 7 3 3 2 2" xfId="2451"/>
    <cellStyle name="Calculation 7 3 3 2 2 2" xfId="20512"/>
    <cellStyle name="Calculation 7 3 3 2 2 3" xfId="20513"/>
    <cellStyle name="Calculation 7 3 3 2 2 4" xfId="20514"/>
    <cellStyle name="Calculation 7 3 3 2 2 5" xfId="20515"/>
    <cellStyle name="Calculation 7 3 3 2 2 6" xfId="20516"/>
    <cellStyle name="Calculation 7 3 3 2 2 7" xfId="20517"/>
    <cellStyle name="Calculation 7 3 3 2 2 8" xfId="20518"/>
    <cellStyle name="Calculation 7 3 3 2 3" xfId="2452"/>
    <cellStyle name="Calculation 7 3 3 2 3 2" xfId="20519"/>
    <cellStyle name="Calculation 7 3 3 2 4" xfId="20520"/>
    <cellStyle name="Calculation 7 3 3 2 5" xfId="20521"/>
    <cellStyle name="Calculation 7 3 3 2 6" xfId="20522"/>
    <cellStyle name="Calculation 7 3 3 2 7" xfId="20523"/>
    <cellStyle name="Calculation 7 3 3 3" xfId="2453"/>
    <cellStyle name="Calculation 7 3 3 3 2" xfId="20524"/>
    <cellStyle name="Calculation 7 3 3 3 3" xfId="20525"/>
    <cellStyle name="Calculation 7 3 3 3 4" xfId="20526"/>
    <cellStyle name="Calculation 7 3 3 3 5" xfId="20527"/>
    <cellStyle name="Calculation 7 3 3 3 6" xfId="20528"/>
    <cellStyle name="Calculation 7 3 3 3 7" xfId="20529"/>
    <cellStyle name="Calculation 7 3 3 4" xfId="2454"/>
    <cellStyle name="Calculation 7 3 3 5" xfId="20530"/>
    <cellStyle name="Calculation 7 3 3 6" xfId="20531"/>
    <cellStyle name="Calculation 7 3 3 7" xfId="20532"/>
    <cellStyle name="Calculation 7 3 3 8" xfId="20533"/>
    <cellStyle name="Calculation 7 3 4" xfId="2455"/>
    <cellStyle name="Calculation 7 3 4 2" xfId="2456"/>
    <cellStyle name="Calculation 7 3 4 2 2" xfId="2457"/>
    <cellStyle name="Calculation 7 3 4 2 2 2" xfId="20534"/>
    <cellStyle name="Calculation 7 3 4 2 2 3" xfId="20535"/>
    <cellStyle name="Calculation 7 3 4 2 2 4" xfId="20536"/>
    <cellStyle name="Calculation 7 3 4 2 2 5" xfId="20537"/>
    <cellStyle name="Calculation 7 3 4 2 2 6" xfId="20538"/>
    <cellStyle name="Calculation 7 3 4 2 2 7" xfId="20539"/>
    <cellStyle name="Calculation 7 3 4 2 2 8" xfId="20540"/>
    <cellStyle name="Calculation 7 3 4 2 3" xfId="2458"/>
    <cellStyle name="Calculation 7 3 4 2 3 2" xfId="20541"/>
    <cellStyle name="Calculation 7 3 4 2 4" xfId="20542"/>
    <cellStyle name="Calculation 7 3 4 2 5" xfId="20543"/>
    <cellStyle name="Calculation 7 3 4 2 6" xfId="20544"/>
    <cellStyle name="Calculation 7 3 4 2 7" xfId="20545"/>
    <cellStyle name="Calculation 7 3 4 3" xfId="2459"/>
    <cellStyle name="Calculation 7 3 4 3 2" xfId="20546"/>
    <cellStyle name="Calculation 7 3 4 3 3" xfId="20547"/>
    <cellStyle name="Calculation 7 3 4 3 4" xfId="20548"/>
    <cellStyle name="Calculation 7 3 4 3 5" xfId="20549"/>
    <cellStyle name="Calculation 7 3 4 3 6" xfId="20550"/>
    <cellStyle name="Calculation 7 3 4 3 7" xfId="20551"/>
    <cellStyle name="Calculation 7 3 4 4" xfId="2460"/>
    <cellStyle name="Calculation 7 3 4 5" xfId="20552"/>
    <cellStyle name="Calculation 7 3 4 6" xfId="20553"/>
    <cellStyle name="Calculation 7 3 4 7" xfId="20554"/>
    <cellStyle name="Calculation 7 3 4 8" xfId="20555"/>
    <cellStyle name="Calculation 7 3 5" xfId="2461"/>
    <cellStyle name="Calculation 7 3 5 2" xfId="2462"/>
    <cellStyle name="Calculation 7 3 5 2 2" xfId="20556"/>
    <cellStyle name="Calculation 7 3 5 2 3" xfId="20557"/>
    <cellStyle name="Calculation 7 3 5 2 4" xfId="20558"/>
    <cellStyle name="Calculation 7 3 5 2 5" xfId="20559"/>
    <cellStyle name="Calculation 7 3 5 2 6" xfId="20560"/>
    <cellStyle name="Calculation 7 3 5 2 7" xfId="20561"/>
    <cellStyle name="Calculation 7 3 5 2 8" xfId="20562"/>
    <cellStyle name="Calculation 7 3 5 3" xfId="2463"/>
    <cellStyle name="Calculation 7 3 5 3 2" xfId="20563"/>
    <cellStyle name="Calculation 7 3 5 4" xfId="20564"/>
    <cellStyle name="Calculation 7 3 5 5" xfId="20565"/>
    <cellStyle name="Calculation 7 3 5 6" xfId="20566"/>
    <cellStyle name="Calculation 7 3 5 7" xfId="20567"/>
    <cellStyle name="Calculation 7 3 6" xfId="2464"/>
    <cellStyle name="Calculation 7 3 6 2" xfId="20568"/>
    <cellStyle name="Calculation 7 3 6 3" xfId="20569"/>
    <cellStyle name="Calculation 7 3 6 4" xfId="20570"/>
    <cellStyle name="Calculation 7 3 6 5" xfId="20571"/>
    <cellStyle name="Calculation 7 3 6 6" xfId="20572"/>
    <cellStyle name="Calculation 7 3 6 7" xfId="20573"/>
    <cellStyle name="Calculation 7 3 7" xfId="2465"/>
    <cellStyle name="Calculation 7 3 8" xfId="20574"/>
    <cellStyle name="Calculation 7 3 9" xfId="20575"/>
    <cellStyle name="Calculation 7 4" xfId="2466"/>
    <cellStyle name="Calculation 7 4 10" xfId="20576"/>
    <cellStyle name="Calculation 7 4 11" xfId="20577"/>
    <cellStyle name="Calculation 7 4 2" xfId="2467"/>
    <cellStyle name="Calculation 7 4 2 2" xfId="2468"/>
    <cellStyle name="Calculation 7 4 2 2 2" xfId="2469"/>
    <cellStyle name="Calculation 7 4 2 2 2 2" xfId="20578"/>
    <cellStyle name="Calculation 7 4 2 2 2 3" xfId="20579"/>
    <cellStyle name="Calculation 7 4 2 2 2 4" xfId="20580"/>
    <cellStyle name="Calculation 7 4 2 2 2 5" xfId="20581"/>
    <cellStyle name="Calculation 7 4 2 2 2 6" xfId="20582"/>
    <cellStyle name="Calculation 7 4 2 2 2 7" xfId="20583"/>
    <cellStyle name="Calculation 7 4 2 2 2 8" xfId="20584"/>
    <cellStyle name="Calculation 7 4 2 2 3" xfId="2470"/>
    <cellStyle name="Calculation 7 4 2 2 3 2" xfId="20585"/>
    <cellStyle name="Calculation 7 4 2 2 4" xfId="20586"/>
    <cellStyle name="Calculation 7 4 2 2 5" xfId="20587"/>
    <cellStyle name="Calculation 7 4 2 2 6" xfId="20588"/>
    <cellStyle name="Calculation 7 4 2 2 7" xfId="20589"/>
    <cellStyle name="Calculation 7 4 2 3" xfId="2471"/>
    <cellStyle name="Calculation 7 4 2 3 2" xfId="20590"/>
    <cellStyle name="Calculation 7 4 2 3 3" xfId="20591"/>
    <cellStyle name="Calculation 7 4 2 3 4" xfId="20592"/>
    <cellStyle name="Calculation 7 4 2 3 5" xfId="20593"/>
    <cellStyle name="Calculation 7 4 2 3 6" xfId="20594"/>
    <cellStyle name="Calculation 7 4 2 3 7" xfId="20595"/>
    <cellStyle name="Calculation 7 4 2 4" xfId="2472"/>
    <cellStyle name="Calculation 7 4 2 5" xfId="20596"/>
    <cellStyle name="Calculation 7 4 2 6" xfId="20597"/>
    <cellStyle name="Calculation 7 4 2 7" xfId="20598"/>
    <cellStyle name="Calculation 7 4 2 8" xfId="20599"/>
    <cellStyle name="Calculation 7 4 3" xfId="2473"/>
    <cellStyle name="Calculation 7 4 3 2" xfId="2474"/>
    <cellStyle name="Calculation 7 4 3 2 2" xfId="2475"/>
    <cellStyle name="Calculation 7 4 3 2 2 2" xfId="20600"/>
    <cellStyle name="Calculation 7 4 3 2 2 3" xfId="20601"/>
    <cellStyle name="Calculation 7 4 3 2 2 4" xfId="20602"/>
    <cellStyle name="Calculation 7 4 3 2 2 5" xfId="20603"/>
    <cellStyle name="Calculation 7 4 3 2 2 6" xfId="20604"/>
    <cellStyle name="Calculation 7 4 3 2 2 7" xfId="20605"/>
    <cellStyle name="Calculation 7 4 3 2 2 8" xfId="20606"/>
    <cellStyle name="Calculation 7 4 3 2 3" xfId="2476"/>
    <cellStyle name="Calculation 7 4 3 2 3 2" xfId="20607"/>
    <cellStyle name="Calculation 7 4 3 2 4" xfId="20608"/>
    <cellStyle name="Calculation 7 4 3 2 5" xfId="20609"/>
    <cellStyle name="Calculation 7 4 3 2 6" xfId="20610"/>
    <cellStyle name="Calculation 7 4 3 2 7" xfId="20611"/>
    <cellStyle name="Calculation 7 4 3 3" xfId="2477"/>
    <cellStyle name="Calculation 7 4 3 3 2" xfId="20612"/>
    <cellStyle name="Calculation 7 4 3 3 3" xfId="20613"/>
    <cellStyle name="Calculation 7 4 3 3 4" xfId="20614"/>
    <cellStyle name="Calculation 7 4 3 3 5" xfId="20615"/>
    <cellStyle name="Calculation 7 4 3 3 6" xfId="20616"/>
    <cellStyle name="Calculation 7 4 3 3 7" xfId="20617"/>
    <cellStyle name="Calculation 7 4 3 4" xfId="2478"/>
    <cellStyle name="Calculation 7 4 3 5" xfId="20618"/>
    <cellStyle name="Calculation 7 4 3 6" xfId="20619"/>
    <cellStyle name="Calculation 7 4 3 7" xfId="20620"/>
    <cellStyle name="Calculation 7 4 3 8" xfId="20621"/>
    <cellStyle name="Calculation 7 4 4" xfId="2479"/>
    <cellStyle name="Calculation 7 4 4 2" xfId="2480"/>
    <cellStyle name="Calculation 7 4 4 2 2" xfId="2481"/>
    <cellStyle name="Calculation 7 4 4 2 2 2" xfId="20622"/>
    <cellStyle name="Calculation 7 4 4 2 2 3" xfId="20623"/>
    <cellStyle name="Calculation 7 4 4 2 2 4" xfId="20624"/>
    <cellStyle name="Calculation 7 4 4 2 2 5" xfId="20625"/>
    <cellStyle name="Calculation 7 4 4 2 2 6" xfId="20626"/>
    <cellStyle name="Calculation 7 4 4 2 2 7" xfId="20627"/>
    <cellStyle name="Calculation 7 4 4 2 2 8" xfId="20628"/>
    <cellStyle name="Calculation 7 4 4 2 3" xfId="2482"/>
    <cellStyle name="Calculation 7 4 4 2 3 2" xfId="20629"/>
    <cellStyle name="Calculation 7 4 4 2 4" xfId="20630"/>
    <cellStyle name="Calculation 7 4 4 2 5" xfId="20631"/>
    <cellStyle name="Calculation 7 4 4 2 6" xfId="20632"/>
    <cellStyle name="Calculation 7 4 4 2 7" xfId="20633"/>
    <cellStyle name="Calculation 7 4 4 3" xfId="2483"/>
    <cellStyle name="Calculation 7 4 4 3 2" xfId="20634"/>
    <cellStyle name="Calculation 7 4 4 3 3" xfId="20635"/>
    <cellStyle name="Calculation 7 4 4 3 4" xfId="20636"/>
    <cellStyle name="Calculation 7 4 4 3 5" xfId="20637"/>
    <cellStyle name="Calculation 7 4 4 3 6" xfId="20638"/>
    <cellStyle name="Calculation 7 4 4 3 7" xfId="20639"/>
    <cellStyle name="Calculation 7 4 4 4" xfId="2484"/>
    <cellStyle name="Calculation 7 4 4 5" xfId="20640"/>
    <cellStyle name="Calculation 7 4 4 6" xfId="20641"/>
    <cellStyle name="Calculation 7 4 4 7" xfId="20642"/>
    <cellStyle name="Calculation 7 4 4 8" xfId="20643"/>
    <cellStyle name="Calculation 7 4 5" xfId="2485"/>
    <cellStyle name="Calculation 7 4 5 2" xfId="2486"/>
    <cellStyle name="Calculation 7 4 5 2 2" xfId="20644"/>
    <cellStyle name="Calculation 7 4 5 2 3" xfId="20645"/>
    <cellStyle name="Calculation 7 4 5 2 4" xfId="20646"/>
    <cellStyle name="Calculation 7 4 5 2 5" xfId="20647"/>
    <cellStyle name="Calculation 7 4 5 2 6" xfId="20648"/>
    <cellStyle name="Calculation 7 4 5 2 7" xfId="20649"/>
    <cellStyle name="Calculation 7 4 5 2 8" xfId="20650"/>
    <cellStyle name="Calculation 7 4 5 3" xfId="2487"/>
    <cellStyle name="Calculation 7 4 5 3 2" xfId="20651"/>
    <cellStyle name="Calculation 7 4 5 4" xfId="20652"/>
    <cellStyle name="Calculation 7 4 5 5" xfId="20653"/>
    <cellStyle name="Calculation 7 4 5 6" xfId="20654"/>
    <cellStyle name="Calculation 7 4 5 7" xfId="20655"/>
    <cellStyle name="Calculation 7 4 6" xfId="2488"/>
    <cellStyle name="Calculation 7 4 6 2" xfId="20656"/>
    <cellStyle name="Calculation 7 4 6 3" xfId="20657"/>
    <cellStyle name="Calculation 7 4 6 4" xfId="20658"/>
    <cellStyle name="Calculation 7 4 6 5" xfId="20659"/>
    <cellStyle name="Calculation 7 4 6 6" xfId="20660"/>
    <cellStyle name="Calculation 7 4 6 7" xfId="20661"/>
    <cellStyle name="Calculation 7 4 7" xfId="2489"/>
    <cellStyle name="Calculation 7 4 8" xfId="20662"/>
    <cellStyle name="Calculation 7 4 9" xfId="20663"/>
    <cellStyle name="Calculation 7 5" xfId="2490"/>
    <cellStyle name="Calculation 7 5 2" xfId="2491"/>
    <cellStyle name="Calculation 7 5 2 2" xfId="2492"/>
    <cellStyle name="Calculation 7 5 2 2 2" xfId="20664"/>
    <cellStyle name="Calculation 7 5 2 2 3" xfId="20665"/>
    <cellStyle name="Calculation 7 5 2 2 4" xfId="20666"/>
    <cellStyle name="Calculation 7 5 2 2 5" xfId="20667"/>
    <cellStyle name="Calculation 7 5 2 2 6" xfId="20668"/>
    <cellStyle name="Calculation 7 5 2 2 7" xfId="20669"/>
    <cellStyle name="Calculation 7 5 2 2 8" xfId="20670"/>
    <cellStyle name="Calculation 7 5 2 3" xfId="2493"/>
    <cellStyle name="Calculation 7 5 2 3 2" xfId="20671"/>
    <cellStyle name="Calculation 7 5 2 4" xfId="20672"/>
    <cellStyle name="Calculation 7 5 2 5" xfId="20673"/>
    <cellStyle name="Calculation 7 5 2 6" xfId="20674"/>
    <cellStyle name="Calculation 7 5 2 7" xfId="20675"/>
    <cellStyle name="Calculation 7 5 3" xfId="2494"/>
    <cellStyle name="Calculation 7 5 3 2" xfId="20676"/>
    <cellStyle name="Calculation 7 5 3 3" xfId="20677"/>
    <cellStyle name="Calculation 7 5 3 4" xfId="20678"/>
    <cellStyle name="Calculation 7 5 3 5" xfId="20679"/>
    <cellStyle name="Calculation 7 5 3 6" xfId="20680"/>
    <cellStyle name="Calculation 7 5 3 7" xfId="20681"/>
    <cellStyle name="Calculation 7 5 4" xfId="2495"/>
    <cellStyle name="Calculation 7 5 5" xfId="20682"/>
    <cellStyle name="Calculation 7 5 6" xfId="20683"/>
    <cellStyle name="Calculation 7 5 7" xfId="20684"/>
    <cellStyle name="Calculation 7 5 8" xfId="20685"/>
    <cellStyle name="Calculation 7 6" xfId="2496"/>
    <cellStyle name="Calculation 7 6 2" xfId="2497"/>
    <cellStyle name="Calculation 7 6 2 2" xfId="2498"/>
    <cellStyle name="Calculation 7 6 2 2 2" xfId="20686"/>
    <cellStyle name="Calculation 7 6 2 2 3" xfId="20687"/>
    <cellStyle name="Calculation 7 6 2 2 4" xfId="20688"/>
    <cellStyle name="Calculation 7 6 2 2 5" xfId="20689"/>
    <cellStyle name="Calculation 7 6 2 2 6" xfId="20690"/>
    <cellStyle name="Calculation 7 6 2 2 7" xfId="20691"/>
    <cellStyle name="Calculation 7 6 2 2 8" xfId="20692"/>
    <cellStyle name="Calculation 7 6 2 3" xfId="2499"/>
    <cellStyle name="Calculation 7 6 2 3 2" xfId="20693"/>
    <cellStyle name="Calculation 7 6 2 4" xfId="20694"/>
    <cellStyle name="Calculation 7 6 2 5" xfId="20695"/>
    <cellStyle name="Calculation 7 6 2 6" xfId="20696"/>
    <cellStyle name="Calculation 7 6 2 7" xfId="20697"/>
    <cellStyle name="Calculation 7 6 3" xfId="2500"/>
    <cellStyle name="Calculation 7 6 3 2" xfId="20698"/>
    <cellStyle name="Calculation 7 6 3 3" xfId="20699"/>
    <cellStyle name="Calculation 7 6 3 4" xfId="20700"/>
    <cellStyle name="Calculation 7 6 3 5" xfId="20701"/>
    <cellStyle name="Calculation 7 6 3 6" xfId="20702"/>
    <cellStyle name="Calculation 7 6 3 7" xfId="20703"/>
    <cellStyle name="Calculation 7 6 4" xfId="2501"/>
    <cellStyle name="Calculation 7 6 5" xfId="20704"/>
    <cellStyle name="Calculation 7 6 6" xfId="20705"/>
    <cellStyle name="Calculation 7 6 7" xfId="20706"/>
    <cellStyle name="Calculation 7 6 8" xfId="20707"/>
    <cellStyle name="Calculation 7 7" xfId="2502"/>
    <cellStyle name="Calculation 7 7 2" xfId="2503"/>
    <cellStyle name="Calculation 7 7 2 2" xfId="2504"/>
    <cellStyle name="Calculation 7 7 2 2 2" xfId="20708"/>
    <cellStyle name="Calculation 7 7 2 2 3" xfId="20709"/>
    <cellStyle name="Calculation 7 7 2 2 4" xfId="20710"/>
    <cellStyle name="Calculation 7 7 2 2 5" xfId="20711"/>
    <cellStyle name="Calculation 7 7 2 2 6" xfId="20712"/>
    <cellStyle name="Calculation 7 7 2 2 7" xfId="20713"/>
    <cellStyle name="Calculation 7 7 2 2 8" xfId="20714"/>
    <cellStyle name="Calculation 7 7 2 3" xfId="2505"/>
    <cellStyle name="Calculation 7 7 2 3 2" xfId="20715"/>
    <cellStyle name="Calculation 7 7 2 4" xfId="20716"/>
    <cellStyle name="Calculation 7 7 2 5" xfId="20717"/>
    <cellStyle name="Calculation 7 7 2 6" xfId="20718"/>
    <cellStyle name="Calculation 7 7 2 7" xfId="20719"/>
    <cellStyle name="Calculation 7 7 3" xfId="2506"/>
    <cellStyle name="Calculation 7 7 3 2" xfId="20720"/>
    <cellStyle name="Calculation 7 7 3 3" xfId="20721"/>
    <cellStyle name="Calculation 7 7 3 4" xfId="20722"/>
    <cellStyle name="Calculation 7 7 3 5" xfId="20723"/>
    <cellStyle name="Calculation 7 7 3 6" xfId="20724"/>
    <cellStyle name="Calculation 7 7 3 7" xfId="20725"/>
    <cellStyle name="Calculation 7 7 4" xfId="2507"/>
    <cellStyle name="Calculation 7 7 5" xfId="20726"/>
    <cellStyle name="Calculation 7 7 6" xfId="20727"/>
    <cellStyle name="Calculation 7 7 7" xfId="20728"/>
    <cellStyle name="Calculation 7 7 8" xfId="20729"/>
    <cellStyle name="Calculation 7 8" xfId="2508"/>
    <cellStyle name="Calculation 7 8 2" xfId="2509"/>
    <cellStyle name="Calculation 7 8 2 2" xfId="20730"/>
    <cellStyle name="Calculation 7 8 2 3" xfId="20731"/>
    <cellStyle name="Calculation 7 8 2 4" xfId="20732"/>
    <cellStyle name="Calculation 7 8 2 5" xfId="20733"/>
    <cellStyle name="Calculation 7 8 2 6" xfId="20734"/>
    <cellStyle name="Calculation 7 8 2 7" xfId="20735"/>
    <cellStyle name="Calculation 7 8 2 8" xfId="20736"/>
    <cellStyle name="Calculation 7 8 3" xfId="2510"/>
    <cellStyle name="Calculation 7 8 3 2" xfId="20737"/>
    <cellStyle name="Calculation 7 8 4" xfId="20738"/>
    <cellStyle name="Calculation 7 8 5" xfId="20739"/>
    <cellStyle name="Calculation 7 8 6" xfId="20740"/>
    <cellStyle name="Calculation 7 8 7" xfId="20741"/>
    <cellStyle name="Calculation 7 9" xfId="2511"/>
    <cellStyle name="Calculation 7 9 2" xfId="20742"/>
    <cellStyle name="Calculation 7 9 3" xfId="20743"/>
    <cellStyle name="Calculation 7 9 4" xfId="20744"/>
    <cellStyle name="Calculation 7 9 5" xfId="20745"/>
    <cellStyle name="Calculation 7 9 6" xfId="20746"/>
    <cellStyle name="Calculation 7 9 7" xfId="20747"/>
    <cellStyle name="Calculation 8" xfId="2512"/>
    <cellStyle name="Calculation 8 10" xfId="2513"/>
    <cellStyle name="Calculation 8 11" xfId="20748"/>
    <cellStyle name="Calculation 8 12" xfId="20749"/>
    <cellStyle name="Calculation 8 13" xfId="20750"/>
    <cellStyle name="Calculation 8 14" xfId="20751"/>
    <cellStyle name="Calculation 8 2" xfId="2514"/>
    <cellStyle name="Calculation 8 2 10" xfId="20752"/>
    <cellStyle name="Calculation 8 2 11" xfId="20753"/>
    <cellStyle name="Calculation 8 2 12" xfId="20754"/>
    <cellStyle name="Calculation 8 2 2" xfId="2515"/>
    <cellStyle name="Calculation 8 2 2 10" xfId="20755"/>
    <cellStyle name="Calculation 8 2 2 11" xfId="20756"/>
    <cellStyle name="Calculation 8 2 2 2" xfId="2516"/>
    <cellStyle name="Calculation 8 2 2 2 2" xfId="2517"/>
    <cellStyle name="Calculation 8 2 2 2 2 2" xfId="2518"/>
    <cellStyle name="Calculation 8 2 2 2 2 2 2" xfId="20757"/>
    <cellStyle name="Calculation 8 2 2 2 2 2 3" xfId="20758"/>
    <cellStyle name="Calculation 8 2 2 2 2 2 4" xfId="20759"/>
    <cellStyle name="Calculation 8 2 2 2 2 2 5" xfId="20760"/>
    <cellStyle name="Calculation 8 2 2 2 2 2 6" xfId="20761"/>
    <cellStyle name="Calculation 8 2 2 2 2 2 7" xfId="20762"/>
    <cellStyle name="Calculation 8 2 2 2 2 2 8" xfId="20763"/>
    <cellStyle name="Calculation 8 2 2 2 2 3" xfId="2519"/>
    <cellStyle name="Calculation 8 2 2 2 2 3 2" xfId="20764"/>
    <cellStyle name="Calculation 8 2 2 2 2 4" xfId="20765"/>
    <cellStyle name="Calculation 8 2 2 2 2 5" xfId="20766"/>
    <cellStyle name="Calculation 8 2 2 2 2 6" xfId="20767"/>
    <cellStyle name="Calculation 8 2 2 2 2 7" xfId="20768"/>
    <cellStyle name="Calculation 8 2 2 2 3" xfId="2520"/>
    <cellStyle name="Calculation 8 2 2 2 3 2" xfId="20769"/>
    <cellStyle name="Calculation 8 2 2 2 3 3" xfId="20770"/>
    <cellStyle name="Calculation 8 2 2 2 3 4" xfId="20771"/>
    <cellStyle name="Calculation 8 2 2 2 3 5" xfId="20772"/>
    <cellStyle name="Calculation 8 2 2 2 3 6" xfId="20773"/>
    <cellStyle name="Calculation 8 2 2 2 3 7" xfId="20774"/>
    <cellStyle name="Calculation 8 2 2 2 4" xfId="2521"/>
    <cellStyle name="Calculation 8 2 2 2 5" xfId="20775"/>
    <cellStyle name="Calculation 8 2 2 2 6" xfId="20776"/>
    <cellStyle name="Calculation 8 2 2 2 7" xfId="20777"/>
    <cellStyle name="Calculation 8 2 2 2 8" xfId="20778"/>
    <cellStyle name="Calculation 8 2 2 3" xfId="2522"/>
    <cellStyle name="Calculation 8 2 2 3 2" xfId="2523"/>
    <cellStyle name="Calculation 8 2 2 3 2 2" xfId="2524"/>
    <cellStyle name="Calculation 8 2 2 3 2 2 2" xfId="20779"/>
    <cellStyle name="Calculation 8 2 2 3 2 2 3" xfId="20780"/>
    <cellStyle name="Calculation 8 2 2 3 2 2 4" xfId="20781"/>
    <cellStyle name="Calculation 8 2 2 3 2 2 5" xfId="20782"/>
    <cellStyle name="Calculation 8 2 2 3 2 2 6" xfId="20783"/>
    <cellStyle name="Calculation 8 2 2 3 2 2 7" xfId="20784"/>
    <cellStyle name="Calculation 8 2 2 3 2 2 8" xfId="20785"/>
    <cellStyle name="Calculation 8 2 2 3 2 3" xfId="2525"/>
    <cellStyle name="Calculation 8 2 2 3 2 3 2" xfId="20786"/>
    <cellStyle name="Calculation 8 2 2 3 2 4" xfId="20787"/>
    <cellStyle name="Calculation 8 2 2 3 2 5" xfId="20788"/>
    <cellStyle name="Calculation 8 2 2 3 2 6" xfId="20789"/>
    <cellStyle name="Calculation 8 2 2 3 2 7" xfId="20790"/>
    <cellStyle name="Calculation 8 2 2 3 3" xfId="2526"/>
    <cellStyle name="Calculation 8 2 2 3 3 2" xfId="20791"/>
    <cellStyle name="Calculation 8 2 2 3 3 3" xfId="20792"/>
    <cellStyle name="Calculation 8 2 2 3 3 4" xfId="20793"/>
    <cellStyle name="Calculation 8 2 2 3 3 5" xfId="20794"/>
    <cellStyle name="Calculation 8 2 2 3 3 6" xfId="20795"/>
    <cellStyle name="Calculation 8 2 2 3 3 7" xfId="20796"/>
    <cellStyle name="Calculation 8 2 2 3 4" xfId="2527"/>
    <cellStyle name="Calculation 8 2 2 3 5" xfId="20797"/>
    <cellStyle name="Calculation 8 2 2 3 6" xfId="20798"/>
    <cellStyle name="Calculation 8 2 2 3 7" xfId="20799"/>
    <cellStyle name="Calculation 8 2 2 3 8" xfId="20800"/>
    <cellStyle name="Calculation 8 2 2 4" xfId="2528"/>
    <cellStyle name="Calculation 8 2 2 4 2" xfId="2529"/>
    <cellStyle name="Calculation 8 2 2 4 2 2" xfId="2530"/>
    <cellStyle name="Calculation 8 2 2 4 2 2 2" xfId="20801"/>
    <cellStyle name="Calculation 8 2 2 4 2 2 3" xfId="20802"/>
    <cellStyle name="Calculation 8 2 2 4 2 2 4" xfId="20803"/>
    <cellStyle name="Calculation 8 2 2 4 2 2 5" xfId="20804"/>
    <cellStyle name="Calculation 8 2 2 4 2 2 6" xfId="20805"/>
    <cellStyle name="Calculation 8 2 2 4 2 2 7" xfId="20806"/>
    <cellStyle name="Calculation 8 2 2 4 2 2 8" xfId="20807"/>
    <cellStyle name="Calculation 8 2 2 4 2 3" xfId="2531"/>
    <cellStyle name="Calculation 8 2 2 4 2 3 2" xfId="20808"/>
    <cellStyle name="Calculation 8 2 2 4 2 4" xfId="20809"/>
    <cellStyle name="Calculation 8 2 2 4 2 5" xfId="20810"/>
    <cellStyle name="Calculation 8 2 2 4 2 6" xfId="20811"/>
    <cellStyle name="Calculation 8 2 2 4 2 7" xfId="20812"/>
    <cellStyle name="Calculation 8 2 2 4 3" xfId="2532"/>
    <cellStyle name="Calculation 8 2 2 4 3 2" xfId="20813"/>
    <cellStyle name="Calculation 8 2 2 4 3 3" xfId="20814"/>
    <cellStyle name="Calculation 8 2 2 4 3 4" xfId="20815"/>
    <cellStyle name="Calculation 8 2 2 4 3 5" xfId="20816"/>
    <cellStyle name="Calculation 8 2 2 4 3 6" xfId="20817"/>
    <cellStyle name="Calculation 8 2 2 4 3 7" xfId="20818"/>
    <cellStyle name="Calculation 8 2 2 4 4" xfId="2533"/>
    <cellStyle name="Calculation 8 2 2 4 5" xfId="20819"/>
    <cellStyle name="Calculation 8 2 2 4 6" xfId="20820"/>
    <cellStyle name="Calculation 8 2 2 4 7" xfId="20821"/>
    <cellStyle name="Calculation 8 2 2 4 8" xfId="20822"/>
    <cellStyle name="Calculation 8 2 2 5" xfId="2534"/>
    <cellStyle name="Calculation 8 2 2 5 2" xfId="2535"/>
    <cellStyle name="Calculation 8 2 2 5 2 2" xfId="20823"/>
    <cellStyle name="Calculation 8 2 2 5 2 3" xfId="20824"/>
    <cellStyle name="Calculation 8 2 2 5 2 4" xfId="20825"/>
    <cellStyle name="Calculation 8 2 2 5 2 5" xfId="20826"/>
    <cellStyle name="Calculation 8 2 2 5 2 6" xfId="20827"/>
    <cellStyle name="Calculation 8 2 2 5 2 7" xfId="20828"/>
    <cellStyle name="Calculation 8 2 2 5 2 8" xfId="20829"/>
    <cellStyle name="Calculation 8 2 2 5 3" xfId="2536"/>
    <cellStyle name="Calculation 8 2 2 5 3 2" xfId="20830"/>
    <cellStyle name="Calculation 8 2 2 5 4" xfId="20831"/>
    <cellStyle name="Calculation 8 2 2 5 5" xfId="20832"/>
    <cellStyle name="Calculation 8 2 2 5 6" xfId="20833"/>
    <cellStyle name="Calculation 8 2 2 5 7" xfId="20834"/>
    <cellStyle name="Calculation 8 2 2 6" xfId="2537"/>
    <cellStyle name="Calculation 8 2 2 6 2" xfId="20835"/>
    <cellStyle name="Calculation 8 2 2 6 3" xfId="20836"/>
    <cellStyle name="Calculation 8 2 2 6 4" xfId="20837"/>
    <cellStyle name="Calculation 8 2 2 6 5" xfId="20838"/>
    <cellStyle name="Calculation 8 2 2 6 6" xfId="20839"/>
    <cellStyle name="Calculation 8 2 2 6 7" xfId="20840"/>
    <cellStyle name="Calculation 8 2 2 7" xfId="2538"/>
    <cellStyle name="Calculation 8 2 2 8" xfId="20841"/>
    <cellStyle name="Calculation 8 2 2 9" xfId="20842"/>
    <cellStyle name="Calculation 8 2 3" xfId="2539"/>
    <cellStyle name="Calculation 8 2 3 2" xfId="2540"/>
    <cellStyle name="Calculation 8 2 3 2 2" xfId="2541"/>
    <cellStyle name="Calculation 8 2 3 2 2 2" xfId="20843"/>
    <cellStyle name="Calculation 8 2 3 2 2 3" xfId="20844"/>
    <cellStyle name="Calculation 8 2 3 2 2 4" xfId="20845"/>
    <cellStyle name="Calculation 8 2 3 2 2 5" xfId="20846"/>
    <cellStyle name="Calculation 8 2 3 2 2 6" xfId="20847"/>
    <cellStyle name="Calculation 8 2 3 2 2 7" xfId="20848"/>
    <cellStyle name="Calculation 8 2 3 2 2 8" xfId="20849"/>
    <cellStyle name="Calculation 8 2 3 2 3" xfId="2542"/>
    <cellStyle name="Calculation 8 2 3 2 3 2" xfId="20850"/>
    <cellStyle name="Calculation 8 2 3 2 4" xfId="20851"/>
    <cellStyle name="Calculation 8 2 3 2 5" xfId="20852"/>
    <cellStyle name="Calculation 8 2 3 2 6" xfId="20853"/>
    <cellStyle name="Calculation 8 2 3 2 7" xfId="20854"/>
    <cellStyle name="Calculation 8 2 3 3" xfId="2543"/>
    <cellStyle name="Calculation 8 2 3 3 2" xfId="20855"/>
    <cellStyle name="Calculation 8 2 3 3 3" xfId="20856"/>
    <cellStyle name="Calculation 8 2 3 3 4" xfId="20857"/>
    <cellStyle name="Calculation 8 2 3 3 5" xfId="20858"/>
    <cellStyle name="Calculation 8 2 3 3 6" xfId="20859"/>
    <cellStyle name="Calculation 8 2 3 3 7" xfId="20860"/>
    <cellStyle name="Calculation 8 2 3 4" xfId="2544"/>
    <cellStyle name="Calculation 8 2 3 5" xfId="20861"/>
    <cellStyle name="Calculation 8 2 3 6" xfId="20862"/>
    <cellStyle name="Calculation 8 2 3 7" xfId="20863"/>
    <cellStyle name="Calculation 8 2 3 8" xfId="20864"/>
    <cellStyle name="Calculation 8 2 4" xfId="2545"/>
    <cellStyle name="Calculation 8 2 4 2" xfId="2546"/>
    <cellStyle name="Calculation 8 2 4 2 2" xfId="2547"/>
    <cellStyle name="Calculation 8 2 4 2 2 2" xfId="20865"/>
    <cellStyle name="Calculation 8 2 4 2 2 3" xfId="20866"/>
    <cellStyle name="Calculation 8 2 4 2 2 4" xfId="20867"/>
    <cellStyle name="Calculation 8 2 4 2 2 5" xfId="20868"/>
    <cellStyle name="Calculation 8 2 4 2 2 6" xfId="20869"/>
    <cellStyle name="Calculation 8 2 4 2 2 7" xfId="20870"/>
    <cellStyle name="Calculation 8 2 4 2 2 8" xfId="20871"/>
    <cellStyle name="Calculation 8 2 4 2 3" xfId="2548"/>
    <cellStyle name="Calculation 8 2 4 2 3 2" xfId="20872"/>
    <cellStyle name="Calculation 8 2 4 2 4" xfId="20873"/>
    <cellStyle name="Calculation 8 2 4 2 5" xfId="20874"/>
    <cellStyle name="Calculation 8 2 4 2 6" xfId="20875"/>
    <cellStyle name="Calculation 8 2 4 2 7" xfId="20876"/>
    <cellStyle name="Calculation 8 2 4 3" xfId="2549"/>
    <cellStyle name="Calculation 8 2 4 3 2" xfId="20877"/>
    <cellStyle name="Calculation 8 2 4 3 3" xfId="20878"/>
    <cellStyle name="Calculation 8 2 4 3 4" xfId="20879"/>
    <cellStyle name="Calculation 8 2 4 3 5" xfId="20880"/>
    <cellStyle name="Calculation 8 2 4 3 6" xfId="20881"/>
    <cellStyle name="Calculation 8 2 4 3 7" xfId="20882"/>
    <cellStyle name="Calculation 8 2 4 4" xfId="2550"/>
    <cellStyle name="Calculation 8 2 4 5" xfId="20883"/>
    <cellStyle name="Calculation 8 2 4 6" xfId="20884"/>
    <cellStyle name="Calculation 8 2 4 7" xfId="20885"/>
    <cellStyle name="Calculation 8 2 4 8" xfId="20886"/>
    <cellStyle name="Calculation 8 2 5" xfId="2551"/>
    <cellStyle name="Calculation 8 2 5 2" xfId="2552"/>
    <cellStyle name="Calculation 8 2 5 2 2" xfId="2553"/>
    <cellStyle name="Calculation 8 2 5 2 2 2" xfId="20887"/>
    <cellStyle name="Calculation 8 2 5 2 2 3" xfId="20888"/>
    <cellStyle name="Calculation 8 2 5 2 2 4" xfId="20889"/>
    <cellStyle name="Calculation 8 2 5 2 2 5" xfId="20890"/>
    <cellStyle name="Calculation 8 2 5 2 2 6" xfId="20891"/>
    <cellStyle name="Calculation 8 2 5 2 2 7" xfId="20892"/>
    <cellStyle name="Calculation 8 2 5 2 2 8" xfId="20893"/>
    <cellStyle name="Calculation 8 2 5 2 3" xfId="2554"/>
    <cellStyle name="Calculation 8 2 5 2 3 2" xfId="20894"/>
    <cellStyle name="Calculation 8 2 5 2 4" xfId="20895"/>
    <cellStyle name="Calculation 8 2 5 2 5" xfId="20896"/>
    <cellStyle name="Calculation 8 2 5 2 6" xfId="20897"/>
    <cellStyle name="Calculation 8 2 5 2 7" xfId="20898"/>
    <cellStyle name="Calculation 8 2 5 3" xfId="2555"/>
    <cellStyle name="Calculation 8 2 5 3 2" xfId="20899"/>
    <cellStyle name="Calculation 8 2 5 3 3" xfId="20900"/>
    <cellStyle name="Calculation 8 2 5 3 4" xfId="20901"/>
    <cellStyle name="Calculation 8 2 5 3 5" xfId="20902"/>
    <cellStyle name="Calculation 8 2 5 3 6" xfId="20903"/>
    <cellStyle name="Calculation 8 2 5 3 7" xfId="20904"/>
    <cellStyle name="Calculation 8 2 5 4" xfId="2556"/>
    <cellStyle name="Calculation 8 2 5 5" xfId="20905"/>
    <cellStyle name="Calculation 8 2 5 6" xfId="20906"/>
    <cellStyle name="Calculation 8 2 5 7" xfId="20907"/>
    <cellStyle name="Calculation 8 2 5 8" xfId="20908"/>
    <cellStyle name="Calculation 8 2 6" xfId="2557"/>
    <cellStyle name="Calculation 8 2 6 2" xfId="2558"/>
    <cellStyle name="Calculation 8 2 6 2 2" xfId="20909"/>
    <cellStyle name="Calculation 8 2 6 2 3" xfId="20910"/>
    <cellStyle name="Calculation 8 2 6 2 4" xfId="20911"/>
    <cellStyle name="Calculation 8 2 6 2 5" xfId="20912"/>
    <cellStyle name="Calculation 8 2 6 2 6" xfId="20913"/>
    <cellStyle name="Calculation 8 2 6 2 7" xfId="20914"/>
    <cellStyle name="Calculation 8 2 6 2 8" xfId="20915"/>
    <cellStyle name="Calculation 8 2 6 3" xfId="2559"/>
    <cellStyle name="Calculation 8 2 6 3 2" xfId="20916"/>
    <cellStyle name="Calculation 8 2 6 4" xfId="20917"/>
    <cellStyle name="Calculation 8 2 6 5" xfId="20918"/>
    <cellStyle name="Calculation 8 2 6 6" xfId="20919"/>
    <cellStyle name="Calculation 8 2 6 7" xfId="20920"/>
    <cellStyle name="Calculation 8 2 7" xfId="2560"/>
    <cellStyle name="Calculation 8 2 7 2" xfId="20921"/>
    <cellStyle name="Calculation 8 2 7 3" xfId="20922"/>
    <cellStyle name="Calculation 8 2 7 4" xfId="20923"/>
    <cellStyle name="Calculation 8 2 7 5" xfId="20924"/>
    <cellStyle name="Calculation 8 2 7 6" xfId="20925"/>
    <cellStyle name="Calculation 8 2 7 7" xfId="20926"/>
    <cellStyle name="Calculation 8 2 8" xfId="2561"/>
    <cellStyle name="Calculation 8 2 9" xfId="20927"/>
    <cellStyle name="Calculation 8 3" xfId="2562"/>
    <cellStyle name="Calculation 8 3 10" xfId="20928"/>
    <cellStyle name="Calculation 8 3 11" xfId="20929"/>
    <cellStyle name="Calculation 8 3 2" xfId="2563"/>
    <cellStyle name="Calculation 8 3 2 2" xfId="2564"/>
    <cellStyle name="Calculation 8 3 2 2 2" xfId="2565"/>
    <cellStyle name="Calculation 8 3 2 2 2 2" xfId="20930"/>
    <cellStyle name="Calculation 8 3 2 2 2 3" xfId="20931"/>
    <cellStyle name="Calculation 8 3 2 2 2 4" xfId="20932"/>
    <cellStyle name="Calculation 8 3 2 2 2 5" xfId="20933"/>
    <cellStyle name="Calculation 8 3 2 2 2 6" xfId="20934"/>
    <cellStyle name="Calculation 8 3 2 2 2 7" xfId="20935"/>
    <cellStyle name="Calculation 8 3 2 2 2 8" xfId="20936"/>
    <cellStyle name="Calculation 8 3 2 2 3" xfId="2566"/>
    <cellStyle name="Calculation 8 3 2 2 3 2" xfId="20937"/>
    <cellStyle name="Calculation 8 3 2 2 4" xfId="20938"/>
    <cellStyle name="Calculation 8 3 2 2 5" xfId="20939"/>
    <cellStyle name="Calculation 8 3 2 2 6" xfId="20940"/>
    <cellStyle name="Calculation 8 3 2 2 7" xfId="20941"/>
    <cellStyle name="Calculation 8 3 2 3" xfId="2567"/>
    <cellStyle name="Calculation 8 3 2 3 2" xfId="20942"/>
    <cellStyle name="Calculation 8 3 2 3 3" xfId="20943"/>
    <cellStyle name="Calculation 8 3 2 3 4" xfId="20944"/>
    <cellStyle name="Calculation 8 3 2 3 5" xfId="20945"/>
    <cellStyle name="Calculation 8 3 2 3 6" xfId="20946"/>
    <cellStyle name="Calculation 8 3 2 3 7" xfId="20947"/>
    <cellStyle name="Calculation 8 3 2 4" xfId="2568"/>
    <cellStyle name="Calculation 8 3 2 5" xfId="20948"/>
    <cellStyle name="Calculation 8 3 2 6" xfId="20949"/>
    <cellStyle name="Calculation 8 3 2 7" xfId="20950"/>
    <cellStyle name="Calculation 8 3 2 8" xfId="20951"/>
    <cellStyle name="Calculation 8 3 3" xfId="2569"/>
    <cellStyle name="Calculation 8 3 3 2" xfId="2570"/>
    <cellStyle name="Calculation 8 3 3 2 2" xfId="2571"/>
    <cellStyle name="Calculation 8 3 3 2 2 2" xfId="20952"/>
    <cellStyle name="Calculation 8 3 3 2 2 3" xfId="20953"/>
    <cellStyle name="Calculation 8 3 3 2 2 4" xfId="20954"/>
    <cellStyle name="Calculation 8 3 3 2 2 5" xfId="20955"/>
    <cellStyle name="Calculation 8 3 3 2 2 6" xfId="20956"/>
    <cellStyle name="Calculation 8 3 3 2 2 7" xfId="20957"/>
    <cellStyle name="Calculation 8 3 3 2 2 8" xfId="20958"/>
    <cellStyle name="Calculation 8 3 3 2 3" xfId="2572"/>
    <cellStyle name="Calculation 8 3 3 2 3 2" xfId="20959"/>
    <cellStyle name="Calculation 8 3 3 2 4" xfId="20960"/>
    <cellStyle name="Calculation 8 3 3 2 5" xfId="20961"/>
    <cellStyle name="Calculation 8 3 3 2 6" xfId="20962"/>
    <cellStyle name="Calculation 8 3 3 2 7" xfId="20963"/>
    <cellStyle name="Calculation 8 3 3 3" xfId="2573"/>
    <cellStyle name="Calculation 8 3 3 3 2" xfId="20964"/>
    <cellStyle name="Calculation 8 3 3 3 3" xfId="20965"/>
    <cellStyle name="Calculation 8 3 3 3 4" xfId="20966"/>
    <cellStyle name="Calculation 8 3 3 3 5" xfId="20967"/>
    <cellStyle name="Calculation 8 3 3 3 6" xfId="20968"/>
    <cellStyle name="Calculation 8 3 3 3 7" xfId="20969"/>
    <cellStyle name="Calculation 8 3 3 4" xfId="2574"/>
    <cellStyle name="Calculation 8 3 3 5" xfId="20970"/>
    <cellStyle name="Calculation 8 3 3 6" xfId="20971"/>
    <cellStyle name="Calculation 8 3 3 7" xfId="20972"/>
    <cellStyle name="Calculation 8 3 3 8" xfId="20973"/>
    <cellStyle name="Calculation 8 3 4" xfId="2575"/>
    <cellStyle name="Calculation 8 3 4 2" xfId="2576"/>
    <cellStyle name="Calculation 8 3 4 2 2" xfId="2577"/>
    <cellStyle name="Calculation 8 3 4 2 2 2" xfId="20974"/>
    <cellStyle name="Calculation 8 3 4 2 2 3" xfId="20975"/>
    <cellStyle name="Calculation 8 3 4 2 2 4" xfId="20976"/>
    <cellStyle name="Calculation 8 3 4 2 2 5" xfId="20977"/>
    <cellStyle name="Calculation 8 3 4 2 2 6" xfId="20978"/>
    <cellStyle name="Calculation 8 3 4 2 2 7" xfId="20979"/>
    <cellStyle name="Calculation 8 3 4 2 2 8" xfId="20980"/>
    <cellStyle name="Calculation 8 3 4 2 3" xfId="2578"/>
    <cellStyle name="Calculation 8 3 4 2 3 2" xfId="20981"/>
    <cellStyle name="Calculation 8 3 4 2 4" xfId="20982"/>
    <cellStyle name="Calculation 8 3 4 2 5" xfId="20983"/>
    <cellStyle name="Calculation 8 3 4 2 6" xfId="20984"/>
    <cellStyle name="Calculation 8 3 4 2 7" xfId="20985"/>
    <cellStyle name="Calculation 8 3 4 3" xfId="2579"/>
    <cellStyle name="Calculation 8 3 4 3 2" xfId="20986"/>
    <cellStyle name="Calculation 8 3 4 3 3" xfId="20987"/>
    <cellStyle name="Calculation 8 3 4 3 4" xfId="20988"/>
    <cellStyle name="Calculation 8 3 4 3 5" xfId="20989"/>
    <cellStyle name="Calculation 8 3 4 3 6" xfId="20990"/>
    <cellStyle name="Calculation 8 3 4 3 7" xfId="20991"/>
    <cellStyle name="Calculation 8 3 4 4" xfId="2580"/>
    <cellStyle name="Calculation 8 3 4 5" xfId="20992"/>
    <cellStyle name="Calculation 8 3 4 6" xfId="20993"/>
    <cellStyle name="Calculation 8 3 4 7" xfId="20994"/>
    <cellStyle name="Calculation 8 3 4 8" xfId="20995"/>
    <cellStyle name="Calculation 8 3 5" xfId="2581"/>
    <cellStyle name="Calculation 8 3 5 2" xfId="2582"/>
    <cellStyle name="Calculation 8 3 5 2 2" xfId="20996"/>
    <cellStyle name="Calculation 8 3 5 2 3" xfId="20997"/>
    <cellStyle name="Calculation 8 3 5 2 4" xfId="20998"/>
    <cellStyle name="Calculation 8 3 5 2 5" xfId="20999"/>
    <cellStyle name="Calculation 8 3 5 2 6" xfId="21000"/>
    <cellStyle name="Calculation 8 3 5 2 7" xfId="21001"/>
    <cellStyle name="Calculation 8 3 5 2 8" xfId="21002"/>
    <cellStyle name="Calculation 8 3 5 3" xfId="2583"/>
    <cellStyle name="Calculation 8 3 5 3 2" xfId="21003"/>
    <cellStyle name="Calculation 8 3 5 4" xfId="21004"/>
    <cellStyle name="Calculation 8 3 5 5" xfId="21005"/>
    <cellStyle name="Calculation 8 3 5 6" xfId="21006"/>
    <cellStyle name="Calculation 8 3 5 7" xfId="21007"/>
    <cellStyle name="Calculation 8 3 6" xfId="2584"/>
    <cellStyle name="Calculation 8 3 6 2" xfId="21008"/>
    <cellStyle name="Calculation 8 3 6 3" xfId="21009"/>
    <cellStyle name="Calculation 8 3 6 4" xfId="21010"/>
    <cellStyle name="Calculation 8 3 6 5" xfId="21011"/>
    <cellStyle name="Calculation 8 3 6 6" xfId="21012"/>
    <cellStyle name="Calculation 8 3 6 7" xfId="21013"/>
    <cellStyle name="Calculation 8 3 7" xfId="2585"/>
    <cellStyle name="Calculation 8 3 8" xfId="21014"/>
    <cellStyle name="Calculation 8 3 9" xfId="21015"/>
    <cellStyle name="Calculation 8 4" xfId="2586"/>
    <cellStyle name="Calculation 8 4 10" xfId="21016"/>
    <cellStyle name="Calculation 8 4 11" xfId="21017"/>
    <cellStyle name="Calculation 8 4 2" xfId="2587"/>
    <cellStyle name="Calculation 8 4 2 2" xfId="2588"/>
    <cellStyle name="Calculation 8 4 2 2 2" xfId="2589"/>
    <cellStyle name="Calculation 8 4 2 2 2 2" xfId="21018"/>
    <cellStyle name="Calculation 8 4 2 2 2 3" xfId="21019"/>
    <cellStyle name="Calculation 8 4 2 2 2 4" xfId="21020"/>
    <cellStyle name="Calculation 8 4 2 2 2 5" xfId="21021"/>
    <cellStyle name="Calculation 8 4 2 2 2 6" xfId="21022"/>
    <cellStyle name="Calculation 8 4 2 2 2 7" xfId="21023"/>
    <cellStyle name="Calculation 8 4 2 2 2 8" xfId="21024"/>
    <cellStyle name="Calculation 8 4 2 2 3" xfId="2590"/>
    <cellStyle name="Calculation 8 4 2 2 3 2" xfId="21025"/>
    <cellStyle name="Calculation 8 4 2 2 4" xfId="21026"/>
    <cellStyle name="Calculation 8 4 2 2 5" xfId="21027"/>
    <cellStyle name="Calculation 8 4 2 2 6" xfId="21028"/>
    <cellStyle name="Calculation 8 4 2 2 7" xfId="21029"/>
    <cellStyle name="Calculation 8 4 2 3" xfId="2591"/>
    <cellStyle name="Calculation 8 4 2 3 2" xfId="21030"/>
    <cellStyle name="Calculation 8 4 2 3 3" xfId="21031"/>
    <cellStyle name="Calculation 8 4 2 3 4" xfId="21032"/>
    <cellStyle name="Calculation 8 4 2 3 5" xfId="21033"/>
    <cellStyle name="Calculation 8 4 2 3 6" xfId="21034"/>
    <cellStyle name="Calculation 8 4 2 3 7" xfId="21035"/>
    <cellStyle name="Calculation 8 4 2 4" xfId="2592"/>
    <cellStyle name="Calculation 8 4 2 5" xfId="21036"/>
    <cellStyle name="Calculation 8 4 2 6" xfId="21037"/>
    <cellStyle name="Calculation 8 4 2 7" xfId="21038"/>
    <cellStyle name="Calculation 8 4 2 8" xfId="21039"/>
    <cellStyle name="Calculation 8 4 3" xfId="2593"/>
    <cellStyle name="Calculation 8 4 3 2" xfId="2594"/>
    <cellStyle name="Calculation 8 4 3 2 2" xfId="2595"/>
    <cellStyle name="Calculation 8 4 3 2 2 2" xfId="21040"/>
    <cellStyle name="Calculation 8 4 3 2 2 3" xfId="21041"/>
    <cellStyle name="Calculation 8 4 3 2 2 4" xfId="21042"/>
    <cellStyle name="Calculation 8 4 3 2 2 5" xfId="21043"/>
    <cellStyle name="Calculation 8 4 3 2 2 6" xfId="21044"/>
    <cellStyle name="Calculation 8 4 3 2 2 7" xfId="21045"/>
    <cellStyle name="Calculation 8 4 3 2 2 8" xfId="21046"/>
    <cellStyle name="Calculation 8 4 3 2 3" xfId="2596"/>
    <cellStyle name="Calculation 8 4 3 2 3 2" xfId="21047"/>
    <cellStyle name="Calculation 8 4 3 2 4" xfId="21048"/>
    <cellStyle name="Calculation 8 4 3 2 5" xfId="21049"/>
    <cellStyle name="Calculation 8 4 3 2 6" xfId="21050"/>
    <cellStyle name="Calculation 8 4 3 2 7" xfId="21051"/>
    <cellStyle name="Calculation 8 4 3 3" xfId="2597"/>
    <cellStyle name="Calculation 8 4 3 3 2" xfId="21052"/>
    <cellStyle name="Calculation 8 4 3 3 3" xfId="21053"/>
    <cellStyle name="Calculation 8 4 3 3 4" xfId="21054"/>
    <cellStyle name="Calculation 8 4 3 3 5" xfId="21055"/>
    <cellStyle name="Calculation 8 4 3 3 6" xfId="21056"/>
    <cellStyle name="Calculation 8 4 3 3 7" xfId="21057"/>
    <cellStyle name="Calculation 8 4 3 4" xfId="2598"/>
    <cellStyle name="Calculation 8 4 3 5" xfId="21058"/>
    <cellStyle name="Calculation 8 4 3 6" xfId="21059"/>
    <cellStyle name="Calculation 8 4 3 7" xfId="21060"/>
    <cellStyle name="Calculation 8 4 3 8" xfId="21061"/>
    <cellStyle name="Calculation 8 4 4" xfId="2599"/>
    <cellStyle name="Calculation 8 4 4 2" xfId="2600"/>
    <cellStyle name="Calculation 8 4 4 2 2" xfId="2601"/>
    <cellStyle name="Calculation 8 4 4 2 2 2" xfId="21062"/>
    <cellStyle name="Calculation 8 4 4 2 2 3" xfId="21063"/>
    <cellStyle name="Calculation 8 4 4 2 2 4" xfId="21064"/>
    <cellStyle name="Calculation 8 4 4 2 2 5" xfId="21065"/>
    <cellStyle name="Calculation 8 4 4 2 2 6" xfId="21066"/>
    <cellStyle name="Calculation 8 4 4 2 2 7" xfId="21067"/>
    <cellStyle name="Calculation 8 4 4 2 2 8" xfId="21068"/>
    <cellStyle name="Calculation 8 4 4 2 3" xfId="2602"/>
    <cellStyle name="Calculation 8 4 4 2 3 2" xfId="21069"/>
    <cellStyle name="Calculation 8 4 4 2 4" xfId="21070"/>
    <cellStyle name="Calculation 8 4 4 2 5" xfId="21071"/>
    <cellStyle name="Calculation 8 4 4 2 6" xfId="21072"/>
    <cellStyle name="Calculation 8 4 4 2 7" xfId="21073"/>
    <cellStyle name="Calculation 8 4 4 3" xfId="2603"/>
    <cellStyle name="Calculation 8 4 4 3 2" xfId="21074"/>
    <cellStyle name="Calculation 8 4 4 3 3" xfId="21075"/>
    <cellStyle name="Calculation 8 4 4 3 4" xfId="21076"/>
    <cellStyle name="Calculation 8 4 4 3 5" xfId="21077"/>
    <cellStyle name="Calculation 8 4 4 3 6" xfId="21078"/>
    <cellStyle name="Calculation 8 4 4 3 7" xfId="21079"/>
    <cellStyle name="Calculation 8 4 4 4" xfId="2604"/>
    <cellStyle name="Calculation 8 4 4 5" xfId="21080"/>
    <cellStyle name="Calculation 8 4 4 6" xfId="21081"/>
    <cellStyle name="Calculation 8 4 4 7" xfId="21082"/>
    <cellStyle name="Calculation 8 4 4 8" xfId="21083"/>
    <cellStyle name="Calculation 8 4 5" xfId="2605"/>
    <cellStyle name="Calculation 8 4 5 2" xfId="2606"/>
    <cellStyle name="Calculation 8 4 5 2 2" xfId="21084"/>
    <cellStyle name="Calculation 8 4 5 2 3" xfId="21085"/>
    <cellStyle name="Calculation 8 4 5 2 4" xfId="21086"/>
    <cellStyle name="Calculation 8 4 5 2 5" xfId="21087"/>
    <cellStyle name="Calculation 8 4 5 2 6" xfId="21088"/>
    <cellStyle name="Calculation 8 4 5 2 7" xfId="21089"/>
    <cellStyle name="Calculation 8 4 5 2 8" xfId="21090"/>
    <cellStyle name="Calculation 8 4 5 3" xfId="2607"/>
    <cellStyle name="Calculation 8 4 5 3 2" xfId="21091"/>
    <cellStyle name="Calculation 8 4 5 4" xfId="21092"/>
    <cellStyle name="Calculation 8 4 5 5" xfId="21093"/>
    <cellStyle name="Calculation 8 4 5 6" xfId="21094"/>
    <cellStyle name="Calculation 8 4 5 7" xfId="21095"/>
    <cellStyle name="Calculation 8 4 6" xfId="2608"/>
    <cellStyle name="Calculation 8 4 6 2" xfId="21096"/>
    <cellStyle name="Calculation 8 4 6 3" xfId="21097"/>
    <cellStyle name="Calculation 8 4 6 4" xfId="21098"/>
    <cellStyle name="Calculation 8 4 6 5" xfId="21099"/>
    <cellStyle name="Calculation 8 4 6 6" xfId="21100"/>
    <cellStyle name="Calculation 8 4 6 7" xfId="21101"/>
    <cellStyle name="Calculation 8 4 7" xfId="2609"/>
    <cellStyle name="Calculation 8 4 8" xfId="21102"/>
    <cellStyle name="Calculation 8 4 9" xfId="21103"/>
    <cellStyle name="Calculation 8 5" xfId="2610"/>
    <cellStyle name="Calculation 8 5 2" xfId="2611"/>
    <cellStyle name="Calculation 8 5 2 2" xfId="2612"/>
    <cellStyle name="Calculation 8 5 2 2 2" xfId="21104"/>
    <cellStyle name="Calculation 8 5 2 2 3" xfId="21105"/>
    <cellStyle name="Calculation 8 5 2 2 4" xfId="21106"/>
    <cellStyle name="Calculation 8 5 2 2 5" xfId="21107"/>
    <cellStyle name="Calculation 8 5 2 2 6" xfId="21108"/>
    <cellStyle name="Calculation 8 5 2 2 7" xfId="21109"/>
    <cellStyle name="Calculation 8 5 2 2 8" xfId="21110"/>
    <cellStyle name="Calculation 8 5 2 3" xfId="2613"/>
    <cellStyle name="Calculation 8 5 2 3 2" xfId="21111"/>
    <cellStyle name="Calculation 8 5 2 4" xfId="21112"/>
    <cellStyle name="Calculation 8 5 2 5" xfId="21113"/>
    <cellStyle name="Calculation 8 5 2 6" xfId="21114"/>
    <cellStyle name="Calculation 8 5 2 7" xfId="21115"/>
    <cellStyle name="Calculation 8 5 3" xfId="2614"/>
    <cellStyle name="Calculation 8 5 3 2" xfId="21116"/>
    <cellStyle name="Calculation 8 5 3 3" xfId="21117"/>
    <cellStyle name="Calculation 8 5 3 4" xfId="21118"/>
    <cellStyle name="Calculation 8 5 3 5" xfId="21119"/>
    <cellStyle name="Calculation 8 5 3 6" xfId="21120"/>
    <cellStyle name="Calculation 8 5 3 7" xfId="21121"/>
    <cellStyle name="Calculation 8 5 4" xfId="2615"/>
    <cellStyle name="Calculation 8 5 5" xfId="21122"/>
    <cellStyle name="Calculation 8 5 6" xfId="21123"/>
    <cellStyle name="Calculation 8 5 7" xfId="21124"/>
    <cellStyle name="Calculation 8 5 8" xfId="21125"/>
    <cellStyle name="Calculation 8 6" xfId="2616"/>
    <cellStyle name="Calculation 8 6 2" xfId="2617"/>
    <cellStyle name="Calculation 8 6 2 2" xfId="2618"/>
    <cellStyle name="Calculation 8 6 2 2 2" xfId="21126"/>
    <cellStyle name="Calculation 8 6 2 2 3" xfId="21127"/>
    <cellStyle name="Calculation 8 6 2 2 4" xfId="21128"/>
    <cellStyle name="Calculation 8 6 2 2 5" xfId="21129"/>
    <cellStyle name="Calculation 8 6 2 2 6" xfId="21130"/>
    <cellStyle name="Calculation 8 6 2 2 7" xfId="21131"/>
    <cellStyle name="Calculation 8 6 2 2 8" xfId="21132"/>
    <cellStyle name="Calculation 8 6 2 3" xfId="2619"/>
    <cellStyle name="Calculation 8 6 2 3 2" xfId="21133"/>
    <cellStyle name="Calculation 8 6 2 4" xfId="21134"/>
    <cellStyle name="Calculation 8 6 2 5" xfId="21135"/>
    <cellStyle name="Calculation 8 6 2 6" xfId="21136"/>
    <cellStyle name="Calculation 8 6 2 7" xfId="21137"/>
    <cellStyle name="Calculation 8 6 3" xfId="2620"/>
    <cellStyle name="Calculation 8 6 3 2" xfId="21138"/>
    <cellStyle name="Calculation 8 6 3 3" xfId="21139"/>
    <cellStyle name="Calculation 8 6 3 4" xfId="21140"/>
    <cellStyle name="Calculation 8 6 3 5" xfId="21141"/>
    <cellStyle name="Calculation 8 6 3 6" xfId="21142"/>
    <cellStyle name="Calculation 8 6 3 7" xfId="21143"/>
    <cellStyle name="Calculation 8 6 4" xfId="2621"/>
    <cellStyle name="Calculation 8 6 5" xfId="21144"/>
    <cellStyle name="Calculation 8 6 6" xfId="21145"/>
    <cellStyle name="Calculation 8 6 7" xfId="21146"/>
    <cellStyle name="Calculation 8 6 8" xfId="21147"/>
    <cellStyle name="Calculation 8 7" xfId="2622"/>
    <cellStyle name="Calculation 8 7 2" xfId="2623"/>
    <cellStyle name="Calculation 8 7 2 2" xfId="2624"/>
    <cellStyle name="Calculation 8 7 2 2 2" xfId="21148"/>
    <cellStyle name="Calculation 8 7 2 2 3" xfId="21149"/>
    <cellStyle name="Calculation 8 7 2 2 4" xfId="21150"/>
    <cellStyle name="Calculation 8 7 2 2 5" xfId="21151"/>
    <cellStyle name="Calculation 8 7 2 2 6" xfId="21152"/>
    <cellStyle name="Calculation 8 7 2 2 7" xfId="21153"/>
    <cellStyle name="Calculation 8 7 2 2 8" xfId="21154"/>
    <cellStyle name="Calculation 8 7 2 3" xfId="2625"/>
    <cellStyle name="Calculation 8 7 2 3 2" xfId="21155"/>
    <cellStyle name="Calculation 8 7 2 4" xfId="21156"/>
    <cellStyle name="Calculation 8 7 2 5" xfId="21157"/>
    <cellStyle name="Calculation 8 7 2 6" xfId="21158"/>
    <cellStyle name="Calculation 8 7 2 7" xfId="21159"/>
    <cellStyle name="Calculation 8 7 3" xfId="2626"/>
    <cellStyle name="Calculation 8 7 3 2" xfId="21160"/>
    <cellStyle name="Calculation 8 7 3 3" xfId="21161"/>
    <cellStyle name="Calculation 8 7 3 4" xfId="21162"/>
    <cellStyle name="Calculation 8 7 3 5" xfId="21163"/>
    <cellStyle name="Calculation 8 7 3 6" xfId="21164"/>
    <cellStyle name="Calculation 8 7 3 7" xfId="21165"/>
    <cellStyle name="Calculation 8 7 4" xfId="2627"/>
    <cellStyle name="Calculation 8 7 5" xfId="21166"/>
    <cellStyle name="Calculation 8 7 6" xfId="21167"/>
    <cellStyle name="Calculation 8 7 7" xfId="21168"/>
    <cellStyle name="Calculation 8 7 8" xfId="21169"/>
    <cellStyle name="Calculation 8 8" xfId="2628"/>
    <cellStyle name="Calculation 8 8 2" xfId="2629"/>
    <cellStyle name="Calculation 8 8 2 2" xfId="21170"/>
    <cellStyle name="Calculation 8 8 2 3" xfId="21171"/>
    <cellStyle name="Calculation 8 8 2 4" xfId="21172"/>
    <cellStyle name="Calculation 8 8 2 5" xfId="21173"/>
    <cellStyle name="Calculation 8 8 2 6" xfId="21174"/>
    <cellStyle name="Calculation 8 8 2 7" xfId="21175"/>
    <cellStyle name="Calculation 8 8 2 8" xfId="21176"/>
    <cellStyle name="Calculation 8 8 3" xfId="2630"/>
    <cellStyle name="Calculation 8 8 3 2" xfId="21177"/>
    <cellStyle name="Calculation 8 8 4" xfId="21178"/>
    <cellStyle name="Calculation 8 8 5" xfId="21179"/>
    <cellStyle name="Calculation 8 8 6" xfId="21180"/>
    <cellStyle name="Calculation 8 8 7" xfId="21181"/>
    <cellStyle name="Calculation 8 9" xfId="2631"/>
    <cellStyle name="Calculation 8 9 2" xfId="21182"/>
    <cellStyle name="Calculation 8 9 3" xfId="21183"/>
    <cellStyle name="Calculation 8 9 4" xfId="21184"/>
    <cellStyle name="Calculation 8 9 5" xfId="21185"/>
    <cellStyle name="Calculation 8 9 6" xfId="21186"/>
    <cellStyle name="Calculation 8 9 7" xfId="21187"/>
    <cellStyle name="Calculation 9" xfId="2632"/>
    <cellStyle name="Calculation 9 10" xfId="2633"/>
    <cellStyle name="Calculation 9 11" xfId="21188"/>
    <cellStyle name="Calculation 9 12" xfId="21189"/>
    <cellStyle name="Calculation 9 13" xfId="21190"/>
    <cellStyle name="Calculation 9 14" xfId="21191"/>
    <cellStyle name="Calculation 9 2" xfId="2634"/>
    <cellStyle name="Calculation 9 2 10" xfId="21192"/>
    <cellStyle name="Calculation 9 2 11" xfId="21193"/>
    <cellStyle name="Calculation 9 2 12" xfId="21194"/>
    <cellStyle name="Calculation 9 2 2" xfId="2635"/>
    <cellStyle name="Calculation 9 2 2 10" xfId="21195"/>
    <cellStyle name="Calculation 9 2 2 11" xfId="21196"/>
    <cellStyle name="Calculation 9 2 2 2" xfId="2636"/>
    <cellStyle name="Calculation 9 2 2 2 2" xfId="2637"/>
    <cellStyle name="Calculation 9 2 2 2 2 2" xfId="2638"/>
    <cellStyle name="Calculation 9 2 2 2 2 2 2" xfId="21197"/>
    <cellStyle name="Calculation 9 2 2 2 2 2 3" xfId="21198"/>
    <cellStyle name="Calculation 9 2 2 2 2 2 4" xfId="21199"/>
    <cellStyle name="Calculation 9 2 2 2 2 2 5" xfId="21200"/>
    <cellStyle name="Calculation 9 2 2 2 2 2 6" xfId="21201"/>
    <cellStyle name="Calculation 9 2 2 2 2 2 7" xfId="21202"/>
    <cellStyle name="Calculation 9 2 2 2 2 2 8" xfId="21203"/>
    <cellStyle name="Calculation 9 2 2 2 2 3" xfId="2639"/>
    <cellStyle name="Calculation 9 2 2 2 2 3 2" xfId="21204"/>
    <cellStyle name="Calculation 9 2 2 2 2 4" xfId="21205"/>
    <cellStyle name="Calculation 9 2 2 2 2 5" xfId="21206"/>
    <cellStyle name="Calculation 9 2 2 2 2 6" xfId="21207"/>
    <cellStyle name="Calculation 9 2 2 2 2 7" xfId="21208"/>
    <cellStyle name="Calculation 9 2 2 2 3" xfId="2640"/>
    <cellStyle name="Calculation 9 2 2 2 3 2" xfId="21209"/>
    <cellStyle name="Calculation 9 2 2 2 3 3" xfId="21210"/>
    <cellStyle name="Calculation 9 2 2 2 3 4" xfId="21211"/>
    <cellStyle name="Calculation 9 2 2 2 3 5" xfId="21212"/>
    <cellStyle name="Calculation 9 2 2 2 3 6" xfId="21213"/>
    <cellStyle name="Calculation 9 2 2 2 3 7" xfId="21214"/>
    <cellStyle name="Calculation 9 2 2 2 4" xfId="2641"/>
    <cellStyle name="Calculation 9 2 2 2 5" xfId="21215"/>
    <cellStyle name="Calculation 9 2 2 2 6" xfId="21216"/>
    <cellStyle name="Calculation 9 2 2 2 7" xfId="21217"/>
    <cellStyle name="Calculation 9 2 2 2 8" xfId="21218"/>
    <cellStyle name="Calculation 9 2 2 3" xfId="2642"/>
    <cellStyle name="Calculation 9 2 2 3 2" xfId="2643"/>
    <cellStyle name="Calculation 9 2 2 3 2 2" xfId="2644"/>
    <cellStyle name="Calculation 9 2 2 3 2 2 2" xfId="21219"/>
    <cellStyle name="Calculation 9 2 2 3 2 2 3" xfId="21220"/>
    <cellStyle name="Calculation 9 2 2 3 2 2 4" xfId="21221"/>
    <cellStyle name="Calculation 9 2 2 3 2 2 5" xfId="21222"/>
    <cellStyle name="Calculation 9 2 2 3 2 2 6" xfId="21223"/>
    <cellStyle name="Calculation 9 2 2 3 2 2 7" xfId="21224"/>
    <cellStyle name="Calculation 9 2 2 3 2 2 8" xfId="21225"/>
    <cellStyle name="Calculation 9 2 2 3 2 3" xfId="2645"/>
    <cellStyle name="Calculation 9 2 2 3 2 3 2" xfId="21226"/>
    <cellStyle name="Calculation 9 2 2 3 2 4" xfId="21227"/>
    <cellStyle name="Calculation 9 2 2 3 2 5" xfId="21228"/>
    <cellStyle name="Calculation 9 2 2 3 2 6" xfId="21229"/>
    <cellStyle name="Calculation 9 2 2 3 2 7" xfId="21230"/>
    <cellStyle name="Calculation 9 2 2 3 3" xfId="2646"/>
    <cellStyle name="Calculation 9 2 2 3 3 2" xfId="21231"/>
    <cellStyle name="Calculation 9 2 2 3 3 3" xfId="21232"/>
    <cellStyle name="Calculation 9 2 2 3 3 4" xfId="21233"/>
    <cellStyle name="Calculation 9 2 2 3 3 5" xfId="21234"/>
    <cellStyle name="Calculation 9 2 2 3 3 6" xfId="21235"/>
    <cellStyle name="Calculation 9 2 2 3 3 7" xfId="21236"/>
    <cellStyle name="Calculation 9 2 2 3 4" xfId="2647"/>
    <cellStyle name="Calculation 9 2 2 3 5" xfId="21237"/>
    <cellStyle name="Calculation 9 2 2 3 6" xfId="21238"/>
    <cellStyle name="Calculation 9 2 2 3 7" xfId="21239"/>
    <cellStyle name="Calculation 9 2 2 3 8" xfId="21240"/>
    <cellStyle name="Calculation 9 2 2 4" xfId="2648"/>
    <cellStyle name="Calculation 9 2 2 4 2" xfId="2649"/>
    <cellStyle name="Calculation 9 2 2 4 2 2" xfId="2650"/>
    <cellStyle name="Calculation 9 2 2 4 2 2 2" xfId="21241"/>
    <cellStyle name="Calculation 9 2 2 4 2 2 3" xfId="21242"/>
    <cellStyle name="Calculation 9 2 2 4 2 2 4" xfId="21243"/>
    <cellStyle name="Calculation 9 2 2 4 2 2 5" xfId="21244"/>
    <cellStyle name="Calculation 9 2 2 4 2 2 6" xfId="21245"/>
    <cellStyle name="Calculation 9 2 2 4 2 2 7" xfId="21246"/>
    <cellStyle name="Calculation 9 2 2 4 2 2 8" xfId="21247"/>
    <cellStyle name="Calculation 9 2 2 4 2 3" xfId="2651"/>
    <cellStyle name="Calculation 9 2 2 4 2 3 2" xfId="21248"/>
    <cellStyle name="Calculation 9 2 2 4 2 4" xfId="21249"/>
    <cellStyle name="Calculation 9 2 2 4 2 5" xfId="21250"/>
    <cellStyle name="Calculation 9 2 2 4 2 6" xfId="21251"/>
    <cellStyle name="Calculation 9 2 2 4 2 7" xfId="21252"/>
    <cellStyle name="Calculation 9 2 2 4 3" xfId="2652"/>
    <cellStyle name="Calculation 9 2 2 4 3 2" xfId="21253"/>
    <cellStyle name="Calculation 9 2 2 4 3 3" xfId="21254"/>
    <cellStyle name="Calculation 9 2 2 4 3 4" xfId="21255"/>
    <cellStyle name="Calculation 9 2 2 4 3 5" xfId="21256"/>
    <cellStyle name="Calculation 9 2 2 4 3 6" xfId="21257"/>
    <cellStyle name="Calculation 9 2 2 4 3 7" xfId="21258"/>
    <cellStyle name="Calculation 9 2 2 4 4" xfId="2653"/>
    <cellStyle name="Calculation 9 2 2 4 5" xfId="21259"/>
    <cellStyle name="Calculation 9 2 2 4 6" xfId="21260"/>
    <cellStyle name="Calculation 9 2 2 4 7" xfId="21261"/>
    <cellStyle name="Calculation 9 2 2 4 8" xfId="21262"/>
    <cellStyle name="Calculation 9 2 2 5" xfId="2654"/>
    <cellStyle name="Calculation 9 2 2 5 2" xfId="2655"/>
    <cellStyle name="Calculation 9 2 2 5 2 2" xfId="21263"/>
    <cellStyle name="Calculation 9 2 2 5 2 3" xfId="21264"/>
    <cellStyle name="Calculation 9 2 2 5 2 4" xfId="21265"/>
    <cellStyle name="Calculation 9 2 2 5 2 5" xfId="21266"/>
    <cellStyle name="Calculation 9 2 2 5 2 6" xfId="21267"/>
    <cellStyle name="Calculation 9 2 2 5 2 7" xfId="21268"/>
    <cellStyle name="Calculation 9 2 2 5 2 8" xfId="21269"/>
    <cellStyle name="Calculation 9 2 2 5 3" xfId="2656"/>
    <cellStyle name="Calculation 9 2 2 5 3 2" xfId="21270"/>
    <cellStyle name="Calculation 9 2 2 5 4" xfId="21271"/>
    <cellStyle name="Calculation 9 2 2 5 5" xfId="21272"/>
    <cellStyle name="Calculation 9 2 2 5 6" xfId="21273"/>
    <cellStyle name="Calculation 9 2 2 5 7" xfId="21274"/>
    <cellStyle name="Calculation 9 2 2 6" xfId="2657"/>
    <cellStyle name="Calculation 9 2 2 6 2" xfId="21275"/>
    <cellStyle name="Calculation 9 2 2 6 3" xfId="21276"/>
    <cellStyle name="Calculation 9 2 2 6 4" xfId="21277"/>
    <cellStyle name="Calculation 9 2 2 6 5" xfId="21278"/>
    <cellStyle name="Calculation 9 2 2 6 6" xfId="21279"/>
    <cellStyle name="Calculation 9 2 2 6 7" xfId="21280"/>
    <cellStyle name="Calculation 9 2 2 7" xfId="2658"/>
    <cellStyle name="Calculation 9 2 2 8" xfId="21281"/>
    <cellStyle name="Calculation 9 2 2 9" xfId="21282"/>
    <cellStyle name="Calculation 9 2 3" xfId="2659"/>
    <cellStyle name="Calculation 9 2 3 2" xfId="2660"/>
    <cellStyle name="Calculation 9 2 3 2 2" xfId="2661"/>
    <cellStyle name="Calculation 9 2 3 2 2 2" xfId="21283"/>
    <cellStyle name="Calculation 9 2 3 2 2 3" xfId="21284"/>
    <cellStyle name="Calculation 9 2 3 2 2 4" xfId="21285"/>
    <cellStyle name="Calculation 9 2 3 2 2 5" xfId="21286"/>
    <cellStyle name="Calculation 9 2 3 2 2 6" xfId="21287"/>
    <cellStyle name="Calculation 9 2 3 2 2 7" xfId="21288"/>
    <cellStyle name="Calculation 9 2 3 2 2 8" xfId="21289"/>
    <cellStyle name="Calculation 9 2 3 2 3" xfId="2662"/>
    <cellStyle name="Calculation 9 2 3 2 3 2" xfId="21290"/>
    <cellStyle name="Calculation 9 2 3 2 4" xfId="21291"/>
    <cellStyle name="Calculation 9 2 3 2 5" xfId="21292"/>
    <cellStyle name="Calculation 9 2 3 2 6" xfId="21293"/>
    <cellStyle name="Calculation 9 2 3 2 7" xfId="21294"/>
    <cellStyle name="Calculation 9 2 3 3" xfId="2663"/>
    <cellStyle name="Calculation 9 2 3 3 2" xfId="21295"/>
    <cellStyle name="Calculation 9 2 3 3 3" xfId="21296"/>
    <cellStyle name="Calculation 9 2 3 3 4" xfId="21297"/>
    <cellStyle name="Calculation 9 2 3 3 5" xfId="21298"/>
    <cellStyle name="Calculation 9 2 3 3 6" xfId="21299"/>
    <cellStyle name="Calculation 9 2 3 3 7" xfId="21300"/>
    <cellStyle name="Calculation 9 2 3 4" xfId="2664"/>
    <cellStyle name="Calculation 9 2 3 5" xfId="21301"/>
    <cellStyle name="Calculation 9 2 3 6" xfId="21302"/>
    <cellStyle name="Calculation 9 2 3 7" xfId="21303"/>
    <cellStyle name="Calculation 9 2 3 8" xfId="21304"/>
    <cellStyle name="Calculation 9 2 4" xfId="2665"/>
    <cellStyle name="Calculation 9 2 4 2" xfId="2666"/>
    <cellStyle name="Calculation 9 2 4 2 2" xfId="2667"/>
    <cellStyle name="Calculation 9 2 4 2 2 2" xfId="21305"/>
    <cellStyle name="Calculation 9 2 4 2 2 3" xfId="21306"/>
    <cellStyle name="Calculation 9 2 4 2 2 4" xfId="21307"/>
    <cellStyle name="Calculation 9 2 4 2 2 5" xfId="21308"/>
    <cellStyle name="Calculation 9 2 4 2 2 6" xfId="21309"/>
    <cellStyle name="Calculation 9 2 4 2 2 7" xfId="21310"/>
    <cellStyle name="Calculation 9 2 4 2 2 8" xfId="21311"/>
    <cellStyle name="Calculation 9 2 4 2 3" xfId="2668"/>
    <cellStyle name="Calculation 9 2 4 2 3 2" xfId="21312"/>
    <cellStyle name="Calculation 9 2 4 2 4" xfId="21313"/>
    <cellStyle name="Calculation 9 2 4 2 5" xfId="21314"/>
    <cellStyle name="Calculation 9 2 4 2 6" xfId="21315"/>
    <cellStyle name="Calculation 9 2 4 2 7" xfId="21316"/>
    <cellStyle name="Calculation 9 2 4 3" xfId="2669"/>
    <cellStyle name="Calculation 9 2 4 3 2" xfId="21317"/>
    <cellStyle name="Calculation 9 2 4 3 3" xfId="21318"/>
    <cellStyle name="Calculation 9 2 4 3 4" xfId="21319"/>
    <cellStyle name="Calculation 9 2 4 3 5" xfId="21320"/>
    <cellStyle name="Calculation 9 2 4 3 6" xfId="21321"/>
    <cellStyle name="Calculation 9 2 4 3 7" xfId="21322"/>
    <cellStyle name="Calculation 9 2 4 4" xfId="2670"/>
    <cellStyle name="Calculation 9 2 4 5" xfId="21323"/>
    <cellStyle name="Calculation 9 2 4 6" xfId="21324"/>
    <cellStyle name="Calculation 9 2 4 7" xfId="21325"/>
    <cellStyle name="Calculation 9 2 4 8" xfId="21326"/>
    <cellStyle name="Calculation 9 2 5" xfId="2671"/>
    <cellStyle name="Calculation 9 2 5 2" xfId="2672"/>
    <cellStyle name="Calculation 9 2 5 2 2" xfId="2673"/>
    <cellStyle name="Calculation 9 2 5 2 2 2" xfId="21327"/>
    <cellStyle name="Calculation 9 2 5 2 2 3" xfId="21328"/>
    <cellStyle name="Calculation 9 2 5 2 2 4" xfId="21329"/>
    <cellStyle name="Calculation 9 2 5 2 2 5" xfId="21330"/>
    <cellStyle name="Calculation 9 2 5 2 2 6" xfId="21331"/>
    <cellStyle name="Calculation 9 2 5 2 2 7" xfId="21332"/>
    <cellStyle name="Calculation 9 2 5 2 2 8" xfId="21333"/>
    <cellStyle name="Calculation 9 2 5 2 3" xfId="2674"/>
    <cellStyle name="Calculation 9 2 5 2 3 2" xfId="21334"/>
    <cellStyle name="Calculation 9 2 5 2 4" xfId="21335"/>
    <cellStyle name="Calculation 9 2 5 2 5" xfId="21336"/>
    <cellStyle name="Calculation 9 2 5 2 6" xfId="21337"/>
    <cellStyle name="Calculation 9 2 5 2 7" xfId="21338"/>
    <cellStyle name="Calculation 9 2 5 3" xfId="2675"/>
    <cellStyle name="Calculation 9 2 5 3 2" xfId="21339"/>
    <cellStyle name="Calculation 9 2 5 3 3" xfId="21340"/>
    <cellStyle name="Calculation 9 2 5 3 4" xfId="21341"/>
    <cellStyle name="Calculation 9 2 5 3 5" xfId="21342"/>
    <cellStyle name="Calculation 9 2 5 3 6" xfId="21343"/>
    <cellStyle name="Calculation 9 2 5 3 7" xfId="21344"/>
    <cellStyle name="Calculation 9 2 5 4" xfId="2676"/>
    <cellStyle name="Calculation 9 2 5 5" xfId="21345"/>
    <cellStyle name="Calculation 9 2 5 6" xfId="21346"/>
    <cellStyle name="Calculation 9 2 5 7" xfId="21347"/>
    <cellStyle name="Calculation 9 2 5 8" xfId="21348"/>
    <cellStyle name="Calculation 9 2 6" xfId="2677"/>
    <cellStyle name="Calculation 9 2 6 2" xfId="2678"/>
    <cellStyle name="Calculation 9 2 6 2 2" xfId="21349"/>
    <cellStyle name="Calculation 9 2 6 2 3" xfId="21350"/>
    <cellStyle name="Calculation 9 2 6 2 4" xfId="21351"/>
    <cellStyle name="Calculation 9 2 6 2 5" xfId="21352"/>
    <cellStyle name="Calculation 9 2 6 2 6" xfId="21353"/>
    <cellStyle name="Calculation 9 2 6 2 7" xfId="21354"/>
    <cellStyle name="Calculation 9 2 6 2 8" xfId="21355"/>
    <cellStyle name="Calculation 9 2 6 3" xfId="2679"/>
    <cellStyle name="Calculation 9 2 6 3 2" xfId="21356"/>
    <cellStyle name="Calculation 9 2 6 4" xfId="21357"/>
    <cellStyle name="Calculation 9 2 6 5" xfId="21358"/>
    <cellStyle name="Calculation 9 2 6 6" xfId="21359"/>
    <cellStyle name="Calculation 9 2 6 7" xfId="21360"/>
    <cellStyle name="Calculation 9 2 7" xfId="2680"/>
    <cellStyle name="Calculation 9 2 7 2" xfId="21361"/>
    <cellStyle name="Calculation 9 2 7 3" xfId="21362"/>
    <cellStyle name="Calculation 9 2 7 4" xfId="21363"/>
    <cellStyle name="Calculation 9 2 7 5" xfId="21364"/>
    <cellStyle name="Calculation 9 2 7 6" xfId="21365"/>
    <cellStyle name="Calculation 9 2 7 7" xfId="21366"/>
    <cellStyle name="Calculation 9 2 8" xfId="2681"/>
    <cellStyle name="Calculation 9 2 9" xfId="21367"/>
    <cellStyle name="Calculation 9 3" xfId="2682"/>
    <cellStyle name="Calculation 9 3 10" xfId="21368"/>
    <cellStyle name="Calculation 9 3 11" xfId="21369"/>
    <cellStyle name="Calculation 9 3 2" xfId="2683"/>
    <cellStyle name="Calculation 9 3 2 2" xfId="2684"/>
    <cellStyle name="Calculation 9 3 2 2 2" xfId="2685"/>
    <cellStyle name="Calculation 9 3 2 2 2 2" xfId="21370"/>
    <cellStyle name="Calculation 9 3 2 2 2 3" xfId="21371"/>
    <cellStyle name="Calculation 9 3 2 2 2 4" xfId="21372"/>
    <cellStyle name="Calculation 9 3 2 2 2 5" xfId="21373"/>
    <cellStyle name="Calculation 9 3 2 2 2 6" xfId="21374"/>
    <cellStyle name="Calculation 9 3 2 2 2 7" xfId="21375"/>
    <cellStyle name="Calculation 9 3 2 2 2 8" xfId="21376"/>
    <cellStyle name="Calculation 9 3 2 2 3" xfId="2686"/>
    <cellStyle name="Calculation 9 3 2 2 3 2" xfId="21377"/>
    <cellStyle name="Calculation 9 3 2 2 4" xfId="21378"/>
    <cellStyle name="Calculation 9 3 2 2 5" xfId="21379"/>
    <cellStyle name="Calculation 9 3 2 2 6" xfId="21380"/>
    <cellStyle name="Calculation 9 3 2 2 7" xfId="21381"/>
    <cellStyle name="Calculation 9 3 2 3" xfId="2687"/>
    <cellStyle name="Calculation 9 3 2 3 2" xfId="21382"/>
    <cellStyle name="Calculation 9 3 2 3 3" xfId="21383"/>
    <cellStyle name="Calculation 9 3 2 3 4" xfId="21384"/>
    <cellStyle name="Calculation 9 3 2 3 5" xfId="21385"/>
    <cellStyle name="Calculation 9 3 2 3 6" xfId="21386"/>
    <cellStyle name="Calculation 9 3 2 3 7" xfId="21387"/>
    <cellStyle name="Calculation 9 3 2 4" xfId="2688"/>
    <cellStyle name="Calculation 9 3 2 5" xfId="21388"/>
    <cellStyle name="Calculation 9 3 2 6" xfId="21389"/>
    <cellStyle name="Calculation 9 3 2 7" xfId="21390"/>
    <cellStyle name="Calculation 9 3 2 8" xfId="21391"/>
    <cellStyle name="Calculation 9 3 3" xfId="2689"/>
    <cellStyle name="Calculation 9 3 3 2" xfId="2690"/>
    <cellStyle name="Calculation 9 3 3 2 2" xfId="2691"/>
    <cellStyle name="Calculation 9 3 3 2 2 2" xfId="21392"/>
    <cellStyle name="Calculation 9 3 3 2 2 3" xfId="21393"/>
    <cellStyle name="Calculation 9 3 3 2 2 4" xfId="21394"/>
    <cellStyle name="Calculation 9 3 3 2 2 5" xfId="21395"/>
    <cellStyle name="Calculation 9 3 3 2 2 6" xfId="21396"/>
    <cellStyle name="Calculation 9 3 3 2 2 7" xfId="21397"/>
    <cellStyle name="Calculation 9 3 3 2 2 8" xfId="21398"/>
    <cellStyle name="Calculation 9 3 3 2 3" xfId="2692"/>
    <cellStyle name="Calculation 9 3 3 2 3 2" xfId="21399"/>
    <cellStyle name="Calculation 9 3 3 2 4" xfId="21400"/>
    <cellStyle name="Calculation 9 3 3 2 5" xfId="21401"/>
    <cellStyle name="Calculation 9 3 3 2 6" xfId="21402"/>
    <cellStyle name="Calculation 9 3 3 2 7" xfId="21403"/>
    <cellStyle name="Calculation 9 3 3 3" xfId="2693"/>
    <cellStyle name="Calculation 9 3 3 3 2" xfId="21404"/>
    <cellStyle name="Calculation 9 3 3 3 3" xfId="21405"/>
    <cellStyle name="Calculation 9 3 3 3 4" xfId="21406"/>
    <cellStyle name="Calculation 9 3 3 3 5" xfId="21407"/>
    <cellStyle name="Calculation 9 3 3 3 6" xfId="21408"/>
    <cellStyle name="Calculation 9 3 3 3 7" xfId="21409"/>
    <cellStyle name="Calculation 9 3 3 4" xfId="2694"/>
    <cellStyle name="Calculation 9 3 3 5" xfId="21410"/>
    <cellStyle name="Calculation 9 3 3 6" xfId="21411"/>
    <cellStyle name="Calculation 9 3 3 7" xfId="21412"/>
    <cellStyle name="Calculation 9 3 3 8" xfId="21413"/>
    <cellStyle name="Calculation 9 3 4" xfId="2695"/>
    <cellStyle name="Calculation 9 3 4 2" xfId="2696"/>
    <cellStyle name="Calculation 9 3 4 2 2" xfId="2697"/>
    <cellStyle name="Calculation 9 3 4 2 2 2" xfId="21414"/>
    <cellStyle name="Calculation 9 3 4 2 2 3" xfId="21415"/>
    <cellStyle name="Calculation 9 3 4 2 2 4" xfId="21416"/>
    <cellStyle name="Calculation 9 3 4 2 2 5" xfId="21417"/>
    <cellStyle name="Calculation 9 3 4 2 2 6" xfId="21418"/>
    <cellStyle name="Calculation 9 3 4 2 2 7" xfId="21419"/>
    <cellStyle name="Calculation 9 3 4 2 2 8" xfId="21420"/>
    <cellStyle name="Calculation 9 3 4 2 3" xfId="2698"/>
    <cellStyle name="Calculation 9 3 4 2 3 2" xfId="21421"/>
    <cellStyle name="Calculation 9 3 4 2 4" xfId="21422"/>
    <cellStyle name="Calculation 9 3 4 2 5" xfId="21423"/>
    <cellStyle name="Calculation 9 3 4 2 6" xfId="21424"/>
    <cellStyle name="Calculation 9 3 4 2 7" xfId="21425"/>
    <cellStyle name="Calculation 9 3 4 3" xfId="2699"/>
    <cellStyle name="Calculation 9 3 4 3 2" xfId="21426"/>
    <cellStyle name="Calculation 9 3 4 3 3" xfId="21427"/>
    <cellStyle name="Calculation 9 3 4 3 4" xfId="21428"/>
    <cellStyle name="Calculation 9 3 4 3 5" xfId="21429"/>
    <cellStyle name="Calculation 9 3 4 3 6" xfId="21430"/>
    <cellStyle name="Calculation 9 3 4 3 7" xfId="21431"/>
    <cellStyle name="Calculation 9 3 4 4" xfId="2700"/>
    <cellStyle name="Calculation 9 3 4 5" xfId="21432"/>
    <cellStyle name="Calculation 9 3 4 6" xfId="21433"/>
    <cellStyle name="Calculation 9 3 4 7" xfId="21434"/>
    <cellStyle name="Calculation 9 3 4 8" xfId="21435"/>
    <cellStyle name="Calculation 9 3 5" xfId="2701"/>
    <cellStyle name="Calculation 9 3 5 2" xfId="2702"/>
    <cellStyle name="Calculation 9 3 5 2 2" xfId="21436"/>
    <cellStyle name="Calculation 9 3 5 2 3" xfId="21437"/>
    <cellStyle name="Calculation 9 3 5 2 4" xfId="21438"/>
    <cellStyle name="Calculation 9 3 5 2 5" xfId="21439"/>
    <cellStyle name="Calculation 9 3 5 2 6" xfId="21440"/>
    <cellStyle name="Calculation 9 3 5 2 7" xfId="21441"/>
    <cellStyle name="Calculation 9 3 5 2 8" xfId="21442"/>
    <cellStyle name="Calculation 9 3 5 3" xfId="2703"/>
    <cellStyle name="Calculation 9 3 5 3 2" xfId="21443"/>
    <cellStyle name="Calculation 9 3 5 4" xfId="21444"/>
    <cellStyle name="Calculation 9 3 5 5" xfId="21445"/>
    <cellStyle name="Calculation 9 3 5 6" xfId="21446"/>
    <cellStyle name="Calculation 9 3 5 7" xfId="21447"/>
    <cellStyle name="Calculation 9 3 6" xfId="2704"/>
    <cellStyle name="Calculation 9 3 6 2" xfId="21448"/>
    <cellStyle name="Calculation 9 3 6 3" xfId="21449"/>
    <cellStyle name="Calculation 9 3 6 4" xfId="21450"/>
    <cellStyle name="Calculation 9 3 6 5" xfId="21451"/>
    <cellStyle name="Calculation 9 3 6 6" xfId="21452"/>
    <cellStyle name="Calculation 9 3 6 7" xfId="21453"/>
    <cellStyle name="Calculation 9 3 7" xfId="2705"/>
    <cellStyle name="Calculation 9 3 8" xfId="21454"/>
    <cellStyle name="Calculation 9 3 9" xfId="21455"/>
    <cellStyle name="Calculation 9 4" xfId="2706"/>
    <cellStyle name="Calculation 9 4 10" xfId="21456"/>
    <cellStyle name="Calculation 9 4 11" xfId="21457"/>
    <cellStyle name="Calculation 9 4 2" xfId="2707"/>
    <cellStyle name="Calculation 9 4 2 2" xfId="2708"/>
    <cellStyle name="Calculation 9 4 2 2 2" xfId="2709"/>
    <cellStyle name="Calculation 9 4 2 2 2 2" xfId="21458"/>
    <cellStyle name="Calculation 9 4 2 2 2 3" xfId="21459"/>
    <cellStyle name="Calculation 9 4 2 2 2 4" xfId="21460"/>
    <cellStyle name="Calculation 9 4 2 2 2 5" xfId="21461"/>
    <cellStyle name="Calculation 9 4 2 2 2 6" xfId="21462"/>
    <cellStyle name="Calculation 9 4 2 2 2 7" xfId="21463"/>
    <cellStyle name="Calculation 9 4 2 2 2 8" xfId="21464"/>
    <cellStyle name="Calculation 9 4 2 2 3" xfId="2710"/>
    <cellStyle name="Calculation 9 4 2 2 3 2" xfId="21465"/>
    <cellStyle name="Calculation 9 4 2 2 4" xfId="21466"/>
    <cellStyle name="Calculation 9 4 2 2 5" xfId="21467"/>
    <cellStyle name="Calculation 9 4 2 2 6" xfId="21468"/>
    <cellStyle name="Calculation 9 4 2 2 7" xfId="21469"/>
    <cellStyle name="Calculation 9 4 2 3" xfId="2711"/>
    <cellStyle name="Calculation 9 4 2 3 2" xfId="21470"/>
    <cellStyle name="Calculation 9 4 2 3 3" xfId="21471"/>
    <cellStyle name="Calculation 9 4 2 3 4" xfId="21472"/>
    <cellStyle name="Calculation 9 4 2 3 5" xfId="21473"/>
    <cellStyle name="Calculation 9 4 2 3 6" xfId="21474"/>
    <cellStyle name="Calculation 9 4 2 3 7" xfId="21475"/>
    <cellStyle name="Calculation 9 4 2 4" xfId="2712"/>
    <cellStyle name="Calculation 9 4 2 5" xfId="21476"/>
    <cellStyle name="Calculation 9 4 2 6" xfId="21477"/>
    <cellStyle name="Calculation 9 4 2 7" xfId="21478"/>
    <cellStyle name="Calculation 9 4 2 8" xfId="21479"/>
    <cellStyle name="Calculation 9 4 3" xfId="2713"/>
    <cellStyle name="Calculation 9 4 3 2" xfId="2714"/>
    <cellStyle name="Calculation 9 4 3 2 2" xfId="2715"/>
    <cellStyle name="Calculation 9 4 3 2 2 2" xfId="21480"/>
    <cellStyle name="Calculation 9 4 3 2 2 3" xfId="21481"/>
    <cellStyle name="Calculation 9 4 3 2 2 4" xfId="21482"/>
    <cellStyle name="Calculation 9 4 3 2 2 5" xfId="21483"/>
    <cellStyle name="Calculation 9 4 3 2 2 6" xfId="21484"/>
    <cellStyle name="Calculation 9 4 3 2 2 7" xfId="21485"/>
    <cellStyle name="Calculation 9 4 3 2 2 8" xfId="21486"/>
    <cellStyle name="Calculation 9 4 3 2 3" xfId="2716"/>
    <cellStyle name="Calculation 9 4 3 2 3 2" xfId="21487"/>
    <cellStyle name="Calculation 9 4 3 2 4" xfId="21488"/>
    <cellStyle name="Calculation 9 4 3 2 5" xfId="21489"/>
    <cellStyle name="Calculation 9 4 3 2 6" xfId="21490"/>
    <cellStyle name="Calculation 9 4 3 2 7" xfId="21491"/>
    <cellStyle name="Calculation 9 4 3 3" xfId="2717"/>
    <cellStyle name="Calculation 9 4 3 3 2" xfId="21492"/>
    <cellStyle name="Calculation 9 4 3 3 3" xfId="21493"/>
    <cellStyle name="Calculation 9 4 3 3 4" xfId="21494"/>
    <cellStyle name="Calculation 9 4 3 3 5" xfId="21495"/>
    <cellStyle name="Calculation 9 4 3 3 6" xfId="21496"/>
    <cellStyle name="Calculation 9 4 3 3 7" xfId="21497"/>
    <cellStyle name="Calculation 9 4 3 4" xfId="2718"/>
    <cellStyle name="Calculation 9 4 3 5" xfId="21498"/>
    <cellStyle name="Calculation 9 4 3 6" xfId="21499"/>
    <cellStyle name="Calculation 9 4 3 7" xfId="21500"/>
    <cellStyle name="Calculation 9 4 3 8" xfId="21501"/>
    <cellStyle name="Calculation 9 4 4" xfId="2719"/>
    <cellStyle name="Calculation 9 4 4 2" xfId="2720"/>
    <cellStyle name="Calculation 9 4 4 2 2" xfId="2721"/>
    <cellStyle name="Calculation 9 4 4 2 2 2" xfId="21502"/>
    <cellStyle name="Calculation 9 4 4 2 2 3" xfId="21503"/>
    <cellStyle name="Calculation 9 4 4 2 2 4" xfId="21504"/>
    <cellStyle name="Calculation 9 4 4 2 2 5" xfId="21505"/>
    <cellStyle name="Calculation 9 4 4 2 2 6" xfId="21506"/>
    <cellStyle name="Calculation 9 4 4 2 2 7" xfId="21507"/>
    <cellStyle name="Calculation 9 4 4 2 2 8" xfId="21508"/>
    <cellStyle name="Calculation 9 4 4 2 3" xfId="2722"/>
    <cellStyle name="Calculation 9 4 4 2 3 2" xfId="21509"/>
    <cellStyle name="Calculation 9 4 4 2 4" xfId="21510"/>
    <cellStyle name="Calculation 9 4 4 2 5" xfId="21511"/>
    <cellStyle name="Calculation 9 4 4 2 6" xfId="21512"/>
    <cellStyle name="Calculation 9 4 4 2 7" xfId="21513"/>
    <cellStyle name="Calculation 9 4 4 3" xfId="2723"/>
    <cellStyle name="Calculation 9 4 4 3 2" xfId="21514"/>
    <cellStyle name="Calculation 9 4 4 3 3" xfId="21515"/>
    <cellStyle name="Calculation 9 4 4 3 4" xfId="21516"/>
    <cellStyle name="Calculation 9 4 4 3 5" xfId="21517"/>
    <cellStyle name="Calculation 9 4 4 3 6" xfId="21518"/>
    <cellStyle name="Calculation 9 4 4 3 7" xfId="21519"/>
    <cellStyle name="Calculation 9 4 4 4" xfId="2724"/>
    <cellStyle name="Calculation 9 4 4 5" xfId="21520"/>
    <cellStyle name="Calculation 9 4 4 6" xfId="21521"/>
    <cellStyle name="Calculation 9 4 4 7" xfId="21522"/>
    <cellStyle name="Calculation 9 4 4 8" xfId="21523"/>
    <cellStyle name="Calculation 9 4 5" xfId="2725"/>
    <cellStyle name="Calculation 9 4 5 2" xfId="2726"/>
    <cellStyle name="Calculation 9 4 5 2 2" xfId="21524"/>
    <cellStyle name="Calculation 9 4 5 2 3" xfId="21525"/>
    <cellStyle name="Calculation 9 4 5 2 4" xfId="21526"/>
    <cellStyle name="Calculation 9 4 5 2 5" xfId="21527"/>
    <cellStyle name="Calculation 9 4 5 2 6" xfId="21528"/>
    <cellStyle name="Calculation 9 4 5 2 7" xfId="21529"/>
    <cellStyle name="Calculation 9 4 5 2 8" xfId="21530"/>
    <cellStyle name="Calculation 9 4 5 3" xfId="2727"/>
    <cellStyle name="Calculation 9 4 5 3 2" xfId="21531"/>
    <cellStyle name="Calculation 9 4 5 4" xfId="21532"/>
    <cellStyle name="Calculation 9 4 5 5" xfId="21533"/>
    <cellStyle name="Calculation 9 4 5 6" xfId="21534"/>
    <cellStyle name="Calculation 9 4 5 7" xfId="21535"/>
    <cellStyle name="Calculation 9 4 6" xfId="2728"/>
    <cellStyle name="Calculation 9 4 6 2" xfId="21536"/>
    <cellStyle name="Calculation 9 4 6 3" xfId="21537"/>
    <cellStyle name="Calculation 9 4 6 4" xfId="21538"/>
    <cellStyle name="Calculation 9 4 6 5" xfId="21539"/>
    <cellStyle name="Calculation 9 4 6 6" xfId="21540"/>
    <cellStyle name="Calculation 9 4 6 7" xfId="21541"/>
    <cellStyle name="Calculation 9 4 7" xfId="2729"/>
    <cellStyle name="Calculation 9 4 8" xfId="21542"/>
    <cellStyle name="Calculation 9 4 9" xfId="21543"/>
    <cellStyle name="Calculation 9 5" xfId="2730"/>
    <cellStyle name="Calculation 9 5 2" xfId="2731"/>
    <cellStyle name="Calculation 9 5 2 2" xfId="2732"/>
    <cellStyle name="Calculation 9 5 2 2 2" xfId="21544"/>
    <cellStyle name="Calculation 9 5 2 2 3" xfId="21545"/>
    <cellStyle name="Calculation 9 5 2 2 4" xfId="21546"/>
    <cellStyle name="Calculation 9 5 2 2 5" xfId="21547"/>
    <cellStyle name="Calculation 9 5 2 2 6" xfId="21548"/>
    <cellStyle name="Calculation 9 5 2 2 7" xfId="21549"/>
    <cellStyle name="Calculation 9 5 2 2 8" xfId="21550"/>
    <cellStyle name="Calculation 9 5 2 3" xfId="2733"/>
    <cellStyle name="Calculation 9 5 2 3 2" xfId="21551"/>
    <cellStyle name="Calculation 9 5 2 4" xfId="21552"/>
    <cellStyle name="Calculation 9 5 2 5" xfId="21553"/>
    <cellStyle name="Calculation 9 5 2 6" xfId="21554"/>
    <cellStyle name="Calculation 9 5 2 7" xfId="21555"/>
    <cellStyle name="Calculation 9 5 3" xfId="2734"/>
    <cellStyle name="Calculation 9 5 3 2" xfId="21556"/>
    <cellStyle name="Calculation 9 5 3 3" xfId="21557"/>
    <cellStyle name="Calculation 9 5 3 4" xfId="21558"/>
    <cellStyle name="Calculation 9 5 3 5" xfId="21559"/>
    <cellStyle name="Calculation 9 5 3 6" xfId="21560"/>
    <cellStyle name="Calculation 9 5 3 7" xfId="21561"/>
    <cellStyle name="Calculation 9 5 4" xfId="2735"/>
    <cellStyle name="Calculation 9 5 5" xfId="21562"/>
    <cellStyle name="Calculation 9 5 6" xfId="21563"/>
    <cellStyle name="Calculation 9 5 7" xfId="21564"/>
    <cellStyle name="Calculation 9 5 8" xfId="21565"/>
    <cellStyle name="Calculation 9 6" xfId="2736"/>
    <cellStyle name="Calculation 9 6 2" xfId="2737"/>
    <cellStyle name="Calculation 9 6 2 2" xfId="2738"/>
    <cellStyle name="Calculation 9 6 2 2 2" xfId="21566"/>
    <cellStyle name="Calculation 9 6 2 2 3" xfId="21567"/>
    <cellStyle name="Calculation 9 6 2 2 4" xfId="21568"/>
    <cellStyle name="Calculation 9 6 2 2 5" xfId="21569"/>
    <cellStyle name="Calculation 9 6 2 2 6" xfId="21570"/>
    <cellStyle name="Calculation 9 6 2 2 7" xfId="21571"/>
    <cellStyle name="Calculation 9 6 2 2 8" xfId="21572"/>
    <cellStyle name="Calculation 9 6 2 3" xfId="2739"/>
    <cellStyle name="Calculation 9 6 2 3 2" xfId="21573"/>
    <cellStyle name="Calculation 9 6 2 4" xfId="21574"/>
    <cellStyle name="Calculation 9 6 2 5" xfId="21575"/>
    <cellStyle name="Calculation 9 6 2 6" xfId="21576"/>
    <cellStyle name="Calculation 9 6 2 7" xfId="21577"/>
    <cellStyle name="Calculation 9 6 3" xfId="2740"/>
    <cellStyle name="Calculation 9 6 3 2" xfId="21578"/>
    <cellStyle name="Calculation 9 6 3 3" xfId="21579"/>
    <cellStyle name="Calculation 9 6 3 4" xfId="21580"/>
    <cellStyle name="Calculation 9 6 3 5" xfId="21581"/>
    <cellStyle name="Calculation 9 6 3 6" xfId="21582"/>
    <cellStyle name="Calculation 9 6 3 7" xfId="21583"/>
    <cellStyle name="Calculation 9 6 4" xfId="2741"/>
    <cellStyle name="Calculation 9 6 5" xfId="21584"/>
    <cellStyle name="Calculation 9 6 6" xfId="21585"/>
    <cellStyle name="Calculation 9 6 7" xfId="21586"/>
    <cellStyle name="Calculation 9 6 8" xfId="21587"/>
    <cellStyle name="Calculation 9 7" xfId="2742"/>
    <cellStyle name="Calculation 9 7 2" xfId="2743"/>
    <cellStyle name="Calculation 9 7 2 2" xfId="2744"/>
    <cellStyle name="Calculation 9 7 2 2 2" xfId="21588"/>
    <cellStyle name="Calculation 9 7 2 2 3" xfId="21589"/>
    <cellStyle name="Calculation 9 7 2 2 4" xfId="21590"/>
    <cellStyle name="Calculation 9 7 2 2 5" xfId="21591"/>
    <cellStyle name="Calculation 9 7 2 2 6" xfId="21592"/>
    <cellStyle name="Calculation 9 7 2 2 7" xfId="21593"/>
    <cellStyle name="Calculation 9 7 2 2 8" xfId="21594"/>
    <cellStyle name="Calculation 9 7 2 3" xfId="2745"/>
    <cellStyle name="Calculation 9 7 2 3 2" xfId="21595"/>
    <cellStyle name="Calculation 9 7 2 4" xfId="21596"/>
    <cellStyle name="Calculation 9 7 2 5" xfId="21597"/>
    <cellStyle name="Calculation 9 7 2 6" xfId="21598"/>
    <cellStyle name="Calculation 9 7 2 7" xfId="21599"/>
    <cellStyle name="Calculation 9 7 3" xfId="2746"/>
    <cellStyle name="Calculation 9 7 3 2" xfId="21600"/>
    <cellStyle name="Calculation 9 7 3 3" xfId="21601"/>
    <cellStyle name="Calculation 9 7 3 4" xfId="21602"/>
    <cellStyle name="Calculation 9 7 3 5" xfId="21603"/>
    <cellStyle name="Calculation 9 7 3 6" xfId="21604"/>
    <cellStyle name="Calculation 9 7 3 7" xfId="21605"/>
    <cellStyle name="Calculation 9 7 4" xfId="2747"/>
    <cellStyle name="Calculation 9 7 5" xfId="21606"/>
    <cellStyle name="Calculation 9 7 6" xfId="21607"/>
    <cellStyle name="Calculation 9 7 7" xfId="21608"/>
    <cellStyle name="Calculation 9 7 8" xfId="21609"/>
    <cellStyle name="Calculation 9 8" xfId="2748"/>
    <cellStyle name="Calculation 9 8 2" xfId="2749"/>
    <cellStyle name="Calculation 9 8 2 2" xfId="21610"/>
    <cellStyle name="Calculation 9 8 2 3" xfId="21611"/>
    <cellStyle name="Calculation 9 8 2 4" xfId="21612"/>
    <cellStyle name="Calculation 9 8 2 5" xfId="21613"/>
    <cellStyle name="Calculation 9 8 2 6" xfId="21614"/>
    <cellStyle name="Calculation 9 8 2 7" xfId="21615"/>
    <cellStyle name="Calculation 9 8 2 8" xfId="21616"/>
    <cellStyle name="Calculation 9 8 3" xfId="2750"/>
    <cellStyle name="Calculation 9 8 3 2" xfId="21617"/>
    <cellStyle name="Calculation 9 8 4" xfId="21618"/>
    <cellStyle name="Calculation 9 8 5" xfId="21619"/>
    <cellStyle name="Calculation 9 8 6" xfId="21620"/>
    <cellStyle name="Calculation 9 8 7" xfId="21621"/>
    <cellStyle name="Calculation 9 9" xfId="2751"/>
    <cellStyle name="Calculation 9 9 2" xfId="21622"/>
    <cellStyle name="Calculation 9 9 3" xfId="21623"/>
    <cellStyle name="Calculation 9 9 4" xfId="21624"/>
    <cellStyle name="Calculation 9 9 5" xfId="21625"/>
    <cellStyle name="Calculation 9 9 6" xfId="21626"/>
    <cellStyle name="Calculation 9 9 7" xfId="21627"/>
    <cellStyle name="Cálculo 2" xfId="55826"/>
    <cellStyle name="Camp Document Field" xfId="55827"/>
    <cellStyle name="Camp Document Record" xfId="55828"/>
    <cellStyle name="Camp Document Table" xfId="55829"/>
    <cellStyle name="CAMP H-Label 2" xfId="55830"/>
    <cellStyle name="CAMP H-Label 3 Inclined" xfId="55831"/>
    <cellStyle name="Camp Input Field General" xfId="55832"/>
    <cellStyle name="Camp Input Field Meas" xfId="55833"/>
    <cellStyle name="Camp Input Field Percent" xfId="55834"/>
    <cellStyle name="Camp Label Column" xfId="55835"/>
    <cellStyle name="Camp Label Column 2" xfId="55836"/>
    <cellStyle name="Camp Label Column 3" xfId="55837"/>
    <cellStyle name="Camp Label Column 4" xfId="55838"/>
    <cellStyle name="Camp Label Column_~1629650" xfId="55839"/>
    <cellStyle name="Camp Output Field" xfId="55"/>
    <cellStyle name="Camp Output Field  Without Red" xfId="55840"/>
    <cellStyle name="Camp Output Field 10" xfId="2752"/>
    <cellStyle name="Camp Output Field 10 10" xfId="2753"/>
    <cellStyle name="Camp Output Field 10 11" xfId="21628"/>
    <cellStyle name="Camp Output Field 10 12" xfId="21629"/>
    <cellStyle name="Camp Output Field 10 13" xfId="21630"/>
    <cellStyle name="Camp Output Field 10 14" xfId="21631"/>
    <cellStyle name="Camp Output Field 10 2" xfId="2754"/>
    <cellStyle name="Camp Output Field 10 2 10" xfId="21632"/>
    <cellStyle name="Camp Output Field 10 2 11" xfId="21633"/>
    <cellStyle name="Camp Output Field 10 2 12" xfId="21634"/>
    <cellStyle name="Camp Output Field 10 2 2" xfId="2755"/>
    <cellStyle name="Camp Output Field 10 2 2 10" xfId="21635"/>
    <cellStyle name="Camp Output Field 10 2 2 11" xfId="21636"/>
    <cellStyle name="Camp Output Field 10 2 2 2" xfId="2756"/>
    <cellStyle name="Camp Output Field 10 2 2 2 2" xfId="2757"/>
    <cellStyle name="Camp Output Field 10 2 2 2 2 2" xfId="2758"/>
    <cellStyle name="Camp Output Field 10 2 2 2 2 2 2" xfId="21637"/>
    <cellStyle name="Camp Output Field 10 2 2 2 2 2 3" xfId="21638"/>
    <cellStyle name="Camp Output Field 10 2 2 2 2 2 4" xfId="21639"/>
    <cellStyle name="Camp Output Field 10 2 2 2 2 2 5" xfId="21640"/>
    <cellStyle name="Camp Output Field 10 2 2 2 2 2 6" xfId="21641"/>
    <cellStyle name="Camp Output Field 10 2 2 2 2 2 7" xfId="21642"/>
    <cellStyle name="Camp Output Field 10 2 2 2 2 2 8" xfId="21643"/>
    <cellStyle name="Camp Output Field 10 2 2 2 2 3" xfId="2759"/>
    <cellStyle name="Camp Output Field 10 2 2 2 2 3 2" xfId="21644"/>
    <cellStyle name="Camp Output Field 10 2 2 2 2 4" xfId="21645"/>
    <cellStyle name="Camp Output Field 10 2 2 2 2 5" xfId="21646"/>
    <cellStyle name="Camp Output Field 10 2 2 2 2 6" xfId="21647"/>
    <cellStyle name="Camp Output Field 10 2 2 2 2 7" xfId="21648"/>
    <cellStyle name="Camp Output Field 10 2 2 2 3" xfId="2760"/>
    <cellStyle name="Camp Output Field 10 2 2 2 3 2" xfId="21649"/>
    <cellStyle name="Camp Output Field 10 2 2 2 3 3" xfId="21650"/>
    <cellStyle name="Camp Output Field 10 2 2 2 3 4" xfId="21651"/>
    <cellStyle name="Camp Output Field 10 2 2 2 3 5" xfId="21652"/>
    <cellStyle name="Camp Output Field 10 2 2 2 3 6" xfId="21653"/>
    <cellStyle name="Camp Output Field 10 2 2 2 3 7" xfId="21654"/>
    <cellStyle name="Camp Output Field 10 2 2 2 4" xfId="2761"/>
    <cellStyle name="Camp Output Field 10 2 2 2 5" xfId="21655"/>
    <cellStyle name="Camp Output Field 10 2 2 2 6" xfId="21656"/>
    <cellStyle name="Camp Output Field 10 2 2 2 7" xfId="21657"/>
    <cellStyle name="Camp Output Field 10 2 2 2 8" xfId="21658"/>
    <cellStyle name="Camp Output Field 10 2 2 3" xfId="2762"/>
    <cellStyle name="Camp Output Field 10 2 2 3 2" xfId="2763"/>
    <cellStyle name="Camp Output Field 10 2 2 3 2 2" xfId="2764"/>
    <cellStyle name="Camp Output Field 10 2 2 3 2 2 2" xfId="21659"/>
    <cellStyle name="Camp Output Field 10 2 2 3 2 2 3" xfId="21660"/>
    <cellStyle name="Camp Output Field 10 2 2 3 2 2 4" xfId="21661"/>
    <cellStyle name="Camp Output Field 10 2 2 3 2 2 5" xfId="21662"/>
    <cellStyle name="Camp Output Field 10 2 2 3 2 2 6" xfId="21663"/>
    <cellStyle name="Camp Output Field 10 2 2 3 2 2 7" xfId="21664"/>
    <cellStyle name="Camp Output Field 10 2 2 3 2 2 8" xfId="21665"/>
    <cellStyle name="Camp Output Field 10 2 2 3 2 3" xfId="2765"/>
    <cellStyle name="Camp Output Field 10 2 2 3 2 3 2" xfId="21666"/>
    <cellStyle name="Camp Output Field 10 2 2 3 2 4" xfId="21667"/>
    <cellStyle name="Camp Output Field 10 2 2 3 2 5" xfId="21668"/>
    <cellStyle name="Camp Output Field 10 2 2 3 2 6" xfId="21669"/>
    <cellStyle name="Camp Output Field 10 2 2 3 2 7" xfId="21670"/>
    <cellStyle name="Camp Output Field 10 2 2 3 3" xfId="2766"/>
    <cellStyle name="Camp Output Field 10 2 2 3 3 2" xfId="21671"/>
    <cellStyle name="Camp Output Field 10 2 2 3 3 3" xfId="21672"/>
    <cellStyle name="Camp Output Field 10 2 2 3 3 4" xfId="21673"/>
    <cellStyle name="Camp Output Field 10 2 2 3 3 5" xfId="21674"/>
    <cellStyle name="Camp Output Field 10 2 2 3 3 6" xfId="21675"/>
    <cellStyle name="Camp Output Field 10 2 2 3 3 7" xfId="21676"/>
    <cellStyle name="Camp Output Field 10 2 2 3 4" xfId="2767"/>
    <cellStyle name="Camp Output Field 10 2 2 3 5" xfId="21677"/>
    <cellStyle name="Camp Output Field 10 2 2 3 6" xfId="21678"/>
    <cellStyle name="Camp Output Field 10 2 2 3 7" xfId="21679"/>
    <cellStyle name="Camp Output Field 10 2 2 3 8" xfId="21680"/>
    <cellStyle name="Camp Output Field 10 2 2 4" xfId="2768"/>
    <cellStyle name="Camp Output Field 10 2 2 4 2" xfId="2769"/>
    <cellStyle name="Camp Output Field 10 2 2 4 2 2" xfId="2770"/>
    <cellStyle name="Camp Output Field 10 2 2 4 2 2 2" xfId="21681"/>
    <cellStyle name="Camp Output Field 10 2 2 4 2 2 3" xfId="21682"/>
    <cellStyle name="Camp Output Field 10 2 2 4 2 2 4" xfId="21683"/>
    <cellStyle name="Camp Output Field 10 2 2 4 2 2 5" xfId="21684"/>
    <cellStyle name="Camp Output Field 10 2 2 4 2 2 6" xfId="21685"/>
    <cellStyle name="Camp Output Field 10 2 2 4 2 2 7" xfId="21686"/>
    <cellStyle name="Camp Output Field 10 2 2 4 2 2 8" xfId="21687"/>
    <cellStyle name="Camp Output Field 10 2 2 4 2 3" xfId="2771"/>
    <cellStyle name="Camp Output Field 10 2 2 4 2 3 2" xfId="21688"/>
    <cellStyle name="Camp Output Field 10 2 2 4 2 4" xfId="21689"/>
    <cellStyle name="Camp Output Field 10 2 2 4 2 5" xfId="21690"/>
    <cellStyle name="Camp Output Field 10 2 2 4 2 6" xfId="21691"/>
    <cellStyle name="Camp Output Field 10 2 2 4 2 7" xfId="21692"/>
    <cellStyle name="Camp Output Field 10 2 2 4 3" xfId="2772"/>
    <cellStyle name="Camp Output Field 10 2 2 4 3 2" xfId="21693"/>
    <cellStyle name="Camp Output Field 10 2 2 4 3 3" xfId="21694"/>
    <cellStyle name="Camp Output Field 10 2 2 4 3 4" xfId="21695"/>
    <cellStyle name="Camp Output Field 10 2 2 4 3 5" xfId="21696"/>
    <cellStyle name="Camp Output Field 10 2 2 4 3 6" xfId="21697"/>
    <cellStyle name="Camp Output Field 10 2 2 4 3 7" xfId="21698"/>
    <cellStyle name="Camp Output Field 10 2 2 4 4" xfId="2773"/>
    <cellStyle name="Camp Output Field 10 2 2 4 5" xfId="21699"/>
    <cellStyle name="Camp Output Field 10 2 2 4 6" xfId="21700"/>
    <cellStyle name="Camp Output Field 10 2 2 4 7" xfId="21701"/>
    <cellStyle name="Camp Output Field 10 2 2 4 8" xfId="21702"/>
    <cellStyle name="Camp Output Field 10 2 2 5" xfId="2774"/>
    <cellStyle name="Camp Output Field 10 2 2 5 2" xfId="2775"/>
    <cellStyle name="Camp Output Field 10 2 2 5 2 2" xfId="21703"/>
    <cellStyle name="Camp Output Field 10 2 2 5 2 3" xfId="21704"/>
    <cellStyle name="Camp Output Field 10 2 2 5 2 4" xfId="21705"/>
    <cellStyle name="Camp Output Field 10 2 2 5 2 5" xfId="21706"/>
    <cellStyle name="Camp Output Field 10 2 2 5 2 6" xfId="21707"/>
    <cellStyle name="Camp Output Field 10 2 2 5 2 7" xfId="21708"/>
    <cellStyle name="Camp Output Field 10 2 2 5 2 8" xfId="21709"/>
    <cellStyle name="Camp Output Field 10 2 2 5 3" xfId="2776"/>
    <cellStyle name="Camp Output Field 10 2 2 5 3 2" xfId="21710"/>
    <cellStyle name="Camp Output Field 10 2 2 5 4" xfId="21711"/>
    <cellStyle name="Camp Output Field 10 2 2 5 5" xfId="21712"/>
    <cellStyle name="Camp Output Field 10 2 2 5 6" xfId="21713"/>
    <cellStyle name="Camp Output Field 10 2 2 5 7" xfId="21714"/>
    <cellStyle name="Camp Output Field 10 2 2 6" xfId="2777"/>
    <cellStyle name="Camp Output Field 10 2 2 6 2" xfId="21715"/>
    <cellStyle name="Camp Output Field 10 2 2 6 3" xfId="21716"/>
    <cellStyle name="Camp Output Field 10 2 2 6 4" xfId="21717"/>
    <cellStyle name="Camp Output Field 10 2 2 6 5" xfId="21718"/>
    <cellStyle name="Camp Output Field 10 2 2 6 6" xfId="21719"/>
    <cellStyle name="Camp Output Field 10 2 2 6 7" xfId="21720"/>
    <cellStyle name="Camp Output Field 10 2 2 7" xfId="2778"/>
    <cellStyle name="Camp Output Field 10 2 2 8" xfId="21721"/>
    <cellStyle name="Camp Output Field 10 2 2 9" xfId="21722"/>
    <cellStyle name="Camp Output Field 10 2 3" xfId="2779"/>
    <cellStyle name="Camp Output Field 10 2 3 2" xfId="2780"/>
    <cellStyle name="Camp Output Field 10 2 3 2 2" xfId="2781"/>
    <cellStyle name="Camp Output Field 10 2 3 2 2 2" xfId="21723"/>
    <cellStyle name="Camp Output Field 10 2 3 2 2 3" xfId="21724"/>
    <cellStyle name="Camp Output Field 10 2 3 2 2 4" xfId="21725"/>
    <cellStyle name="Camp Output Field 10 2 3 2 2 5" xfId="21726"/>
    <cellStyle name="Camp Output Field 10 2 3 2 2 6" xfId="21727"/>
    <cellStyle name="Camp Output Field 10 2 3 2 2 7" xfId="21728"/>
    <cellStyle name="Camp Output Field 10 2 3 2 2 8" xfId="21729"/>
    <cellStyle name="Camp Output Field 10 2 3 2 3" xfId="2782"/>
    <cellStyle name="Camp Output Field 10 2 3 2 3 2" xfId="21730"/>
    <cellStyle name="Camp Output Field 10 2 3 2 4" xfId="21731"/>
    <cellStyle name="Camp Output Field 10 2 3 2 5" xfId="21732"/>
    <cellStyle name="Camp Output Field 10 2 3 2 6" xfId="21733"/>
    <cellStyle name="Camp Output Field 10 2 3 2 7" xfId="21734"/>
    <cellStyle name="Camp Output Field 10 2 3 3" xfId="2783"/>
    <cellStyle name="Camp Output Field 10 2 3 3 2" xfId="21735"/>
    <cellStyle name="Camp Output Field 10 2 3 3 3" xfId="21736"/>
    <cellStyle name="Camp Output Field 10 2 3 3 4" xfId="21737"/>
    <cellStyle name="Camp Output Field 10 2 3 3 5" xfId="21738"/>
    <cellStyle name="Camp Output Field 10 2 3 3 6" xfId="21739"/>
    <cellStyle name="Camp Output Field 10 2 3 3 7" xfId="21740"/>
    <cellStyle name="Camp Output Field 10 2 3 4" xfId="2784"/>
    <cellStyle name="Camp Output Field 10 2 3 5" xfId="21741"/>
    <cellStyle name="Camp Output Field 10 2 3 6" xfId="21742"/>
    <cellStyle name="Camp Output Field 10 2 3 7" xfId="21743"/>
    <cellStyle name="Camp Output Field 10 2 3 8" xfId="21744"/>
    <cellStyle name="Camp Output Field 10 2 4" xfId="2785"/>
    <cellStyle name="Camp Output Field 10 2 4 2" xfId="2786"/>
    <cellStyle name="Camp Output Field 10 2 4 2 2" xfId="2787"/>
    <cellStyle name="Camp Output Field 10 2 4 2 2 2" xfId="21745"/>
    <cellStyle name="Camp Output Field 10 2 4 2 2 3" xfId="21746"/>
    <cellStyle name="Camp Output Field 10 2 4 2 2 4" xfId="21747"/>
    <cellStyle name="Camp Output Field 10 2 4 2 2 5" xfId="21748"/>
    <cellStyle name="Camp Output Field 10 2 4 2 2 6" xfId="21749"/>
    <cellStyle name="Camp Output Field 10 2 4 2 2 7" xfId="21750"/>
    <cellStyle name="Camp Output Field 10 2 4 2 2 8" xfId="21751"/>
    <cellStyle name="Camp Output Field 10 2 4 2 3" xfId="2788"/>
    <cellStyle name="Camp Output Field 10 2 4 2 3 2" xfId="21752"/>
    <cellStyle name="Camp Output Field 10 2 4 2 4" xfId="21753"/>
    <cellStyle name="Camp Output Field 10 2 4 2 5" xfId="21754"/>
    <cellStyle name="Camp Output Field 10 2 4 2 6" xfId="21755"/>
    <cellStyle name="Camp Output Field 10 2 4 2 7" xfId="21756"/>
    <cellStyle name="Camp Output Field 10 2 4 3" xfId="2789"/>
    <cellStyle name="Camp Output Field 10 2 4 3 2" xfId="21757"/>
    <cellStyle name="Camp Output Field 10 2 4 3 3" xfId="21758"/>
    <cellStyle name="Camp Output Field 10 2 4 3 4" xfId="21759"/>
    <cellStyle name="Camp Output Field 10 2 4 3 5" xfId="21760"/>
    <cellStyle name="Camp Output Field 10 2 4 3 6" xfId="21761"/>
    <cellStyle name="Camp Output Field 10 2 4 3 7" xfId="21762"/>
    <cellStyle name="Camp Output Field 10 2 4 4" xfId="2790"/>
    <cellStyle name="Camp Output Field 10 2 4 5" xfId="21763"/>
    <cellStyle name="Camp Output Field 10 2 4 6" xfId="21764"/>
    <cellStyle name="Camp Output Field 10 2 4 7" xfId="21765"/>
    <cellStyle name="Camp Output Field 10 2 4 8" xfId="21766"/>
    <cellStyle name="Camp Output Field 10 2 5" xfId="2791"/>
    <cellStyle name="Camp Output Field 10 2 5 2" xfId="2792"/>
    <cellStyle name="Camp Output Field 10 2 5 2 2" xfId="2793"/>
    <cellStyle name="Camp Output Field 10 2 5 2 2 2" xfId="21767"/>
    <cellStyle name="Camp Output Field 10 2 5 2 2 3" xfId="21768"/>
    <cellStyle name="Camp Output Field 10 2 5 2 2 4" xfId="21769"/>
    <cellStyle name="Camp Output Field 10 2 5 2 2 5" xfId="21770"/>
    <cellStyle name="Camp Output Field 10 2 5 2 2 6" xfId="21771"/>
    <cellStyle name="Camp Output Field 10 2 5 2 2 7" xfId="21772"/>
    <cellStyle name="Camp Output Field 10 2 5 2 2 8" xfId="21773"/>
    <cellStyle name="Camp Output Field 10 2 5 2 3" xfId="2794"/>
    <cellStyle name="Camp Output Field 10 2 5 2 3 2" xfId="21774"/>
    <cellStyle name="Camp Output Field 10 2 5 2 4" xfId="21775"/>
    <cellStyle name="Camp Output Field 10 2 5 2 5" xfId="21776"/>
    <cellStyle name="Camp Output Field 10 2 5 2 6" xfId="21777"/>
    <cellStyle name="Camp Output Field 10 2 5 2 7" xfId="21778"/>
    <cellStyle name="Camp Output Field 10 2 5 3" xfId="2795"/>
    <cellStyle name="Camp Output Field 10 2 5 3 2" xfId="21779"/>
    <cellStyle name="Camp Output Field 10 2 5 3 3" xfId="21780"/>
    <cellStyle name="Camp Output Field 10 2 5 3 4" xfId="21781"/>
    <cellStyle name="Camp Output Field 10 2 5 3 5" xfId="21782"/>
    <cellStyle name="Camp Output Field 10 2 5 3 6" xfId="21783"/>
    <cellStyle name="Camp Output Field 10 2 5 3 7" xfId="21784"/>
    <cellStyle name="Camp Output Field 10 2 5 4" xfId="2796"/>
    <cellStyle name="Camp Output Field 10 2 5 5" xfId="21785"/>
    <cellStyle name="Camp Output Field 10 2 5 6" xfId="21786"/>
    <cellStyle name="Camp Output Field 10 2 5 7" xfId="21787"/>
    <cellStyle name="Camp Output Field 10 2 5 8" xfId="21788"/>
    <cellStyle name="Camp Output Field 10 2 6" xfId="2797"/>
    <cellStyle name="Camp Output Field 10 2 6 2" xfId="2798"/>
    <cellStyle name="Camp Output Field 10 2 6 2 2" xfId="21789"/>
    <cellStyle name="Camp Output Field 10 2 6 2 3" xfId="21790"/>
    <cellStyle name="Camp Output Field 10 2 6 2 4" xfId="21791"/>
    <cellStyle name="Camp Output Field 10 2 6 2 5" xfId="21792"/>
    <cellStyle name="Camp Output Field 10 2 6 2 6" xfId="21793"/>
    <cellStyle name="Camp Output Field 10 2 6 2 7" xfId="21794"/>
    <cellStyle name="Camp Output Field 10 2 6 2 8" xfId="21795"/>
    <cellStyle name="Camp Output Field 10 2 6 3" xfId="2799"/>
    <cellStyle name="Camp Output Field 10 2 6 3 2" xfId="21796"/>
    <cellStyle name="Camp Output Field 10 2 6 4" xfId="21797"/>
    <cellStyle name="Camp Output Field 10 2 6 5" xfId="21798"/>
    <cellStyle name="Camp Output Field 10 2 6 6" xfId="21799"/>
    <cellStyle name="Camp Output Field 10 2 6 7" xfId="21800"/>
    <cellStyle name="Camp Output Field 10 2 7" xfId="2800"/>
    <cellStyle name="Camp Output Field 10 2 7 2" xfId="21801"/>
    <cellStyle name="Camp Output Field 10 2 7 3" xfId="21802"/>
    <cellStyle name="Camp Output Field 10 2 7 4" xfId="21803"/>
    <cellStyle name="Camp Output Field 10 2 7 5" xfId="21804"/>
    <cellStyle name="Camp Output Field 10 2 7 6" xfId="21805"/>
    <cellStyle name="Camp Output Field 10 2 7 7" xfId="21806"/>
    <cellStyle name="Camp Output Field 10 2 8" xfId="2801"/>
    <cellStyle name="Camp Output Field 10 2 9" xfId="21807"/>
    <cellStyle name="Camp Output Field 10 3" xfId="2802"/>
    <cellStyle name="Camp Output Field 10 3 10" xfId="21808"/>
    <cellStyle name="Camp Output Field 10 3 11" xfId="21809"/>
    <cellStyle name="Camp Output Field 10 3 2" xfId="2803"/>
    <cellStyle name="Camp Output Field 10 3 2 2" xfId="2804"/>
    <cellStyle name="Camp Output Field 10 3 2 2 2" xfId="2805"/>
    <cellStyle name="Camp Output Field 10 3 2 2 2 2" xfId="21810"/>
    <cellStyle name="Camp Output Field 10 3 2 2 2 3" xfId="21811"/>
    <cellStyle name="Camp Output Field 10 3 2 2 2 4" xfId="21812"/>
    <cellStyle name="Camp Output Field 10 3 2 2 2 5" xfId="21813"/>
    <cellStyle name="Camp Output Field 10 3 2 2 2 6" xfId="21814"/>
    <cellStyle name="Camp Output Field 10 3 2 2 2 7" xfId="21815"/>
    <cellStyle name="Camp Output Field 10 3 2 2 2 8" xfId="21816"/>
    <cellStyle name="Camp Output Field 10 3 2 2 3" xfId="2806"/>
    <cellStyle name="Camp Output Field 10 3 2 2 3 2" xfId="21817"/>
    <cellStyle name="Camp Output Field 10 3 2 2 4" xfId="21818"/>
    <cellStyle name="Camp Output Field 10 3 2 2 5" xfId="21819"/>
    <cellStyle name="Camp Output Field 10 3 2 2 6" xfId="21820"/>
    <cellStyle name="Camp Output Field 10 3 2 2 7" xfId="21821"/>
    <cellStyle name="Camp Output Field 10 3 2 3" xfId="2807"/>
    <cellStyle name="Camp Output Field 10 3 2 3 2" xfId="21822"/>
    <cellStyle name="Camp Output Field 10 3 2 3 3" xfId="21823"/>
    <cellStyle name="Camp Output Field 10 3 2 3 4" xfId="21824"/>
    <cellStyle name="Camp Output Field 10 3 2 3 5" xfId="21825"/>
    <cellStyle name="Camp Output Field 10 3 2 3 6" xfId="21826"/>
    <cellStyle name="Camp Output Field 10 3 2 3 7" xfId="21827"/>
    <cellStyle name="Camp Output Field 10 3 2 4" xfId="2808"/>
    <cellStyle name="Camp Output Field 10 3 2 5" xfId="21828"/>
    <cellStyle name="Camp Output Field 10 3 2 6" xfId="21829"/>
    <cellStyle name="Camp Output Field 10 3 2 7" xfId="21830"/>
    <cellStyle name="Camp Output Field 10 3 2 8" xfId="21831"/>
    <cellStyle name="Camp Output Field 10 3 3" xfId="2809"/>
    <cellStyle name="Camp Output Field 10 3 3 2" xfId="2810"/>
    <cellStyle name="Camp Output Field 10 3 3 2 2" xfId="2811"/>
    <cellStyle name="Camp Output Field 10 3 3 2 2 2" xfId="21832"/>
    <cellStyle name="Camp Output Field 10 3 3 2 2 3" xfId="21833"/>
    <cellStyle name="Camp Output Field 10 3 3 2 2 4" xfId="21834"/>
    <cellStyle name="Camp Output Field 10 3 3 2 2 5" xfId="21835"/>
    <cellStyle name="Camp Output Field 10 3 3 2 2 6" xfId="21836"/>
    <cellStyle name="Camp Output Field 10 3 3 2 2 7" xfId="21837"/>
    <cellStyle name="Camp Output Field 10 3 3 2 2 8" xfId="21838"/>
    <cellStyle name="Camp Output Field 10 3 3 2 3" xfId="2812"/>
    <cellStyle name="Camp Output Field 10 3 3 2 3 2" xfId="21839"/>
    <cellStyle name="Camp Output Field 10 3 3 2 4" xfId="21840"/>
    <cellStyle name="Camp Output Field 10 3 3 2 5" xfId="21841"/>
    <cellStyle name="Camp Output Field 10 3 3 2 6" xfId="21842"/>
    <cellStyle name="Camp Output Field 10 3 3 2 7" xfId="21843"/>
    <cellStyle name="Camp Output Field 10 3 3 3" xfId="2813"/>
    <cellStyle name="Camp Output Field 10 3 3 3 2" xfId="21844"/>
    <cellStyle name="Camp Output Field 10 3 3 3 3" xfId="21845"/>
    <cellStyle name="Camp Output Field 10 3 3 3 4" xfId="21846"/>
    <cellStyle name="Camp Output Field 10 3 3 3 5" xfId="21847"/>
    <cellStyle name="Camp Output Field 10 3 3 3 6" xfId="21848"/>
    <cellStyle name="Camp Output Field 10 3 3 3 7" xfId="21849"/>
    <cellStyle name="Camp Output Field 10 3 3 4" xfId="2814"/>
    <cellStyle name="Camp Output Field 10 3 3 5" xfId="21850"/>
    <cellStyle name="Camp Output Field 10 3 3 6" xfId="21851"/>
    <cellStyle name="Camp Output Field 10 3 3 7" xfId="21852"/>
    <cellStyle name="Camp Output Field 10 3 3 8" xfId="21853"/>
    <cellStyle name="Camp Output Field 10 3 4" xfId="2815"/>
    <cellStyle name="Camp Output Field 10 3 4 2" xfId="2816"/>
    <cellStyle name="Camp Output Field 10 3 4 2 2" xfId="2817"/>
    <cellStyle name="Camp Output Field 10 3 4 2 2 2" xfId="21854"/>
    <cellStyle name="Camp Output Field 10 3 4 2 2 3" xfId="21855"/>
    <cellStyle name="Camp Output Field 10 3 4 2 2 4" xfId="21856"/>
    <cellStyle name="Camp Output Field 10 3 4 2 2 5" xfId="21857"/>
    <cellStyle name="Camp Output Field 10 3 4 2 2 6" xfId="21858"/>
    <cellStyle name="Camp Output Field 10 3 4 2 2 7" xfId="21859"/>
    <cellStyle name="Camp Output Field 10 3 4 2 2 8" xfId="21860"/>
    <cellStyle name="Camp Output Field 10 3 4 2 3" xfId="2818"/>
    <cellStyle name="Camp Output Field 10 3 4 2 3 2" xfId="21861"/>
    <cellStyle name="Camp Output Field 10 3 4 2 4" xfId="21862"/>
    <cellStyle name="Camp Output Field 10 3 4 2 5" xfId="21863"/>
    <cellStyle name="Camp Output Field 10 3 4 2 6" xfId="21864"/>
    <cellStyle name="Camp Output Field 10 3 4 2 7" xfId="21865"/>
    <cellStyle name="Camp Output Field 10 3 4 3" xfId="2819"/>
    <cellStyle name="Camp Output Field 10 3 4 3 2" xfId="21866"/>
    <cellStyle name="Camp Output Field 10 3 4 3 3" xfId="21867"/>
    <cellStyle name="Camp Output Field 10 3 4 3 4" xfId="21868"/>
    <cellStyle name="Camp Output Field 10 3 4 3 5" xfId="21869"/>
    <cellStyle name="Camp Output Field 10 3 4 3 6" xfId="21870"/>
    <cellStyle name="Camp Output Field 10 3 4 3 7" xfId="21871"/>
    <cellStyle name="Camp Output Field 10 3 4 4" xfId="2820"/>
    <cellStyle name="Camp Output Field 10 3 4 5" xfId="21872"/>
    <cellStyle name="Camp Output Field 10 3 4 6" xfId="21873"/>
    <cellStyle name="Camp Output Field 10 3 4 7" xfId="21874"/>
    <cellStyle name="Camp Output Field 10 3 4 8" xfId="21875"/>
    <cellStyle name="Camp Output Field 10 3 5" xfId="2821"/>
    <cellStyle name="Camp Output Field 10 3 5 2" xfId="2822"/>
    <cellStyle name="Camp Output Field 10 3 5 2 2" xfId="21876"/>
    <cellStyle name="Camp Output Field 10 3 5 2 3" xfId="21877"/>
    <cellStyle name="Camp Output Field 10 3 5 2 4" xfId="21878"/>
    <cellStyle name="Camp Output Field 10 3 5 2 5" xfId="21879"/>
    <cellStyle name="Camp Output Field 10 3 5 2 6" xfId="21880"/>
    <cellStyle name="Camp Output Field 10 3 5 2 7" xfId="21881"/>
    <cellStyle name="Camp Output Field 10 3 5 2 8" xfId="21882"/>
    <cellStyle name="Camp Output Field 10 3 5 3" xfId="2823"/>
    <cellStyle name="Camp Output Field 10 3 5 3 2" xfId="21883"/>
    <cellStyle name="Camp Output Field 10 3 5 4" xfId="21884"/>
    <cellStyle name="Camp Output Field 10 3 5 5" xfId="21885"/>
    <cellStyle name="Camp Output Field 10 3 5 6" xfId="21886"/>
    <cellStyle name="Camp Output Field 10 3 5 7" xfId="21887"/>
    <cellStyle name="Camp Output Field 10 3 6" xfId="2824"/>
    <cellStyle name="Camp Output Field 10 3 6 2" xfId="21888"/>
    <cellStyle name="Camp Output Field 10 3 6 3" xfId="21889"/>
    <cellStyle name="Camp Output Field 10 3 6 4" xfId="21890"/>
    <cellStyle name="Camp Output Field 10 3 6 5" xfId="21891"/>
    <cellStyle name="Camp Output Field 10 3 6 6" xfId="21892"/>
    <cellStyle name="Camp Output Field 10 3 6 7" xfId="21893"/>
    <cellStyle name="Camp Output Field 10 3 7" xfId="2825"/>
    <cellStyle name="Camp Output Field 10 3 8" xfId="21894"/>
    <cellStyle name="Camp Output Field 10 3 9" xfId="21895"/>
    <cellStyle name="Camp Output Field 10 4" xfId="2826"/>
    <cellStyle name="Camp Output Field 10 4 10" xfId="21896"/>
    <cellStyle name="Camp Output Field 10 4 11" xfId="21897"/>
    <cellStyle name="Camp Output Field 10 4 2" xfId="2827"/>
    <cellStyle name="Camp Output Field 10 4 2 2" xfId="2828"/>
    <cellStyle name="Camp Output Field 10 4 2 2 2" xfId="2829"/>
    <cellStyle name="Camp Output Field 10 4 2 2 2 2" xfId="21898"/>
    <cellStyle name="Camp Output Field 10 4 2 2 2 3" xfId="21899"/>
    <cellStyle name="Camp Output Field 10 4 2 2 2 4" xfId="21900"/>
    <cellStyle name="Camp Output Field 10 4 2 2 2 5" xfId="21901"/>
    <cellStyle name="Camp Output Field 10 4 2 2 2 6" xfId="21902"/>
    <cellStyle name="Camp Output Field 10 4 2 2 2 7" xfId="21903"/>
    <cellStyle name="Camp Output Field 10 4 2 2 2 8" xfId="21904"/>
    <cellStyle name="Camp Output Field 10 4 2 2 3" xfId="2830"/>
    <cellStyle name="Camp Output Field 10 4 2 2 3 2" xfId="21905"/>
    <cellStyle name="Camp Output Field 10 4 2 2 4" xfId="21906"/>
    <cellStyle name="Camp Output Field 10 4 2 2 5" xfId="21907"/>
    <cellStyle name="Camp Output Field 10 4 2 2 6" xfId="21908"/>
    <cellStyle name="Camp Output Field 10 4 2 2 7" xfId="21909"/>
    <cellStyle name="Camp Output Field 10 4 2 3" xfId="2831"/>
    <cellStyle name="Camp Output Field 10 4 2 3 2" xfId="21910"/>
    <cellStyle name="Camp Output Field 10 4 2 3 3" xfId="21911"/>
    <cellStyle name="Camp Output Field 10 4 2 3 4" xfId="21912"/>
    <cellStyle name="Camp Output Field 10 4 2 3 5" xfId="21913"/>
    <cellStyle name="Camp Output Field 10 4 2 3 6" xfId="21914"/>
    <cellStyle name="Camp Output Field 10 4 2 3 7" xfId="21915"/>
    <cellStyle name="Camp Output Field 10 4 2 4" xfId="2832"/>
    <cellStyle name="Camp Output Field 10 4 2 5" xfId="21916"/>
    <cellStyle name="Camp Output Field 10 4 2 6" xfId="21917"/>
    <cellStyle name="Camp Output Field 10 4 2 7" xfId="21918"/>
    <cellStyle name="Camp Output Field 10 4 2 8" xfId="21919"/>
    <cellStyle name="Camp Output Field 10 4 3" xfId="2833"/>
    <cellStyle name="Camp Output Field 10 4 3 2" xfId="2834"/>
    <cellStyle name="Camp Output Field 10 4 3 2 2" xfId="2835"/>
    <cellStyle name="Camp Output Field 10 4 3 2 2 2" xfId="21920"/>
    <cellStyle name="Camp Output Field 10 4 3 2 2 3" xfId="21921"/>
    <cellStyle name="Camp Output Field 10 4 3 2 2 4" xfId="21922"/>
    <cellStyle name="Camp Output Field 10 4 3 2 2 5" xfId="21923"/>
    <cellStyle name="Camp Output Field 10 4 3 2 2 6" xfId="21924"/>
    <cellStyle name="Camp Output Field 10 4 3 2 2 7" xfId="21925"/>
    <cellStyle name="Camp Output Field 10 4 3 2 2 8" xfId="21926"/>
    <cellStyle name="Camp Output Field 10 4 3 2 3" xfId="2836"/>
    <cellStyle name="Camp Output Field 10 4 3 2 3 2" xfId="21927"/>
    <cellStyle name="Camp Output Field 10 4 3 2 4" xfId="21928"/>
    <cellStyle name="Camp Output Field 10 4 3 2 5" xfId="21929"/>
    <cellStyle name="Camp Output Field 10 4 3 2 6" xfId="21930"/>
    <cellStyle name="Camp Output Field 10 4 3 2 7" xfId="21931"/>
    <cellStyle name="Camp Output Field 10 4 3 3" xfId="2837"/>
    <cellStyle name="Camp Output Field 10 4 3 3 2" xfId="21932"/>
    <cellStyle name="Camp Output Field 10 4 3 3 3" xfId="21933"/>
    <cellStyle name="Camp Output Field 10 4 3 3 4" xfId="21934"/>
    <cellStyle name="Camp Output Field 10 4 3 3 5" xfId="21935"/>
    <cellStyle name="Camp Output Field 10 4 3 3 6" xfId="21936"/>
    <cellStyle name="Camp Output Field 10 4 3 3 7" xfId="21937"/>
    <cellStyle name="Camp Output Field 10 4 3 4" xfId="2838"/>
    <cellStyle name="Camp Output Field 10 4 3 5" xfId="21938"/>
    <cellStyle name="Camp Output Field 10 4 3 6" xfId="21939"/>
    <cellStyle name="Camp Output Field 10 4 3 7" xfId="21940"/>
    <cellStyle name="Camp Output Field 10 4 3 8" xfId="21941"/>
    <cellStyle name="Camp Output Field 10 4 4" xfId="2839"/>
    <cellStyle name="Camp Output Field 10 4 4 2" xfId="2840"/>
    <cellStyle name="Camp Output Field 10 4 4 2 2" xfId="2841"/>
    <cellStyle name="Camp Output Field 10 4 4 2 2 2" xfId="21942"/>
    <cellStyle name="Camp Output Field 10 4 4 2 2 3" xfId="21943"/>
    <cellStyle name="Camp Output Field 10 4 4 2 2 4" xfId="21944"/>
    <cellStyle name="Camp Output Field 10 4 4 2 2 5" xfId="21945"/>
    <cellStyle name="Camp Output Field 10 4 4 2 2 6" xfId="21946"/>
    <cellStyle name="Camp Output Field 10 4 4 2 2 7" xfId="21947"/>
    <cellStyle name="Camp Output Field 10 4 4 2 2 8" xfId="21948"/>
    <cellStyle name="Camp Output Field 10 4 4 2 3" xfId="2842"/>
    <cellStyle name="Camp Output Field 10 4 4 2 3 2" xfId="21949"/>
    <cellStyle name="Camp Output Field 10 4 4 2 4" xfId="21950"/>
    <cellStyle name="Camp Output Field 10 4 4 2 5" xfId="21951"/>
    <cellStyle name="Camp Output Field 10 4 4 2 6" xfId="21952"/>
    <cellStyle name="Camp Output Field 10 4 4 2 7" xfId="21953"/>
    <cellStyle name="Camp Output Field 10 4 4 3" xfId="2843"/>
    <cellStyle name="Camp Output Field 10 4 4 3 2" xfId="21954"/>
    <cellStyle name="Camp Output Field 10 4 4 3 3" xfId="21955"/>
    <cellStyle name="Camp Output Field 10 4 4 3 4" xfId="21956"/>
    <cellStyle name="Camp Output Field 10 4 4 3 5" xfId="21957"/>
    <cellStyle name="Camp Output Field 10 4 4 3 6" xfId="21958"/>
    <cellStyle name="Camp Output Field 10 4 4 3 7" xfId="21959"/>
    <cellStyle name="Camp Output Field 10 4 4 4" xfId="2844"/>
    <cellStyle name="Camp Output Field 10 4 4 5" xfId="21960"/>
    <cellStyle name="Camp Output Field 10 4 4 6" xfId="21961"/>
    <cellStyle name="Camp Output Field 10 4 4 7" xfId="21962"/>
    <cellStyle name="Camp Output Field 10 4 4 8" xfId="21963"/>
    <cellStyle name="Camp Output Field 10 4 5" xfId="2845"/>
    <cellStyle name="Camp Output Field 10 4 5 2" xfId="2846"/>
    <cellStyle name="Camp Output Field 10 4 5 2 2" xfId="21964"/>
    <cellStyle name="Camp Output Field 10 4 5 2 3" xfId="21965"/>
    <cellStyle name="Camp Output Field 10 4 5 2 4" xfId="21966"/>
    <cellStyle name="Camp Output Field 10 4 5 2 5" xfId="21967"/>
    <cellStyle name="Camp Output Field 10 4 5 2 6" xfId="21968"/>
    <cellStyle name="Camp Output Field 10 4 5 2 7" xfId="21969"/>
    <cellStyle name="Camp Output Field 10 4 5 2 8" xfId="21970"/>
    <cellStyle name="Camp Output Field 10 4 5 3" xfId="2847"/>
    <cellStyle name="Camp Output Field 10 4 5 3 2" xfId="21971"/>
    <cellStyle name="Camp Output Field 10 4 5 4" xfId="21972"/>
    <cellStyle name="Camp Output Field 10 4 5 5" xfId="21973"/>
    <cellStyle name="Camp Output Field 10 4 5 6" xfId="21974"/>
    <cellStyle name="Camp Output Field 10 4 5 7" xfId="21975"/>
    <cellStyle name="Camp Output Field 10 4 6" xfId="2848"/>
    <cellStyle name="Camp Output Field 10 4 6 2" xfId="21976"/>
    <cellStyle name="Camp Output Field 10 4 6 3" xfId="21977"/>
    <cellStyle name="Camp Output Field 10 4 6 4" xfId="21978"/>
    <cellStyle name="Camp Output Field 10 4 6 5" xfId="21979"/>
    <cellStyle name="Camp Output Field 10 4 6 6" xfId="21980"/>
    <cellStyle name="Camp Output Field 10 4 6 7" xfId="21981"/>
    <cellStyle name="Camp Output Field 10 4 7" xfId="2849"/>
    <cellStyle name="Camp Output Field 10 4 8" xfId="21982"/>
    <cellStyle name="Camp Output Field 10 4 9" xfId="21983"/>
    <cellStyle name="Camp Output Field 10 5" xfId="2850"/>
    <cellStyle name="Camp Output Field 10 5 2" xfId="2851"/>
    <cellStyle name="Camp Output Field 10 5 2 2" xfId="2852"/>
    <cellStyle name="Camp Output Field 10 5 2 2 2" xfId="21984"/>
    <cellStyle name="Camp Output Field 10 5 2 2 3" xfId="21985"/>
    <cellStyle name="Camp Output Field 10 5 2 2 4" xfId="21986"/>
    <cellStyle name="Camp Output Field 10 5 2 2 5" xfId="21987"/>
    <cellStyle name="Camp Output Field 10 5 2 2 6" xfId="21988"/>
    <cellStyle name="Camp Output Field 10 5 2 2 7" xfId="21989"/>
    <cellStyle name="Camp Output Field 10 5 2 2 8" xfId="21990"/>
    <cellStyle name="Camp Output Field 10 5 2 3" xfId="2853"/>
    <cellStyle name="Camp Output Field 10 5 2 3 2" xfId="21991"/>
    <cellStyle name="Camp Output Field 10 5 2 4" xfId="21992"/>
    <cellStyle name="Camp Output Field 10 5 2 5" xfId="21993"/>
    <cellStyle name="Camp Output Field 10 5 2 6" xfId="21994"/>
    <cellStyle name="Camp Output Field 10 5 2 7" xfId="21995"/>
    <cellStyle name="Camp Output Field 10 5 3" xfId="2854"/>
    <cellStyle name="Camp Output Field 10 5 3 2" xfId="21996"/>
    <cellStyle name="Camp Output Field 10 5 3 3" xfId="21997"/>
    <cellStyle name="Camp Output Field 10 5 3 4" xfId="21998"/>
    <cellStyle name="Camp Output Field 10 5 3 5" xfId="21999"/>
    <cellStyle name="Camp Output Field 10 5 3 6" xfId="22000"/>
    <cellStyle name="Camp Output Field 10 5 3 7" xfId="22001"/>
    <cellStyle name="Camp Output Field 10 5 4" xfId="2855"/>
    <cellStyle name="Camp Output Field 10 5 5" xfId="22002"/>
    <cellStyle name="Camp Output Field 10 5 6" xfId="22003"/>
    <cellStyle name="Camp Output Field 10 5 7" xfId="22004"/>
    <cellStyle name="Camp Output Field 10 5 8" xfId="22005"/>
    <cellStyle name="Camp Output Field 10 6" xfId="2856"/>
    <cellStyle name="Camp Output Field 10 6 2" xfId="2857"/>
    <cellStyle name="Camp Output Field 10 6 2 2" xfId="2858"/>
    <cellStyle name="Camp Output Field 10 6 2 2 2" xfId="22006"/>
    <cellStyle name="Camp Output Field 10 6 2 2 3" xfId="22007"/>
    <cellStyle name="Camp Output Field 10 6 2 2 4" xfId="22008"/>
    <cellStyle name="Camp Output Field 10 6 2 2 5" xfId="22009"/>
    <cellStyle name="Camp Output Field 10 6 2 2 6" xfId="22010"/>
    <cellStyle name="Camp Output Field 10 6 2 2 7" xfId="22011"/>
    <cellStyle name="Camp Output Field 10 6 2 2 8" xfId="22012"/>
    <cellStyle name="Camp Output Field 10 6 2 3" xfId="2859"/>
    <cellStyle name="Camp Output Field 10 6 2 3 2" xfId="22013"/>
    <cellStyle name="Camp Output Field 10 6 2 4" xfId="22014"/>
    <cellStyle name="Camp Output Field 10 6 2 5" xfId="22015"/>
    <cellStyle name="Camp Output Field 10 6 2 6" xfId="22016"/>
    <cellStyle name="Camp Output Field 10 6 2 7" xfId="22017"/>
    <cellStyle name="Camp Output Field 10 6 3" xfId="2860"/>
    <cellStyle name="Camp Output Field 10 6 3 2" xfId="22018"/>
    <cellStyle name="Camp Output Field 10 6 3 3" xfId="22019"/>
    <cellStyle name="Camp Output Field 10 6 3 4" xfId="22020"/>
    <cellStyle name="Camp Output Field 10 6 3 5" xfId="22021"/>
    <cellStyle name="Camp Output Field 10 6 3 6" xfId="22022"/>
    <cellStyle name="Camp Output Field 10 6 3 7" xfId="22023"/>
    <cellStyle name="Camp Output Field 10 6 4" xfId="2861"/>
    <cellStyle name="Camp Output Field 10 6 5" xfId="22024"/>
    <cellStyle name="Camp Output Field 10 6 6" xfId="22025"/>
    <cellStyle name="Camp Output Field 10 6 7" xfId="22026"/>
    <cellStyle name="Camp Output Field 10 6 8" xfId="22027"/>
    <cellStyle name="Camp Output Field 10 7" xfId="2862"/>
    <cellStyle name="Camp Output Field 10 7 2" xfId="2863"/>
    <cellStyle name="Camp Output Field 10 7 2 2" xfId="2864"/>
    <cellStyle name="Camp Output Field 10 7 2 2 2" xfId="22028"/>
    <cellStyle name="Camp Output Field 10 7 2 2 3" xfId="22029"/>
    <cellStyle name="Camp Output Field 10 7 2 2 4" xfId="22030"/>
    <cellStyle name="Camp Output Field 10 7 2 2 5" xfId="22031"/>
    <cellStyle name="Camp Output Field 10 7 2 2 6" xfId="22032"/>
    <cellStyle name="Camp Output Field 10 7 2 2 7" xfId="22033"/>
    <cellStyle name="Camp Output Field 10 7 2 2 8" xfId="22034"/>
    <cellStyle name="Camp Output Field 10 7 2 3" xfId="2865"/>
    <cellStyle name="Camp Output Field 10 7 2 3 2" xfId="22035"/>
    <cellStyle name="Camp Output Field 10 7 2 4" xfId="22036"/>
    <cellStyle name="Camp Output Field 10 7 2 5" xfId="22037"/>
    <cellStyle name="Camp Output Field 10 7 2 6" xfId="22038"/>
    <cellStyle name="Camp Output Field 10 7 2 7" xfId="22039"/>
    <cellStyle name="Camp Output Field 10 7 3" xfId="2866"/>
    <cellStyle name="Camp Output Field 10 7 3 2" xfId="22040"/>
    <cellStyle name="Camp Output Field 10 7 3 3" xfId="22041"/>
    <cellStyle name="Camp Output Field 10 7 3 4" xfId="22042"/>
    <cellStyle name="Camp Output Field 10 7 3 5" xfId="22043"/>
    <cellStyle name="Camp Output Field 10 7 3 6" xfId="22044"/>
    <cellStyle name="Camp Output Field 10 7 3 7" xfId="22045"/>
    <cellStyle name="Camp Output Field 10 7 4" xfId="2867"/>
    <cellStyle name="Camp Output Field 10 7 5" xfId="22046"/>
    <cellStyle name="Camp Output Field 10 7 6" xfId="22047"/>
    <cellStyle name="Camp Output Field 10 7 7" xfId="22048"/>
    <cellStyle name="Camp Output Field 10 7 8" xfId="22049"/>
    <cellStyle name="Camp Output Field 10 8" xfId="2868"/>
    <cellStyle name="Camp Output Field 10 8 2" xfId="2869"/>
    <cellStyle name="Camp Output Field 10 8 2 2" xfId="22050"/>
    <cellStyle name="Camp Output Field 10 8 2 3" xfId="22051"/>
    <cellStyle name="Camp Output Field 10 8 2 4" xfId="22052"/>
    <cellStyle name="Camp Output Field 10 8 2 5" xfId="22053"/>
    <cellStyle name="Camp Output Field 10 8 2 6" xfId="22054"/>
    <cellStyle name="Camp Output Field 10 8 2 7" xfId="22055"/>
    <cellStyle name="Camp Output Field 10 8 2 8" xfId="22056"/>
    <cellStyle name="Camp Output Field 10 8 3" xfId="2870"/>
    <cellStyle name="Camp Output Field 10 8 3 2" xfId="22057"/>
    <cellStyle name="Camp Output Field 10 8 4" xfId="22058"/>
    <cellStyle name="Camp Output Field 10 8 5" xfId="22059"/>
    <cellStyle name="Camp Output Field 10 8 6" xfId="22060"/>
    <cellStyle name="Camp Output Field 10 8 7" xfId="22061"/>
    <cellStyle name="Camp Output Field 10 9" xfId="2871"/>
    <cellStyle name="Camp Output Field 10 9 2" xfId="22062"/>
    <cellStyle name="Camp Output Field 10 9 3" xfId="22063"/>
    <cellStyle name="Camp Output Field 10 9 4" xfId="22064"/>
    <cellStyle name="Camp Output Field 10 9 5" xfId="22065"/>
    <cellStyle name="Camp Output Field 10 9 6" xfId="22066"/>
    <cellStyle name="Camp Output Field 10 9 7" xfId="22067"/>
    <cellStyle name="Camp Output Field 11" xfId="2872"/>
    <cellStyle name="Camp Output Field 11 10" xfId="2873"/>
    <cellStyle name="Camp Output Field 11 11" xfId="22068"/>
    <cellStyle name="Camp Output Field 11 12" xfId="22069"/>
    <cellStyle name="Camp Output Field 11 13" xfId="22070"/>
    <cellStyle name="Camp Output Field 11 14" xfId="22071"/>
    <cellStyle name="Camp Output Field 11 2" xfId="2874"/>
    <cellStyle name="Camp Output Field 11 2 10" xfId="22072"/>
    <cellStyle name="Camp Output Field 11 2 11" xfId="22073"/>
    <cellStyle name="Camp Output Field 11 2 12" xfId="22074"/>
    <cellStyle name="Camp Output Field 11 2 2" xfId="2875"/>
    <cellStyle name="Camp Output Field 11 2 2 10" xfId="22075"/>
    <cellStyle name="Camp Output Field 11 2 2 11" xfId="22076"/>
    <cellStyle name="Camp Output Field 11 2 2 2" xfId="2876"/>
    <cellStyle name="Camp Output Field 11 2 2 2 2" xfId="2877"/>
    <cellStyle name="Camp Output Field 11 2 2 2 2 2" xfId="2878"/>
    <cellStyle name="Camp Output Field 11 2 2 2 2 2 2" xfId="22077"/>
    <cellStyle name="Camp Output Field 11 2 2 2 2 2 3" xfId="22078"/>
    <cellStyle name="Camp Output Field 11 2 2 2 2 2 4" xfId="22079"/>
    <cellStyle name="Camp Output Field 11 2 2 2 2 2 5" xfId="22080"/>
    <cellStyle name="Camp Output Field 11 2 2 2 2 2 6" xfId="22081"/>
    <cellStyle name="Camp Output Field 11 2 2 2 2 2 7" xfId="22082"/>
    <cellStyle name="Camp Output Field 11 2 2 2 2 2 8" xfId="22083"/>
    <cellStyle name="Camp Output Field 11 2 2 2 2 3" xfId="2879"/>
    <cellStyle name="Camp Output Field 11 2 2 2 2 3 2" xfId="22084"/>
    <cellStyle name="Camp Output Field 11 2 2 2 2 4" xfId="22085"/>
    <cellStyle name="Camp Output Field 11 2 2 2 2 5" xfId="22086"/>
    <cellStyle name="Camp Output Field 11 2 2 2 2 6" xfId="22087"/>
    <cellStyle name="Camp Output Field 11 2 2 2 2 7" xfId="22088"/>
    <cellStyle name="Camp Output Field 11 2 2 2 3" xfId="2880"/>
    <cellStyle name="Camp Output Field 11 2 2 2 3 2" xfId="22089"/>
    <cellStyle name="Camp Output Field 11 2 2 2 3 3" xfId="22090"/>
    <cellStyle name="Camp Output Field 11 2 2 2 3 4" xfId="22091"/>
    <cellStyle name="Camp Output Field 11 2 2 2 3 5" xfId="22092"/>
    <cellStyle name="Camp Output Field 11 2 2 2 3 6" xfId="22093"/>
    <cellStyle name="Camp Output Field 11 2 2 2 3 7" xfId="22094"/>
    <cellStyle name="Camp Output Field 11 2 2 2 4" xfId="2881"/>
    <cellStyle name="Camp Output Field 11 2 2 2 5" xfId="22095"/>
    <cellStyle name="Camp Output Field 11 2 2 2 6" xfId="22096"/>
    <cellStyle name="Camp Output Field 11 2 2 2 7" xfId="22097"/>
    <cellStyle name="Camp Output Field 11 2 2 2 8" xfId="22098"/>
    <cellStyle name="Camp Output Field 11 2 2 3" xfId="2882"/>
    <cellStyle name="Camp Output Field 11 2 2 3 2" xfId="2883"/>
    <cellStyle name="Camp Output Field 11 2 2 3 2 2" xfId="2884"/>
    <cellStyle name="Camp Output Field 11 2 2 3 2 2 2" xfId="22099"/>
    <cellStyle name="Camp Output Field 11 2 2 3 2 2 3" xfId="22100"/>
    <cellStyle name="Camp Output Field 11 2 2 3 2 2 4" xfId="22101"/>
    <cellStyle name="Camp Output Field 11 2 2 3 2 2 5" xfId="22102"/>
    <cellStyle name="Camp Output Field 11 2 2 3 2 2 6" xfId="22103"/>
    <cellStyle name="Camp Output Field 11 2 2 3 2 2 7" xfId="22104"/>
    <cellStyle name="Camp Output Field 11 2 2 3 2 2 8" xfId="22105"/>
    <cellStyle name="Camp Output Field 11 2 2 3 2 3" xfId="2885"/>
    <cellStyle name="Camp Output Field 11 2 2 3 2 3 2" xfId="22106"/>
    <cellStyle name="Camp Output Field 11 2 2 3 2 4" xfId="22107"/>
    <cellStyle name="Camp Output Field 11 2 2 3 2 5" xfId="22108"/>
    <cellStyle name="Camp Output Field 11 2 2 3 2 6" xfId="22109"/>
    <cellStyle name="Camp Output Field 11 2 2 3 2 7" xfId="22110"/>
    <cellStyle name="Camp Output Field 11 2 2 3 3" xfId="2886"/>
    <cellStyle name="Camp Output Field 11 2 2 3 3 2" xfId="22111"/>
    <cellStyle name="Camp Output Field 11 2 2 3 3 3" xfId="22112"/>
    <cellStyle name="Camp Output Field 11 2 2 3 3 4" xfId="22113"/>
    <cellStyle name="Camp Output Field 11 2 2 3 3 5" xfId="22114"/>
    <cellStyle name="Camp Output Field 11 2 2 3 3 6" xfId="22115"/>
    <cellStyle name="Camp Output Field 11 2 2 3 3 7" xfId="22116"/>
    <cellStyle name="Camp Output Field 11 2 2 3 4" xfId="2887"/>
    <cellStyle name="Camp Output Field 11 2 2 3 5" xfId="22117"/>
    <cellStyle name="Camp Output Field 11 2 2 3 6" xfId="22118"/>
    <cellStyle name="Camp Output Field 11 2 2 3 7" xfId="22119"/>
    <cellStyle name="Camp Output Field 11 2 2 3 8" xfId="22120"/>
    <cellStyle name="Camp Output Field 11 2 2 4" xfId="2888"/>
    <cellStyle name="Camp Output Field 11 2 2 4 2" xfId="2889"/>
    <cellStyle name="Camp Output Field 11 2 2 4 2 2" xfId="2890"/>
    <cellStyle name="Camp Output Field 11 2 2 4 2 2 2" xfId="22121"/>
    <cellStyle name="Camp Output Field 11 2 2 4 2 2 3" xfId="22122"/>
    <cellStyle name="Camp Output Field 11 2 2 4 2 2 4" xfId="22123"/>
    <cellStyle name="Camp Output Field 11 2 2 4 2 2 5" xfId="22124"/>
    <cellStyle name="Camp Output Field 11 2 2 4 2 2 6" xfId="22125"/>
    <cellStyle name="Camp Output Field 11 2 2 4 2 2 7" xfId="22126"/>
    <cellStyle name="Camp Output Field 11 2 2 4 2 2 8" xfId="22127"/>
    <cellStyle name="Camp Output Field 11 2 2 4 2 3" xfId="2891"/>
    <cellStyle name="Camp Output Field 11 2 2 4 2 3 2" xfId="22128"/>
    <cellStyle name="Camp Output Field 11 2 2 4 2 4" xfId="22129"/>
    <cellStyle name="Camp Output Field 11 2 2 4 2 5" xfId="22130"/>
    <cellStyle name="Camp Output Field 11 2 2 4 2 6" xfId="22131"/>
    <cellStyle name="Camp Output Field 11 2 2 4 2 7" xfId="22132"/>
    <cellStyle name="Camp Output Field 11 2 2 4 3" xfId="2892"/>
    <cellStyle name="Camp Output Field 11 2 2 4 3 2" xfId="22133"/>
    <cellStyle name="Camp Output Field 11 2 2 4 3 3" xfId="22134"/>
    <cellStyle name="Camp Output Field 11 2 2 4 3 4" xfId="22135"/>
    <cellStyle name="Camp Output Field 11 2 2 4 3 5" xfId="22136"/>
    <cellStyle name="Camp Output Field 11 2 2 4 3 6" xfId="22137"/>
    <cellStyle name="Camp Output Field 11 2 2 4 3 7" xfId="22138"/>
    <cellStyle name="Camp Output Field 11 2 2 4 4" xfId="2893"/>
    <cellStyle name="Camp Output Field 11 2 2 4 5" xfId="22139"/>
    <cellStyle name="Camp Output Field 11 2 2 4 6" xfId="22140"/>
    <cellStyle name="Camp Output Field 11 2 2 4 7" xfId="22141"/>
    <cellStyle name="Camp Output Field 11 2 2 4 8" xfId="22142"/>
    <cellStyle name="Camp Output Field 11 2 2 5" xfId="2894"/>
    <cellStyle name="Camp Output Field 11 2 2 5 2" xfId="2895"/>
    <cellStyle name="Camp Output Field 11 2 2 5 2 2" xfId="22143"/>
    <cellStyle name="Camp Output Field 11 2 2 5 2 3" xfId="22144"/>
    <cellStyle name="Camp Output Field 11 2 2 5 2 4" xfId="22145"/>
    <cellStyle name="Camp Output Field 11 2 2 5 2 5" xfId="22146"/>
    <cellStyle name="Camp Output Field 11 2 2 5 2 6" xfId="22147"/>
    <cellStyle name="Camp Output Field 11 2 2 5 2 7" xfId="22148"/>
    <cellStyle name="Camp Output Field 11 2 2 5 2 8" xfId="22149"/>
    <cellStyle name="Camp Output Field 11 2 2 5 3" xfId="2896"/>
    <cellStyle name="Camp Output Field 11 2 2 5 3 2" xfId="22150"/>
    <cellStyle name="Camp Output Field 11 2 2 5 4" xfId="22151"/>
    <cellStyle name="Camp Output Field 11 2 2 5 5" xfId="22152"/>
    <cellStyle name="Camp Output Field 11 2 2 5 6" xfId="22153"/>
    <cellStyle name="Camp Output Field 11 2 2 5 7" xfId="22154"/>
    <cellStyle name="Camp Output Field 11 2 2 6" xfId="2897"/>
    <cellStyle name="Camp Output Field 11 2 2 6 2" xfId="22155"/>
    <cellStyle name="Camp Output Field 11 2 2 6 3" xfId="22156"/>
    <cellStyle name="Camp Output Field 11 2 2 6 4" xfId="22157"/>
    <cellStyle name="Camp Output Field 11 2 2 6 5" xfId="22158"/>
    <cellStyle name="Camp Output Field 11 2 2 6 6" xfId="22159"/>
    <cellStyle name="Camp Output Field 11 2 2 6 7" xfId="22160"/>
    <cellStyle name="Camp Output Field 11 2 2 7" xfId="2898"/>
    <cellStyle name="Camp Output Field 11 2 2 8" xfId="22161"/>
    <cellStyle name="Camp Output Field 11 2 2 9" xfId="22162"/>
    <cellStyle name="Camp Output Field 11 2 3" xfId="2899"/>
    <cellStyle name="Camp Output Field 11 2 3 2" xfId="2900"/>
    <cellStyle name="Camp Output Field 11 2 3 2 2" xfId="2901"/>
    <cellStyle name="Camp Output Field 11 2 3 2 2 2" xfId="22163"/>
    <cellStyle name="Camp Output Field 11 2 3 2 2 3" xfId="22164"/>
    <cellStyle name="Camp Output Field 11 2 3 2 2 4" xfId="22165"/>
    <cellStyle name="Camp Output Field 11 2 3 2 2 5" xfId="22166"/>
    <cellStyle name="Camp Output Field 11 2 3 2 2 6" xfId="22167"/>
    <cellStyle name="Camp Output Field 11 2 3 2 2 7" xfId="22168"/>
    <cellStyle name="Camp Output Field 11 2 3 2 2 8" xfId="22169"/>
    <cellStyle name="Camp Output Field 11 2 3 2 3" xfId="2902"/>
    <cellStyle name="Camp Output Field 11 2 3 2 3 2" xfId="22170"/>
    <cellStyle name="Camp Output Field 11 2 3 2 4" xfId="22171"/>
    <cellStyle name="Camp Output Field 11 2 3 2 5" xfId="22172"/>
    <cellStyle name="Camp Output Field 11 2 3 2 6" xfId="22173"/>
    <cellStyle name="Camp Output Field 11 2 3 2 7" xfId="22174"/>
    <cellStyle name="Camp Output Field 11 2 3 3" xfId="2903"/>
    <cellStyle name="Camp Output Field 11 2 3 3 2" xfId="22175"/>
    <cellStyle name="Camp Output Field 11 2 3 3 3" xfId="22176"/>
    <cellStyle name="Camp Output Field 11 2 3 3 4" xfId="22177"/>
    <cellStyle name="Camp Output Field 11 2 3 3 5" xfId="22178"/>
    <cellStyle name="Camp Output Field 11 2 3 3 6" xfId="22179"/>
    <cellStyle name="Camp Output Field 11 2 3 3 7" xfId="22180"/>
    <cellStyle name="Camp Output Field 11 2 3 4" xfId="2904"/>
    <cellStyle name="Camp Output Field 11 2 3 5" xfId="22181"/>
    <cellStyle name="Camp Output Field 11 2 3 6" xfId="22182"/>
    <cellStyle name="Camp Output Field 11 2 3 7" xfId="22183"/>
    <cellStyle name="Camp Output Field 11 2 3 8" xfId="22184"/>
    <cellStyle name="Camp Output Field 11 2 4" xfId="2905"/>
    <cellStyle name="Camp Output Field 11 2 4 2" xfId="2906"/>
    <cellStyle name="Camp Output Field 11 2 4 2 2" xfId="2907"/>
    <cellStyle name="Camp Output Field 11 2 4 2 2 2" xfId="22185"/>
    <cellStyle name="Camp Output Field 11 2 4 2 2 3" xfId="22186"/>
    <cellStyle name="Camp Output Field 11 2 4 2 2 4" xfId="22187"/>
    <cellStyle name="Camp Output Field 11 2 4 2 2 5" xfId="22188"/>
    <cellStyle name="Camp Output Field 11 2 4 2 2 6" xfId="22189"/>
    <cellStyle name="Camp Output Field 11 2 4 2 2 7" xfId="22190"/>
    <cellStyle name="Camp Output Field 11 2 4 2 2 8" xfId="22191"/>
    <cellStyle name="Camp Output Field 11 2 4 2 3" xfId="2908"/>
    <cellStyle name="Camp Output Field 11 2 4 2 3 2" xfId="22192"/>
    <cellStyle name="Camp Output Field 11 2 4 2 4" xfId="22193"/>
    <cellStyle name="Camp Output Field 11 2 4 2 5" xfId="22194"/>
    <cellStyle name="Camp Output Field 11 2 4 2 6" xfId="22195"/>
    <cellStyle name="Camp Output Field 11 2 4 2 7" xfId="22196"/>
    <cellStyle name="Camp Output Field 11 2 4 3" xfId="2909"/>
    <cellStyle name="Camp Output Field 11 2 4 3 2" xfId="22197"/>
    <cellStyle name="Camp Output Field 11 2 4 3 3" xfId="22198"/>
    <cellStyle name="Camp Output Field 11 2 4 3 4" xfId="22199"/>
    <cellStyle name="Camp Output Field 11 2 4 3 5" xfId="22200"/>
    <cellStyle name="Camp Output Field 11 2 4 3 6" xfId="22201"/>
    <cellStyle name="Camp Output Field 11 2 4 3 7" xfId="22202"/>
    <cellStyle name="Camp Output Field 11 2 4 4" xfId="2910"/>
    <cellStyle name="Camp Output Field 11 2 4 5" xfId="22203"/>
    <cellStyle name="Camp Output Field 11 2 4 6" xfId="22204"/>
    <cellStyle name="Camp Output Field 11 2 4 7" xfId="22205"/>
    <cellStyle name="Camp Output Field 11 2 4 8" xfId="22206"/>
    <cellStyle name="Camp Output Field 11 2 5" xfId="2911"/>
    <cellStyle name="Camp Output Field 11 2 5 2" xfId="2912"/>
    <cellStyle name="Camp Output Field 11 2 5 2 2" xfId="2913"/>
    <cellStyle name="Camp Output Field 11 2 5 2 2 2" xfId="22207"/>
    <cellStyle name="Camp Output Field 11 2 5 2 2 3" xfId="22208"/>
    <cellStyle name="Camp Output Field 11 2 5 2 2 4" xfId="22209"/>
    <cellStyle name="Camp Output Field 11 2 5 2 2 5" xfId="22210"/>
    <cellStyle name="Camp Output Field 11 2 5 2 2 6" xfId="22211"/>
    <cellStyle name="Camp Output Field 11 2 5 2 2 7" xfId="22212"/>
    <cellStyle name="Camp Output Field 11 2 5 2 2 8" xfId="22213"/>
    <cellStyle name="Camp Output Field 11 2 5 2 3" xfId="2914"/>
    <cellStyle name="Camp Output Field 11 2 5 2 3 2" xfId="22214"/>
    <cellStyle name="Camp Output Field 11 2 5 2 4" xfId="22215"/>
    <cellStyle name="Camp Output Field 11 2 5 2 5" xfId="22216"/>
    <cellStyle name="Camp Output Field 11 2 5 2 6" xfId="22217"/>
    <cellStyle name="Camp Output Field 11 2 5 2 7" xfId="22218"/>
    <cellStyle name="Camp Output Field 11 2 5 3" xfId="2915"/>
    <cellStyle name="Camp Output Field 11 2 5 3 2" xfId="22219"/>
    <cellStyle name="Camp Output Field 11 2 5 3 3" xfId="22220"/>
    <cellStyle name="Camp Output Field 11 2 5 3 4" xfId="22221"/>
    <cellStyle name="Camp Output Field 11 2 5 3 5" xfId="22222"/>
    <cellStyle name="Camp Output Field 11 2 5 3 6" xfId="22223"/>
    <cellStyle name="Camp Output Field 11 2 5 3 7" xfId="22224"/>
    <cellStyle name="Camp Output Field 11 2 5 4" xfId="2916"/>
    <cellStyle name="Camp Output Field 11 2 5 5" xfId="22225"/>
    <cellStyle name="Camp Output Field 11 2 5 6" xfId="22226"/>
    <cellStyle name="Camp Output Field 11 2 5 7" xfId="22227"/>
    <cellStyle name="Camp Output Field 11 2 5 8" xfId="22228"/>
    <cellStyle name="Camp Output Field 11 2 6" xfId="2917"/>
    <cellStyle name="Camp Output Field 11 2 6 2" xfId="2918"/>
    <cellStyle name="Camp Output Field 11 2 6 2 2" xfId="22229"/>
    <cellStyle name="Camp Output Field 11 2 6 2 3" xfId="22230"/>
    <cellStyle name="Camp Output Field 11 2 6 2 4" xfId="22231"/>
    <cellStyle name="Camp Output Field 11 2 6 2 5" xfId="22232"/>
    <cellStyle name="Camp Output Field 11 2 6 2 6" xfId="22233"/>
    <cellStyle name="Camp Output Field 11 2 6 2 7" xfId="22234"/>
    <cellStyle name="Camp Output Field 11 2 6 2 8" xfId="22235"/>
    <cellStyle name="Camp Output Field 11 2 6 3" xfId="2919"/>
    <cellStyle name="Camp Output Field 11 2 6 3 2" xfId="22236"/>
    <cellStyle name="Camp Output Field 11 2 6 4" xfId="22237"/>
    <cellStyle name="Camp Output Field 11 2 6 5" xfId="22238"/>
    <cellStyle name="Camp Output Field 11 2 6 6" xfId="22239"/>
    <cellStyle name="Camp Output Field 11 2 6 7" xfId="22240"/>
    <cellStyle name="Camp Output Field 11 2 7" xfId="2920"/>
    <cellStyle name="Camp Output Field 11 2 7 2" xfId="22241"/>
    <cellStyle name="Camp Output Field 11 2 7 3" xfId="22242"/>
    <cellStyle name="Camp Output Field 11 2 7 4" xfId="22243"/>
    <cellStyle name="Camp Output Field 11 2 7 5" xfId="22244"/>
    <cellStyle name="Camp Output Field 11 2 7 6" xfId="22245"/>
    <cellStyle name="Camp Output Field 11 2 7 7" xfId="22246"/>
    <cellStyle name="Camp Output Field 11 2 8" xfId="2921"/>
    <cellStyle name="Camp Output Field 11 2 9" xfId="22247"/>
    <cellStyle name="Camp Output Field 11 3" xfId="2922"/>
    <cellStyle name="Camp Output Field 11 3 10" xfId="22248"/>
    <cellStyle name="Camp Output Field 11 3 11" xfId="22249"/>
    <cellStyle name="Camp Output Field 11 3 2" xfId="2923"/>
    <cellStyle name="Camp Output Field 11 3 2 2" xfId="2924"/>
    <cellStyle name="Camp Output Field 11 3 2 2 2" xfId="2925"/>
    <cellStyle name="Camp Output Field 11 3 2 2 2 2" xfId="22250"/>
    <cellStyle name="Camp Output Field 11 3 2 2 2 3" xfId="22251"/>
    <cellStyle name="Camp Output Field 11 3 2 2 2 4" xfId="22252"/>
    <cellStyle name="Camp Output Field 11 3 2 2 2 5" xfId="22253"/>
    <cellStyle name="Camp Output Field 11 3 2 2 2 6" xfId="22254"/>
    <cellStyle name="Camp Output Field 11 3 2 2 2 7" xfId="22255"/>
    <cellStyle name="Camp Output Field 11 3 2 2 2 8" xfId="22256"/>
    <cellStyle name="Camp Output Field 11 3 2 2 3" xfId="2926"/>
    <cellStyle name="Camp Output Field 11 3 2 2 3 2" xfId="22257"/>
    <cellStyle name="Camp Output Field 11 3 2 2 4" xfId="22258"/>
    <cellStyle name="Camp Output Field 11 3 2 2 5" xfId="22259"/>
    <cellStyle name="Camp Output Field 11 3 2 2 6" xfId="22260"/>
    <cellStyle name="Camp Output Field 11 3 2 2 7" xfId="22261"/>
    <cellStyle name="Camp Output Field 11 3 2 3" xfId="2927"/>
    <cellStyle name="Camp Output Field 11 3 2 3 2" xfId="22262"/>
    <cellStyle name="Camp Output Field 11 3 2 3 3" xfId="22263"/>
    <cellStyle name="Camp Output Field 11 3 2 3 4" xfId="22264"/>
    <cellStyle name="Camp Output Field 11 3 2 3 5" xfId="22265"/>
    <cellStyle name="Camp Output Field 11 3 2 3 6" xfId="22266"/>
    <cellStyle name="Camp Output Field 11 3 2 3 7" xfId="22267"/>
    <cellStyle name="Camp Output Field 11 3 2 4" xfId="2928"/>
    <cellStyle name="Camp Output Field 11 3 2 5" xfId="22268"/>
    <cellStyle name="Camp Output Field 11 3 2 6" xfId="22269"/>
    <cellStyle name="Camp Output Field 11 3 2 7" xfId="22270"/>
    <cellStyle name="Camp Output Field 11 3 2 8" xfId="22271"/>
    <cellStyle name="Camp Output Field 11 3 3" xfId="2929"/>
    <cellStyle name="Camp Output Field 11 3 3 2" xfId="2930"/>
    <cellStyle name="Camp Output Field 11 3 3 2 2" xfId="2931"/>
    <cellStyle name="Camp Output Field 11 3 3 2 2 2" xfId="22272"/>
    <cellStyle name="Camp Output Field 11 3 3 2 2 3" xfId="22273"/>
    <cellStyle name="Camp Output Field 11 3 3 2 2 4" xfId="22274"/>
    <cellStyle name="Camp Output Field 11 3 3 2 2 5" xfId="22275"/>
    <cellStyle name="Camp Output Field 11 3 3 2 2 6" xfId="22276"/>
    <cellStyle name="Camp Output Field 11 3 3 2 2 7" xfId="22277"/>
    <cellStyle name="Camp Output Field 11 3 3 2 2 8" xfId="22278"/>
    <cellStyle name="Camp Output Field 11 3 3 2 3" xfId="2932"/>
    <cellStyle name="Camp Output Field 11 3 3 2 3 2" xfId="22279"/>
    <cellStyle name="Camp Output Field 11 3 3 2 4" xfId="22280"/>
    <cellStyle name="Camp Output Field 11 3 3 2 5" xfId="22281"/>
    <cellStyle name="Camp Output Field 11 3 3 2 6" xfId="22282"/>
    <cellStyle name="Camp Output Field 11 3 3 2 7" xfId="22283"/>
    <cellStyle name="Camp Output Field 11 3 3 3" xfId="2933"/>
    <cellStyle name="Camp Output Field 11 3 3 3 2" xfId="22284"/>
    <cellStyle name="Camp Output Field 11 3 3 3 3" xfId="22285"/>
    <cellStyle name="Camp Output Field 11 3 3 3 4" xfId="22286"/>
    <cellStyle name="Camp Output Field 11 3 3 3 5" xfId="22287"/>
    <cellStyle name="Camp Output Field 11 3 3 3 6" xfId="22288"/>
    <cellStyle name="Camp Output Field 11 3 3 3 7" xfId="22289"/>
    <cellStyle name="Camp Output Field 11 3 3 4" xfId="2934"/>
    <cellStyle name="Camp Output Field 11 3 3 5" xfId="22290"/>
    <cellStyle name="Camp Output Field 11 3 3 6" xfId="22291"/>
    <cellStyle name="Camp Output Field 11 3 3 7" xfId="22292"/>
    <cellStyle name="Camp Output Field 11 3 3 8" xfId="22293"/>
    <cellStyle name="Camp Output Field 11 3 4" xfId="2935"/>
    <cellStyle name="Camp Output Field 11 3 4 2" xfId="2936"/>
    <cellStyle name="Camp Output Field 11 3 4 2 2" xfId="2937"/>
    <cellStyle name="Camp Output Field 11 3 4 2 2 2" xfId="22294"/>
    <cellStyle name="Camp Output Field 11 3 4 2 2 3" xfId="22295"/>
    <cellStyle name="Camp Output Field 11 3 4 2 2 4" xfId="22296"/>
    <cellStyle name="Camp Output Field 11 3 4 2 2 5" xfId="22297"/>
    <cellStyle name="Camp Output Field 11 3 4 2 2 6" xfId="22298"/>
    <cellStyle name="Camp Output Field 11 3 4 2 2 7" xfId="22299"/>
    <cellStyle name="Camp Output Field 11 3 4 2 2 8" xfId="22300"/>
    <cellStyle name="Camp Output Field 11 3 4 2 3" xfId="2938"/>
    <cellStyle name="Camp Output Field 11 3 4 2 3 2" xfId="22301"/>
    <cellStyle name="Camp Output Field 11 3 4 2 4" xfId="22302"/>
    <cellStyle name="Camp Output Field 11 3 4 2 5" xfId="22303"/>
    <cellStyle name="Camp Output Field 11 3 4 2 6" xfId="22304"/>
    <cellStyle name="Camp Output Field 11 3 4 2 7" xfId="22305"/>
    <cellStyle name="Camp Output Field 11 3 4 3" xfId="2939"/>
    <cellStyle name="Camp Output Field 11 3 4 3 2" xfId="22306"/>
    <cellStyle name="Camp Output Field 11 3 4 3 3" xfId="22307"/>
    <cellStyle name="Camp Output Field 11 3 4 3 4" xfId="22308"/>
    <cellStyle name="Camp Output Field 11 3 4 3 5" xfId="22309"/>
    <cellStyle name="Camp Output Field 11 3 4 3 6" xfId="22310"/>
    <cellStyle name="Camp Output Field 11 3 4 3 7" xfId="22311"/>
    <cellStyle name="Camp Output Field 11 3 4 4" xfId="2940"/>
    <cellStyle name="Camp Output Field 11 3 4 5" xfId="22312"/>
    <cellStyle name="Camp Output Field 11 3 4 6" xfId="22313"/>
    <cellStyle name="Camp Output Field 11 3 4 7" xfId="22314"/>
    <cellStyle name="Camp Output Field 11 3 4 8" xfId="22315"/>
    <cellStyle name="Camp Output Field 11 3 5" xfId="2941"/>
    <cellStyle name="Camp Output Field 11 3 5 2" xfId="2942"/>
    <cellStyle name="Camp Output Field 11 3 5 2 2" xfId="22316"/>
    <cellStyle name="Camp Output Field 11 3 5 2 3" xfId="22317"/>
    <cellStyle name="Camp Output Field 11 3 5 2 4" xfId="22318"/>
    <cellStyle name="Camp Output Field 11 3 5 2 5" xfId="22319"/>
    <cellStyle name="Camp Output Field 11 3 5 2 6" xfId="22320"/>
    <cellStyle name="Camp Output Field 11 3 5 2 7" xfId="22321"/>
    <cellStyle name="Camp Output Field 11 3 5 2 8" xfId="22322"/>
    <cellStyle name="Camp Output Field 11 3 5 3" xfId="2943"/>
    <cellStyle name="Camp Output Field 11 3 5 3 2" xfId="22323"/>
    <cellStyle name="Camp Output Field 11 3 5 4" xfId="22324"/>
    <cellStyle name="Camp Output Field 11 3 5 5" xfId="22325"/>
    <cellStyle name="Camp Output Field 11 3 5 6" xfId="22326"/>
    <cellStyle name="Camp Output Field 11 3 5 7" xfId="22327"/>
    <cellStyle name="Camp Output Field 11 3 6" xfId="2944"/>
    <cellStyle name="Camp Output Field 11 3 6 2" xfId="22328"/>
    <cellStyle name="Camp Output Field 11 3 6 3" xfId="22329"/>
    <cellStyle name="Camp Output Field 11 3 6 4" xfId="22330"/>
    <cellStyle name="Camp Output Field 11 3 6 5" xfId="22331"/>
    <cellStyle name="Camp Output Field 11 3 6 6" xfId="22332"/>
    <cellStyle name="Camp Output Field 11 3 6 7" xfId="22333"/>
    <cellStyle name="Camp Output Field 11 3 7" xfId="2945"/>
    <cellStyle name="Camp Output Field 11 3 8" xfId="22334"/>
    <cellStyle name="Camp Output Field 11 3 9" xfId="22335"/>
    <cellStyle name="Camp Output Field 11 4" xfId="2946"/>
    <cellStyle name="Camp Output Field 11 4 10" xfId="22336"/>
    <cellStyle name="Camp Output Field 11 4 11" xfId="22337"/>
    <cellStyle name="Camp Output Field 11 4 2" xfId="2947"/>
    <cellStyle name="Camp Output Field 11 4 2 2" xfId="2948"/>
    <cellStyle name="Camp Output Field 11 4 2 2 2" xfId="2949"/>
    <cellStyle name="Camp Output Field 11 4 2 2 2 2" xfId="22338"/>
    <cellStyle name="Camp Output Field 11 4 2 2 2 3" xfId="22339"/>
    <cellStyle name="Camp Output Field 11 4 2 2 2 4" xfId="22340"/>
    <cellStyle name="Camp Output Field 11 4 2 2 2 5" xfId="22341"/>
    <cellStyle name="Camp Output Field 11 4 2 2 2 6" xfId="22342"/>
    <cellStyle name="Camp Output Field 11 4 2 2 2 7" xfId="22343"/>
    <cellStyle name="Camp Output Field 11 4 2 2 2 8" xfId="22344"/>
    <cellStyle name="Camp Output Field 11 4 2 2 3" xfId="2950"/>
    <cellStyle name="Camp Output Field 11 4 2 2 3 2" xfId="22345"/>
    <cellStyle name="Camp Output Field 11 4 2 2 4" xfId="22346"/>
    <cellStyle name="Camp Output Field 11 4 2 2 5" xfId="22347"/>
    <cellStyle name="Camp Output Field 11 4 2 2 6" xfId="22348"/>
    <cellStyle name="Camp Output Field 11 4 2 2 7" xfId="22349"/>
    <cellStyle name="Camp Output Field 11 4 2 3" xfId="2951"/>
    <cellStyle name="Camp Output Field 11 4 2 3 2" xfId="22350"/>
    <cellStyle name="Camp Output Field 11 4 2 3 3" xfId="22351"/>
    <cellStyle name="Camp Output Field 11 4 2 3 4" xfId="22352"/>
    <cellStyle name="Camp Output Field 11 4 2 3 5" xfId="22353"/>
    <cellStyle name="Camp Output Field 11 4 2 3 6" xfId="22354"/>
    <cellStyle name="Camp Output Field 11 4 2 3 7" xfId="22355"/>
    <cellStyle name="Camp Output Field 11 4 2 4" xfId="2952"/>
    <cellStyle name="Camp Output Field 11 4 2 5" xfId="22356"/>
    <cellStyle name="Camp Output Field 11 4 2 6" xfId="22357"/>
    <cellStyle name="Camp Output Field 11 4 2 7" xfId="22358"/>
    <cellStyle name="Camp Output Field 11 4 2 8" xfId="22359"/>
    <cellStyle name="Camp Output Field 11 4 3" xfId="2953"/>
    <cellStyle name="Camp Output Field 11 4 3 2" xfId="2954"/>
    <cellStyle name="Camp Output Field 11 4 3 2 2" xfId="2955"/>
    <cellStyle name="Camp Output Field 11 4 3 2 2 2" xfId="22360"/>
    <cellStyle name="Camp Output Field 11 4 3 2 2 3" xfId="22361"/>
    <cellStyle name="Camp Output Field 11 4 3 2 2 4" xfId="22362"/>
    <cellStyle name="Camp Output Field 11 4 3 2 2 5" xfId="22363"/>
    <cellStyle name="Camp Output Field 11 4 3 2 2 6" xfId="22364"/>
    <cellStyle name="Camp Output Field 11 4 3 2 2 7" xfId="22365"/>
    <cellStyle name="Camp Output Field 11 4 3 2 2 8" xfId="22366"/>
    <cellStyle name="Camp Output Field 11 4 3 2 3" xfId="2956"/>
    <cellStyle name="Camp Output Field 11 4 3 2 3 2" xfId="22367"/>
    <cellStyle name="Camp Output Field 11 4 3 2 4" xfId="22368"/>
    <cellStyle name="Camp Output Field 11 4 3 2 5" xfId="22369"/>
    <cellStyle name="Camp Output Field 11 4 3 2 6" xfId="22370"/>
    <cellStyle name="Camp Output Field 11 4 3 2 7" xfId="22371"/>
    <cellStyle name="Camp Output Field 11 4 3 3" xfId="2957"/>
    <cellStyle name="Camp Output Field 11 4 3 3 2" xfId="22372"/>
    <cellStyle name="Camp Output Field 11 4 3 3 3" xfId="22373"/>
    <cellStyle name="Camp Output Field 11 4 3 3 4" xfId="22374"/>
    <cellStyle name="Camp Output Field 11 4 3 3 5" xfId="22375"/>
    <cellStyle name="Camp Output Field 11 4 3 3 6" xfId="22376"/>
    <cellStyle name="Camp Output Field 11 4 3 3 7" xfId="22377"/>
    <cellStyle name="Camp Output Field 11 4 3 4" xfId="2958"/>
    <cellStyle name="Camp Output Field 11 4 3 5" xfId="22378"/>
    <cellStyle name="Camp Output Field 11 4 3 6" xfId="22379"/>
    <cellStyle name="Camp Output Field 11 4 3 7" xfId="22380"/>
    <cellStyle name="Camp Output Field 11 4 3 8" xfId="22381"/>
    <cellStyle name="Camp Output Field 11 4 4" xfId="2959"/>
    <cellStyle name="Camp Output Field 11 4 4 2" xfId="2960"/>
    <cellStyle name="Camp Output Field 11 4 4 2 2" xfId="2961"/>
    <cellStyle name="Camp Output Field 11 4 4 2 2 2" xfId="22382"/>
    <cellStyle name="Camp Output Field 11 4 4 2 2 3" xfId="22383"/>
    <cellStyle name="Camp Output Field 11 4 4 2 2 4" xfId="22384"/>
    <cellStyle name="Camp Output Field 11 4 4 2 2 5" xfId="22385"/>
    <cellStyle name="Camp Output Field 11 4 4 2 2 6" xfId="22386"/>
    <cellStyle name="Camp Output Field 11 4 4 2 2 7" xfId="22387"/>
    <cellStyle name="Camp Output Field 11 4 4 2 2 8" xfId="22388"/>
    <cellStyle name="Camp Output Field 11 4 4 2 3" xfId="2962"/>
    <cellStyle name="Camp Output Field 11 4 4 2 3 2" xfId="22389"/>
    <cellStyle name="Camp Output Field 11 4 4 2 4" xfId="22390"/>
    <cellStyle name="Camp Output Field 11 4 4 2 5" xfId="22391"/>
    <cellStyle name="Camp Output Field 11 4 4 2 6" xfId="22392"/>
    <cellStyle name="Camp Output Field 11 4 4 2 7" xfId="22393"/>
    <cellStyle name="Camp Output Field 11 4 4 3" xfId="2963"/>
    <cellStyle name="Camp Output Field 11 4 4 3 2" xfId="22394"/>
    <cellStyle name="Camp Output Field 11 4 4 3 3" xfId="22395"/>
    <cellStyle name="Camp Output Field 11 4 4 3 4" xfId="22396"/>
    <cellStyle name="Camp Output Field 11 4 4 3 5" xfId="22397"/>
    <cellStyle name="Camp Output Field 11 4 4 3 6" xfId="22398"/>
    <cellStyle name="Camp Output Field 11 4 4 3 7" xfId="22399"/>
    <cellStyle name="Camp Output Field 11 4 4 4" xfId="2964"/>
    <cellStyle name="Camp Output Field 11 4 4 5" xfId="22400"/>
    <cellStyle name="Camp Output Field 11 4 4 6" xfId="22401"/>
    <cellStyle name="Camp Output Field 11 4 4 7" xfId="22402"/>
    <cellStyle name="Camp Output Field 11 4 4 8" xfId="22403"/>
    <cellStyle name="Camp Output Field 11 4 5" xfId="2965"/>
    <cellStyle name="Camp Output Field 11 4 5 2" xfId="2966"/>
    <cellStyle name="Camp Output Field 11 4 5 2 2" xfId="22404"/>
    <cellStyle name="Camp Output Field 11 4 5 2 3" xfId="22405"/>
    <cellStyle name="Camp Output Field 11 4 5 2 4" xfId="22406"/>
    <cellStyle name="Camp Output Field 11 4 5 2 5" xfId="22407"/>
    <cellStyle name="Camp Output Field 11 4 5 2 6" xfId="22408"/>
    <cellStyle name="Camp Output Field 11 4 5 2 7" xfId="22409"/>
    <cellStyle name="Camp Output Field 11 4 5 2 8" xfId="22410"/>
    <cellStyle name="Camp Output Field 11 4 5 3" xfId="2967"/>
    <cellStyle name="Camp Output Field 11 4 5 3 2" xfId="22411"/>
    <cellStyle name="Camp Output Field 11 4 5 4" xfId="22412"/>
    <cellStyle name="Camp Output Field 11 4 5 5" xfId="22413"/>
    <cellStyle name="Camp Output Field 11 4 5 6" xfId="22414"/>
    <cellStyle name="Camp Output Field 11 4 5 7" xfId="22415"/>
    <cellStyle name="Camp Output Field 11 4 6" xfId="2968"/>
    <cellStyle name="Camp Output Field 11 4 6 2" xfId="22416"/>
    <cellStyle name="Camp Output Field 11 4 6 3" xfId="22417"/>
    <cellStyle name="Camp Output Field 11 4 6 4" xfId="22418"/>
    <cellStyle name="Camp Output Field 11 4 6 5" xfId="22419"/>
    <cellStyle name="Camp Output Field 11 4 6 6" xfId="22420"/>
    <cellStyle name="Camp Output Field 11 4 6 7" xfId="22421"/>
    <cellStyle name="Camp Output Field 11 4 7" xfId="2969"/>
    <cellStyle name="Camp Output Field 11 4 8" xfId="22422"/>
    <cellStyle name="Camp Output Field 11 4 9" xfId="22423"/>
    <cellStyle name="Camp Output Field 11 5" xfId="2970"/>
    <cellStyle name="Camp Output Field 11 5 2" xfId="2971"/>
    <cellStyle name="Camp Output Field 11 5 2 2" xfId="2972"/>
    <cellStyle name="Camp Output Field 11 5 2 2 2" xfId="22424"/>
    <cellStyle name="Camp Output Field 11 5 2 2 3" xfId="22425"/>
    <cellStyle name="Camp Output Field 11 5 2 2 4" xfId="22426"/>
    <cellStyle name="Camp Output Field 11 5 2 2 5" xfId="22427"/>
    <cellStyle name="Camp Output Field 11 5 2 2 6" xfId="22428"/>
    <cellStyle name="Camp Output Field 11 5 2 2 7" xfId="22429"/>
    <cellStyle name="Camp Output Field 11 5 2 2 8" xfId="22430"/>
    <cellStyle name="Camp Output Field 11 5 2 3" xfId="2973"/>
    <cellStyle name="Camp Output Field 11 5 2 3 2" xfId="22431"/>
    <cellStyle name="Camp Output Field 11 5 2 4" xfId="22432"/>
    <cellStyle name="Camp Output Field 11 5 2 5" xfId="22433"/>
    <cellStyle name="Camp Output Field 11 5 2 6" xfId="22434"/>
    <cellStyle name="Camp Output Field 11 5 2 7" xfId="22435"/>
    <cellStyle name="Camp Output Field 11 5 3" xfId="2974"/>
    <cellStyle name="Camp Output Field 11 5 3 2" xfId="22436"/>
    <cellStyle name="Camp Output Field 11 5 3 3" xfId="22437"/>
    <cellStyle name="Camp Output Field 11 5 3 4" xfId="22438"/>
    <cellStyle name="Camp Output Field 11 5 3 5" xfId="22439"/>
    <cellStyle name="Camp Output Field 11 5 3 6" xfId="22440"/>
    <cellStyle name="Camp Output Field 11 5 3 7" xfId="22441"/>
    <cellStyle name="Camp Output Field 11 5 4" xfId="2975"/>
    <cellStyle name="Camp Output Field 11 5 5" xfId="22442"/>
    <cellStyle name="Camp Output Field 11 5 6" xfId="22443"/>
    <cellStyle name="Camp Output Field 11 5 7" xfId="22444"/>
    <cellStyle name="Camp Output Field 11 5 8" xfId="22445"/>
    <cellStyle name="Camp Output Field 11 6" xfId="2976"/>
    <cellStyle name="Camp Output Field 11 6 2" xfId="2977"/>
    <cellStyle name="Camp Output Field 11 6 2 2" xfId="2978"/>
    <cellStyle name="Camp Output Field 11 6 2 2 2" xfId="22446"/>
    <cellStyle name="Camp Output Field 11 6 2 2 3" xfId="22447"/>
    <cellStyle name="Camp Output Field 11 6 2 2 4" xfId="22448"/>
    <cellStyle name="Camp Output Field 11 6 2 2 5" xfId="22449"/>
    <cellStyle name="Camp Output Field 11 6 2 2 6" xfId="22450"/>
    <cellStyle name="Camp Output Field 11 6 2 2 7" xfId="22451"/>
    <cellStyle name="Camp Output Field 11 6 2 2 8" xfId="22452"/>
    <cellStyle name="Camp Output Field 11 6 2 3" xfId="2979"/>
    <cellStyle name="Camp Output Field 11 6 2 3 2" xfId="22453"/>
    <cellStyle name="Camp Output Field 11 6 2 4" xfId="22454"/>
    <cellStyle name="Camp Output Field 11 6 2 5" xfId="22455"/>
    <cellStyle name="Camp Output Field 11 6 2 6" xfId="22456"/>
    <cellStyle name="Camp Output Field 11 6 2 7" xfId="22457"/>
    <cellStyle name="Camp Output Field 11 6 3" xfId="2980"/>
    <cellStyle name="Camp Output Field 11 6 3 2" xfId="22458"/>
    <cellStyle name="Camp Output Field 11 6 3 3" xfId="22459"/>
    <cellStyle name="Camp Output Field 11 6 3 4" xfId="22460"/>
    <cellStyle name="Camp Output Field 11 6 3 5" xfId="22461"/>
    <cellStyle name="Camp Output Field 11 6 3 6" xfId="22462"/>
    <cellStyle name="Camp Output Field 11 6 3 7" xfId="22463"/>
    <cellStyle name="Camp Output Field 11 6 4" xfId="2981"/>
    <cellStyle name="Camp Output Field 11 6 5" xfId="22464"/>
    <cellStyle name="Camp Output Field 11 6 6" xfId="22465"/>
    <cellStyle name="Camp Output Field 11 6 7" xfId="22466"/>
    <cellStyle name="Camp Output Field 11 6 8" xfId="22467"/>
    <cellStyle name="Camp Output Field 11 7" xfId="2982"/>
    <cellStyle name="Camp Output Field 11 7 2" xfId="2983"/>
    <cellStyle name="Camp Output Field 11 7 2 2" xfId="2984"/>
    <cellStyle name="Camp Output Field 11 7 2 2 2" xfId="22468"/>
    <cellStyle name="Camp Output Field 11 7 2 2 3" xfId="22469"/>
    <cellStyle name="Camp Output Field 11 7 2 2 4" xfId="22470"/>
    <cellStyle name="Camp Output Field 11 7 2 2 5" xfId="22471"/>
    <cellStyle name="Camp Output Field 11 7 2 2 6" xfId="22472"/>
    <cellStyle name="Camp Output Field 11 7 2 2 7" xfId="22473"/>
    <cellStyle name="Camp Output Field 11 7 2 2 8" xfId="22474"/>
    <cellStyle name="Camp Output Field 11 7 2 3" xfId="2985"/>
    <cellStyle name="Camp Output Field 11 7 2 3 2" xfId="22475"/>
    <cellStyle name="Camp Output Field 11 7 2 4" xfId="22476"/>
    <cellStyle name="Camp Output Field 11 7 2 5" xfId="22477"/>
    <cellStyle name="Camp Output Field 11 7 2 6" xfId="22478"/>
    <cellStyle name="Camp Output Field 11 7 2 7" xfId="22479"/>
    <cellStyle name="Camp Output Field 11 7 3" xfId="2986"/>
    <cellStyle name="Camp Output Field 11 7 3 2" xfId="22480"/>
    <cellStyle name="Camp Output Field 11 7 3 3" xfId="22481"/>
    <cellStyle name="Camp Output Field 11 7 3 4" xfId="22482"/>
    <cellStyle name="Camp Output Field 11 7 3 5" xfId="22483"/>
    <cellStyle name="Camp Output Field 11 7 3 6" xfId="22484"/>
    <cellStyle name="Camp Output Field 11 7 3 7" xfId="22485"/>
    <cellStyle name="Camp Output Field 11 7 4" xfId="2987"/>
    <cellStyle name="Camp Output Field 11 7 5" xfId="22486"/>
    <cellStyle name="Camp Output Field 11 7 6" xfId="22487"/>
    <cellStyle name="Camp Output Field 11 7 7" xfId="22488"/>
    <cellStyle name="Camp Output Field 11 7 8" xfId="22489"/>
    <cellStyle name="Camp Output Field 11 8" xfId="2988"/>
    <cellStyle name="Camp Output Field 11 8 2" xfId="2989"/>
    <cellStyle name="Camp Output Field 11 8 2 2" xfId="22490"/>
    <cellStyle name="Camp Output Field 11 8 2 3" xfId="22491"/>
    <cellStyle name="Camp Output Field 11 8 2 4" xfId="22492"/>
    <cellStyle name="Camp Output Field 11 8 2 5" xfId="22493"/>
    <cellStyle name="Camp Output Field 11 8 2 6" xfId="22494"/>
    <cellStyle name="Camp Output Field 11 8 2 7" xfId="22495"/>
    <cellStyle name="Camp Output Field 11 8 2 8" xfId="22496"/>
    <cellStyle name="Camp Output Field 11 8 3" xfId="2990"/>
    <cellStyle name="Camp Output Field 11 8 3 2" xfId="22497"/>
    <cellStyle name="Camp Output Field 11 8 4" xfId="22498"/>
    <cellStyle name="Camp Output Field 11 8 5" xfId="22499"/>
    <cellStyle name="Camp Output Field 11 8 6" xfId="22500"/>
    <cellStyle name="Camp Output Field 11 8 7" xfId="22501"/>
    <cellStyle name="Camp Output Field 11 9" xfId="2991"/>
    <cellStyle name="Camp Output Field 11 9 2" xfId="22502"/>
    <cellStyle name="Camp Output Field 11 9 3" xfId="22503"/>
    <cellStyle name="Camp Output Field 11 9 4" xfId="22504"/>
    <cellStyle name="Camp Output Field 11 9 5" xfId="22505"/>
    <cellStyle name="Camp Output Field 11 9 6" xfId="22506"/>
    <cellStyle name="Camp Output Field 11 9 7" xfId="22507"/>
    <cellStyle name="Camp Output Field 12" xfId="2992"/>
    <cellStyle name="Camp Output Field 12 10" xfId="2993"/>
    <cellStyle name="Camp Output Field 12 11" xfId="22508"/>
    <cellStyle name="Camp Output Field 12 12" xfId="22509"/>
    <cellStyle name="Camp Output Field 12 13" xfId="22510"/>
    <cellStyle name="Camp Output Field 12 14" xfId="22511"/>
    <cellStyle name="Camp Output Field 12 2" xfId="2994"/>
    <cellStyle name="Camp Output Field 12 2 10" xfId="22512"/>
    <cellStyle name="Camp Output Field 12 2 11" xfId="22513"/>
    <cellStyle name="Camp Output Field 12 2 12" xfId="22514"/>
    <cellStyle name="Camp Output Field 12 2 2" xfId="2995"/>
    <cellStyle name="Camp Output Field 12 2 2 10" xfId="22515"/>
    <cellStyle name="Camp Output Field 12 2 2 11" xfId="22516"/>
    <cellStyle name="Camp Output Field 12 2 2 2" xfId="2996"/>
    <cellStyle name="Camp Output Field 12 2 2 2 2" xfId="2997"/>
    <cellStyle name="Camp Output Field 12 2 2 2 2 2" xfId="2998"/>
    <cellStyle name="Camp Output Field 12 2 2 2 2 2 2" xfId="22517"/>
    <cellStyle name="Camp Output Field 12 2 2 2 2 2 3" xfId="22518"/>
    <cellStyle name="Camp Output Field 12 2 2 2 2 2 4" xfId="22519"/>
    <cellStyle name="Camp Output Field 12 2 2 2 2 2 5" xfId="22520"/>
    <cellStyle name="Camp Output Field 12 2 2 2 2 2 6" xfId="22521"/>
    <cellStyle name="Camp Output Field 12 2 2 2 2 2 7" xfId="22522"/>
    <cellStyle name="Camp Output Field 12 2 2 2 2 2 8" xfId="22523"/>
    <cellStyle name="Camp Output Field 12 2 2 2 2 3" xfId="2999"/>
    <cellStyle name="Camp Output Field 12 2 2 2 2 3 2" xfId="22524"/>
    <cellStyle name="Camp Output Field 12 2 2 2 2 4" xfId="22525"/>
    <cellStyle name="Camp Output Field 12 2 2 2 2 5" xfId="22526"/>
    <cellStyle name="Camp Output Field 12 2 2 2 2 6" xfId="22527"/>
    <cellStyle name="Camp Output Field 12 2 2 2 2 7" xfId="22528"/>
    <cellStyle name="Camp Output Field 12 2 2 2 3" xfId="3000"/>
    <cellStyle name="Camp Output Field 12 2 2 2 3 2" xfId="22529"/>
    <cellStyle name="Camp Output Field 12 2 2 2 3 3" xfId="22530"/>
    <cellStyle name="Camp Output Field 12 2 2 2 3 4" xfId="22531"/>
    <cellStyle name="Camp Output Field 12 2 2 2 3 5" xfId="22532"/>
    <cellStyle name="Camp Output Field 12 2 2 2 3 6" xfId="22533"/>
    <cellStyle name="Camp Output Field 12 2 2 2 3 7" xfId="22534"/>
    <cellStyle name="Camp Output Field 12 2 2 2 4" xfId="3001"/>
    <cellStyle name="Camp Output Field 12 2 2 2 5" xfId="22535"/>
    <cellStyle name="Camp Output Field 12 2 2 2 6" xfId="22536"/>
    <cellStyle name="Camp Output Field 12 2 2 2 7" xfId="22537"/>
    <cellStyle name="Camp Output Field 12 2 2 2 8" xfId="22538"/>
    <cellStyle name="Camp Output Field 12 2 2 3" xfId="3002"/>
    <cellStyle name="Camp Output Field 12 2 2 3 2" xfId="3003"/>
    <cellStyle name="Camp Output Field 12 2 2 3 2 2" xfId="3004"/>
    <cellStyle name="Camp Output Field 12 2 2 3 2 2 2" xfId="22539"/>
    <cellStyle name="Camp Output Field 12 2 2 3 2 2 3" xfId="22540"/>
    <cellStyle name="Camp Output Field 12 2 2 3 2 2 4" xfId="22541"/>
    <cellStyle name="Camp Output Field 12 2 2 3 2 2 5" xfId="22542"/>
    <cellStyle name="Camp Output Field 12 2 2 3 2 2 6" xfId="22543"/>
    <cellStyle name="Camp Output Field 12 2 2 3 2 2 7" xfId="22544"/>
    <cellStyle name="Camp Output Field 12 2 2 3 2 2 8" xfId="22545"/>
    <cellStyle name="Camp Output Field 12 2 2 3 2 3" xfId="3005"/>
    <cellStyle name="Camp Output Field 12 2 2 3 2 3 2" xfId="22546"/>
    <cellStyle name="Camp Output Field 12 2 2 3 2 4" xfId="22547"/>
    <cellStyle name="Camp Output Field 12 2 2 3 2 5" xfId="22548"/>
    <cellStyle name="Camp Output Field 12 2 2 3 2 6" xfId="22549"/>
    <cellStyle name="Camp Output Field 12 2 2 3 2 7" xfId="22550"/>
    <cellStyle name="Camp Output Field 12 2 2 3 3" xfId="3006"/>
    <cellStyle name="Camp Output Field 12 2 2 3 3 2" xfId="22551"/>
    <cellStyle name="Camp Output Field 12 2 2 3 3 3" xfId="22552"/>
    <cellStyle name="Camp Output Field 12 2 2 3 3 4" xfId="22553"/>
    <cellStyle name="Camp Output Field 12 2 2 3 3 5" xfId="22554"/>
    <cellStyle name="Camp Output Field 12 2 2 3 3 6" xfId="22555"/>
    <cellStyle name="Camp Output Field 12 2 2 3 3 7" xfId="22556"/>
    <cellStyle name="Camp Output Field 12 2 2 3 4" xfId="3007"/>
    <cellStyle name="Camp Output Field 12 2 2 3 5" xfId="22557"/>
    <cellStyle name="Camp Output Field 12 2 2 3 6" xfId="22558"/>
    <cellStyle name="Camp Output Field 12 2 2 3 7" xfId="22559"/>
    <cellStyle name="Camp Output Field 12 2 2 3 8" xfId="22560"/>
    <cellStyle name="Camp Output Field 12 2 2 4" xfId="3008"/>
    <cellStyle name="Camp Output Field 12 2 2 4 2" xfId="3009"/>
    <cellStyle name="Camp Output Field 12 2 2 4 2 2" xfId="3010"/>
    <cellStyle name="Camp Output Field 12 2 2 4 2 2 2" xfId="22561"/>
    <cellStyle name="Camp Output Field 12 2 2 4 2 2 3" xfId="22562"/>
    <cellStyle name="Camp Output Field 12 2 2 4 2 2 4" xfId="22563"/>
    <cellStyle name="Camp Output Field 12 2 2 4 2 2 5" xfId="22564"/>
    <cellStyle name="Camp Output Field 12 2 2 4 2 2 6" xfId="22565"/>
    <cellStyle name="Camp Output Field 12 2 2 4 2 2 7" xfId="22566"/>
    <cellStyle name="Camp Output Field 12 2 2 4 2 2 8" xfId="22567"/>
    <cellStyle name="Camp Output Field 12 2 2 4 2 3" xfId="3011"/>
    <cellStyle name="Camp Output Field 12 2 2 4 2 3 2" xfId="22568"/>
    <cellStyle name="Camp Output Field 12 2 2 4 2 4" xfId="22569"/>
    <cellStyle name="Camp Output Field 12 2 2 4 2 5" xfId="22570"/>
    <cellStyle name="Camp Output Field 12 2 2 4 2 6" xfId="22571"/>
    <cellStyle name="Camp Output Field 12 2 2 4 2 7" xfId="22572"/>
    <cellStyle name="Camp Output Field 12 2 2 4 3" xfId="3012"/>
    <cellStyle name="Camp Output Field 12 2 2 4 3 2" xfId="22573"/>
    <cellStyle name="Camp Output Field 12 2 2 4 3 3" xfId="22574"/>
    <cellStyle name="Camp Output Field 12 2 2 4 3 4" xfId="22575"/>
    <cellStyle name="Camp Output Field 12 2 2 4 3 5" xfId="22576"/>
    <cellStyle name="Camp Output Field 12 2 2 4 3 6" xfId="22577"/>
    <cellStyle name="Camp Output Field 12 2 2 4 3 7" xfId="22578"/>
    <cellStyle name="Camp Output Field 12 2 2 4 4" xfId="3013"/>
    <cellStyle name="Camp Output Field 12 2 2 4 5" xfId="22579"/>
    <cellStyle name="Camp Output Field 12 2 2 4 6" xfId="22580"/>
    <cellStyle name="Camp Output Field 12 2 2 4 7" xfId="22581"/>
    <cellStyle name="Camp Output Field 12 2 2 4 8" xfId="22582"/>
    <cellStyle name="Camp Output Field 12 2 2 5" xfId="3014"/>
    <cellStyle name="Camp Output Field 12 2 2 5 2" xfId="3015"/>
    <cellStyle name="Camp Output Field 12 2 2 5 2 2" xfId="22583"/>
    <cellStyle name="Camp Output Field 12 2 2 5 2 3" xfId="22584"/>
    <cellStyle name="Camp Output Field 12 2 2 5 2 4" xfId="22585"/>
    <cellStyle name="Camp Output Field 12 2 2 5 2 5" xfId="22586"/>
    <cellStyle name="Camp Output Field 12 2 2 5 2 6" xfId="22587"/>
    <cellStyle name="Camp Output Field 12 2 2 5 2 7" xfId="22588"/>
    <cellStyle name="Camp Output Field 12 2 2 5 2 8" xfId="22589"/>
    <cellStyle name="Camp Output Field 12 2 2 5 3" xfId="3016"/>
    <cellStyle name="Camp Output Field 12 2 2 5 3 2" xfId="22590"/>
    <cellStyle name="Camp Output Field 12 2 2 5 4" xfId="22591"/>
    <cellStyle name="Camp Output Field 12 2 2 5 5" xfId="22592"/>
    <cellStyle name="Camp Output Field 12 2 2 5 6" xfId="22593"/>
    <cellStyle name="Camp Output Field 12 2 2 5 7" xfId="22594"/>
    <cellStyle name="Camp Output Field 12 2 2 6" xfId="3017"/>
    <cellStyle name="Camp Output Field 12 2 2 6 2" xfId="22595"/>
    <cellStyle name="Camp Output Field 12 2 2 6 3" xfId="22596"/>
    <cellStyle name="Camp Output Field 12 2 2 6 4" xfId="22597"/>
    <cellStyle name="Camp Output Field 12 2 2 6 5" xfId="22598"/>
    <cellStyle name="Camp Output Field 12 2 2 6 6" xfId="22599"/>
    <cellStyle name="Camp Output Field 12 2 2 6 7" xfId="22600"/>
    <cellStyle name="Camp Output Field 12 2 2 7" xfId="3018"/>
    <cellStyle name="Camp Output Field 12 2 2 8" xfId="22601"/>
    <cellStyle name="Camp Output Field 12 2 2 9" xfId="22602"/>
    <cellStyle name="Camp Output Field 12 2 3" xfId="3019"/>
    <cellStyle name="Camp Output Field 12 2 3 2" xfId="3020"/>
    <cellStyle name="Camp Output Field 12 2 3 2 2" xfId="3021"/>
    <cellStyle name="Camp Output Field 12 2 3 2 2 2" xfId="22603"/>
    <cellStyle name="Camp Output Field 12 2 3 2 2 3" xfId="22604"/>
    <cellStyle name="Camp Output Field 12 2 3 2 2 4" xfId="22605"/>
    <cellStyle name="Camp Output Field 12 2 3 2 2 5" xfId="22606"/>
    <cellStyle name="Camp Output Field 12 2 3 2 2 6" xfId="22607"/>
    <cellStyle name="Camp Output Field 12 2 3 2 2 7" xfId="22608"/>
    <cellStyle name="Camp Output Field 12 2 3 2 2 8" xfId="22609"/>
    <cellStyle name="Camp Output Field 12 2 3 2 3" xfId="3022"/>
    <cellStyle name="Camp Output Field 12 2 3 2 3 2" xfId="22610"/>
    <cellStyle name="Camp Output Field 12 2 3 2 4" xfId="22611"/>
    <cellStyle name="Camp Output Field 12 2 3 2 5" xfId="22612"/>
    <cellStyle name="Camp Output Field 12 2 3 2 6" xfId="22613"/>
    <cellStyle name="Camp Output Field 12 2 3 2 7" xfId="22614"/>
    <cellStyle name="Camp Output Field 12 2 3 3" xfId="3023"/>
    <cellStyle name="Camp Output Field 12 2 3 3 2" xfId="22615"/>
    <cellStyle name="Camp Output Field 12 2 3 3 3" xfId="22616"/>
    <cellStyle name="Camp Output Field 12 2 3 3 4" xfId="22617"/>
    <cellStyle name="Camp Output Field 12 2 3 3 5" xfId="22618"/>
    <cellStyle name="Camp Output Field 12 2 3 3 6" xfId="22619"/>
    <cellStyle name="Camp Output Field 12 2 3 3 7" xfId="22620"/>
    <cellStyle name="Camp Output Field 12 2 3 4" xfId="3024"/>
    <cellStyle name="Camp Output Field 12 2 3 5" xfId="22621"/>
    <cellStyle name="Camp Output Field 12 2 3 6" xfId="22622"/>
    <cellStyle name="Camp Output Field 12 2 3 7" xfId="22623"/>
    <cellStyle name="Camp Output Field 12 2 3 8" xfId="22624"/>
    <cellStyle name="Camp Output Field 12 2 4" xfId="3025"/>
    <cellStyle name="Camp Output Field 12 2 4 2" xfId="3026"/>
    <cellStyle name="Camp Output Field 12 2 4 2 2" xfId="3027"/>
    <cellStyle name="Camp Output Field 12 2 4 2 2 2" xfId="22625"/>
    <cellStyle name="Camp Output Field 12 2 4 2 2 3" xfId="22626"/>
    <cellStyle name="Camp Output Field 12 2 4 2 2 4" xfId="22627"/>
    <cellStyle name="Camp Output Field 12 2 4 2 2 5" xfId="22628"/>
    <cellStyle name="Camp Output Field 12 2 4 2 2 6" xfId="22629"/>
    <cellStyle name="Camp Output Field 12 2 4 2 2 7" xfId="22630"/>
    <cellStyle name="Camp Output Field 12 2 4 2 2 8" xfId="22631"/>
    <cellStyle name="Camp Output Field 12 2 4 2 3" xfId="3028"/>
    <cellStyle name="Camp Output Field 12 2 4 2 3 2" xfId="22632"/>
    <cellStyle name="Camp Output Field 12 2 4 2 4" xfId="22633"/>
    <cellStyle name="Camp Output Field 12 2 4 2 5" xfId="22634"/>
    <cellStyle name="Camp Output Field 12 2 4 2 6" xfId="22635"/>
    <cellStyle name="Camp Output Field 12 2 4 2 7" xfId="22636"/>
    <cellStyle name="Camp Output Field 12 2 4 3" xfId="3029"/>
    <cellStyle name="Camp Output Field 12 2 4 3 2" xfId="22637"/>
    <cellStyle name="Camp Output Field 12 2 4 3 3" xfId="22638"/>
    <cellStyle name="Camp Output Field 12 2 4 3 4" xfId="22639"/>
    <cellStyle name="Camp Output Field 12 2 4 3 5" xfId="22640"/>
    <cellStyle name="Camp Output Field 12 2 4 3 6" xfId="22641"/>
    <cellStyle name="Camp Output Field 12 2 4 3 7" xfId="22642"/>
    <cellStyle name="Camp Output Field 12 2 4 4" xfId="3030"/>
    <cellStyle name="Camp Output Field 12 2 4 5" xfId="22643"/>
    <cellStyle name="Camp Output Field 12 2 4 6" xfId="22644"/>
    <cellStyle name="Camp Output Field 12 2 4 7" xfId="22645"/>
    <cellStyle name="Camp Output Field 12 2 4 8" xfId="22646"/>
    <cellStyle name="Camp Output Field 12 2 5" xfId="3031"/>
    <cellStyle name="Camp Output Field 12 2 5 2" xfId="3032"/>
    <cellStyle name="Camp Output Field 12 2 5 2 2" xfId="3033"/>
    <cellStyle name="Camp Output Field 12 2 5 2 2 2" xfId="22647"/>
    <cellStyle name="Camp Output Field 12 2 5 2 2 3" xfId="22648"/>
    <cellStyle name="Camp Output Field 12 2 5 2 2 4" xfId="22649"/>
    <cellStyle name="Camp Output Field 12 2 5 2 2 5" xfId="22650"/>
    <cellStyle name="Camp Output Field 12 2 5 2 2 6" xfId="22651"/>
    <cellStyle name="Camp Output Field 12 2 5 2 2 7" xfId="22652"/>
    <cellStyle name="Camp Output Field 12 2 5 2 2 8" xfId="22653"/>
    <cellStyle name="Camp Output Field 12 2 5 2 3" xfId="3034"/>
    <cellStyle name="Camp Output Field 12 2 5 2 3 2" xfId="22654"/>
    <cellStyle name="Camp Output Field 12 2 5 2 4" xfId="22655"/>
    <cellStyle name="Camp Output Field 12 2 5 2 5" xfId="22656"/>
    <cellStyle name="Camp Output Field 12 2 5 2 6" xfId="22657"/>
    <cellStyle name="Camp Output Field 12 2 5 2 7" xfId="22658"/>
    <cellStyle name="Camp Output Field 12 2 5 3" xfId="3035"/>
    <cellStyle name="Camp Output Field 12 2 5 3 2" xfId="22659"/>
    <cellStyle name="Camp Output Field 12 2 5 3 3" xfId="22660"/>
    <cellStyle name="Camp Output Field 12 2 5 3 4" xfId="22661"/>
    <cellStyle name="Camp Output Field 12 2 5 3 5" xfId="22662"/>
    <cellStyle name="Camp Output Field 12 2 5 3 6" xfId="22663"/>
    <cellStyle name="Camp Output Field 12 2 5 3 7" xfId="22664"/>
    <cellStyle name="Camp Output Field 12 2 5 4" xfId="3036"/>
    <cellStyle name="Camp Output Field 12 2 5 5" xfId="22665"/>
    <cellStyle name="Camp Output Field 12 2 5 6" xfId="22666"/>
    <cellStyle name="Camp Output Field 12 2 5 7" xfId="22667"/>
    <cellStyle name="Camp Output Field 12 2 5 8" xfId="22668"/>
    <cellStyle name="Camp Output Field 12 2 6" xfId="3037"/>
    <cellStyle name="Camp Output Field 12 2 6 2" xfId="3038"/>
    <cellStyle name="Camp Output Field 12 2 6 2 2" xfId="22669"/>
    <cellStyle name="Camp Output Field 12 2 6 2 3" xfId="22670"/>
    <cellStyle name="Camp Output Field 12 2 6 2 4" xfId="22671"/>
    <cellStyle name="Camp Output Field 12 2 6 2 5" xfId="22672"/>
    <cellStyle name="Camp Output Field 12 2 6 2 6" xfId="22673"/>
    <cellStyle name="Camp Output Field 12 2 6 2 7" xfId="22674"/>
    <cellStyle name="Camp Output Field 12 2 6 2 8" xfId="22675"/>
    <cellStyle name="Camp Output Field 12 2 6 3" xfId="3039"/>
    <cellStyle name="Camp Output Field 12 2 6 3 2" xfId="22676"/>
    <cellStyle name="Camp Output Field 12 2 6 4" xfId="22677"/>
    <cellStyle name="Camp Output Field 12 2 6 5" xfId="22678"/>
    <cellStyle name="Camp Output Field 12 2 6 6" xfId="22679"/>
    <cellStyle name="Camp Output Field 12 2 6 7" xfId="22680"/>
    <cellStyle name="Camp Output Field 12 2 7" xfId="3040"/>
    <cellStyle name="Camp Output Field 12 2 7 2" xfId="22681"/>
    <cellStyle name="Camp Output Field 12 2 7 3" xfId="22682"/>
    <cellStyle name="Camp Output Field 12 2 7 4" xfId="22683"/>
    <cellStyle name="Camp Output Field 12 2 7 5" xfId="22684"/>
    <cellStyle name="Camp Output Field 12 2 7 6" xfId="22685"/>
    <cellStyle name="Camp Output Field 12 2 7 7" xfId="22686"/>
    <cellStyle name="Camp Output Field 12 2 8" xfId="3041"/>
    <cellStyle name="Camp Output Field 12 2 9" xfId="22687"/>
    <cellStyle name="Camp Output Field 12 3" xfId="3042"/>
    <cellStyle name="Camp Output Field 12 3 10" xfId="22688"/>
    <cellStyle name="Camp Output Field 12 3 11" xfId="22689"/>
    <cellStyle name="Camp Output Field 12 3 2" xfId="3043"/>
    <cellStyle name="Camp Output Field 12 3 2 2" xfId="3044"/>
    <cellStyle name="Camp Output Field 12 3 2 2 2" xfId="3045"/>
    <cellStyle name="Camp Output Field 12 3 2 2 2 2" xfId="22690"/>
    <cellStyle name="Camp Output Field 12 3 2 2 2 3" xfId="22691"/>
    <cellStyle name="Camp Output Field 12 3 2 2 2 4" xfId="22692"/>
    <cellStyle name="Camp Output Field 12 3 2 2 2 5" xfId="22693"/>
    <cellStyle name="Camp Output Field 12 3 2 2 2 6" xfId="22694"/>
    <cellStyle name="Camp Output Field 12 3 2 2 2 7" xfId="22695"/>
    <cellStyle name="Camp Output Field 12 3 2 2 2 8" xfId="22696"/>
    <cellStyle name="Camp Output Field 12 3 2 2 3" xfId="3046"/>
    <cellStyle name="Camp Output Field 12 3 2 2 3 2" xfId="22697"/>
    <cellStyle name="Camp Output Field 12 3 2 2 4" xfId="22698"/>
    <cellStyle name="Camp Output Field 12 3 2 2 5" xfId="22699"/>
    <cellStyle name="Camp Output Field 12 3 2 2 6" xfId="22700"/>
    <cellStyle name="Camp Output Field 12 3 2 2 7" xfId="22701"/>
    <cellStyle name="Camp Output Field 12 3 2 3" xfId="3047"/>
    <cellStyle name="Camp Output Field 12 3 2 3 2" xfId="22702"/>
    <cellStyle name="Camp Output Field 12 3 2 3 3" xfId="22703"/>
    <cellStyle name="Camp Output Field 12 3 2 3 4" xfId="22704"/>
    <cellStyle name="Camp Output Field 12 3 2 3 5" xfId="22705"/>
    <cellStyle name="Camp Output Field 12 3 2 3 6" xfId="22706"/>
    <cellStyle name="Camp Output Field 12 3 2 3 7" xfId="22707"/>
    <cellStyle name="Camp Output Field 12 3 2 4" xfId="3048"/>
    <cellStyle name="Camp Output Field 12 3 2 5" xfId="22708"/>
    <cellStyle name="Camp Output Field 12 3 2 6" xfId="22709"/>
    <cellStyle name="Camp Output Field 12 3 2 7" xfId="22710"/>
    <cellStyle name="Camp Output Field 12 3 2 8" xfId="22711"/>
    <cellStyle name="Camp Output Field 12 3 3" xfId="3049"/>
    <cellStyle name="Camp Output Field 12 3 3 2" xfId="3050"/>
    <cellStyle name="Camp Output Field 12 3 3 2 2" xfId="3051"/>
    <cellStyle name="Camp Output Field 12 3 3 2 2 2" xfId="22712"/>
    <cellStyle name="Camp Output Field 12 3 3 2 2 3" xfId="22713"/>
    <cellStyle name="Camp Output Field 12 3 3 2 2 4" xfId="22714"/>
    <cellStyle name="Camp Output Field 12 3 3 2 2 5" xfId="22715"/>
    <cellStyle name="Camp Output Field 12 3 3 2 2 6" xfId="22716"/>
    <cellStyle name="Camp Output Field 12 3 3 2 2 7" xfId="22717"/>
    <cellStyle name="Camp Output Field 12 3 3 2 2 8" xfId="22718"/>
    <cellStyle name="Camp Output Field 12 3 3 2 3" xfId="3052"/>
    <cellStyle name="Camp Output Field 12 3 3 2 3 2" xfId="22719"/>
    <cellStyle name="Camp Output Field 12 3 3 2 4" xfId="22720"/>
    <cellStyle name="Camp Output Field 12 3 3 2 5" xfId="22721"/>
    <cellStyle name="Camp Output Field 12 3 3 2 6" xfId="22722"/>
    <cellStyle name="Camp Output Field 12 3 3 2 7" xfId="22723"/>
    <cellStyle name="Camp Output Field 12 3 3 3" xfId="3053"/>
    <cellStyle name="Camp Output Field 12 3 3 3 2" xfId="22724"/>
    <cellStyle name="Camp Output Field 12 3 3 3 3" xfId="22725"/>
    <cellStyle name="Camp Output Field 12 3 3 3 4" xfId="22726"/>
    <cellStyle name="Camp Output Field 12 3 3 3 5" xfId="22727"/>
    <cellStyle name="Camp Output Field 12 3 3 3 6" xfId="22728"/>
    <cellStyle name="Camp Output Field 12 3 3 3 7" xfId="22729"/>
    <cellStyle name="Camp Output Field 12 3 3 4" xfId="3054"/>
    <cellStyle name="Camp Output Field 12 3 3 5" xfId="22730"/>
    <cellStyle name="Camp Output Field 12 3 3 6" xfId="22731"/>
    <cellStyle name="Camp Output Field 12 3 3 7" xfId="22732"/>
    <cellStyle name="Camp Output Field 12 3 3 8" xfId="22733"/>
    <cellStyle name="Camp Output Field 12 3 4" xfId="3055"/>
    <cellStyle name="Camp Output Field 12 3 4 2" xfId="3056"/>
    <cellStyle name="Camp Output Field 12 3 4 2 2" xfId="3057"/>
    <cellStyle name="Camp Output Field 12 3 4 2 2 2" xfId="22734"/>
    <cellStyle name="Camp Output Field 12 3 4 2 2 3" xfId="22735"/>
    <cellStyle name="Camp Output Field 12 3 4 2 2 4" xfId="22736"/>
    <cellStyle name="Camp Output Field 12 3 4 2 2 5" xfId="22737"/>
    <cellStyle name="Camp Output Field 12 3 4 2 2 6" xfId="22738"/>
    <cellStyle name="Camp Output Field 12 3 4 2 2 7" xfId="22739"/>
    <cellStyle name="Camp Output Field 12 3 4 2 2 8" xfId="22740"/>
    <cellStyle name="Camp Output Field 12 3 4 2 3" xfId="3058"/>
    <cellStyle name="Camp Output Field 12 3 4 2 3 2" xfId="22741"/>
    <cellStyle name="Camp Output Field 12 3 4 2 4" xfId="22742"/>
    <cellStyle name="Camp Output Field 12 3 4 2 5" xfId="22743"/>
    <cellStyle name="Camp Output Field 12 3 4 2 6" xfId="22744"/>
    <cellStyle name="Camp Output Field 12 3 4 2 7" xfId="22745"/>
    <cellStyle name="Camp Output Field 12 3 4 3" xfId="3059"/>
    <cellStyle name="Camp Output Field 12 3 4 3 2" xfId="22746"/>
    <cellStyle name="Camp Output Field 12 3 4 3 3" xfId="22747"/>
    <cellStyle name="Camp Output Field 12 3 4 3 4" xfId="22748"/>
    <cellStyle name="Camp Output Field 12 3 4 3 5" xfId="22749"/>
    <cellStyle name="Camp Output Field 12 3 4 3 6" xfId="22750"/>
    <cellStyle name="Camp Output Field 12 3 4 3 7" xfId="22751"/>
    <cellStyle name="Camp Output Field 12 3 4 4" xfId="3060"/>
    <cellStyle name="Camp Output Field 12 3 4 5" xfId="22752"/>
    <cellStyle name="Camp Output Field 12 3 4 6" xfId="22753"/>
    <cellStyle name="Camp Output Field 12 3 4 7" xfId="22754"/>
    <cellStyle name="Camp Output Field 12 3 4 8" xfId="22755"/>
    <cellStyle name="Camp Output Field 12 3 5" xfId="3061"/>
    <cellStyle name="Camp Output Field 12 3 5 2" xfId="3062"/>
    <cellStyle name="Camp Output Field 12 3 5 2 2" xfId="22756"/>
    <cellStyle name="Camp Output Field 12 3 5 2 3" xfId="22757"/>
    <cellStyle name="Camp Output Field 12 3 5 2 4" xfId="22758"/>
    <cellStyle name="Camp Output Field 12 3 5 2 5" xfId="22759"/>
    <cellStyle name="Camp Output Field 12 3 5 2 6" xfId="22760"/>
    <cellStyle name="Camp Output Field 12 3 5 2 7" xfId="22761"/>
    <cellStyle name="Camp Output Field 12 3 5 2 8" xfId="22762"/>
    <cellStyle name="Camp Output Field 12 3 5 3" xfId="3063"/>
    <cellStyle name="Camp Output Field 12 3 5 3 2" xfId="22763"/>
    <cellStyle name="Camp Output Field 12 3 5 4" xfId="22764"/>
    <cellStyle name="Camp Output Field 12 3 5 5" xfId="22765"/>
    <cellStyle name="Camp Output Field 12 3 5 6" xfId="22766"/>
    <cellStyle name="Camp Output Field 12 3 5 7" xfId="22767"/>
    <cellStyle name="Camp Output Field 12 3 6" xfId="3064"/>
    <cellStyle name="Camp Output Field 12 3 6 2" xfId="22768"/>
    <cellStyle name="Camp Output Field 12 3 6 3" xfId="22769"/>
    <cellStyle name="Camp Output Field 12 3 6 4" xfId="22770"/>
    <cellStyle name="Camp Output Field 12 3 6 5" xfId="22771"/>
    <cellStyle name="Camp Output Field 12 3 6 6" xfId="22772"/>
    <cellStyle name="Camp Output Field 12 3 6 7" xfId="22773"/>
    <cellStyle name="Camp Output Field 12 3 7" xfId="3065"/>
    <cellStyle name="Camp Output Field 12 3 8" xfId="22774"/>
    <cellStyle name="Camp Output Field 12 3 9" xfId="22775"/>
    <cellStyle name="Camp Output Field 12 4" xfId="3066"/>
    <cellStyle name="Camp Output Field 12 4 10" xfId="22776"/>
    <cellStyle name="Camp Output Field 12 4 11" xfId="22777"/>
    <cellStyle name="Camp Output Field 12 4 2" xfId="3067"/>
    <cellStyle name="Camp Output Field 12 4 2 2" xfId="3068"/>
    <cellStyle name="Camp Output Field 12 4 2 2 2" xfId="3069"/>
    <cellStyle name="Camp Output Field 12 4 2 2 2 2" xfId="22778"/>
    <cellStyle name="Camp Output Field 12 4 2 2 2 3" xfId="22779"/>
    <cellStyle name="Camp Output Field 12 4 2 2 2 4" xfId="22780"/>
    <cellStyle name="Camp Output Field 12 4 2 2 2 5" xfId="22781"/>
    <cellStyle name="Camp Output Field 12 4 2 2 2 6" xfId="22782"/>
    <cellStyle name="Camp Output Field 12 4 2 2 2 7" xfId="22783"/>
    <cellStyle name="Camp Output Field 12 4 2 2 2 8" xfId="22784"/>
    <cellStyle name="Camp Output Field 12 4 2 2 3" xfId="3070"/>
    <cellStyle name="Camp Output Field 12 4 2 2 3 2" xfId="22785"/>
    <cellStyle name="Camp Output Field 12 4 2 2 4" xfId="22786"/>
    <cellStyle name="Camp Output Field 12 4 2 2 5" xfId="22787"/>
    <cellStyle name="Camp Output Field 12 4 2 2 6" xfId="22788"/>
    <cellStyle name="Camp Output Field 12 4 2 2 7" xfId="22789"/>
    <cellStyle name="Camp Output Field 12 4 2 3" xfId="3071"/>
    <cellStyle name="Camp Output Field 12 4 2 3 2" xfId="22790"/>
    <cellStyle name="Camp Output Field 12 4 2 3 3" xfId="22791"/>
    <cellStyle name="Camp Output Field 12 4 2 3 4" xfId="22792"/>
    <cellStyle name="Camp Output Field 12 4 2 3 5" xfId="22793"/>
    <cellStyle name="Camp Output Field 12 4 2 3 6" xfId="22794"/>
    <cellStyle name="Camp Output Field 12 4 2 3 7" xfId="22795"/>
    <cellStyle name="Camp Output Field 12 4 2 4" xfId="3072"/>
    <cellStyle name="Camp Output Field 12 4 2 5" xfId="22796"/>
    <cellStyle name="Camp Output Field 12 4 2 6" xfId="22797"/>
    <cellStyle name="Camp Output Field 12 4 2 7" xfId="22798"/>
    <cellStyle name="Camp Output Field 12 4 2 8" xfId="22799"/>
    <cellStyle name="Camp Output Field 12 4 3" xfId="3073"/>
    <cellStyle name="Camp Output Field 12 4 3 2" xfId="3074"/>
    <cellStyle name="Camp Output Field 12 4 3 2 2" xfId="3075"/>
    <cellStyle name="Camp Output Field 12 4 3 2 2 2" xfId="22800"/>
    <cellStyle name="Camp Output Field 12 4 3 2 2 3" xfId="22801"/>
    <cellStyle name="Camp Output Field 12 4 3 2 2 4" xfId="22802"/>
    <cellStyle name="Camp Output Field 12 4 3 2 2 5" xfId="22803"/>
    <cellStyle name="Camp Output Field 12 4 3 2 2 6" xfId="22804"/>
    <cellStyle name="Camp Output Field 12 4 3 2 2 7" xfId="22805"/>
    <cellStyle name="Camp Output Field 12 4 3 2 2 8" xfId="22806"/>
    <cellStyle name="Camp Output Field 12 4 3 2 3" xfId="3076"/>
    <cellStyle name="Camp Output Field 12 4 3 2 3 2" xfId="22807"/>
    <cellStyle name="Camp Output Field 12 4 3 2 4" xfId="22808"/>
    <cellStyle name="Camp Output Field 12 4 3 2 5" xfId="22809"/>
    <cellStyle name="Camp Output Field 12 4 3 2 6" xfId="22810"/>
    <cellStyle name="Camp Output Field 12 4 3 2 7" xfId="22811"/>
    <cellStyle name="Camp Output Field 12 4 3 3" xfId="3077"/>
    <cellStyle name="Camp Output Field 12 4 3 3 2" xfId="22812"/>
    <cellStyle name="Camp Output Field 12 4 3 3 3" xfId="22813"/>
    <cellStyle name="Camp Output Field 12 4 3 3 4" xfId="22814"/>
    <cellStyle name="Camp Output Field 12 4 3 3 5" xfId="22815"/>
    <cellStyle name="Camp Output Field 12 4 3 3 6" xfId="22816"/>
    <cellStyle name="Camp Output Field 12 4 3 3 7" xfId="22817"/>
    <cellStyle name="Camp Output Field 12 4 3 4" xfId="3078"/>
    <cellStyle name="Camp Output Field 12 4 3 5" xfId="22818"/>
    <cellStyle name="Camp Output Field 12 4 3 6" xfId="22819"/>
    <cellStyle name="Camp Output Field 12 4 3 7" xfId="22820"/>
    <cellStyle name="Camp Output Field 12 4 3 8" xfId="22821"/>
    <cellStyle name="Camp Output Field 12 4 4" xfId="3079"/>
    <cellStyle name="Camp Output Field 12 4 4 2" xfId="3080"/>
    <cellStyle name="Camp Output Field 12 4 4 2 2" xfId="3081"/>
    <cellStyle name="Camp Output Field 12 4 4 2 2 2" xfId="22822"/>
    <cellStyle name="Camp Output Field 12 4 4 2 2 3" xfId="22823"/>
    <cellStyle name="Camp Output Field 12 4 4 2 2 4" xfId="22824"/>
    <cellStyle name="Camp Output Field 12 4 4 2 2 5" xfId="22825"/>
    <cellStyle name="Camp Output Field 12 4 4 2 2 6" xfId="22826"/>
    <cellStyle name="Camp Output Field 12 4 4 2 2 7" xfId="22827"/>
    <cellStyle name="Camp Output Field 12 4 4 2 2 8" xfId="22828"/>
    <cellStyle name="Camp Output Field 12 4 4 2 3" xfId="3082"/>
    <cellStyle name="Camp Output Field 12 4 4 2 3 2" xfId="22829"/>
    <cellStyle name="Camp Output Field 12 4 4 2 4" xfId="22830"/>
    <cellStyle name="Camp Output Field 12 4 4 2 5" xfId="22831"/>
    <cellStyle name="Camp Output Field 12 4 4 2 6" xfId="22832"/>
    <cellStyle name="Camp Output Field 12 4 4 2 7" xfId="22833"/>
    <cellStyle name="Camp Output Field 12 4 4 3" xfId="3083"/>
    <cellStyle name="Camp Output Field 12 4 4 3 2" xfId="22834"/>
    <cellStyle name="Camp Output Field 12 4 4 3 3" xfId="22835"/>
    <cellStyle name="Camp Output Field 12 4 4 3 4" xfId="22836"/>
    <cellStyle name="Camp Output Field 12 4 4 3 5" xfId="22837"/>
    <cellStyle name="Camp Output Field 12 4 4 3 6" xfId="22838"/>
    <cellStyle name="Camp Output Field 12 4 4 3 7" xfId="22839"/>
    <cellStyle name="Camp Output Field 12 4 4 4" xfId="3084"/>
    <cellStyle name="Camp Output Field 12 4 4 5" xfId="22840"/>
    <cellStyle name="Camp Output Field 12 4 4 6" xfId="22841"/>
    <cellStyle name="Camp Output Field 12 4 4 7" xfId="22842"/>
    <cellStyle name="Camp Output Field 12 4 4 8" xfId="22843"/>
    <cellStyle name="Camp Output Field 12 4 5" xfId="3085"/>
    <cellStyle name="Camp Output Field 12 4 5 2" xfId="3086"/>
    <cellStyle name="Camp Output Field 12 4 5 2 2" xfId="22844"/>
    <cellStyle name="Camp Output Field 12 4 5 2 3" xfId="22845"/>
    <cellStyle name="Camp Output Field 12 4 5 2 4" xfId="22846"/>
    <cellStyle name="Camp Output Field 12 4 5 2 5" xfId="22847"/>
    <cellStyle name="Camp Output Field 12 4 5 2 6" xfId="22848"/>
    <cellStyle name="Camp Output Field 12 4 5 2 7" xfId="22849"/>
    <cellStyle name="Camp Output Field 12 4 5 2 8" xfId="22850"/>
    <cellStyle name="Camp Output Field 12 4 5 3" xfId="3087"/>
    <cellStyle name="Camp Output Field 12 4 5 3 2" xfId="22851"/>
    <cellStyle name="Camp Output Field 12 4 5 4" xfId="22852"/>
    <cellStyle name="Camp Output Field 12 4 5 5" xfId="22853"/>
    <cellStyle name="Camp Output Field 12 4 5 6" xfId="22854"/>
    <cellStyle name="Camp Output Field 12 4 5 7" xfId="22855"/>
    <cellStyle name="Camp Output Field 12 4 6" xfId="3088"/>
    <cellStyle name="Camp Output Field 12 4 6 2" xfId="22856"/>
    <cellStyle name="Camp Output Field 12 4 6 3" xfId="22857"/>
    <cellStyle name="Camp Output Field 12 4 6 4" xfId="22858"/>
    <cellStyle name="Camp Output Field 12 4 6 5" xfId="22859"/>
    <cellStyle name="Camp Output Field 12 4 6 6" xfId="22860"/>
    <cellStyle name="Camp Output Field 12 4 6 7" xfId="22861"/>
    <cellStyle name="Camp Output Field 12 4 7" xfId="3089"/>
    <cellStyle name="Camp Output Field 12 4 8" xfId="22862"/>
    <cellStyle name="Camp Output Field 12 4 9" xfId="22863"/>
    <cellStyle name="Camp Output Field 12 5" xfId="3090"/>
    <cellStyle name="Camp Output Field 12 5 2" xfId="3091"/>
    <cellStyle name="Camp Output Field 12 5 2 2" xfId="3092"/>
    <cellStyle name="Camp Output Field 12 5 2 2 2" xfId="22864"/>
    <cellStyle name="Camp Output Field 12 5 2 2 3" xfId="22865"/>
    <cellStyle name="Camp Output Field 12 5 2 2 4" xfId="22866"/>
    <cellStyle name="Camp Output Field 12 5 2 2 5" xfId="22867"/>
    <cellStyle name="Camp Output Field 12 5 2 2 6" xfId="22868"/>
    <cellStyle name="Camp Output Field 12 5 2 2 7" xfId="22869"/>
    <cellStyle name="Camp Output Field 12 5 2 2 8" xfId="22870"/>
    <cellStyle name="Camp Output Field 12 5 2 3" xfId="3093"/>
    <cellStyle name="Camp Output Field 12 5 2 3 2" xfId="22871"/>
    <cellStyle name="Camp Output Field 12 5 2 4" xfId="22872"/>
    <cellStyle name="Camp Output Field 12 5 2 5" xfId="22873"/>
    <cellStyle name="Camp Output Field 12 5 2 6" xfId="22874"/>
    <cellStyle name="Camp Output Field 12 5 2 7" xfId="22875"/>
    <cellStyle name="Camp Output Field 12 5 3" xfId="3094"/>
    <cellStyle name="Camp Output Field 12 5 3 2" xfId="22876"/>
    <cellStyle name="Camp Output Field 12 5 3 3" xfId="22877"/>
    <cellStyle name="Camp Output Field 12 5 3 4" xfId="22878"/>
    <cellStyle name="Camp Output Field 12 5 3 5" xfId="22879"/>
    <cellStyle name="Camp Output Field 12 5 3 6" xfId="22880"/>
    <cellStyle name="Camp Output Field 12 5 3 7" xfId="22881"/>
    <cellStyle name="Camp Output Field 12 5 4" xfId="3095"/>
    <cellStyle name="Camp Output Field 12 5 5" xfId="22882"/>
    <cellStyle name="Camp Output Field 12 5 6" xfId="22883"/>
    <cellStyle name="Camp Output Field 12 5 7" xfId="22884"/>
    <cellStyle name="Camp Output Field 12 5 8" xfId="22885"/>
    <cellStyle name="Camp Output Field 12 6" xfId="3096"/>
    <cellStyle name="Camp Output Field 12 6 2" xfId="3097"/>
    <cellStyle name="Camp Output Field 12 6 2 2" xfId="3098"/>
    <cellStyle name="Camp Output Field 12 6 2 2 2" xfId="22886"/>
    <cellStyle name="Camp Output Field 12 6 2 2 3" xfId="22887"/>
    <cellStyle name="Camp Output Field 12 6 2 2 4" xfId="22888"/>
    <cellStyle name="Camp Output Field 12 6 2 2 5" xfId="22889"/>
    <cellStyle name="Camp Output Field 12 6 2 2 6" xfId="22890"/>
    <cellStyle name="Camp Output Field 12 6 2 2 7" xfId="22891"/>
    <cellStyle name="Camp Output Field 12 6 2 2 8" xfId="22892"/>
    <cellStyle name="Camp Output Field 12 6 2 3" xfId="3099"/>
    <cellStyle name="Camp Output Field 12 6 2 3 2" xfId="22893"/>
    <cellStyle name="Camp Output Field 12 6 2 4" xfId="22894"/>
    <cellStyle name="Camp Output Field 12 6 2 5" xfId="22895"/>
    <cellStyle name="Camp Output Field 12 6 2 6" xfId="22896"/>
    <cellStyle name="Camp Output Field 12 6 2 7" xfId="22897"/>
    <cellStyle name="Camp Output Field 12 6 3" xfId="3100"/>
    <cellStyle name="Camp Output Field 12 6 3 2" xfId="22898"/>
    <cellStyle name="Camp Output Field 12 6 3 3" xfId="22899"/>
    <cellStyle name="Camp Output Field 12 6 3 4" xfId="22900"/>
    <cellStyle name="Camp Output Field 12 6 3 5" xfId="22901"/>
    <cellStyle name="Camp Output Field 12 6 3 6" xfId="22902"/>
    <cellStyle name="Camp Output Field 12 6 3 7" xfId="22903"/>
    <cellStyle name="Camp Output Field 12 6 4" xfId="3101"/>
    <cellStyle name="Camp Output Field 12 6 5" xfId="22904"/>
    <cellStyle name="Camp Output Field 12 6 6" xfId="22905"/>
    <cellStyle name="Camp Output Field 12 6 7" xfId="22906"/>
    <cellStyle name="Camp Output Field 12 6 8" xfId="22907"/>
    <cellStyle name="Camp Output Field 12 7" xfId="3102"/>
    <cellStyle name="Camp Output Field 12 7 2" xfId="3103"/>
    <cellStyle name="Camp Output Field 12 7 2 2" xfId="3104"/>
    <cellStyle name="Camp Output Field 12 7 2 2 2" xfId="22908"/>
    <cellStyle name="Camp Output Field 12 7 2 2 3" xfId="22909"/>
    <cellStyle name="Camp Output Field 12 7 2 2 4" xfId="22910"/>
    <cellStyle name="Camp Output Field 12 7 2 2 5" xfId="22911"/>
    <cellStyle name="Camp Output Field 12 7 2 2 6" xfId="22912"/>
    <cellStyle name="Camp Output Field 12 7 2 2 7" xfId="22913"/>
    <cellStyle name="Camp Output Field 12 7 2 2 8" xfId="22914"/>
    <cellStyle name="Camp Output Field 12 7 2 3" xfId="3105"/>
    <cellStyle name="Camp Output Field 12 7 2 3 2" xfId="22915"/>
    <cellStyle name="Camp Output Field 12 7 2 4" xfId="22916"/>
    <cellStyle name="Camp Output Field 12 7 2 5" xfId="22917"/>
    <cellStyle name="Camp Output Field 12 7 2 6" xfId="22918"/>
    <cellStyle name="Camp Output Field 12 7 2 7" xfId="22919"/>
    <cellStyle name="Camp Output Field 12 7 3" xfId="3106"/>
    <cellStyle name="Camp Output Field 12 7 3 2" xfId="22920"/>
    <cellStyle name="Camp Output Field 12 7 3 3" xfId="22921"/>
    <cellStyle name="Camp Output Field 12 7 3 4" xfId="22922"/>
    <cellStyle name="Camp Output Field 12 7 3 5" xfId="22923"/>
    <cellStyle name="Camp Output Field 12 7 3 6" xfId="22924"/>
    <cellStyle name="Camp Output Field 12 7 3 7" xfId="22925"/>
    <cellStyle name="Camp Output Field 12 7 4" xfId="3107"/>
    <cellStyle name="Camp Output Field 12 7 5" xfId="22926"/>
    <cellStyle name="Camp Output Field 12 7 6" xfId="22927"/>
    <cellStyle name="Camp Output Field 12 7 7" xfId="22928"/>
    <cellStyle name="Camp Output Field 12 7 8" xfId="22929"/>
    <cellStyle name="Camp Output Field 12 8" xfId="3108"/>
    <cellStyle name="Camp Output Field 12 8 2" xfId="3109"/>
    <cellStyle name="Camp Output Field 12 8 2 2" xfId="22930"/>
    <cellStyle name="Camp Output Field 12 8 2 3" xfId="22931"/>
    <cellStyle name="Camp Output Field 12 8 2 4" xfId="22932"/>
    <cellStyle name="Camp Output Field 12 8 2 5" xfId="22933"/>
    <cellStyle name="Camp Output Field 12 8 2 6" xfId="22934"/>
    <cellStyle name="Camp Output Field 12 8 2 7" xfId="22935"/>
    <cellStyle name="Camp Output Field 12 8 2 8" xfId="22936"/>
    <cellStyle name="Camp Output Field 12 8 3" xfId="3110"/>
    <cellStyle name="Camp Output Field 12 8 3 2" xfId="22937"/>
    <cellStyle name="Camp Output Field 12 8 4" xfId="22938"/>
    <cellStyle name="Camp Output Field 12 8 5" xfId="22939"/>
    <cellStyle name="Camp Output Field 12 8 6" xfId="22940"/>
    <cellStyle name="Camp Output Field 12 8 7" xfId="22941"/>
    <cellStyle name="Camp Output Field 12 9" xfId="3111"/>
    <cellStyle name="Camp Output Field 12 9 2" xfId="22942"/>
    <cellStyle name="Camp Output Field 12 9 3" xfId="22943"/>
    <cellStyle name="Camp Output Field 12 9 4" xfId="22944"/>
    <cellStyle name="Camp Output Field 12 9 5" xfId="22945"/>
    <cellStyle name="Camp Output Field 12 9 6" xfId="22946"/>
    <cellStyle name="Camp Output Field 12 9 7" xfId="22947"/>
    <cellStyle name="Camp Output Field 13" xfId="3112"/>
    <cellStyle name="Camp Output Field 13 10" xfId="22948"/>
    <cellStyle name="Camp Output Field 13 11" xfId="22949"/>
    <cellStyle name="Camp Output Field 13 2" xfId="3113"/>
    <cellStyle name="Camp Output Field 13 2 2" xfId="3114"/>
    <cellStyle name="Camp Output Field 13 2 2 2" xfId="3115"/>
    <cellStyle name="Camp Output Field 13 2 2 2 2" xfId="22950"/>
    <cellStyle name="Camp Output Field 13 2 2 2 3" xfId="22951"/>
    <cellStyle name="Camp Output Field 13 2 2 2 4" xfId="22952"/>
    <cellStyle name="Camp Output Field 13 2 2 2 5" xfId="22953"/>
    <cellStyle name="Camp Output Field 13 2 2 2 6" xfId="22954"/>
    <cellStyle name="Camp Output Field 13 2 2 2 7" xfId="22955"/>
    <cellStyle name="Camp Output Field 13 2 2 2 8" xfId="22956"/>
    <cellStyle name="Camp Output Field 13 2 2 3" xfId="3116"/>
    <cellStyle name="Camp Output Field 13 2 2 3 2" xfId="22957"/>
    <cellStyle name="Camp Output Field 13 2 2 4" xfId="22958"/>
    <cellStyle name="Camp Output Field 13 2 2 5" xfId="22959"/>
    <cellStyle name="Camp Output Field 13 2 2 6" xfId="22960"/>
    <cellStyle name="Camp Output Field 13 2 2 7" xfId="22961"/>
    <cellStyle name="Camp Output Field 13 2 3" xfId="3117"/>
    <cellStyle name="Camp Output Field 13 2 3 2" xfId="22962"/>
    <cellStyle name="Camp Output Field 13 2 3 3" xfId="22963"/>
    <cellStyle name="Camp Output Field 13 2 3 4" xfId="22964"/>
    <cellStyle name="Camp Output Field 13 2 3 5" xfId="22965"/>
    <cellStyle name="Camp Output Field 13 2 3 6" xfId="22966"/>
    <cellStyle name="Camp Output Field 13 2 3 7" xfId="22967"/>
    <cellStyle name="Camp Output Field 13 2 4" xfId="3118"/>
    <cellStyle name="Camp Output Field 13 2 5" xfId="22968"/>
    <cellStyle name="Camp Output Field 13 2 6" xfId="22969"/>
    <cellStyle name="Camp Output Field 13 2 7" xfId="22970"/>
    <cellStyle name="Camp Output Field 13 2 8" xfId="22971"/>
    <cellStyle name="Camp Output Field 13 3" xfId="3119"/>
    <cellStyle name="Camp Output Field 13 3 2" xfId="3120"/>
    <cellStyle name="Camp Output Field 13 3 2 2" xfId="3121"/>
    <cellStyle name="Camp Output Field 13 3 2 2 2" xfId="22972"/>
    <cellStyle name="Camp Output Field 13 3 2 2 3" xfId="22973"/>
    <cellStyle name="Camp Output Field 13 3 2 2 4" xfId="22974"/>
    <cellStyle name="Camp Output Field 13 3 2 2 5" xfId="22975"/>
    <cellStyle name="Camp Output Field 13 3 2 2 6" xfId="22976"/>
    <cellStyle name="Camp Output Field 13 3 2 2 7" xfId="22977"/>
    <cellStyle name="Camp Output Field 13 3 2 2 8" xfId="22978"/>
    <cellStyle name="Camp Output Field 13 3 2 3" xfId="3122"/>
    <cellStyle name="Camp Output Field 13 3 2 3 2" xfId="22979"/>
    <cellStyle name="Camp Output Field 13 3 2 4" xfId="22980"/>
    <cellStyle name="Camp Output Field 13 3 2 5" xfId="22981"/>
    <cellStyle name="Camp Output Field 13 3 2 6" xfId="22982"/>
    <cellStyle name="Camp Output Field 13 3 2 7" xfId="22983"/>
    <cellStyle name="Camp Output Field 13 3 3" xfId="3123"/>
    <cellStyle name="Camp Output Field 13 3 3 2" xfId="22984"/>
    <cellStyle name="Camp Output Field 13 3 3 3" xfId="22985"/>
    <cellStyle name="Camp Output Field 13 3 3 4" xfId="22986"/>
    <cellStyle name="Camp Output Field 13 3 3 5" xfId="22987"/>
    <cellStyle name="Camp Output Field 13 3 3 6" xfId="22988"/>
    <cellStyle name="Camp Output Field 13 3 3 7" xfId="22989"/>
    <cellStyle name="Camp Output Field 13 3 4" xfId="3124"/>
    <cellStyle name="Camp Output Field 13 3 5" xfId="22990"/>
    <cellStyle name="Camp Output Field 13 3 6" xfId="22991"/>
    <cellStyle name="Camp Output Field 13 3 7" xfId="22992"/>
    <cellStyle name="Camp Output Field 13 3 8" xfId="22993"/>
    <cellStyle name="Camp Output Field 13 4" xfId="3125"/>
    <cellStyle name="Camp Output Field 13 4 2" xfId="3126"/>
    <cellStyle name="Camp Output Field 13 4 2 2" xfId="3127"/>
    <cellStyle name="Camp Output Field 13 4 2 2 2" xfId="22994"/>
    <cellStyle name="Camp Output Field 13 4 2 2 3" xfId="22995"/>
    <cellStyle name="Camp Output Field 13 4 2 2 4" xfId="22996"/>
    <cellStyle name="Camp Output Field 13 4 2 2 5" xfId="22997"/>
    <cellStyle name="Camp Output Field 13 4 2 2 6" xfId="22998"/>
    <cellStyle name="Camp Output Field 13 4 2 2 7" xfId="22999"/>
    <cellStyle name="Camp Output Field 13 4 2 2 8" xfId="23000"/>
    <cellStyle name="Camp Output Field 13 4 2 3" xfId="3128"/>
    <cellStyle name="Camp Output Field 13 4 2 3 2" xfId="23001"/>
    <cellStyle name="Camp Output Field 13 4 2 4" xfId="23002"/>
    <cellStyle name="Camp Output Field 13 4 2 5" xfId="23003"/>
    <cellStyle name="Camp Output Field 13 4 2 6" xfId="23004"/>
    <cellStyle name="Camp Output Field 13 4 2 7" xfId="23005"/>
    <cellStyle name="Camp Output Field 13 4 3" xfId="3129"/>
    <cellStyle name="Camp Output Field 13 4 3 2" xfId="23006"/>
    <cellStyle name="Camp Output Field 13 4 3 3" xfId="23007"/>
    <cellStyle name="Camp Output Field 13 4 3 4" xfId="23008"/>
    <cellStyle name="Camp Output Field 13 4 3 5" xfId="23009"/>
    <cellStyle name="Camp Output Field 13 4 3 6" xfId="23010"/>
    <cellStyle name="Camp Output Field 13 4 3 7" xfId="23011"/>
    <cellStyle name="Camp Output Field 13 4 4" xfId="3130"/>
    <cellStyle name="Camp Output Field 13 4 5" xfId="23012"/>
    <cellStyle name="Camp Output Field 13 4 6" xfId="23013"/>
    <cellStyle name="Camp Output Field 13 4 7" xfId="23014"/>
    <cellStyle name="Camp Output Field 13 4 8" xfId="23015"/>
    <cellStyle name="Camp Output Field 13 5" xfId="3131"/>
    <cellStyle name="Camp Output Field 13 5 2" xfId="3132"/>
    <cellStyle name="Camp Output Field 13 5 2 2" xfId="23016"/>
    <cellStyle name="Camp Output Field 13 5 2 3" xfId="23017"/>
    <cellStyle name="Camp Output Field 13 5 2 4" xfId="23018"/>
    <cellStyle name="Camp Output Field 13 5 2 5" xfId="23019"/>
    <cellStyle name="Camp Output Field 13 5 2 6" xfId="23020"/>
    <cellStyle name="Camp Output Field 13 5 2 7" xfId="23021"/>
    <cellStyle name="Camp Output Field 13 5 2 8" xfId="23022"/>
    <cellStyle name="Camp Output Field 13 5 3" xfId="3133"/>
    <cellStyle name="Camp Output Field 13 5 3 2" xfId="23023"/>
    <cellStyle name="Camp Output Field 13 5 4" xfId="23024"/>
    <cellStyle name="Camp Output Field 13 5 5" xfId="23025"/>
    <cellStyle name="Camp Output Field 13 5 6" xfId="23026"/>
    <cellStyle name="Camp Output Field 13 5 7" xfId="23027"/>
    <cellStyle name="Camp Output Field 13 6" xfId="3134"/>
    <cellStyle name="Camp Output Field 13 6 2" xfId="23028"/>
    <cellStyle name="Camp Output Field 13 6 3" xfId="23029"/>
    <cellStyle name="Camp Output Field 13 6 4" xfId="23030"/>
    <cellStyle name="Camp Output Field 13 6 5" xfId="23031"/>
    <cellStyle name="Camp Output Field 13 6 6" xfId="23032"/>
    <cellStyle name="Camp Output Field 13 6 7" xfId="23033"/>
    <cellStyle name="Camp Output Field 13 7" xfId="3135"/>
    <cellStyle name="Camp Output Field 13 8" xfId="23034"/>
    <cellStyle name="Camp Output Field 13 9" xfId="23035"/>
    <cellStyle name="Camp Output Field 14" xfId="3136"/>
    <cellStyle name="Camp Output Field 14 2" xfId="3137"/>
    <cellStyle name="Camp Output Field 14 2 2" xfId="3138"/>
    <cellStyle name="Camp Output Field 14 2 2 2" xfId="23036"/>
    <cellStyle name="Camp Output Field 14 2 2 3" xfId="23037"/>
    <cellStyle name="Camp Output Field 14 2 2 4" xfId="23038"/>
    <cellStyle name="Camp Output Field 14 2 2 5" xfId="23039"/>
    <cellStyle name="Camp Output Field 14 2 2 6" xfId="23040"/>
    <cellStyle name="Camp Output Field 14 2 2 7" xfId="23041"/>
    <cellStyle name="Camp Output Field 14 2 2 8" xfId="23042"/>
    <cellStyle name="Camp Output Field 14 2 3" xfId="3139"/>
    <cellStyle name="Camp Output Field 14 2 3 2" xfId="23043"/>
    <cellStyle name="Camp Output Field 14 2 4" xfId="23044"/>
    <cellStyle name="Camp Output Field 14 2 5" xfId="23045"/>
    <cellStyle name="Camp Output Field 14 2 6" xfId="23046"/>
    <cellStyle name="Camp Output Field 14 2 7" xfId="23047"/>
    <cellStyle name="Camp Output Field 14 3" xfId="3140"/>
    <cellStyle name="Camp Output Field 14 3 2" xfId="23048"/>
    <cellStyle name="Camp Output Field 14 3 3" xfId="23049"/>
    <cellStyle name="Camp Output Field 14 3 4" xfId="23050"/>
    <cellStyle name="Camp Output Field 14 3 5" xfId="23051"/>
    <cellStyle name="Camp Output Field 14 3 6" xfId="23052"/>
    <cellStyle name="Camp Output Field 14 3 7" xfId="23053"/>
    <cellStyle name="Camp Output Field 14 4" xfId="3141"/>
    <cellStyle name="Camp Output Field 14 5" xfId="23054"/>
    <cellStyle name="Camp Output Field 14 6" xfId="23055"/>
    <cellStyle name="Camp Output Field 14 7" xfId="23056"/>
    <cellStyle name="Camp Output Field 14 8" xfId="23057"/>
    <cellStyle name="Camp Output Field 15" xfId="3142"/>
    <cellStyle name="Camp Output Field 15 2" xfId="3143"/>
    <cellStyle name="Camp Output Field 15 2 2" xfId="3144"/>
    <cellStyle name="Camp Output Field 15 2 2 2" xfId="23058"/>
    <cellStyle name="Camp Output Field 15 2 2 3" xfId="23059"/>
    <cellStyle name="Camp Output Field 15 2 2 4" xfId="23060"/>
    <cellStyle name="Camp Output Field 15 2 2 5" xfId="23061"/>
    <cellStyle name="Camp Output Field 15 2 2 6" xfId="23062"/>
    <cellStyle name="Camp Output Field 15 2 2 7" xfId="23063"/>
    <cellStyle name="Camp Output Field 15 2 2 8" xfId="23064"/>
    <cellStyle name="Camp Output Field 15 2 3" xfId="3145"/>
    <cellStyle name="Camp Output Field 15 2 3 2" xfId="23065"/>
    <cellStyle name="Camp Output Field 15 2 4" xfId="23066"/>
    <cellStyle name="Camp Output Field 15 2 5" xfId="23067"/>
    <cellStyle name="Camp Output Field 15 2 6" xfId="23068"/>
    <cellStyle name="Camp Output Field 15 2 7" xfId="23069"/>
    <cellStyle name="Camp Output Field 15 3" xfId="3146"/>
    <cellStyle name="Camp Output Field 15 3 2" xfId="23070"/>
    <cellStyle name="Camp Output Field 15 3 3" xfId="23071"/>
    <cellStyle name="Camp Output Field 15 3 4" xfId="23072"/>
    <cellStyle name="Camp Output Field 15 3 5" xfId="23073"/>
    <cellStyle name="Camp Output Field 15 3 6" xfId="23074"/>
    <cellStyle name="Camp Output Field 15 3 7" xfId="23075"/>
    <cellStyle name="Camp Output Field 15 4" xfId="3147"/>
    <cellStyle name="Camp Output Field 15 5" xfId="23076"/>
    <cellStyle name="Camp Output Field 15 6" xfId="23077"/>
    <cellStyle name="Camp Output Field 15 7" xfId="23078"/>
    <cellStyle name="Camp Output Field 15 8" xfId="23079"/>
    <cellStyle name="Camp Output Field 16" xfId="3148"/>
    <cellStyle name="Camp Output Field 16 2" xfId="3149"/>
    <cellStyle name="Camp Output Field 16 2 2" xfId="3150"/>
    <cellStyle name="Camp Output Field 16 2 2 2" xfId="23080"/>
    <cellStyle name="Camp Output Field 16 2 2 3" xfId="23081"/>
    <cellStyle name="Camp Output Field 16 2 2 4" xfId="23082"/>
    <cellStyle name="Camp Output Field 16 2 2 5" xfId="23083"/>
    <cellStyle name="Camp Output Field 16 2 2 6" xfId="23084"/>
    <cellStyle name="Camp Output Field 16 2 2 7" xfId="23085"/>
    <cellStyle name="Camp Output Field 16 2 2 8" xfId="23086"/>
    <cellStyle name="Camp Output Field 16 2 3" xfId="3151"/>
    <cellStyle name="Camp Output Field 16 2 3 2" xfId="23087"/>
    <cellStyle name="Camp Output Field 16 2 4" xfId="23088"/>
    <cellStyle name="Camp Output Field 16 2 5" xfId="23089"/>
    <cellStyle name="Camp Output Field 16 2 6" xfId="23090"/>
    <cellStyle name="Camp Output Field 16 2 7" xfId="23091"/>
    <cellStyle name="Camp Output Field 16 3" xfId="3152"/>
    <cellStyle name="Camp Output Field 16 3 2" xfId="23092"/>
    <cellStyle name="Camp Output Field 16 3 3" xfId="23093"/>
    <cellStyle name="Camp Output Field 16 3 4" xfId="23094"/>
    <cellStyle name="Camp Output Field 16 3 5" xfId="23095"/>
    <cellStyle name="Camp Output Field 16 3 6" xfId="23096"/>
    <cellStyle name="Camp Output Field 16 3 7" xfId="23097"/>
    <cellStyle name="Camp Output Field 16 4" xfId="3153"/>
    <cellStyle name="Camp Output Field 16 5" xfId="23098"/>
    <cellStyle name="Camp Output Field 16 6" xfId="23099"/>
    <cellStyle name="Camp Output Field 16 7" xfId="23100"/>
    <cellStyle name="Camp Output Field 16 8" xfId="23101"/>
    <cellStyle name="Camp Output Field 17" xfId="3154"/>
    <cellStyle name="Camp Output Field 17 2" xfId="3155"/>
    <cellStyle name="Camp Output Field 17 2 2" xfId="23102"/>
    <cellStyle name="Camp Output Field 17 2 3" xfId="23103"/>
    <cellStyle name="Camp Output Field 17 2 4" xfId="23104"/>
    <cellStyle name="Camp Output Field 17 2 5" xfId="23105"/>
    <cellStyle name="Camp Output Field 17 2 6" xfId="23106"/>
    <cellStyle name="Camp Output Field 17 2 7" xfId="23107"/>
    <cellStyle name="Camp Output Field 17 2 8" xfId="23108"/>
    <cellStyle name="Camp Output Field 17 3" xfId="3156"/>
    <cellStyle name="Camp Output Field 17 3 2" xfId="23109"/>
    <cellStyle name="Camp Output Field 17 4" xfId="23110"/>
    <cellStyle name="Camp Output Field 17 5" xfId="23111"/>
    <cellStyle name="Camp Output Field 17 6" xfId="23112"/>
    <cellStyle name="Camp Output Field 17 7" xfId="23113"/>
    <cellStyle name="Camp Output Field 18" xfId="3157"/>
    <cellStyle name="Camp Output Field 18 2" xfId="23114"/>
    <cellStyle name="Camp Output Field 18 3" xfId="23115"/>
    <cellStyle name="Camp Output Field 18 4" xfId="23116"/>
    <cellStyle name="Camp Output Field 18 5" xfId="23117"/>
    <cellStyle name="Camp Output Field 18 6" xfId="23118"/>
    <cellStyle name="Camp Output Field 18 7" xfId="23119"/>
    <cellStyle name="Camp Output Field 19" xfId="3158"/>
    <cellStyle name="Camp Output Field 2" xfId="56"/>
    <cellStyle name="Camp Output Field 2 10" xfId="3159"/>
    <cellStyle name="Camp Output Field 2 10 2" xfId="23120"/>
    <cellStyle name="Camp Output Field 2 10 3" xfId="23121"/>
    <cellStyle name="Camp Output Field 2 10 4" xfId="23122"/>
    <cellStyle name="Camp Output Field 2 10 5" xfId="23123"/>
    <cellStyle name="Camp Output Field 2 10 6" xfId="23124"/>
    <cellStyle name="Camp Output Field 2 10 7" xfId="23125"/>
    <cellStyle name="Camp Output Field 2 11" xfId="3160"/>
    <cellStyle name="Camp Output Field 2 12" xfId="23126"/>
    <cellStyle name="Camp Output Field 2 13" xfId="23127"/>
    <cellStyle name="Camp Output Field 2 14" xfId="23128"/>
    <cellStyle name="Camp Output Field 2 15" xfId="23129"/>
    <cellStyle name="Camp Output Field 2 2" xfId="3161"/>
    <cellStyle name="Camp Output Field 2 2 10" xfId="23130"/>
    <cellStyle name="Camp Output Field 2 2 11" xfId="23131"/>
    <cellStyle name="Camp Output Field 2 2 12" xfId="23132"/>
    <cellStyle name="Camp Output Field 2 2 2" xfId="3162"/>
    <cellStyle name="Camp Output Field 2 2 2 10" xfId="23133"/>
    <cellStyle name="Camp Output Field 2 2 2 11" xfId="23134"/>
    <cellStyle name="Camp Output Field 2 2 2 2" xfId="3163"/>
    <cellStyle name="Camp Output Field 2 2 2 2 2" xfId="3164"/>
    <cellStyle name="Camp Output Field 2 2 2 2 2 2" xfId="3165"/>
    <cellStyle name="Camp Output Field 2 2 2 2 2 2 2" xfId="23135"/>
    <cellStyle name="Camp Output Field 2 2 2 2 2 2 3" xfId="23136"/>
    <cellStyle name="Camp Output Field 2 2 2 2 2 2 4" xfId="23137"/>
    <cellStyle name="Camp Output Field 2 2 2 2 2 2 5" xfId="23138"/>
    <cellStyle name="Camp Output Field 2 2 2 2 2 2 6" xfId="23139"/>
    <cellStyle name="Camp Output Field 2 2 2 2 2 2 7" xfId="23140"/>
    <cellStyle name="Camp Output Field 2 2 2 2 2 2 8" xfId="23141"/>
    <cellStyle name="Camp Output Field 2 2 2 2 2 3" xfId="3166"/>
    <cellStyle name="Camp Output Field 2 2 2 2 2 3 2" xfId="23142"/>
    <cellStyle name="Camp Output Field 2 2 2 2 2 4" xfId="23143"/>
    <cellStyle name="Camp Output Field 2 2 2 2 2 5" xfId="23144"/>
    <cellStyle name="Camp Output Field 2 2 2 2 2 6" xfId="23145"/>
    <cellStyle name="Camp Output Field 2 2 2 2 2 7" xfId="23146"/>
    <cellStyle name="Camp Output Field 2 2 2 2 3" xfId="3167"/>
    <cellStyle name="Camp Output Field 2 2 2 2 3 2" xfId="23147"/>
    <cellStyle name="Camp Output Field 2 2 2 2 3 3" xfId="23148"/>
    <cellStyle name="Camp Output Field 2 2 2 2 3 4" xfId="23149"/>
    <cellStyle name="Camp Output Field 2 2 2 2 3 5" xfId="23150"/>
    <cellStyle name="Camp Output Field 2 2 2 2 3 6" xfId="23151"/>
    <cellStyle name="Camp Output Field 2 2 2 2 3 7" xfId="23152"/>
    <cellStyle name="Camp Output Field 2 2 2 2 4" xfId="3168"/>
    <cellStyle name="Camp Output Field 2 2 2 2 5" xfId="23153"/>
    <cellStyle name="Camp Output Field 2 2 2 2 6" xfId="23154"/>
    <cellStyle name="Camp Output Field 2 2 2 2 7" xfId="23155"/>
    <cellStyle name="Camp Output Field 2 2 2 2 8" xfId="23156"/>
    <cellStyle name="Camp Output Field 2 2 2 3" xfId="3169"/>
    <cellStyle name="Camp Output Field 2 2 2 3 2" xfId="3170"/>
    <cellStyle name="Camp Output Field 2 2 2 3 2 2" xfId="3171"/>
    <cellStyle name="Camp Output Field 2 2 2 3 2 2 2" xfId="23157"/>
    <cellStyle name="Camp Output Field 2 2 2 3 2 2 3" xfId="23158"/>
    <cellStyle name="Camp Output Field 2 2 2 3 2 2 4" xfId="23159"/>
    <cellStyle name="Camp Output Field 2 2 2 3 2 2 5" xfId="23160"/>
    <cellStyle name="Camp Output Field 2 2 2 3 2 2 6" xfId="23161"/>
    <cellStyle name="Camp Output Field 2 2 2 3 2 2 7" xfId="23162"/>
    <cellStyle name="Camp Output Field 2 2 2 3 2 2 8" xfId="23163"/>
    <cellStyle name="Camp Output Field 2 2 2 3 2 3" xfId="3172"/>
    <cellStyle name="Camp Output Field 2 2 2 3 2 3 2" xfId="23164"/>
    <cellStyle name="Camp Output Field 2 2 2 3 2 4" xfId="23165"/>
    <cellStyle name="Camp Output Field 2 2 2 3 2 5" xfId="23166"/>
    <cellStyle name="Camp Output Field 2 2 2 3 2 6" xfId="23167"/>
    <cellStyle name="Camp Output Field 2 2 2 3 2 7" xfId="23168"/>
    <cellStyle name="Camp Output Field 2 2 2 3 3" xfId="3173"/>
    <cellStyle name="Camp Output Field 2 2 2 3 3 2" xfId="23169"/>
    <cellStyle name="Camp Output Field 2 2 2 3 3 3" xfId="23170"/>
    <cellStyle name="Camp Output Field 2 2 2 3 3 4" xfId="23171"/>
    <cellStyle name="Camp Output Field 2 2 2 3 3 5" xfId="23172"/>
    <cellStyle name="Camp Output Field 2 2 2 3 3 6" xfId="23173"/>
    <cellStyle name="Camp Output Field 2 2 2 3 3 7" xfId="23174"/>
    <cellStyle name="Camp Output Field 2 2 2 3 4" xfId="3174"/>
    <cellStyle name="Camp Output Field 2 2 2 3 5" xfId="23175"/>
    <cellStyle name="Camp Output Field 2 2 2 3 6" xfId="23176"/>
    <cellStyle name="Camp Output Field 2 2 2 3 7" xfId="23177"/>
    <cellStyle name="Camp Output Field 2 2 2 3 8" xfId="23178"/>
    <cellStyle name="Camp Output Field 2 2 2 4" xfId="3175"/>
    <cellStyle name="Camp Output Field 2 2 2 4 2" xfId="3176"/>
    <cellStyle name="Camp Output Field 2 2 2 4 2 2" xfId="3177"/>
    <cellStyle name="Camp Output Field 2 2 2 4 2 2 2" xfId="23179"/>
    <cellStyle name="Camp Output Field 2 2 2 4 2 2 3" xfId="23180"/>
    <cellStyle name="Camp Output Field 2 2 2 4 2 2 4" xfId="23181"/>
    <cellStyle name="Camp Output Field 2 2 2 4 2 2 5" xfId="23182"/>
    <cellStyle name="Camp Output Field 2 2 2 4 2 2 6" xfId="23183"/>
    <cellStyle name="Camp Output Field 2 2 2 4 2 2 7" xfId="23184"/>
    <cellStyle name="Camp Output Field 2 2 2 4 2 2 8" xfId="23185"/>
    <cellStyle name="Camp Output Field 2 2 2 4 2 3" xfId="3178"/>
    <cellStyle name="Camp Output Field 2 2 2 4 2 3 2" xfId="23186"/>
    <cellStyle name="Camp Output Field 2 2 2 4 2 4" xfId="23187"/>
    <cellStyle name="Camp Output Field 2 2 2 4 2 5" xfId="23188"/>
    <cellStyle name="Camp Output Field 2 2 2 4 2 6" xfId="23189"/>
    <cellStyle name="Camp Output Field 2 2 2 4 2 7" xfId="23190"/>
    <cellStyle name="Camp Output Field 2 2 2 4 3" xfId="3179"/>
    <cellStyle name="Camp Output Field 2 2 2 4 3 2" xfId="23191"/>
    <cellStyle name="Camp Output Field 2 2 2 4 3 3" xfId="23192"/>
    <cellStyle name="Camp Output Field 2 2 2 4 3 4" xfId="23193"/>
    <cellStyle name="Camp Output Field 2 2 2 4 3 5" xfId="23194"/>
    <cellStyle name="Camp Output Field 2 2 2 4 3 6" xfId="23195"/>
    <cellStyle name="Camp Output Field 2 2 2 4 3 7" xfId="23196"/>
    <cellStyle name="Camp Output Field 2 2 2 4 4" xfId="3180"/>
    <cellStyle name="Camp Output Field 2 2 2 4 5" xfId="23197"/>
    <cellStyle name="Camp Output Field 2 2 2 4 6" xfId="23198"/>
    <cellStyle name="Camp Output Field 2 2 2 4 7" xfId="23199"/>
    <cellStyle name="Camp Output Field 2 2 2 4 8" xfId="23200"/>
    <cellStyle name="Camp Output Field 2 2 2 5" xfId="3181"/>
    <cellStyle name="Camp Output Field 2 2 2 5 2" xfId="3182"/>
    <cellStyle name="Camp Output Field 2 2 2 5 2 2" xfId="23201"/>
    <cellStyle name="Camp Output Field 2 2 2 5 2 3" xfId="23202"/>
    <cellStyle name="Camp Output Field 2 2 2 5 2 4" xfId="23203"/>
    <cellStyle name="Camp Output Field 2 2 2 5 2 5" xfId="23204"/>
    <cellStyle name="Camp Output Field 2 2 2 5 2 6" xfId="23205"/>
    <cellStyle name="Camp Output Field 2 2 2 5 2 7" xfId="23206"/>
    <cellStyle name="Camp Output Field 2 2 2 5 2 8" xfId="23207"/>
    <cellStyle name="Camp Output Field 2 2 2 5 3" xfId="3183"/>
    <cellStyle name="Camp Output Field 2 2 2 5 3 2" xfId="23208"/>
    <cellStyle name="Camp Output Field 2 2 2 5 4" xfId="23209"/>
    <cellStyle name="Camp Output Field 2 2 2 5 5" xfId="23210"/>
    <cellStyle name="Camp Output Field 2 2 2 5 6" xfId="23211"/>
    <cellStyle name="Camp Output Field 2 2 2 5 7" xfId="23212"/>
    <cellStyle name="Camp Output Field 2 2 2 6" xfId="3184"/>
    <cellStyle name="Camp Output Field 2 2 2 6 2" xfId="23213"/>
    <cellStyle name="Camp Output Field 2 2 2 6 3" xfId="23214"/>
    <cellStyle name="Camp Output Field 2 2 2 6 4" xfId="23215"/>
    <cellStyle name="Camp Output Field 2 2 2 6 5" xfId="23216"/>
    <cellStyle name="Camp Output Field 2 2 2 6 6" xfId="23217"/>
    <cellStyle name="Camp Output Field 2 2 2 6 7" xfId="23218"/>
    <cellStyle name="Camp Output Field 2 2 2 7" xfId="3185"/>
    <cellStyle name="Camp Output Field 2 2 2 8" xfId="23219"/>
    <cellStyle name="Camp Output Field 2 2 2 9" xfId="23220"/>
    <cellStyle name="Camp Output Field 2 2 3" xfId="3186"/>
    <cellStyle name="Camp Output Field 2 2 3 2" xfId="3187"/>
    <cellStyle name="Camp Output Field 2 2 3 2 2" xfId="3188"/>
    <cellStyle name="Camp Output Field 2 2 3 2 2 2" xfId="23221"/>
    <cellStyle name="Camp Output Field 2 2 3 2 2 3" xfId="23222"/>
    <cellStyle name="Camp Output Field 2 2 3 2 2 4" xfId="23223"/>
    <cellStyle name="Camp Output Field 2 2 3 2 2 5" xfId="23224"/>
    <cellStyle name="Camp Output Field 2 2 3 2 2 6" xfId="23225"/>
    <cellStyle name="Camp Output Field 2 2 3 2 2 7" xfId="23226"/>
    <cellStyle name="Camp Output Field 2 2 3 2 2 8" xfId="23227"/>
    <cellStyle name="Camp Output Field 2 2 3 2 3" xfId="3189"/>
    <cellStyle name="Camp Output Field 2 2 3 2 3 2" xfId="23228"/>
    <cellStyle name="Camp Output Field 2 2 3 2 4" xfId="23229"/>
    <cellStyle name="Camp Output Field 2 2 3 2 5" xfId="23230"/>
    <cellStyle name="Camp Output Field 2 2 3 2 6" xfId="23231"/>
    <cellStyle name="Camp Output Field 2 2 3 2 7" xfId="23232"/>
    <cellStyle name="Camp Output Field 2 2 3 3" xfId="3190"/>
    <cellStyle name="Camp Output Field 2 2 3 3 2" xfId="23233"/>
    <cellStyle name="Camp Output Field 2 2 3 3 3" xfId="23234"/>
    <cellStyle name="Camp Output Field 2 2 3 3 4" xfId="23235"/>
    <cellStyle name="Camp Output Field 2 2 3 3 5" xfId="23236"/>
    <cellStyle name="Camp Output Field 2 2 3 3 6" xfId="23237"/>
    <cellStyle name="Camp Output Field 2 2 3 3 7" xfId="23238"/>
    <cellStyle name="Camp Output Field 2 2 3 4" xfId="3191"/>
    <cellStyle name="Camp Output Field 2 2 3 5" xfId="23239"/>
    <cellStyle name="Camp Output Field 2 2 3 6" xfId="23240"/>
    <cellStyle name="Camp Output Field 2 2 3 7" xfId="23241"/>
    <cellStyle name="Camp Output Field 2 2 3 8" xfId="23242"/>
    <cellStyle name="Camp Output Field 2 2 4" xfId="3192"/>
    <cellStyle name="Camp Output Field 2 2 4 2" xfId="3193"/>
    <cellStyle name="Camp Output Field 2 2 4 2 2" xfId="3194"/>
    <cellStyle name="Camp Output Field 2 2 4 2 2 2" xfId="23243"/>
    <cellStyle name="Camp Output Field 2 2 4 2 2 3" xfId="23244"/>
    <cellStyle name="Camp Output Field 2 2 4 2 2 4" xfId="23245"/>
    <cellStyle name="Camp Output Field 2 2 4 2 2 5" xfId="23246"/>
    <cellStyle name="Camp Output Field 2 2 4 2 2 6" xfId="23247"/>
    <cellStyle name="Camp Output Field 2 2 4 2 2 7" xfId="23248"/>
    <cellStyle name="Camp Output Field 2 2 4 2 2 8" xfId="23249"/>
    <cellStyle name="Camp Output Field 2 2 4 2 3" xfId="3195"/>
    <cellStyle name="Camp Output Field 2 2 4 2 3 2" xfId="23250"/>
    <cellStyle name="Camp Output Field 2 2 4 2 4" xfId="23251"/>
    <cellStyle name="Camp Output Field 2 2 4 2 5" xfId="23252"/>
    <cellStyle name="Camp Output Field 2 2 4 2 6" xfId="23253"/>
    <cellStyle name="Camp Output Field 2 2 4 2 7" xfId="23254"/>
    <cellStyle name="Camp Output Field 2 2 4 3" xfId="3196"/>
    <cellStyle name="Camp Output Field 2 2 4 3 2" xfId="23255"/>
    <cellStyle name="Camp Output Field 2 2 4 3 3" xfId="23256"/>
    <cellStyle name="Camp Output Field 2 2 4 3 4" xfId="23257"/>
    <cellStyle name="Camp Output Field 2 2 4 3 5" xfId="23258"/>
    <cellStyle name="Camp Output Field 2 2 4 3 6" xfId="23259"/>
    <cellStyle name="Camp Output Field 2 2 4 3 7" xfId="23260"/>
    <cellStyle name="Camp Output Field 2 2 4 4" xfId="3197"/>
    <cellStyle name="Camp Output Field 2 2 4 5" xfId="23261"/>
    <cellStyle name="Camp Output Field 2 2 4 6" xfId="23262"/>
    <cellStyle name="Camp Output Field 2 2 4 7" xfId="23263"/>
    <cellStyle name="Camp Output Field 2 2 4 8" xfId="23264"/>
    <cellStyle name="Camp Output Field 2 2 5" xfId="3198"/>
    <cellStyle name="Camp Output Field 2 2 5 2" xfId="3199"/>
    <cellStyle name="Camp Output Field 2 2 5 2 2" xfId="3200"/>
    <cellStyle name="Camp Output Field 2 2 5 2 2 2" xfId="23265"/>
    <cellStyle name="Camp Output Field 2 2 5 2 2 3" xfId="23266"/>
    <cellStyle name="Camp Output Field 2 2 5 2 2 4" xfId="23267"/>
    <cellStyle name="Camp Output Field 2 2 5 2 2 5" xfId="23268"/>
    <cellStyle name="Camp Output Field 2 2 5 2 2 6" xfId="23269"/>
    <cellStyle name="Camp Output Field 2 2 5 2 2 7" xfId="23270"/>
    <cellStyle name="Camp Output Field 2 2 5 2 2 8" xfId="23271"/>
    <cellStyle name="Camp Output Field 2 2 5 2 3" xfId="3201"/>
    <cellStyle name="Camp Output Field 2 2 5 2 3 2" xfId="23272"/>
    <cellStyle name="Camp Output Field 2 2 5 2 4" xfId="23273"/>
    <cellStyle name="Camp Output Field 2 2 5 2 5" xfId="23274"/>
    <cellStyle name="Camp Output Field 2 2 5 2 6" xfId="23275"/>
    <cellStyle name="Camp Output Field 2 2 5 2 7" xfId="23276"/>
    <cellStyle name="Camp Output Field 2 2 5 3" xfId="3202"/>
    <cellStyle name="Camp Output Field 2 2 5 3 2" xfId="23277"/>
    <cellStyle name="Camp Output Field 2 2 5 3 3" xfId="23278"/>
    <cellStyle name="Camp Output Field 2 2 5 3 4" xfId="23279"/>
    <cellStyle name="Camp Output Field 2 2 5 3 5" xfId="23280"/>
    <cellStyle name="Camp Output Field 2 2 5 3 6" xfId="23281"/>
    <cellStyle name="Camp Output Field 2 2 5 3 7" xfId="23282"/>
    <cellStyle name="Camp Output Field 2 2 5 4" xfId="3203"/>
    <cellStyle name="Camp Output Field 2 2 5 5" xfId="23283"/>
    <cellStyle name="Camp Output Field 2 2 5 6" xfId="23284"/>
    <cellStyle name="Camp Output Field 2 2 5 7" xfId="23285"/>
    <cellStyle name="Camp Output Field 2 2 5 8" xfId="23286"/>
    <cellStyle name="Camp Output Field 2 2 6" xfId="3204"/>
    <cellStyle name="Camp Output Field 2 2 6 2" xfId="3205"/>
    <cellStyle name="Camp Output Field 2 2 6 2 2" xfId="23287"/>
    <cellStyle name="Camp Output Field 2 2 6 2 3" xfId="23288"/>
    <cellStyle name="Camp Output Field 2 2 6 2 4" xfId="23289"/>
    <cellStyle name="Camp Output Field 2 2 6 2 5" xfId="23290"/>
    <cellStyle name="Camp Output Field 2 2 6 2 6" xfId="23291"/>
    <cellStyle name="Camp Output Field 2 2 6 2 7" xfId="23292"/>
    <cellStyle name="Camp Output Field 2 2 6 2 8" xfId="23293"/>
    <cellStyle name="Camp Output Field 2 2 6 3" xfId="3206"/>
    <cellStyle name="Camp Output Field 2 2 6 3 2" xfId="23294"/>
    <cellStyle name="Camp Output Field 2 2 6 4" xfId="23295"/>
    <cellStyle name="Camp Output Field 2 2 6 5" xfId="23296"/>
    <cellStyle name="Camp Output Field 2 2 6 6" xfId="23297"/>
    <cellStyle name="Camp Output Field 2 2 6 7" xfId="23298"/>
    <cellStyle name="Camp Output Field 2 2 7" xfId="3207"/>
    <cellStyle name="Camp Output Field 2 2 7 2" xfId="23299"/>
    <cellStyle name="Camp Output Field 2 2 7 3" xfId="23300"/>
    <cellStyle name="Camp Output Field 2 2 7 4" xfId="23301"/>
    <cellStyle name="Camp Output Field 2 2 7 5" xfId="23302"/>
    <cellStyle name="Camp Output Field 2 2 7 6" xfId="23303"/>
    <cellStyle name="Camp Output Field 2 2 7 7" xfId="23304"/>
    <cellStyle name="Camp Output Field 2 2 8" xfId="3208"/>
    <cellStyle name="Camp Output Field 2 2 9" xfId="23305"/>
    <cellStyle name="Camp Output Field 2 3" xfId="3209"/>
    <cellStyle name="Camp Output Field 2 3 10" xfId="23306"/>
    <cellStyle name="Camp Output Field 2 3 11" xfId="23307"/>
    <cellStyle name="Camp Output Field 2 3 12" xfId="23308"/>
    <cellStyle name="Camp Output Field 2 3 2" xfId="3210"/>
    <cellStyle name="Camp Output Field 2 3 2 10" xfId="23309"/>
    <cellStyle name="Camp Output Field 2 3 2 11" xfId="23310"/>
    <cellStyle name="Camp Output Field 2 3 2 2" xfId="3211"/>
    <cellStyle name="Camp Output Field 2 3 2 2 2" xfId="3212"/>
    <cellStyle name="Camp Output Field 2 3 2 2 2 2" xfId="3213"/>
    <cellStyle name="Camp Output Field 2 3 2 2 2 2 2" xfId="23311"/>
    <cellStyle name="Camp Output Field 2 3 2 2 2 2 3" xfId="23312"/>
    <cellStyle name="Camp Output Field 2 3 2 2 2 2 4" xfId="23313"/>
    <cellStyle name="Camp Output Field 2 3 2 2 2 2 5" xfId="23314"/>
    <cellStyle name="Camp Output Field 2 3 2 2 2 2 6" xfId="23315"/>
    <cellStyle name="Camp Output Field 2 3 2 2 2 2 7" xfId="23316"/>
    <cellStyle name="Camp Output Field 2 3 2 2 2 2 8" xfId="23317"/>
    <cellStyle name="Camp Output Field 2 3 2 2 2 3" xfId="3214"/>
    <cellStyle name="Camp Output Field 2 3 2 2 2 3 2" xfId="23318"/>
    <cellStyle name="Camp Output Field 2 3 2 2 2 4" xfId="23319"/>
    <cellStyle name="Camp Output Field 2 3 2 2 2 5" xfId="23320"/>
    <cellStyle name="Camp Output Field 2 3 2 2 2 6" xfId="23321"/>
    <cellStyle name="Camp Output Field 2 3 2 2 2 7" xfId="23322"/>
    <cellStyle name="Camp Output Field 2 3 2 2 3" xfId="3215"/>
    <cellStyle name="Camp Output Field 2 3 2 2 3 2" xfId="23323"/>
    <cellStyle name="Camp Output Field 2 3 2 2 3 3" xfId="23324"/>
    <cellStyle name="Camp Output Field 2 3 2 2 3 4" xfId="23325"/>
    <cellStyle name="Camp Output Field 2 3 2 2 3 5" xfId="23326"/>
    <cellStyle name="Camp Output Field 2 3 2 2 3 6" xfId="23327"/>
    <cellStyle name="Camp Output Field 2 3 2 2 3 7" xfId="23328"/>
    <cellStyle name="Camp Output Field 2 3 2 2 4" xfId="3216"/>
    <cellStyle name="Camp Output Field 2 3 2 2 5" xfId="23329"/>
    <cellStyle name="Camp Output Field 2 3 2 2 6" xfId="23330"/>
    <cellStyle name="Camp Output Field 2 3 2 2 7" xfId="23331"/>
    <cellStyle name="Camp Output Field 2 3 2 2 8" xfId="23332"/>
    <cellStyle name="Camp Output Field 2 3 2 3" xfId="3217"/>
    <cellStyle name="Camp Output Field 2 3 2 3 2" xfId="3218"/>
    <cellStyle name="Camp Output Field 2 3 2 3 2 2" xfId="3219"/>
    <cellStyle name="Camp Output Field 2 3 2 3 2 2 2" xfId="23333"/>
    <cellStyle name="Camp Output Field 2 3 2 3 2 2 3" xfId="23334"/>
    <cellStyle name="Camp Output Field 2 3 2 3 2 2 4" xfId="23335"/>
    <cellStyle name="Camp Output Field 2 3 2 3 2 2 5" xfId="23336"/>
    <cellStyle name="Camp Output Field 2 3 2 3 2 2 6" xfId="23337"/>
    <cellStyle name="Camp Output Field 2 3 2 3 2 2 7" xfId="23338"/>
    <cellStyle name="Camp Output Field 2 3 2 3 2 2 8" xfId="23339"/>
    <cellStyle name="Camp Output Field 2 3 2 3 2 3" xfId="3220"/>
    <cellStyle name="Camp Output Field 2 3 2 3 2 3 2" xfId="23340"/>
    <cellStyle name="Camp Output Field 2 3 2 3 2 4" xfId="23341"/>
    <cellStyle name="Camp Output Field 2 3 2 3 2 5" xfId="23342"/>
    <cellStyle name="Camp Output Field 2 3 2 3 2 6" xfId="23343"/>
    <cellStyle name="Camp Output Field 2 3 2 3 2 7" xfId="23344"/>
    <cellStyle name="Camp Output Field 2 3 2 3 3" xfId="3221"/>
    <cellStyle name="Camp Output Field 2 3 2 3 3 2" xfId="23345"/>
    <cellStyle name="Camp Output Field 2 3 2 3 3 3" xfId="23346"/>
    <cellStyle name="Camp Output Field 2 3 2 3 3 4" xfId="23347"/>
    <cellStyle name="Camp Output Field 2 3 2 3 3 5" xfId="23348"/>
    <cellStyle name="Camp Output Field 2 3 2 3 3 6" xfId="23349"/>
    <cellStyle name="Camp Output Field 2 3 2 3 3 7" xfId="23350"/>
    <cellStyle name="Camp Output Field 2 3 2 3 4" xfId="3222"/>
    <cellStyle name="Camp Output Field 2 3 2 3 5" xfId="23351"/>
    <cellStyle name="Camp Output Field 2 3 2 3 6" xfId="23352"/>
    <cellStyle name="Camp Output Field 2 3 2 3 7" xfId="23353"/>
    <cellStyle name="Camp Output Field 2 3 2 3 8" xfId="23354"/>
    <cellStyle name="Camp Output Field 2 3 2 4" xfId="3223"/>
    <cellStyle name="Camp Output Field 2 3 2 4 2" xfId="3224"/>
    <cellStyle name="Camp Output Field 2 3 2 4 2 2" xfId="3225"/>
    <cellStyle name="Camp Output Field 2 3 2 4 2 2 2" xfId="23355"/>
    <cellStyle name="Camp Output Field 2 3 2 4 2 2 3" xfId="23356"/>
    <cellStyle name="Camp Output Field 2 3 2 4 2 2 4" xfId="23357"/>
    <cellStyle name="Camp Output Field 2 3 2 4 2 2 5" xfId="23358"/>
    <cellStyle name="Camp Output Field 2 3 2 4 2 2 6" xfId="23359"/>
    <cellStyle name="Camp Output Field 2 3 2 4 2 2 7" xfId="23360"/>
    <cellStyle name="Camp Output Field 2 3 2 4 2 2 8" xfId="23361"/>
    <cellStyle name="Camp Output Field 2 3 2 4 2 3" xfId="3226"/>
    <cellStyle name="Camp Output Field 2 3 2 4 2 3 2" xfId="23362"/>
    <cellStyle name="Camp Output Field 2 3 2 4 2 4" xfId="23363"/>
    <cellStyle name="Camp Output Field 2 3 2 4 2 5" xfId="23364"/>
    <cellStyle name="Camp Output Field 2 3 2 4 2 6" xfId="23365"/>
    <cellStyle name="Camp Output Field 2 3 2 4 2 7" xfId="23366"/>
    <cellStyle name="Camp Output Field 2 3 2 4 3" xfId="3227"/>
    <cellStyle name="Camp Output Field 2 3 2 4 3 2" xfId="23367"/>
    <cellStyle name="Camp Output Field 2 3 2 4 3 3" xfId="23368"/>
    <cellStyle name="Camp Output Field 2 3 2 4 3 4" xfId="23369"/>
    <cellStyle name="Camp Output Field 2 3 2 4 3 5" xfId="23370"/>
    <cellStyle name="Camp Output Field 2 3 2 4 3 6" xfId="23371"/>
    <cellStyle name="Camp Output Field 2 3 2 4 3 7" xfId="23372"/>
    <cellStyle name="Camp Output Field 2 3 2 4 4" xfId="3228"/>
    <cellStyle name="Camp Output Field 2 3 2 4 5" xfId="23373"/>
    <cellStyle name="Camp Output Field 2 3 2 4 6" xfId="23374"/>
    <cellStyle name="Camp Output Field 2 3 2 4 7" xfId="23375"/>
    <cellStyle name="Camp Output Field 2 3 2 4 8" xfId="23376"/>
    <cellStyle name="Camp Output Field 2 3 2 5" xfId="3229"/>
    <cellStyle name="Camp Output Field 2 3 2 5 2" xfId="3230"/>
    <cellStyle name="Camp Output Field 2 3 2 5 2 2" xfId="23377"/>
    <cellStyle name="Camp Output Field 2 3 2 5 2 3" xfId="23378"/>
    <cellStyle name="Camp Output Field 2 3 2 5 2 4" xfId="23379"/>
    <cellStyle name="Camp Output Field 2 3 2 5 2 5" xfId="23380"/>
    <cellStyle name="Camp Output Field 2 3 2 5 2 6" xfId="23381"/>
    <cellStyle name="Camp Output Field 2 3 2 5 2 7" xfId="23382"/>
    <cellStyle name="Camp Output Field 2 3 2 5 2 8" xfId="23383"/>
    <cellStyle name="Camp Output Field 2 3 2 5 3" xfId="3231"/>
    <cellStyle name="Camp Output Field 2 3 2 5 3 2" xfId="23384"/>
    <cellStyle name="Camp Output Field 2 3 2 5 4" xfId="23385"/>
    <cellStyle name="Camp Output Field 2 3 2 5 5" xfId="23386"/>
    <cellStyle name="Camp Output Field 2 3 2 5 6" xfId="23387"/>
    <cellStyle name="Camp Output Field 2 3 2 5 7" xfId="23388"/>
    <cellStyle name="Camp Output Field 2 3 2 6" xfId="3232"/>
    <cellStyle name="Camp Output Field 2 3 2 6 2" xfId="23389"/>
    <cellStyle name="Camp Output Field 2 3 2 6 3" xfId="23390"/>
    <cellStyle name="Camp Output Field 2 3 2 6 4" xfId="23391"/>
    <cellStyle name="Camp Output Field 2 3 2 6 5" xfId="23392"/>
    <cellStyle name="Camp Output Field 2 3 2 6 6" xfId="23393"/>
    <cellStyle name="Camp Output Field 2 3 2 6 7" xfId="23394"/>
    <cellStyle name="Camp Output Field 2 3 2 7" xfId="3233"/>
    <cellStyle name="Camp Output Field 2 3 2 8" xfId="23395"/>
    <cellStyle name="Camp Output Field 2 3 2 9" xfId="23396"/>
    <cellStyle name="Camp Output Field 2 3 3" xfId="3234"/>
    <cellStyle name="Camp Output Field 2 3 3 2" xfId="3235"/>
    <cellStyle name="Camp Output Field 2 3 3 2 2" xfId="3236"/>
    <cellStyle name="Camp Output Field 2 3 3 2 2 2" xfId="23397"/>
    <cellStyle name="Camp Output Field 2 3 3 2 2 3" xfId="23398"/>
    <cellStyle name="Camp Output Field 2 3 3 2 2 4" xfId="23399"/>
    <cellStyle name="Camp Output Field 2 3 3 2 2 5" xfId="23400"/>
    <cellStyle name="Camp Output Field 2 3 3 2 2 6" xfId="23401"/>
    <cellStyle name="Camp Output Field 2 3 3 2 2 7" xfId="23402"/>
    <cellStyle name="Camp Output Field 2 3 3 2 2 8" xfId="23403"/>
    <cellStyle name="Camp Output Field 2 3 3 2 3" xfId="3237"/>
    <cellStyle name="Camp Output Field 2 3 3 2 3 2" xfId="23404"/>
    <cellStyle name="Camp Output Field 2 3 3 2 4" xfId="23405"/>
    <cellStyle name="Camp Output Field 2 3 3 2 5" xfId="23406"/>
    <cellStyle name="Camp Output Field 2 3 3 2 6" xfId="23407"/>
    <cellStyle name="Camp Output Field 2 3 3 2 7" xfId="23408"/>
    <cellStyle name="Camp Output Field 2 3 3 3" xfId="3238"/>
    <cellStyle name="Camp Output Field 2 3 3 3 2" xfId="23409"/>
    <cellStyle name="Camp Output Field 2 3 3 3 3" xfId="23410"/>
    <cellStyle name="Camp Output Field 2 3 3 3 4" xfId="23411"/>
    <cellStyle name="Camp Output Field 2 3 3 3 5" xfId="23412"/>
    <cellStyle name="Camp Output Field 2 3 3 3 6" xfId="23413"/>
    <cellStyle name="Camp Output Field 2 3 3 3 7" xfId="23414"/>
    <cellStyle name="Camp Output Field 2 3 3 4" xfId="3239"/>
    <cellStyle name="Camp Output Field 2 3 3 5" xfId="23415"/>
    <cellStyle name="Camp Output Field 2 3 3 6" xfId="23416"/>
    <cellStyle name="Camp Output Field 2 3 3 7" xfId="23417"/>
    <cellStyle name="Camp Output Field 2 3 3 8" xfId="23418"/>
    <cellStyle name="Camp Output Field 2 3 4" xfId="3240"/>
    <cellStyle name="Camp Output Field 2 3 4 2" xfId="3241"/>
    <cellStyle name="Camp Output Field 2 3 4 2 2" xfId="3242"/>
    <cellStyle name="Camp Output Field 2 3 4 2 2 2" xfId="23419"/>
    <cellStyle name="Camp Output Field 2 3 4 2 2 3" xfId="23420"/>
    <cellStyle name="Camp Output Field 2 3 4 2 2 4" xfId="23421"/>
    <cellStyle name="Camp Output Field 2 3 4 2 2 5" xfId="23422"/>
    <cellStyle name="Camp Output Field 2 3 4 2 2 6" xfId="23423"/>
    <cellStyle name="Camp Output Field 2 3 4 2 2 7" xfId="23424"/>
    <cellStyle name="Camp Output Field 2 3 4 2 2 8" xfId="23425"/>
    <cellStyle name="Camp Output Field 2 3 4 2 3" xfId="3243"/>
    <cellStyle name="Camp Output Field 2 3 4 2 3 2" xfId="23426"/>
    <cellStyle name="Camp Output Field 2 3 4 2 4" xfId="23427"/>
    <cellStyle name="Camp Output Field 2 3 4 2 5" xfId="23428"/>
    <cellStyle name="Camp Output Field 2 3 4 2 6" xfId="23429"/>
    <cellStyle name="Camp Output Field 2 3 4 2 7" xfId="23430"/>
    <cellStyle name="Camp Output Field 2 3 4 3" xfId="3244"/>
    <cellStyle name="Camp Output Field 2 3 4 3 2" xfId="23431"/>
    <cellStyle name="Camp Output Field 2 3 4 3 3" xfId="23432"/>
    <cellStyle name="Camp Output Field 2 3 4 3 4" xfId="23433"/>
    <cellStyle name="Camp Output Field 2 3 4 3 5" xfId="23434"/>
    <cellStyle name="Camp Output Field 2 3 4 3 6" xfId="23435"/>
    <cellStyle name="Camp Output Field 2 3 4 3 7" xfId="23436"/>
    <cellStyle name="Camp Output Field 2 3 4 4" xfId="3245"/>
    <cellStyle name="Camp Output Field 2 3 4 5" xfId="23437"/>
    <cellStyle name="Camp Output Field 2 3 4 6" xfId="23438"/>
    <cellStyle name="Camp Output Field 2 3 4 7" xfId="23439"/>
    <cellStyle name="Camp Output Field 2 3 4 8" xfId="23440"/>
    <cellStyle name="Camp Output Field 2 3 5" xfId="3246"/>
    <cellStyle name="Camp Output Field 2 3 5 2" xfId="3247"/>
    <cellStyle name="Camp Output Field 2 3 5 2 2" xfId="3248"/>
    <cellStyle name="Camp Output Field 2 3 5 2 2 2" xfId="23441"/>
    <cellStyle name="Camp Output Field 2 3 5 2 2 3" xfId="23442"/>
    <cellStyle name="Camp Output Field 2 3 5 2 2 4" xfId="23443"/>
    <cellStyle name="Camp Output Field 2 3 5 2 2 5" xfId="23444"/>
    <cellStyle name="Camp Output Field 2 3 5 2 2 6" xfId="23445"/>
    <cellStyle name="Camp Output Field 2 3 5 2 2 7" xfId="23446"/>
    <cellStyle name="Camp Output Field 2 3 5 2 2 8" xfId="23447"/>
    <cellStyle name="Camp Output Field 2 3 5 2 3" xfId="3249"/>
    <cellStyle name="Camp Output Field 2 3 5 2 3 2" xfId="23448"/>
    <cellStyle name="Camp Output Field 2 3 5 2 4" xfId="23449"/>
    <cellStyle name="Camp Output Field 2 3 5 2 5" xfId="23450"/>
    <cellStyle name="Camp Output Field 2 3 5 2 6" xfId="23451"/>
    <cellStyle name="Camp Output Field 2 3 5 2 7" xfId="23452"/>
    <cellStyle name="Camp Output Field 2 3 5 3" xfId="3250"/>
    <cellStyle name="Camp Output Field 2 3 5 3 2" xfId="23453"/>
    <cellStyle name="Camp Output Field 2 3 5 3 3" xfId="23454"/>
    <cellStyle name="Camp Output Field 2 3 5 3 4" xfId="23455"/>
    <cellStyle name="Camp Output Field 2 3 5 3 5" xfId="23456"/>
    <cellStyle name="Camp Output Field 2 3 5 3 6" xfId="23457"/>
    <cellStyle name="Camp Output Field 2 3 5 3 7" xfId="23458"/>
    <cellStyle name="Camp Output Field 2 3 5 4" xfId="3251"/>
    <cellStyle name="Camp Output Field 2 3 5 5" xfId="23459"/>
    <cellStyle name="Camp Output Field 2 3 5 6" xfId="23460"/>
    <cellStyle name="Camp Output Field 2 3 5 7" xfId="23461"/>
    <cellStyle name="Camp Output Field 2 3 5 8" xfId="23462"/>
    <cellStyle name="Camp Output Field 2 3 6" xfId="3252"/>
    <cellStyle name="Camp Output Field 2 3 6 2" xfId="3253"/>
    <cellStyle name="Camp Output Field 2 3 6 2 2" xfId="23463"/>
    <cellStyle name="Camp Output Field 2 3 6 2 3" xfId="23464"/>
    <cellStyle name="Camp Output Field 2 3 6 2 4" xfId="23465"/>
    <cellStyle name="Camp Output Field 2 3 6 2 5" xfId="23466"/>
    <cellStyle name="Camp Output Field 2 3 6 2 6" xfId="23467"/>
    <cellStyle name="Camp Output Field 2 3 6 2 7" xfId="23468"/>
    <cellStyle name="Camp Output Field 2 3 6 2 8" xfId="23469"/>
    <cellStyle name="Camp Output Field 2 3 6 3" xfId="3254"/>
    <cellStyle name="Camp Output Field 2 3 6 3 2" xfId="23470"/>
    <cellStyle name="Camp Output Field 2 3 6 4" xfId="23471"/>
    <cellStyle name="Camp Output Field 2 3 6 5" xfId="23472"/>
    <cellStyle name="Camp Output Field 2 3 6 6" xfId="23473"/>
    <cellStyle name="Camp Output Field 2 3 6 7" xfId="23474"/>
    <cellStyle name="Camp Output Field 2 3 7" xfId="3255"/>
    <cellStyle name="Camp Output Field 2 3 7 2" xfId="23475"/>
    <cellStyle name="Camp Output Field 2 3 7 3" xfId="23476"/>
    <cellStyle name="Camp Output Field 2 3 7 4" xfId="23477"/>
    <cellStyle name="Camp Output Field 2 3 7 5" xfId="23478"/>
    <cellStyle name="Camp Output Field 2 3 7 6" xfId="23479"/>
    <cellStyle name="Camp Output Field 2 3 7 7" xfId="23480"/>
    <cellStyle name="Camp Output Field 2 3 8" xfId="3256"/>
    <cellStyle name="Camp Output Field 2 3 9" xfId="23481"/>
    <cellStyle name="Camp Output Field 2 4" xfId="3257"/>
    <cellStyle name="Camp Output Field 2 4 10" xfId="23482"/>
    <cellStyle name="Camp Output Field 2 4 11" xfId="23483"/>
    <cellStyle name="Camp Output Field 2 4 2" xfId="3258"/>
    <cellStyle name="Camp Output Field 2 4 2 2" xfId="3259"/>
    <cellStyle name="Camp Output Field 2 4 2 2 2" xfId="3260"/>
    <cellStyle name="Camp Output Field 2 4 2 2 2 2" xfId="23484"/>
    <cellStyle name="Camp Output Field 2 4 2 2 2 3" xfId="23485"/>
    <cellStyle name="Camp Output Field 2 4 2 2 2 4" xfId="23486"/>
    <cellStyle name="Camp Output Field 2 4 2 2 2 5" xfId="23487"/>
    <cellStyle name="Camp Output Field 2 4 2 2 2 6" xfId="23488"/>
    <cellStyle name="Camp Output Field 2 4 2 2 2 7" xfId="23489"/>
    <cellStyle name="Camp Output Field 2 4 2 2 2 8" xfId="23490"/>
    <cellStyle name="Camp Output Field 2 4 2 2 3" xfId="3261"/>
    <cellStyle name="Camp Output Field 2 4 2 2 3 2" xfId="23491"/>
    <cellStyle name="Camp Output Field 2 4 2 2 4" xfId="23492"/>
    <cellStyle name="Camp Output Field 2 4 2 2 5" xfId="23493"/>
    <cellStyle name="Camp Output Field 2 4 2 2 6" xfId="23494"/>
    <cellStyle name="Camp Output Field 2 4 2 2 7" xfId="23495"/>
    <cellStyle name="Camp Output Field 2 4 2 3" xfId="3262"/>
    <cellStyle name="Camp Output Field 2 4 2 3 2" xfId="23496"/>
    <cellStyle name="Camp Output Field 2 4 2 3 3" xfId="23497"/>
    <cellStyle name="Camp Output Field 2 4 2 3 4" xfId="23498"/>
    <cellStyle name="Camp Output Field 2 4 2 3 5" xfId="23499"/>
    <cellStyle name="Camp Output Field 2 4 2 3 6" xfId="23500"/>
    <cellStyle name="Camp Output Field 2 4 2 3 7" xfId="23501"/>
    <cellStyle name="Camp Output Field 2 4 2 4" xfId="3263"/>
    <cellStyle name="Camp Output Field 2 4 2 5" xfId="23502"/>
    <cellStyle name="Camp Output Field 2 4 2 6" xfId="23503"/>
    <cellStyle name="Camp Output Field 2 4 2 7" xfId="23504"/>
    <cellStyle name="Camp Output Field 2 4 2 8" xfId="23505"/>
    <cellStyle name="Camp Output Field 2 4 3" xfId="3264"/>
    <cellStyle name="Camp Output Field 2 4 3 2" xfId="3265"/>
    <cellStyle name="Camp Output Field 2 4 3 2 2" xfId="3266"/>
    <cellStyle name="Camp Output Field 2 4 3 2 2 2" xfId="23506"/>
    <cellStyle name="Camp Output Field 2 4 3 2 2 3" xfId="23507"/>
    <cellStyle name="Camp Output Field 2 4 3 2 2 4" xfId="23508"/>
    <cellStyle name="Camp Output Field 2 4 3 2 2 5" xfId="23509"/>
    <cellStyle name="Camp Output Field 2 4 3 2 2 6" xfId="23510"/>
    <cellStyle name="Camp Output Field 2 4 3 2 2 7" xfId="23511"/>
    <cellStyle name="Camp Output Field 2 4 3 2 2 8" xfId="23512"/>
    <cellStyle name="Camp Output Field 2 4 3 2 3" xfId="3267"/>
    <cellStyle name="Camp Output Field 2 4 3 2 3 2" xfId="23513"/>
    <cellStyle name="Camp Output Field 2 4 3 2 4" xfId="23514"/>
    <cellStyle name="Camp Output Field 2 4 3 2 5" xfId="23515"/>
    <cellStyle name="Camp Output Field 2 4 3 2 6" xfId="23516"/>
    <cellStyle name="Camp Output Field 2 4 3 2 7" xfId="23517"/>
    <cellStyle name="Camp Output Field 2 4 3 3" xfId="3268"/>
    <cellStyle name="Camp Output Field 2 4 3 3 2" xfId="23518"/>
    <cellStyle name="Camp Output Field 2 4 3 3 3" xfId="23519"/>
    <cellStyle name="Camp Output Field 2 4 3 3 4" xfId="23520"/>
    <cellStyle name="Camp Output Field 2 4 3 3 5" xfId="23521"/>
    <cellStyle name="Camp Output Field 2 4 3 3 6" xfId="23522"/>
    <cellStyle name="Camp Output Field 2 4 3 3 7" xfId="23523"/>
    <cellStyle name="Camp Output Field 2 4 3 4" xfId="3269"/>
    <cellStyle name="Camp Output Field 2 4 3 5" xfId="23524"/>
    <cellStyle name="Camp Output Field 2 4 3 6" xfId="23525"/>
    <cellStyle name="Camp Output Field 2 4 3 7" xfId="23526"/>
    <cellStyle name="Camp Output Field 2 4 3 8" xfId="23527"/>
    <cellStyle name="Camp Output Field 2 4 4" xfId="3270"/>
    <cellStyle name="Camp Output Field 2 4 4 2" xfId="3271"/>
    <cellStyle name="Camp Output Field 2 4 4 2 2" xfId="3272"/>
    <cellStyle name="Camp Output Field 2 4 4 2 2 2" xfId="23528"/>
    <cellStyle name="Camp Output Field 2 4 4 2 2 3" xfId="23529"/>
    <cellStyle name="Camp Output Field 2 4 4 2 2 4" xfId="23530"/>
    <cellStyle name="Camp Output Field 2 4 4 2 2 5" xfId="23531"/>
    <cellStyle name="Camp Output Field 2 4 4 2 2 6" xfId="23532"/>
    <cellStyle name="Camp Output Field 2 4 4 2 2 7" xfId="23533"/>
    <cellStyle name="Camp Output Field 2 4 4 2 2 8" xfId="23534"/>
    <cellStyle name="Camp Output Field 2 4 4 2 3" xfId="3273"/>
    <cellStyle name="Camp Output Field 2 4 4 2 3 2" xfId="23535"/>
    <cellStyle name="Camp Output Field 2 4 4 2 4" xfId="23536"/>
    <cellStyle name="Camp Output Field 2 4 4 2 5" xfId="23537"/>
    <cellStyle name="Camp Output Field 2 4 4 2 6" xfId="23538"/>
    <cellStyle name="Camp Output Field 2 4 4 2 7" xfId="23539"/>
    <cellStyle name="Camp Output Field 2 4 4 3" xfId="3274"/>
    <cellStyle name="Camp Output Field 2 4 4 3 2" xfId="23540"/>
    <cellStyle name="Camp Output Field 2 4 4 3 3" xfId="23541"/>
    <cellStyle name="Camp Output Field 2 4 4 3 4" xfId="23542"/>
    <cellStyle name="Camp Output Field 2 4 4 3 5" xfId="23543"/>
    <cellStyle name="Camp Output Field 2 4 4 3 6" xfId="23544"/>
    <cellStyle name="Camp Output Field 2 4 4 3 7" xfId="23545"/>
    <cellStyle name="Camp Output Field 2 4 4 4" xfId="3275"/>
    <cellStyle name="Camp Output Field 2 4 4 5" xfId="23546"/>
    <cellStyle name="Camp Output Field 2 4 4 6" xfId="23547"/>
    <cellStyle name="Camp Output Field 2 4 4 7" xfId="23548"/>
    <cellStyle name="Camp Output Field 2 4 4 8" xfId="23549"/>
    <cellStyle name="Camp Output Field 2 4 5" xfId="3276"/>
    <cellStyle name="Camp Output Field 2 4 5 2" xfId="3277"/>
    <cellStyle name="Camp Output Field 2 4 5 2 2" xfId="23550"/>
    <cellStyle name="Camp Output Field 2 4 5 2 3" xfId="23551"/>
    <cellStyle name="Camp Output Field 2 4 5 2 4" xfId="23552"/>
    <cellStyle name="Camp Output Field 2 4 5 2 5" xfId="23553"/>
    <cellStyle name="Camp Output Field 2 4 5 2 6" xfId="23554"/>
    <cellStyle name="Camp Output Field 2 4 5 2 7" xfId="23555"/>
    <cellStyle name="Camp Output Field 2 4 5 2 8" xfId="23556"/>
    <cellStyle name="Camp Output Field 2 4 5 3" xfId="3278"/>
    <cellStyle name="Camp Output Field 2 4 5 3 2" xfId="23557"/>
    <cellStyle name="Camp Output Field 2 4 5 4" xfId="23558"/>
    <cellStyle name="Camp Output Field 2 4 5 5" xfId="23559"/>
    <cellStyle name="Camp Output Field 2 4 5 6" xfId="23560"/>
    <cellStyle name="Camp Output Field 2 4 5 7" xfId="23561"/>
    <cellStyle name="Camp Output Field 2 4 6" xfId="3279"/>
    <cellStyle name="Camp Output Field 2 4 6 2" xfId="23562"/>
    <cellStyle name="Camp Output Field 2 4 6 3" xfId="23563"/>
    <cellStyle name="Camp Output Field 2 4 6 4" xfId="23564"/>
    <cellStyle name="Camp Output Field 2 4 6 5" xfId="23565"/>
    <cellStyle name="Camp Output Field 2 4 6 6" xfId="23566"/>
    <cellStyle name="Camp Output Field 2 4 6 7" xfId="23567"/>
    <cellStyle name="Camp Output Field 2 4 7" xfId="3280"/>
    <cellStyle name="Camp Output Field 2 4 8" xfId="23568"/>
    <cellStyle name="Camp Output Field 2 4 9" xfId="23569"/>
    <cellStyle name="Camp Output Field 2 5" xfId="3281"/>
    <cellStyle name="Camp Output Field 2 5 10" xfId="23570"/>
    <cellStyle name="Camp Output Field 2 5 11" xfId="23571"/>
    <cellStyle name="Camp Output Field 2 5 2" xfId="3282"/>
    <cellStyle name="Camp Output Field 2 5 2 2" xfId="3283"/>
    <cellStyle name="Camp Output Field 2 5 2 2 2" xfId="3284"/>
    <cellStyle name="Camp Output Field 2 5 2 2 2 2" xfId="23572"/>
    <cellStyle name="Camp Output Field 2 5 2 2 2 3" xfId="23573"/>
    <cellStyle name="Camp Output Field 2 5 2 2 2 4" xfId="23574"/>
    <cellStyle name="Camp Output Field 2 5 2 2 2 5" xfId="23575"/>
    <cellStyle name="Camp Output Field 2 5 2 2 2 6" xfId="23576"/>
    <cellStyle name="Camp Output Field 2 5 2 2 2 7" xfId="23577"/>
    <cellStyle name="Camp Output Field 2 5 2 2 2 8" xfId="23578"/>
    <cellStyle name="Camp Output Field 2 5 2 2 3" xfId="3285"/>
    <cellStyle name="Camp Output Field 2 5 2 2 3 2" xfId="23579"/>
    <cellStyle name="Camp Output Field 2 5 2 2 4" xfId="23580"/>
    <cellStyle name="Camp Output Field 2 5 2 2 5" xfId="23581"/>
    <cellStyle name="Camp Output Field 2 5 2 2 6" xfId="23582"/>
    <cellStyle name="Camp Output Field 2 5 2 2 7" xfId="23583"/>
    <cellStyle name="Camp Output Field 2 5 2 3" xfId="3286"/>
    <cellStyle name="Camp Output Field 2 5 2 3 2" xfId="23584"/>
    <cellStyle name="Camp Output Field 2 5 2 3 3" xfId="23585"/>
    <cellStyle name="Camp Output Field 2 5 2 3 4" xfId="23586"/>
    <cellStyle name="Camp Output Field 2 5 2 3 5" xfId="23587"/>
    <cellStyle name="Camp Output Field 2 5 2 3 6" xfId="23588"/>
    <cellStyle name="Camp Output Field 2 5 2 3 7" xfId="23589"/>
    <cellStyle name="Camp Output Field 2 5 2 4" xfId="3287"/>
    <cellStyle name="Camp Output Field 2 5 2 5" xfId="23590"/>
    <cellStyle name="Camp Output Field 2 5 2 6" xfId="23591"/>
    <cellStyle name="Camp Output Field 2 5 2 7" xfId="23592"/>
    <cellStyle name="Camp Output Field 2 5 2 8" xfId="23593"/>
    <cellStyle name="Camp Output Field 2 5 3" xfId="3288"/>
    <cellStyle name="Camp Output Field 2 5 3 2" xfId="3289"/>
    <cellStyle name="Camp Output Field 2 5 3 2 2" xfId="3290"/>
    <cellStyle name="Camp Output Field 2 5 3 2 2 2" xfId="23594"/>
    <cellStyle name="Camp Output Field 2 5 3 2 2 3" xfId="23595"/>
    <cellStyle name="Camp Output Field 2 5 3 2 2 4" xfId="23596"/>
    <cellStyle name="Camp Output Field 2 5 3 2 2 5" xfId="23597"/>
    <cellStyle name="Camp Output Field 2 5 3 2 2 6" xfId="23598"/>
    <cellStyle name="Camp Output Field 2 5 3 2 2 7" xfId="23599"/>
    <cellStyle name="Camp Output Field 2 5 3 2 2 8" xfId="23600"/>
    <cellStyle name="Camp Output Field 2 5 3 2 3" xfId="3291"/>
    <cellStyle name="Camp Output Field 2 5 3 2 3 2" xfId="23601"/>
    <cellStyle name="Camp Output Field 2 5 3 2 4" xfId="23602"/>
    <cellStyle name="Camp Output Field 2 5 3 2 5" xfId="23603"/>
    <cellStyle name="Camp Output Field 2 5 3 2 6" xfId="23604"/>
    <cellStyle name="Camp Output Field 2 5 3 2 7" xfId="23605"/>
    <cellStyle name="Camp Output Field 2 5 3 3" xfId="3292"/>
    <cellStyle name="Camp Output Field 2 5 3 3 2" xfId="23606"/>
    <cellStyle name="Camp Output Field 2 5 3 3 3" xfId="23607"/>
    <cellStyle name="Camp Output Field 2 5 3 3 4" xfId="23608"/>
    <cellStyle name="Camp Output Field 2 5 3 3 5" xfId="23609"/>
    <cellStyle name="Camp Output Field 2 5 3 3 6" xfId="23610"/>
    <cellStyle name="Camp Output Field 2 5 3 3 7" xfId="23611"/>
    <cellStyle name="Camp Output Field 2 5 3 4" xfId="3293"/>
    <cellStyle name="Camp Output Field 2 5 3 5" xfId="23612"/>
    <cellStyle name="Camp Output Field 2 5 3 6" xfId="23613"/>
    <cellStyle name="Camp Output Field 2 5 3 7" xfId="23614"/>
    <cellStyle name="Camp Output Field 2 5 3 8" xfId="23615"/>
    <cellStyle name="Camp Output Field 2 5 4" xfId="3294"/>
    <cellStyle name="Camp Output Field 2 5 4 2" xfId="3295"/>
    <cellStyle name="Camp Output Field 2 5 4 2 2" xfId="3296"/>
    <cellStyle name="Camp Output Field 2 5 4 2 2 2" xfId="23616"/>
    <cellStyle name="Camp Output Field 2 5 4 2 2 3" xfId="23617"/>
    <cellStyle name="Camp Output Field 2 5 4 2 2 4" xfId="23618"/>
    <cellStyle name="Camp Output Field 2 5 4 2 2 5" xfId="23619"/>
    <cellStyle name="Camp Output Field 2 5 4 2 2 6" xfId="23620"/>
    <cellStyle name="Camp Output Field 2 5 4 2 2 7" xfId="23621"/>
    <cellStyle name="Camp Output Field 2 5 4 2 2 8" xfId="23622"/>
    <cellStyle name="Camp Output Field 2 5 4 2 3" xfId="3297"/>
    <cellStyle name="Camp Output Field 2 5 4 2 3 2" xfId="23623"/>
    <cellStyle name="Camp Output Field 2 5 4 2 4" xfId="23624"/>
    <cellStyle name="Camp Output Field 2 5 4 2 5" xfId="23625"/>
    <cellStyle name="Camp Output Field 2 5 4 2 6" xfId="23626"/>
    <cellStyle name="Camp Output Field 2 5 4 2 7" xfId="23627"/>
    <cellStyle name="Camp Output Field 2 5 4 3" xfId="3298"/>
    <cellStyle name="Camp Output Field 2 5 4 3 2" xfId="23628"/>
    <cellStyle name="Camp Output Field 2 5 4 3 3" xfId="23629"/>
    <cellStyle name="Camp Output Field 2 5 4 3 4" xfId="23630"/>
    <cellStyle name="Camp Output Field 2 5 4 3 5" xfId="23631"/>
    <cellStyle name="Camp Output Field 2 5 4 3 6" xfId="23632"/>
    <cellStyle name="Camp Output Field 2 5 4 3 7" xfId="23633"/>
    <cellStyle name="Camp Output Field 2 5 4 4" xfId="3299"/>
    <cellStyle name="Camp Output Field 2 5 4 5" xfId="23634"/>
    <cellStyle name="Camp Output Field 2 5 4 6" xfId="23635"/>
    <cellStyle name="Camp Output Field 2 5 4 7" xfId="23636"/>
    <cellStyle name="Camp Output Field 2 5 4 8" xfId="23637"/>
    <cellStyle name="Camp Output Field 2 5 5" xfId="3300"/>
    <cellStyle name="Camp Output Field 2 5 5 2" xfId="3301"/>
    <cellStyle name="Camp Output Field 2 5 5 2 2" xfId="23638"/>
    <cellStyle name="Camp Output Field 2 5 5 2 3" xfId="23639"/>
    <cellStyle name="Camp Output Field 2 5 5 2 4" xfId="23640"/>
    <cellStyle name="Camp Output Field 2 5 5 2 5" xfId="23641"/>
    <cellStyle name="Camp Output Field 2 5 5 2 6" xfId="23642"/>
    <cellStyle name="Camp Output Field 2 5 5 2 7" xfId="23643"/>
    <cellStyle name="Camp Output Field 2 5 5 2 8" xfId="23644"/>
    <cellStyle name="Camp Output Field 2 5 5 3" xfId="3302"/>
    <cellStyle name="Camp Output Field 2 5 5 3 2" xfId="23645"/>
    <cellStyle name="Camp Output Field 2 5 5 4" xfId="23646"/>
    <cellStyle name="Camp Output Field 2 5 5 5" xfId="23647"/>
    <cellStyle name="Camp Output Field 2 5 5 6" xfId="23648"/>
    <cellStyle name="Camp Output Field 2 5 5 7" xfId="23649"/>
    <cellStyle name="Camp Output Field 2 5 6" xfId="3303"/>
    <cellStyle name="Camp Output Field 2 5 6 2" xfId="23650"/>
    <cellStyle name="Camp Output Field 2 5 6 3" xfId="23651"/>
    <cellStyle name="Camp Output Field 2 5 6 4" xfId="23652"/>
    <cellStyle name="Camp Output Field 2 5 6 5" xfId="23653"/>
    <cellStyle name="Camp Output Field 2 5 6 6" xfId="23654"/>
    <cellStyle name="Camp Output Field 2 5 6 7" xfId="23655"/>
    <cellStyle name="Camp Output Field 2 5 7" xfId="3304"/>
    <cellStyle name="Camp Output Field 2 5 8" xfId="23656"/>
    <cellStyle name="Camp Output Field 2 5 9" xfId="23657"/>
    <cellStyle name="Camp Output Field 2 6" xfId="3305"/>
    <cellStyle name="Camp Output Field 2 6 2" xfId="3306"/>
    <cellStyle name="Camp Output Field 2 6 2 2" xfId="3307"/>
    <cellStyle name="Camp Output Field 2 6 2 2 2" xfId="23658"/>
    <cellStyle name="Camp Output Field 2 6 2 2 3" xfId="23659"/>
    <cellStyle name="Camp Output Field 2 6 2 2 4" xfId="23660"/>
    <cellStyle name="Camp Output Field 2 6 2 2 5" xfId="23661"/>
    <cellStyle name="Camp Output Field 2 6 2 2 6" xfId="23662"/>
    <cellStyle name="Camp Output Field 2 6 2 2 7" xfId="23663"/>
    <cellStyle name="Camp Output Field 2 6 2 2 8" xfId="23664"/>
    <cellStyle name="Camp Output Field 2 6 2 3" xfId="3308"/>
    <cellStyle name="Camp Output Field 2 6 2 3 2" xfId="23665"/>
    <cellStyle name="Camp Output Field 2 6 2 4" xfId="23666"/>
    <cellStyle name="Camp Output Field 2 6 2 5" xfId="23667"/>
    <cellStyle name="Camp Output Field 2 6 2 6" xfId="23668"/>
    <cellStyle name="Camp Output Field 2 6 2 7" xfId="23669"/>
    <cellStyle name="Camp Output Field 2 6 3" xfId="3309"/>
    <cellStyle name="Camp Output Field 2 6 3 2" xfId="23670"/>
    <cellStyle name="Camp Output Field 2 6 3 3" xfId="23671"/>
    <cellStyle name="Camp Output Field 2 6 3 4" xfId="23672"/>
    <cellStyle name="Camp Output Field 2 6 3 5" xfId="23673"/>
    <cellStyle name="Camp Output Field 2 6 3 6" xfId="23674"/>
    <cellStyle name="Camp Output Field 2 6 3 7" xfId="23675"/>
    <cellStyle name="Camp Output Field 2 6 4" xfId="3310"/>
    <cellStyle name="Camp Output Field 2 6 5" xfId="23676"/>
    <cellStyle name="Camp Output Field 2 6 6" xfId="23677"/>
    <cellStyle name="Camp Output Field 2 6 7" xfId="23678"/>
    <cellStyle name="Camp Output Field 2 6 8" xfId="23679"/>
    <cellStyle name="Camp Output Field 2 7" xfId="3311"/>
    <cellStyle name="Camp Output Field 2 7 2" xfId="3312"/>
    <cellStyle name="Camp Output Field 2 7 2 2" xfId="3313"/>
    <cellStyle name="Camp Output Field 2 7 2 2 2" xfId="23680"/>
    <cellStyle name="Camp Output Field 2 7 2 2 3" xfId="23681"/>
    <cellStyle name="Camp Output Field 2 7 2 2 4" xfId="23682"/>
    <cellStyle name="Camp Output Field 2 7 2 2 5" xfId="23683"/>
    <cellStyle name="Camp Output Field 2 7 2 2 6" xfId="23684"/>
    <cellStyle name="Camp Output Field 2 7 2 2 7" xfId="23685"/>
    <cellStyle name="Camp Output Field 2 7 2 2 8" xfId="23686"/>
    <cellStyle name="Camp Output Field 2 7 2 3" xfId="3314"/>
    <cellStyle name="Camp Output Field 2 7 2 3 2" xfId="23687"/>
    <cellStyle name="Camp Output Field 2 7 2 4" xfId="23688"/>
    <cellStyle name="Camp Output Field 2 7 2 5" xfId="23689"/>
    <cellStyle name="Camp Output Field 2 7 2 6" xfId="23690"/>
    <cellStyle name="Camp Output Field 2 7 2 7" xfId="23691"/>
    <cellStyle name="Camp Output Field 2 7 3" xfId="3315"/>
    <cellStyle name="Camp Output Field 2 7 3 2" xfId="23692"/>
    <cellStyle name="Camp Output Field 2 7 3 3" xfId="23693"/>
    <cellStyle name="Camp Output Field 2 7 3 4" xfId="23694"/>
    <cellStyle name="Camp Output Field 2 7 3 5" xfId="23695"/>
    <cellStyle name="Camp Output Field 2 7 3 6" xfId="23696"/>
    <cellStyle name="Camp Output Field 2 7 3 7" xfId="23697"/>
    <cellStyle name="Camp Output Field 2 7 4" xfId="3316"/>
    <cellStyle name="Camp Output Field 2 7 5" xfId="23698"/>
    <cellStyle name="Camp Output Field 2 7 6" xfId="23699"/>
    <cellStyle name="Camp Output Field 2 7 7" xfId="23700"/>
    <cellStyle name="Camp Output Field 2 7 8" xfId="23701"/>
    <cellStyle name="Camp Output Field 2 8" xfId="3317"/>
    <cellStyle name="Camp Output Field 2 8 2" xfId="3318"/>
    <cellStyle name="Camp Output Field 2 8 2 2" xfId="3319"/>
    <cellStyle name="Camp Output Field 2 8 2 2 2" xfId="23702"/>
    <cellStyle name="Camp Output Field 2 8 2 2 3" xfId="23703"/>
    <cellStyle name="Camp Output Field 2 8 2 2 4" xfId="23704"/>
    <cellStyle name="Camp Output Field 2 8 2 2 5" xfId="23705"/>
    <cellStyle name="Camp Output Field 2 8 2 2 6" xfId="23706"/>
    <cellStyle name="Camp Output Field 2 8 2 2 7" xfId="23707"/>
    <cellStyle name="Camp Output Field 2 8 2 2 8" xfId="23708"/>
    <cellStyle name="Camp Output Field 2 8 2 3" xfId="3320"/>
    <cellStyle name="Camp Output Field 2 8 2 3 2" xfId="23709"/>
    <cellStyle name="Camp Output Field 2 8 2 4" xfId="23710"/>
    <cellStyle name="Camp Output Field 2 8 2 5" xfId="23711"/>
    <cellStyle name="Camp Output Field 2 8 2 6" xfId="23712"/>
    <cellStyle name="Camp Output Field 2 8 2 7" xfId="23713"/>
    <cellStyle name="Camp Output Field 2 8 3" xfId="3321"/>
    <cellStyle name="Camp Output Field 2 8 3 2" xfId="23714"/>
    <cellStyle name="Camp Output Field 2 8 3 3" xfId="23715"/>
    <cellStyle name="Camp Output Field 2 8 3 4" xfId="23716"/>
    <cellStyle name="Camp Output Field 2 8 3 5" xfId="23717"/>
    <cellStyle name="Camp Output Field 2 8 3 6" xfId="23718"/>
    <cellStyle name="Camp Output Field 2 8 3 7" xfId="23719"/>
    <cellStyle name="Camp Output Field 2 8 4" xfId="3322"/>
    <cellStyle name="Camp Output Field 2 8 5" xfId="23720"/>
    <cellStyle name="Camp Output Field 2 8 6" xfId="23721"/>
    <cellStyle name="Camp Output Field 2 8 7" xfId="23722"/>
    <cellStyle name="Camp Output Field 2 8 8" xfId="23723"/>
    <cellStyle name="Camp Output Field 2 9" xfId="3323"/>
    <cellStyle name="Camp Output Field 2 9 2" xfId="3324"/>
    <cellStyle name="Camp Output Field 2 9 2 2" xfId="23724"/>
    <cellStyle name="Camp Output Field 2 9 2 3" xfId="23725"/>
    <cellStyle name="Camp Output Field 2 9 2 4" xfId="23726"/>
    <cellStyle name="Camp Output Field 2 9 2 5" xfId="23727"/>
    <cellStyle name="Camp Output Field 2 9 2 6" xfId="23728"/>
    <cellStyle name="Camp Output Field 2 9 2 7" xfId="23729"/>
    <cellStyle name="Camp Output Field 2 9 2 8" xfId="23730"/>
    <cellStyle name="Camp Output Field 2 9 3" xfId="3325"/>
    <cellStyle name="Camp Output Field 2 9 3 2" xfId="23731"/>
    <cellStyle name="Camp Output Field 2 9 4" xfId="23732"/>
    <cellStyle name="Camp Output Field 2 9 5" xfId="23733"/>
    <cellStyle name="Camp Output Field 2 9 6" xfId="23734"/>
    <cellStyle name="Camp Output Field 2 9 7" xfId="23735"/>
    <cellStyle name="Camp Output Field 20" xfId="23736"/>
    <cellStyle name="Camp Output Field 21" xfId="23737"/>
    <cellStyle name="Camp Output Field 22" xfId="23738"/>
    <cellStyle name="Camp Output Field 23" xfId="23739"/>
    <cellStyle name="Camp Output Field 3" xfId="57"/>
    <cellStyle name="Camp Output Field 3 10" xfId="3326"/>
    <cellStyle name="Camp Output Field 3 11" xfId="23740"/>
    <cellStyle name="Camp Output Field 3 12" xfId="23741"/>
    <cellStyle name="Camp Output Field 3 13" xfId="23742"/>
    <cellStyle name="Camp Output Field 3 14" xfId="23743"/>
    <cellStyle name="Camp Output Field 3 2" xfId="3327"/>
    <cellStyle name="Camp Output Field 3 2 10" xfId="23744"/>
    <cellStyle name="Camp Output Field 3 2 11" xfId="23745"/>
    <cellStyle name="Camp Output Field 3 2 12" xfId="23746"/>
    <cellStyle name="Camp Output Field 3 2 2" xfId="3328"/>
    <cellStyle name="Camp Output Field 3 2 2 10" xfId="23747"/>
    <cellStyle name="Camp Output Field 3 2 2 11" xfId="23748"/>
    <cellStyle name="Camp Output Field 3 2 2 2" xfId="3329"/>
    <cellStyle name="Camp Output Field 3 2 2 2 2" xfId="3330"/>
    <cellStyle name="Camp Output Field 3 2 2 2 2 2" xfId="3331"/>
    <cellStyle name="Camp Output Field 3 2 2 2 2 2 2" xfId="23749"/>
    <cellStyle name="Camp Output Field 3 2 2 2 2 2 3" xfId="23750"/>
    <cellStyle name="Camp Output Field 3 2 2 2 2 2 4" xfId="23751"/>
    <cellStyle name="Camp Output Field 3 2 2 2 2 2 5" xfId="23752"/>
    <cellStyle name="Camp Output Field 3 2 2 2 2 2 6" xfId="23753"/>
    <cellStyle name="Camp Output Field 3 2 2 2 2 2 7" xfId="23754"/>
    <cellStyle name="Camp Output Field 3 2 2 2 2 2 8" xfId="23755"/>
    <cellStyle name="Camp Output Field 3 2 2 2 2 3" xfId="3332"/>
    <cellStyle name="Camp Output Field 3 2 2 2 2 3 2" xfId="23756"/>
    <cellStyle name="Camp Output Field 3 2 2 2 2 4" xfId="23757"/>
    <cellStyle name="Camp Output Field 3 2 2 2 2 5" xfId="23758"/>
    <cellStyle name="Camp Output Field 3 2 2 2 2 6" xfId="23759"/>
    <cellStyle name="Camp Output Field 3 2 2 2 2 7" xfId="23760"/>
    <cellStyle name="Camp Output Field 3 2 2 2 3" xfId="3333"/>
    <cellStyle name="Camp Output Field 3 2 2 2 3 2" xfId="23761"/>
    <cellStyle name="Camp Output Field 3 2 2 2 3 3" xfId="23762"/>
    <cellStyle name="Camp Output Field 3 2 2 2 3 4" xfId="23763"/>
    <cellStyle name="Camp Output Field 3 2 2 2 3 5" xfId="23764"/>
    <cellStyle name="Camp Output Field 3 2 2 2 3 6" xfId="23765"/>
    <cellStyle name="Camp Output Field 3 2 2 2 3 7" xfId="23766"/>
    <cellStyle name="Camp Output Field 3 2 2 2 4" xfId="3334"/>
    <cellStyle name="Camp Output Field 3 2 2 2 5" xfId="23767"/>
    <cellStyle name="Camp Output Field 3 2 2 2 6" xfId="23768"/>
    <cellStyle name="Camp Output Field 3 2 2 2 7" xfId="23769"/>
    <cellStyle name="Camp Output Field 3 2 2 2 8" xfId="23770"/>
    <cellStyle name="Camp Output Field 3 2 2 3" xfId="3335"/>
    <cellStyle name="Camp Output Field 3 2 2 3 2" xfId="3336"/>
    <cellStyle name="Camp Output Field 3 2 2 3 2 2" xfId="3337"/>
    <cellStyle name="Camp Output Field 3 2 2 3 2 2 2" xfId="23771"/>
    <cellStyle name="Camp Output Field 3 2 2 3 2 2 3" xfId="23772"/>
    <cellStyle name="Camp Output Field 3 2 2 3 2 2 4" xfId="23773"/>
    <cellStyle name="Camp Output Field 3 2 2 3 2 2 5" xfId="23774"/>
    <cellStyle name="Camp Output Field 3 2 2 3 2 2 6" xfId="23775"/>
    <cellStyle name="Camp Output Field 3 2 2 3 2 2 7" xfId="23776"/>
    <cellStyle name="Camp Output Field 3 2 2 3 2 2 8" xfId="23777"/>
    <cellStyle name="Camp Output Field 3 2 2 3 2 3" xfId="3338"/>
    <cellStyle name="Camp Output Field 3 2 2 3 2 3 2" xfId="23778"/>
    <cellStyle name="Camp Output Field 3 2 2 3 2 4" xfId="23779"/>
    <cellStyle name="Camp Output Field 3 2 2 3 2 5" xfId="23780"/>
    <cellStyle name="Camp Output Field 3 2 2 3 2 6" xfId="23781"/>
    <cellStyle name="Camp Output Field 3 2 2 3 2 7" xfId="23782"/>
    <cellStyle name="Camp Output Field 3 2 2 3 3" xfId="3339"/>
    <cellStyle name="Camp Output Field 3 2 2 3 3 2" xfId="23783"/>
    <cellStyle name="Camp Output Field 3 2 2 3 3 3" xfId="23784"/>
    <cellStyle name="Camp Output Field 3 2 2 3 3 4" xfId="23785"/>
    <cellStyle name="Camp Output Field 3 2 2 3 3 5" xfId="23786"/>
    <cellStyle name="Camp Output Field 3 2 2 3 3 6" xfId="23787"/>
    <cellStyle name="Camp Output Field 3 2 2 3 3 7" xfId="23788"/>
    <cellStyle name="Camp Output Field 3 2 2 3 4" xfId="3340"/>
    <cellStyle name="Camp Output Field 3 2 2 3 5" xfId="23789"/>
    <cellStyle name="Camp Output Field 3 2 2 3 6" xfId="23790"/>
    <cellStyle name="Camp Output Field 3 2 2 3 7" xfId="23791"/>
    <cellStyle name="Camp Output Field 3 2 2 3 8" xfId="23792"/>
    <cellStyle name="Camp Output Field 3 2 2 4" xfId="3341"/>
    <cellStyle name="Camp Output Field 3 2 2 4 2" xfId="3342"/>
    <cellStyle name="Camp Output Field 3 2 2 4 2 2" xfId="3343"/>
    <cellStyle name="Camp Output Field 3 2 2 4 2 2 2" xfId="23793"/>
    <cellStyle name="Camp Output Field 3 2 2 4 2 2 3" xfId="23794"/>
    <cellStyle name="Camp Output Field 3 2 2 4 2 2 4" xfId="23795"/>
    <cellStyle name="Camp Output Field 3 2 2 4 2 2 5" xfId="23796"/>
    <cellStyle name="Camp Output Field 3 2 2 4 2 2 6" xfId="23797"/>
    <cellStyle name="Camp Output Field 3 2 2 4 2 2 7" xfId="23798"/>
    <cellStyle name="Camp Output Field 3 2 2 4 2 2 8" xfId="23799"/>
    <cellStyle name="Camp Output Field 3 2 2 4 2 3" xfId="3344"/>
    <cellStyle name="Camp Output Field 3 2 2 4 2 3 2" xfId="23800"/>
    <cellStyle name="Camp Output Field 3 2 2 4 2 4" xfId="23801"/>
    <cellStyle name="Camp Output Field 3 2 2 4 2 5" xfId="23802"/>
    <cellStyle name="Camp Output Field 3 2 2 4 2 6" xfId="23803"/>
    <cellStyle name="Camp Output Field 3 2 2 4 2 7" xfId="23804"/>
    <cellStyle name="Camp Output Field 3 2 2 4 3" xfId="3345"/>
    <cellStyle name="Camp Output Field 3 2 2 4 3 2" xfId="23805"/>
    <cellStyle name="Camp Output Field 3 2 2 4 3 3" xfId="23806"/>
    <cellStyle name="Camp Output Field 3 2 2 4 3 4" xfId="23807"/>
    <cellStyle name="Camp Output Field 3 2 2 4 3 5" xfId="23808"/>
    <cellStyle name="Camp Output Field 3 2 2 4 3 6" xfId="23809"/>
    <cellStyle name="Camp Output Field 3 2 2 4 3 7" xfId="23810"/>
    <cellStyle name="Camp Output Field 3 2 2 4 4" xfId="3346"/>
    <cellStyle name="Camp Output Field 3 2 2 4 5" xfId="23811"/>
    <cellStyle name="Camp Output Field 3 2 2 4 6" xfId="23812"/>
    <cellStyle name="Camp Output Field 3 2 2 4 7" xfId="23813"/>
    <cellStyle name="Camp Output Field 3 2 2 4 8" xfId="23814"/>
    <cellStyle name="Camp Output Field 3 2 2 5" xfId="3347"/>
    <cellStyle name="Camp Output Field 3 2 2 5 2" xfId="3348"/>
    <cellStyle name="Camp Output Field 3 2 2 5 2 2" xfId="23815"/>
    <cellStyle name="Camp Output Field 3 2 2 5 2 3" xfId="23816"/>
    <cellStyle name="Camp Output Field 3 2 2 5 2 4" xfId="23817"/>
    <cellStyle name="Camp Output Field 3 2 2 5 2 5" xfId="23818"/>
    <cellStyle name="Camp Output Field 3 2 2 5 2 6" xfId="23819"/>
    <cellStyle name="Camp Output Field 3 2 2 5 2 7" xfId="23820"/>
    <cellStyle name="Camp Output Field 3 2 2 5 2 8" xfId="23821"/>
    <cellStyle name="Camp Output Field 3 2 2 5 3" xfId="3349"/>
    <cellStyle name="Camp Output Field 3 2 2 5 3 2" xfId="23822"/>
    <cellStyle name="Camp Output Field 3 2 2 5 4" xfId="23823"/>
    <cellStyle name="Camp Output Field 3 2 2 5 5" xfId="23824"/>
    <cellStyle name="Camp Output Field 3 2 2 5 6" xfId="23825"/>
    <cellStyle name="Camp Output Field 3 2 2 5 7" xfId="23826"/>
    <cellStyle name="Camp Output Field 3 2 2 6" xfId="3350"/>
    <cellStyle name="Camp Output Field 3 2 2 6 2" xfId="23827"/>
    <cellStyle name="Camp Output Field 3 2 2 6 3" xfId="23828"/>
    <cellStyle name="Camp Output Field 3 2 2 6 4" xfId="23829"/>
    <cellStyle name="Camp Output Field 3 2 2 6 5" xfId="23830"/>
    <cellStyle name="Camp Output Field 3 2 2 6 6" xfId="23831"/>
    <cellStyle name="Camp Output Field 3 2 2 6 7" xfId="23832"/>
    <cellStyle name="Camp Output Field 3 2 2 7" xfId="3351"/>
    <cellStyle name="Camp Output Field 3 2 2 8" xfId="23833"/>
    <cellStyle name="Camp Output Field 3 2 2 9" xfId="23834"/>
    <cellStyle name="Camp Output Field 3 2 3" xfId="3352"/>
    <cellStyle name="Camp Output Field 3 2 3 2" xfId="3353"/>
    <cellStyle name="Camp Output Field 3 2 3 2 2" xfId="3354"/>
    <cellStyle name="Camp Output Field 3 2 3 2 2 2" xfId="23835"/>
    <cellStyle name="Camp Output Field 3 2 3 2 2 3" xfId="23836"/>
    <cellStyle name="Camp Output Field 3 2 3 2 2 4" xfId="23837"/>
    <cellStyle name="Camp Output Field 3 2 3 2 2 5" xfId="23838"/>
    <cellStyle name="Camp Output Field 3 2 3 2 2 6" xfId="23839"/>
    <cellStyle name="Camp Output Field 3 2 3 2 2 7" xfId="23840"/>
    <cellStyle name="Camp Output Field 3 2 3 2 2 8" xfId="23841"/>
    <cellStyle name="Camp Output Field 3 2 3 2 3" xfId="3355"/>
    <cellStyle name="Camp Output Field 3 2 3 2 3 2" xfId="23842"/>
    <cellStyle name="Camp Output Field 3 2 3 2 4" xfId="23843"/>
    <cellStyle name="Camp Output Field 3 2 3 2 5" xfId="23844"/>
    <cellStyle name="Camp Output Field 3 2 3 2 6" xfId="23845"/>
    <cellStyle name="Camp Output Field 3 2 3 2 7" xfId="23846"/>
    <cellStyle name="Camp Output Field 3 2 3 3" xfId="3356"/>
    <cellStyle name="Camp Output Field 3 2 3 3 2" xfId="23847"/>
    <cellStyle name="Camp Output Field 3 2 3 3 3" xfId="23848"/>
    <cellStyle name="Camp Output Field 3 2 3 3 4" xfId="23849"/>
    <cellStyle name="Camp Output Field 3 2 3 3 5" xfId="23850"/>
    <cellStyle name="Camp Output Field 3 2 3 3 6" xfId="23851"/>
    <cellStyle name="Camp Output Field 3 2 3 3 7" xfId="23852"/>
    <cellStyle name="Camp Output Field 3 2 3 4" xfId="3357"/>
    <cellStyle name="Camp Output Field 3 2 3 5" xfId="23853"/>
    <cellStyle name="Camp Output Field 3 2 3 6" xfId="23854"/>
    <cellStyle name="Camp Output Field 3 2 3 7" xfId="23855"/>
    <cellStyle name="Camp Output Field 3 2 3 8" xfId="23856"/>
    <cellStyle name="Camp Output Field 3 2 4" xfId="3358"/>
    <cellStyle name="Camp Output Field 3 2 4 2" xfId="3359"/>
    <cellStyle name="Camp Output Field 3 2 4 2 2" xfId="3360"/>
    <cellStyle name="Camp Output Field 3 2 4 2 2 2" xfId="23857"/>
    <cellStyle name="Camp Output Field 3 2 4 2 2 3" xfId="23858"/>
    <cellStyle name="Camp Output Field 3 2 4 2 2 4" xfId="23859"/>
    <cellStyle name="Camp Output Field 3 2 4 2 2 5" xfId="23860"/>
    <cellStyle name="Camp Output Field 3 2 4 2 2 6" xfId="23861"/>
    <cellStyle name="Camp Output Field 3 2 4 2 2 7" xfId="23862"/>
    <cellStyle name="Camp Output Field 3 2 4 2 2 8" xfId="23863"/>
    <cellStyle name="Camp Output Field 3 2 4 2 3" xfId="3361"/>
    <cellStyle name="Camp Output Field 3 2 4 2 3 2" xfId="23864"/>
    <cellStyle name="Camp Output Field 3 2 4 2 4" xfId="23865"/>
    <cellStyle name="Camp Output Field 3 2 4 2 5" xfId="23866"/>
    <cellStyle name="Camp Output Field 3 2 4 2 6" xfId="23867"/>
    <cellStyle name="Camp Output Field 3 2 4 2 7" xfId="23868"/>
    <cellStyle name="Camp Output Field 3 2 4 3" xfId="3362"/>
    <cellStyle name="Camp Output Field 3 2 4 3 2" xfId="23869"/>
    <cellStyle name="Camp Output Field 3 2 4 3 3" xfId="23870"/>
    <cellStyle name="Camp Output Field 3 2 4 3 4" xfId="23871"/>
    <cellStyle name="Camp Output Field 3 2 4 3 5" xfId="23872"/>
    <cellStyle name="Camp Output Field 3 2 4 3 6" xfId="23873"/>
    <cellStyle name="Camp Output Field 3 2 4 3 7" xfId="23874"/>
    <cellStyle name="Camp Output Field 3 2 4 4" xfId="3363"/>
    <cellStyle name="Camp Output Field 3 2 4 5" xfId="23875"/>
    <cellStyle name="Camp Output Field 3 2 4 6" xfId="23876"/>
    <cellStyle name="Camp Output Field 3 2 4 7" xfId="23877"/>
    <cellStyle name="Camp Output Field 3 2 4 8" xfId="23878"/>
    <cellStyle name="Camp Output Field 3 2 5" xfId="3364"/>
    <cellStyle name="Camp Output Field 3 2 5 2" xfId="3365"/>
    <cellStyle name="Camp Output Field 3 2 5 2 2" xfId="3366"/>
    <cellStyle name="Camp Output Field 3 2 5 2 2 2" xfId="23879"/>
    <cellStyle name="Camp Output Field 3 2 5 2 2 3" xfId="23880"/>
    <cellStyle name="Camp Output Field 3 2 5 2 2 4" xfId="23881"/>
    <cellStyle name="Camp Output Field 3 2 5 2 2 5" xfId="23882"/>
    <cellStyle name="Camp Output Field 3 2 5 2 2 6" xfId="23883"/>
    <cellStyle name="Camp Output Field 3 2 5 2 2 7" xfId="23884"/>
    <cellStyle name="Camp Output Field 3 2 5 2 2 8" xfId="23885"/>
    <cellStyle name="Camp Output Field 3 2 5 2 3" xfId="3367"/>
    <cellStyle name="Camp Output Field 3 2 5 2 3 2" xfId="23886"/>
    <cellStyle name="Camp Output Field 3 2 5 2 4" xfId="23887"/>
    <cellStyle name="Camp Output Field 3 2 5 2 5" xfId="23888"/>
    <cellStyle name="Camp Output Field 3 2 5 2 6" xfId="23889"/>
    <cellStyle name="Camp Output Field 3 2 5 2 7" xfId="23890"/>
    <cellStyle name="Camp Output Field 3 2 5 3" xfId="3368"/>
    <cellStyle name="Camp Output Field 3 2 5 3 2" xfId="23891"/>
    <cellStyle name="Camp Output Field 3 2 5 3 3" xfId="23892"/>
    <cellStyle name="Camp Output Field 3 2 5 3 4" xfId="23893"/>
    <cellStyle name="Camp Output Field 3 2 5 3 5" xfId="23894"/>
    <cellStyle name="Camp Output Field 3 2 5 3 6" xfId="23895"/>
    <cellStyle name="Camp Output Field 3 2 5 3 7" xfId="23896"/>
    <cellStyle name="Camp Output Field 3 2 5 4" xfId="3369"/>
    <cellStyle name="Camp Output Field 3 2 5 5" xfId="23897"/>
    <cellStyle name="Camp Output Field 3 2 5 6" xfId="23898"/>
    <cellStyle name="Camp Output Field 3 2 5 7" xfId="23899"/>
    <cellStyle name="Camp Output Field 3 2 5 8" xfId="23900"/>
    <cellStyle name="Camp Output Field 3 2 6" xfId="3370"/>
    <cellStyle name="Camp Output Field 3 2 6 2" xfId="3371"/>
    <cellStyle name="Camp Output Field 3 2 6 2 2" xfId="23901"/>
    <cellStyle name="Camp Output Field 3 2 6 2 3" xfId="23902"/>
    <cellStyle name="Camp Output Field 3 2 6 2 4" xfId="23903"/>
    <cellStyle name="Camp Output Field 3 2 6 2 5" xfId="23904"/>
    <cellStyle name="Camp Output Field 3 2 6 2 6" xfId="23905"/>
    <cellStyle name="Camp Output Field 3 2 6 2 7" xfId="23906"/>
    <cellStyle name="Camp Output Field 3 2 6 2 8" xfId="23907"/>
    <cellStyle name="Camp Output Field 3 2 6 3" xfId="3372"/>
    <cellStyle name="Camp Output Field 3 2 6 3 2" xfId="23908"/>
    <cellStyle name="Camp Output Field 3 2 6 4" xfId="23909"/>
    <cellStyle name="Camp Output Field 3 2 6 5" xfId="23910"/>
    <cellStyle name="Camp Output Field 3 2 6 6" xfId="23911"/>
    <cellStyle name="Camp Output Field 3 2 6 7" xfId="23912"/>
    <cellStyle name="Camp Output Field 3 2 7" xfId="3373"/>
    <cellStyle name="Camp Output Field 3 2 7 2" xfId="23913"/>
    <cellStyle name="Camp Output Field 3 2 7 3" xfId="23914"/>
    <cellStyle name="Camp Output Field 3 2 7 4" xfId="23915"/>
    <cellStyle name="Camp Output Field 3 2 7 5" xfId="23916"/>
    <cellStyle name="Camp Output Field 3 2 7 6" xfId="23917"/>
    <cellStyle name="Camp Output Field 3 2 7 7" xfId="23918"/>
    <cellStyle name="Camp Output Field 3 2 8" xfId="3374"/>
    <cellStyle name="Camp Output Field 3 2 9" xfId="23919"/>
    <cellStyle name="Camp Output Field 3 3" xfId="3375"/>
    <cellStyle name="Camp Output Field 3 3 10" xfId="23920"/>
    <cellStyle name="Camp Output Field 3 3 11" xfId="23921"/>
    <cellStyle name="Camp Output Field 3 3 2" xfId="3376"/>
    <cellStyle name="Camp Output Field 3 3 2 2" xfId="3377"/>
    <cellStyle name="Camp Output Field 3 3 2 2 2" xfId="3378"/>
    <cellStyle name="Camp Output Field 3 3 2 2 2 2" xfId="23922"/>
    <cellStyle name="Camp Output Field 3 3 2 2 2 3" xfId="23923"/>
    <cellStyle name="Camp Output Field 3 3 2 2 2 4" xfId="23924"/>
    <cellStyle name="Camp Output Field 3 3 2 2 2 5" xfId="23925"/>
    <cellStyle name="Camp Output Field 3 3 2 2 2 6" xfId="23926"/>
    <cellStyle name="Camp Output Field 3 3 2 2 2 7" xfId="23927"/>
    <cellStyle name="Camp Output Field 3 3 2 2 2 8" xfId="23928"/>
    <cellStyle name="Camp Output Field 3 3 2 2 3" xfId="3379"/>
    <cellStyle name="Camp Output Field 3 3 2 2 3 2" xfId="23929"/>
    <cellStyle name="Camp Output Field 3 3 2 2 4" xfId="23930"/>
    <cellStyle name="Camp Output Field 3 3 2 2 5" xfId="23931"/>
    <cellStyle name="Camp Output Field 3 3 2 2 6" xfId="23932"/>
    <cellStyle name="Camp Output Field 3 3 2 2 7" xfId="23933"/>
    <cellStyle name="Camp Output Field 3 3 2 3" xfId="3380"/>
    <cellStyle name="Camp Output Field 3 3 2 3 2" xfId="23934"/>
    <cellStyle name="Camp Output Field 3 3 2 3 3" xfId="23935"/>
    <cellStyle name="Camp Output Field 3 3 2 3 4" xfId="23936"/>
    <cellStyle name="Camp Output Field 3 3 2 3 5" xfId="23937"/>
    <cellStyle name="Camp Output Field 3 3 2 3 6" xfId="23938"/>
    <cellStyle name="Camp Output Field 3 3 2 3 7" xfId="23939"/>
    <cellStyle name="Camp Output Field 3 3 2 4" xfId="3381"/>
    <cellStyle name="Camp Output Field 3 3 2 5" xfId="23940"/>
    <cellStyle name="Camp Output Field 3 3 2 6" xfId="23941"/>
    <cellStyle name="Camp Output Field 3 3 2 7" xfId="23942"/>
    <cellStyle name="Camp Output Field 3 3 2 8" xfId="23943"/>
    <cellStyle name="Camp Output Field 3 3 3" xfId="3382"/>
    <cellStyle name="Camp Output Field 3 3 3 2" xfId="3383"/>
    <cellStyle name="Camp Output Field 3 3 3 2 2" xfId="3384"/>
    <cellStyle name="Camp Output Field 3 3 3 2 2 2" xfId="23944"/>
    <cellStyle name="Camp Output Field 3 3 3 2 2 3" xfId="23945"/>
    <cellStyle name="Camp Output Field 3 3 3 2 2 4" xfId="23946"/>
    <cellStyle name="Camp Output Field 3 3 3 2 2 5" xfId="23947"/>
    <cellStyle name="Camp Output Field 3 3 3 2 2 6" xfId="23948"/>
    <cellStyle name="Camp Output Field 3 3 3 2 2 7" xfId="23949"/>
    <cellStyle name="Camp Output Field 3 3 3 2 2 8" xfId="23950"/>
    <cellStyle name="Camp Output Field 3 3 3 2 3" xfId="3385"/>
    <cellStyle name="Camp Output Field 3 3 3 2 3 2" xfId="23951"/>
    <cellStyle name="Camp Output Field 3 3 3 2 4" xfId="23952"/>
    <cellStyle name="Camp Output Field 3 3 3 2 5" xfId="23953"/>
    <cellStyle name="Camp Output Field 3 3 3 2 6" xfId="23954"/>
    <cellStyle name="Camp Output Field 3 3 3 2 7" xfId="23955"/>
    <cellStyle name="Camp Output Field 3 3 3 3" xfId="3386"/>
    <cellStyle name="Camp Output Field 3 3 3 3 2" xfId="23956"/>
    <cellStyle name="Camp Output Field 3 3 3 3 3" xfId="23957"/>
    <cellStyle name="Camp Output Field 3 3 3 3 4" xfId="23958"/>
    <cellStyle name="Camp Output Field 3 3 3 3 5" xfId="23959"/>
    <cellStyle name="Camp Output Field 3 3 3 3 6" xfId="23960"/>
    <cellStyle name="Camp Output Field 3 3 3 3 7" xfId="23961"/>
    <cellStyle name="Camp Output Field 3 3 3 4" xfId="3387"/>
    <cellStyle name="Camp Output Field 3 3 3 5" xfId="23962"/>
    <cellStyle name="Camp Output Field 3 3 3 6" xfId="23963"/>
    <cellStyle name="Camp Output Field 3 3 3 7" xfId="23964"/>
    <cellStyle name="Camp Output Field 3 3 3 8" xfId="23965"/>
    <cellStyle name="Camp Output Field 3 3 4" xfId="3388"/>
    <cellStyle name="Camp Output Field 3 3 4 2" xfId="3389"/>
    <cellStyle name="Camp Output Field 3 3 4 2 2" xfId="3390"/>
    <cellStyle name="Camp Output Field 3 3 4 2 2 2" xfId="23966"/>
    <cellStyle name="Camp Output Field 3 3 4 2 2 3" xfId="23967"/>
    <cellStyle name="Camp Output Field 3 3 4 2 2 4" xfId="23968"/>
    <cellStyle name="Camp Output Field 3 3 4 2 2 5" xfId="23969"/>
    <cellStyle name="Camp Output Field 3 3 4 2 2 6" xfId="23970"/>
    <cellStyle name="Camp Output Field 3 3 4 2 2 7" xfId="23971"/>
    <cellStyle name="Camp Output Field 3 3 4 2 2 8" xfId="23972"/>
    <cellStyle name="Camp Output Field 3 3 4 2 3" xfId="3391"/>
    <cellStyle name="Camp Output Field 3 3 4 2 3 2" xfId="23973"/>
    <cellStyle name="Camp Output Field 3 3 4 2 4" xfId="23974"/>
    <cellStyle name="Camp Output Field 3 3 4 2 5" xfId="23975"/>
    <cellStyle name="Camp Output Field 3 3 4 2 6" xfId="23976"/>
    <cellStyle name="Camp Output Field 3 3 4 2 7" xfId="23977"/>
    <cellStyle name="Camp Output Field 3 3 4 3" xfId="3392"/>
    <cellStyle name="Camp Output Field 3 3 4 3 2" xfId="23978"/>
    <cellStyle name="Camp Output Field 3 3 4 3 3" xfId="23979"/>
    <cellStyle name="Camp Output Field 3 3 4 3 4" xfId="23980"/>
    <cellStyle name="Camp Output Field 3 3 4 3 5" xfId="23981"/>
    <cellStyle name="Camp Output Field 3 3 4 3 6" xfId="23982"/>
    <cellStyle name="Camp Output Field 3 3 4 3 7" xfId="23983"/>
    <cellStyle name="Camp Output Field 3 3 4 4" xfId="3393"/>
    <cellStyle name="Camp Output Field 3 3 4 5" xfId="23984"/>
    <cellStyle name="Camp Output Field 3 3 4 6" xfId="23985"/>
    <cellStyle name="Camp Output Field 3 3 4 7" xfId="23986"/>
    <cellStyle name="Camp Output Field 3 3 4 8" xfId="23987"/>
    <cellStyle name="Camp Output Field 3 3 5" xfId="3394"/>
    <cellStyle name="Camp Output Field 3 3 5 2" xfId="3395"/>
    <cellStyle name="Camp Output Field 3 3 5 2 2" xfId="23988"/>
    <cellStyle name="Camp Output Field 3 3 5 2 3" xfId="23989"/>
    <cellStyle name="Camp Output Field 3 3 5 2 4" xfId="23990"/>
    <cellStyle name="Camp Output Field 3 3 5 2 5" xfId="23991"/>
    <cellStyle name="Camp Output Field 3 3 5 2 6" xfId="23992"/>
    <cellStyle name="Camp Output Field 3 3 5 2 7" xfId="23993"/>
    <cellStyle name="Camp Output Field 3 3 5 2 8" xfId="23994"/>
    <cellStyle name="Camp Output Field 3 3 5 3" xfId="3396"/>
    <cellStyle name="Camp Output Field 3 3 5 3 2" xfId="23995"/>
    <cellStyle name="Camp Output Field 3 3 5 4" xfId="23996"/>
    <cellStyle name="Camp Output Field 3 3 5 5" xfId="23997"/>
    <cellStyle name="Camp Output Field 3 3 5 6" xfId="23998"/>
    <cellStyle name="Camp Output Field 3 3 5 7" xfId="23999"/>
    <cellStyle name="Camp Output Field 3 3 6" xfId="3397"/>
    <cellStyle name="Camp Output Field 3 3 6 2" xfId="24000"/>
    <cellStyle name="Camp Output Field 3 3 6 3" xfId="24001"/>
    <cellStyle name="Camp Output Field 3 3 6 4" xfId="24002"/>
    <cellStyle name="Camp Output Field 3 3 6 5" xfId="24003"/>
    <cellStyle name="Camp Output Field 3 3 6 6" xfId="24004"/>
    <cellStyle name="Camp Output Field 3 3 6 7" xfId="24005"/>
    <cellStyle name="Camp Output Field 3 3 7" xfId="3398"/>
    <cellStyle name="Camp Output Field 3 3 8" xfId="24006"/>
    <cellStyle name="Camp Output Field 3 3 9" xfId="24007"/>
    <cellStyle name="Camp Output Field 3 4" xfId="3399"/>
    <cellStyle name="Camp Output Field 3 4 10" xfId="24008"/>
    <cellStyle name="Camp Output Field 3 4 11" xfId="24009"/>
    <cellStyle name="Camp Output Field 3 4 2" xfId="3400"/>
    <cellStyle name="Camp Output Field 3 4 2 2" xfId="3401"/>
    <cellStyle name="Camp Output Field 3 4 2 2 2" xfId="3402"/>
    <cellStyle name="Camp Output Field 3 4 2 2 2 2" xfId="24010"/>
    <cellStyle name="Camp Output Field 3 4 2 2 2 3" xfId="24011"/>
    <cellStyle name="Camp Output Field 3 4 2 2 2 4" xfId="24012"/>
    <cellStyle name="Camp Output Field 3 4 2 2 2 5" xfId="24013"/>
    <cellStyle name="Camp Output Field 3 4 2 2 2 6" xfId="24014"/>
    <cellStyle name="Camp Output Field 3 4 2 2 2 7" xfId="24015"/>
    <cellStyle name="Camp Output Field 3 4 2 2 2 8" xfId="24016"/>
    <cellStyle name="Camp Output Field 3 4 2 2 3" xfId="3403"/>
    <cellStyle name="Camp Output Field 3 4 2 2 3 2" xfId="24017"/>
    <cellStyle name="Camp Output Field 3 4 2 2 4" xfId="24018"/>
    <cellStyle name="Camp Output Field 3 4 2 2 5" xfId="24019"/>
    <cellStyle name="Camp Output Field 3 4 2 2 6" xfId="24020"/>
    <cellStyle name="Camp Output Field 3 4 2 2 7" xfId="24021"/>
    <cellStyle name="Camp Output Field 3 4 2 3" xfId="3404"/>
    <cellStyle name="Camp Output Field 3 4 2 3 2" xfId="24022"/>
    <cellStyle name="Camp Output Field 3 4 2 3 3" xfId="24023"/>
    <cellStyle name="Camp Output Field 3 4 2 3 4" xfId="24024"/>
    <cellStyle name="Camp Output Field 3 4 2 3 5" xfId="24025"/>
    <cellStyle name="Camp Output Field 3 4 2 3 6" xfId="24026"/>
    <cellStyle name="Camp Output Field 3 4 2 3 7" xfId="24027"/>
    <cellStyle name="Camp Output Field 3 4 2 4" xfId="3405"/>
    <cellStyle name="Camp Output Field 3 4 2 5" xfId="24028"/>
    <cellStyle name="Camp Output Field 3 4 2 6" xfId="24029"/>
    <cellStyle name="Camp Output Field 3 4 2 7" xfId="24030"/>
    <cellStyle name="Camp Output Field 3 4 2 8" xfId="24031"/>
    <cellStyle name="Camp Output Field 3 4 3" xfId="3406"/>
    <cellStyle name="Camp Output Field 3 4 3 2" xfId="3407"/>
    <cellStyle name="Camp Output Field 3 4 3 2 2" xfId="3408"/>
    <cellStyle name="Camp Output Field 3 4 3 2 2 2" xfId="24032"/>
    <cellStyle name="Camp Output Field 3 4 3 2 2 3" xfId="24033"/>
    <cellStyle name="Camp Output Field 3 4 3 2 2 4" xfId="24034"/>
    <cellStyle name="Camp Output Field 3 4 3 2 2 5" xfId="24035"/>
    <cellStyle name="Camp Output Field 3 4 3 2 2 6" xfId="24036"/>
    <cellStyle name="Camp Output Field 3 4 3 2 2 7" xfId="24037"/>
    <cellStyle name="Camp Output Field 3 4 3 2 2 8" xfId="24038"/>
    <cellStyle name="Camp Output Field 3 4 3 2 3" xfId="3409"/>
    <cellStyle name="Camp Output Field 3 4 3 2 3 2" xfId="24039"/>
    <cellStyle name="Camp Output Field 3 4 3 2 4" xfId="24040"/>
    <cellStyle name="Camp Output Field 3 4 3 2 5" xfId="24041"/>
    <cellStyle name="Camp Output Field 3 4 3 2 6" xfId="24042"/>
    <cellStyle name="Camp Output Field 3 4 3 2 7" xfId="24043"/>
    <cellStyle name="Camp Output Field 3 4 3 3" xfId="3410"/>
    <cellStyle name="Camp Output Field 3 4 3 3 2" xfId="24044"/>
    <cellStyle name="Camp Output Field 3 4 3 3 3" xfId="24045"/>
    <cellStyle name="Camp Output Field 3 4 3 3 4" xfId="24046"/>
    <cellStyle name="Camp Output Field 3 4 3 3 5" xfId="24047"/>
    <cellStyle name="Camp Output Field 3 4 3 3 6" xfId="24048"/>
    <cellStyle name="Camp Output Field 3 4 3 3 7" xfId="24049"/>
    <cellStyle name="Camp Output Field 3 4 3 4" xfId="3411"/>
    <cellStyle name="Camp Output Field 3 4 3 5" xfId="24050"/>
    <cellStyle name="Camp Output Field 3 4 3 6" xfId="24051"/>
    <cellStyle name="Camp Output Field 3 4 3 7" xfId="24052"/>
    <cellStyle name="Camp Output Field 3 4 3 8" xfId="24053"/>
    <cellStyle name="Camp Output Field 3 4 4" xfId="3412"/>
    <cellStyle name="Camp Output Field 3 4 4 2" xfId="3413"/>
    <cellStyle name="Camp Output Field 3 4 4 2 2" xfId="3414"/>
    <cellStyle name="Camp Output Field 3 4 4 2 2 2" xfId="24054"/>
    <cellStyle name="Camp Output Field 3 4 4 2 2 3" xfId="24055"/>
    <cellStyle name="Camp Output Field 3 4 4 2 2 4" xfId="24056"/>
    <cellStyle name="Camp Output Field 3 4 4 2 2 5" xfId="24057"/>
    <cellStyle name="Camp Output Field 3 4 4 2 2 6" xfId="24058"/>
    <cellStyle name="Camp Output Field 3 4 4 2 2 7" xfId="24059"/>
    <cellStyle name="Camp Output Field 3 4 4 2 2 8" xfId="24060"/>
    <cellStyle name="Camp Output Field 3 4 4 2 3" xfId="3415"/>
    <cellStyle name="Camp Output Field 3 4 4 2 3 2" xfId="24061"/>
    <cellStyle name="Camp Output Field 3 4 4 2 4" xfId="24062"/>
    <cellStyle name="Camp Output Field 3 4 4 2 5" xfId="24063"/>
    <cellStyle name="Camp Output Field 3 4 4 2 6" xfId="24064"/>
    <cellStyle name="Camp Output Field 3 4 4 2 7" xfId="24065"/>
    <cellStyle name="Camp Output Field 3 4 4 3" xfId="3416"/>
    <cellStyle name="Camp Output Field 3 4 4 3 2" xfId="24066"/>
    <cellStyle name="Camp Output Field 3 4 4 3 3" xfId="24067"/>
    <cellStyle name="Camp Output Field 3 4 4 3 4" xfId="24068"/>
    <cellStyle name="Camp Output Field 3 4 4 3 5" xfId="24069"/>
    <cellStyle name="Camp Output Field 3 4 4 3 6" xfId="24070"/>
    <cellStyle name="Camp Output Field 3 4 4 3 7" xfId="24071"/>
    <cellStyle name="Camp Output Field 3 4 4 4" xfId="3417"/>
    <cellStyle name="Camp Output Field 3 4 4 5" xfId="24072"/>
    <cellStyle name="Camp Output Field 3 4 4 6" xfId="24073"/>
    <cellStyle name="Camp Output Field 3 4 4 7" xfId="24074"/>
    <cellStyle name="Camp Output Field 3 4 4 8" xfId="24075"/>
    <cellStyle name="Camp Output Field 3 4 5" xfId="3418"/>
    <cellStyle name="Camp Output Field 3 4 5 2" xfId="3419"/>
    <cellStyle name="Camp Output Field 3 4 5 2 2" xfId="24076"/>
    <cellStyle name="Camp Output Field 3 4 5 2 3" xfId="24077"/>
    <cellStyle name="Camp Output Field 3 4 5 2 4" xfId="24078"/>
    <cellStyle name="Camp Output Field 3 4 5 2 5" xfId="24079"/>
    <cellStyle name="Camp Output Field 3 4 5 2 6" xfId="24080"/>
    <cellStyle name="Camp Output Field 3 4 5 2 7" xfId="24081"/>
    <cellStyle name="Camp Output Field 3 4 5 2 8" xfId="24082"/>
    <cellStyle name="Camp Output Field 3 4 5 3" xfId="3420"/>
    <cellStyle name="Camp Output Field 3 4 5 3 2" xfId="24083"/>
    <cellStyle name="Camp Output Field 3 4 5 4" xfId="24084"/>
    <cellStyle name="Camp Output Field 3 4 5 5" xfId="24085"/>
    <cellStyle name="Camp Output Field 3 4 5 6" xfId="24086"/>
    <cellStyle name="Camp Output Field 3 4 5 7" xfId="24087"/>
    <cellStyle name="Camp Output Field 3 4 6" xfId="3421"/>
    <cellStyle name="Camp Output Field 3 4 6 2" xfId="24088"/>
    <cellStyle name="Camp Output Field 3 4 6 3" xfId="24089"/>
    <cellStyle name="Camp Output Field 3 4 6 4" xfId="24090"/>
    <cellStyle name="Camp Output Field 3 4 6 5" xfId="24091"/>
    <cellStyle name="Camp Output Field 3 4 6 6" xfId="24092"/>
    <cellStyle name="Camp Output Field 3 4 6 7" xfId="24093"/>
    <cellStyle name="Camp Output Field 3 4 7" xfId="3422"/>
    <cellStyle name="Camp Output Field 3 4 8" xfId="24094"/>
    <cellStyle name="Camp Output Field 3 4 9" xfId="24095"/>
    <cellStyle name="Camp Output Field 3 5" xfId="3423"/>
    <cellStyle name="Camp Output Field 3 5 2" xfId="3424"/>
    <cellStyle name="Camp Output Field 3 5 2 2" xfId="3425"/>
    <cellStyle name="Camp Output Field 3 5 2 2 2" xfId="24096"/>
    <cellStyle name="Camp Output Field 3 5 2 2 3" xfId="24097"/>
    <cellStyle name="Camp Output Field 3 5 2 2 4" xfId="24098"/>
    <cellStyle name="Camp Output Field 3 5 2 2 5" xfId="24099"/>
    <cellStyle name="Camp Output Field 3 5 2 2 6" xfId="24100"/>
    <cellStyle name="Camp Output Field 3 5 2 2 7" xfId="24101"/>
    <cellStyle name="Camp Output Field 3 5 2 2 8" xfId="24102"/>
    <cellStyle name="Camp Output Field 3 5 2 3" xfId="3426"/>
    <cellStyle name="Camp Output Field 3 5 2 3 2" xfId="24103"/>
    <cellStyle name="Camp Output Field 3 5 2 4" xfId="24104"/>
    <cellStyle name="Camp Output Field 3 5 2 5" xfId="24105"/>
    <cellStyle name="Camp Output Field 3 5 2 6" xfId="24106"/>
    <cellStyle name="Camp Output Field 3 5 2 7" xfId="24107"/>
    <cellStyle name="Camp Output Field 3 5 3" xfId="3427"/>
    <cellStyle name="Camp Output Field 3 5 3 2" xfId="24108"/>
    <cellStyle name="Camp Output Field 3 5 3 3" xfId="24109"/>
    <cellStyle name="Camp Output Field 3 5 3 4" xfId="24110"/>
    <cellStyle name="Camp Output Field 3 5 3 5" xfId="24111"/>
    <cellStyle name="Camp Output Field 3 5 3 6" xfId="24112"/>
    <cellStyle name="Camp Output Field 3 5 3 7" xfId="24113"/>
    <cellStyle name="Camp Output Field 3 5 4" xfId="3428"/>
    <cellStyle name="Camp Output Field 3 5 5" xfId="24114"/>
    <cellStyle name="Camp Output Field 3 5 6" xfId="24115"/>
    <cellStyle name="Camp Output Field 3 5 7" xfId="24116"/>
    <cellStyle name="Camp Output Field 3 5 8" xfId="24117"/>
    <cellStyle name="Camp Output Field 3 6" xfId="3429"/>
    <cellStyle name="Camp Output Field 3 6 2" xfId="3430"/>
    <cellStyle name="Camp Output Field 3 6 2 2" xfId="3431"/>
    <cellStyle name="Camp Output Field 3 6 2 2 2" xfId="24118"/>
    <cellStyle name="Camp Output Field 3 6 2 2 3" xfId="24119"/>
    <cellStyle name="Camp Output Field 3 6 2 2 4" xfId="24120"/>
    <cellStyle name="Camp Output Field 3 6 2 2 5" xfId="24121"/>
    <cellStyle name="Camp Output Field 3 6 2 2 6" xfId="24122"/>
    <cellStyle name="Camp Output Field 3 6 2 2 7" xfId="24123"/>
    <cellStyle name="Camp Output Field 3 6 2 2 8" xfId="24124"/>
    <cellStyle name="Camp Output Field 3 6 2 3" xfId="3432"/>
    <cellStyle name="Camp Output Field 3 6 2 3 2" xfId="24125"/>
    <cellStyle name="Camp Output Field 3 6 2 4" xfId="24126"/>
    <cellStyle name="Camp Output Field 3 6 2 5" xfId="24127"/>
    <cellStyle name="Camp Output Field 3 6 2 6" xfId="24128"/>
    <cellStyle name="Camp Output Field 3 6 2 7" xfId="24129"/>
    <cellStyle name="Camp Output Field 3 6 3" xfId="3433"/>
    <cellStyle name="Camp Output Field 3 6 3 2" xfId="24130"/>
    <cellStyle name="Camp Output Field 3 6 3 3" xfId="24131"/>
    <cellStyle name="Camp Output Field 3 6 3 4" xfId="24132"/>
    <cellStyle name="Camp Output Field 3 6 3 5" xfId="24133"/>
    <cellStyle name="Camp Output Field 3 6 3 6" xfId="24134"/>
    <cellStyle name="Camp Output Field 3 6 3 7" xfId="24135"/>
    <cellStyle name="Camp Output Field 3 6 4" xfId="3434"/>
    <cellStyle name="Camp Output Field 3 6 5" xfId="24136"/>
    <cellStyle name="Camp Output Field 3 6 6" xfId="24137"/>
    <cellStyle name="Camp Output Field 3 6 7" xfId="24138"/>
    <cellStyle name="Camp Output Field 3 6 8" xfId="24139"/>
    <cellStyle name="Camp Output Field 3 7" xfId="3435"/>
    <cellStyle name="Camp Output Field 3 7 2" xfId="3436"/>
    <cellStyle name="Camp Output Field 3 7 2 2" xfId="3437"/>
    <cellStyle name="Camp Output Field 3 7 2 2 2" xfId="24140"/>
    <cellStyle name="Camp Output Field 3 7 2 2 3" xfId="24141"/>
    <cellStyle name="Camp Output Field 3 7 2 2 4" xfId="24142"/>
    <cellStyle name="Camp Output Field 3 7 2 2 5" xfId="24143"/>
    <cellStyle name="Camp Output Field 3 7 2 2 6" xfId="24144"/>
    <cellStyle name="Camp Output Field 3 7 2 2 7" xfId="24145"/>
    <cellStyle name="Camp Output Field 3 7 2 2 8" xfId="24146"/>
    <cellStyle name="Camp Output Field 3 7 2 3" xfId="3438"/>
    <cellStyle name="Camp Output Field 3 7 2 3 2" xfId="24147"/>
    <cellStyle name="Camp Output Field 3 7 2 4" xfId="24148"/>
    <cellStyle name="Camp Output Field 3 7 2 5" xfId="24149"/>
    <cellStyle name="Camp Output Field 3 7 2 6" xfId="24150"/>
    <cellStyle name="Camp Output Field 3 7 2 7" xfId="24151"/>
    <cellStyle name="Camp Output Field 3 7 3" xfId="3439"/>
    <cellStyle name="Camp Output Field 3 7 3 2" xfId="24152"/>
    <cellStyle name="Camp Output Field 3 7 3 3" xfId="24153"/>
    <cellStyle name="Camp Output Field 3 7 3 4" xfId="24154"/>
    <cellStyle name="Camp Output Field 3 7 3 5" xfId="24155"/>
    <cellStyle name="Camp Output Field 3 7 3 6" xfId="24156"/>
    <cellStyle name="Camp Output Field 3 7 3 7" xfId="24157"/>
    <cellStyle name="Camp Output Field 3 7 4" xfId="3440"/>
    <cellStyle name="Camp Output Field 3 7 5" xfId="24158"/>
    <cellStyle name="Camp Output Field 3 7 6" xfId="24159"/>
    <cellStyle name="Camp Output Field 3 7 7" xfId="24160"/>
    <cellStyle name="Camp Output Field 3 7 8" xfId="24161"/>
    <cellStyle name="Camp Output Field 3 8" xfId="3441"/>
    <cellStyle name="Camp Output Field 3 8 2" xfId="3442"/>
    <cellStyle name="Camp Output Field 3 8 2 2" xfId="24162"/>
    <cellStyle name="Camp Output Field 3 8 2 3" xfId="24163"/>
    <cellStyle name="Camp Output Field 3 8 2 4" xfId="24164"/>
    <cellStyle name="Camp Output Field 3 8 2 5" xfId="24165"/>
    <cellStyle name="Camp Output Field 3 8 2 6" xfId="24166"/>
    <cellStyle name="Camp Output Field 3 8 2 7" xfId="24167"/>
    <cellStyle name="Camp Output Field 3 8 2 8" xfId="24168"/>
    <cellStyle name="Camp Output Field 3 8 3" xfId="3443"/>
    <cellStyle name="Camp Output Field 3 8 3 2" xfId="24169"/>
    <cellStyle name="Camp Output Field 3 8 4" xfId="24170"/>
    <cellStyle name="Camp Output Field 3 8 5" xfId="24171"/>
    <cellStyle name="Camp Output Field 3 8 6" xfId="24172"/>
    <cellStyle name="Camp Output Field 3 8 7" xfId="24173"/>
    <cellStyle name="Camp Output Field 3 9" xfId="3444"/>
    <cellStyle name="Camp Output Field 3 9 2" xfId="24174"/>
    <cellStyle name="Camp Output Field 3 9 3" xfId="24175"/>
    <cellStyle name="Camp Output Field 3 9 4" xfId="24176"/>
    <cellStyle name="Camp Output Field 3 9 5" xfId="24177"/>
    <cellStyle name="Camp Output Field 3 9 6" xfId="24178"/>
    <cellStyle name="Camp Output Field 3 9 7" xfId="24179"/>
    <cellStyle name="Camp Output Field 4" xfId="3445"/>
    <cellStyle name="Camp Output Field 4 10" xfId="3446"/>
    <cellStyle name="Camp Output Field 4 11" xfId="24180"/>
    <cellStyle name="Camp Output Field 4 12" xfId="24181"/>
    <cellStyle name="Camp Output Field 4 13" xfId="24182"/>
    <cellStyle name="Camp Output Field 4 14" xfId="24183"/>
    <cellStyle name="Camp Output Field 4 2" xfId="3447"/>
    <cellStyle name="Camp Output Field 4 2 10" xfId="24184"/>
    <cellStyle name="Camp Output Field 4 2 11" xfId="24185"/>
    <cellStyle name="Camp Output Field 4 2 12" xfId="24186"/>
    <cellStyle name="Camp Output Field 4 2 2" xfId="3448"/>
    <cellStyle name="Camp Output Field 4 2 2 10" xfId="24187"/>
    <cellStyle name="Camp Output Field 4 2 2 11" xfId="24188"/>
    <cellStyle name="Camp Output Field 4 2 2 2" xfId="3449"/>
    <cellStyle name="Camp Output Field 4 2 2 2 2" xfId="3450"/>
    <cellStyle name="Camp Output Field 4 2 2 2 2 2" xfId="3451"/>
    <cellStyle name="Camp Output Field 4 2 2 2 2 2 2" xfId="24189"/>
    <cellStyle name="Camp Output Field 4 2 2 2 2 2 3" xfId="24190"/>
    <cellStyle name="Camp Output Field 4 2 2 2 2 2 4" xfId="24191"/>
    <cellStyle name="Camp Output Field 4 2 2 2 2 2 5" xfId="24192"/>
    <cellStyle name="Camp Output Field 4 2 2 2 2 2 6" xfId="24193"/>
    <cellStyle name="Camp Output Field 4 2 2 2 2 2 7" xfId="24194"/>
    <cellStyle name="Camp Output Field 4 2 2 2 2 2 8" xfId="24195"/>
    <cellStyle name="Camp Output Field 4 2 2 2 2 3" xfId="3452"/>
    <cellStyle name="Camp Output Field 4 2 2 2 2 3 2" xfId="24196"/>
    <cellStyle name="Camp Output Field 4 2 2 2 2 4" xfId="24197"/>
    <cellStyle name="Camp Output Field 4 2 2 2 2 5" xfId="24198"/>
    <cellStyle name="Camp Output Field 4 2 2 2 2 6" xfId="24199"/>
    <cellStyle name="Camp Output Field 4 2 2 2 2 7" xfId="24200"/>
    <cellStyle name="Camp Output Field 4 2 2 2 3" xfId="3453"/>
    <cellStyle name="Camp Output Field 4 2 2 2 3 2" xfId="24201"/>
    <cellStyle name="Camp Output Field 4 2 2 2 3 3" xfId="24202"/>
    <cellStyle name="Camp Output Field 4 2 2 2 3 4" xfId="24203"/>
    <cellStyle name="Camp Output Field 4 2 2 2 3 5" xfId="24204"/>
    <cellStyle name="Camp Output Field 4 2 2 2 3 6" xfId="24205"/>
    <cellStyle name="Camp Output Field 4 2 2 2 3 7" xfId="24206"/>
    <cellStyle name="Camp Output Field 4 2 2 2 4" xfId="3454"/>
    <cellStyle name="Camp Output Field 4 2 2 2 5" xfId="24207"/>
    <cellStyle name="Camp Output Field 4 2 2 2 6" xfId="24208"/>
    <cellStyle name="Camp Output Field 4 2 2 2 7" xfId="24209"/>
    <cellStyle name="Camp Output Field 4 2 2 2 8" xfId="24210"/>
    <cellStyle name="Camp Output Field 4 2 2 3" xfId="3455"/>
    <cellStyle name="Camp Output Field 4 2 2 3 2" xfId="3456"/>
    <cellStyle name="Camp Output Field 4 2 2 3 2 2" xfId="3457"/>
    <cellStyle name="Camp Output Field 4 2 2 3 2 2 2" xfId="24211"/>
    <cellStyle name="Camp Output Field 4 2 2 3 2 2 3" xfId="24212"/>
    <cellStyle name="Camp Output Field 4 2 2 3 2 2 4" xfId="24213"/>
    <cellStyle name="Camp Output Field 4 2 2 3 2 2 5" xfId="24214"/>
    <cellStyle name="Camp Output Field 4 2 2 3 2 2 6" xfId="24215"/>
    <cellStyle name="Camp Output Field 4 2 2 3 2 2 7" xfId="24216"/>
    <cellStyle name="Camp Output Field 4 2 2 3 2 2 8" xfId="24217"/>
    <cellStyle name="Camp Output Field 4 2 2 3 2 3" xfId="3458"/>
    <cellStyle name="Camp Output Field 4 2 2 3 2 3 2" xfId="24218"/>
    <cellStyle name="Camp Output Field 4 2 2 3 2 4" xfId="24219"/>
    <cellStyle name="Camp Output Field 4 2 2 3 2 5" xfId="24220"/>
    <cellStyle name="Camp Output Field 4 2 2 3 2 6" xfId="24221"/>
    <cellStyle name="Camp Output Field 4 2 2 3 2 7" xfId="24222"/>
    <cellStyle name="Camp Output Field 4 2 2 3 3" xfId="3459"/>
    <cellStyle name="Camp Output Field 4 2 2 3 3 2" xfId="24223"/>
    <cellStyle name="Camp Output Field 4 2 2 3 3 3" xfId="24224"/>
    <cellStyle name="Camp Output Field 4 2 2 3 3 4" xfId="24225"/>
    <cellStyle name="Camp Output Field 4 2 2 3 3 5" xfId="24226"/>
    <cellStyle name="Camp Output Field 4 2 2 3 3 6" xfId="24227"/>
    <cellStyle name="Camp Output Field 4 2 2 3 3 7" xfId="24228"/>
    <cellStyle name="Camp Output Field 4 2 2 3 4" xfId="3460"/>
    <cellStyle name="Camp Output Field 4 2 2 3 5" xfId="24229"/>
    <cellStyle name="Camp Output Field 4 2 2 3 6" xfId="24230"/>
    <cellStyle name="Camp Output Field 4 2 2 3 7" xfId="24231"/>
    <cellStyle name="Camp Output Field 4 2 2 3 8" xfId="24232"/>
    <cellStyle name="Camp Output Field 4 2 2 4" xfId="3461"/>
    <cellStyle name="Camp Output Field 4 2 2 4 2" xfId="3462"/>
    <cellStyle name="Camp Output Field 4 2 2 4 2 2" xfId="3463"/>
    <cellStyle name="Camp Output Field 4 2 2 4 2 2 2" xfId="24233"/>
    <cellStyle name="Camp Output Field 4 2 2 4 2 2 3" xfId="24234"/>
    <cellStyle name="Camp Output Field 4 2 2 4 2 2 4" xfId="24235"/>
    <cellStyle name="Camp Output Field 4 2 2 4 2 2 5" xfId="24236"/>
    <cellStyle name="Camp Output Field 4 2 2 4 2 2 6" xfId="24237"/>
    <cellStyle name="Camp Output Field 4 2 2 4 2 2 7" xfId="24238"/>
    <cellStyle name="Camp Output Field 4 2 2 4 2 2 8" xfId="24239"/>
    <cellStyle name="Camp Output Field 4 2 2 4 2 3" xfId="3464"/>
    <cellStyle name="Camp Output Field 4 2 2 4 2 3 2" xfId="24240"/>
    <cellStyle name="Camp Output Field 4 2 2 4 2 4" xfId="24241"/>
    <cellStyle name="Camp Output Field 4 2 2 4 2 5" xfId="24242"/>
    <cellStyle name="Camp Output Field 4 2 2 4 2 6" xfId="24243"/>
    <cellStyle name="Camp Output Field 4 2 2 4 2 7" xfId="24244"/>
    <cellStyle name="Camp Output Field 4 2 2 4 3" xfId="3465"/>
    <cellStyle name="Camp Output Field 4 2 2 4 3 2" xfId="24245"/>
    <cellStyle name="Camp Output Field 4 2 2 4 3 3" xfId="24246"/>
    <cellStyle name="Camp Output Field 4 2 2 4 3 4" xfId="24247"/>
    <cellStyle name="Camp Output Field 4 2 2 4 3 5" xfId="24248"/>
    <cellStyle name="Camp Output Field 4 2 2 4 3 6" xfId="24249"/>
    <cellStyle name="Camp Output Field 4 2 2 4 3 7" xfId="24250"/>
    <cellStyle name="Camp Output Field 4 2 2 4 4" xfId="3466"/>
    <cellStyle name="Camp Output Field 4 2 2 4 5" xfId="24251"/>
    <cellStyle name="Camp Output Field 4 2 2 4 6" xfId="24252"/>
    <cellStyle name="Camp Output Field 4 2 2 4 7" xfId="24253"/>
    <cellStyle name="Camp Output Field 4 2 2 4 8" xfId="24254"/>
    <cellStyle name="Camp Output Field 4 2 2 5" xfId="3467"/>
    <cellStyle name="Camp Output Field 4 2 2 5 2" xfId="3468"/>
    <cellStyle name="Camp Output Field 4 2 2 5 2 2" xfId="24255"/>
    <cellStyle name="Camp Output Field 4 2 2 5 2 3" xfId="24256"/>
    <cellStyle name="Camp Output Field 4 2 2 5 2 4" xfId="24257"/>
    <cellStyle name="Camp Output Field 4 2 2 5 2 5" xfId="24258"/>
    <cellStyle name="Camp Output Field 4 2 2 5 2 6" xfId="24259"/>
    <cellStyle name="Camp Output Field 4 2 2 5 2 7" xfId="24260"/>
    <cellStyle name="Camp Output Field 4 2 2 5 2 8" xfId="24261"/>
    <cellStyle name="Camp Output Field 4 2 2 5 3" xfId="3469"/>
    <cellStyle name="Camp Output Field 4 2 2 5 3 2" xfId="24262"/>
    <cellStyle name="Camp Output Field 4 2 2 5 4" xfId="24263"/>
    <cellStyle name="Camp Output Field 4 2 2 5 5" xfId="24264"/>
    <cellStyle name="Camp Output Field 4 2 2 5 6" xfId="24265"/>
    <cellStyle name="Camp Output Field 4 2 2 5 7" xfId="24266"/>
    <cellStyle name="Camp Output Field 4 2 2 6" xfId="3470"/>
    <cellStyle name="Camp Output Field 4 2 2 6 2" xfId="24267"/>
    <cellStyle name="Camp Output Field 4 2 2 6 3" xfId="24268"/>
    <cellStyle name="Camp Output Field 4 2 2 6 4" xfId="24269"/>
    <cellStyle name="Camp Output Field 4 2 2 6 5" xfId="24270"/>
    <cellStyle name="Camp Output Field 4 2 2 6 6" xfId="24271"/>
    <cellStyle name="Camp Output Field 4 2 2 6 7" xfId="24272"/>
    <cellStyle name="Camp Output Field 4 2 2 7" xfId="3471"/>
    <cellStyle name="Camp Output Field 4 2 2 8" xfId="24273"/>
    <cellStyle name="Camp Output Field 4 2 2 9" xfId="24274"/>
    <cellStyle name="Camp Output Field 4 2 3" xfId="3472"/>
    <cellStyle name="Camp Output Field 4 2 3 2" xfId="3473"/>
    <cellStyle name="Camp Output Field 4 2 3 2 2" xfId="3474"/>
    <cellStyle name="Camp Output Field 4 2 3 2 2 2" xfId="24275"/>
    <cellStyle name="Camp Output Field 4 2 3 2 2 3" xfId="24276"/>
    <cellStyle name="Camp Output Field 4 2 3 2 2 4" xfId="24277"/>
    <cellStyle name="Camp Output Field 4 2 3 2 2 5" xfId="24278"/>
    <cellStyle name="Camp Output Field 4 2 3 2 2 6" xfId="24279"/>
    <cellStyle name="Camp Output Field 4 2 3 2 2 7" xfId="24280"/>
    <cellStyle name="Camp Output Field 4 2 3 2 2 8" xfId="24281"/>
    <cellStyle name="Camp Output Field 4 2 3 2 3" xfId="3475"/>
    <cellStyle name="Camp Output Field 4 2 3 2 3 2" xfId="24282"/>
    <cellStyle name="Camp Output Field 4 2 3 2 4" xfId="24283"/>
    <cellStyle name="Camp Output Field 4 2 3 2 5" xfId="24284"/>
    <cellStyle name="Camp Output Field 4 2 3 2 6" xfId="24285"/>
    <cellStyle name="Camp Output Field 4 2 3 2 7" xfId="24286"/>
    <cellStyle name="Camp Output Field 4 2 3 3" xfId="3476"/>
    <cellStyle name="Camp Output Field 4 2 3 3 2" xfId="24287"/>
    <cellStyle name="Camp Output Field 4 2 3 3 3" xfId="24288"/>
    <cellStyle name="Camp Output Field 4 2 3 3 4" xfId="24289"/>
    <cellStyle name="Camp Output Field 4 2 3 3 5" xfId="24290"/>
    <cellStyle name="Camp Output Field 4 2 3 3 6" xfId="24291"/>
    <cellStyle name="Camp Output Field 4 2 3 3 7" xfId="24292"/>
    <cellStyle name="Camp Output Field 4 2 3 4" xfId="3477"/>
    <cellStyle name="Camp Output Field 4 2 3 5" xfId="24293"/>
    <cellStyle name="Camp Output Field 4 2 3 6" xfId="24294"/>
    <cellStyle name="Camp Output Field 4 2 3 7" xfId="24295"/>
    <cellStyle name="Camp Output Field 4 2 3 8" xfId="24296"/>
    <cellStyle name="Camp Output Field 4 2 4" xfId="3478"/>
    <cellStyle name="Camp Output Field 4 2 4 2" xfId="3479"/>
    <cellStyle name="Camp Output Field 4 2 4 2 2" xfId="3480"/>
    <cellStyle name="Camp Output Field 4 2 4 2 2 2" xfId="24297"/>
    <cellStyle name="Camp Output Field 4 2 4 2 2 3" xfId="24298"/>
    <cellStyle name="Camp Output Field 4 2 4 2 2 4" xfId="24299"/>
    <cellStyle name="Camp Output Field 4 2 4 2 2 5" xfId="24300"/>
    <cellStyle name="Camp Output Field 4 2 4 2 2 6" xfId="24301"/>
    <cellStyle name="Camp Output Field 4 2 4 2 2 7" xfId="24302"/>
    <cellStyle name="Camp Output Field 4 2 4 2 2 8" xfId="24303"/>
    <cellStyle name="Camp Output Field 4 2 4 2 3" xfId="3481"/>
    <cellStyle name="Camp Output Field 4 2 4 2 3 2" xfId="24304"/>
    <cellStyle name="Camp Output Field 4 2 4 2 4" xfId="24305"/>
    <cellStyle name="Camp Output Field 4 2 4 2 5" xfId="24306"/>
    <cellStyle name="Camp Output Field 4 2 4 2 6" xfId="24307"/>
    <cellStyle name="Camp Output Field 4 2 4 2 7" xfId="24308"/>
    <cellStyle name="Camp Output Field 4 2 4 3" xfId="3482"/>
    <cellStyle name="Camp Output Field 4 2 4 3 2" xfId="24309"/>
    <cellStyle name="Camp Output Field 4 2 4 3 3" xfId="24310"/>
    <cellStyle name="Camp Output Field 4 2 4 3 4" xfId="24311"/>
    <cellStyle name="Camp Output Field 4 2 4 3 5" xfId="24312"/>
    <cellStyle name="Camp Output Field 4 2 4 3 6" xfId="24313"/>
    <cellStyle name="Camp Output Field 4 2 4 3 7" xfId="24314"/>
    <cellStyle name="Camp Output Field 4 2 4 4" xfId="3483"/>
    <cellStyle name="Camp Output Field 4 2 4 5" xfId="24315"/>
    <cellStyle name="Camp Output Field 4 2 4 6" xfId="24316"/>
    <cellStyle name="Camp Output Field 4 2 4 7" xfId="24317"/>
    <cellStyle name="Camp Output Field 4 2 4 8" xfId="24318"/>
    <cellStyle name="Camp Output Field 4 2 5" xfId="3484"/>
    <cellStyle name="Camp Output Field 4 2 5 2" xfId="3485"/>
    <cellStyle name="Camp Output Field 4 2 5 2 2" xfId="3486"/>
    <cellStyle name="Camp Output Field 4 2 5 2 2 2" xfId="24319"/>
    <cellStyle name="Camp Output Field 4 2 5 2 2 3" xfId="24320"/>
    <cellStyle name="Camp Output Field 4 2 5 2 2 4" xfId="24321"/>
    <cellStyle name="Camp Output Field 4 2 5 2 2 5" xfId="24322"/>
    <cellStyle name="Camp Output Field 4 2 5 2 2 6" xfId="24323"/>
    <cellStyle name="Camp Output Field 4 2 5 2 2 7" xfId="24324"/>
    <cellStyle name="Camp Output Field 4 2 5 2 2 8" xfId="24325"/>
    <cellStyle name="Camp Output Field 4 2 5 2 3" xfId="3487"/>
    <cellStyle name="Camp Output Field 4 2 5 2 3 2" xfId="24326"/>
    <cellStyle name="Camp Output Field 4 2 5 2 4" xfId="24327"/>
    <cellStyle name="Camp Output Field 4 2 5 2 5" xfId="24328"/>
    <cellStyle name="Camp Output Field 4 2 5 2 6" xfId="24329"/>
    <cellStyle name="Camp Output Field 4 2 5 2 7" xfId="24330"/>
    <cellStyle name="Camp Output Field 4 2 5 3" xfId="3488"/>
    <cellStyle name="Camp Output Field 4 2 5 3 2" xfId="24331"/>
    <cellStyle name="Camp Output Field 4 2 5 3 3" xfId="24332"/>
    <cellStyle name="Camp Output Field 4 2 5 3 4" xfId="24333"/>
    <cellStyle name="Camp Output Field 4 2 5 3 5" xfId="24334"/>
    <cellStyle name="Camp Output Field 4 2 5 3 6" xfId="24335"/>
    <cellStyle name="Camp Output Field 4 2 5 3 7" xfId="24336"/>
    <cellStyle name="Camp Output Field 4 2 5 4" xfId="3489"/>
    <cellStyle name="Camp Output Field 4 2 5 5" xfId="24337"/>
    <cellStyle name="Camp Output Field 4 2 5 6" xfId="24338"/>
    <cellStyle name="Camp Output Field 4 2 5 7" xfId="24339"/>
    <cellStyle name="Camp Output Field 4 2 5 8" xfId="24340"/>
    <cellStyle name="Camp Output Field 4 2 6" xfId="3490"/>
    <cellStyle name="Camp Output Field 4 2 6 2" xfId="3491"/>
    <cellStyle name="Camp Output Field 4 2 6 2 2" xfId="24341"/>
    <cellStyle name="Camp Output Field 4 2 6 2 3" xfId="24342"/>
    <cellStyle name="Camp Output Field 4 2 6 2 4" xfId="24343"/>
    <cellStyle name="Camp Output Field 4 2 6 2 5" xfId="24344"/>
    <cellStyle name="Camp Output Field 4 2 6 2 6" xfId="24345"/>
    <cellStyle name="Camp Output Field 4 2 6 2 7" xfId="24346"/>
    <cellStyle name="Camp Output Field 4 2 6 2 8" xfId="24347"/>
    <cellStyle name="Camp Output Field 4 2 6 3" xfId="3492"/>
    <cellStyle name="Camp Output Field 4 2 6 3 2" xfId="24348"/>
    <cellStyle name="Camp Output Field 4 2 6 4" xfId="24349"/>
    <cellStyle name="Camp Output Field 4 2 6 5" xfId="24350"/>
    <cellStyle name="Camp Output Field 4 2 6 6" xfId="24351"/>
    <cellStyle name="Camp Output Field 4 2 6 7" xfId="24352"/>
    <cellStyle name="Camp Output Field 4 2 7" xfId="3493"/>
    <cellStyle name="Camp Output Field 4 2 7 2" xfId="24353"/>
    <cellStyle name="Camp Output Field 4 2 7 3" xfId="24354"/>
    <cellStyle name="Camp Output Field 4 2 7 4" xfId="24355"/>
    <cellStyle name="Camp Output Field 4 2 7 5" xfId="24356"/>
    <cellStyle name="Camp Output Field 4 2 7 6" xfId="24357"/>
    <cellStyle name="Camp Output Field 4 2 7 7" xfId="24358"/>
    <cellStyle name="Camp Output Field 4 2 8" xfId="3494"/>
    <cellStyle name="Camp Output Field 4 2 9" xfId="24359"/>
    <cellStyle name="Camp Output Field 4 3" xfId="3495"/>
    <cellStyle name="Camp Output Field 4 3 10" xfId="24360"/>
    <cellStyle name="Camp Output Field 4 3 11" xfId="24361"/>
    <cellStyle name="Camp Output Field 4 3 2" xfId="3496"/>
    <cellStyle name="Camp Output Field 4 3 2 2" xfId="3497"/>
    <cellStyle name="Camp Output Field 4 3 2 2 2" xfId="3498"/>
    <cellStyle name="Camp Output Field 4 3 2 2 2 2" xfId="24362"/>
    <cellStyle name="Camp Output Field 4 3 2 2 2 3" xfId="24363"/>
    <cellStyle name="Camp Output Field 4 3 2 2 2 4" xfId="24364"/>
    <cellStyle name="Camp Output Field 4 3 2 2 2 5" xfId="24365"/>
    <cellStyle name="Camp Output Field 4 3 2 2 2 6" xfId="24366"/>
    <cellStyle name="Camp Output Field 4 3 2 2 2 7" xfId="24367"/>
    <cellStyle name="Camp Output Field 4 3 2 2 2 8" xfId="24368"/>
    <cellStyle name="Camp Output Field 4 3 2 2 3" xfId="3499"/>
    <cellStyle name="Camp Output Field 4 3 2 2 3 2" xfId="24369"/>
    <cellStyle name="Camp Output Field 4 3 2 2 4" xfId="24370"/>
    <cellStyle name="Camp Output Field 4 3 2 2 5" xfId="24371"/>
    <cellStyle name="Camp Output Field 4 3 2 2 6" xfId="24372"/>
    <cellStyle name="Camp Output Field 4 3 2 2 7" xfId="24373"/>
    <cellStyle name="Camp Output Field 4 3 2 3" xfId="3500"/>
    <cellStyle name="Camp Output Field 4 3 2 3 2" xfId="24374"/>
    <cellStyle name="Camp Output Field 4 3 2 3 3" xfId="24375"/>
    <cellStyle name="Camp Output Field 4 3 2 3 4" xfId="24376"/>
    <cellStyle name="Camp Output Field 4 3 2 3 5" xfId="24377"/>
    <cellStyle name="Camp Output Field 4 3 2 3 6" xfId="24378"/>
    <cellStyle name="Camp Output Field 4 3 2 3 7" xfId="24379"/>
    <cellStyle name="Camp Output Field 4 3 2 4" xfId="3501"/>
    <cellStyle name="Camp Output Field 4 3 2 5" xfId="24380"/>
    <cellStyle name="Camp Output Field 4 3 2 6" xfId="24381"/>
    <cellStyle name="Camp Output Field 4 3 2 7" xfId="24382"/>
    <cellStyle name="Camp Output Field 4 3 2 8" xfId="24383"/>
    <cellStyle name="Camp Output Field 4 3 3" xfId="3502"/>
    <cellStyle name="Camp Output Field 4 3 3 2" xfId="3503"/>
    <cellStyle name="Camp Output Field 4 3 3 2 2" xfId="3504"/>
    <cellStyle name="Camp Output Field 4 3 3 2 2 2" xfId="24384"/>
    <cellStyle name="Camp Output Field 4 3 3 2 2 3" xfId="24385"/>
    <cellStyle name="Camp Output Field 4 3 3 2 2 4" xfId="24386"/>
    <cellStyle name="Camp Output Field 4 3 3 2 2 5" xfId="24387"/>
    <cellStyle name="Camp Output Field 4 3 3 2 2 6" xfId="24388"/>
    <cellStyle name="Camp Output Field 4 3 3 2 2 7" xfId="24389"/>
    <cellStyle name="Camp Output Field 4 3 3 2 2 8" xfId="24390"/>
    <cellStyle name="Camp Output Field 4 3 3 2 3" xfId="3505"/>
    <cellStyle name="Camp Output Field 4 3 3 2 3 2" xfId="24391"/>
    <cellStyle name="Camp Output Field 4 3 3 2 4" xfId="24392"/>
    <cellStyle name="Camp Output Field 4 3 3 2 5" xfId="24393"/>
    <cellStyle name="Camp Output Field 4 3 3 2 6" xfId="24394"/>
    <cellStyle name="Camp Output Field 4 3 3 2 7" xfId="24395"/>
    <cellStyle name="Camp Output Field 4 3 3 3" xfId="3506"/>
    <cellStyle name="Camp Output Field 4 3 3 3 2" xfId="24396"/>
    <cellStyle name="Camp Output Field 4 3 3 3 3" xfId="24397"/>
    <cellStyle name="Camp Output Field 4 3 3 3 4" xfId="24398"/>
    <cellStyle name="Camp Output Field 4 3 3 3 5" xfId="24399"/>
    <cellStyle name="Camp Output Field 4 3 3 3 6" xfId="24400"/>
    <cellStyle name="Camp Output Field 4 3 3 3 7" xfId="24401"/>
    <cellStyle name="Camp Output Field 4 3 3 4" xfId="3507"/>
    <cellStyle name="Camp Output Field 4 3 3 5" xfId="24402"/>
    <cellStyle name="Camp Output Field 4 3 3 6" xfId="24403"/>
    <cellStyle name="Camp Output Field 4 3 3 7" xfId="24404"/>
    <cellStyle name="Camp Output Field 4 3 3 8" xfId="24405"/>
    <cellStyle name="Camp Output Field 4 3 4" xfId="3508"/>
    <cellStyle name="Camp Output Field 4 3 4 2" xfId="3509"/>
    <cellStyle name="Camp Output Field 4 3 4 2 2" xfId="3510"/>
    <cellStyle name="Camp Output Field 4 3 4 2 2 2" xfId="24406"/>
    <cellStyle name="Camp Output Field 4 3 4 2 2 3" xfId="24407"/>
    <cellStyle name="Camp Output Field 4 3 4 2 2 4" xfId="24408"/>
    <cellStyle name="Camp Output Field 4 3 4 2 2 5" xfId="24409"/>
    <cellStyle name="Camp Output Field 4 3 4 2 2 6" xfId="24410"/>
    <cellStyle name="Camp Output Field 4 3 4 2 2 7" xfId="24411"/>
    <cellStyle name="Camp Output Field 4 3 4 2 2 8" xfId="24412"/>
    <cellStyle name="Camp Output Field 4 3 4 2 3" xfId="3511"/>
    <cellStyle name="Camp Output Field 4 3 4 2 3 2" xfId="24413"/>
    <cellStyle name="Camp Output Field 4 3 4 2 4" xfId="24414"/>
    <cellStyle name="Camp Output Field 4 3 4 2 5" xfId="24415"/>
    <cellStyle name="Camp Output Field 4 3 4 2 6" xfId="24416"/>
    <cellStyle name="Camp Output Field 4 3 4 2 7" xfId="24417"/>
    <cellStyle name="Camp Output Field 4 3 4 3" xfId="3512"/>
    <cellStyle name="Camp Output Field 4 3 4 3 2" xfId="24418"/>
    <cellStyle name="Camp Output Field 4 3 4 3 3" xfId="24419"/>
    <cellStyle name="Camp Output Field 4 3 4 3 4" xfId="24420"/>
    <cellStyle name="Camp Output Field 4 3 4 3 5" xfId="24421"/>
    <cellStyle name="Camp Output Field 4 3 4 3 6" xfId="24422"/>
    <cellStyle name="Camp Output Field 4 3 4 3 7" xfId="24423"/>
    <cellStyle name="Camp Output Field 4 3 4 4" xfId="3513"/>
    <cellStyle name="Camp Output Field 4 3 4 5" xfId="24424"/>
    <cellStyle name="Camp Output Field 4 3 4 6" xfId="24425"/>
    <cellStyle name="Camp Output Field 4 3 4 7" xfId="24426"/>
    <cellStyle name="Camp Output Field 4 3 4 8" xfId="24427"/>
    <cellStyle name="Camp Output Field 4 3 5" xfId="3514"/>
    <cellStyle name="Camp Output Field 4 3 5 2" xfId="3515"/>
    <cellStyle name="Camp Output Field 4 3 5 2 2" xfId="24428"/>
    <cellStyle name="Camp Output Field 4 3 5 2 3" xfId="24429"/>
    <cellStyle name="Camp Output Field 4 3 5 2 4" xfId="24430"/>
    <cellStyle name="Camp Output Field 4 3 5 2 5" xfId="24431"/>
    <cellStyle name="Camp Output Field 4 3 5 2 6" xfId="24432"/>
    <cellStyle name="Camp Output Field 4 3 5 2 7" xfId="24433"/>
    <cellStyle name="Camp Output Field 4 3 5 2 8" xfId="24434"/>
    <cellStyle name="Camp Output Field 4 3 5 3" xfId="3516"/>
    <cellStyle name="Camp Output Field 4 3 5 3 2" xfId="24435"/>
    <cellStyle name="Camp Output Field 4 3 5 4" xfId="24436"/>
    <cellStyle name="Camp Output Field 4 3 5 5" xfId="24437"/>
    <cellStyle name="Camp Output Field 4 3 5 6" xfId="24438"/>
    <cellStyle name="Camp Output Field 4 3 5 7" xfId="24439"/>
    <cellStyle name="Camp Output Field 4 3 6" xfId="3517"/>
    <cellStyle name="Camp Output Field 4 3 6 2" xfId="24440"/>
    <cellStyle name="Camp Output Field 4 3 6 3" xfId="24441"/>
    <cellStyle name="Camp Output Field 4 3 6 4" xfId="24442"/>
    <cellStyle name="Camp Output Field 4 3 6 5" xfId="24443"/>
    <cellStyle name="Camp Output Field 4 3 6 6" xfId="24444"/>
    <cellStyle name="Camp Output Field 4 3 6 7" xfId="24445"/>
    <cellStyle name="Camp Output Field 4 3 7" xfId="3518"/>
    <cellStyle name="Camp Output Field 4 3 8" xfId="24446"/>
    <cellStyle name="Camp Output Field 4 3 9" xfId="24447"/>
    <cellStyle name="Camp Output Field 4 4" xfId="3519"/>
    <cellStyle name="Camp Output Field 4 4 10" xfId="24448"/>
    <cellStyle name="Camp Output Field 4 4 11" xfId="24449"/>
    <cellStyle name="Camp Output Field 4 4 2" xfId="3520"/>
    <cellStyle name="Camp Output Field 4 4 2 2" xfId="3521"/>
    <cellStyle name="Camp Output Field 4 4 2 2 2" xfId="3522"/>
    <cellStyle name="Camp Output Field 4 4 2 2 2 2" xfId="24450"/>
    <cellStyle name="Camp Output Field 4 4 2 2 2 3" xfId="24451"/>
    <cellStyle name="Camp Output Field 4 4 2 2 2 4" xfId="24452"/>
    <cellStyle name="Camp Output Field 4 4 2 2 2 5" xfId="24453"/>
    <cellStyle name="Camp Output Field 4 4 2 2 2 6" xfId="24454"/>
    <cellStyle name="Camp Output Field 4 4 2 2 2 7" xfId="24455"/>
    <cellStyle name="Camp Output Field 4 4 2 2 2 8" xfId="24456"/>
    <cellStyle name="Camp Output Field 4 4 2 2 3" xfId="3523"/>
    <cellStyle name="Camp Output Field 4 4 2 2 3 2" xfId="24457"/>
    <cellStyle name="Camp Output Field 4 4 2 2 4" xfId="24458"/>
    <cellStyle name="Camp Output Field 4 4 2 2 5" xfId="24459"/>
    <cellStyle name="Camp Output Field 4 4 2 2 6" xfId="24460"/>
    <cellStyle name="Camp Output Field 4 4 2 2 7" xfId="24461"/>
    <cellStyle name="Camp Output Field 4 4 2 3" xfId="3524"/>
    <cellStyle name="Camp Output Field 4 4 2 3 2" xfId="24462"/>
    <cellStyle name="Camp Output Field 4 4 2 3 3" xfId="24463"/>
    <cellStyle name="Camp Output Field 4 4 2 3 4" xfId="24464"/>
    <cellStyle name="Camp Output Field 4 4 2 3 5" xfId="24465"/>
    <cellStyle name="Camp Output Field 4 4 2 3 6" xfId="24466"/>
    <cellStyle name="Camp Output Field 4 4 2 3 7" xfId="24467"/>
    <cellStyle name="Camp Output Field 4 4 2 4" xfId="3525"/>
    <cellStyle name="Camp Output Field 4 4 2 5" xfId="24468"/>
    <cellStyle name="Camp Output Field 4 4 2 6" xfId="24469"/>
    <cellStyle name="Camp Output Field 4 4 2 7" xfId="24470"/>
    <cellStyle name="Camp Output Field 4 4 2 8" xfId="24471"/>
    <cellStyle name="Camp Output Field 4 4 3" xfId="3526"/>
    <cellStyle name="Camp Output Field 4 4 3 2" xfId="3527"/>
    <cellStyle name="Camp Output Field 4 4 3 2 2" xfId="3528"/>
    <cellStyle name="Camp Output Field 4 4 3 2 2 2" xfId="24472"/>
    <cellStyle name="Camp Output Field 4 4 3 2 2 3" xfId="24473"/>
    <cellStyle name="Camp Output Field 4 4 3 2 2 4" xfId="24474"/>
    <cellStyle name="Camp Output Field 4 4 3 2 2 5" xfId="24475"/>
    <cellStyle name="Camp Output Field 4 4 3 2 2 6" xfId="24476"/>
    <cellStyle name="Camp Output Field 4 4 3 2 2 7" xfId="24477"/>
    <cellStyle name="Camp Output Field 4 4 3 2 2 8" xfId="24478"/>
    <cellStyle name="Camp Output Field 4 4 3 2 3" xfId="3529"/>
    <cellStyle name="Camp Output Field 4 4 3 2 3 2" xfId="24479"/>
    <cellStyle name="Camp Output Field 4 4 3 2 4" xfId="24480"/>
    <cellStyle name="Camp Output Field 4 4 3 2 5" xfId="24481"/>
    <cellStyle name="Camp Output Field 4 4 3 2 6" xfId="24482"/>
    <cellStyle name="Camp Output Field 4 4 3 2 7" xfId="24483"/>
    <cellStyle name="Camp Output Field 4 4 3 3" xfId="3530"/>
    <cellStyle name="Camp Output Field 4 4 3 3 2" xfId="24484"/>
    <cellStyle name="Camp Output Field 4 4 3 3 3" xfId="24485"/>
    <cellStyle name="Camp Output Field 4 4 3 3 4" xfId="24486"/>
    <cellStyle name="Camp Output Field 4 4 3 3 5" xfId="24487"/>
    <cellStyle name="Camp Output Field 4 4 3 3 6" xfId="24488"/>
    <cellStyle name="Camp Output Field 4 4 3 3 7" xfId="24489"/>
    <cellStyle name="Camp Output Field 4 4 3 4" xfId="3531"/>
    <cellStyle name="Camp Output Field 4 4 3 5" xfId="24490"/>
    <cellStyle name="Camp Output Field 4 4 3 6" xfId="24491"/>
    <cellStyle name="Camp Output Field 4 4 3 7" xfId="24492"/>
    <cellStyle name="Camp Output Field 4 4 3 8" xfId="24493"/>
    <cellStyle name="Camp Output Field 4 4 4" xfId="3532"/>
    <cellStyle name="Camp Output Field 4 4 4 2" xfId="3533"/>
    <cellStyle name="Camp Output Field 4 4 4 2 2" xfId="3534"/>
    <cellStyle name="Camp Output Field 4 4 4 2 2 2" xfId="24494"/>
    <cellStyle name="Camp Output Field 4 4 4 2 2 3" xfId="24495"/>
    <cellStyle name="Camp Output Field 4 4 4 2 2 4" xfId="24496"/>
    <cellStyle name="Camp Output Field 4 4 4 2 2 5" xfId="24497"/>
    <cellStyle name="Camp Output Field 4 4 4 2 2 6" xfId="24498"/>
    <cellStyle name="Camp Output Field 4 4 4 2 2 7" xfId="24499"/>
    <cellStyle name="Camp Output Field 4 4 4 2 2 8" xfId="24500"/>
    <cellStyle name="Camp Output Field 4 4 4 2 3" xfId="3535"/>
    <cellStyle name="Camp Output Field 4 4 4 2 3 2" xfId="24501"/>
    <cellStyle name="Camp Output Field 4 4 4 2 4" xfId="24502"/>
    <cellStyle name="Camp Output Field 4 4 4 2 5" xfId="24503"/>
    <cellStyle name="Camp Output Field 4 4 4 2 6" xfId="24504"/>
    <cellStyle name="Camp Output Field 4 4 4 2 7" xfId="24505"/>
    <cellStyle name="Camp Output Field 4 4 4 3" xfId="3536"/>
    <cellStyle name="Camp Output Field 4 4 4 3 2" xfId="24506"/>
    <cellStyle name="Camp Output Field 4 4 4 3 3" xfId="24507"/>
    <cellStyle name="Camp Output Field 4 4 4 3 4" xfId="24508"/>
    <cellStyle name="Camp Output Field 4 4 4 3 5" xfId="24509"/>
    <cellStyle name="Camp Output Field 4 4 4 3 6" xfId="24510"/>
    <cellStyle name="Camp Output Field 4 4 4 3 7" xfId="24511"/>
    <cellStyle name="Camp Output Field 4 4 4 4" xfId="3537"/>
    <cellStyle name="Camp Output Field 4 4 4 5" xfId="24512"/>
    <cellStyle name="Camp Output Field 4 4 4 6" xfId="24513"/>
    <cellStyle name="Camp Output Field 4 4 4 7" xfId="24514"/>
    <cellStyle name="Camp Output Field 4 4 4 8" xfId="24515"/>
    <cellStyle name="Camp Output Field 4 4 5" xfId="3538"/>
    <cellStyle name="Camp Output Field 4 4 5 2" xfId="3539"/>
    <cellStyle name="Camp Output Field 4 4 5 2 2" xfId="24516"/>
    <cellStyle name="Camp Output Field 4 4 5 2 3" xfId="24517"/>
    <cellStyle name="Camp Output Field 4 4 5 2 4" xfId="24518"/>
    <cellStyle name="Camp Output Field 4 4 5 2 5" xfId="24519"/>
    <cellStyle name="Camp Output Field 4 4 5 2 6" xfId="24520"/>
    <cellStyle name="Camp Output Field 4 4 5 2 7" xfId="24521"/>
    <cellStyle name="Camp Output Field 4 4 5 2 8" xfId="24522"/>
    <cellStyle name="Camp Output Field 4 4 5 3" xfId="3540"/>
    <cellStyle name="Camp Output Field 4 4 5 3 2" xfId="24523"/>
    <cellStyle name="Camp Output Field 4 4 5 4" xfId="24524"/>
    <cellStyle name="Camp Output Field 4 4 5 5" xfId="24525"/>
    <cellStyle name="Camp Output Field 4 4 5 6" xfId="24526"/>
    <cellStyle name="Camp Output Field 4 4 5 7" xfId="24527"/>
    <cellStyle name="Camp Output Field 4 4 6" xfId="3541"/>
    <cellStyle name="Camp Output Field 4 4 6 2" xfId="24528"/>
    <cellStyle name="Camp Output Field 4 4 6 3" xfId="24529"/>
    <cellStyle name="Camp Output Field 4 4 6 4" xfId="24530"/>
    <cellStyle name="Camp Output Field 4 4 6 5" xfId="24531"/>
    <cellStyle name="Camp Output Field 4 4 6 6" xfId="24532"/>
    <cellStyle name="Camp Output Field 4 4 6 7" xfId="24533"/>
    <cellStyle name="Camp Output Field 4 4 7" xfId="3542"/>
    <cellStyle name="Camp Output Field 4 4 8" xfId="24534"/>
    <cellStyle name="Camp Output Field 4 4 9" xfId="24535"/>
    <cellStyle name="Camp Output Field 4 5" xfId="3543"/>
    <cellStyle name="Camp Output Field 4 5 2" xfId="3544"/>
    <cellStyle name="Camp Output Field 4 5 2 2" xfId="3545"/>
    <cellStyle name="Camp Output Field 4 5 2 2 2" xfId="24536"/>
    <cellStyle name="Camp Output Field 4 5 2 2 3" xfId="24537"/>
    <cellStyle name="Camp Output Field 4 5 2 2 4" xfId="24538"/>
    <cellStyle name="Camp Output Field 4 5 2 2 5" xfId="24539"/>
    <cellStyle name="Camp Output Field 4 5 2 2 6" xfId="24540"/>
    <cellStyle name="Camp Output Field 4 5 2 2 7" xfId="24541"/>
    <cellStyle name="Camp Output Field 4 5 2 2 8" xfId="24542"/>
    <cellStyle name="Camp Output Field 4 5 2 3" xfId="3546"/>
    <cellStyle name="Camp Output Field 4 5 2 3 2" xfId="24543"/>
    <cellStyle name="Camp Output Field 4 5 2 4" xfId="24544"/>
    <cellStyle name="Camp Output Field 4 5 2 5" xfId="24545"/>
    <cellStyle name="Camp Output Field 4 5 2 6" xfId="24546"/>
    <cellStyle name="Camp Output Field 4 5 2 7" xfId="24547"/>
    <cellStyle name="Camp Output Field 4 5 3" xfId="3547"/>
    <cellStyle name="Camp Output Field 4 5 3 2" xfId="24548"/>
    <cellStyle name="Camp Output Field 4 5 3 3" xfId="24549"/>
    <cellStyle name="Camp Output Field 4 5 3 4" xfId="24550"/>
    <cellStyle name="Camp Output Field 4 5 3 5" xfId="24551"/>
    <cellStyle name="Camp Output Field 4 5 3 6" xfId="24552"/>
    <cellStyle name="Camp Output Field 4 5 3 7" xfId="24553"/>
    <cellStyle name="Camp Output Field 4 5 4" xfId="3548"/>
    <cellStyle name="Camp Output Field 4 5 5" xfId="24554"/>
    <cellStyle name="Camp Output Field 4 5 6" xfId="24555"/>
    <cellStyle name="Camp Output Field 4 5 7" xfId="24556"/>
    <cellStyle name="Camp Output Field 4 5 8" xfId="24557"/>
    <cellStyle name="Camp Output Field 4 6" xfId="3549"/>
    <cellStyle name="Camp Output Field 4 6 2" xfId="3550"/>
    <cellStyle name="Camp Output Field 4 6 2 2" xfId="3551"/>
    <cellStyle name="Camp Output Field 4 6 2 2 2" xfId="24558"/>
    <cellStyle name="Camp Output Field 4 6 2 2 3" xfId="24559"/>
    <cellStyle name="Camp Output Field 4 6 2 2 4" xfId="24560"/>
    <cellStyle name="Camp Output Field 4 6 2 2 5" xfId="24561"/>
    <cellStyle name="Camp Output Field 4 6 2 2 6" xfId="24562"/>
    <cellStyle name="Camp Output Field 4 6 2 2 7" xfId="24563"/>
    <cellStyle name="Camp Output Field 4 6 2 2 8" xfId="24564"/>
    <cellStyle name="Camp Output Field 4 6 2 3" xfId="3552"/>
    <cellStyle name="Camp Output Field 4 6 2 3 2" xfId="24565"/>
    <cellStyle name="Camp Output Field 4 6 2 4" xfId="24566"/>
    <cellStyle name="Camp Output Field 4 6 2 5" xfId="24567"/>
    <cellStyle name="Camp Output Field 4 6 2 6" xfId="24568"/>
    <cellStyle name="Camp Output Field 4 6 2 7" xfId="24569"/>
    <cellStyle name="Camp Output Field 4 6 3" xfId="3553"/>
    <cellStyle name="Camp Output Field 4 6 3 2" xfId="24570"/>
    <cellStyle name="Camp Output Field 4 6 3 3" xfId="24571"/>
    <cellStyle name="Camp Output Field 4 6 3 4" xfId="24572"/>
    <cellStyle name="Camp Output Field 4 6 3 5" xfId="24573"/>
    <cellStyle name="Camp Output Field 4 6 3 6" xfId="24574"/>
    <cellStyle name="Camp Output Field 4 6 3 7" xfId="24575"/>
    <cellStyle name="Camp Output Field 4 6 4" xfId="3554"/>
    <cellStyle name="Camp Output Field 4 6 5" xfId="24576"/>
    <cellStyle name="Camp Output Field 4 6 6" xfId="24577"/>
    <cellStyle name="Camp Output Field 4 6 7" xfId="24578"/>
    <cellStyle name="Camp Output Field 4 6 8" xfId="24579"/>
    <cellStyle name="Camp Output Field 4 7" xfId="3555"/>
    <cellStyle name="Camp Output Field 4 7 2" xfId="3556"/>
    <cellStyle name="Camp Output Field 4 7 2 2" xfId="3557"/>
    <cellStyle name="Camp Output Field 4 7 2 2 2" xfId="24580"/>
    <cellStyle name="Camp Output Field 4 7 2 2 3" xfId="24581"/>
    <cellStyle name="Camp Output Field 4 7 2 2 4" xfId="24582"/>
    <cellStyle name="Camp Output Field 4 7 2 2 5" xfId="24583"/>
    <cellStyle name="Camp Output Field 4 7 2 2 6" xfId="24584"/>
    <cellStyle name="Camp Output Field 4 7 2 2 7" xfId="24585"/>
    <cellStyle name="Camp Output Field 4 7 2 2 8" xfId="24586"/>
    <cellStyle name="Camp Output Field 4 7 2 3" xfId="3558"/>
    <cellStyle name="Camp Output Field 4 7 2 3 2" xfId="24587"/>
    <cellStyle name="Camp Output Field 4 7 2 4" xfId="24588"/>
    <cellStyle name="Camp Output Field 4 7 2 5" xfId="24589"/>
    <cellStyle name="Camp Output Field 4 7 2 6" xfId="24590"/>
    <cellStyle name="Camp Output Field 4 7 2 7" xfId="24591"/>
    <cellStyle name="Camp Output Field 4 7 3" xfId="3559"/>
    <cellStyle name="Camp Output Field 4 7 3 2" xfId="24592"/>
    <cellStyle name="Camp Output Field 4 7 3 3" xfId="24593"/>
    <cellStyle name="Camp Output Field 4 7 3 4" xfId="24594"/>
    <cellStyle name="Camp Output Field 4 7 3 5" xfId="24595"/>
    <cellStyle name="Camp Output Field 4 7 3 6" xfId="24596"/>
    <cellStyle name="Camp Output Field 4 7 3 7" xfId="24597"/>
    <cellStyle name="Camp Output Field 4 7 4" xfId="3560"/>
    <cellStyle name="Camp Output Field 4 7 5" xfId="24598"/>
    <cellStyle name="Camp Output Field 4 7 6" xfId="24599"/>
    <cellStyle name="Camp Output Field 4 7 7" xfId="24600"/>
    <cellStyle name="Camp Output Field 4 7 8" xfId="24601"/>
    <cellStyle name="Camp Output Field 4 8" xfId="3561"/>
    <cellStyle name="Camp Output Field 4 8 2" xfId="3562"/>
    <cellStyle name="Camp Output Field 4 8 2 2" xfId="24602"/>
    <cellStyle name="Camp Output Field 4 8 2 3" xfId="24603"/>
    <cellStyle name="Camp Output Field 4 8 2 4" xfId="24604"/>
    <cellStyle name="Camp Output Field 4 8 2 5" xfId="24605"/>
    <cellStyle name="Camp Output Field 4 8 2 6" xfId="24606"/>
    <cellStyle name="Camp Output Field 4 8 2 7" xfId="24607"/>
    <cellStyle name="Camp Output Field 4 8 2 8" xfId="24608"/>
    <cellStyle name="Camp Output Field 4 8 3" xfId="3563"/>
    <cellStyle name="Camp Output Field 4 8 3 2" xfId="24609"/>
    <cellStyle name="Camp Output Field 4 8 4" xfId="24610"/>
    <cellStyle name="Camp Output Field 4 8 5" xfId="24611"/>
    <cellStyle name="Camp Output Field 4 8 6" xfId="24612"/>
    <cellStyle name="Camp Output Field 4 8 7" xfId="24613"/>
    <cellStyle name="Camp Output Field 4 9" xfId="3564"/>
    <cellStyle name="Camp Output Field 4 9 2" xfId="24614"/>
    <cellStyle name="Camp Output Field 4 9 3" xfId="24615"/>
    <cellStyle name="Camp Output Field 4 9 4" xfId="24616"/>
    <cellStyle name="Camp Output Field 4 9 5" xfId="24617"/>
    <cellStyle name="Camp Output Field 4 9 6" xfId="24618"/>
    <cellStyle name="Camp Output Field 4 9 7" xfId="24619"/>
    <cellStyle name="Camp Output Field 5" xfId="3565"/>
    <cellStyle name="Camp Output Field 5 10" xfId="3566"/>
    <cellStyle name="Camp Output Field 5 11" xfId="24620"/>
    <cellStyle name="Camp Output Field 5 12" xfId="24621"/>
    <cellStyle name="Camp Output Field 5 13" xfId="24622"/>
    <cellStyle name="Camp Output Field 5 14" xfId="24623"/>
    <cellStyle name="Camp Output Field 5 2" xfId="3567"/>
    <cellStyle name="Camp Output Field 5 2 10" xfId="24624"/>
    <cellStyle name="Camp Output Field 5 2 11" xfId="24625"/>
    <cellStyle name="Camp Output Field 5 2 12" xfId="24626"/>
    <cellStyle name="Camp Output Field 5 2 2" xfId="3568"/>
    <cellStyle name="Camp Output Field 5 2 2 10" xfId="24627"/>
    <cellStyle name="Camp Output Field 5 2 2 11" xfId="24628"/>
    <cellStyle name="Camp Output Field 5 2 2 2" xfId="3569"/>
    <cellStyle name="Camp Output Field 5 2 2 2 2" xfId="3570"/>
    <cellStyle name="Camp Output Field 5 2 2 2 2 2" xfId="3571"/>
    <cellStyle name="Camp Output Field 5 2 2 2 2 2 2" xfId="24629"/>
    <cellStyle name="Camp Output Field 5 2 2 2 2 2 3" xfId="24630"/>
    <cellStyle name="Camp Output Field 5 2 2 2 2 2 4" xfId="24631"/>
    <cellStyle name="Camp Output Field 5 2 2 2 2 2 5" xfId="24632"/>
    <cellStyle name="Camp Output Field 5 2 2 2 2 2 6" xfId="24633"/>
    <cellStyle name="Camp Output Field 5 2 2 2 2 2 7" xfId="24634"/>
    <cellStyle name="Camp Output Field 5 2 2 2 2 2 8" xfId="24635"/>
    <cellStyle name="Camp Output Field 5 2 2 2 2 3" xfId="3572"/>
    <cellStyle name="Camp Output Field 5 2 2 2 2 3 2" xfId="24636"/>
    <cellStyle name="Camp Output Field 5 2 2 2 2 4" xfId="24637"/>
    <cellStyle name="Camp Output Field 5 2 2 2 2 5" xfId="24638"/>
    <cellStyle name="Camp Output Field 5 2 2 2 2 6" xfId="24639"/>
    <cellStyle name="Camp Output Field 5 2 2 2 2 7" xfId="24640"/>
    <cellStyle name="Camp Output Field 5 2 2 2 3" xfId="3573"/>
    <cellStyle name="Camp Output Field 5 2 2 2 3 2" xfId="24641"/>
    <cellStyle name="Camp Output Field 5 2 2 2 3 3" xfId="24642"/>
    <cellStyle name="Camp Output Field 5 2 2 2 3 4" xfId="24643"/>
    <cellStyle name="Camp Output Field 5 2 2 2 3 5" xfId="24644"/>
    <cellStyle name="Camp Output Field 5 2 2 2 3 6" xfId="24645"/>
    <cellStyle name="Camp Output Field 5 2 2 2 3 7" xfId="24646"/>
    <cellStyle name="Camp Output Field 5 2 2 2 4" xfId="3574"/>
    <cellStyle name="Camp Output Field 5 2 2 2 5" xfId="24647"/>
    <cellStyle name="Camp Output Field 5 2 2 2 6" xfId="24648"/>
    <cellStyle name="Camp Output Field 5 2 2 2 7" xfId="24649"/>
    <cellStyle name="Camp Output Field 5 2 2 2 8" xfId="24650"/>
    <cellStyle name="Camp Output Field 5 2 2 3" xfId="3575"/>
    <cellStyle name="Camp Output Field 5 2 2 3 2" xfId="3576"/>
    <cellStyle name="Camp Output Field 5 2 2 3 2 2" xfId="3577"/>
    <cellStyle name="Camp Output Field 5 2 2 3 2 2 2" xfId="24651"/>
    <cellStyle name="Camp Output Field 5 2 2 3 2 2 3" xfId="24652"/>
    <cellStyle name="Camp Output Field 5 2 2 3 2 2 4" xfId="24653"/>
    <cellStyle name="Camp Output Field 5 2 2 3 2 2 5" xfId="24654"/>
    <cellStyle name="Camp Output Field 5 2 2 3 2 2 6" xfId="24655"/>
    <cellStyle name="Camp Output Field 5 2 2 3 2 2 7" xfId="24656"/>
    <cellStyle name="Camp Output Field 5 2 2 3 2 2 8" xfId="24657"/>
    <cellStyle name="Camp Output Field 5 2 2 3 2 3" xfId="3578"/>
    <cellStyle name="Camp Output Field 5 2 2 3 2 3 2" xfId="24658"/>
    <cellStyle name="Camp Output Field 5 2 2 3 2 4" xfId="24659"/>
    <cellStyle name="Camp Output Field 5 2 2 3 2 5" xfId="24660"/>
    <cellStyle name="Camp Output Field 5 2 2 3 2 6" xfId="24661"/>
    <cellStyle name="Camp Output Field 5 2 2 3 2 7" xfId="24662"/>
    <cellStyle name="Camp Output Field 5 2 2 3 3" xfId="3579"/>
    <cellStyle name="Camp Output Field 5 2 2 3 3 2" xfId="24663"/>
    <cellStyle name="Camp Output Field 5 2 2 3 3 3" xfId="24664"/>
    <cellStyle name="Camp Output Field 5 2 2 3 3 4" xfId="24665"/>
    <cellStyle name="Camp Output Field 5 2 2 3 3 5" xfId="24666"/>
    <cellStyle name="Camp Output Field 5 2 2 3 3 6" xfId="24667"/>
    <cellStyle name="Camp Output Field 5 2 2 3 3 7" xfId="24668"/>
    <cellStyle name="Camp Output Field 5 2 2 3 4" xfId="3580"/>
    <cellStyle name="Camp Output Field 5 2 2 3 5" xfId="24669"/>
    <cellStyle name="Camp Output Field 5 2 2 3 6" xfId="24670"/>
    <cellStyle name="Camp Output Field 5 2 2 3 7" xfId="24671"/>
    <cellStyle name="Camp Output Field 5 2 2 3 8" xfId="24672"/>
    <cellStyle name="Camp Output Field 5 2 2 4" xfId="3581"/>
    <cellStyle name="Camp Output Field 5 2 2 4 2" xfId="3582"/>
    <cellStyle name="Camp Output Field 5 2 2 4 2 2" xfId="3583"/>
    <cellStyle name="Camp Output Field 5 2 2 4 2 2 2" xfId="24673"/>
    <cellStyle name="Camp Output Field 5 2 2 4 2 2 3" xfId="24674"/>
    <cellStyle name="Camp Output Field 5 2 2 4 2 2 4" xfId="24675"/>
    <cellStyle name="Camp Output Field 5 2 2 4 2 2 5" xfId="24676"/>
    <cellStyle name="Camp Output Field 5 2 2 4 2 2 6" xfId="24677"/>
    <cellStyle name="Camp Output Field 5 2 2 4 2 2 7" xfId="24678"/>
    <cellStyle name="Camp Output Field 5 2 2 4 2 2 8" xfId="24679"/>
    <cellStyle name="Camp Output Field 5 2 2 4 2 3" xfId="3584"/>
    <cellStyle name="Camp Output Field 5 2 2 4 2 3 2" xfId="24680"/>
    <cellStyle name="Camp Output Field 5 2 2 4 2 4" xfId="24681"/>
    <cellStyle name="Camp Output Field 5 2 2 4 2 5" xfId="24682"/>
    <cellStyle name="Camp Output Field 5 2 2 4 2 6" xfId="24683"/>
    <cellStyle name="Camp Output Field 5 2 2 4 2 7" xfId="24684"/>
    <cellStyle name="Camp Output Field 5 2 2 4 3" xfId="3585"/>
    <cellStyle name="Camp Output Field 5 2 2 4 3 2" xfId="24685"/>
    <cellStyle name="Camp Output Field 5 2 2 4 3 3" xfId="24686"/>
    <cellStyle name="Camp Output Field 5 2 2 4 3 4" xfId="24687"/>
    <cellStyle name="Camp Output Field 5 2 2 4 3 5" xfId="24688"/>
    <cellStyle name="Camp Output Field 5 2 2 4 3 6" xfId="24689"/>
    <cellStyle name="Camp Output Field 5 2 2 4 3 7" xfId="24690"/>
    <cellStyle name="Camp Output Field 5 2 2 4 4" xfId="3586"/>
    <cellStyle name="Camp Output Field 5 2 2 4 5" xfId="24691"/>
    <cellStyle name="Camp Output Field 5 2 2 4 6" xfId="24692"/>
    <cellStyle name="Camp Output Field 5 2 2 4 7" xfId="24693"/>
    <cellStyle name="Camp Output Field 5 2 2 4 8" xfId="24694"/>
    <cellStyle name="Camp Output Field 5 2 2 5" xfId="3587"/>
    <cellStyle name="Camp Output Field 5 2 2 5 2" xfId="3588"/>
    <cellStyle name="Camp Output Field 5 2 2 5 2 2" xfId="24695"/>
    <cellStyle name="Camp Output Field 5 2 2 5 2 3" xfId="24696"/>
    <cellStyle name="Camp Output Field 5 2 2 5 2 4" xfId="24697"/>
    <cellStyle name="Camp Output Field 5 2 2 5 2 5" xfId="24698"/>
    <cellStyle name="Camp Output Field 5 2 2 5 2 6" xfId="24699"/>
    <cellStyle name="Camp Output Field 5 2 2 5 2 7" xfId="24700"/>
    <cellStyle name="Camp Output Field 5 2 2 5 2 8" xfId="24701"/>
    <cellStyle name="Camp Output Field 5 2 2 5 3" xfId="3589"/>
    <cellStyle name="Camp Output Field 5 2 2 5 3 2" xfId="24702"/>
    <cellStyle name="Camp Output Field 5 2 2 5 4" xfId="24703"/>
    <cellStyle name="Camp Output Field 5 2 2 5 5" xfId="24704"/>
    <cellStyle name="Camp Output Field 5 2 2 5 6" xfId="24705"/>
    <cellStyle name="Camp Output Field 5 2 2 5 7" xfId="24706"/>
    <cellStyle name="Camp Output Field 5 2 2 6" xfId="3590"/>
    <cellStyle name="Camp Output Field 5 2 2 6 2" xfId="24707"/>
    <cellStyle name="Camp Output Field 5 2 2 6 3" xfId="24708"/>
    <cellStyle name="Camp Output Field 5 2 2 6 4" xfId="24709"/>
    <cellStyle name="Camp Output Field 5 2 2 6 5" xfId="24710"/>
    <cellStyle name="Camp Output Field 5 2 2 6 6" xfId="24711"/>
    <cellStyle name="Camp Output Field 5 2 2 6 7" xfId="24712"/>
    <cellStyle name="Camp Output Field 5 2 2 7" xfId="3591"/>
    <cellStyle name="Camp Output Field 5 2 2 8" xfId="24713"/>
    <cellStyle name="Camp Output Field 5 2 2 9" xfId="24714"/>
    <cellStyle name="Camp Output Field 5 2 3" xfId="3592"/>
    <cellStyle name="Camp Output Field 5 2 3 2" xfId="3593"/>
    <cellStyle name="Camp Output Field 5 2 3 2 2" xfId="3594"/>
    <cellStyle name="Camp Output Field 5 2 3 2 2 2" xfId="24715"/>
    <cellStyle name="Camp Output Field 5 2 3 2 2 3" xfId="24716"/>
    <cellStyle name="Camp Output Field 5 2 3 2 2 4" xfId="24717"/>
    <cellStyle name="Camp Output Field 5 2 3 2 2 5" xfId="24718"/>
    <cellStyle name="Camp Output Field 5 2 3 2 2 6" xfId="24719"/>
    <cellStyle name="Camp Output Field 5 2 3 2 2 7" xfId="24720"/>
    <cellStyle name="Camp Output Field 5 2 3 2 2 8" xfId="24721"/>
    <cellStyle name="Camp Output Field 5 2 3 2 3" xfId="3595"/>
    <cellStyle name="Camp Output Field 5 2 3 2 3 2" xfId="24722"/>
    <cellStyle name="Camp Output Field 5 2 3 2 4" xfId="24723"/>
    <cellStyle name="Camp Output Field 5 2 3 2 5" xfId="24724"/>
    <cellStyle name="Camp Output Field 5 2 3 2 6" xfId="24725"/>
    <cellStyle name="Camp Output Field 5 2 3 2 7" xfId="24726"/>
    <cellStyle name="Camp Output Field 5 2 3 3" xfId="3596"/>
    <cellStyle name="Camp Output Field 5 2 3 3 2" xfId="24727"/>
    <cellStyle name="Camp Output Field 5 2 3 3 3" xfId="24728"/>
    <cellStyle name="Camp Output Field 5 2 3 3 4" xfId="24729"/>
    <cellStyle name="Camp Output Field 5 2 3 3 5" xfId="24730"/>
    <cellStyle name="Camp Output Field 5 2 3 3 6" xfId="24731"/>
    <cellStyle name="Camp Output Field 5 2 3 3 7" xfId="24732"/>
    <cellStyle name="Camp Output Field 5 2 3 4" xfId="3597"/>
    <cellStyle name="Camp Output Field 5 2 3 5" xfId="24733"/>
    <cellStyle name="Camp Output Field 5 2 3 6" xfId="24734"/>
    <cellStyle name="Camp Output Field 5 2 3 7" xfId="24735"/>
    <cellStyle name="Camp Output Field 5 2 3 8" xfId="24736"/>
    <cellStyle name="Camp Output Field 5 2 4" xfId="3598"/>
    <cellStyle name="Camp Output Field 5 2 4 2" xfId="3599"/>
    <cellStyle name="Camp Output Field 5 2 4 2 2" xfId="3600"/>
    <cellStyle name="Camp Output Field 5 2 4 2 2 2" xfId="24737"/>
    <cellStyle name="Camp Output Field 5 2 4 2 2 3" xfId="24738"/>
    <cellStyle name="Camp Output Field 5 2 4 2 2 4" xfId="24739"/>
    <cellStyle name="Camp Output Field 5 2 4 2 2 5" xfId="24740"/>
    <cellStyle name="Camp Output Field 5 2 4 2 2 6" xfId="24741"/>
    <cellStyle name="Camp Output Field 5 2 4 2 2 7" xfId="24742"/>
    <cellStyle name="Camp Output Field 5 2 4 2 2 8" xfId="24743"/>
    <cellStyle name="Camp Output Field 5 2 4 2 3" xfId="3601"/>
    <cellStyle name="Camp Output Field 5 2 4 2 3 2" xfId="24744"/>
    <cellStyle name="Camp Output Field 5 2 4 2 4" xfId="24745"/>
    <cellStyle name="Camp Output Field 5 2 4 2 5" xfId="24746"/>
    <cellStyle name="Camp Output Field 5 2 4 2 6" xfId="24747"/>
    <cellStyle name="Camp Output Field 5 2 4 2 7" xfId="24748"/>
    <cellStyle name="Camp Output Field 5 2 4 3" xfId="3602"/>
    <cellStyle name="Camp Output Field 5 2 4 3 2" xfId="24749"/>
    <cellStyle name="Camp Output Field 5 2 4 3 3" xfId="24750"/>
    <cellStyle name="Camp Output Field 5 2 4 3 4" xfId="24751"/>
    <cellStyle name="Camp Output Field 5 2 4 3 5" xfId="24752"/>
    <cellStyle name="Camp Output Field 5 2 4 3 6" xfId="24753"/>
    <cellStyle name="Camp Output Field 5 2 4 3 7" xfId="24754"/>
    <cellStyle name="Camp Output Field 5 2 4 4" xfId="3603"/>
    <cellStyle name="Camp Output Field 5 2 4 5" xfId="24755"/>
    <cellStyle name="Camp Output Field 5 2 4 6" xfId="24756"/>
    <cellStyle name="Camp Output Field 5 2 4 7" xfId="24757"/>
    <cellStyle name="Camp Output Field 5 2 4 8" xfId="24758"/>
    <cellStyle name="Camp Output Field 5 2 5" xfId="3604"/>
    <cellStyle name="Camp Output Field 5 2 5 2" xfId="3605"/>
    <cellStyle name="Camp Output Field 5 2 5 2 2" xfId="3606"/>
    <cellStyle name="Camp Output Field 5 2 5 2 2 2" xfId="24759"/>
    <cellStyle name="Camp Output Field 5 2 5 2 2 3" xfId="24760"/>
    <cellStyle name="Camp Output Field 5 2 5 2 2 4" xfId="24761"/>
    <cellStyle name="Camp Output Field 5 2 5 2 2 5" xfId="24762"/>
    <cellStyle name="Camp Output Field 5 2 5 2 2 6" xfId="24763"/>
    <cellStyle name="Camp Output Field 5 2 5 2 2 7" xfId="24764"/>
    <cellStyle name="Camp Output Field 5 2 5 2 2 8" xfId="24765"/>
    <cellStyle name="Camp Output Field 5 2 5 2 3" xfId="3607"/>
    <cellStyle name="Camp Output Field 5 2 5 2 3 2" xfId="24766"/>
    <cellStyle name="Camp Output Field 5 2 5 2 4" xfId="24767"/>
    <cellStyle name="Camp Output Field 5 2 5 2 5" xfId="24768"/>
    <cellStyle name="Camp Output Field 5 2 5 2 6" xfId="24769"/>
    <cellStyle name="Camp Output Field 5 2 5 2 7" xfId="24770"/>
    <cellStyle name="Camp Output Field 5 2 5 3" xfId="3608"/>
    <cellStyle name="Camp Output Field 5 2 5 3 2" xfId="24771"/>
    <cellStyle name="Camp Output Field 5 2 5 3 3" xfId="24772"/>
    <cellStyle name="Camp Output Field 5 2 5 3 4" xfId="24773"/>
    <cellStyle name="Camp Output Field 5 2 5 3 5" xfId="24774"/>
    <cellStyle name="Camp Output Field 5 2 5 3 6" xfId="24775"/>
    <cellStyle name="Camp Output Field 5 2 5 3 7" xfId="24776"/>
    <cellStyle name="Camp Output Field 5 2 5 4" xfId="3609"/>
    <cellStyle name="Camp Output Field 5 2 5 5" xfId="24777"/>
    <cellStyle name="Camp Output Field 5 2 5 6" xfId="24778"/>
    <cellStyle name="Camp Output Field 5 2 5 7" xfId="24779"/>
    <cellStyle name="Camp Output Field 5 2 5 8" xfId="24780"/>
    <cellStyle name="Camp Output Field 5 2 6" xfId="3610"/>
    <cellStyle name="Camp Output Field 5 2 6 2" xfId="3611"/>
    <cellStyle name="Camp Output Field 5 2 6 2 2" xfId="24781"/>
    <cellStyle name="Camp Output Field 5 2 6 2 3" xfId="24782"/>
    <cellStyle name="Camp Output Field 5 2 6 2 4" xfId="24783"/>
    <cellStyle name="Camp Output Field 5 2 6 2 5" xfId="24784"/>
    <cellStyle name="Camp Output Field 5 2 6 2 6" xfId="24785"/>
    <cellStyle name="Camp Output Field 5 2 6 2 7" xfId="24786"/>
    <cellStyle name="Camp Output Field 5 2 6 2 8" xfId="24787"/>
    <cellStyle name="Camp Output Field 5 2 6 3" xfId="3612"/>
    <cellStyle name="Camp Output Field 5 2 6 3 2" xfId="24788"/>
    <cellStyle name="Camp Output Field 5 2 6 4" xfId="24789"/>
    <cellStyle name="Camp Output Field 5 2 6 5" xfId="24790"/>
    <cellStyle name="Camp Output Field 5 2 6 6" xfId="24791"/>
    <cellStyle name="Camp Output Field 5 2 6 7" xfId="24792"/>
    <cellStyle name="Camp Output Field 5 2 7" xfId="3613"/>
    <cellStyle name="Camp Output Field 5 2 7 2" xfId="24793"/>
    <cellStyle name="Camp Output Field 5 2 7 3" xfId="24794"/>
    <cellStyle name="Camp Output Field 5 2 7 4" xfId="24795"/>
    <cellStyle name="Camp Output Field 5 2 7 5" xfId="24796"/>
    <cellStyle name="Camp Output Field 5 2 7 6" xfId="24797"/>
    <cellStyle name="Camp Output Field 5 2 7 7" xfId="24798"/>
    <cellStyle name="Camp Output Field 5 2 8" xfId="3614"/>
    <cellStyle name="Camp Output Field 5 2 9" xfId="24799"/>
    <cellStyle name="Camp Output Field 5 3" xfId="3615"/>
    <cellStyle name="Camp Output Field 5 3 10" xfId="24800"/>
    <cellStyle name="Camp Output Field 5 3 11" xfId="24801"/>
    <cellStyle name="Camp Output Field 5 3 2" xfId="3616"/>
    <cellStyle name="Camp Output Field 5 3 2 2" xfId="3617"/>
    <cellStyle name="Camp Output Field 5 3 2 2 2" xfId="3618"/>
    <cellStyle name="Camp Output Field 5 3 2 2 2 2" xfId="24802"/>
    <cellStyle name="Camp Output Field 5 3 2 2 2 3" xfId="24803"/>
    <cellStyle name="Camp Output Field 5 3 2 2 2 4" xfId="24804"/>
    <cellStyle name="Camp Output Field 5 3 2 2 2 5" xfId="24805"/>
    <cellStyle name="Camp Output Field 5 3 2 2 2 6" xfId="24806"/>
    <cellStyle name="Camp Output Field 5 3 2 2 2 7" xfId="24807"/>
    <cellStyle name="Camp Output Field 5 3 2 2 2 8" xfId="24808"/>
    <cellStyle name="Camp Output Field 5 3 2 2 3" xfId="3619"/>
    <cellStyle name="Camp Output Field 5 3 2 2 3 2" xfId="24809"/>
    <cellStyle name="Camp Output Field 5 3 2 2 4" xfId="24810"/>
    <cellStyle name="Camp Output Field 5 3 2 2 5" xfId="24811"/>
    <cellStyle name="Camp Output Field 5 3 2 2 6" xfId="24812"/>
    <cellStyle name="Camp Output Field 5 3 2 2 7" xfId="24813"/>
    <cellStyle name="Camp Output Field 5 3 2 3" xfId="3620"/>
    <cellStyle name="Camp Output Field 5 3 2 3 2" xfId="24814"/>
    <cellStyle name="Camp Output Field 5 3 2 3 3" xfId="24815"/>
    <cellStyle name="Camp Output Field 5 3 2 3 4" xfId="24816"/>
    <cellStyle name="Camp Output Field 5 3 2 3 5" xfId="24817"/>
    <cellStyle name="Camp Output Field 5 3 2 3 6" xfId="24818"/>
    <cellStyle name="Camp Output Field 5 3 2 3 7" xfId="24819"/>
    <cellStyle name="Camp Output Field 5 3 2 4" xfId="3621"/>
    <cellStyle name="Camp Output Field 5 3 2 5" xfId="24820"/>
    <cellStyle name="Camp Output Field 5 3 2 6" xfId="24821"/>
    <cellStyle name="Camp Output Field 5 3 2 7" xfId="24822"/>
    <cellStyle name="Camp Output Field 5 3 2 8" xfId="24823"/>
    <cellStyle name="Camp Output Field 5 3 3" xfId="3622"/>
    <cellStyle name="Camp Output Field 5 3 3 2" xfId="3623"/>
    <cellStyle name="Camp Output Field 5 3 3 2 2" xfId="3624"/>
    <cellStyle name="Camp Output Field 5 3 3 2 2 2" xfId="24824"/>
    <cellStyle name="Camp Output Field 5 3 3 2 2 3" xfId="24825"/>
    <cellStyle name="Camp Output Field 5 3 3 2 2 4" xfId="24826"/>
    <cellStyle name="Camp Output Field 5 3 3 2 2 5" xfId="24827"/>
    <cellStyle name="Camp Output Field 5 3 3 2 2 6" xfId="24828"/>
    <cellStyle name="Camp Output Field 5 3 3 2 2 7" xfId="24829"/>
    <cellStyle name="Camp Output Field 5 3 3 2 2 8" xfId="24830"/>
    <cellStyle name="Camp Output Field 5 3 3 2 3" xfId="3625"/>
    <cellStyle name="Camp Output Field 5 3 3 2 3 2" xfId="24831"/>
    <cellStyle name="Camp Output Field 5 3 3 2 4" xfId="24832"/>
    <cellStyle name="Camp Output Field 5 3 3 2 5" xfId="24833"/>
    <cellStyle name="Camp Output Field 5 3 3 2 6" xfId="24834"/>
    <cellStyle name="Camp Output Field 5 3 3 2 7" xfId="24835"/>
    <cellStyle name="Camp Output Field 5 3 3 3" xfId="3626"/>
    <cellStyle name="Camp Output Field 5 3 3 3 2" xfId="24836"/>
    <cellStyle name="Camp Output Field 5 3 3 3 3" xfId="24837"/>
    <cellStyle name="Camp Output Field 5 3 3 3 4" xfId="24838"/>
    <cellStyle name="Camp Output Field 5 3 3 3 5" xfId="24839"/>
    <cellStyle name="Camp Output Field 5 3 3 3 6" xfId="24840"/>
    <cellStyle name="Camp Output Field 5 3 3 3 7" xfId="24841"/>
    <cellStyle name="Camp Output Field 5 3 3 4" xfId="3627"/>
    <cellStyle name="Camp Output Field 5 3 3 5" xfId="24842"/>
    <cellStyle name="Camp Output Field 5 3 3 6" xfId="24843"/>
    <cellStyle name="Camp Output Field 5 3 3 7" xfId="24844"/>
    <cellStyle name="Camp Output Field 5 3 3 8" xfId="24845"/>
    <cellStyle name="Camp Output Field 5 3 4" xfId="3628"/>
    <cellStyle name="Camp Output Field 5 3 4 2" xfId="3629"/>
    <cellStyle name="Camp Output Field 5 3 4 2 2" xfId="3630"/>
    <cellStyle name="Camp Output Field 5 3 4 2 2 2" xfId="24846"/>
    <cellStyle name="Camp Output Field 5 3 4 2 2 3" xfId="24847"/>
    <cellStyle name="Camp Output Field 5 3 4 2 2 4" xfId="24848"/>
    <cellStyle name="Camp Output Field 5 3 4 2 2 5" xfId="24849"/>
    <cellStyle name="Camp Output Field 5 3 4 2 2 6" xfId="24850"/>
    <cellStyle name="Camp Output Field 5 3 4 2 2 7" xfId="24851"/>
    <cellStyle name="Camp Output Field 5 3 4 2 2 8" xfId="24852"/>
    <cellStyle name="Camp Output Field 5 3 4 2 3" xfId="3631"/>
    <cellStyle name="Camp Output Field 5 3 4 2 3 2" xfId="24853"/>
    <cellStyle name="Camp Output Field 5 3 4 2 4" xfId="24854"/>
    <cellStyle name="Camp Output Field 5 3 4 2 5" xfId="24855"/>
    <cellStyle name="Camp Output Field 5 3 4 2 6" xfId="24856"/>
    <cellStyle name="Camp Output Field 5 3 4 2 7" xfId="24857"/>
    <cellStyle name="Camp Output Field 5 3 4 3" xfId="3632"/>
    <cellStyle name="Camp Output Field 5 3 4 3 2" xfId="24858"/>
    <cellStyle name="Camp Output Field 5 3 4 3 3" xfId="24859"/>
    <cellStyle name="Camp Output Field 5 3 4 3 4" xfId="24860"/>
    <cellStyle name="Camp Output Field 5 3 4 3 5" xfId="24861"/>
    <cellStyle name="Camp Output Field 5 3 4 3 6" xfId="24862"/>
    <cellStyle name="Camp Output Field 5 3 4 3 7" xfId="24863"/>
    <cellStyle name="Camp Output Field 5 3 4 4" xfId="3633"/>
    <cellStyle name="Camp Output Field 5 3 4 5" xfId="24864"/>
    <cellStyle name="Camp Output Field 5 3 4 6" xfId="24865"/>
    <cellStyle name="Camp Output Field 5 3 4 7" xfId="24866"/>
    <cellStyle name="Camp Output Field 5 3 4 8" xfId="24867"/>
    <cellStyle name="Camp Output Field 5 3 5" xfId="3634"/>
    <cellStyle name="Camp Output Field 5 3 5 2" xfId="3635"/>
    <cellStyle name="Camp Output Field 5 3 5 2 2" xfId="24868"/>
    <cellStyle name="Camp Output Field 5 3 5 2 3" xfId="24869"/>
    <cellStyle name="Camp Output Field 5 3 5 2 4" xfId="24870"/>
    <cellStyle name="Camp Output Field 5 3 5 2 5" xfId="24871"/>
    <cellStyle name="Camp Output Field 5 3 5 2 6" xfId="24872"/>
    <cellStyle name="Camp Output Field 5 3 5 2 7" xfId="24873"/>
    <cellStyle name="Camp Output Field 5 3 5 2 8" xfId="24874"/>
    <cellStyle name="Camp Output Field 5 3 5 3" xfId="3636"/>
    <cellStyle name="Camp Output Field 5 3 5 3 2" xfId="24875"/>
    <cellStyle name="Camp Output Field 5 3 5 4" xfId="24876"/>
    <cellStyle name="Camp Output Field 5 3 5 5" xfId="24877"/>
    <cellStyle name="Camp Output Field 5 3 5 6" xfId="24878"/>
    <cellStyle name="Camp Output Field 5 3 5 7" xfId="24879"/>
    <cellStyle name="Camp Output Field 5 3 6" xfId="3637"/>
    <cellStyle name="Camp Output Field 5 3 6 2" xfId="24880"/>
    <cellStyle name="Camp Output Field 5 3 6 3" xfId="24881"/>
    <cellStyle name="Camp Output Field 5 3 6 4" xfId="24882"/>
    <cellStyle name="Camp Output Field 5 3 6 5" xfId="24883"/>
    <cellStyle name="Camp Output Field 5 3 6 6" xfId="24884"/>
    <cellStyle name="Camp Output Field 5 3 6 7" xfId="24885"/>
    <cellStyle name="Camp Output Field 5 3 7" xfId="3638"/>
    <cellStyle name="Camp Output Field 5 3 8" xfId="24886"/>
    <cellStyle name="Camp Output Field 5 3 9" xfId="24887"/>
    <cellStyle name="Camp Output Field 5 4" xfId="3639"/>
    <cellStyle name="Camp Output Field 5 4 10" xfId="24888"/>
    <cellStyle name="Camp Output Field 5 4 11" xfId="24889"/>
    <cellStyle name="Camp Output Field 5 4 2" xfId="3640"/>
    <cellStyle name="Camp Output Field 5 4 2 2" xfId="3641"/>
    <cellStyle name="Camp Output Field 5 4 2 2 2" xfId="3642"/>
    <cellStyle name="Camp Output Field 5 4 2 2 2 2" xfId="24890"/>
    <cellStyle name="Camp Output Field 5 4 2 2 2 3" xfId="24891"/>
    <cellStyle name="Camp Output Field 5 4 2 2 2 4" xfId="24892"/>
    <cellStyle name="Camp Output Field 5 4 2 2 2 5" xfId="24893"/>
    <cellStyle name="Camp Output Field 5 4 2 2 2 6" xfId="24894"/>
    <cellStyle name="Camp Output Field 5 4 2 2 2 7" xfId="24895"/>
    <cellStyle name="Camp Output Field 5 4 2 2 2 8" xfId="24896"/>
    <cellStyle name="Camp Output Field 5 4 2 2 3" xfId="3643"/>
    <cellStyle name="Camp Output Field 5 4 2 2 3 2" xfId="24897"/>
    <cellStyle name="Camp Output Field 5 4 2 2 4" xfId="24898"/>
    <cellStyle name="Camp Output Field 5 4 2 2 5" xfId="24899"/>
    <cellStyle name="Camp Output Field 5 4 2 2 6" xfId="24900"/>
    <cellStyle name="Camp Output Field 5 4 2 2 7" xfId="24901"/>
    <cellStyle name="Camp Output Field 5 4 2 3" xfId="3644"/>
    <cellStyle name="Camp Output Field 5 4 2 3 2" xfId="24902"/>
    <cellStyle name="Camp Output Field 5 4 2 3 3" xfId="24903"/>
    <cellStyle name="Camp Output Field 5 4 2 3 4" xfId="24904"/>
    <cellStyle name="Camp Output Field 5 4 2 3 5" xfId="24905"/>
    <cellStyle name="Camp Output Field 5 4 2 3 6" xfId="24906"/>
    <cellStyle name="Camp Output Field 5 4 2 3 7" xfId="24907"/>
    <cellStyle name="Camp Output Field 5 4 2 4" xfId="3645"/>
    <cellStyle name="Camp Output Field 5 4 2 5" xfId="24908"/>
    <cellStyle name="Camp Output Field 5 4 2 6" xfId="24909"/>
    <cellStyle name="Camp Output Field 5 4 2 7" xfId="24910"/>
    <cellStyle name="Camp Output Field 5 4 2 8" xfId="24911"/>
    <cellStyle name="Camp Output Field 5 4 3" xfId="3646"/>
    <cellStyle name="Camp Output Field 5 4 3 2" xfId="3647"/>
    <cellStyle name="Camp Output Field 5 4 3 2 2" xfId="3648"/>
    <cellStyle name="Camp Output Field 5 4 3 2 2 2" xfId="24912"/>
    <cellStyle name="Camp Output Field 5 4 3 2 2 3" xfId="24913"/>
    <cellStyle name="Camp Output Field 5 4 3 2 2 4" xfId="24914"/>
    <cellStyle name="Camp Output Field 5 4 3 2 2 5" xfId="24915"/>
    <cellStyle name="Camp Output Field 5 4 3 2 2 6" xfId="24916"/>
    <cellStyle name="Camp Output Field 5 4 3 2 2 7" xfId="24917"/>
    <cellStyle name="Camp Output Field 5 4 3 2 2 8" xfId="24918"/>
    <cellStyle name="Camp Output Field 5 4 3 2 3" xfId="3649"/>
    <cellStyle name="Camp Output Field 5 4 3 2 3 2" xfId="24919"/>
    <cellStyle name="Camp Output Field 5 4 3 2 4" xfId="24920"/>
    <cellStyle name="Camp Output Field 5 4 3 2 5" xfId="24921"/>
    <cellStyle name="Camp Output Field 5 4 3 2 6" xfId="24922"/>
    <cellStyle name="Camp Output Field 5 4 3 2 7" xfId="24923"/>
    <cellStyle name="Camp Output Field 5 4 3 3" xfId="3650"/>
    <cellStyle name="Camp Output Field 5 4 3 3 2" xfId="24924"/>
    <cellStyle name="Camp Output Field 5 4 3 3 3" xfId="24925"/>
    <cellStyle name="Camp Output Field 5 4 3 3 4" xfId="24926"/>
    <cellStyle name="Camp Output Field 5 4 3 3 5" xfId="24927"/>
    <cellStyle name="Camp Output Field 5 4 3 3 6" xfId="24928"/>
    <cellStyle name="Camp Output Field 5 4 3 3 7" xfId="24929"/>
    <cellStyle name="Camp Output Field 5 4 3 4" xfId="3651"/>
    <cellStyle name="Camp Output Field 5 4 3 5" xfId="24930"/>
    <cellStyle name="Camp Output Field 5 4 3 6" xfId="24931"/>
    <cellStyle name="Camp Output Field 5 4 3 7" xfId="24932"/>
    <cellStyle name="Camp Output Field 5 4 3 8" xfId="24933"/>
    <cellStyle name="Camp Output Field 5 4 4" xfId="3652"/>
    <cellStyle name="Camp Output Field 5 4 4 2" xfId="3653"/>
    <cellStyle name="Camp Output Field 5 4 4 2 2" xfId="3654"/>
    <cellStyle name="Camp Output Field 5 4 4 2 2 2" xfId="24934"/>
    <cellStyle name="Camp Output Field 5 4 4 2 2 3" xfId="24935"/>
    <cellStyle name="Camp Output Field 5 4 4 2 2 4" xfId="24936"/>
    <cellStyle name="Camp Output Field 5 4 4 2 2 5" xfId="24937"/>
    <cellStyle name="Camp Output Field 5 4 4 2 2 6" xfId="24938"/>
    <cellStyle name="Camp Output Field 5 4 4 2 2 7" xfId="24939"/>
    <cellStyle name="Camp Output Field 5 4 4 2 2 8" xfId="24940"/>
    <cellStyle name="Camp Output Field 5 4 4 2 3" xfId="3655"/>
    <cellStyle name="Camp Output Field 5 4 4 2 3 2" xfId="24941"/>
    <cellStyle name="Camp Output Field 5 4 4 2 4" xfId="24942"/>
    <cellStyle name="Camp Output Field 5 4 4 2 5" xfId="24943"/>
    <cellStyle name="Camp Output Field 5 4 4 2 6" xfId="24944"/>
    <cellStyle name="Camp Output Field 5 4 4 2 7" xfId="24945"/>
    <cellStyle name="Camp Output Field 5 4 4 3" xfId="3656"/>
    <cellStyle name="Camp Output Field 5 4 4 3 2" xfId="24946"/>
    <cellStyle name="Camp Output Field 5 4 4 3 3" xfId="24947"/>
    <cellStyle name="Camp Output Field 5 4 4 3 4" xfId="24948"/>
    <cellStyle name="Camp Output Field 5 4 4 3 5" xfId="24949"/>
    <cellStyle name="Camp Output Field 5 4 4 3 6" xfId="24950"/>
    <cellStyle name="Camp Output Field 5 4 4 3 7" xfId="24951"/>
    <cellStyle name="Camp Output Field 5 4 4 4" xfId="3657"/>
    <cellStyle name="Camp Output Field 5 4 4 5" xfId="24952"/>
    <cellStyle name="Camp Output Field 5 4 4 6" xfId="24953"/>
    <cellStyle name="Camp Output Field 5 4 4 7" xfId="24954"/>
    <cellStyle name="Camp Output Field 5 4 4 8" xfId="24955"/>
    <cellStyle name="Camp Output Field 5 4 5" xfId="3658"/>
    <cellStyle name="Camp Output Field 5 4 5 2" xfId="3659"/>
    <cellStyle name="Camp Output Field 5 4 5 2 2" xfId="24956"/>
    <cellStyle name="Camp Output Field 5 4 5 2 3" xfId="24957"/>
    <cellStyle name="Camp Output Field 5 4 5 2 4" xfId="24958"/>
    <cellStyle name="Camp Output Field 5 4 5 2 5" xfId="24959"/>
    <cellStyle name="Camp Output Field 5 4 5 2 6" xfId="24960"/>
    <cellStyle name="Camp Output Field 5 4 5 2 7" xfId="24961"/>
    <cellStyle name="Camp Output Field 5 4 5 2 8" xfId="24962"/>
    <cellStyle name="Camp Output Field 5 4 5 3" xfId="3660"/>
    <cellStyle name="Camp Output Field 5 4 5 3 2" xfId="24963"/>
    <cellStyle name="Camp Output Field 5 4 5 4" xfId="24964"/>
    <cellStyle name="Camp Output Field 5 4 5 5" xfId="24965"/>
    <cellStyle name="Camp Output Field 5 4 5 6" xfId="24966"/>
    <cellStyle name="Camp Output Field 5 4 5 7" xfId="24967"/>
    <cellStyle name="Camp Output Field 5 4 6" xfId="3661"/>
    <cellStyle name="Camp Output Field 5 4 6 2" xfId="24968"/>
    <cellStyle name="Camp Output Field 5 4 6 3" xfId="24969"/>
    <cellStyle name="Camp Output Field 5 4 6 4" xfId="24970"/>
    <cellStyle name="Camp Output Field 5 4 6 5" xfId="24971"/>
    <cellStyle name="Camp Output Field 5 4 6 6" xfId="24972"/>
    <cellStyle name="Camp Output Field 5 4 6 7" xfId="24973"/>
    <cellStyle name="Camp Output Field 5 4 7" xfId="3662"/>
    <cellStyle name="Camp Output Field 5 4 8" xfId="24974"/>
    <cellStyle name="Camp Output Field 5 4 9" xfId="24975"/>
    <cellStyle name="Camp Output Field 5 5" xfId="3663"/>
    <cellStyle name="Camp Output Field 5 5 2" xfId="3664"/>
    <cellStyle name="Camp Output Field 5 5 2 2" xfId="3665"/>
    <cellStyle name="Camp Output Field 5 5 2 2 2" xfId="24976"/>
    <cellStyle name="Camp Output Field 5 5 2 2 3" xfId="24977"/>
    <cellStyle name="Camp Output Field 5 5 2 2 4" xfId="24978"/>
    <cellStyle name="Camp Output Field 5 5 2 2 5" xfId="24979"/>
    <cellStyle name="Camp Output Field 5 5 2 2 6" xfId="24980"/>
    <cellStyle name="Camp Output Field 5 5 2 2 7" xfId="24981"/>
    <cellStyle name="Camp Output Field 5 5 2 2 8" xfId="24982"/>
    <cellStyle name="Camp Output Field 5 5 2 3" xfId="3666"/>
    <cellStyle name="Camp Output Field 5 5 2 3 2" xfId="24983"/>
    <cellStyle name="Camp Output Field 5 5 2 4" xfId="24984"/>
    <cellStyle name="Camp Output Field 5 5 2 5" xfId="24985"/>
    <cellStyle name="Camp Output Field 5 5 2 6" xfId="24986"/>
    <cellStyle name="Camp Output Field 5 5 2 7" xfId="24987"/>
    <cellStyle name="Camp Output Field 5 5 3" xfId="3667"/>
    <cellStyle name="Camp Output Field 5 5 3 2" xfId="24988"/>
    <cellStyle name="Camp Output Field 5 5 3 3" xfId="24989"/>
    <cellStyle name="Camp Output Field 5 5 3 4" xfId="24990"/>
    <cellStyle name="Camp Output Field 5 5 3 5" xfId="24991"/>
    <cellStyle name="Camp Output Field 5 5 3 6" xfId="24992"/>
    <cellStyle name="Camp Output Field 5 5 3 7" xfId="24993"/>
    <cellStyle name="Camp Output Field 5 5 4" xfId="3668"/>
    <cellStyle name="Camp Output Field 5 5 5" xfId="24994"/>
    <cellStyle name="Camp Output Field 5 5 6" xfId="24995"/>
    <cellStyle name="Camp Output Field 5 5 7" xfId="24996"/>
    <cellStyle name="Camp Output Field 5 5 8" xfId="24997"/>
    <cellStyle name="Camp Output Field 5 6" xfId="3669"/>
    <cellStyle name="Camp Output Field 5 6 2" xfId="3670"/>
    <cellStyle name="Camp Output Field 5 6 2 2" xfId="3671"/>
    <cellStyle name="Camp Output Field 5 6 2 2 2" xfId="24998"/>
    <cellStyle name="Camp Output Field 5 6 2 2 3" xfId="24999"/>
    <cellStyle name="Camp Output Field 5 6 2 2 4" xfId="25000"/>
    <cellStyle name="Camp Output Field 5 6 2 2 5" xfId="25001"/>
    <cellStyle name="Camp Output Field 5 6 2 2 6" xfId="25002"/>
    <cellStyle name="Camp Output Field 5 6 2 2 7" xfId="25003"/>
    <cellStyle name="Camp Output Field 5 6 2 2 8" xfId="25004"/>
    <cellStyle name="Camp Output Field 5 6 2 3" xfId="3672"/>
    <cellStyle name="Camp Output Field 5 6 2 3 2" xfId="25005"/>
    <cellStyle name="Camp Output Field 5 6 2 4" xfId="25006"/>
    <cellStyle name="Camp Output Field 5 6 2 5" xfId="25007"/>
    <cellStyle name="Camp Output Field 5 6 2 6" xfId="25008"/>
    <cellStyle name="Camp Output Field 5 6 2 7" xfId="25009"/>
    <cellStyle name="Camp Output Field 5 6 3" xfId="3673"/>
    <cellStyle name="Camp Output Field 5 6 3 2" xfId="25010"/>
    <cellStyle name="Camp Output Field 5 6 3 3" xfId="25011"/>
    <cellStyle name="Camp Output Field 5 6 3 4" xfId="25012"/>
    <cellStyle name="Camp Output Field 5 6 3 5" xfId="25013"/>
    <cellStyle name="Camp Output Field 5 6 3 6" xfId="25014"/>
    <cellStyle name="Camp Output Field 5 6 3 7" xfId="25015"/>
    <cellStyle name="Camp Output Field 5 6 4" xfId="3674"/>
    <cellStyle name="Camp Output Field 5 6 5" xfId="25016"/>
    <cellStyle name="Camp Output Field 5 6 6" xfId="25017"/>
    <cellStyle name="Camp Output Field 5 6 7" xfId="25018"/>
    <cellStyle name="Camp Output Field 5 6 8" xfId="25019"/>
    <cellStyle name="Camp Output Field 5 7" xfId="3675"/>
    <cellStyle name="Camp Output Field 5 7 2" xfId="3676"/>
    <cellStyle name="Camp Output Field 5 7 2 2" xfId="3677"/>
    <cellStyle name="Camp Output Field 5 7 2 2 2" xfId="25020"/>
    <cellStyle name="Camp Output Field 5 7 2 2 3" xfId="25021"/>
    <cellStyle name="Camp Output Field 5 7 2 2 4" xfId="25022"/>
    <cellStyle name="Camp Output Field 5 7 2 2 5" xfId="25023"/>
    <cellStyle name="Camp Output Field 5 7 2 2 6" xfId="25024"/>
    <cellStyle name="Camp Output Field 5 7 2 2 7" xfId="25025"/>
    <cellStyle name="Camp Output Field 5 7 2 2 8" xfId="25026"/>
    <cellStyle name="Camp Output Field 5 7 2 3" xfId="3678"/>
    <cellStyle name="Camp Output Field 5 7 2 3 2" xfId="25027"/>
    <cellStyle name="Camp Output Field 5 7 2 4" xfId="25028"/>
    <cellStyle name="Camp Output Field 5 7 2 5" xfId="25029"/>
    <cellStyle name="Camp Output Field 5 7 2 6" xfId="25030"/>
    <cellStyle name="Camp Output Field 5 7 2 7" xfId="25031"/>
    <cellStyle name="Camp Output Field 5 7 3" xfId="3679"/>
    <cellStyle name="Camp Output Field 5 7 3 2" xfId="25032"/>
    <cellStyle name="Camp Output Field 5 7 3 3" xfId="25033"/>
    <cellStyle name="Camp Output Field 5 7 3 4" xfId="25034"/>
    <cellStyle name="Camp Output Field 5 7 3 5" xfId="25035"/>
    <cellStyle name="Camp Output Field 5 7 3 6" xfId="25036"/>
    <cellStyle name="Camp Output Field 5 7 3 7" xfId="25037"/>
    <cellStyle name="Camp Output Field 5 7 4" xfId="3680"/>
    <cellStyle name="Camp Output Field 5 7 5" xfId="25038"/>
    <cellStyle name="Camp Output Field 5 7 6" xfId="25039"/>
    <cellStyle name="Camp Output Field 5 7 7" xfId="25040"/>
    <cellStyle name="Camp Output Field 5 7 8" xfId="25041"/>
    <cellStyle name="Camp Output Field 5 8" xfId="3681"/>
    <cellStyle name="Camp Output Field 5 8 2" xfId="3682"/>
    <cellStyle name="Camp Output Field 5 8 2 2" xfId="25042"/>
    <cellStyle name="Camp Output Field 5 8 2 3" xfId="25043"/>
    <cellStyle name="Camp Output Field 5 8 2 4" xfId="25044"/>
    <cellStyle name="Camp Output Field 5 8 2 5" xfId="25045"/>
    <cellStyle name="Camp Output Field 5 8 2 6" xfId="25046"/>
    <cellStyle name="Camp Output Field 5 8 2 7" xfId="25047"/>
    <cellStyle name="Camp Output Field 5 8 2 8" xfId="25048"/>
    <cellStyle name="Camp Output Field 5 8 3" xfId="3683"/>
    <cellStyle name="Camp Output Field 5 8 3 2" xfId="25049"/>
    <cellStyle name="Camp Output Field 5 8 4" xfId="25050"/>
    <cellStyle name="Camp Output Field 5 8 5" xfId="25051"/>
    <cellStyle name="Camp Output Field 5 8 6" xfId="25052"/>
    <cellStyle name="Camp Output Field 5 8 7" xfId="25053"/>
    <cellStyle name="Camp Output Field 5 9" xfId="3684"/>
    <cellStyle name="Camp Output Field 5 9 2" xfId="25054"/>
    <cellStyle name="Camp Output Field 5 9 3" xfId="25055"/>
    <cellStyle name="Camp Output Field 5 9 4" xfId="25056"/>
    <cellStyle name="Camp Output Field 5 9 5" xfId="25057"/>
    <cellStyle name="Camp Output Field 5 9 6" xfId="25058"/>
    <cellStyle name="Camp Output Field 5 9 7" xfId="25059"/>
    <cellStyle name="Camp Output Field 6" xfId="3685"/>
    <cellStyle name="Camp Output Field 6 10" xfId="3686"/>
    <cellStyle name="Camp Output Field 6 11" xfId="25060"/>
    <cellStyle name="Camp Output Field 6 12" xfId="25061"/>
    <cellStyle name="Camp Output Field 6 13" xfId="25062"/>
    <cellStyle name="Camp Output Field 6 14" xfId="25063"/>
    <cellStyle name="Camp Output Field 6 2" xfId="3687"/>
    <cellStyle name="Camp Output Field 6 2 10" xfId="25064"/>
    <cellStyle name="Camp Output Field 6 2 11" xfId="25065"/>
    <cellStyle name="Camp Output Field 6 2 12" xfId="25066"/>
    <cellStyle name="Camp Output Field 6 2 2" xfId="3688"/>
    <cellStyle name="Camp Output Field 6 2 2 10" xfId="25067"/>
    <cellStyle name="Camp Output Field 6 2 2 11" xfId="25068"/>
    <cellStyle name="Camp Output Field 6 2 2 2" xfId="3689"/>
    <cellStyle name="Camp Output Field 6 2 2 2 2" xfId="3690"/>
    <cellStyle name="Camp Output Field 6 2 2 2 2 2" xfId="3691"/>
    <cellStyle name="Camp Output Field 6 2 2 2 2 2 2" xfId="25069"/>
    <cellStyle name="Camp Output Field 6 2 2 2 2 2 3" xfId="25070"/>
    <cellStyle name="Camp Output Field 6 2 2 2 2 2 4" xfId="25071"/>
    <cellStyle name="Camp Output Field 6 2 2 2 2 2 5" xfId="25072"/>
    <cellStyle name="Camp Output Field 6 2 2 2 2 2 6" xfId="25073"/>
    <cellStyle name="Camp Output Field 6 2 2 2 2 2 7" xfId="25074"/>
    <cellStyle name="Camp Output Field 6 2 2 2 2 2 8" xfId="25075"/>
    <cellStyle name="Camp Output Field 6 2 2 2 2 3" xfId="3692"/>
    <cellStyle name="Camp Output Field 6 2 2 2 2 3 2" xfId="25076"/>
    <cellStyle name="Camp Output Field 6 2 2 2 2 4" xfId="25077"/>
    <cellStyle name="Camp Output Field 6 2 2 2 2 5" xfId="25078"/>
    <cellStyle name="Camp Output Field 6 2 2 2 2 6" xfId="25079"/>
    <cellStyle name="Camp Output Field 6 2 2 2 2 7" xfId="25080"/>
    <cellStyle name="Camp Output Field 6 2 2 2 3" xfId="3693"/>
    <cellStyle name="Camp Output Field 6 2 2 2 3 2" xfId="25081"/>
    <cellStyle name="Camp Output Field 6 2 2 2 3 3" xfId="25082"/>
    <cellStyle name="Camp Output Field 6 2 2 2 3 4" xfId="25083"/>
    <cellStyle name="Camp Output Field 6 2 2 2 3 5" xfId="25084"/>
    <cellStyle name="Camp Output Field 6 2 2 2 3 6" xfId="25085"/>
    <cellStyle name="Camp Output Field 6 2 2 2 3 7" xfId="25086"/>
    <cellStyle name="Camp Output Field 6 2 2 2 4" xfId="3694"/>
    <cellStyle name="Camp Output Field 6 2 2 2 5" xfId="25087"/>
    <cellStyle name="Camp Output Field 6 2 2 2 6" xfId="25088"/>
    <cellStyle name="Camp Output Field 6 2 2 2 7" xfId="25089"/>
    <cellStyle name="Camp Output Field 6 2 2 2 8" xfId="25090"/>
    <cellStyle name="Camp Output Field 6 2 2 3" xfId="3695"/>
    <cellStyle name="Camp Output Field 6 2 2 3 2" xfId="3696"/>
    <cellStyle name="Camp Output Field 6 2 2 3 2 2" xfId="3697"/>
    <cellStyle name="Camp Output Field 6 2 2 3 2 2 2" xfId="25091"/>
    <cellStyle name="Camp Output Field 6 2 2 3 2 2 3" xfId="25092"/>
    <cellStyle name="Camp Output Field 6 2 2 3 2 2 4" xfId="25093"/>
    <cellStyle name="Camp Output Field 6 2 2 3 2 2 5" xfId="25094"/>
    <cellStyle name="Camp Output Field 6 2 2 3 2 2 6" xfId="25095"/>
    <cellStyle name="Camp Output Field 6 2 2 3 2 2 7" xfId="25096"/>
    <cellStyle name="Camp Output Field 6 2 2 3 2 2 8" xfId="25097"/>
    <cellStyle name="Camp Output Field 6 2 2 3 2 3" xfId="3698"/>
    <cellStyle name="Camp Output Field 6 2 2 3 2 3 2" xfId="25098"/>
    <cellStyle name="Camp Output Field 6 2 2 3 2 4" xfId="25099"/>
    <cellStyle name="Camp Output Field 6 2 2 3 2 5" xfId="25100"/>
    <cellStyle name="Camp Output Field 6 2 2 3 2 6" xfId="25101"/>
    <cellStyle name="Camp Output Field 6 2 2 3 2 7" xfId="25102"/>
    <cellStyle name="Camp Output Field 6 2 2 3 3" xfId="3699"/>
    <cellStyle name="Camp Output Field 6 2 2 3 3 2" xfId="25103"/>
    <cellStyle name="Camp Output Field 6 2 2 3 3 3" xfId="25104"/>
    <cellStyle name="Camp Output Field 6 2 2 3 3 4" xfId="25105"/>
    <cellStyle name="Camp Output Field 6 2 2 3 3 5" xfId="25106"/>
    <cellStyle name="Camp Output Field 6 2 2 3 3 6" xfId="25107"/>
    <cellStyle name="Camp Output Field 6 2 2 3 3 7" xfId="25108"/>
    <cellStyle name="Camp Output Field 6 2 2 3 4" xfId="3700"/>
    <cellStyle name="Camp Output Field 6 2 2 3 5" xfId="25109"/>
    <cellStyle name="Camp Output Field 6 2 2 3 6" xfId="25110"/>
    <cellStyle name="Camp Output Field 6 2 2 3 7" xfId="25111"/>
    <cellStyle name="Camp Output Field 6 2 2 3 8" xfId="25112"/>
    <cellStyle name="Camp Output Field 6 2 2 4" xfId="3701"/>
    <cellStyle name="Camp Output Field 6 2 2 4 2" xfId="3702"/>
    <cellStyle name="Camp Output Field 6 2 2 4 2 2" xfId="3703"/>
    <cellStyle name="Camp Output Field 6 2 2 4 2 2 2" xfId="25113"/>
    <cellStyle name="Camp Output Field 6 2 2 4 2 2 3" xfId="25114"/>
    <cellStyle name="Camp Output Field 6 2 2 4 2 2 4" xfId="25115"/>
    <cellStyle name="Camp Output Field 6 2 2 4 2 2 5" xfId="25116"/>
    <cellStyle name="Camp Output Field 6 2 2 4 2 2 6" xfId="25117"/>
    <cellStyle name="Camp Output Field 6 2 2 4 2 2 7" xfId="25118"/>
    <cellStyle name="Camp Output Field 6 2 2 4 2 2 8" xfId="25119"/>
    <cellStyle name="Camp Output Field 6 2 2 4 2 3" xfId="3704"/>
    <cellStyle name="Camp Output Field 6 2 2 4 2 3 2" xfId="25120"/>
    <cellStyle name="Camp Output Field 6 2 2 4 2 4" xfId="25121"/>
    <cellStyle name="Camp Output Field 6 2 2 4 2 5" xfId="25122"/>
    <cellStyle name="Camp Output Field 6 2 2 4 2 6" xfId="25123"/>
    <cellStyle name="Camp Output Field 6 2 2 4 2 7" xfId="25124"/>
    <cellStyle name="Camp Output Field 6 2 2 4 3" xfId="3705"/>
    <cellStyle name="Camp Output Field 6 2 2 4 3 2" xfId="25125"/>
    <cellStyle name="Camp Output Field 6 2 2 4 3 3" xfId="25126"/>
    <cellStyle name="Camp Output Field 6 2 2 4 3 4" xfId="25127"/>
    <cellStyle name="Camp Output Field 6 2 2 4 3 5" xfId="25128"/>
    <cellStyle name="Camp Output Field 6 2 2 4 3 6" xfId="25129"/>
    <cellStyle name="Camp Output Field 6 2 2 4 3 7" xfId="25130"/>
    <cellStyle name="Camp Output Field 6 2 2 4 4" xfId="3706"/>
    <cellStyle name="Camp Output Field 6 2 2 4 5" xfId="25131"/>
    <cellStyle name="Camp Output Field 6 2 2 4 6" xfId="25132"/>
    <cellStyle name="Camp Output Field 6 2 2 4 7" xfId="25133"/>
    <cellStyle name="Camp Output Field 6 2 2 4 8" xfId="25134"/>
    <cellStyle name="Camp Output Field 6 2 2 5" xfId="3707"/>
    <cellStyle name="Camp Output Field 6 2 2 5 2" xfId="3708"/>
    <cellStyle name="Camp Output Field 6 2 2 5 2 2" xfId="25135"/>
    <cellStyle name="Camp Output Field 6 2 2 5 2 3" xfId="25136"/>
    <cellStyle name="Camp Output Field 6 2 2 5 2 4" xfId="25137"/>
    <cellStyle name="Camp Output Field 6 2 2 5 2 5" xfId="25138"/>
    <cellStyle name="Camp Output Field 6 2 2 5 2 6" xfId="25139"/>
    <cellStyle name="Camp Output Field 6 2 2 5 2 7" xfId="25140"/>
    <cellStyle name="Camp Output Field 6 2 2 5 2 8" xfId="25141"/>
    <cellStyle name="Camp Output Field 6 2 2 5 3" xfId="3709"/>
    <cellStyle name="Camp Output Field 6 2 2 5 3 2" xfId="25142"/>
    <cellStyle name="Camp Output Field 6 2 2 5 4" xfId="25143"/>
    <cellStyle name="Camp Output Field 6 2 2 5 5" xfId="25144"/>
    <cellStyle name="Camp Output Field 6 2 2 5 6" xfId="25145"/>
    <cellStyle name="Camp Output Field 6 2 2 5 7" xfId="25146"/>
    <cellStyle name="Camp Output Field 6 2 2 6" xfId="3710"/>
    <cellStyle name="Camp Output Field 6 2 2 6 2" xfId="25147"/>
    <cellStyle name="Camp Output Field 6 2 2 6 3" xfId="25148"/>
    <cellStyle name="Camp Output Field 6 2 2 6 4" xfId="25149"/>
    <cellStyle name="Camp Output Field 6 2 2 6 5" xfId="25150"/>
    <cellStyle name="Camp Output Field 6 2 2 6 6" xfId="25151"/>
    <cellStyle name="Camp Output Field 6 2 2 6 7" xfId="25152"/>
    <cellStyle name="Camp Output Field 6 2 2 7" xfId="3711"/>
    <cellStyle name="Camp Output Field 6 2 2 8" xfId="25153"/>
    <cellStyle name="Camp Output Field 6 2 2 9" xfId="25154"/>
    <cellStyle name="Camp Output Field 6 2 3" xfId="3712"/>
    <cellStyle name="Camp Output Field 6 2 3 2" xfId="3713"/>
    <cellStyle name="Camp Output Field 6 2 3 2 2" xfId="3714"/>
    <cellStyle name="Camp Output Field 6 2 3 2 2 2" xfId="25155"/>
    <cellStyle name="Camp Output Field 6 2 3 2 2 3" xfId="25156"/>
    <cellStyle name="Camp Output Field 6 2 3 2 2 4" xfId="25157"/>
    <cellStyle name="Camp Output Field 6 2 3 2 2 5" xfId="25158"/>
    <cellStyle name="Camp Output Field 6 2 3 2 2 6" xfId="25159"/>
    <cellStyle name="Camp Output Field 6 2 3 2 2 7" xfId="25160"/>
    <cellStyle name="Camp Output Field 6 2 3 2 2 8" xfId="25161"/>
    <cellStyle name="Camp Output Field 6 2 3 2 3" xfId="3715"/>
    <cellStyle name="Camp Output Field 6 2 3 2 3 2" xfId="25162"/>
    <cellStyle name="Camp Output Field 6 2 3 2 4" xfId="25163"/>
    <cellStyle name="Camp Output Field 6 2 3 2 5" xfId="25164"/>
    <cellStyle name="Camp Output Field 6 2 3 2 6" xfId="25165"/>
    <cellStyle name="Camp Output Field 6 2 3 2 7" xfId="25166"/>
    <cellStyle name="Camp Output Field 6 2 3 3" xfId="3716"/>
    <cellStyle name="Camp Output Field 6 2 3 3 2" xfId="25167"/>
    <cellStyle name="Camp Output Field 6 2 3 3 3" xfId="25168"/>
    <cellStyle name="Camp Output Field 6 2 3 3 4" xfId="25169"/>
    <cellStyle name="Camp Output Field 6 2 3 3 5" xfId="25170"/>
    <cellStyle name="Camp Output Field 6 2 3 3 6" xfId="25171"/>
    <cellStyle name="Camp Output Field 6 2 3 3 7" xfId="25172"/>
    <cellStyle name="Camp Output Field 6 2 3 4" xfId="3717"/>
    <cellStyle name="Camp Output Field 6 2 3 5" xfId="25173"/>
    <cellStyle name="Camp Output Field 6 2 3 6" xfId="25174"/>
    <cellStyle name="Camp Output Field 6 2 3 7" xfId="25175"/>
    <cellStyle name="Camp Output Field 6 2 3 8" xfId="25176"/>
    <cellStyle name="Camp Output Field 6 2 4" xfId="3718"/>
    <cellStyle name="Camp Output Field 6 2 4 2" xfId="3719"/>
    <cellStyle name="Camp Output Field 6 2 4 2 2" xfId="3720"/>
    <cellStyle name="Camp Output Field 6 2 4 2 2 2" xfId="25177"/>
    <cellStyle name="Camp Output Field 6 2 4 2 2 3" xfId="25178"/>
    <cellStyle name="Camp Output Field 6 2 4 2 2 4" xfId="25179"/>
    <cellStyle name="Camp Output Field 6 2 4 2 2 5" xfId="25180"/>
    <cellStyle name="Camp Output Field 6 2 4 2 2 6" xfId="25181"/>
    <cellStyle name="Camp Output Field 6 2 4 2 2 7" xfId="25182"/>
    <cellStyle name="Camp Output Field 6 2 4 2 2 8" xfId="25183"/>
    <cellStyle name="Camp Output Field 6 2 4 2 3" xfId="3721"/>
    <cellStyle name="Camp Output Field 6 2 4 2 3 2" xfId="25184"/>
    <cellStyle name="Camp Output Field 6 2 4 2 4" xfId="25185"/>
    <cellStyle name="Camp Output Field 6 2 4 2 5" xfId="25186"/>
    <cellStyle name="Camp Output Field 6 2 4 2 6" xfId="25187"/>
    <cellStyle name="Camp Output Field 6 2 4 2 7" xfId="25188"/>
    <cellStyle name="Camp Output Field 6 2 4 3" xfId="3722"/>
    <cellStyle name="Camp Output Field 6 2 4 3 2" xfId="25189"/>
    <cellStyle name="Camp Output Field 6 2 4 3 3" xfId="25190"/>
    <cellStyle name="Camp Output Field 6 2 4 3 4" xfId="25191"/>
    <cellStyle name="Camp Output Field 6 2 4 3 5" xfId="25192"/>
    <cellStyle name="Camp Output Field 6 2 4 3 6" xfId="25193"/>
    <cellStyle name="Camp Output Field 6 2 4 3 7" xfId="25194"/>
    <cellStyle name="Camp Output Field 6 2 4 4" xfId="3723"/>
    <cellStyle name="Camp Output Field 6 2 4 5" xfId="25195"/>
    <cellStyle name="Camp Output Field 6 2 4 6" xfId="25196"/>
    <cellStyle name="Camp Output Field 6 2 4 7" xfId="25197"/>
    <cellStyle name="Camp Output Field 6 2 4 8" xfId="25198"/>
    <cellStyle name="Camp Output Field 6 2 5" xfId="3724"/>
    <cellStyle name="Camp Output Field 6 2 5 2" xfId="3725"/>
    <cellStyle name="Camp Output Field 6 2 5 2 2" xfId="3726"/>
    <cellStyle name="Camp Output Field 6 2 5 2 2 2" xfId="25199"/>
    <cellStyle name="Camp Output Field 6 2 5 2 2 3" xfId="25200"/>
    <cellStyle name="Camp Output Field 6 2 5 2 2 4" xfId="25201"/>
    <cellStyle name="Camp Output Field 6 2 5 2 2 5" xfId="25202"/>
    <cellStyle name="Camp Output Field 6 2 5 2 2 6" xfId="25203"/>
    <cellStyle name="Camp Output Field 6 2 5 2 2 7" xfId="25204"/>
    <cellStyle name="Camp Output Field 6 2 5 2 2 8" xfId="25205"/>
    <cellStyle name="Camp Output Field 6 2 5 2 3" xfId="3727"/>
    <cellStyle name="Camp Output Field 6 2 5 2 3 2" xfId="25206"/>
    <cellStyle name="Camp Output Field 6 2 5 2 4" xfId="25207"/>
    <cellStyle name="Camp Output Field 6 2 5 2 5" xfId="25208"/>
    <cellStyle name="Camp Output Field 6 2 5 2 6" xfId="25209"/>
    <cellStyle name="Camp Output Field 6 2 5 2 7" xfId="25210"/>
    <cellStyle name="Camp Output Field 6 2 5 3" xfId="3728"/>
    <cellStyle name="Camp Output Field 6 2 5 3 2" xfId="25211"/>
    <cellStyle name="Camp Output Field 6 2 5 3 3" xfId="25212"/>
    <cellStyle name="Camp Output Field 6 2 5 3 4" xfId="25213"/>
    <cellStyle name="Camp Output Field 6 2 5 3 5" xfId="25214"/>
    <cellStyle name="Camp Output Field 6 2 5 3 6" xfId="25215"/>
    <cellStyle name="Camp Output Field 6 2 5 3 7" xfId="25216"/>
    <cellStyle name="Camp Output Field 6 2 5 4" xfId="3729"/>
    <cellStyle name="Camp Output Field 6 2 5 5" xfId="25217"/>
    <cellStyle name="Camp Output Field 6 2 5 6" xfId="25218"/>
    <cellStyle name="Camp Output Field 6 2 5 7" xfId="25219"/>
    <cellStyle name="Camp Output Field 6 2 5 8" xfId="25220"/>
    <cellStyle name="Camp Output Field 6 2 6" xfId="3730"/>
    <cellStyle name="Camp Output Field 6 2 6 2" xfId="3731"/>
    <cellStyle name="Camp Output Field 6 2 6 2 2" xfId="25221"/>
    <cellStyle name="Camp Output Field 6 2 6 2 3" xfId="25222"/>
    <cellStyle name="Camp Output Field 6 2 6 2 4" xfId="25223"/>
    <cellStyle name="Camp Output Field 6 2 6 2 5" xfId="25224"/>
    <cellStyle name="Camp Output Field 6 2 6 2 6" xfId="25225"/>
    <cellStyle name="Camp Output Field 6 2 6 2 7" xfId="25226"/>
    <cellStyle name="Camp Output Field 6 2 6 2 8" xfId="25227"/>
    <cellStyle name="Camp Output Field 6 2 6 3" xfId="3732"/>
    <cellStyle name="Camp Output Field 6 2 6 3 2" xfId="25228"/>
    <cellStyle name="Camp Output Field 6 2 6 4" xfId="25229"/>
    <cellStyle name="Camp Output Field 6 2 6 5" xfId="25230"/>
    <cellStyle name="Camp Output Field 6 2 6 6" xfId="25231"/>
    <cellStyle name="Camp Output Field 6 2 6 7" xfId="25232"/>
    <cellStyle name="Camp Output Field 6 2 7" xfId="3733"/>
    <cellStyle name="Camp Output Field 6 2 7 2" xfId="25233"/>
    <cellStyle name="Camp Output Field 6 2 7 3" xfId="25234"/>
    <cellStyle name="Camp Output Field 6 2 7 4" xfId="25235"/>
    <cellStyle name="Camp Output Field 6 2 7 5" xfId="25236"/>
    <cellStyle name="Camp Output Field 6 2 7 6" xfId="25237"/>
    <cellStyle name="Camp Output Field 6 2 7 7" xfId="25238"/>
    <cellStyle name="Camp Output Field 6 2 8" xfId="3734"/>
    <cellStyle name="Camp Output Field 6 2 9" xfId="25239"/>
    <cellStyle name="Camp Output Field 6 3" xfId="3735"/>
    <cellStyle name="Camp Output Field 6 3 10" xfId="25240"/>
    <cellStyle name="Camp Output Field 6 3 11" xfId="25241"/>
    <cellStyle name="Camp Output Field 6 3 2" xfId="3736"/>
    <cellStyle name="Camp Output Field 6 3 2 2" xfId="3737"/>
    <cellStyle name="Camp Output Field 6 3 2 2 2" xfId="3738"/>
    <cellStyle name="Camp Output Field 6 3 2 2 2 2" xfId="25242"/>
    <cellStyle name="Camp Output Field 6 3 2 2 2 3" xfId="25243"/>
    <cellStyle name="Camp Output Field 6 3 2 2 2 4" xfId="25244"/>
    <cellStyle name="Camp Output Field 6 3 2 2 2 5" xfId="25245"/>
    <cellStyle name="Camp Output Field 6 3 2 2 2 6" xfId="25246"/>
    <cellStyle name="Camp Output Field 6 3 2 2 2 7" xfId="25247"/>
    <cellStyle name="Camp Output Field 6 3 2 2 2 8" xfId="25248"/>
    <cellStyle name="Camp Output Field 6 3 2 2 3" xfId="3739"/>
    <cellStyle name="Camp Output Field 6 3 2 2 3 2" xfId="25249"/>
    <cellStyle name="Camp Output Field 6 3 2 2 4" xfId="25250"/>
    <cellStyle name="Camp Output Field 6 3 2 2 5" xfId="25251"/>
    <cellStyle name="Camp Output Field 6 3 2 2 6" xfId="25252"/>
    <cellStyle name="Camp Output Field 6 3 2 2 7" xfId="25253"/>
    <cellStyle name="Camp Output Field 6 3 2 3" xfId="3740"/>
    <cellStyle name="Camp Output Field 6 3 2 3 2" xfId="25254"/>
    <cellStyle name="Camp Output Field 6 3 2 3 3" xfId="25255"/>
    <cellStyle name="Camp Output Field 6 3 2 3 4" xfId="25256"/>
    <cellStyle name="Camp Output Field 6 3 2 3 5" xfId="25257"/>
    <cellStyle name="Camp Output Field 6 3 2 3 6" xfId="25258"/>
    <cellStyle name="Camp Output Field 6 3 2 3 7" xfId="25259"/>
    <cellStyle name="Camp Output Field 6 3 2 4" xfId="3741"/>
    <cellStyle name="Camp Output Field 6 3 2 5" xfId="25260"/>
    <cellStyle name="Camp Output Field 6 3 2 6" xfId="25261"/>
    <cellStyle name="Camp Output Field 6 3 2 7" xfId="25262"/>
    <cellStyle name="Camp Output Field 6 3 2 8" xfId="25263"/>
    <cellStyle name="Camp Output Field 6 3 3" xfId="3742"/>
    <cellStyle name="Camp Output Field 6 3 3 2" xfId="3743"/>
    <cellStyle name="Camp Output Field 6 3 3 2 2" xfId="3744"/>
    <cellStyle name="Camp Output Field 6 3 3 2 2 2" xfId="25264"/>
    <cellStyle name="Camp Output Field 6 3 3 2 2 3" xfId="25265"/>
    <cellStyle name="Camp Output Field 6 3 3 2 2 4" xfId="25266"/>
    <cellStyle name="Camp Output Field 6 3 3 2 2 5" xfId="25267"/>
    <cellStyle name="Camp Output Field 6 3 3 2 2 6" xfId="25268"/>
    <cellStyle name="Camp Output Field 6 3 3 2 2 7" xfId="25269"/>
    <cellStyle name="Camp Output Field 6 3 3 2 2 8" xfId="25270"/>
    <cellStyle name="Camp Output Field 6 3 3 2 3" xfId="3745"/>
    <cellStyle name="Camp Output Field 6 3 3 2 3 2" xfId="25271"/>
    <cellStyle name="Camp Output Field 6 3 3 2 4" xfId="25272"/>
    <cellStyle name="Camp Output Field 6 3 3 2 5" xfId="25273"/>
    <cellStyle name="Camp Output Field 6 3 3 2 6" xfId="25274"/>
    <cellStyle name="Camp Output Field 6 3 3 2 7" xfId="25275"/>
    <cellStyle name="Camp Output Field 6 3 3 3" xfId="3746"/>
    <cellStyle name="Camp Output Field 6 3 3 3 2" xfId="25276"/>
    <cellStyle name="Camp Output Field 6 3 3 3 3" xfId="25277"/>
    <cellStyle name="Camp Output Field 6 3 3 3 4" xfId="25278"/>
    <cellStyle name="Camp Output Field 6 3 3 3 5" xfId="25279"/>
    <cellStyle name="Camp Output Field 6 3 3 3 6" xfId="25280"/>
    <cellStyle name="Camp Output Field 6 3 3 3 7" xfId="25281"/>
    <cellStyle name="Camp Output Field 6 3 3 4" xfId="3747"/>
    <cellStyle name="Camp Output Field 6 3 3 5" xfId="25282"/>
    <cellStyle name="Camp Output Field 6 3 3 6" xfId="25283"/>
    <cellStyle name="Camp Output Field 6 3 3 7" xfId="25284"/>
    <cellStyle name="Camp Output Field 6 3 3 8" xfId="25285"/>
    <cellStyle name="Camp Output Field 6 3 4" xfId="3748"/>
    <cellStyle name="Camp Output Field 6 3 4 2" xfId="3749"/>
    <cellStyle name="Camp Output Field 6 3 4 2 2" xfId="3750"/>
    <cellStyle name="Camp Output Field 6 3 4 2 2 2" xfId="25286"/>
    <cellStyle name="Camp Output Field 6 3 4 2 2 3" xfId="25287"/>
    <cellStyle name="Camp Output Field 6 3 4 2 2 4" xfId="25288"/>
    <cellStyle name="Camp Output Field 6 3 4 2 2 5" xfId="25289"/>
    <cellStyle name="Camp Output Field 6 3 4 2 2 6" xfId="25290"/>
    <cellStyle name="Camp Output Field 6 3 4 2 2 7" xfId="25291"/>
    <cellStyle name="Camp Output Field 6 3 4 2 2 8" xfId="25292"/>
    <cellStyle name="Camp Output Field 6 3 4 2 3" xfId="3751"/>
    <cellStyle name="Camp Output Field 6 3 4 2 3 2" xfId="25293"/>
    <cellStyle name="Camp Output Field 6 3 4 2 4" xfId="25294"/>
    <cellStyle name="Camp Output Field 6 3 4 2 5" xfId="25295"/>
    <cellStyle name="Camp Output Field 6 3 4 2 6" xfId="25296"/>
    <cellStyle name="Camp Output Field 6 3 4 2 7" xfId="25297"/>
    <cellStyle name="Camp Output Field 6 3 4 3" xfId="3752"/>
    <cellStyle name="Camp Output Field 6 3 4 3 2" xfId="25298"/>
    <cellStyle name="Camp Output Field 6 3 4 3 3" xfId="25299"/>
    <cellStyle name="Camp Output Field 6 3 4 3 4" xfId="25300"/>
    <cellStyle name="Camp Output Field 6 3 4 3 5" xfId="25301"/>
    <cellStyle name="Camp Output Field 6 3 4 3 6" xfId="25302"/>
    <cellStyle name="Camp Output Field 6 3 4 3 7" xfId="25303"/>
    <cellStyle name="Camp Output Field 6 3 4 4" xfId="3753"/>
    <cellStyle name="Camp Output Field 6 3 4 5" xfId="25304"/>
    <cellStyle name="Camp Output Field 6 3 4 6" xfId="25305"/>
    <cellStyle name="Camp Output Field 6 3 4 7" xfId="25306"/>
    <cellStyle name="Camp Output Field 6 3 4 8" xfId="25307"/>
    <cellStyle name="Camp Output Field 6 3 5" xfId="3754"/>
    <cellStyle name="Camp Output Field 6 3 5 2" xfId="3755"/>
    <cellStyle name="Camp Output Field 6 3 5 2 2" xfId="25308"/>
    <cellStyle name="Camp Output Field 6 3 5 2 3" xfId="25309"/>
    <cellStyle name="Camp Output Field 6 3 5 2 4" xfId="25310"/>
    <cellStyle name="Camp Output Field 6 3 5 2 5" xfId="25311"/>
    <cellStyle name="Camp Output Field 6 3 5 2 6" xfId="25312"/>
    <cellStyle name="Camp Output Field 6 3 5 2 7" xfId="25313"/>
    <cellStyle name="Camp Output Field 6 3 5 2 8" xfId="25314"/>
    <cellStyle name="Camp Output Field 6 3 5 3" xfId="3756"/>
    <cellStyle name="Camp Output Field 6 3 5 3 2" xfId="25315"/>
    <cellStyle name="Camp Output Field 6 3 5 4" xfId="25316"/>
    <cellStyle name="Camp Output Field 6 3 5 5" xfId="25317"/>
    <cellStyle name="Camp Output Field 6 3 5 6" xfId="25318"/>
    <cellStyle name="Camp Output Field 6 3 5 7" xfId="25319"/>
    <cellStyle name="Camp Output Field 6 3 6" xfId="3757"/>
    <cellStyle name="Camp Output Field 6 3 6 2" xfId="25320"/>
    <cellStyle name="Camp Output Field 6 3 6 3" xfId="25321"/>
    <cellStyle name="Camp Output Field 6 3 6 4" xfId="25322"/>
    <cellStyle name="Camp Output Field 6 3 6 5" xfId="25323"/>
    <cellStyle name="Camp Output Field 6 3 6 6" xfId="25324"/>
    <cellStyle name="Camp Output Field 6 3 6 7" xfId="25325"/>
    <cellStyle name="Camp Output Field 6 3 7" xfId="3758"/>
    <cellStyle name="Camp Output Field 6 3 8" xfId="25326"/>
    <cellStyle name="Camp Output Field 6 3 9" xfId="25327"/>
    <cellStyle name="Camp Output Field 6 4" xfId="3759"/>
    <cellStyle name="Camp Output Field 6 4 10" xfId="25328"/>
    <cellStyle name="Camp Output Field 6 4 11" xfId="25329"/>
    <cellStyle name="Camp Output Field 6 4 2" xfId="3760"/>
    <cellStyle name="Camp Output Field 6 4 2 2" xfId="3761"/>
    <cellStyle name="Camp Output Field 6 4 2 2 2" xfId="3762"/>
    <cellStyle name="Camp Output Field 6 4 2 2 2 2" xfId="25330"/>
    <cellStyle name="Camp Output Field 6 4 2 2 2 3" xfId="25331"/>
    <cellStyle name="Camp Output Field 6 4 2 2 2 4" xfId="25332"/>
    <cellStyle name="Camp Output Field 6 4 2 2 2 5" xfId="25333"/>
    <cellStyle name="Camp Output Field 6 4 2 2 2 6" xfId="25334"/>
    <cellStyle name="Camp Output Field 6 4 2 2 2 7" xfId="25335"/>
    <cellStyle name="Camp Output Field 6 4 2 2 2 8" xfId="25336"/>
    <cellStyle name="Camp Output Field 6 4 2 2 3" xfId="3763"/>
    <cellStyle name="Camp Output Field 6 4 2 2 3 2" xfId="25337"/>
    <cellStyle name="Camp Output Field 6 4 2 2 4" xfId="25338"/>
    <cellStyle name="Camp Output Field 6 4 2 2 5" xfId="25339"/>
    <cellStyle name="Camp Output Field 6 4 2 2 6" xfId="25340"/>
    <cellStyle name="Camp Output Field 6 4 2 2 7" xfId="25341"/>
    <cellStyle name="Camp Output Field 6 4 2 3" xfId="3764"/>
    <cellStyle name="Camp Output Field 6 4 2 3 2" xfId="25342"/>
    <cellStyle name="Camp Output Field 6 4 2 3 3" xfId="25343"/>
    <cellStyle name="Camp Output Field 6 4 2 3 4" xfId="25344"/>
    <cellStyle name="Camp Output Field 6 4 2 3 5" xfId="25345"/>
    <cellStyle name="Camp Output Field 6 4 2 3 6" xfId="25346"/>
    <cellStyle name="Camp Output Field 6 4 2 3 7" xfId="25347"/>
    <cellStyle name="Camp Output Field 6 4 2 4" xfId="3765"/>
    <cellStyle name="Camp Output Field 6 4 2 5" xfId="25348"/>
    <cellStyle name="Camp Output Field 6 4 2 6" xfId="25349"/>
    <cellStyle name="Camp Output Field 6 4 2 7" xfId="25350"/>
    <cellStyle name="Camp Output Field 6 4 2 8" xfId="25351"/>
    <cellStyle name="Camp Output Field 6 4 3" xfId="3766"/>
    <cellStyle name="Camp Output Field 6 4 3 2" xfId="3767"/>
    <cellStyle name="Camp Output Field 6 4 3 2 2" xfId="3768"/>
    <cellStyle name="Camp Output Field 6 4 3 2 2 2" xfId="25352"/>
    <cellStyle name="Camp Output Field 6 4 3 2 2 3" xfId="25353"/>
    <cellStyle name="Camp Output Field 6 4 3 2 2 4" xfId="25354"/>
    <cellStyle name="Camp Output Field 6 4 3 2 2 5" xfId="25355"/>
    <cellStyle name="Camp Output Field 6 4 3 2 2 6" xfId="25356"/>
    <cellStyle name="Camp Output Field 6 4 3 2 2 7" xfId="25357"/>
    <cellStyle name="Camp Output Field 6 4 3 2 2 8" xfId="25358"/>
    <cellStyle name="Camp Output Field 6 4 3 2 3" xfId="3769"/>
    <cellStyle name="Camp Output Field 6 4 3 2 3 2" xfId="25359"/>
    <cellStyle name="Camp Output Field 6 4 3 2 4" xfId="25360"/>
    <cellStyle name="Camp Output Field 6 4 3 2 5" xfId="25361"/>
    <cellStyle name="Camp Output Field 6 4 3 2 6" xfId="25362"/>
    <cellStyle name="Camp Output Field 6 4 3 2 7" xfId="25363"/>
    <cellStyle name="Camp Output Field 6 4 3 3" xfId="3770"/>
    <cellStyle name="Camp Output Field 6 4 3 3 2" xfId="25364"/>
    <cellStyle name="Camp Output Field 6 4 3 3 3" xfId="25365"/>
    <cellStyle name="Camp Output Field 6 4 3 3 4" xfId="25366"/>
    <cellStyle name="Camp Output Field 6 4 3 3 5" xfId="25367"/>
    <cellStyle name="Camp Output Field 6 4 3 3 6" xfId="25368"/>
    <cellStyle name="Camp Output Field 6 4 3 3 7" xfId="25369"/>
    <cellStyle name="Camp Output Field 6 4 3 4" xfId="3771"/>
    <cellStyle name="Camp Output Field 6 4 3 5" xfId="25370"/>
    <cellStyle name="Camp Output Field 6 4 3 6" xfId="25371"/>
    <cellStyle name="Camp Output Field 6 4 3 7" xfId="25372"/>
    <cellStyle name="Camp Output Field 6 4 3 8" xfId="25373"/>
    <cellStyle name="Camp Output Field 6 4 4" xfId="3772"/>
    <cellStyle name="Camp Output Field 6 4 4 2" xfId="3773"/>
    <cellStyle name="Camp Output Field 6 4 4 2 2" xfId="3774"/>
    <cellStyle name="Camp Output Field 6 4 4 2 2 2" xfId="25374"/>
    <cellStyle name="Camp Output Field 6 4 4 2 2 3" xfId="25375"/>
    <cellStyle name="Camp Output Field 6 4 4 2 2 4" xfId="25376"/>
    <cellStyle name="Camp Output Field 6 4 4 2 2 5" xfId="25377"/>
    <cellStyle name="Camp Output Field 6 4 4 2 2 6" xfId="25378"/>
    <cellStyle name="Camp Output Field 6 4 4 2 2 7" xfId="25379"/>
    <cellStyle name="Camp Output Field 6 4 4 2 2 8" xfId="25380"/>
    <cellStyle name="Camp Output Field 6 4 4 2 3" xfId="3775"/>
    <cellStyle name="Camp Output Field 6 4 4 2 3 2" xfId="25381"/>
    <cellStyle name="Camp Output Field 6 4 4 2 4" xfId="25382"/>
    <cellStyle name="Camp Output Field 6 4 4 2 5" xfId="25383"/>
    <cellStyle name="Camp Output Field 6 4 4 2 6" xfId="25384"/>
    <cellStyle name="Camp Output Field 6 4 4 2 7" xfId="25385"/>
    <cellStyle name="Camp Output Field 6 4 4 3" xfId="3776"/>
    <cellStyle name="Camp Output Field 6 4 4 3 2" xfId="25386"/>
    <cellStyle name="Camp Output Field 6 4 4 3 3" xfId="25387"/>
    <cellStyle name="Camp Output Field 6 4 4 3 4" xfId="25388"/>
    <cellStyle name="Camp Output Field 6 4 4 3 5" xfId="25389"/>
    <cellStyle name="Camp Output Field 6 4 4 3 6" xfId="25390"/>
    <cellStyle name="Camp Output Field 6 4 4 3 7" xfId="25391"/>
    <cellStyle name="Camp Output Field 6 4 4 4" xfId="3777"/>
    <cellStyle name="Camp Output Field 6 4 4 5" xfId="25392"/>
    <cellStyle name="Camp Output Field 6 4 4 6" xfId="25393"/>
    <cellStyle name="Camp Output Field 6 4 4 7" xfId="25394"/>
    <cellStyle name="Camp Output Field 6 4 4 8" xfId="25395"/>
    <cellStyle name="Camp Output Field 6 4 5" xfId="3778"/>
    <cellStyle name="Camp Output Field 6 4 5 2" xfId="3779"/>
    <cellStyle name="Camp Output Field 6 4 5 2 2" xfId="25396"/>
    <cellStyle name="Camp Output Field 6 4 5 2 3" xfId="25397"/>
    <cellStyle name="Camp Output Field 6 4 5 2 4" xfId="25398"/>
    <cellStyle name="Camp Output Field 6 4 5 2 5" xfId="25399"/>
    <cellStyle name="Camp Output Field 6 4 5 2 6" xfId="25400"/>
    <cellStyle name="Camp Output Field 6 4 5 2 7" xfId="25401"/>
    <cellStyle name="Camp Output Field 6 4 5 2 8" xfId="25402"/>
    <cellStyle name="Camp Output Field 6 4 5 3" xfId="3780"/>
    <cellStyle name="Camp Output Field 6 4 5 3 2" xfId="25403"/>
    <cellStyle name="Camp Output Field 6 4 5 4" xfId="25404"/>
    <cellStyle name="Camp Output Field 6 4 5 5" xfId="25405"/>
    <cellStyle name="Camp Output Field 6 4 5 6" xfId="25406"/>
    <cellStyle name="Camp Output Field 6 4 5 7" xfId="25407"/>
    <cellStyle name="Camp Output Field 6 4 6" xfId="3781"/>
    <cellStyle name="Camp Output Field 6 4 6 2" xfId="25408"/>
    <cellStyle name="Camp Output Field 6 4 6 3" xfId="25409"/>
    <cellStyle name="Camp Output Field 6 4 6 4" xfId="25410"/>
    <cellStyle name="Camp Output Field 6 4 6 5" xfId="25411"/>
    <cellStyle name="Camp Output Field 6 4 6 6" xfId="25412"/>
    <cellStyle name="Camp Output Field 6 4 6 7" xfId="25413"/>
    <cellStyle name="Camp Output Field 6 4 7" xfId="3782"/>
    <cellStyle name="Camp Output Field 6 4 8" xfId="25414"/>
    <cellStyle name="Camp Output Field 6 4 9" xfId="25415"/>
    <cellStyle name="Camp Output Field 6 5" xfId="3783"/>
    <cellStyle name="Camp Output Field 6 5 2" xfId="3784"/>
    <cellStyle name="Camp Output Field 6 5 2 2" xfId="3785"/>
    <cellStyle name="Camp Output Field 6 5 2 2 2" xfId="25416"/>
    <cellStyle name="Camp Output Field 6 5 2 2 3" xfId="25417"/>
    <cellStyle name="Camp Output Field 6 5 2 2 4" xfId="25418"/>
    <cellStyle name="Camp Output Field 6 5 2 2 5" xfId="25419"/>
    <cellStyle name="Camp Output Field 6 5 2 2 6" xfId="25420"/>
    <cellStyle name="Camp Output Field 6 5 2 2 7" xfId="25421"/>
    <cellStyle name="Camp Output Field 6 5 2 2 8" xfId="25422"/>
    <cellStyle name="Camp Output Field 6 5 2 3" xfId="3786"/>
    <cellStyle name="Camp Output Field 6 5 2 3 2" xfId="25423"/>
    <cellStyle name="Camp Output Field 6 5 2 4" xfId="25424"/>
    <cellStyle name="Camp Output Field 6 5 2 5" xfId="25425"/>
    <cellStyle name="Camp Output Field 6 5 2 6" xfId="25426"/>
    <cellStyle name="Camp Output Field 6 5 2 7" xfId="25427"/>
    <cellStyle name="Camp Output Field 6 5 3" xfId="3787"/>
    <cellStyle name="Camp Output Field 6 5 3 2" xfId="25428"/>
    <cellStyle name="Camp Output Field 6 5 3 3" xfId="25429"/>
    <cellStyle name="Camp Output Field 6 5 3 4" xfId="25430"/>
    <cellStyle name="Camp Output Field 6 5 3 5" xfId="25431"/>
    <cellStyle name="Camp Output Field 6 5 3 6" xfId="25432"/>
    <cellStyle name="Camp Output Field 6 5 3 7" xfId="25433"/>
    <cellStyle name="Camp Output Field 6 5 4" xfId="3788"/>
    <cellStyle name="Camp Output Field 6 5 5" xfId="25434"/>
    <cellStyle name="Camp Output Field 6 5 6" xfId="25435"/>
    <cellStyle name="Camp Output Field 6 5 7" xfId="25436"/>
    <cellStyle name="Camp Output Field 6 5 8" xfId="25437"/>
    <cellStyle name="Camp Output Field 6 6" xfId="3789"/>
    <cellStyle name="Camp Output Field 6 6 2" xfId="3790"/>
    <cellStyle name="Camp Output Field 6 6 2 2" xfId="3791"/>
    <cellStyle name="Camp Output Field 6 6 2 2 2" xfId="25438"/>
    <cellStyle name="Camp Output Field 6 6 2 2 3" xfId="25439"/>
    <cellStyle name="Camp Output Field 6 6 2 2 4" xfId="25440"/>
    <cellStyle name="Camp Output Field 6 6 2 2 5" xfId="25441"/>
    <cellStyle name="Camp Output Field 6 6 2 2 6" xfId="25442"/>
    <cellStyle name="Camp Output Field 6 6 2 2 7" xfId="25443"/>
    <cellStyle name="Camp Output Field 6 6 2 2 8" xfId="25444"/>
    <cellStyle name="Camp Output Field 6 6 2 3" xfId="3792"/>
    <cellStyle name="Camp Output Field 6 6 2 3 2" xfId="25445"/>
    <cellStyle name="Camp Output Field 6 6 2 4" xfId="25446"/>
    <cellStyle name="Camp Output Field 6 6 2 5" xfId="25447"/>
    <cellStyle name="Camp Output Field 6 6 2 6" xfId="25448"/>
    <cellStyle name="Camp Output Field 6 6 2 7" xfId="25449"/>
    <cellStyle name="Camp Output Field 6 6 3" xfId="3793"/>
    <cellStyle name="Camp Output Field 6 6 3 2" xfId="25450"/>
    <cellStyle name="Camp Output Field 6 6 3 3" xfId="25451"/>
    <cellStyle name="Camp Output Field 6 6 3 4" xfId="25452"/>
    <cellStyle name="Camp Output Field 6 6 3 5" xfId="25453"/>
    <cellStyle name="Camp Output Field 6 6 3 6" xfId="25454"/>
    <cellStyle name="Camp Output Field 6 6 3 7" xfId="25455"/>
    <cellStyle name="Camp Output Field 6 6 4" xfId="3794"/>
    <cellStyle name="Camp Output Field 6 6 5" xfId="25456"/>
    <cellStyle name="Camp Output Field 6 6 6" xfId="25457"/>
    <cellStyle name="Camp Output Field 6 6 7" xfId="25458"/>
    <cellStyle name="Camp Output Field 6 6 8" xfId="25459"/>
    <cellStyle name="Camp Output Field 6 7" xfId="3795"/>
    <cellStyle name="Camp Output Field 6 7 2" xfId="3796"/>
    <cellStyle name="Camp Output Field 6 7 2 2" xfId="3797"/>
    <cellStyle name="Camp Output Field 6 7 2 2 2" xfId="25460"/>
    <cellStyle name="Camp Output Field 6 7 2 2 3" xfId="25461"/>
    <cellStyle name="Camp Output Field 6 7 2 2 4" xfId="25462"/>
    <cellStyle name="Camp Output Field 6 7 2 2 5" xfId="25463"/>
    <cellStyle name="Camp Output Field 6 7 2 2 6" xfId="25464"/>
    <cellStyle name="Camp Output Field 6 7 2 2 7" xfId="25465"/>
    <cellStyle name="Camp Output Field 6 7 2 2 8" xfId="25466"/>
    <cellStyle name="Camp Output Field 6 7 2 3" xfId="3798"/>
    <cellStyle name="Camp Output Field 6 7 2 3 2" xfId="25467"/>
    <cellStyle name="Camp Output Field 6 7 2 4" xfId="25468"/>
    <cellStyle name="Camp Output Field 6 7 2 5" xfId="25469"/>
    <cellStyle name="Camp Output Field 6 7 2 6" xfId="25470"/>
    <cellStyle name="Camp Output Field 6 7 2 7" xfId="25471"/>
    <cellStyle name="Camp Output Field 6 7 3" xfId="3799"/>
    <cellStyle name="Camp Output Field 6 7 3 2" xfId="25472"/>
    <cellStyle name="Camp Output Field 6 7 3 3" xfId="25473"/>
    <cellStyle name="Camp Output Field 6 7 3 4" xfId="25474"/>
    <cellStyle name="Camp Output Field 6 7 3 5" xfId="25475"/>
    <cellStyle name="Camp Output Field 6 7 3 6" xfId="25476"/>
    <cellStyle name="Camp Output Field 6 7 3 7" xfId="25477"/>
    <cellStyle name="Camp Output Field 6 7 4" xfId="3800"/>
    <cellStyle name="Camp Output Field 6 7 5" xfId="25478"/>
    <cellStyle name="Camp Output Field 6 7 6" xfId="25479"/>
    <cellStyle name="Camp Output Field 6 7 7" xfId="25480"/>
    <cellStyle name="Camp Output Field 6 7 8" xfId="25481"/>
    <cellStyle name="Camp Output Field 6 8" xfId="3801"/>
    <cellStyle name="Camp Output Field 6 8 2" xfId="3802"/>
    <cellStyle name="Camp Output Field 6 8 2 2" xfId="25482"/>
    <cellStyle name="Camp Output Field 6 8 2 3" xfId="25483"/>
    <cellStyle name="Camp Output Field 6 8 2 4" xfId="25484"/>
    <cellStyle name="Camp Output Field 6 8 2 5" xfId="25485"/>
    <cellStyle name="Camp Output Field 6 8 2 6" xfId="25486"/>
    <cellStyle name="Camp Output Field 6 8 2 7" xfId="25487"/>
    <cellStyle name="Camp Output Field 6 8 2 8" xfId="25488"/>
    <cellStyle name="Camp Output Field 6 8 3" xfId="3803"/>
    <cellStyle name="Camp Output Field 6 8 3 2" xfId="25489"/>
    <cellStyle name="Camp Output Field 6 8 4" xfId="25490"/>
    <cellStyle name="Camp Output Field 6 8 5" xfId="25491"/>
    <cellStyle name="Camp Output Field 6 8 6" xfId="25492"/>
    <cellStyle name="Camp Output Field 6 8 7" xfId="25493"/>
    <cellStyle name="Camp Output Field 6 9" xfId="3804"/>
    <cellStyle name="Camp Output Field 6 9 2" xfId="25494"/>
    <cellStyle name="Camp Output Field 6 9 3" xfId="25495"/>
    <cellStyle name="Camp Output Field 6 9 4" xfId="25496"/>
    <cellStyle name="Camp Output Field 6 9 5" xfId="25497"/>
    <cellStyle name="Camp Output Field 6 9 6" xfId="25498"/>
    <cellStyle name="Camp Output Field 6 9 7" xfId="25499"/>
    <cellStyle name="Camp Output Field 7" xfId="3805"/>
    <cellStyle name="Camp Output Field 7 10" xfId="3806"/>
    <cellStyle name="Camp Output Field 7 11" xfId="25500"/>
    <cellStyle name="Camp Output Field 7 12" xfId="25501"/>
    <cellStyle name="Camp Output Field 7 13" xfId="25502"/>
    <cellStyle name="Camp Output Field 7 14" xfId="25503"/>
    <cellStyle name="Camp Output Field 7 2" xfId="3807"/>
    <cellStyle name="Camp Output Field 7 2 10" xfId="25504"/>
    <cellStyle name="Camp Output Field 7 2 11" xfId="25505"/>
    <cellStyle name="Camp Output Field 7 2 12" xfId="25506"/>
    <cellStyle name="Camp Output Field 7 2 2" xfId="3808"/>
    <cellStyle name="Camp Output Field 7 2 2 10" xfId="25507"/>
    <cellStyle name="Camp Output Field 7 2 2 11" xfId="25508"/>
    <cellStyle name="Camp Output Field 7 2 2 2" xfId="3809"/>
    <cellStyle name="Camp Output Field 7 2 2 2 2" xfId="3810"/>
    <cellStyle name="Camp Output Field 7 2 2 2 2 2" xfId="3811"/>
    <cellStyle name="Camp Output Field 7 2 2 2 2 2 2" xfId="25509"/>
    <cellStyle name="Camp Output Field 7 2 2 2 2 2 3" xfId="25510"/>
    <cellStyle name="Camp Output Field 7 2 2 2 2 2 4" xfId="25511"/>
    <cellStyle name="Camp Output Field 7 2 2 2 2 2 5" xfId="25512"/>
    <cellStyle name="Camp Output Field 7 2 2 2 2 2 6" xfId="25513"/>
    <cellStyle name="Camp Output Field 7 2 2 2 2 2 7" xfId="25514"/>
    <cellStyle name="Camp Output Field 7 2 2 2 2 2 8" xfId="25515"/>
    <cellStyle name="Camp Output Field 7 2 2 2 2 3" xfId="3812"/>
    <cellStyle name="Camp Output Field 7 2 2 2 2 3 2" xfId="25516"/>
    <cellStyle name="Camp Output Field 7 2 2 2 2 4" xfId="25517"/>
    <cellStyle name="Camp Output Field 7 2 2 2 2 5" xfId="25518"/>
    <cellStyle name="Camp Output Field 7 2 2 2 2 6" xfId="25519"/>
    <cellStyle name="Camp Output Field 7 2 2 2 2 7" xfId="25520"/>
    <cellStyle name="Camp Output Field 7 2 2 2 3" xfId="3813"/>
    <cellStyle name="Camp Output Field 7 2 2 2 3 2" xfId="25521"/>
    <cellStyle name="Camp Output Field 7 2 2 2 3 3" xfId="25522"/>
    <cellStyle name="Camp Output Field 7 2 2 2 3 4" xfId="25523"/>
    <cellStyle name="Camp Output Field 7 2 2 2 3 5" xfId="25524"/>
    <cellStyle name="Camp Output Field 7 2 2 2 3 6" xfId="25525"/>
    <cellStyle name="Camp Output Field 7 2 2 2 3 7" xfId="25526"/>
    <cellStyle name="Camp Output Field 7 2 2 2 4" xfId="3814"/>
    <cellStyle name="Camp Output Field 7 2 2 2 5" xfId="25527"/>
    <cellStyle name="Camp Output Field 7 2 2 2 6" xfId="25528"/>
    <cellStyle name="Camp Output Field 7 2 2 2 7" xfId="25529"/>
    <cellStyle name="Camp Output Field 7 2 2 2 8" xfId="25530"/>
    <cellStyle name="Camp Output Field 7 2 2 3" xfId="3815"/>
    <cellStyle name="Camp Output Field 7 2 2 3 2" xfId="3816"/>
    <cellStyle name="Camp Output Field 7 2 2 3 2 2" xfId="3817"/>
    <cellStyle name="Camp Output Field 7 2 2 3 2 2 2" xfId="25531"/>
    <cellStyle name="Camp Output Field 7 2 2 3 2 2 3" xfId="25532"/>
    <cellStyle name="Camp Output Field 7 2 2 3 2 2 4" xfId="25533"/>
    <cellStyle name="Camp Output Field 7 2 2 3 2 2 5" xfId="25534"/>
    <cellStyle name="Camp Output Field 7 2 2 3 2 2 6" xfId="25535"/>
    <cellStyle name="Camp Output Field 7 2 2 3 2 2 7" xfId="25536"/>
    <cellStyle name="Camp Output Field 7 2 2 3 2 2 8" xfId="25537"/>
    <cellStyle name="Camp Output Field 7 2 2 3 2 3" xfId="3818"/>
    <cellStyle name="Camp Output Field 7 2 2 3 2 3 2" xfId="25538"/>
    <cellStyle name="Camp Output Field 7 2 2 3 2 4" xfId="25539"/>
    <cellStyle name="Camp Output Field 7 2 2 3 2 5" xfId="25540"/>
    <cellStyle name="Camp Output Field 7 2 2 3 2 6" xfId="25541"/>
    <cellStyle name="Camp Output Field 7 2 2 3 2 7" xfId="25542"/>
    <cellStyle name="Camp Output Field 7 2 2 3 3" xfId="3819"/>
    <cellStyle name="Camp Output Field 7 2 2 3 3 2" xfId="25543"/>
    <cellStyle name="Camp Output Field 7 2 2 3 3 3" xfId="25544"/>
    <cellStyle name="Camp Output Field 7 2 2 3 3 4" xfId="25545"/>
    <cellStyle name="Camp Output Field 7 2 2 3 3 5" xfId="25546"/>
    <cellStyle name="Camp Output Field 7 2 2 3 3 6" xfId="25547"/>
    <cellStyle name="Camp Output Field 7 2 2 3 3 7" xfId="25548"/>
    <cellStyle name="Camp Output Field 7 2 2 3 4" xfId="3820"/>
    <cellStyle name="Camp Output Field 7 2 2 3 5" xfId="25549"/>
    <cellStyle name="Camp Output Field 7 2 2 3 6" xfId="25550"/>
    <cellStyle name="Camp Output Field 7 2 2 3 7" xfId="25551"/>
    <cellStyle name="Camp Output Field 7 2 2 3 8" xfId="25552"/>
    <cellStyle name="Camp Output Field 7 2 2 4" xfId="3821"/>
    <cellStyle name="Camp Output Field 7 2 2 4 2" xfId="3822"/>
    <cellStyle name="Camp Output Field 7 2 2 4 2 2" xfId="3823"/>
    <cellStyle name="Camp Output Field 7 2 2 4 2 2 2" xfId="25553"/>
    <cellStyle name="Camp Output Field 7 2 2 4 2 2 3" xfId="25554"/>
    <cellStyle name="Camp Output Field 7 2 2 4 2 2 4" xfId="25555"/>
    <cellStyle name="Camp Output Field 7 2 2 4 2 2 5" xfId="25556"/>
    <cellStyle name="Camp Output Field 7 2 2 4 2 2 6" xfId="25557"/>
    <cellStyle name="Camp Output Field 7 2 2 4 2 2 7" xfId="25558"/>
    <cellStyle name="Camp Output Field 7 2 2 4 2 2 8" xfId="25559"/>
    <cellStyle name="Camp Output Field 7 2 2 4 2 3" xfId="3824"/>
    <cellStyle name="Camp Output Field 7 2 2 4 2 3 2" xfId="25560"/>
    <cellStyle name="Camp Output Field 7 2 2 4 2 4" xfId="25561"/>
    <cellStyle name="Camp Output Field 7 2 2 4 2 5" xfId="25562"/>
    <cellStyle name="Camp Output Field 7 2 2 4 2 6" xfId="25563"/>
    <cellStyle name="Camp Output Field 7 2 2 4 2 7" xfId="25564"/>
    <cellStyle name="Camp Output Field 7 2 2 4 3" xfId="3825"/>
    <cellStyle name="Camp Output Field 7 2 2 4 3 2" xfId="25565"/>
    <cellStyle name="Camp Output Field 7 2 2 4 3 3" xfId="25566"/>
    <cellStyle name="Camp Output Field 7 2 2 4 3 4" xfId="25567"/>
    <cellStyle name="Camp Output Field 7 2 2 4 3 5" xfId="25568"/>
    <cellStyle name="Camp Output Field 7 2 2 4 3 6" xfId="25569"/>
    <cellStyle name="Camp Output Field 7 2 2 4 3 7" xfId="25570"/>
    <cellStyle name="Camp Output Field 7 2 2 4 4" xfId="3826"/>
    <cellStyle name="Camp Output Field 7 2 2 4 5" xfId="25571"/>
    <cellStyle name="Camp Output Field 7 2 2 4 6" xfId="25572"/>
    <cellStyle name="Camp Output Field 7 2 2 4 7" xfId="25573"/>
    <cellStyle name="Camp Output Field 7 2 2 4 8" xfId="25574"/>
    <cellStyle name="Camp Output Field 7 2 2 5" xfId="3827"/>
    <cellStyle name="Camp Output Field 7 2 2 5 2" xfId="3828"/>
    <cellStyle name="Camp Output Field 7 2 2 5 2 2" xfId="25575"/>
    <cellStyle name="Camp Output Field 7 2 2 5 2 3" xfId="25576"/>
    <cellStyle name="Camp Output Field 7 2 2 5 2 4" xfId="25577"/>
    <cellStyle name="Camp Output Field 7 2 2 5 2 5" xfId="25578"/>
    <cellStyle name="Camp Output Field 7 2 2 5 2 6" xfId="25579"/>
    <cellStyle name="Camp Output Field 7 2 2 5 2 7" xfId="25580"/>
    <cellStyle name="Camp Output Field 7 2 2 5 2 8" xfId="25581"/>
    <cellStyle name="Camp Output Field 7 2 2 5 3" xfId="3829"/>
    <cellStyle name="Camp Output Field 7 2 2 5 3 2" xfId="25582"/>
    <cellStyle name="Camp Output Field 7 2 2 5 4" xfId="25583"/>
    <cellStyle name="Camp Output Field 7 2 2 5 5" xfId="25584"/>
    <cellStyle name="Camp Output Field 7 2 2 5 6" xfId="25585"/>
    <cellStyle name="Camp Output Field 7 2 2 5 7" xfId="25586"/>
    <cellStyle name="Camp Output Field 7 2 2 6" xfId="3830"/>
    <cellStyle name="Camp Output Field 7 2 2 6 2" xfId="25587"/>
    <cellStyle name="Camp Output Field 7 2 2 6 3" xfId="25588"/>
    <cellStyle name="Camp Output Field 7 2 2 6 4" xfId="25589"/>
    <cellStyle name="Camp Output Field 7 2 2 6 5" xfId="25590"/>
    <cellStyle name="Camp Output Field 7 2 2 6 6" xfId="25591"/>
    <cellStyle name="Camp Output Field 7 2 2 6 7" xfId="25592"/>
    <cellStyle name="Camp Output Field 7 2 2 7" xfId="3831"/>
    <cellStyle name="Camp Output Field 7 2 2 8" xfId="25593"/>
    <cellStyle name="Camp Output Field 7 2 2 9" xfId="25594"/>
    <cellStyle name="Camp Output Field 7 2 3" xfId="3832"/>
    <cellStyle name="Camp Output Field 7 2 3 2" xfId="3833"/>
    <cellStyle name="Camp Output Field 7 2 3 2 2" xfId="3834"/>
    <cellStyle name="Camp Output Field 7 2 3 2 2 2" xfId="25595"/>
    <cellStyle name="Camp Output Field 7 2 3 2 2 3" xfId="25596"/>
    <cellStyle name="Camp Output Field 7 2 3 2 2 4" xfId="25597"/>
    <cellStyle name="Camp Output Field 7 2 3 2 2 5" xfId="25598"/>
    <cellStyle name="Camp Output Field 7 2 3 2 2 6" xfId="25599"/>
    <cellStyle name="Camp Output Field 7 2 3 2 2 7" xfId="25600"/>
    <cellStyle name="Camp Output Field 7 2 3 2 2 8" xfId="25601"/>
    <cellStyle name="Camp Output Field 7 2 3 2 3" xfId="3835"/>
    <cellStyle name="Camp Output Field 7 2 3 2 3 2" xfId="25602"/>
    <cellStyle name="Camp Output Field 7 2 3 2 4" xfId="25603"/>
    <cellStyle name="Camp Output Field 7 2 3 2 5" xfId="25604"/>
    <cellStyle name="Camp Output Field 7 2 3 2 6" xfId="25605"/>
    <cellStyle name="Camp Output Field 7 2 3 2 7" xfId="25606"/>
    <cellStyle name="Camp Output Field 7 2 3 3" xfId="3836"/>
    <cellStyle name="Camp Output Field 7 2 3 3 2" xfId="25607"/>
    <cellStyle name="Camp Output Field 7 2 3 3 3" xfId="25608"/>
    <cellStyle name="Camp Output Field 7 2 3 3 4" xfId="25609"/>
    <cellStyle name="Camp Output Field 7 2 3 3 5" xfId="25610"/>
    <cellStyle name="Camp Output Field 7 2 3 3 6" xfId="25611"/>
    <cellStyle name="Camp Output Field 7 2 3 3 7" xfId="25612"/>
    <cellStyle name="Camp Output Field 7 2 3 4" xfId="3837"/>
    <cellStyle name="Camp Output Field 7 2 3 5" xfId="25613"/>
    <cellStyle name="Camp Output Field 7 2 3 6" xfId="25614"/>
    <cellStyle name="Camp Output Field 7 2 3 7" xfId="25615"/>
    <cellStyle name="Camp Output Field 7 2 3 8" xfId="25616"/>
    <cellStyle name="Camp Output Field 7 2 4" xfId="3838"/>
    <cellStyle name="Camp Output Field 7 2 4 2" xfId="3839"/>
    <cellStyle name="Camp Output Field 7 2 4 2 2" xfId="3840"/>
    <cellStyle name="Camp Output Field 7 2 4 2 2 2" xfId="25617"/>
    <cellStyle name="Camp Output Field 7 2 4 2 2 3" xfId="25618"/>
    <cellStyle name="Camp Output Field 7 2 4 2 2 4" xfId="25619"/>
    <cellStyle name="Camp Output Field 7 2 4 2 2 5" xfId="25620"/>
    <cellStyle name="Camp Output Field 7 2 4 2 2 6" xfId="25621"/>
    <cellStyle name="Camp Output Field 7 2 4 2 2 7" xfId="25622"/>
    <cellStyle name="Camp Output Field 7 2 4 2 2 8" xfId="25623"/>
    <cellStyle name="Camp Output Field 7 2 4 2 3" xfId="3841"/>
    <cellStyle name="Camp Output Field 7 2 4 2 3 2" xfId="25624"/>
    <cellStyle name="Camp Output Field 7 2 4 2 4" xfId="25625"/>
    <cellStyle name="Camp Output Field 7 2 4 2 5" xfId="25626"/>
    <cellStyle name="Camp Output Field 7 2 4 2 6" xfId="25627"/>
    <cellStyle name="Camp Output Field 7 2 4 2 7" xfId="25628"/>
    <cellStyle name="Camp Output Field 7 2 4 3" xfId="3842"/>
    <cellStyle name="Camp Output Field 7 2 4 3 2" xfId="25629"/>
    <cellStyle name="Camp Output Field 7 2 4 3 3" xfId="25630"/>
    <cellStyle name="Camp Output Field 7 2 4 3 4" xfId="25631"/>
    <cellStyle name="Camp Output Field 7 2 4 3 5" xfId="25632"/>
    <cellStyle name="Camp Output Field 7 2 4 3 6" xfId="25633"/>
    <cellStyle name="Camp Output Field 7 2 4 3 7" xfId="25634"/>
    <cellStyle name="Camp Output Field 7 2 4 4" xfId="3843"/>
    <cellStyle name="Camp Output Field 7 2 4 5" xfId="25635"/>
    <cellStyle name="Camp Output Field 7 2 4 6" xfId="25636"/>
    <cellStyle name="Camp Output Field 7 2 4 7" xfId="25637"/>
    <cellStyle name="Camp Output Field 7 2 4 8" xfId="25638"/>
    <cellStyle name="Camp Output Field 7 2 5" xfId="3844"/>
    <cellStyle name="Camp Output Field 7 2 5 2" xfId="3845"/>
    <cellStyle name="Camp Output Field 7 2 5 2 2" xfId="3846"/>
    <cellStyle name="Camp Output Field 7 2 5 2 2 2" xfId="25639"/>
    <cellStyle name="Camp Output Field 7 2 5 2 2 3" xfId="25640"/>
    <cellStyle name="Camp Output Field 7 2 5 2 2 4" xfId="25641"/>
    <cellStyle name="Camp Output Field 7 2 5 2 2 5" xfId="25642"/>
    <cellStyle name="Camp Output Field 7 2 5 2 2 6" xfId="25643"/>
    <cellStyle name="Camp Output Field 7 2 5 2 2 7" xfId="25644"/>
    <cellStyle name="Camp Output Field 7 2 5 2 2 8" xfId="25645"/>
    <cellStyle name="Camp Output Field 7 2 5 2 3" xfId="3847"/>
    <cellStyle name="Camp Output Field 7 2 5 2 3 2" xfId="25646"/>
    <cellStyle name="Camp Output Field 7 2 5 2 4" xfId="25647"/>
    <cellStyle name="Camp Output Field 7 2 5 2 5" xfId="25648"/>
    <cellStyle name="Camp Output Field 7 2 5 2 6" xfId="25649"/>
    <cellStyle name="Camp Output Field 7 2 5 2 7" xfId="25650"/>
    <cellStyle name="Camp Output Field 7 2 5 3" xfId="3848"/>
    <cellStyle name="Camp Output Field 7 2 5 3 2" xfId="25651"/>
    <cellStyle name="Camp Output Field 7 2 5 3 3" xfId="25652"/>
    <cellStyle name="Camp Output Field 7 2 5 3 4" xfId="25653"/>
    <cellStyle name="Camp Output Field 7 2 5 3 5" xfId="25654"/>
    <cellStyle name="Camp Output Field 7 2 5 3 6" xfId="25655"/>
    <cellStyle name="Camp Output Field 7 2 5 3 7" xfId="25656"/>
    <cellStyle name="Camp Output Field 7 2 5 4" xfId="3849"/>
    <cellStyle name="Camp Output Field 7 2 5 5" xfId="25657"/>
    <cellStyle name="Camp Output Field 7 2 5 6" xfId="25658"/>
    <cellStyle name="Camp Output Field 7 2 5 7" xfId="25659"/>
    <cellStyle name="Camp Output Field 7 2 5 8" xfId="25660"/>
    <cellStyle name="Camp Output Field 7 2 6" xfId="3850"/>
    <cellStyle name="Camp Output Field 7 2 6 2" xfId="3851"/>
    <cellStyle name="Camp Output Field 7 2 6 2 2" xfId="25661"/>
    <cellStyle name="Camp Output Field 7 2 6 2 3" xfId="25662"/>
    <cellStyle name="Camp Output Field 7 2 6 2 4" xfId="25663"/>
    <cellStyle name="Camp Output Field 7 2 6 2 5" xfId="25664"/>
    <cellStyle name="Camp Output Field 7 2 6 2 6" xfId="25665"/>
    <cellStyle name="Camp Output Field 7 2 6 2 7" xfId="25666"/>
    <cellStyle name="Camp Output Field 7 2 6 2 8" xfId="25667"/>
    <cellStyle name="Camp Output Field 7 2 6 3" xfId="3852"/>
    <cellStyle name="Camp Output Field 7 2 6 3 2" xfId="25668"/>
    <cellStyle name="Camp Output Field 7 2 6 4" xfId="25669"/>
    <cellStyle name="Camp Output Field 7 2 6 5" xfId="25670"/>
    <cellStyle name="Camp Output Field 7 2 6 6" xfId="25671"/>
    <cellStyle name="Camp Output Field 7 2 6 7" xfId="25672"/>
    <cellStyle name="Camp Output Field 7 2 7" xfId="3853"/>
    <cellStyle name="Camp Output Field 7 2 7 2" xfId="25673"/>
    <cellStyle name="Camp Output Field 7 2 7 3" xfId="25674"/>
    <cellStyle name="Camp Output Field 7 2 7 4" xfId="25675"/>
    <cellStyle name="Camp Output Field 7 2 7 5" xfId="25676"/>
    <cellStyle name="Camp Output Field 7 2 7 6" xfId="25677"/>
    <cellStyle name="Camp Output Field 7 2 7 7" xfId="25678"/>
    <cellStyle name="Camp Output Field 7 2 8" xfId="3854"/>
    <cellStyle name="Camp Output Field 7 2 9" xfId="25679"/>
    <cellStyle name="Camp Output Field 7 3" xfId="3855"/>
    <cellStyle name="Camp Output Field 7 3 10" xfId="25680"/>
    <cellStyle name="Camp Output Field 7 3 11" xfId="25681"/>
    <cellStyle name="Camp Output Field 7 3 2" xfId="3856"/>
    <cellStyle name="Camp Output Field 7 3 2 2" xfId="3857"/>
    <cellStyle name="Camp Output Field 7 3 2 2 2" xfId="3858"/>
    <cellStyle name="Camp Output Field 7 3 2 2 2 2" xfId="25682"/>
    <cellStyle name="Camp Output Field 7 3 2 2 2 3" xfId="25683"/>
    <cellStyle name="Camp Output Field 7 3 2 2 2 4" xfId="25684"/>
    <cellStyle name="Camp Output Field 7 3 2 2 2 5" xfId="25685"/>
    <cellStyle name="Camp Output Field 7 3 2 2 2 6" xfId="25686"/>
    <cellStyle name="Camp Output Field 7 3 2 2 2 7" xfId="25687"/>
    <cellStyle name="Camp Output Field 7 3 2 2 2 8" xfId="25688"/>
    <cellStyle name="Camp Output Field 7 3 2 2 3" xfId="3859"/>
    <cellStyle name="Camp Output Field 7 3 2 2 3 2" xfId="25689"/>
    <cellStyle name="Camp Output Field 7 3 2 2 4" xfId="25690"/>
    <cellStyle name="Camp Output Field 7 3 2 2 5" xfId="25691"/>
    <cellStyle name="Camp Output Field 7 3 2 2 6" xfId="25692"/>
    <cellStyle name="Camp Output Field 7 3 2 2 7" xfId="25693"/>
    <cellStyle name="Camp Output Field 7 3 2 3" xfId="3860"/>
    <cellStyle name="Camp Output Field 7 3 2 3 2" xfId="25694"/>
    <cellStyle name="Camp Output Field 7 3 2 3 3" xfId="25695"/>
    <cellStyle name="Camp Output Field 7 3 2 3 4" xfId="25696"/>
    <cellStyle name="Camp Output Field 7 3 2 3 5" xfId="25697"/>
    <cellStyle name="Camp Output Field 7 3 2 3 6" xfId="25698"/>
    <cellStyle name="Camp Output Field 7 3 2 3 7" xfId="25699"/>
    <cellStyle name="Camp Output Field 7 3 2 4" xfId="3861"/>
    <cellStyle name="Camp Output Field 7 3 2 5" xfId="25700"/>
    <cellStyle name="Camp Output Field 7 3 2 6" xfId="25701"/>
    <cellStyle name="Camp Output Field 7 3 2 7" xfId="25702"/>
    <cellStyle name="Camp Output Field 7 3 2 8" xfId="25703"/>
    <cellStyle name="Camp Output Field 7 3 3" xfId="3862"/>
    <cellStyle name="Camp Output Field 7 3 3 2" xfId="3863"/>
    <cellStyle name="Camp Output Field 7 3 3 2 2" xfId="3864"/>
    <cellStyle name="Camp Output Field 7 3 3 2 2 2" xfId="25704"/>
    <cellStyle name="Camp Output Field 7 3 3 2 2 3" xfId="25705"/>
    <cellStyle name="Camp Output Field 7 3 3 2 2 4" xfId="25706"/>
    <cellStyle name="Camp Output Field 7 3 3 2 2 5" xfId="25707"/>
    <cellStyle name="Camp Output Field 7 3 3 2 2 6" xfId="25708"/>
    <cellStyle name="Camp Output Field 7 3 3 2 2 7" xfId="25709"/>
    <cellStyle name="Camp Output Field 7 3 3 2 2 8" xfId="25710"/>
    <cellStyle name="Camp Output Field 7 3 3 2 3" xfId="3865"/>
    <cellStyle name="Camp Output Field 7 3 3 2 3 2" xfId="25711"/>
    <cellStyle name="Camp Output Field 7 3 3 2 4" xfId="25712"/>
    <cellStyle name="Camp Output Field 7 3 3 2 5" xfId="25713"/>
    <cellStyle name="Camp Output Field 7 3 3 2 6" xfId="25714"/>
    <cellStyle name="Camp Output Field 7 3 3 2 7" xfId="25715"/>
    <cellStyle name="Camp Output Field 7 3 3 3" xfId="3866"/>
    <cellStyle name="Camp Output Field 7 3 3 3 2" xfId="25716"/>
    <cellStyle name="Camp Output Field 7 3 3 3 3" xfId="25717"/>
    <cellStyle name="Camp Output Field 7 3 3 3 4" xfId="25718"/>
    <cellStyle name="Camp Output Field 7 3 3 3 5" xfId="25719"/>
    <cellStyle name="Camp Output Field 7 3 3 3 6" xfId="25720"/>
    <cellStyle name="Camp Output Field 7 3 3 3 7" xfId="25721"/>
    <cellStyle name="Camp Output Field 7 3 3 4" xfId="3867"/>
    <cellStyle name="Camp Output Field 7 3 3 5" xfId="25722"/>
    <cellStyle name="Camp Output Field 7 3 3 6" xfId="25723"/>
    <cellStyle name="Camp Output Field 7 3 3 7" xfId="25724"/>
    <cellStyle name="Camp Output Field 7 3 3 8" xfId="25725"/>
    <cellStyle name="Camp Output Field 7 3 4" xfId="3868"/>
    <cellStyle name="Camp Output Field 7 3 4 2" xfId="3869"/>
    <cellStyle name="Camp Output Field 7 3 4 2 2" xfId="3870"/>
    <cellStyle name="Camp Output Field 7 3 4 2 2 2" xfId="25726"/>
    <cellStyle name="Camp Output Field 7 3 4 2 2 3" xfId="25727"/>
    <cellStyle name="Camp Output Field 7 3 4 2 2 4" xfId="25728"/>
    <cellStyle name="Camp Output Field 7 3 4 2 2 5" xfId="25729"/>
    <cellStyle name="Camp Output Field 7 3 4 2 2 6" xfId="25730"/>
    <cellStyle name="Camp Output Field 7 3 4 2 2 7" xfId="25731"/>
    <cellStyle name="Camp Output Field 7 3 4 2 2 8" xfId="25732"/>
    <cellStyle name="Camp Output Field 7 3 4 2 3" xfId="3871"/>
    <cellStyle name="Camp Output Field 7 3 4 2 3 2" xfId="25733"/>
    <cellStyle name="Camp Output Field 7 3 4 2 4" xfId="25734"/>
    <cellStyle name="Camp Output Field 7 3 4 2 5" xfId="25735"/>
    <cellStyle name="Camp Output Field 7 3 4 2 6" xfId="25736"/>
    <cellStyle name="Camp Output Field 7 3 4 2 7" xfId="25737"/>
    <cellStyle name="Camp Output Field 7 3 4 3" xfId="3872"/>
    <cellStyle name="Camp Output Field 7 3 4 3 2" xfId="25738"/>
    <cellStyle name="Camp Output Field 7 3 4 3 3" xfId="25739"/>
    <cellStyle name="Camp Output Field 7 3 4 3 4" xfId="25740"/>
    <cellStyle name="Camp Output Field 7 3 4 3 5" xfId="25741"/>
    <cellStyle name="Camp Output Field 7 3 4 3 6" xfId="25742"/>
    <cellStyle name="Camp Output Field 7 3 4 3 7" xfId="25743"/>
    <cellStyle name="Camp Output Field 7 3 4 4" xfId="3873"/>
    <cellStyle name="Camp Output Field 7 3 4 5" xfId="25744"/>
    <cellStyle name="Camp Output Field 7 3 4 6" xfId="25745"/>
    <cellStyle name="Camp Output Field 7 3 4 7" xfId="25746"/>
    <cellStyle name="Camp Output Field 7 3 4 8" xfId="25747"/>
    <cellStyle name="Camp Output Field 7 3 5" xfId="3874"/>
    <cellStyle name="Camp Output Field 7 3 5 2" xfId="3875"/>
    <cellStyle name="Camp Output Field 7 3 5 2 2" xfId="25748"/>
    <cellStyle name="Camp Output Field 7 3 5 2 3" xfId="25749"/>
    <cellStyle name="Camp Output Field 7 3 5 2 4" xfId="25750"/>
    <cellStyle name="Camp Output Field 7 3 5 2 5" xfId="25751"/>
    <cellStyle name="Camp Output Field 7 3 5 2 6" xfId="25752"/>
    <cellStyle name="Camp Output Field 7 3 5 2 7" xfId="25753"/>
    <cellStyle name="Camp Output Field 7 3 5 2 8" xfId="25754"/>
    <cellStyle name="Camp Output Field 7 3 5 3" xfId="3876"/>
    <cellStyle name="Camp Output Field 7 3 5 3 2" xfId="25755"/>
    <cellStyle name="Camp Output Field 7 3 5 4" xfId="25756"/>
    <cellStyle name="Camp Output Field 7 3 5 5" xfId="25757"/>
    <cellStyle name="Camp Output Field 7 3 5 6" xfId="25758"/>
    <cellStyle name="Camp Output Field 7 3 5 7" xfId="25759"/>
    <cellStyle name="Camp Output Field 7 3 6" xfId="3877"/>
    <cellStyle name="Camp Output Field 7 3 6 2" xfId="25760"/>
    <cellStyle name="Camp Output Field 7 3 6 3" xfId="25761"/>
    <cellStyle name="Camp Output Field 7 3 6 4" xfId="25762"/>
    <cellStyle name="Camp Output Field 7 3 6 5" xfId="25763"/>
    <cellStyle name="Camp Output Field 7 3 6 6" xfId="25764"/>
    <cellStyle name="Camp Output Field 7 3 6 7" xfId="25765"/>
    <cellStyle name="Camp Output Field 7 3 7" xfId="3878"/>
    <cellStyle name="Camp Output Field 7 3 8" xfId="25766"/>
    <cellStyle name="Camp Output Field 7 3 9" xfId="25767"/>
    <cellStyle name="Camp Output Field 7 4" xfId="3879"/>
    <cellStyle name="Camp Output Field 7 4 10" xfId="25768"/>
    <cellStyle name="Camp Output Field 7 4 11" xfId="25769"/>
    <cellStyle name="Camp Output Field 7 4 2" xfId="3880"/>
    <cellStyle name="Camp Output Field 7 4 2 2" xfId="3881"/>
    <cellStyle name="Camp Output Field 7 4 2 2 2" xfId="3882"/>
    <cellStyle name="Camp Output Field 7 4 2 2 2 2" xfId="25770"/>
    <cellStyle name="Camp Output Field 7 4 2 2 2 3" xfId="25771"/>
    <cellStyle name="Camp Output Field 7 4 2 2 2 4" xfId="25772"/>
    <cellStyle name="Camp Output Field 7 4 2 2 2 5" xfId="25773"/>
    <cellStyle name="Camp Output Field 7 4 2 2 2 6" xfId="25774"/>
    <cellStyle name="Camp Output Field 7 4 2 2 2 7" xfId="25775"/>
    <cellStyle name="Camp Output Field 7 4 2 2 2 8" xfId="25776"/>
    <cellStyle name="Camp Output Field 7 4 2 2 3" xfId="3883"/>
    <cellStyle name="Camp Output Field 7 4 2 2 3 2" xfId="25777"/>
    <cellStyle name="Camp Output Field 7 4 2 2 4" xfId="25778"/>
    <cellStyle name="Camp Output Field 7 4 2 2 5" xfId="25779"/>
    <cellStyle name="Camp Output Field 7 4 2 2 6" xfId="25780"/>
    <cellStyle name="Camp Output Field 7 4 2 2 7" xfId="25781"/>
    <cellStyle name="Camp Output Field 7 4 2 3" xfId="3884"/>
    <cellStyle name="Camp Output Field 7 4 2 3 2" xfId="25782"/>
    <cellStyle name="Camp Output Field 7 4 2 3 3" xfId="25783"/>
    <cellStyle name="Camp Output Field 7 4 2 3 4" xfId="25784"/>
    <cellStyle name="Camp Output Field 7 4 2 3 5" xfId="25785"/>
    <cellStyle name="Camp Output Field 7 4 2 3 6" xfId="25786"/>
    <cellStyle name="Camp Output Field 7 4 2 3 7" xfId="25787"/>
    <cellStyle name="Camp Output Field 7 4 2 4" xfId="3885"/>
    <cellStyle name="Camp Output Field 7 4 2 5" xfId="25788"/>
    <cellStyle name="Camp Output Field 7 4 2 6" xfId="25789"/>
    <cellStyle name="Camp Output Field 7 4 2 7" xfId="25790"/>
    <cellStyle name="Camp Output Field 7 4 2 8" xfId="25791"/>
    <cellStyle name="Camp Output Field 7 4 3" xfId="3886"/>
    <cellStyle name="Camp Output Field 7 4 3 2" xfId="3887"/>
    <cellStyle name="Camp Output Field 7 4 3 2 2" xfId="3888"/>
    <cellStyle name="Camp Output Field 7 4 3 2 2 2" xfId="25792"/>
    <cellStyle name="Camp Output Field 7 4 3 2 2 3" xfId="25793"/>
    <cellStyle name="Camp Output Field 7 4 3 2 2 4" xfId="25794"/>
    <cellStyle name="Camp Output Field 7 4 3 2 2 5" xfId="25795"/>
    <cellStyle name="Camp Output Field 7 4 3 2 2 6" xfId="25796"/>
    <cellStyle name="Camp Output Field 7 4 3 2 2 7" xfId="25797"/>
    <cellStyle name="Camp Output Field 7 4 3 2 2 8" xfId="25798"/>
    <cellStyle name="Camp Output Field 7 4 3 2 3" xfId="3889"/>
    <cellStyle name="Camp Output Field 7 4 3 2 3 2" xfId="25799"/>
    <cellStyle name="Camp Output Field 7 4 3 2 4" xfId="25800"/>
    <cellStyle name="Camp Output Field 7 4 3 2 5" xfId="25801"/>
    <cellStyle name="Camp Output Field 7 4 3 2 6" xfId="25802"/>
    <cellStyle name="Camp Output Field 7 4 3 2 7" xfId="25803"/>
    <cellStyle name="Camp Output Field 7 4 3 3" xfId="3890"/>
    <cellStyle name="Camp Output Field 7 4 3 3 2" xfId="25804"/>
    <cellStyle name="Camp Output Field 7 4 3 3 3" xfId="25805"/>
    <cellStyle name="Camp Output Field 7 4 3 3 4" xfId="25806"/>
    <cellStyle name="Camp Output Field 7 4 3 3 5" xfId="25807"/>
    <cellStyle name="Camp Output Field 7 4 3 3 6" xfId="25808"/>
    <cellStyle name="Camp Output Field 7 4 3 3 7" xfId="25809"/>
    <cellStyle name="Camp Output Field 7 4 3 4" xfId="3891"/>
    <cellStyle name="Camp Output Field 7 4 3 5" xfId="25810"/>
    <cellStyle name="Camp Output Field 7 4 3 6" xfId="25811"/>
    <cellStyle name="Camp Output Field 7 4 3 7" xfId="25812"/>
    <cellStyle name="Camp Output Field 7 4 3 8" xfId="25813"/>
    <cellStyle name="Camp Output Field 7 4 4" xfId="3892"/>
    <cellStyle name="Camp Output Field 7 4 4 2" xfId="3893"/>
    <cellStyle name="Camp Output Field 7 4 4 2 2" xfId="3894"/>
    <cellStyle name="Camp Output Field 7 4 4 2 2 2" xfId="25814"/>
    <cellStyle name="Camp Output Field 7 4 4 2 2 3" xfId="25815"/>
    <cellStyle name="Camp Output Field 7 4 4 2 2 4" xfId="25816"/>
    <cellStyle name="Camp Output Field 7 4 4 2 2 5" xfId="25817"/>
    <cellStyle name="Camp Output Field 7 4 4 2 2 6" xfId="25818"/>
    <cellStyle name="Camp Output Field 7 4 4 2 2 7" xfId="25819"/>
    <cellStyle name="Camp Output Field 7 4 4 2 2 8" xfId="25820"/>
    <cellStyle name="Camp Output Field 7 4 4 2 3" xfId="3895"/>
    <cellStyle name="Camp Output Field 7 4 4 2 3 2" xfId="25821"/>
    <cellStyle name="Camp Output Field 7 4 4 2 4" xfId="25822"/>
    <cellStyle name="Camp Output Field 7 4 4 2 5" xfId="25823"/>
    <cellStyle name="Camp Output Field 7 4 4 2 6" xfId="25824"/>
    <cellStyle name="Camp Output Field 7 4 4 2 7" xfId="25825"/>
    <cellStyle name="Camp Output Field 7 4 4 3" xfId="3896"/>
    <cellStyle name="Camp Output Field 7 4 4 3 2" xfId="25826"/>
    <cellStyle name="Camp Output Field 7 4 4 3 3" xfId="25827"/>
    <cellStyle name="Camp Output Field 7 4 4 3 4" xfId="25828"/>
    <cellStyle name="Camp Output Field 7 4 4 3 5" xfId="25829"/>
    <cellStyle name="Camp Output Field 7 4 4 3 6" xfId="25830"/>
    <cellStyle name="Camp Output Field 7 4 4 3 7" xfId="25831"/>
    <cellStyle name="Camp Output Field 7 4 4 4" xfId="3897"/>
    <cellStyle name="Camp Output Field 7 4 4 5" xfId="25832"/>
    <cellStyle name="Camp Output Field 7 4 4 6" xfId="25833"/>
    <cellStyle name="Camp Output Field 7 4 4 7" xfId="25834"/>
    <cellStyle name="Camp Output Field 7 4 4 8" xfId="25835"/>
    <cellStyle name="Camp Output Field 7 4 5" xfId="3898"/>
    <cellStyle name="Camp Output Field 7 4 5 2" xfId="3899"/>
    <cellStyle name="Camp Output Field 7 4 5 2 2" xfId="25836"/>
    <cellStyle name="Camp Output Field 7 4 5 2 3" xfId="25837"/>
    <cellStyle name="Camp Output Field 7 4 5 2 4" xfId="25838"/>
    <cellStyle name="Camp Output Field 7 4 5 2 5" xfId="25839"/>
    <cellStyle name="Camp Output Field 7 4 5 2 6" xfId="25840"/>
    <cellStyle name="Camp Output Field 7 4 5 2 7" xfId="25841"/>
    <cellStyle name="Camp Output Field 7 4 5 2 8" xfId="25842"/>
    <cellStyle name="Camp Output Field 7 4 5 3" xfId="3900"/>
    <cellStyle name="Camp Output Field 7 4 5 3 2" xfId="25843"/>
    <cellStyle name="Camp Output Field 7 4 5 4" xfId="25844"/>
    <cellStyle name="Camp Output Field 7 4 5 5" xfId="25845"/>
    <cellStyle name="Camp Output Field 7 4 5 6" xfId="25846"/>
    <cellStyle name="Camp Output Field 7 4 5 7" xfId="25847"/>
    <cellStyle name="Camp Output Field 7 4 6" xfId="3901"/>
    <cellStyle name="Camp Output Field 7 4 6 2" xfId="25848"/>
    <cellStyle name="Camp Output Field 7 4 6 3" xfId="25849"/>
    <cellStyle name="Camp Output Field 7 4 6 4" xfId="25850"/>
    <cellStyle name="Camp Output Field 7 4 6 5" xfId="25851"/>
    <cellStyle name="Camp Output Field 7 4 6 6" xfId="25852"/>
    <cellStyle name="Camp Output Field 7 4 6 7" xfId="25853"/>
    <cellStyle name="Camp Output Field 7 4 7" xfId="3902"/>
    <cellStyle name="Camp Output Field 7 4 8" xfId="25854"/>
    <cellStyle name="Camp Output Field 7 4 9" xfId="25855"/>
    <cellStyle name="Camp Output Field 7 5" xfId="3903"/>
    <cellStyle name="Camp Output Field 7 5 2" xfId="3904"/>
    <cellStyle name="Camp Output Field 7 5 2 2" xfId="3905"/>
    <cellStyle name="Camp Output Field 7 5 2 2 2" xfId="25856"/>
    <cellStyle name="Camp Output Field 7 5 2 2 3" xfId="25857"/>
    <cellStyle name="Camp Output Field 7 5 2 2 4" xfId="25858"/>
    <cellStyle name="Camp Output Field 7 5 2 2 5" xfId="25859"/>
    <cellStyle name="Camp Output Field 7 5 2 2 6" xfId="25860"/>
    <cellStyle name="Camp Output Field 7 5 2 2 7" xfId="25861"/>
    <cellStyle name="Camp Output Field 7 5 2 2 8" xfId="25862"/>
    <cellStyle name="Camp Output Field 7 5 2 3" xfId="3906"/>
    <cellStyle name="Camp Output Field 7 5 2 3 2" xfId="25863"/>
    <cellStyle name="Camp Output Field 7 5 2 4" xfId="25864"/>
    <cellStyle name="Camp Output Field 7 5 2 5" xfId="25865"/>
    <cellStyle name="Camp Output Field 7 5 2 6" xfId="25866"/>
    <cellStyle name="Camp Output Field 7 5 2 7" xfId="25867"/>
    <cellStyle name="Camp Output Field 7 5 3" xfId="3907"/>
    <cellStyle name="Camp Output Field 7 5 3 2" xfId="25868"/>
    <cellStyle name="Camp Output Field 7 5 3 3" xfId="25869"/>
    <cellStyle name="Camp Output Field 7 5 3 4" xfId="25870"/>
    <cellStyle name="Camp Output Field 7 5 3 5" xfId="25871"/>
    <cellStyle name="Camp Output Field 7 5 3 6" xfId="25872"/>
    <cellStyle name="Camp Output Field 7 5 3 7" xfId="25873"/>
    <cellStyle name="Camp Output Field 7 5 4" xfId="3908"/>
    <cellStyle name="Camp Output Field 7 5 5" xfId="25874"/>
    <cellStyle name="Camp Output Field 7 5 6" xfId="25875"/>
    <cellStyle name="Camp Output Field 7 5 7" xfId="25876"/>
    <cellStyle name="Camp Output Field 7 5 8" xfId="25877"/>
    <cellStyle name="Camp Output Field 7 6" xfId="3909"/>
    <cellStyle name="Camp Output Field 7 6 2" xfId="3910"/>
    <cellStyle name="Camp Output Field 7 6 2 2" xfId="3911"/>
    <cellStyle name="Camp Output Field 7 6 2 2 2" xfId="25878"/>
    <cellStyle name="Camp Output Field 7 6 2 2 3" xfId="25879"/>
    <cellStyle name="Camp Output Field 7 6 2 2 4" xfId="25880"/>
    <cellStyle name="Camp Output Field 7 6 2 2 5" xfId="25881"/>
    <cellStyle name="Camp Output Field 7 6 2 2 6" xfId="25882"/>
    <cellStyle name="Camp Output Field 7 6 2 2 7" xfId="25883"/>
    <cellStyle name="Camp Output Field 7 6 2 2 8" xfId="25884"/>
    <cellStyle name="Camp Output Field 7 6 2 3" xfId="3912"/>
    <cellStyle name="Camp Output Field 7 6 2 3 2" xfId="25885"/>
    <cellStyle name="Camp Output Field 7 6 2 4" xfId="25886"/>
    <cellStyle name="Camp Output Field 7 6 2 5" xfId="25887"/>
    <cellStyle name="Camp Output Field 7 6 2 6" xfId="25888"/>
    <cellStyle name="Camp Output Field 7 6 2 7" xfId="25889"/>
    <cellStyle name="Camp Output Field 7 6 3" xfId="3913"/>
    <cellStyle name="Camp Output Field 7 6 3 2" xfId="25890"/>
    <cellStyle name="Camp Output Field 7 6 3 3" xfId="25891"/>
    <cellStyle name="Camp Output Field 7 6 3 4" xfId="25892"/>
    <cellStyle name="Camp Output Field 7 6 3 5" xfId="25893"/>
    <cellStyle name="Camp Output Field 7 6 3 6" xfId="25894"/>
    <cellStyle name="Camp Output Field 7 6 3 7" xfId="25895"/>
    <cellStyle name="Camp Output Field 7 6 4" xfId="3914"/>
    <cellStyle name="Camp Output Field 7 6 5" xfId="25896"/>
    <cellStyle name="Camp Output Field 7 6 6" xfId="25897"/>
    <cellStyle name="Camp Output Field 7 6 7" xfId="25898"/>
    <cellStyle name="Camp Output Field 7 6 8" xfId="25899"/>
    <cellStyle name="Camp Output Field 7 7" xfId="3915"/>
    <cellStyle name="Camp Output Field 7 7 2" xfId="3916"/>
    <cellStyle name="Camp Output Field 7 7 2 2" xfId="3917"/>
    <cellStyle name="Camp Output Field 7 7 2 2 2" xfId="25900"/>
    <cellStyle name="Camp Output Field 7 7 2 2 3" xfId="25901"/>
    <cellStyle name="Camp Output Field 7 7 2 2 4" xfId="25902"/>
    <cellStyle name="Camp Output Field 7 7 2 2 5" xfId="25903"/>
    <cellStyle name="Camp Output Field 7 7 2 2 6" xfId="25904"/>
    <cellStyle name="Camp Output Field 7 7 2 2 7" xfId="25905"/>
    <cellStyle name="Camp Output Field 7 7 2 2 8" xfId="25906"/>
    <cellStyle name="Camp Output Field 7 7 2 3" xfId="3918"/>
    <cellStyle name="Camp Output Field 7 7 2 3 2" xfId="25907"/>
    <cellStyle name="Camp Output Field 7 7 2 4" xfId="25908"/>
    <cellStyle name="Camp Output Field 7 7 2 5" xfId="25909"/>
    <cellStyle name="Camp Output Field 7 7 2 6" xfId="25910"/>
    <cellStyle name="Camp Output Field 7 7 2 7" xfId="25911"/>
    <cellStyle name="Camp Output Field 7 7 3" xfId="3919"/>
    <cellStyle name="Camp Output Field 7 7 3 2" xfId="25912"/>
    <cellStyle name="Camp Output Field 7 7 3 3" xfId="25913"/>
    <cellStyle name="Camp Output Field 7 7 3 4" xfId="25914"/>
    <cellStyle name="Camp Output Field 7 7 3 5" xfId="25915"/>
    <cellStyle name="Camp Output Field 7 7 3 6" xfId="25916"/>
    <cellStyle name="Camp Output Field 7 7 3 7" xfId="25917"/>
    <cellStyle name="Camp Output Field 7 7 4" xfId="3920"/>
    <cellStyle name="Camp Output Field 7 7 5" xfId="25918"/>
    <cellStyle name="Camp Output Field 7 7 6" xfId="25919"/>
    <cellStyle name="Camp Output Field 7 7 7" xfId="25920"/>
    <cellStyle name="Camp Output Field 7 7 8" xfId="25921"/>
    <cellStyle name="Camp Output Field 7 8" xfId="3921"/>
    <cellStyle name="Camp Output Field 7 8 2" xfId="3922"/>
    <cellStyle name="Camp Output Field 7 8 2 2" xfId="25922"/>
    <cellStyle name="Camp Output Field 7 8 2 3" xfId="25923"/>
    <cellStyle name="Camp Output Field 7 8 2 4" xfId="25924"/>
    <cellStyle name="Camp Output Field 7 8 2 5" xfId="25925"/>
    <cellStyle name="Camp Output Field 7 8 2 6" xfId="25926"/>
    <cellStyle name="Camp Output Field 7 8 2 7" xfId="25927"/>
    <cellStyle name="Camp Output Field 7 8 2 8" xfId="25928"/>
    <cellStyle name="Camp Output Field 7 8 3" xfId="3923"/>
    <cellStyle name="Camp Output Field 7 8 3 2" xfId="25929"/>
    <cellStyle name="Camp Output Field 7 8 4" xfId="25930"/>
    <cellStyle name="Camp Output Field 7 8 5" xfId="25931"/>
    <cellStyle name="Camp Output Field 7 8 6" xfId="25932"/>
    <cellStyle name="Camp Output Field 7 8 7" xfId="25933"/>
    <cellStyle name="Camp Output Field 7 9" xfId="3924"/>
    <cellStyle name="Camp Output Field 7 9 2" xfId="25934"/>
    <cellStyle name="Camp Output Field 7 9 3" xfId="25935"/>
    <cellStyle name="Camp Output Field 7 9 4" xfId="25936"/>
    <cellStyle name="Camp Output Field 7 9 5" xfId="25937"/>
    <cellStyle name="Camp Output Field 7 9 6" xfId="25938"/>
    <cellStyle name="Camp Output Field 7 9 7" xfId="25939"/>
    <cellStyle name="Camp Output Field 8" xfId="3925"/>
    <cellStyle name="Camp Output Field 8 10" xfId="3926"/>
    <cellStyle name="Camp Output Field 8 11" xfId="25940"/>
    <cellStyle name="Camp Output Field 8 12" xfId="25941"/>
    <cellStyle name="Camp Output Field 8 13" xfId="25942"/>
    <cellStyle name="Camp Output Field 8 14" xfId="25943"/>
    <cellStyle name="Camp Output Field 8 2" xfId="3927"/>
    <cellStyle name="Camp Output Field 8 2 10" xfId="25944"/>
    <cellStyle name="Camp Output Field 8 2 11" xfId="25945"/>
    <cellStyle name="Camp Output Field 8 2 12" xfId="25946"/>
    <cellStyle name="Camp Output Field 8 2 2" xfId="3928"/>
    <cellStyle name="Camp Output Field 8 2 2 10" xfId="25947"/>
    <cellStyle name="Camp Output Field 8 2 2 11" xfId="25948"/>
    <cellStyle name="Camp Output Field 8 2 2 2" xfId="3929"/>
    <cellStyle name="Camp Output Field 8 2 2 2 2" xfId="3930"/>
    <cellStyle name="Camp Output Field 8 2 2 2 2 2" xfId="3931"/>
    <cellStyle name="Camp Output Field 8 2 2 2 2 2 2" xfId="25949"/>
    <cellStyle name="Camp Output Field 8 2 2 2 2 2 3" xfId="25950"/>
    <cellStyle name="Camp Output Field 8 2 2 2 2 2 4" xfId="25951"/>
    <cellStyle name="Camp Output Field 8 2 2 2 2 2 5" xfId="25952"/>
    <cellStyle name="Camp Output Field 8 2 2 2 2 2 6" xfId="25953"/>
    <cellStyle name="Camp Output Field 8 2 2 2 2 2 7" xfId="25954"/>
    <cellStyle name="Camp Output Field 8 2 2 2 2 2 8" xfId="25955"/>
    <cellStyle name="Camp Output Field 8 2 2 2 2 3" xfId="3932"/>
    <cellStyle name="Camp Output Field 8 2 2 2 2 3 2" xfId="25956"/>
    <cellStyle name="Camp Output Field 8 2 2 2 2 4" xfId="25957"/>
    <cellStyle name="Camp Output Field 8 2 2 2 2 5" xfId="25958"/>
    <cellStyle name="Camp Output Field 8 2 2 2 2 6" xfId="25959"/>
    <cellStyle name="Camp Output Field 8 2 2 2 2 7" xfId="25960"/>
    <cellStyle name="Camp Output Field 8 2 2 2 3" xfId="3933"/>
    <cellStyle name="Camp Output Field 8 2 2 2 3 2" xfId="25961"/>
    <cellStyle name="Camp Output Field 8 2 2 2 3 3" xfId="25962"/>
    <cellStyle name="Camp Output Field 8 2 2 2 3 4" xfId="25963"/>
    <cellStyle name="Camp Output Field 8 2 2 2 3 5" xfId="25964"/>
    <cellStyle name="Camp Output Field 8 2 2 2 3 6" xfId="25965"/>
    <cellStyle name="Camp Output Field 8 2 2 2 3 7" xfId="25966"/>
    <cellStyle name="Camp Output Field 8 2 2 2 4" xfId="3934"/>
    <cellStyle name="Camp Output Field 8 2 2 2 5" xfId="25967"/>
    <cellStyle name="Camp Output Field 8 2 2 2 6" xfId="25968"/>
    <cellStyle name="Camp Output Field 8 2 2 2 7" xfId="25969"/>
    <cellStyle name="Camp Output Field 8 2 2 2 8" xfId="25970"/>
    <cellStyle name="Camp Output Field 8 2 2 3" xfId="3935"/>
    <cellStyle name="Camp Output Field 8 2 2 3 2" xfId="3936"/>
    <cellStyle name="Camp Output Field 8 2 2 3 2 2" xfId="3937"/>
    <cellStyle name="Camp Output Field 8 2 2 3 2 2 2" xfId="25971"/>
    <cellStyle name="Camp Output Field 8 2 2 3 2 2 3" xfId="25972"/>
    <cellStyle name="Camp Output Field 8 2 2 3 2 2 4" xfId="25973"/>
    <cellStyle name="Camp Output Field 8 2 2 3 2 2 5" xfId="25974"/>
    <cellStyle name="Camp Output Field 8 2 2 3 2 2 6" xfId="25975"/>
    <cellStyle name="Camp Output Field 8 2 2 3 2 2 7" xfId="25976"/>
    <cellStyle name="Camp Output Field 8 2 2 3 2 2 8" xfId="25977"/>
    <cellStyle name="Camp Output Field 8 2 2 3 2 3" xfId="3938"/>
    <cellStyle name="Camp Output Field 8 2 2 3 2 3 2" xfId="25978"/>
    <cellStyle name="Camp Output Field 8 2 2 3 2 4" xfId="25979"/>
    <cellStyle name="Camp Output Field 8 2 2 3 2 5" xfId="25980"/>
    <cellStyle name="Camp Output Field 8 2 2 3 2 6" xfId="25981"/>
    <cellStyle name="Camp Output Field 8 2 2 3 2 7" xfId="25982"/>
    <cellStyle name="Camp Output Field 8 2 2 3 3" xfId="3939"/>
    <cellStyle name="Camp Output Field 8 2 2 3 3 2" xfId="25983"/>
    <cellStyle name="Camp Output Field 8 2 2 3 3 3" xfId="25984"/>
    <cellStyle name="Camp Output Field 8 2 2 3 3 4" xfId="25985"/>
    <cellStyle name="Camp Output Field 8 2 2 3 3 5" xfId="25986"/>
    <cellStyle name="Camp Output Field 8 2 2 3 3 6" xfId="25987"/>
    <cellStyle name="Camp Output Field 8 2 2 3 3 7" xfId="25988"/>
    <cellStyle name="Camp Output Field 8 2 2 3 4" xfId="3940"/>
    <cellStyle name="Camp Output Field 8 2 2 3 5" xfId="25989"/>
    <cellStyle name="Camp Output Field 8 2 2 3 6" xfId="25990"/>
    <cellStyle name="Camp Output Field 8 2 2 3 7" xfId="25991"/>
    <cellStyle name="Camp Output Field 8 2 2 3 8" xfId="25992"/>
    <cellStyle name="Camp Output Field 8 2 2 4" xfId="3941"/>
    <cellStyle name="Camp Output Field 8 2 2 4 2" xfId="3942"/>
    <cellStyle name="Camp Output Field 8 2 2 4 2 2" xfId="3943"/>
    <cellStyle name="Camp Output Field 8 2 2 4 2 2 2" xfId="25993"/>
    <cellStyle name="Camp Output Field 8 2 2 4 2 2 3" xfId="25994"/>
    <cellStyle name="Camp Output Field 8 2 2 4 2 2 4" xfId="25995"/>
    <cellStyle name="Camp Output Field 8 2 2 4 2 2 5" xfId="25996"/>
    <cellStyle name="Camp Output Field 8 2 2 4 2 2 6" xfId="25997"/>
    <cellStyle name="Camp Output Field 8 2 2 4 2 2 7" xfId="25998"/>
    <cellStyle name="Camp Output Field 8 2 2 4 2 2 8" xfId="25999"/>
    <cellStyle name="Camp Output Field 8 2 2 4 2 3" xfId="3944"/>
    <cellStyle name="Camp Output Field 8 2 2 4 2 3 2" xfId="26000"/>
    <cellStyle name="Camp Output Field 8 2 2 4 2 4" xfId="26001"/>
    <cellStyle name="Camp Output Field 8 2 2 4 2 5" xfId="26002"/>
    <cellStyle name="Camp Output Field 8 2 2 4 2 6" xfId="26003"/>
    <cellStyle name="Camp Output Field 8 2 2 4 2 7" xfId="26004"/>
    <cellStyle name="Camp Output Field 8 2 2 4 3" xfId="3945"/>
    <cellStyle name="Camp Output Field 8 2 2 4 3 2" xfId="26005"/>
    <cellStyle name="Camp Output Field 8 2 2 4 3 3" xfId="26006"/>
    <cellStyle name="Camp Output Field 8 2 2 4 3 4" xfId="26007"/>
    <cellStyle name="Camp Output Field 8 2 2 4 3 5" xfId="26008"/>
    <cellStyle name="Camp Output Field 8 2 2 4 3 6" xfId="26009"/>
    <cellStyle name="Camp Output Field 8 2 2 4 3 7" xfId="26010"/>
    <cellStyle name="Camp Output Field 8 2 2 4 4" xfId="3946"/>
    <cellStyle name="Camp Output Field 8 2 2 4 5" xfId="26011"/>
    <cellStyle name="Camp Output Field 8 2 2 4 6" xfId="26012"/>
    <cellStyle name="Camp Output Field 8 2 2 4 7" xfId="26013"/>
    <cellStyle name="Camp Output Field 8 2 2 4 8" xfId="26014"/>
    <cellStyle name="Camp Output Field 8 2 2 5" xfId="3947"/>
    <cellStyle name="Camp Output Field 8 2 2 5 2" xfId="3948"/>
    <cellStyle name="Camp Output Field 8 2 2 5 2 2" xfId="26015"/>
    <cellStyle name="Camp Output Field 8 2 2 5 2 3" xfId="26016"/>
    <cellStyle name="Camp Output Field 8 2 2 5 2 4" xfId="26017"/>
    <cellStyle name="Camp Output Field 8 2 2 5 2 5" xfId="26018"/>
    <cellStyle name="Camp Output Field 8 2 2 5 2 6" xfId="26019"/>
    <cellStyle name="Camp Output Field 8 2 2 5 2 7" xfId="26020"/>
    <cellStyle name="Camp Output Field 8 2 2 5 2 8" xfId="26021"/>
    <cellStyle name="Camp Output Field 8 2 2 5 3" xfId="3949"/>
    <cellStyle name="Camp Output Field 8 2 2 5 3 2" xfId="26022"/>
    <cellStyle name="Camp Output Field 8 2 2 5 4" xfId="26023"/>
    <cellStyle name="Camp Output Field 8 2 2 5 5" xfId="26024"/>
    <cellStyle name="Camp Output Field 8 2 2 5 6" xfId="26025"/>
    <cellStyle name="Camp Output Field 8 2 2 5 7" xfId="26026"/>
    <cellStyle name="Camp Output Field 8 2 2 6" xfId="3950"/>
    <cellStyle name="Camp Output Field 8 2 2 6 2" xfId="26027"/>
    <cellStyle name="Camp Output Field 8 2 2 6 3" xfId="26028"/>
    <cellStyle name="Camp Output Field 8 2 2 6 4" xfId="26029"/>
    <cellStyle name="Camp Output Field 8 2 2 6 5" xfId="26030"/>
    <cellStyle name="Camp Output Field 8 2 2 6 6" xfId="26031"/>
    <cellStyle name="Camp Output Field 8 2 2 6 7" xfId="26032"/>
    <cellStyle name="Camp Output Field 8 2 2 7" xfId="3951"/>
    <cellStyle name="Camp Output Field 8 2 2 8" xfId="26033"/>
    <cellStyle name="Camp Output Field 8 2 2 9" xfId="26034"/>
    <cellStyle name="Camp Output Field 8 2 3" xfId="3952"/>
    <cellStyle name="Camp Output Field 8 2 3 2" xfId="3953"/>
    <cellStyle name="Camp Output Field 8 2 3 2 2" xfId="3954"/>
    <cellStyle name="Camp Output Field 8 2 3 2 2 2" xfId="26035"/>
    <cellStyle name="Camp Output Field 8 2 3 2 2 3" xfId="26036"/>
    <cellStyle name="Camp Output Field 8 2 3 2 2 4" xfId="26037"/>
    <cellStyle name="Camp Output Field 8 2 3 2 2 5" xfId="26038"/>
    <cellStyle name="Camp Output Field 8 2 3 2 2 6" xfId="26039"/>
    <cellStyle name="Camp Output Field 8 2 3 2 2 7" xfId="26040"/>
    <cellStyle name="Camp Output Field 8 2 3 2 2 8" xfId="26041"/>
    <cellStyle name="Camp Output Field 8 2 3 2 3" xfId="3955"/>
    <cellStyle name="Camp Output Field 8 2 3 2 3 2" xfId="26042"/>
    <cellStyle name="Camp Output Field 8 2 3 2 4" xfId="26043"/>
    <cellStyle name="Camp Output Field 8 2 3 2 5" xfId="26044"/>
    <cellStyle name="Camp Output Field 8 2 3 2 6" xfId="26045"/>
    <cellStyle name="Camp Output Field 8 2 3 2 7" xfId="26046"/>
    <cellStyle name="Camp Output Field 8 2 3 3" xfId="3956"/>
    <cellStyle name="Camp Output Field 8 2 3 3 2" xfId="26047"/>
    <cellStyle name="Camp Output Field 8 2 3 3 3" xfId="26048"/>
    <cellStyle name="Camp Output Field 8 2 3 3 4" xfId="26049"/>
    <cellStyle name="Camp Output Field 8 2 3 3 5" xfId="26050"/>
    <cellStyle name="Camp Output Field 8 2 3 3 6" xfId="26051"/>
    <cellStyle name="Camp Output Field 8 2 3 3 7" xfId="26052"/>
    <cellStyle name="Camp Output Field 8 2 3 4" xfId="3957"/>
    <cellStyle name="Camp Output Field 8 2 3 5" xfId="26053"/>
    <cellStyle name="Camp Output Field 8 2 3 6" xfId="26054"/>
    <cellStyle name="Camp Output Field 8 2 3 7" xfId="26055"/>
    <cellStyle name="Camp Output Field 8 2 3 8" xfId="26056"/>
    <cellStyle name="Camp Output Field 8 2 4" xfId="3958"/>
    <cellStyle name="Camp Output Field 8 2 4 2" xfId="3959"/>
    <cellStyle name="Camp Output Field 8 2 4 2 2" xfId="3960"/>
    <cellStyle name="Camp Output Field 8 2 4 2 2 2" xfId="26057"/>
    <cellStyle name="Camp Output Field 8 2 4 2 2 3" xfId="26058"/>
    <cellStyle name="Camp Output Field 8 2 4 2 2 4" xfId="26059"/>
    <cellStyle name="Camp Output Field 8 2 4 2 2 5" xfId="26060"/>
    <cellStyle name="Camp Output Field 8 2 4 2 2 6" xfId="26061"/>
    <cellStyle name="Camp Output Field 8 2 4 2 2 7" xfId="26062"/>
    <cellStyle name="Camp Output Field 8 2 4 2 2 8" xfId="26063"/>
    <cellStyle name="Camp Output Field 8 2 4 2 3" xfId="3961"/>
    <cellStyle name="Camp Output Field 8 2 4 2 3 2" xfId="26064"/>
    <cellStyle name="Camp Output Field 8 2 4 2 4" xfId="26065"/>
    <cellStyle name="Camp Output Field 8 2 4 2 5" xfId="26066"/>
    <cellStyle name="Camp Output Field 8 2 4 2 6" xfId="26067"/>
    <cellStyle name="Camp Output Field 8 2 4 2 7" xfId="26068"/>
    <cellStyle name="Camp Output Field 8 2 4 3" xfId="3962"/>
    <cellStyle name="Camp Output Field 8 2 4 3 2" xfId="26069"/>
    <cellStyle name="Camp Output Field 8 2 4 3 3" xfId="26070"/>
    <cellStyle name="Camp Output Field 8 2 4 3 4" xfId="26071"/>
    <cellStyle name="Camp Output Field 8 2 4 3 5" xfId="26072"/>
    <cellStyle name="Camp Output Field 8 2 4 3 6" xfId="26073"/>
    <cellStyle name="Camp Output Field 8 2 4 3 7" xfId="26074"/>
    <cellStyle name="Camp Output Field 8 2 4 4" xfId="3963"/>
    <cellStyle name="Camp Output Field 8 2 4 5" xfId="26075"/>
    <cellStyle name="Camp Output Field 8 2 4 6" xfId="26076"/>
    <cellStyle name="Camp Output Field 8 2 4 7" xfId="26077"/>
    <cellStyle name="Camp Output Field 8 2 4 8" xfId="26078"/>
    <cellStyle name="Camp Output Field 8 2 5" xfId="3964"/>
    <cellStyle name="Camp Output Field 8 2 5 2" xfId="3965"/>
    <cellStyle name="Camp Output Field 8 2 5 2 2" xfId="3966"/>
    <cellStyle name="Camp Output Field 8 2 5 2 2 2" xfId="26079"/>
    <cellStyle name="Camp Output Field 8 2 5 2 2 3" xfId="26080"/>
    <cellStyle name="Camp Output Field 8 2 5 2 2 4" xfId="26081"/>
    <cellStyle name="Camp Output Field 8 2 5 2 2 5" xfId="26082"/>
    <cellStyle name="Camp Output Field 8 2 5 2 2 6" xfId="26083"/>
    <cellStyle name="Camp Output Field 8 2 5 2 2 7" xfId="26084"/>
    <cellStyle name="Camp Output Field 8 2 5 2 2 8" xfId="26085"/>
    <cellStyle name="Camp Output Field 8 2 5 2 3" xfId="3967"/>
    <cellStyle name="Camp Output Field 8 2 5 2 3 2" xfId="26086"/>
    <cellStyle name="Camp Output Field 8 2 5 2 4" xfId="26087"/>
    <cellStyle name="Camp Output Field 8 2 5 2 5" xfId="26088"/>
    <cellStyle name="Camp Output Field 8 2 5 2 6" xfId="26089"/>
    <cellStyle name="Camp Output Field 8 2 5 2 7" xfId="26090"/>
    <cellStyle name="Camp Output Field 8 2 5 3" xfId="3968"/>
    <cellStyle name="Camp Output Field 8 2 5 3 2" xfId="26091"/>
    <cellStyle name="Camp Output Field 8 2 5 3 3" xfId="26092"/>
    <cellStyle name="Camp Output Field 8 2 5 3 4" xfId="26093"/>
    <cellStyle name="Camp Output Field 8 2 5 3 5" xfId="26094"/>
    <cellStyle name="Camp Output Field 8 2 5 3 6" xfId="26095"/>
    <cellStyle name="Camp Output Field 8 2 5 3 7" xfId="26096"/>
    <cellStyle name="Camp Output Field 8 2 5 4" xfId="3969"/>
    <cellStyle name="Camp Output Field 8 2 5 5" xfId="26097"/>
    <cellStyle name="Camp Output Field 8 2 5 6" xfId="26098"/>
    <cellStyle name="Camp Output Field 8 2 5 7" xfId="26099"/>
    <cellStyle name="Camp Output Field 8 2 5 8" xfId="26100"/>
    <cellStyle name="Camp Output Field 8 2 6" xfId="3970"/>
    <cellStyle name="Camp Output Field 8 2 6 2" xfId="3971"/>
    <cellStyle name="Camp Output Field 8 2 6 2 2" xfId="26101"/>
    <cellStyle name="Camp Output Field 8 2 6 2 3" xfId="26102"/>
    <cellStyle name="Camp Output Field 8 2 6 2 4" xfId="26103"/>
    <cellStyle name="Camp Output Field 8 2 6 2 5" xfId="26104"/>
    <cellStyle name="Camp Output Field 8 2 6 2 6" xfId="26105"/>
    <cellStyle name="Camp Output Field 8 2 6 2 7" xfId="26106"/>
    <cellStyle name="Camp Output Field 8 2 6 2 8" xfId="26107"/>
    <cellStyle name="Camp Output Field 8 2 6 3" xfId="3972"/>
    <cellStyle name="Camp Output Field 8 2 6 3 2" xfId="26108"/>
    <cellStyle name="Camp Output Field 8 2 6 4" xfId="26109"/>
    <cellStyle name="Camp Output Field 8 2 6 5" xfId="26110"/>
    <cellStyle name="Camp Output Field 8 2 6 6" xfId="26111"/>
    <cellStyle name="Camp Output Field 8 2 6 7" xfId="26112"/>
    <cellStyle name="Camp Output Field 8 2 7" xfId="3973"/>
    <cellStyle name="Camp Output Field 8 2 7 2" xfId="26113"/>
    <cellStyle name="Camp Output Field 8 2 7 3" xfId="26114"/>
    <cellStyle name="Camp Output Field 8 2 7 4" xfId="26115"/>
    <cellStyle name="Camp Output Field 8 2 7 5" xfId="26116"/>
    <cellStyle name="Camp Output Field 8 2 7 6" xfId="26117"/>
    <cellStyle name="Camp Output Field 8 2 7 7" xfId="26118"/>
    <cellStyle name="Camp Output Field 8 2 8" xfId="3974"/>
    <cellStyle name="Camp Output Field 8 2 9" xfId="26119"/>
    <cellStyle name="Camp Output Field 8 3" xfId="3975"/>
    <cellStyle name="Camp Output Field 8 3 10" xfId="26120"/>
    <cellStyle name="Camp Output Field 8 3 11" xfId="26121"/>
    <cellStyle name="Camp Output Field 8 3 2" xfId="3976"/>
    <cellStyle name="Camp Output Field 8 3 2 2" xfId="3977"/>
    <cellStyle name="Camp Output Field 8 3 2 2 2" xfId="3978"/>
    <cellStyle name="Camp Output Field 8 3 2 2 2 2" xfId="26122"/>
    <cellStyle name="Camp Output Field 8 3 2 2 2 3" xfId="26123"/>
    <cellStyle name="Camp Output Field 8 3 2 2 2 4" xfId="26124"/>
    <cellStyle name="Camp Output Field 8 3 2 2 2 5" xfId="26125"/>
    <cellStyle name="Camp Output Field 8 3 2 2 2 6" xfId="26126"/>
    <cellStyle name="Camp Output Field 8 3 2 2 2 7" xfId="26127"/>
    <cellStyle name="Camp Output Field 8 3 2 2 2 8" xfId="26128"/>
    <cellStyle name="Camp Output Field 8 3 2 2 3" xfId="3979"/>
    <cellStyle name="Camp Output Field 8 3 2 2 3 2" xfId="26129"/>
    <cellStyle name="Camp Output Field 8 3 2 2 4" xfId="26130"/>
    <cellStyle name="Camp Output Field 8 3 2 2 5" xfId="26131"/>
    <cellStyle name="Camp Output Field 8 3 2 2 6" xfId="26132"/>
    <cellStyle name="Camp Output Field 8 3 2 2 7" xfId="26133"/>
    <cellStyle name="Camp Output Field 8 3 2 3" xfId="3980"/>
    <cellStyle name="Camp Output Field 8 3 2 3 2" xfId="26134"/>
    <cellStyle name="Camp Output Field 8 3 2 3 3" xfId="26135"/>
    <cellStyle name="Camp Output Field 8 3 2 3 4" xfId="26136"/>
    <cellStyle name="Camp Output Field 8 3 2 3 5" xfId="26137"/>
    <cellStyle name="Camp Output Field 8 3 2 3 6" xfId="26138"/>
    <cellStyle name="Camp Output Field 8 3 2 3 7" xfId="26139"/>
    <cellStyle name="Camp Output Field 8 3 2 4" xfId="3981"/>
    <cellStyle name="Camp Output Field 8 3 2 5" xfId="26140"/>
    <cellStyle name="Camp Output Field 8 3 2 6" xfId="26141"/>
    <cellStyle name="Camp Output Field 8 3 2 7" xfId="26142"/>
    <cellStyle name="Camp Output Field 8 3 2 8" xfId="26143"/>
    <cellStyle name="Camp Output Field 8 3 3" xfId="3982"/>
    <cellStyle name="Camp Output Field 8 3 3 2" xfId="3983"/>
    <cellStyle name="Camp Output Field 8 3 3 2 2" xfId="3984"/>
    <cellStyle name="Camp Output Field 8 3 3 2 2 2" xfId="26144"/>
    <cellStyle name="Camp Output Field 8 3 3 2 2 3" xfId="26145"/>
    <cellStyle name="Camp Output Field 8 3 3 2 2 4" xfId="26146"/>
    <cellStyle name="Camp Output Field 8 3 3 2 2 5" xfId="26147"/>
    <cellStyle name="Camp Output Field 8 3 3 2 2 6" xfId="26148"/>
    <cellStyle name="Camp Output Field 8 3 3 2 2 7" xfId="26149"/>
    <cellStyle name="Camp Output Field 8 3 3 2 2 8" xfId="26150"/>
    <cellStyle name="Camp Output Field 8 3 3 2 3" xfId="3985"/>
    <cellStyle name="Camp Output Field 8 3 3 2 3 2" xfId="26151"/>
    <cellStyle name="Camp Output Field 8 3 3 2 4" xfId="26152"/>
    <cellStyle name="Camp Output Field 8 3 3 2 5" xfId="26153"/>
    <cellStyle name="Camp Output Field 8 3 3 2 6" xfId="26154"/>
    <cellStyle name="Camp Output Field 8 3 3 2 7" xfId="26155"/>
    <cellStyle name="Camp Output Field 8 3 3 3" xfId="3986"/>
    <cellStyle name="Camp Output Field 8 3 3 3 2" xfId="26156"/>
    <cellStyle name="Camp Output Field 8 3 3 3 3" xfId="26157"/>
    <cellStyle name="Camp Output Field 8 3 3 3 4" xfId="26158"/>
    <cellStyle name="Camp Output Field 8 3 3 3 5" xfId="26159"/>
    <cellStyle name="Camp Output Field 8 3 3 3 6" xfId="26160"/>
    <cellStyle name="Camp Output Field 8 3 3 3 7" xfId="26161"/>
    <cellStyle name="Camp Output Field 8 3 3 4" xfId="3987"/>
    <cellStyle name="Camp Output Field 8 3 3 5" xfId="26162"/>
    <cellStyle name="Camp Output Field 8 3 3 6" xfId="26163"/>
    <cellStyle name="Camp Output Field 8 3 3 7" xfId="26164"/>
    <cellStyle name="Camp Output Field 8 3 3 8" xfId="26165"/>
    <cellStyle name="Camp Output Field 8 3 4" xfId="3988"/>
    <cellStyle name="Camp Output Field 8 3 4 2" xfId="3989"/>
    <cellStyle name="Camp Output Field 8 3 4 2 2" xfId="3990"/>
    <cellStyle name="Camp Output Field 8 3 4 2 2 2" xfId="26166"/>
    <cellStyle name="Camp Output Field 8 3 4 2 2 3" xfId="26167"/>
    <cellStyle name="Camp Output Field 8 3 4 2 2 4" xfId="26168"/>
    <cellStyle name="Camp Output Field 8 3 4 2 2 5" xfId="26169"/>
    <cellStyle name="Camp Output Field 8 3 4 2 2 6" xfId="26170"/>
    <cellStyle name="Camp Output Field 8 3 4 2 2 7" xfId="26171"/>
    <cellStyle name="Camp Output Field 8 3 4 2 2 8" xfId="26172"/>
    <cellStyle name="Camp Output Field 8 3 4 2 3" xfId="3991"/>
    <cellStyle name="Camp Output Field 8 3 4 2 3 2" xfId="26173"/>
    <cellStyle name="Camp Output Field 8 3 4 2 4" xfId="26174"/>
    <cellStyle name="Camp Output Field 8 3 4 2 5" xfId="26175"/>
    <cellStyle name="Camp Output Field 8 3 4 2 6" xfId="26176"/>
    <cellStyle name="Camp Output Field 8 3 4 2 7" xfId="26177"/>
    <cellStyle name="Camp Output Field 8 3 4 3" xfId="3992"/>
    <cellStyle name="Camp Output Field 8 3 4 3 2" xfId="26178"/>
    <cellStyle name="Camp Output Field 8 3 4 3 3" xfId="26179"/>
    <cellStyle name="Camp Output Field 8 3 4 3 4" xfId="26180"/>
    <cellStyle name="Camp Output Field 8 3 4 3 5" xfId="26181"/>
    <cellStyle name="Camp Output Field 8 3 4 3 6" xfId="26182"/>
    <cellStyle name="Camp Output Field 8 3 4 3 7" xfId="26183"/>
    <cellStyle name="Camp Output Field 8 3 4 4" xfId="3993"/>
    <cellStyle name="Camp Output Field 8 3 4 5" xfId="26184"/>
    <cellStyle name="Camp Output Field 8 3 4 6" xfId="26185"/>
    <cellStyle name="Camp Output Field 8 3 4 7" xfId="26186"/>
    <cellStyle name="Camp Output Field 8 3 4 8" xfId="26187"/>
    <cellStyle name="Camp Output Field 8 3 5" xfId="3994"/>
    <cellStyle name="Camp Output Field 8 3 5 2" xfId="3995"/>
    <cellStyle name="Camp Output Field 8 3 5 2 2" xfId="26188"/>
    <cellStyle name="Camp Output Field 8 3 5 2 3" xfId="26189"/>
    <cellStyle name="Camp Output Field 8 3 5 2 4" xfId="26190"/>
    <cellStyle name="Camp Output Field 8 3 5 2 5" xfId="26191"/>
    <cellStyle name="Camp Output Field 8 3 5 2 6" xfId="26192"/>
    <cellStyle name="Camp Output Field 8 3 5 2 7" xfId="26193"/>
    <cellStyle name="Camp Output Field 8 3 5 2 8" xfId="26194"/>
    <cellStyle name="Camp Output Field 8 3 5 3" xfId="3996"/>
    <cellStyle name="Camp Output Field 8 3 5 3 2" xfId="26195"/>
    <cellStyle name="Camp Output Field 8 3 5 4" xfId="26196"/>
    <cellStyle name="Camp Output Field 8 3 5 5" xfId="26197"/>
    <cellStyle name="Camp Output Field 8 3 5 6" xfId="26198"/>
    <cellStyle name="Camp Output Field 8 3 5 7" xfId="26199"/>
    <cellStyle name="Camp Output Field 8 3 6" xfId="3997"/>
    <cellStyle name="Camp Output Field 8 3 6 2" xfId="26200"/>
    <cellStyle name="Camp Output Field 8 3 6 3" xfId="26201"/>
    <cellStyle name="Camp Output Field 8 3 6 4" xfId="26202"/>
    <cellStyle name="Camp Output Field 8 3 6 5" xfId="26203"/>
    <cellStyle name="Camp Output Field 8 3 6 6" xfId="26204"/>
    <cellStyle name="Camp Output Field 8 3 6 7" xfId="26205"/>
    <cellStyle name="Camp Output Field 8 3 7" xfId="3998"/>
    <cellStyle name="Camp Output Field 8 3 8" xfId="26206"/>
    <cellStyle name="Camp Output Field 8 3 9" xfId="26207"/>
    <cellStyle name="Camp Output Field 8 4" xfId="3999"/>
    <cellStyle name="Camp Output Field 8 4 10" xfId="26208"/>
    <cellStyle name="Camp Output Field 8 4 11" xfId="26209"/>
    <cellStyle name="Camp Output Field 8 4 2" xfId="4000"/>
    <cellStyle name="Camp Output Field 8 4 2 2" xfId="4001"/>
    <cellStyle name="Camp Output Field 8 4 2 2 2" xfId="4002"/>
    <cellStyle name="Camp Output Field 8 4 2 2 2 2" xfId="26210"/>
    <cellStyle name="Camp Output Field 8 4 2 2 2 3" xfId="26211"/>
    <cellStyle name="Camp Output Field 8 4 2 2 2 4" xfId="26212"/>
    <cellStyle name="Camp Output Field 8 4 2 2 2 5" xfId="26213"/>
    <cellStyle name="Camp Output Field 8 4 2 2 2 6" xfId="26214"/>
    <cellStyle name="Camp Output Field 8 4 2 2 2 7" xfId="26215"/>
    <cellStyle name="Camp Output Field 8 4 2 2 2 8" xfId="26216"/>
    <cellStyle name="Camp Output Field 8 4 2 2 3" xfId="4003"/>
    <cellStyle name="Camp Output Field 8 4 2 2 3 2" xfId="26217"/>
    <cellStyle name="Camp Output Field 8 4 2 2 4" xfId="26218"/>
    <cellStyle name="Camp Output Field 8 4 2 2 5" xfId="26219"/>
    <cellStyle name="Camp Output Field 8 4 2 2 6" xfId="26220"/>
    <cellStyle name="Camp Output Field 8 4 2 2 7" xfId="26221"/>
    <cellStyle name="Camp Output Field 8 4 2 3" xfId="4004"/>
    <cellStyle name="Camp Output Field 8 4 2 3 2" xfId="26222"/>
    <cellStyle name="Camp Output Field 8 4 2 3 3" xfId="26223"/>
    <cellStyle name="Camp Output Field 8 4 2 3 4" xfId="26224"/>
    <cellStyle name="Camp Output Field 8 4 2 3 5" xfId="26225"/>
    <cellStyle name="Camp Output Field 8 4 2 3 6" xfId="26226"/>
    <cellStyle name="Camp Output Field 8 4 2 3 7" xfId="26227"/>
    <cellStyle name="Camp Output Field 8 4 2 4" xfId="4005"/>
    <cellStyle name="Camp Output Field 8 4 2 5" xfId="26228"/>
    <cellStyle name="Camp Output Field 8 4 2 6" xfId="26229"/>
    <cellStyle name="Camp Output Field 8 4 2 7" xfId="26230"/>
    <cellStyle name="Camp Output Field 8 4 2 8" xfId="26231"/>
    <cellStyle name="Camp Output Field 8 4 3" xfId="4006"/>
    <cellStyle name="Camp Output Field 8 4 3 2" xfId="4007"/>
    <cellStyle name="Camp Output Field 8 4 3 2 2" xfId="4008"/>
    <cellStyle name="Camp Output Field 8 4 3 2 2 2" xfId="26232"/>
    <cellStyle name="Camp Output Field 8 4 3 2 2 3" xfId="26233"/>
    <cellStyle name="Camp Output Field 8 4 3 2 2 4" xfId="26234"/>
    <cellStyle name="Camp Output Field 8 4 3 2 2 5" xfId="26235"/>
    <cellStyle name="Camp Output Field 8 4 3 2 2 6" xfId="26236"/>
    <cellStyle name="Camp Output Field 8 4 3 2 2 7" xfId="26237"/>
    <cellStyle name="Camp Output Field 8 4 3 2 2 8" xfId="26238"/>
    <cellStyle name="Camp Output Field 8 4 3 2 3" xfId="4009"/>
    <cellStyle name="Camp Output Field 8 4 3 2 3 2" xfId="26239"/>
    <cellStyle name="Camp Output Field 8 4 3 2 4" xfId="26240"/>
    <cellStyle name="Camp Output Field 8 4 3 2 5" xfId="26241"/>
    <cellStyle name="Camp Output Field 8 4 3 2 6" xfId="26242"/>
    <cellStyle name="Camp Output Field 8 4 3 2 7" xfId="26243"/>
    <cellStyle name="Camp Output Field 8 4 3 3" xfId="4010"/>
    <cellStyle name="Camp Output Field 8 4 3 3 2" xfId="26244"/>
    <cellStyle name="Camp Output Field 8 4 3 3 3" xfId="26245"/>
    <cellStyle name="Camp Output Field 8 4 3 3 4" xfId="26246"/>
    <cellStyle name="Camp Output Field 8 4 3 3 5" xfId="26247"/>
    <cellStyle name="Camp Output Field 8 4 3 3 6" xfId="26248"/>
    <cellStyle name="Camp Output Field 8 4 3 3 7" xfId="26249"/>
    <cellStyle name="Camp Output Field 8 4 3 4" xfId="4011"/>
    <cellStyle name="Camp Output Field 8 4 3 5" xfId="26250"/>
    <cellStyle name="Camp Output Field 8 4 3 6" xfId="26251"/>
    <cellStyle name="Camp Output Field 8 4 3 7" xfId="26252"/>
    <cellStyle name="Camp Output Field 8 4 3 8" xfId="26253"/>
    <cellStyle name="Camp Output Field 8 4 4" xfId="4012"/>
    <cellStyle name="Camp Output Field 8 4 4 2" xfId="4013"/>
    <cellStyle name="Camp Output Field 8 4 4 2 2" xfId="4014"/>
    <cellStyle name="Camp Output Field 8 4 4 2 2 2" xfId="26254"/>
    <cellStyle name="Camp Output Field 8 4 4 2 2 3" xfId="26255"/>
    <cellStyle name="Camp Output Field 8 4 4 2 2 4" xfId="26256"/>
    <cellStyle name="Camp Output Field 8 4 4 2 2 5" xfId="26257"/>
    <cellStyle name="Camp Output Field 8 4 4 2 2 6" xfId="26258"/>
    <cellStyle name="Camp Output Field 8 4 4 2 2 7" xfId="26259"/>
    <cellStyle name="Camp Output Field 8 4 4 2 2 8" xfId="26260"/>
    <cellStyle name="Camp Output Field 8 4 4 2 3" xfId="4015"/>
    <cellStyle name="Camp Output Field 8 4 4 2 3 2" xfId="26261"/>
    <cellStyle name="Camp Output Field 8 4 4 2 4" xfId="26262"/>
    <cellStyle name="Camp Output Field 8 4 4 2 5" xfId="26263"/>
    <cellStyle name="Camp Output Field 8 4 4 2 6" xfId="26264"/>
    <cellStyle name="Camp Output Field 8 4 4 2 7" xfId="26265"/>
    <cellStyle name="Camp Output Field 8 4 4 3" xfId="4016"/>
    <cellStyle name="Camp Output Field 8 4 4 3 2" xfId="26266"/>
    <cellStyle name="Camp Output Field 8 4 4 3 3" xfId="26267"/>
    <cellStyle name="Camp Output Field 8 4 4 3 4" xfId="26268"/>
    <cellStyle name="Camp Output Field 8 4 4 3 5" xfId="26269"/>
    <cellStyle name="Camp Output Field 8 4 4 3 6" xfId="26270"/>
    <cellStyle name="Camp Output Field 8 4 4 3 7" xfId="26271"/>
    <cellStyle name="Camp Output Field 8 4 4 4" xfId="4017"/>
    <cellStyle name="Camp Output Field 8 4 4 5" xfId="26272"/>
    <cellStyle name="Camp Output Field 8 4 4 6" xfId="26273"/>
    <cellStyle name="Camp Output Field 8 4 4 7" xfId="26274"/>
    <cellStyle name="Camp Output Field 8 4 4 8" xfId="26275"/>
    <cellStyle name="Camp Output Field 8 4 5" xfId="4018"/>
    <cellStyle name="Camp Output Field 8 4 5 2" xfId="4019"/>
    <cellStyle name="Camp Output Field 8 4 5 2 2" xfId="26276"/>
    <cellStyle name="Camp Output Field 8 4 5 2 3" xfId="26277"/>
    <cellStyle name="Camp Output Field 8 4 5 2 4" xfId="26278"/>
    <cellStyle name="Camp Output Field 8 4 5 2 5" xfId="26279"/>
    <cellStyle name="Camp Output Field 8 4 5 2 6" xfId="26280"/>
    <cellStyle name="Camp Output Field 8 4 5 2 7" xfId="26281"/>
    <cellStyle name="Camp Output Field 8 4 5 2 8" xfId="26282"/>
    <cellStyle name="Camp Output Field 8 4 5 3" xfId="4020"/>
    <cellStyle name="Camp Output Field 8 4 5 3 2" xfId="26283"/>
    <cellStyle name="Camp Output Field 8 4 5 4" xfId="26284"/>
    <cellStyle name="Camp Output Field 8 4 5 5" xfId="26285"/>
    <cellStyle name="Camp Output Field 8 4 5 6" xfId="26286"/>
    <cellStyle name="Camp Output Field 8 4 5 7" xfId="26287"/>
    <cellStyle name="Camp Output Field 8 4 6" xfId="4021"/>
    <cellStyle name="Camp Output Field 8 4 6 2" xfId="26288"/>
    <cellStyle name="Camp Output Field 8 4 6 3" xfId="26289"/>
    <cellStyle name="Camp Output Field 8 4 6 4" xfId="26290"/>
    <cellStyle name="Camp Output Field 8 4 6 5" xfId="26291"/>
    <cellStyle name="Camp Output Field 8 4 6 6" xfId="26292"/>
    <cellStyle name="Camp Output Field 8 4 6 7" xfId="26293"/>
    <cellStyle name="Camp Output Field 8 4 7" xfId="4022"/>
    <cellStyle name="Camp Output Field 8 4 8" xfId="26294"/>
    <cellStyle name="Camp Output Field 8 4 9" xfId="26295"/>
    <cellStyle name="Camp Output Field 8 5" xfId="4023"/>
    <cellStyle name="Camp Output Field 8 5 2" xfId="4024"/>
    <cellStyle name="Camp Output Field 8 5 2 2" xfId="4025"/>
    <cellStyle name="Camp Output Field 8 5 2 2 2" xfId="26296"/>
    <cellStyle name="Camp Output Field 8 5 2 2 3" xfId="26297"/>
    <cellStyle name="Camp Output Field 8 5 2 2 4" xfId="26298"/>
    <cellStyle name="Camp Output Field 8 5 2 2 5" xfId="26299"/>
    <cellStyle name="Camp Output Field 8 5 2 2 6" xfId="26300"/>
    <cellStyle name="Camp Output Field 8 5 2 2 7" xfId="26301"/>
    <cellStyle name="Camp Output Field 8 5 2 2 8" xfId="26302"/>
    <cellStyle name="Camp Output Field 8 5 2 3" xfId="4026"/>
    <cellStyle name="Camp Output Field 8 5 2 3 2" xfId="26303"/>
    <cellStyle name="Camp Output Field 8 5 2 4" xfId="26304"/>
    <cellStyle name="Camp Output Field 8 5 2 5" xfId="26305"/>
    <cellStyle name="Camp Output Field 8 5 2 6" xfId="26306"/>
    <cellStyle name="Camp Output Field 8 5 2 7" xfId="26307"/>
    <cellStyle name="Camp Output Field 8 5 3" xfId="4027"/>
    <cellStyle name="Camp Output Field 8 5 3 2" xfId="26308"/>
    <cellStyle name="Camp Output Field 8 5 3 3" xfId="26309"/>
    <cellStyle name="Camp Output Field 8 5 3 4" xfId="26310"/>
    <cellStyle name="Camp Output Field 8 5 3 5" xfId="26311"/>
    <cellStyle name="Camp Output Field 8 5 3 6" xfId="26312"/>
    <cellStyle name="Camp Output Field 8 5 3 7" xfId="26313"/>
    <cellStyle name="Camp Output Field 8 5 4" xfId="4028"/>
    <cellStyle name="Camp Output Field 8 5 5" xfId="26314"/>
    <cellStyle name="Camp Output Field 8 5 6" xfId="26315"/>
    <cellStyle name="Camp Output Field 8 5 7" xfId="26316"/>
    <cellStyle name="Camp Output Field 8 5 8" xfId="26317"/>
    <cellStyle name="Camp Output Field 8 6" xfId="4029"/>
    <cellStyle name="Camp Output Field 8 6 2" xfId="4030"/>
    <cellStyle name="Camp Output Field 8 6 2 2" xfId="4031"/>
    <cellStyle name="Camp Output Field 8 6 2 2 2" xfId="26318"/>
    <cellStyle name="Camp Output Field 8 6 2 2 3" xfId="26319"/>
    <cellStyle name="Camp Output Field 8 6 2 2 4" xfId="26320"/>
    <cellStyle name="Camp Output Field 8 6 2 2 5" xfId="26321"/>
    <cellStyle name="Camp Output Field 8 6 2 2 6" xfId="26322"/>
    <cellStyle name="Camp Output Field 8 6 2 2 7" xfId="26323"/>
    <cellStyle name="Camp Output Field 8 6 2 2 8" xfId="26324"/>
    <cellStyle name="Camp Output Field 8 6 2 3" xfId="4032"/>
    <cellStyle name="Camp Output Field 8 6 2 3 2" xfId="26325"/>
    <cellStyle name="Camp Output Field 8 6 2 4" xfId="26326"/>
    <cellStyle name="Camp Output Field 8 6 2 5" xfId="26327"/>
    <cellStyle name="Camp Output Field 8 6 2 6" xfId="26328"/>
    <cellStyle name="Camp Output Field 8 6 2 7" xfId="26329"/>
    <cellStyle name="Camp Output Field 8 6 3" xfId="4033"/>
    <cellStyle name="Camp Output Field 8 6 3 2" xfId="26330"/>
    <cellStyle name="Camp Output Field 8 6 3 3" xfId="26331"/>
    <cellStyle name="Camp Output Field 8 6 3 4" xfId="26332"/>
    <cellStyle name="Camp Output Field 8 6 3 5" xfId="26333"/>
    <cellStyle name="Camp Output Field 8 6 3 6" xfId="26334"/>
    <cellStyle name="Camp Output Field 8 6 3 7" xfId="26335"/>
    <cellStyle name="Camp Output Field 8 6 4" xfId="4034"/>
    <cellStyle name="Camp Output Field 8 6 5" xfId="26336"/>
    <cellStyle name="Camp Output Field 8 6 6" xfId="26337"/>
    <cellStyle name="Camp Output Field 8 6 7" xfId="26338"/>
    <cellStyle name="Camp Output Field 8 6 8" xfId="26339"/>
    <cellStyle name="Camp Output Field 8 7" xfId="4035"/>
    <cellStyle name="Camp Output Field 8 7 2" xfId="4036"/>
    <cellStyle name="Camp Output Field 8 7 2 2" xfId="4037"/>
    <cellStyle name="Camp Output Field 8 7 2 2 2" xfId="26340"/>
    <cellStyle name="Camp Output Field 8 7 2 2 3" xfId="26341"/>
    <cellStyle name="Camp Output Field 8 7 2 2 4" xfId="26342"/>
    <cellStyle name="Camp Output Field 8 7 2 2 5" xfId="26343"/>
    <cellStyle name="Camp Output Field 8 7 2 2 6" xfId="26344"/>
    <cellStyle name="Camp Output Field 8 7 2 2 7" xfId="26345"/>
    <cellStyle name="Camp Output Field 8 7 2 2 8" xfId="26346"/>
    <cellStyle name="Camp Output Field 8 7 2 3" xfId="4038"/>
    <cellStyle name="Camp Output Field 8 7 2 3 2" xfId="26347"/>
    <cellStyle name="Camp Output Field 8 7 2 4" xfId="26348"/>
    <cellStyle name="Camp Output Field 8 7 2 5" xfId="26349"/>
    <cellStyle name="Camp Output Field 8 7 2 6" xfId="26350"/>
    <cellStyle name="Camp Output Field 8 7 2 7" xfId="26351"/>
    <cellStyle name="Camp Output Field 8 7 3" xfId="4039"/>
    <cellStyle name="Camp Output Field 8 7 3 2" xfId="26352"/>
    <cellStyle name="Camp Output Field 8 7 3 3" xfId="26353"/>
    <cellStyle name="Camp Output Field 8 7 3 4" xfId="26354"/>
    <cellStyle name="Camp Output Field 8 7 3 5" xfId="26355"/>
    <cellStyle name="Camp Output Field 8 7 3 6" xfId="26356"/>
    <cellStyle name="Camp Output Field 8 7 3 7" xfId="26357"/>
    <cellStyle name="Camp Output Field 8 7 4" xfId="4040"/>
    <cellStyle name="Camp Output Field 8 7 5" xfId="26358"/>
    <cellStyle name="Camp Output Field 8 7 6" xfId="26359"/>
    <cellStyle name="Camp Output Field 8 7 7" xfId="26360"/>
    <cellStyle name="Camp Output Field 8 7 8" xfId="26361"/>
    <cellStyle name="Camp Output Field 8 8" xfId="4041"/>
    <cellStyle name="Camp Output Field 8 8 2" xfId="4042"/>
    <cellStyle name="Camp Output Field 8 8 2 2" xfId="26362"/>
    <cellStyle name="Camp Output Field 8 8 2 3" xfId="26363"/>
    <cellStyle name="Camp Output Field 8 8 2 4" xfId="26364"/>
    <cellStyle name="Camp Output Field 8 8 2 5" xfId="26365"/>
    <cellStyle name="Camp Output Field 8 8 2 6" xfId="26366"/>
    <cellStyle name="Camp Output Field 8 8 2 7" xfId="26367"/>
    <cellStyle name="Camp Output Field 8 8 2 8" xfId="26368"/>
    <cellStyle name="Camp Output Field 8 8 3" xfId="4043"/>
    <cellStyle name="Camp Output Field 8 8 3 2" xfId="26369"/>
    <cellStyle name="Camp Output Field 8 8 4" xfId="26370"/>
    <cellStyle name="Camp Output Field 8 8 5" xfId="26371"/>
    <cellStyle name="Camp Output Field 8 8 6" xfId="26372"/>
    <cellStyle name="Camp Output Field 8 8 7" xfId="26373"/>
    <cellStyle name="Camp Output Field 8 9" xfId="4044"/>
    <cellStyle name="Camp Output Field 8 9 2" xfId="26374"/>
    <cellStyle name="Camp Output Field 8 9 3" xfId="26375"/>
    <cellStyle name="Camp Output Field 8 9 4" xfId="26376"/>
    <cellStyle name="Camp Output Field 8 9 5" xfId="26377"/>
    <cellStyle name="Camp Output Field 8 9 6" xfId="26378"/>
    <cellStyle name="Camp Output Field 8 9 7" xfId="26379"/>
    <cellStyle name="Camp Output Field 9" xfId="4045"/>
    <cellStyle name="Camp Output Field 9 10" xfId="4046"/>
    <cellStyle name="Camp Output Field 9 11" xfId="26380"/>
    <cellStyle name="Camp Output Field 9 12" xfId="26381"/>
    <cellStyle name="Camp Output Field 9 13" xfId="26382"/>
    <cellStyle name="Camp Output Field 9 14" xfId="26383"/>
    <cellStyle name="Camp Output Field 9 2" xfId="4047"/>
    <cellStyle name="Camp Output Field 9 2 10" xfId="26384"/>
    <cellStyle name="Camp Output Field 9 2 11" xfId="26385"/>
    <cellStyle name="Camp Output Field 9 2 12" xfId="26386"/>
    <cellStyle name="Camp Output Field 9 2 2" xfId="4048"/>
    <cellStyle name="Camp Output Field 9 2 2 10" xfId="26387"/>
    <cellStyle name="Camp Output Field 9 2 2 11" xfId="26388"/>
    <cellStyle name="Camp Output Field 9 2 2 2" xfId="4049"/>
    <cellStyle name="Camp Output Field 9 2 2 2 2" xfId="4050"/>
    <cellStyle name="Camp Output Field 9 2 2 2 2 2" xfId="4051"/>
    <cellStyle name="Camp Output Field 9 2 2 2 2 2 2" xfId="26389"/>
    <cellStyle name="Camp Output Field 9 2 2 2 2 2 3" xfId="26390"/>
    <cellStyle name="Camp Output Field 9 2 2 2 2 2 4" xfId="26391"/>
    <cellStyle name="Camp Output Field 9 2 2 2 2 2 5" xfId="26392"/>
    <cellStyle name="Camp Output Field 9 2 2 2 2 2 6" xfId="26393"/>
    <cellStyle name="Camp Output Field 9 2 2 2 2 2 7" xfId="26394"/>
    <cellStyle name="Camp Output Field 9 2 2 2 2 2 8" xfId="26395"/>
    <cellStyle name="Camp Output Field 9 2 2 2 2 3" xfId="4052"/>
    <cellStyle name="Camp Output Field 9 2 2 2 2 3 2" xfId="26396"/>
    <cellStyle name="Camp Output Field 9 2 2 2 2 4" xfId="26397"/>
    <cellStyle name="Camp Output Field 9 2 2 2 2 5" xfId="26398"/>
    <cellStyle name="Camp Output Field 9 2 2 2 2 6" xfId="26399"/>
    <cellStyle name="Camp Output Field 9 2 2 2 2 7" xfId="26400"/>
    <cellStyle name="Camp Output Field 9 2 2 2 3" xfId="4053"/>
    <cellStyle name="Camp Output Field 9 2 2 2 3 2" xfId="26401"/>
    <cellStyle name="Camp Output Field 9 2 2 2 3 3" xfId="26402"/>
    <cellStyle name="Camp Output Field 9 2 2 2 3 4" xfId="26403"/>
    <cellStyle name="Camp Output Field 9 2 2 2 3 5" xfId="26404"/>
    <cellStyle name="Camp Output Field 9 2 2 2 3 6" xfId="26405"/>
    <cellStyle name="Camp Output Field 9 2 2 2 3 7" xfId="26406"/>
    <cellStyle name="Camp Output Field 9 2 2 2 4" xfId="4054"/>
    <cellStyle name="Camp Output Field 9 2 2 2 5" xfId="26407"/>
    <cellStyle name="Camp Output Field 9 2 2 2 6" xfId="26408"/>
    <cellStyle name="Camp Output Field 9 2 2 2 7" xfId="26409"/>
    <cellStyle name="Camp Output Field 9 2 2 2 8" xfId="26410"/>
    <cellStyle name="Camp Output Field 9 2 2 3" xfId="4055"/>
    <cellStyle name="Camp Output Field 9 2 2 3 2" xfId="4056"/>
    <cellStyle name="Camp Output Field 9 2 2 3 2 2" xfId="4057"/>
    <cellStyle name="Camp Output Field 9 2 2 3 2 2 2" xfId="26411"/>
    <cellStyle name="Camp Output Field 9 2 2 3 2 2 3" xfId="26412"/>
    <cellStyle name="Camp Output Field 9 2 2 3 2 2 4" xfId="26413"/>
    <cellStyle name="Camp Output Field 9 2 2 3 2 2 5" xfId="26414"/>
    <cellStyle name="Camp Output Field 9 2 2 3 2 2 6" xfId="26415"/>
    <cellStyle name="Camp Output Field 9 2 2 3 2 2 7" xfId="26416"/>
    <cellStyle name="Camp Output Field 9 2 2 3 2 2 8" xfId="26417"/>
    <cellStyle name="Camp Output Field 9 2 2 3 2 3" xfId="4058"/>
    <cellStyle name="Camp Output Field 9 2 2 3 2 3 2" xfId="26418"/>
    <cellStyle name="Camp Output Field 9 2 2 3 2 4" xfId="26419"/>
    <cellStyle name="Camp Output Field 9 2 2 3 2 5" xfId="26420"/>
    <cellStyle name="Camp Output Field 9 2 2 3 2 6" xfId="26421"/>
    <cellStyle name="Camp Output Field 9 2 2 3 2 7" xfId="26422"/>
    <cellStyle name="Camp Output Field 9 2 2 3 3" xfId="4059"/>
    <cellStyle name="Camp Output Field 9 2 2 3 3 2" xfId="26423"/>
    <cellStyle name="Camp Output Field 9 2 2 3 3 3" xfId="26424"/>
    <cellStyle name="Camp Output Field 9 2 2 3 3 4" xfId="26425"/>
    <cellStyle name="Camp Output Field 9 2 2 3 3 5" xfId="26426"/>
    <cellStyle name="Camp Output Field 9 2 2 3 3 6" xfId="26427"/>
    <cellStyle name="Camp Output Field 9 2 2 3 3 7" xfId="26428"/>
    <cellStyle name="Camp Output Field 9 2 2 3 4" xfId="4060"/>
    <cellStyle name="Camp Output Field 9 2 2 3 5" xfId="26429"/>
    <cellStyle name="Camp Output Field 9 2 2 3 6" xfId="26430"/>
    <cellStyle name="Camp Output Field 9 2 2 3 7" xfId="26431"/>
    <cellStyle name="Camp Output Field 9 2 2 3 8" xfId="26432"/>
    <cellStyle name="Camp Output Field 9 2 2 4" xfId="4061"/>
    <cellStyle name="Camp Output Field 9 2 2 4 2" xfId="4062"/>
    <cellStyle name="Camp Output Field 9 2 2 4 2 2" xfId="4063"/>
    <cellStyle name="Camp Output Field 9 2 2 4 2 2 2" xfId="26433"/>
    <cellStyle name="Camp Output Field 9 2 2 4 2 2 3" xfId="26434"/>
    <cellStyle name="Camp Output Field 9 2 2 4 2 2 4" xfId="26435"/>
    <cellStyle name="Camp Output Field 9 2 2 4 2 2 5" xfId="26436"/>
    <cellStyle name="Camp Output Field 9 2 2 4 2 2 6" xfId="26437"/>
    <cellStyle name="Camp Output Field 9 2 2 4 2 2 7" xfId="26438"/>
    <cellStyle name="Camp Output Field 9 2 2 4 2 2 8" xfId="26439"/>
    <cellStyle name="Camp Output Field 9 2 2 4 2 3" xfId="4064"/>
    <cellStyle name="Camp Output Field 9 2 2 4 2 3 2" xfId="26440"/>
    <cellStyle name="Camp Output Field 9 2 2 4 2 4" xfId="26441"/>
    <cellStyle name="Camp Output Field 9 2 2 4 2 5" xfId="26442"/>
    <cellStyle name="Camp Output Field 9 2 2 4 2 6" xfId="26443"/>
    <cellStyle name="Camp Output Field 9 2 2 4 2 7" xfId="26444"/>
    <cellStyle name="Camp Output Field 9 2 2 4 3" xfId="4065"/>
    <cellStyle name="Camp Output Field 9 2 2 4 3 2" xfId="26445"/>
    <cellStyle name="Camp Output Field 9 2 2 4 3 3" xfId="26446"/>
    <cellStyle name="Camp Output Field 9 2 2 4 3 4" xfId="26447"/>
    <cellStyle name="Camp Output Field 9 2 2 4 3 5" xfId="26448"/>
    <cellStyle name="Camp Output Field 9 2 2 4 3 6" xfId="26449"/>
    <cellStyle name="Camp Output Field 9 2 2 4 3 7" xfId="26450"/>
    <cellStyle name="Camp Output Field 9 2 2 4 4" xfId="4066"/>
    <cellStyle name="Camp Output Field 9 2 2 4 5" xfId="26451"/>
    <cellStyle name="Camp Output Field 9 2 2 4 6" xfId="26452"/>
    <cellStyle name="Camp Output Field 9 2 2 4 7" xfId="26453"/>
    <cellStyle name="Camp Output Field 9 2 2 4 8" xfId="26454"/>
    <cellStyle name="Camp Output Field 9 2 2 5" xfId="4067"/>
    <cellStyle name="Camp Output Field 9 2 2 5 2" xfId="4068"/>
    <cellStyle name="Camp Output Field 9 2 2 5 2 2" xfId="26455"/>
    <cellStyle name="Camp Output Field 9 2 2 5 2 3" xfId="26456"/>
    <cellStyle name="Camp Output Field 9 2 2 5 2 4" xfId="26457"/>
    <cellStyle name="Camp Output Field 9 2 2 5 2 5" xfId="26458"/>
    <cellStyle name="Camp Output Field 9 2 2 5 2 6" xfId="26459"/>
    <cellStyle name="Camp Output Field 9 2 2 5 2 7" xfId="26460"/>
    <cellStyle name="Camp Output Field 9 2 2 5 2 8" xfId="26461"/>
    <cellStyle name="Camp Output Field 9 2 2 5 3" xfId="4069"/>
    <cellStyle name="Camp Output Field 9 2 2 5 3 2" xfId="26462"/>
    <cellStyle name="Camp Output Field 9 2 2 5 4" xfId="26463"/>
    <cellStyle name="Camp Output Field 9 2 2 5 5" xfId="26464"/>
    <cellStyle name="Camp Output Field 9 2 2 5 6" xfId="26465"/>
    <cellStyle name="Camp Output Field 9 2 2 5 7" xfId="26466"/>
    <cellStyle name="Camp Output Field 9 2 2 6" xfId="4070"/>
    <cellStyle name="Camp Output Field 9 2 2 6 2" xfId="26467"/>
    <cellStyle name="Camp Output Field 9 2 2 6 3" xfId="26468"/>
    <cellStyle name="Camp Output Field 9 2 2 6 4" xfId="26469"/>
    <cellStyle name="Camp Output Field 9 2 2 6 5" xfId="26470"/>
    <cellStyle name="Camp Output Field 9 2 2 6 6" xfId="26471"/>
    <cellStyle name="Camp Output Field 9 2 2 6 7" xfId="26472"/>
    <cellStyle name="Camp Output Field 9 2 2 7" xfId="4071"/>
    <cellStyle name="Camp Output Field 9 2 2 8" xfId="26473"/>
    <cellStyle name="Camp Output Field 9 2 2 9" xfId="26474"/>
    <cellStyle name="Camp Output Field 9 2 3" xfId="4072"/>
    <cellStyle name="Camp Output Field 9 2 3 2" xfId="4073"/>
    <cellStyle name="Camp Output Field 9 2 3 2 2" xfId="4074"/>
    <cellStyle name="Camp Output Field 9 2 3 2 2 2" xfId="26475"/>
    <cellStyle name="Camp Output Field 9 2 3 2 2 3" xfId="26476"/>
    <cellStyle name="Camp Output Field 9 2 3 2 2 4" xfId="26477"/>
    <cellStyle name="Camp Output Field 9 2 3 2 2 5" xfId="26478"/>
    <cellStyle name="Camp Output Field 9 2 3 2 2 6" xfId="26479"/>
    <cellStyle name="Camp Output Field 9 2 3 2 2 7" xfId="26480"/>
    <cellStyle name="Camp Output Field 9 2 3 2 2 8" xfId="26481"/>
    <cellStyle name="Camp Output Field 9 2 3 2 3" xfId="4075"/>
    <cellStyle name="Camp Output Field 9 2 3 2 3 2" xfId="26482"/>
    <cellStyle name="Camp Output Field 9 2 3 2 4" xfId="26483"/>
    <cellStyle name="Camp Output Field 9 2 3 2 5" xfId="26484"/>
    <cellStyle name="Camp Output Field 9 2 3 2 6" xfId="26485"/>
    <cellStyle name="Camp Output Field 9 2 3 2 7" xfId="26486"/>
    <cellStyle name="Camp Output Field 9 2 3 3" xfId="4076"/>
    <cellStyle name="Camp Output Field 9 2 3 3 2" xfId="26487"/>
    <cellStyle name="Camp Output Field 9 2 3 3 3" xfId="26488"/>
    <cellStyle name="Camp Output Field 9 2 3 3 4" xfId="26489"/>
    <cellStyle name="Camp Output Field 9 2 3 3 5" xfId="26490"/>
    <cellStyle name="Camp Output Field 9 2 3 3 6" xfId="26491"/>
    <cellStyle name="Camp Output Field 9 2 3 3 7" xfId="26492"/>
    <cellStyle name="Camp Output Field 9 2 3 4" xfId="4077"/>
    <cellStyle name="Camp Output Field 9 2 3 5" xfId="26493"/>
    <cellStyle name="Camp Output Field 9 2 3 6" xfId="26494"/>
    <cellStyle name="Camp Output Field 9 2 3 7" xfId="26495"/>
    <cellStyle name="Camp Output Field 9 2 3 8" xfId="26496"/>
    <cellStyle name="Camp Output Field 9 2 4" xfId="4078"/>
    <cellStyle name="Camp Output Field 9 2 4 2" xfId="4079"/>
    <cellStyle name="Camp Output Field 9 2 4 2 2" xfId="4080"/>
    <cellStyle name="Camp Output Field 9 2 4 2 2 2" xfId="26497"/>
    <cellStyle name="Camp Output Field 9 2 4 2 2 3" xfId="26498"/>
    <cellStyle name="Camp Output Field 9 2 4 2 2 4" xfId="26499"/>
    <cellStyle name="Camp Output Field 9 2 4 2 2 5" xfId="26500"/>
    <cellStyle name="Camp Output Field 9 2 4 2 2 6" xfId="26501"/>
    <cellStyle name="Camp Output Field 9 2 4 2 2 7" xfId="26502"/>
    <cellStyle name="Camp Output Field 9 2 4 2 2 8" xfId="26503"/>
    <cellStyle name="Camp Output Field 9 2 4 2 3" xfId="4081"/>
    <cellStyle name="Camp Output Field 9 2 4 2 3 2" xfId="26504"/>
    <cellStyle name="Camp Output Field 9 2 4 2 4" xfId="26505"/>
    <cellStyle name="Camp Output Field 9 2 4 2 5" xfId="26506"/>
    <cellStyle name="Camp Output Field 9 2 4 2 6" xfId="26507"/>
    <cellStyle name="Camp Output Field 9 2 4 2 7" xfId="26508"/>
    <cellStyle name="Camp Output Field 9 2 4 3" xfId="4082"/>
    <cellStyle name="Camp Output Field 9 2 4 3 2" xfId="26509"/>
    <cellStyle name="Camp Output Field 9 2 4 3 3" xfId="26510"/>
    <cellStyle name="Camp Output Field 9 2 4 3 4" xfId="26511"/>
    <cellStyle name="Camp Output Field 9 2 4 3 5" xfId="26512"/>
    <cellStyle name="Camp Output Field 9 2 4 3 6" xfId="26513"/>
    <cellStyle name="Camp Output Field 9 2 4 3 7" xfId="26514"/>
    <cellStyle name="Camp Output Field 9 2 4 4" xfId="4083"/>
    <cellStyle name="Camp Output Field 9 2 4 5" xfId="26515"/>
    <cellStyle name="Camp Output Field 9 2 4 6" xfId="26516"/>
    <cellStyle name="Camp Output Field 9 2 4 7" xfId="26517"/>
    <cellStyle name="Camp Output Field 9 2 4 8" xfId="26518"/>
    <cellStyle name="Camp Output Field 9 2 5" xfId="4084"/>
    <cellStyle name="Camp Output Field 9 2 5 2" xfId="4085"/>
    <cellStyle name="Camp Output Field 9 2 5 2 2" xfId="4086"/>
    <cellStyle name="Camp Output Field 9 2 5 2 2 2" xfId="26519"/>
    <cellStyle name="Camp Output Field 9 2 5 2 2 3" xfId="26520"/>
    <cellStyle name="Camp Output Field 9 2 5 2 2 4" xfId="26521"/>
    <cellStyle name="Camp Output Field 9 2 5 2 2 5" xfId="26522"/>
    <cellStyle name="Camp Output Field 9 2 5 2 2 6" xfId="26523"/>
    <cellStyle name="Camp Output Field 9 2 5 2 2 7" xfId="26524"/>
    <cellStyle name="Camp Output Field 9 2 5 2 2 8" xfId="26525"/>
    <cellStyle name="Camp Output Field 9 2 5 2 3" xfId="4087"/>
    <cellStyle name="Camp Output Field 9 2 5 2 3 2" xfId="26526"/>
    <cellStyle name="Camp Output Field 9 2 5 2 4" xfId="26527"/>
    <cellStyle name="Camp Output Field 9 2 5 2 5" xfId="26528"/>
    <cellStyle name="Camp Output Field 9 2 5 2 6" xfId="26529"/>
    <cellStyle name="Camp Output Field 9 2 5 2 7" xfId="26530"/>
    <cellStyle name="Camp Output Field 9 2 5 3" xfId="4088"/>
    <cellStyle name="Camp Output Field 9 2 5 3 2" xfId="26531"/>
    <cellStyle name="Camp Output Field 9 2 5 3 3" xfId="26532"/>
    <cellStyle name="Camp Output Field 9 2 5 3 4" xfId="26533"/>
    <cellStyle name="Camp Output Field 9 2 5 3 5" xfId="26534"/>
    <cellStyle name="Camp Output Field 9 2 5 3 6" xfId="26535"/>
    <cellStyle name="Camp Output Field 9 2 5 3 7" xfId="26536"/>
    <cellStyle name="Camp Output Field 9 2 5 4" xfId="4089"/>
    <cellStyle name="Camp Output Field 9 2 5 5" xfId="26537"/>
    <cellStyle name="Camp Output Field 9 2 5 6" xfId="26538"/>
    <cellStyle name="Camp Output Field 9 2 5 7" xfId="26539"/>
    <cellStyle name="Camp Output Field 9 2 5 8" xfId="26540"/>
    <cellStyle name="Camp Output Field 9 2 6" xfId="4090"/>
    <cellStyle name="Camp Output Field 9 2 6 2" xfId="4091"/>
    <cellStyle name="Camp Output Field 9 2 6 2 2" xfId="26541"/>
    <cellStyle name="Camp Output Field 9 2 6 2 3" xfId="26542"/>
    <cellStyle name="Camp Output Field 9 2 6 2 4" xfId="26543"/>
    <cellStyle name="Camp Output Field 9 2 6 2 5" xfId="26544"/>
    <cellStyle name="Camp Output Field 9 2 6 2 6" xfId="26545"/>
    <cellStyle name="Camp Output Field 9 2 6 2 7" xfId="26546"/>
    <cellStyle name="Camp Output Field 9 2 6 2 8" xfId="26547"/>
    <cellStyle name="Camp Output Field 9 2 6 3" xfId="4092"/>
    <cellStyle name="Camp Output Field 9 2 6 3 2" xfId="26548"/>
    <cellStyle name="Camp Output Field 9 2 6 4" xfId="26549"/>
    <cellStyle name="Camp Output Field 9 2 6 5" xfId="26550"/>
    <cellStyle name="Camp Output Field 9 2 6 6" xfId="26551"/>
    <cellStyle name="Camp Output Field 9 2 6 7" xfId="26552"/>
    <cellStyle name="Camp Output Field 9 2 7" xfId="4093"/>
    <cellStyle name="Camp Output Field 9 2 7 2" xfId="26553"/>
    <cellStyle name="Camp Output Field 9 2 7 3" xfId="26554"/>
    <cellStyle name="Camp Output Field 9 2 7 4" xfId="26555"/>
    <cellStyle name="Camp Output Field 9 2 7 5" xfId="26556"/>
    <cellStyle name="Camp Output Field 9 2 7 6" xfId="26557"/>
    <cellStyle name="Camp Output Field 9 2 7 7" xfId="26558"/>
    <cellStyle name="Camp Output Field 9 2 8" xfId="4094"/>
    <cellStyle name="Camp Output Field 9 2 9" xfId="26559"/>
    <cellStyle name="Camp Output Field 9 3" xfId="4095"/>
    <cellStyle name="Camp Output Field 9 3 10" xfId="26560"/>
    <cellStyle name="Camp Output Field 9 3 11" xfId="26561"/>
    <cellStyle name="Camp Output Field 9 3 2" xfId="4096"/>
    <cellStyle name="Camp Output Field 9 3 2 2" xfId="4097"/>
    <cellStyle name="Camp Output Field 9 3 2 2 2" xfId="4098"/>
    <cellStyle name="Camp Output Field 9 3 2 2 2 2" xfId="26562"/>
    <cellStyle name="Camp Output Field 9 3 2 2 2 3" xfId="26563"/>
    <cellStyle name="Camp Output Field 9 3 2 2 2 4" xfId="26564"/>
    <cellStyle name="Camp Output Field 9 3 2 2 2 5" xfId="26565"/>
    <cellStyle name="Camp Output Field 9 3 2 2 2 6" xfId="26566"/>
    <cellStyle name="Camp Output Field 9 3 2 2 2 7" xfId="26567"/>
    <cellStyle name="Camp Output Field 9 3 2 2 2 8" xfId="26568"/>
    <cellStyle name="Camp Output Field 9 3 2 2 3" xfId="4099"/>
    <cellStyle name="Camp Output Field 9 3 2 2 3 2" xfId="26569"/>
    <cellStyle name="Camp Output Field 9 3 2 2 4" xfId="26570"/>
    <cellStyle name="Camp Output Field 9 3 2 2 5" xfId="26571"/>
    <cellStyle name="Camp Output Field 9 3 2 2 6" xfId="26572"/>
    <cellStyle name="Camp Output Field 9 3 2 2 7" xfId="26573"/>
    <cellStyle name="Camp Output Field 9 3 2 3" xfId="4100"/>
    <cellStyle name="Camp Output Field 9 3 2 3 2" xfId="26574"/>
    <cellStyle name="Camp Output Field 9 3 2 3 3" xfId="26575"/>
    <cellStyle name="Camp Output Field 9 3 2 3 4" xfId="26576"/>
    <cellStyle name="Camp Output Field 9 3 2 3 5" xfId="26577"/>
    <cellStyle name="Camp Output Field 9 3 2 3 6" xfId="26578"/>
    <cellStyle name="Camp Output Field 9 3 2 3 7" xfId="26579"/>
    <cellStyle name="Camp Output Field 9 3 2 4" xfId="4101"/>
    <cellStyle name="Camp Output Field 9 3 2 5" xfId="26580"/>
    <cellStyle name="Camp Output Field 9 3 2 6" xfId="26581"/>
    <cellStyle name="Camp Output Field 9 3 2 7" xfId="26582"/>
    <cellStyle name="Camp Output Field 9 3 2 8" xfId="26583"/>
    <cellStyle name="Camp Output Field 9 3 3" xfId="4102"/>
    <cellStyle name="Camp Output Field 9 3 3 2" xfId="4103"/>
    <cellStyle name="Camp Output Field 9 3 3 2 2" xfId="4104"/>
    <cellStyle name="Camp Output Field 9 3 3 2 2 2" xfId="26584"/>
    <cellStyle name="Camp Output Field 9 3 3 2 2 3" xfId="26585"/>
    <cellStyle name="Camp Output Field 9 3 3 2 2 4" xfId="26586"/>
    <cellStyle name="Camp Output Field 9 3 3 2 2 5" xfId="26587"/>
    <cellStyle name="Camp Output Field 9 3 3 2 2 6" xfId="26588"/>
    <cellStyle name="Camp Output Field 9 3 3 2 2 7" xfId="26589"/>
    <cellStyle name="Camp Output Field 9 3 3 2 2 8" xfId="26590"/>
    <cellStyle name="Camp Output Field 9 3 3 2 3" xfId="4105"/>
    <cellStyle name="Camp Output Field 9 3 3 2 3 2" xfId="26591"/>
    <cellStyle name="Camp Output Field 9 3 3 2 4" xfId="26592"/>
    <cellStyle name="Camp Output Field 9 3 3 2 5" xfId="26593"/>
    <cellStyle name="Camp Output Field 9 3 3 2 6" xfId="26594"/>
    <cellStyle name="Camp Output Field 9 3 3 2 7" xfId="26595"/>
    <cellStyle name="Camp Output Field 9 3 3 3" xfId="4106"/>
    <cellStyle name="Camp Output Field 9 3 3 3 2" xfId="26596"/>
    <cellStyle name="Camp Output Field 9 3 3 3 3" xfId="26597"/>
    <cellStyle name="Camp Output Field 9 3 3 3 4" xfId="26598"/>
    <cellStyle name="Camp Output Field 9 3 3 3 5" xfId="26599"/>
    <cellStyle name="Camp Output Field 9 3 3 3 6" xfId="26600"/>
    <cellStyle name="Camp Output Field 9 3 3 3 7" xfId="26601"/>
    <cellStyle name="Camp Output Field 9 3 3 4" xfId="4107"/>
    <cellStyle name="Camp Output Field 9 3 3 5" xfId="26602"/>
    <cellStyle name="Camp Output Field 9 3 3 6" xfId="26603"/>
    <cellStyle name="Camp Output Field 9 3 3 7" xfId="26604"/>
    <cellStyle name="Camp Output Field 9 3 3 8" xfId="26605"/>
    <cellStyle name="Camp Output Field 9 3 4" xfId="4108"/>
    <cellStyle name="Camp Output Field 9 3 4 2" xfId="4109"/>
    <cellStyle name="Camp Output Field 9 3 4 2 2" xfId="4110"/>
    <cellStyle name="Camp Output Field 9 3 4 2 2 2" xfId="26606"/>
    <cellStyle name="Camp Output Field 9 3 4 2 2 3" xfId="26607"/>
    <cellStyle name="Camp Output Field 9 3 4 2 2 4" xfId="26608"/>
    <cellStyle name="Camp Output Field 9 3 4 2 2 5" xfId="26609"/>
    <cellStyle name="Camp Output Field 9 3 4 2 2 6" xfId="26610"/>
    <cellStyle name="Camp Output Field 9 3 4 2 2 7" xfId="26611"/>
    <cellStyle name="Camp Output Field 9 3 4 2 2 8" xfId="26612"/>
    <cellStyle name="Camp Output Field 9 3 4 2 3" xfId="4111"/>
    <cellStyle name="Camp Output Field 9 3 4 2 3 2" xfId="26613"/>
    <cellStyle name="Camp Output Field 9 3 4 2 4" xfId="26614"/>
    <cellStyle name="Camp Output Field 9 3 4 2 5" xfId="26615"/>
    <cellStyle name="Camp Output Field 9 3 4 2 6" xfId="26616"/>
    <cellStyle name="Camp Output Field 9 3 4 2 7" xfId="26617"/>
    <cellStyle name="Camp Output Field 9 3 4 3" xfId="4112"/>
    <cellStyle name="Camp Output Field 9 3 4 3 2" xfId="26618"/>
    <cellStyle name="Camp Output Field 9 3 4 3 3" xfId="26619"/>
    <cellStyle name="Camp Output Field 9 3 4 3 4" xfId="26620"/>
    <cellStyle name="Camp Output Field 9 3 4 3 5" xfId="26621"/>
    <cellStyle name="Camp Output Field 9 3 4 3 6" xfId="26622"/>
    <cellStyle name="Camp Output Field 9 3 4 3 7" xfId="26623"/>
    <cellStyle name="Camp Output Field 9 3 4 4" xfId="4113"/>
    <cellStyle name="Camp Output Field 9 3 4 5" xfId="26624"/>
    <cellStyle name="Camp Output Field 9 3 4 6" xfId="26625"/>
    <cellStyle name="Camp Output Field 9 3 4 7" xfId="26626"/>
    <cellStyle name="Camp Output Field 9 3 4 8" xfId="26627"/>
    <cellStyle name="Camp Output Field 9 3 5" xfId="4114"/>
    <cellStyle name="Camp Output Field 9 3 5 2" xfId="4115"/>
    <cellStyle name="Camp Output Field 9 3 5 2 2" xfId="26628"/>
    <cellStyle name="Camp Output Field 9 3 5 2 3" xfId="26629"/>
    <cellStyle name="Camp Output Field 9 3 5 2 4" xfId="26630"/>
    <cellStyle name="Camp Output Field 9 3 5 2 5" xfId="26631"/>
    <cellStyle name="Camp Output Field 9 3 5 2 6" xfId="26632"/>
    <cellStyle name="Camp Output Field 9 3 5 2 7" xfId="26633"/>
    <cellStyle name="Camp Output Field 9 3 5 2 8" xfId="26634"/>
    <cellStyle name="Camp Output Field 9 3 5 3" xfId="4116"/>
    <cellStyle name="Camp Output Field 9 3 5 3 2" xfId="26635"/>
    <cellStyle name="Camp Output Field 9 3 5 4" xfId="26636"/>
    <cellStyle name="Camp Output Field 9 3 5 5" xfId="26637"/>
    <cellStyle name="Camp Output Field 9 3 5 6" xfId="26638"/>
    <cellStyle name="Camp Output Field 9 3 5 7" xfId="26639"/>
    <cellStyle name="Camp Output Field 9 3 6" xfId="4117"/>
    <cellStyle name="Camp Output Field 9 3 6 2" xfId="26640"/>
    <cellStyle name="Camp Output Field 9 3 6 3" xfId="26641"/>
    <cellStyle name="Camp Output Field 9 3 6 4" xfId="26642"/>
    <cellStyle name="Camp Output Field 9 3 6 5" xfId="26643"/>
    <cellStyle name="Camp Output Field 9 3 6 6" xfId="26644"/>
    <cellStyle name="Camp Output Field 9 3 6 7" xfId="26645"/>
    <cellStyle name="Camp Output Field 9 3 7" xfId="4118"/>
    <cellStyle name="Camp Output Field 9 3 8" xfId="26646"/>
    <cellStyle name="Camp Output Field 9 3 9" xfId="26647"/>
    <cellStyle name="Camp Output Field 9 4" xfId="4119"/>
    <cellStyle name="Camp Output Field 9 4 10" xfId="26648"/>
    <cellStyle name="Camp Output Field 9 4 11" xfId="26649"/>
    <cellStyle name="Camp Output Field 9 4 2" xfId="4120"/>
    <cellStyle name="Camp Output Field 9 4 2 2" xfId="4121"/>
    <cellStyle name="Camp Output Field 9 4 2 2 2" xfId="4122"/>
    <cellStyle name="Camp Output Field 9 4 2 2 2 2" xfId="26650"/>
    <cellStyle name="Camp Output Field 9 4 2 2 2 3" xfId="26651"/>
    <cellStyle name="Camp Output Field 9 4 2 2 2 4" xfId="26652"/>
    <cellStyle name="Camp Output Field 9 4 2 2 2 5" xfId="26653"/>
    <cellStyle name="Camp Output Field 9 4 2 2 2 6" xfId="26654"/>
    <cellStyle name="Camp Output Field 9 4 2 2 2 7" xfId="26655"/>
    <cellStyle name="Camp Output Field 9 4 2 2 2 8" xfId="26656"/>
    <cellStyle name="Camp Output Field 9 4 2 2 3" xfId="4123"/>
    <cellStyle name="Camp Output Field 9 4 2 2 3 2" xfId="26657"/>
    <cellStyle name="Camp Output Field 9 4 2 2 4" xfId="26658"/>
    <cellStyle name="Camp Output Field 9 4 2 2 5" xfId="26659"/>
    <cellStyle name="Camp Output Field 9 4 2 2 6" xfId="26660"/>
    <cellStyle name="Camp Output Field 9 4 2 2 7" xfId="26661"/>
    <cellStyle name="Camp Output Field 9 4 2 3" xfId="4124"/>
    <cellStyle name="Camp Output Field 9 4 2 3 2" xfId="26662"/>
    <cellStyle name="Camp Output Field 9 4 2 3 3" xfId="26663"/>
    <cellStyle name="Camp Output Field 9 4 2 3 4" xfId="26664"/>
    <cellStyle name="Camp Output Field 9 4 2 3 5" xfId="26665"/>
    <cellStyle name="Camp Output Field 9 4 2 3 6" xfId="26666"/>
    <cellStyle name="Camp Output Field 9 4 2 3 7" xfId="26667"/>
    <cellStyle name="Camp Output Field 9 4 2 4" xfId="4125"/>
    <cellStyle name="Camp Output Field 9 4 2 5" xfId="26668"/>
    <cellStyle name="Camp Output Field 9 4 2 6" xfId="26669"/>
    <cellStyle name="Camp Output Field 9 4 2 7" xfId="26670"/>
    <cellStyle name="Camp Output Field 9 4 2 8" xfId="26671"/>
    <cellStyle name="Camp Output Field 9 4 3" xfId="4126"/>
    <cellStyle name="Camp Output Field 9 4 3 2" xfId="4127"/>
    <cellStyle name="Camp Output Field 9 4 3 2 2" xfId="4128"/>
    <cellStyle name="Camp Output Field 9 4 3 2 2 2" xfId="26672"/>
    <cellStyle name="Camp Output Field 9 4 3 2 2 3" xfId="26673"/>
    <cellStyle name="Camp Output Field 9 4 3 2 2 4" xfId="26674"/>
    <cellStyle name="Camp Output Field 9 4 3 2 2 5" xfId="26675"/>
    <cellStyle name="Camp Output Field 9 4 3 2 2 6" xfId="26676"/>
    <cellStyle name="Camp Output Field 9 4 3 2 2 7" xfId="26677"/>
    <cellStyle name="Camp Output Field 9 4 3 2 2 8" xfId="26678"/>
    <cellStyle name="Camp Output Field 9 4 3 2 3" xfId="4129"/>
    <cellStyle name="Camp Output Field 9 4 3 2 3 2" xfId="26679"/>
    <cellStyle name="Camp Output Field 9 4 3 2 4" xfId="26680"/>
    <cellStyle name="Camp Output Field 9 4 3 2 5" xfId="26681"/>
    <cellStyle name="Camp Output Field 9 4 3 2 6" xfId="26682"/>
    <cellStyle name="Camp Output Field 9 4 3 2 7" xfId="26683"/>
    <cellStyle name="Camp Output Field 9 4 3 3" xfId="4130"/>
    <cellStyle name="Camp Output Field 9 4 3 3 2" xfId="26684"/>
    <cellStyle name="Camp Output Field 9 4 3 3 3" xfId="26685"/>
    <cellStyle name="Camp Output Field 9 4 3 3 4" xfId="26686"/>
    <cellStyle name="Camp Output Field 9 4 3 3 5" xfId="26687"/>
    <cellStyle name="Camp Output Field 9 4 3 3 6" xfId="26688"/>
    <cellStyle name="Camp Output Field 9 4 3 3 7" xfId="26689"/>
    <cellStyle name="Camp Output Field 9 4 3 4" xfId="4131"/>
    <cellStyle name="Camp Output Field 9 4 3 5" xfId="26690"/>
    <cellStyle name="Camp Output Field 9 4 3 6" xfId="26691"/>
    <cellStyle name="Camp Output Field 9 4 3 7" xfId="26692"/>
    <cellStyle name="Camp Output Field 9 4 3 8" xfId="26693"/>
    <cellStyle name="Camp Output Field 9 4 4" xfId="4132"/>
    <cellStyle name="Camp Output Field 9 4 4 2" xfId="4133"/>
    <cellStyle name="Camp Output Field 9 4 4 2 2" xfId="4134"/>
    <cellStyle name="Camp Output Field 9 4 4 2 2 2" xfId="26694"/>
    <cellStyle name="Camp Output Field 9 4 4 2 2 3" xfId="26695"/>
    <cellStyle name="Camp Output Field 9 4 4 2 2 4" xfId="26696"/>
    <cellStyle name="Camp Output Field 9 4 4 2 2 5" xfId="26697"/>
    <cellStyle name="Camp Output Field 9 4 4 2 2 6" xfId="26698"/>
    <cellStyle name="Camp Output Field 9 4 4 2 2 7" xfId="26699"/>
    <cellStyle name="Camp Output Field 9 4 4 2 2 8" xfId="26700"/>
    <cellStyle name="Camp Output Field 9 4 4 2 3" xfId="4135"/>
    <cellStyle name="Camp Output Field 9 4 4 2 3 2" xfId="26701"/>
    <cellStyle name="Camp Output Field 9 4 4 2 4" xfId="26702"/>
    <cellStyle name="Camp Output Field 9 4 4 2 5" xfId="26703"/>
    <cellStyle name="Camp Output Field 9 4 4 2 6" xfId="26704"/>
    <cellStyle name="Camp Output Field 9 4 4 2 7" xfId="26705"/>
    <cellStyle name="Camp Output Field 9 4 4 3" xfId="4136"/>
    <cellStyle name="Camp Output Field 9 4 4 3 2" xfId="26706"/>
    <cellStyle name="Camp Output Field 9 4 4 3 3" xfId="26707"/>
    <cellStyle name="Camp Output Field 9 4 4 3 4" xfId="26708"/>
    <cellStyle name="Camp Output Field 9 4 4 3 5" xfId="26709"/>
    <cellStyle name="Camp Output Field 9 4 4 3 6" xfId="26710"/>
    <cellStyle name="Camp Output Field 9 4 4 3 7" xfId="26711"/>
    <cellStyle name="Camp Output Field 9 4 4 4" xfId="4137"/>
    <cellStyle name="Camp Output Field 9 4 4 5" xfId="26712"/>
    <cellStyle name="Camp Output Field 9 4 4 6" xfId="26713"/>
    <cellStyle name="Camp Output Field 9 4 4 7" xfId="26714"/>
    <cellStyle name="Camp Output Field 9 4 4 8" xfId="26715"/>
    <cellStyle name="Camp Output Field 9 4 5" xfId="4138"/>
    <cellStyle name="Camp Output Field 9 4 5 2" xfId="4139"/>
    <cellStyle name="Camp Output Field 9 4 5 2 2" xfId="26716"/>
    <cellStyle name="Camp Output Field 9 4 5 2 3" xfId="26717"/>
    <cellStyle name="Camp Output Field 9 4 5 2 4" xfId="26718"/>
    <cellStyle name="Camp Output Field 9 4 5 2 5" xfId="26719"/>
    <cellStyle name="Camp Output Field 9 4 5 2 6" xfId="26720"/>
    <cellStyle name="Camp Output Field 9 4 5 2 7" xfId="26721"/>
    <cellStyle name="Camp Output Field 9 4 5 2 8" xfId="26722"/>
    <cellStyle name="Camp Output Field 9 4 5 3" xfId="4140"/>
    <cellStyle name="Camp Output Field 9 4 5 3 2" xfId="26723"/>
    <cellStyle name="Camp Output Field 9 4 5 4" xfId="26724"/>
    <cellStyle name="Camp Output Field 9 4 5 5" xfId="26725"/>
    <cellStyle name="Camp Output Field 9 4 5 6" xfId="26726"/>
    <cellStyle name="Camp Output Field 9 4 5 7" xfId="26727"/>
    <cellStyle name="Camp Output Field 9 4 6" xfId="4141"/>
    <cellStyle name="Camp Output Field 9 4 6 2" xfId="26728"/>
    <cellStyle name="Camp Output Field 9 4 6 3" xfId="26729"/>
    <cellStyle name="Camp Output Field 9 4 6 4" xfId="26730"/>
    <cellStyle name="Camp Output Field 9 4 6 5" xfId="26731"/>
    <cellStyle name="Camp Output Field 9 4 6 6" xfId="26732"/>
    <cellStyle name="Camp Output Field 9 4 6 7" xfId="26733"/>
    <cellStyle name="Camp Output Field 9 4 7" xfId="4142"/>
    <cellStyle name="Camp Output Field 9 4 8" xfId="26734"/>
    <cellStyle name="Camp Output Field 9 4 9" xfId="26735"/>
    <cellStyle name="Camp Output Field 9 5" xfId="4143"/>
    <cellStyle name="Camp Output Field 9 5 2" xfId="4144"/>
    <cellStyle name="Camp Output Field 9 5 2 2" xfId="4145"/>
    <cellStyle name="Camp Output Field 9 5 2 2 2" xfId="26736"/>
    <cellStyle name="Camp Output Field 9 5 2 2 3" xfId="26737"/>
    <cellStyle name="Camp Output Field 9 5 2 2 4" xfId="26738"/>
    <cellStyle name="Camp Output Field 9 5 2 2 5" xfId="26739"/>
    <cellStyle name="Camp Output Field 9 5 2 2 6" xfId="26740"/>
    <cellStyle name="Camp Output Field 9 5 2 2 7" xfId="26741"/>
    <cellStyle name="Camp Output Field 9 5 2 2 8" xfId="26742"/>
    <cellStyle name="Camp Output Field 9 5 2 3" xfId="4146"/>
    <cellStyle name="Camp Output Field 9 5 2 3 2" xfId="26743"/>
    <cellStyle name="Camp Output Field 9 5 2 4" xfId="26744"/>
    <cellStyle name="Camp Output Field 9 5 2 5" xfId="26745"/>
    <cellStyle name="Camp Output Field 9 5 2 6" xfId="26746"/>
    <cellStyle name="Camp Output Field 9 5 2 7" xfId="26747"/>
    <cellStyle name="Camp Output Field 9 5 3" xfId="4147"/>
    <cellStyle name="Camp Output Field 9 5 3 2" xfId="26748"/>
    <cellStyle name="Camp Output Field 9 5 3 3" xfId="26749"/>
    <cellStyle name="Camp Output Field 9 5 3 4" xfId="26750"/>
    <cellStyle name="Camp Output Field 9 5 3 5" xfId="26751"/>
    <cellStyle name="Camp Output Field 9 5 3 6" xfId="26752"/>
    <cellStyle name="Camp Output Field 9 5 3 7" xfId="26753"/>
    <cellStyle name="Camp Output Field 9 5 4" xfId="4148"/>
    <cellStyle name="Camp Output Field 9 5 5" xfId="26754"/>
    <cellStyle name="Camp Output Field 9 5 6" xfId="26755"/>
    <cellStyle name="Camp Output Field 9 5 7" xfId="26756"/>
    <cellStyle name="Camp Output Field 9 5 8" xfId="26757"/>
    <cellStyle name="Camp Output Field 9 6" xfId="4149"/>
    <cellStyle name="Camp Output Field 9 6 2" xfId="4150"/>
    <cellStyle name="Camp Output Field 9 6 2 2" xfId="4151"/>
    <cellStyle name="Camp Output Field 9 6 2 2 2" xfId="26758"/>
    <cellStyle name="Camp Output Field 9 6 2 2 3" xfId="26759"/>
    <cellStyle name="Camp Output Field 9 6 2 2 4" xfId="26760"/>
    <cellStyle name="Camp Output Field 9 6 2 2 5" xfId="26761"/>
    <cellStyle name="Camp Output Field 9 6 2 2 6" xfId="26762"/>
    <cellStyle name="Camp Output Field 9 6 2 2 7" xfId="26763"/>
    <cellStyle name="Camp Output Field 9 6 2 2 8" xfId="26764"/>
    <cellStyle name="Camp Output Field 9 6 2 3" xfId="4152"/>
    <cellStyle name="Camp Output Field 9 6 2 3 2" xfId="26765"/>
    <cellStyle name="Camp Output Field 9 6 2 4" xfId="26766"/>
    <cellStyle name="Camp Output Field 9 6 2 5" xfId="26767"/>
    <cellStyle name="Camp Output Field 9 6 2 6" xfId="26768"/>
    <cellStyle name="Camp Output Field 9 6 2 7" xfId="26769"/>
    <cellStyle name="Camp Output Field 9 6 3" xfId="4153"/>
    <cellStyle name="Camp Output Field 9 6 3 2" xfId="26770"/>
    <cellStyle name="Camp Output Field 9 6 3 3" xfId="26771"/>
    <cellStyle name="Camp Output Field 9 6 3 4" xfId="26772"/>
    <cellStyle name="Camp Output Field 9 6 3 5" xfId="26773"/>
    <cellStyle name="Camp Output Field 9 6 3 6" xfId="26774"/>
    <cellStyle name="Camp Output Field 9 6 3 7" xfId="26775"/>
    <cellStyle name="Camp Output Field 9 6 4" xfId="4154"/>
    <cellStyle name="Camp Output Field 9 6 5" xfId="26776"/>
    <cellStyle name="Camp Output Field 9 6 6" xfId="26777"/>
    <cellStyle name="Camp Output Field 9 6 7" xfId="26778"/>
    <cellStyle name="Camp Output Field 9 6 8" xfId="26779"/>
    <cellStyle name="Camp Output Field 9 7" xfId="4155"/>
    <cellStyle name="Camp Output Field 9 7 2" xfId="4156"/>
    <cellStyle name="Camp Output Field 9 7 2 2" xfId="4157"/>
    <cellStyle name="Camp Output Field 9 7 2 2 2" xfId="26780"/>
    <cellStyle name="Camp Output Field 9 7 2 2 3" xfId="26781"/>
    <cellStyle name="Camp Output Field 9 7 2 2 4" xfId="26782"/>
    <cellStyle name="Camp Output Field 9 7 2 2 5" xfId="26783"/>
    <cellStyle name="Camp Output Field 9 7 2 2 6" xfId="26784"/>
    <cellStyle name="Camp Output Field 9 7 2 2 7" xfId="26785"/>
    <cellStyle name="Camp Output Field 9 7 2 2 8" xfId="26786"/>
    <cellStyle name="Camp Output Field 9 7 2 3" xfId="4158"/>
    <cellStyle name="Camp Output Field 9 7 2 3 2" xfId="26787"/>
    <cellStyle name="Camp Output Field 9 7 2 4" xfId="26788"/>
    <cellStyle name="Camp Output Field 9 7 2 5" xfId="26789"/>
    <cellStyle name="Camp Output Field 9 7 2 6" xfId="26790"/>
    <cellStyle name="Camp Output Field 9 7 2 7" xfId="26791"/>
    <cellStyle name="Camp Output Field 9 7 3" xfId="4159"/>
    <cellStyle name="Camp Output Field 9 7 3 2" xfId="26792"/>
    <cellStyle name="Camp Output Field 9 7 3 3" xfId="26793"/>
    <cellStyle name="Camp Output Field 9 7 3 4" xfId="26794"/>
    <cellStyle name="Camp Output Field 9 7 3 5" xfId="26795"/>
    <cellStyle name="Camp Output Field 9 7 3 6" xfId="26796"/>
    <cellStyle name="Camp Output Field 9 7 3 7" xfId="26797"/>
    <cellStyle name="Camp Output Field 9 7 4" xfId="4160"/>
    <cellStyle name="Camp Output Field 9 7 5" xfId="26798"/>
    <cellStyle name="Camp Output Field 9 7 6" xfId="26799"/>
    <cellStyle name="Camp Output Field 9 7 7" xfId="26800"/>
    <cellStyle name="Camp Output Field 9 7 8" xfId="26801"/>
    <cellStyle name="Camp Output Field 9 8" xfId="4161"/>
    <cellStyle name="Camp Output Field 9 8 2" xfId="4162"/>
    <cellStyle name="Camp Output Field 9 8 2 2" xfId="26802"/>
    <cellStyle name="Camp Output Field 9 8 2 3" xfId="26803"/>
    <cellStyle name="Camp Output Field 9 8 2 4" xfId="26804"/>
    <cellStyle name="Camp Output Field 9 8 2 5" xfId="26805"/>
    <cellStyle name="Camp Output Field 9 8 2 6" xfId="26806"/>
    <cellStyle name="Camp Output Field 9 8 2 7" xfId="26807"/>
    <cellStyle name="Camp Output Field 9 8 2 8" xfId="26808"/>
    <cellStyle name="Camp Output Field 9 8 3" xfId="4163"/>
    <cellStyle name="Camp Output Field 9 8 3 2" xfId="26809"/>
    <cellStyle name="Camp Output Field 9 8 4" xfId="26810"/>
    <cellStyle name="Camp Output Field 9 8 5" xfId="26811"/>
    <cellStyle name="Camp Output Field 9 8 6" xfId="26812"/>
    <cellStyle name="Camp Output Field 9 8 7" xfId="26813"/>
    <cellStyle name="Camp Output Field 9 9" xfId="4164"/>
    <cellStyle name="Camp Output Field 9 9 2" xfId="26814"/>
    <cellStyle name="Camp Output Field 9 9 3" xfId="26815"/>
    <cellStyle name="Camp Output Field 9 9 4" xfId="26816"/>
    <cellStyle name="Camp Output Field 9 9 5" xfId="26817"/>
    <cellStyle name="Camp Output Field 9 9 6" xfId="26818"/>
    <cellStyle name="Camp Output Field 9 9 7" xfId="26819"/>
    <cellStyle name="Camp Output Field General" xfId="58"/>
    <cellStyle name="Camp Output Field General 10" xfId="4165"/>
    <cellStyle name="Camp Output Field General 10 10" xfId="4166"/>
    <cellStyle name="Camp Output Field General 10 11" xfId="26820"/>
    <cellStyle name="Camp Output Field General 10 12" xfId="26821"/>
    <cellStyle name="Camp Output Field General 10 13" xfId="26822"/>
    <cellStyle name="Camp Output Field General 10 14" xfId="26823"/>
    <cellStyle name="Camp Output Field General 10 2" xfId="4167"/>
    <cellStyle name="Camp Output Field General 10 2 10" xfId="26824"/>
    <cellStyle name="Camp Output Field General 10 2 11" xfId="26825"/>
    <cellStyle name="Camp Output Field General 10 2 12" xfId="26826"/>
    <cellStyle name="Camp Output Field General 10 2 2" xfId="4168"/>
    <cellStyle name="Camp Output Field General 10 2 2 10" xfId="26827"/>
    <cellStyle name="Camp Output Field General 10 2 2 11" xfId="26828"/>
    <cellStyle name="Camp Output Field General 10 2 2 2" xfId="4169"/>
    <cellStyle name="Camp Output Field General 10 2 2 2 2" xfId="4170"/>
    <cellStyle name="Camp Output Field General 10 2 2 2 2 2" xfId="4171"/>
    <cellStyle name="Camp Output Field General 10 2 2 2 2 2 2" xfId="26829"/>
    <cellStyle name="Camp Output Field General 10 2 2 2 2 2 3" xfId="26830"/>
    <cellStyle name="Camp Output Field General 10 2 2 2 2 2 4" xfId="26831"/>
    <cellStyle name="Camp Output Field General 10 2 2 2 2 2 5" xfId="26832"/>
    <cellStyle name="Camp Output Field General 10 2 2 2 2 2 6" xfId="26833"/>
    <cellStyle name="Camp Output Field General 10 2 2 2 2 2 7" xfId="26834"/>
    <cellStyle name="Camp Output Field General 10 2 2 2 2 2 8" xfId="26835"/>
    <cellStyle name="Camp Output Field General 10 2 2 2 2 3" xfId="4172"/>
    <cellStyle name="Camp Output Field General 10 2 2 2 2 3 2" xfId="26836"/>
    <cellStyle name="Camp Output Field General 10 2 2 2 2 4" xfId="26837"/>
    <cellStyle name="Camp Output Field General 10 2 2 2 2 5" xfId="26838"/>
    <cellStyle name="Camp Output Field General 10 2 2 2 2 6" xfId="26839"/>
    <cellStyle name="Camp Output Field General 10 2 2 2 2 7" xfId="26840"/>
    <cellStyle name="Camp Output Field General 10 2 2 2 3" xfId="4173"/>
    <cellStyle name="Camp Output Field General 10 2 2 2 3 2" xfId="26841"/>
    <cellStyle name="Camp Output Field General 10 2 2 2 3 3" xfId="26842"/>
    <cellStyle name="Camp Output Field General 10 2 2 2 3 4" xfId="26843"/>
    <cellStyle name="Camp Output Field General 10 2 2 2 3 5" xfId="26844"/>
    <cellStyle name="Camp Output Field General 10 2 2 2 3 6" xfId="26845"/>
    <cellStyle name="Camp Output Field General 10 2 2 2 3 7" xfId="26846"/>
    <cellStyle name="Camp Output Field General 10 2 2 2 4" xfId="4174"/>
    <cellStyle name="Camp Output Field General 10 2 2 2 5" xfId="26847"/>
    <cellStyle name="Camp Output Field General 10 2 2 2 6" xfId="26848"/>
    <cellStyle name="Camp Output Field General 10 2 2 2 7" xfId="26849"/>
    <cellStyle name="Camp Output Field General 10 2 2 2 8" xfId="26850"/>
    <cellStyle name="Camp Output Field General 10 2 2 3" xfId="4175"/>
    <cellStyle name="Camp Output Field General 10 2 2 3 2" xfId="4176"/>
    <cellStyle name="Camp Output Field General 10 2 2 3 2 2" xfId="4177"/>
    <cellStyle name="Camp Output Field General 10 2 2 3 2 2 2" xfId="26851"/>
    <cellStyle name="Camp Output Field General 10 2 2 3 2 2 3" xfId="26852"/>
    <cellStyle name="Camp Output Field General 10 2 2 3 2 2 4" xfId="26853"/>
    <cellStyle name="Camp Output Field General 10 2 2 3 2 2 5" xfId="26854"/>
    <cellStyle name="Camp Output Field General 10 2 2 3 2 2 6" xfId="26855"/>
    <cellStyle name="Camp Output Field General 10 2 2 3 2 2 7" xfId="26856"/>
    <cellStyle name="Camp Output Field General 10 2 2 3 2 2 8" xfId="26857"/>
    <cellStyle name="Camp Output Field General 10 2 2 3 2 3" xfId="4178"/>
    <cellStyle name="Camp Output Field General 10 2 2 3 2 3 2" xfId="26858"/>
    <cellStyle name="Camp Output Field General 10 2 2 3 2 4" xfId="26859"/>
    <cellStyle name="Camp Output Field General 10 2 2 3 2 5" xfId="26860"/>
    <cellStyle name="Camp Output Field General 10 2 2 3 2 6" xfId="26861"/>
    <cellStyle name="Camp Output Field General 10 2 2 3 2 7" xfId="26862"/>
    <cellStyle name="Camp Output Field General 10 2 2 3 3" xfId="4179"/>
    <cellStyle name="Camp Output Field General 10 2 2 3 3 2" xfId="26863"/>
    <cellStyle name="Camp Output Field General 10 2 2 3 3 3" xfId="26864"/>
    <cellStyle name="Camp Output Field General 10 2 2 3 3 4" xfId="26865"/>
    <cellStyle name="Camp Output Field General 10 2 2 3 3 5" xfId="26866"/>
    <cellStyle name="Camp Output Field General 10 2 2 3 3 6" xfId="26867"/>
    <cellStyle name="Camp Output Field General 10 2 2 3 3 7" xfId="26868"/>
    <cellStyle name="Camp Output Field General 10 2 2 3 4" xfId="4180"/>
    <cellStyle name="Camp Output Field General 10 2 2 3 5" xfId="26869"/>
    <cellStyle name="Camp Output Field General 10 2 2 3 6" xfId="26870"/>
    <cellStyle name="Camp Output Field General 10 2 2 3 7" xfId="26871"/>
    <cellStyle name="Camp Output Field General 10 2 2 3 8" xfId="26872"/>
    <cellStyle name="Camp Output Field General 10 2 2 4" xfId="4181"/>
    <cellStyle name="Camp Output Field General 10 2 2 4 2" xfId="4182"/>
    <cellStyle name="Camp Output Field General 10 2 2 4 2 2" xfId="4183"/>
    <cellStyle name="Camp Output Field General 10 2 2 4 2 2 2" xfId="26873"/>
    <cellStyle name="Camp Output Field General 10 2 2 4 2 2 3" xfId="26874"/>
    <cellStyle name="Camp Output Field General 10 2 2 4 2 2 4" xfId="26875"/>
    <cellStyle name="Camp Output Field General 10 2 2 4 2 2 5" xfId="26876"/>
    <cellStyle name="Camp Output Field General 10 2 2 4 2 2 6" xfId="26877"/>
    <cellStyle name="Camp Output Field General 10 2 2 4 2 2 7" xfId="26878"/>
    <cellStyle name="Camp Output Field General 10 2 2 4 2 2 8" xfId="26879"/>
    <cellStyle name="Camp Output Field General 10 2 2 4 2 3" xfId="4184"/>
    <cellStyle name="Camp Output Field General 10 2 2 4 2 3 2" xfId="26880"/>
    <cellStyle name="Camp Output Field General 10 2 2 4 2 4" xfId="26881"/>
    <cellStyle name="Camp Output Field General 10 2 2 4 2 5" xfId="26882"/>
    <cellStyle name="Camp Output Field General 10 2 2 4 2 6" xfId="26883"/>
    <cellStyle name="Camp Output Field General 10 2 2 4 2 7" xfId="26884"/>
    <cellStyle name="Camp Output Field General 10 2 2 4 3" xfId="4185"/>
    <cellStyle name="Camp Output Field General 10 2 2 4 3 2" xfId="26885"/>
    <cellStyle name="Camp Output Field General 10 2 2 4 3 3" xfId="26886"/>
    <cellStyle name="Camp Output Field General 10 2 2 4 3 4" xfId="26887"/>
    <cellStyle name="Camp Output Field General 10 2 2 4 3 5" xfId="26888"/>
    <cellStyle name="Camp Output Field General 10 2 2 4 3 6" xfId="26889"/>
    <cellStyle name="Camp Output Field General 10 2 2 4 3 7" xfId="26890"/>
    <cellStyle name="Camp Output Field General 10 2 2 4 4" xfId="4186"/>
    <cellStyle name="Camp Output Field General 10 2 2 4 5" xfId="26891"/>
    <cellStyle name="Camp Output Field General 10 2 2 4 6" xfId="26892"/>
    <cellStyle name="Camp Output Field General 10 2 2 4 7" xfId="26893"/>
    <cellStyle name="Camp Output Field General 10 2 2 4 8" xfId="26894"/>
    <cellStyle name="Camp Output Field General 10 2 2 5" xfId="4187"/>
    <cellStyle name="Camp Output Field General 10 2 2 5 2" xfId="4188"/>
    <cellStyle name="Camp Output Field General 10 2 2 5 2 2" xfId="26895"/>
    <cellStyle name="Camp Output Field General 10 2 2 5 2 3" xfId="26896"/>
    <cellStyle name="Camp Output Field General 10 2 2 5 2 4" xfId="26897"/>
    <cellStyle name="Camp Output Field General 10 2 2 5 2 5" xfId="26898"/>
    <cellStyle name="Camp Output Field General 10 2 2 5 2 6" xfId="26899"/>
    <cellStyle name="Camp Output Field General 10 2 2 5 2 7" xfId="26900"/>
    <cellStyle name="Camp Output Field General 10 2 2 5 2 8" xfId="26901"/>
    <cellStyle name="Camp Output Field General 10 2 2 5 3" xfId="4189"/>
    <cellStyle name="Camp Output Field General 10 2 2 5 3 2" xfId="26902"/>
    <cellStyle name="Camp Output Field General 10 2 2 5 4" xfId="26903"/>
    <cellStyle name="Camp Output Field General 10 2 2 5 5" xfId="26904"/>
    <cellStyle name="Camp Output Field General 10 2 2 5 6" xfId="26905"/>
    <cellStyle name="Camp Output Field General 10 2 2 5 7" xfId="26906"/>
    <cellStyle name="Camp Output Field General 10 2 2 6" xfId="4190"/>
    <cellStyle name="Camp Output Field General 10 2 2 6 2" xfId="26907"/>
    <cellStyle name="Camp Output Field General 10 2 2 6 3" xfId="26908"/>
    <cellStyle name="Camp Output Field General 10 2 2 6 4" xfId="26909"/>
    <cellStyle name="Camp Output Field General 10 2 2 6 5" xfId="26910"/>
    <cellStyle name="Camp Output Field General 10 2 2 6 6" xfId="26911"/>
    <cellStyle name="Camp Output Field General 10 2 2 6 7" xfId="26912"/>
    <cellStyle name="Camp Output Field General 10 2 2 7" xfId="4191"/>
    <cellStyle name="Camp Output Field General 10 2 2 8" xfId="26913"/>
    <cellStyle name="Camp Output Field General 10 2 2 9" xfId="26914"/>
    <cellStyle name="Camp Output Field General 10 2 3" xfId="4192"/>
    <cellStyle name="Camp Output Field General 10 2 3 2" xfId="4193"/>
    <cellStyle name="Camp Output Field General 10 2 3 2 2" xfId="4194"/>
    <cellStyle name="Camp Output Field General 10 2 3 2 2 2" xfId="26915"/>
    <cellStyle name="Camp Output Field General 10 2 3 2 2 3" xfId="26916"/>
    <cellStyle name="Camp Output Field General 10 2 3 2 2 4" xfId="26917"/>
    <cellStyle name="Camp Output Field General 10 2 3 2 2 5" xfId="26918"/>
    <cellStyle name="Camp Output Field General 10 2 3 2 2 6" xfId="26919"/>
    <cellStyle name="Camp Output Field General 10 2 3 2 2 7" xfId="26920"/>
    <cellStyle name="Camp Output Field General 10 2 3 2 2 8" xfId="26921"/>
    <cellStyle name="Camp Output Field General 10 2 3 2 3" xfId="4195"/>
    <cellStyle name="Camp Output Field General 10 2 3 2 3 2" xfId="26922"/>
    <cellStyle name="Camp Output Field General 10 2 3 2 4" xfId="26923"/>
    <cellStyle name="Camp Output Field General 10 2 3 2 5" xfId="26924"/>
    <cellStyle name="Camp Output Field General 10 2 3 2 6" xfId="26925"/>
    <cellStyle name="Camp Output Field General 10 2 3 2 7" xfId="26926"/>
    <cellStyle name="Camp Output Field General 10 2 3 3" xfId="4196"/>
    <cellStyle name="Camp Output Field General 10 2 3 3 2" xfId="26927"/>
    <cellStyle name="Camp Output Field General 10 2 3 3 3" xfId="26928"/>
    <cellStyle name="Camp Output Field General 10 2 3 3 4" xfId="26929"/>
    <cellStyle name="Camp Output Field General 10 2 3 3 5" xfId="26930"/>
    <cellStyle name="Camp Output Field General 10 2 3 3 6" xfId="26931"/>
    <cellStyle name="Camp Output Field General 10 2 3 3 7" xfId="26932"/>
    <cellStyle name="Camp Output Field General 10 2 3 4" xfId="4197"/>
    <cellStyle name="Camp Output Field General 10 2 3 5" xfId="26933"/>
    <cellStyle name="Camp Output Field General 10 2 3 6" xfId="26934"/>
    <cellStyle name="Camp Output Field General 10 2 3 7" xfId="26935"/>
    <cellStyle name="Camp Output Field General 10 2 3 8" xfId="26936"/>
    <cellStyle name="Camp Output Field General 10 2 4" xfId="4198"/>
    <cellStyle name="Camp Output Field General 10 2 4 2" xfId="4199"/>
    <cellStyle name="Camp Output Field General 10 2 4 2 2" xfId="4200"/>
    <cellStyle name="Camp Output Field General 10 2 4 2 2 2" xfId="26937"/>
    <cellStyle name="Camp Output Field General 10 2 4 2 2 3" xfId="26938"/>
    <cellStyle name="Camp Output Field General 10 2 4 2 2 4" xfId="26939"/>
    <cellStyle name="Camp Output Field General 10 2 4 2 2 5" xfId="26940"/>
    <cellStyle name="Camp Output Field General 10 2 4 2 2 6" xfId="26941"/>
    <cellStyle name="Camp Output Field General 10 2 4 2 2 7" xfId="26942"/>
    <cellStyle name="Camp Output Field General 10 2 4 2 2 8" xfId="26943"/>
    <cellStyle name="Camp Output Field General 10 2 4 2 3" xfId="4201"/>
    <cellStyle name="Camp Output Field General 10 2 4 2 3 2" xfId="26944"/>
    <cellStyle name="Camp Output Field General 10 2 4 2 4" xfId="26945"/>
    <cellStyle name="Camp Output Field General 10 2 4 2 5" xfId="26946"/>
    <cellStyle name="Camp Output Field General 10 2 4 2 6" xfId="26947"/>
    <cellStyle name="Camp Output Field General 10 2 4 2 7" xfId="26948"/>
    <cellStyle name="Camp Output Field General 10 2 4 3" xfId="4202"/>
    <cellStyle name="Camp Output Field General 10 2 4 3 2" xfId="26949"/>
    <cellStyle name="Camp Output Field General 10 2 4 3 3" xfId="26950"/>
    <cellStyle name="Camp Output Field General 10 2 4 3 4" xfId="26951"/>
    <cellStyle name="Camp Output Field General 10 2 4 3 5" xfId="26952"/>
    <cellStyle name="Camp Output Field General 10 2 4 3 6" xfId="26953"/>
    <cellStyle name="Camp Output Field General 10 2 4 3 7" xfId="26954"/>
    <cellStyle name="Camp Output Field General 10 2 4 4" xfId="4203"/>
    <cellStyle name="Camp Output Field General 10 2 4 5" xfId="26955"/>
    <cellStyle name="Camp Output Field General 10 2 4 6" xfId="26956"/>
    <cellStyle name="Camp Output Field General 10 2 4 7" xfId="26957"/>
    <cellStyle name="Camp Output Field General 10 2 4 8" xfId="26958"/>
    <cellStyle name="Camp Output Field General 10 2 5" xfId="4204"/>
    <cellStyle name="Camp Output Field General 10 2 5 2" xfId="4205"/>
    <cellStyle name="Camp Output Field General 10 2 5 2 2" xfId="4206"/>
    <cellStyle name="Camp Output Field General 10 2 5 2 2 2" xfId="26959"/>
    <cellStyle name="Camp Output Field General 10 2 5 2 2 3" xfId="26960"/>
    <cellStyle name="Camp Output Field General 10 2 5 2 2 4" xfId="26961"/>
    <cellStyle name="Camp Output Field General 10 2 5 2 2 5" xfId="26962"/>
    <cellStyle name="Camp Output Field General 10 2 5 2 2 6" xfId="26963"/>
    <cellStyle name="Camp Output Field General 10 2 5 2 2 7" xfId="26964"/>
    <cellStyle name="Camp Output Field General 10 2 5 2 2 8" xfId="26965"/>
    <cellStyle name="Camp Output Field General 10 2 5 2 3" xfId="4207"/>
    <cellStyle name="Camp Output Field General 10 2 5 2 3 2" xfId="26966"/>
    <cellStyle name="Camp Output Field General 10 2 5 2 4" xfId="26967"/>
    <cellStyle name="Camp Output Field General 10 2 5 2 5" xfId="26968"/>
    <cellStyle name="Camp Output Field General 10 2 5 2 6" xfId="26969"/>
    <cellStyle name="Camp Output Field General 10 2 5 2 7" xfId="26970"/>
    <cellStyle name="Camp Output Field General 10 2 5 3" xfId="4208"/>
    <cellStyle name="Camp Output Field General 10 2 5 3 2" xfId="26971"/>
    <cellStyle name="Camp Output Field General 10 2 5 3 3" xfId="26972"/>
    <cellStyle name="Camp Output Field General 10 2 5 3 4" xfId="26973"/>
    <cellStyle name="Camp Output Field General 10 2 5 3 5" xfId="26974"/>
    <cellStyle name="Camp Output Field General 10 2 5 3 6" xfId="26975"/>
    <cellStyle name="Camp Output Field General 10 2 5 3 7" xfId="26976"/>
    <cellStyle name="Camp Output Field General 10 2 5 4" xfId="4209"/>
    <cellStyle name="Camp Output Field General 10 2 5 5" xfId="26977"/>
    <cellStyle name="Camp Output Field General 10 2 5 6" xfId="26978"/>
    <cellStyle name="Camp Output Field General 10 2 5 7" xfId="26979"/>
    <cellStyle name="Camp Output Field General 10 2 5 8" xfId="26980"/>
    <cellStyle name="Camp Output Field General 10 2 6" xfId="4210"/>
    <cellStyle name="Camp Output Field General 10 2 6 2" xfId="4211"/>
    <cellStyle name="Camp Output Field General 10 2 6 2 2" xfId="26981"/>
    <cellStyle name="Camp Output Field General 10 2 6 2 3" xfId="26982"/>
    <cellStyle name="Camp Output Field General 10 2 6 2 4" xfId="26983"/>
    <cellStyle name="Camp Output Field General 10 2 6 2 5" xfId="26984"/>
    <cellStyle name="Camp Output Field General 10 2 6 2 6" xfId="26985"/>
    <cellStyle name="Camp Output Field General 10 2 6 2 7" xfId="26986"/>
    <cellStyle name="Camp Output Field General 10 2 6 2 8" xfId="26987"/>
    <cellStyle name="Camp Output Field General 10 2 6 3" xfId="4212"/>
    <cellStyle name="Camp Output Field General 10 2 6 3 2" xfId="26988"/>
    <cellStyle name="Camp Output Field General 10 2 6 4" xfId="26989"/>
    <cellStyle name="Camp Output Field General 10 2 6 5" xfId="26990"/>
    <cellStyle name="Camp Output Field General 10 2 6 6" xfId="26991"/>
    <cellStyle name="Camp Output Field General 10 2 6 7" xfId="26992"/>
    <cellStyle name="Camp Output Field General 10 2 7" xfId="4213"/>
    <cellStyle name="Camp Output Field General 10 2 7 2" xfId="26993"/>
    <cellStyle name="Camp Output Field General 10 2 7 3" xfId="26994"/>
    <cellStyle name="Camp Output Field General 10 2 7 4" xfId="26995"/>
    <cellStyle name="Camp Output Field General 10 2 7 5" xfId="26996"/>
    <cellStyle name="Camp Output Field General 10 2 7 6" xfId="26997"/>
    <cellStyle name="Camp Output Field General 10 2 7 7" xfId="26998"/>
    <cellStyle name="Camp Output Field General 10 2 8" xfId="4214"/>
    <cellStyle name="Camp Output Field General 10 2 9" xfId="26999"/>
    <cellStyle name="Camp Output Field General 10 3" xfId="4215"/>
    <cellStyle name="Camp Output Field General 10 3 10" xfId="27000"/>
    <cellStyle name="Camp Output Field General 10 3 11" xfId="27001"/>
    <cellStyle name="Camp Output Field General 10 3 2" xfId="4216"/>
    <cellStyle name="Camp Output Field General 10 3 2 2" xfId="4217"/>
    <cellStyle name="Camp Output Field General 10 3 2 2 2" xfId="4218"/>
    <cellStyle name="Camp Output Field General 10 3 2 2 2 2" xfId="27002"/>
    <cellStyle name="Camp Output Field General 10 3 2 2 2 3" xfId="27003"/>
    <cellStyle name="Camp Output Field General 10 3 2 2 2 4" xfId="27004"/>
    <cellStyle name="Camp Output Field General 10 3 2 2 2 5" xfId="27005"/>
    <cellStyle name="Camp Output Field General 10 3 2 2 2 6" xfId="27006"/>
    <cellStyle name="Camp Output Field General 10 3 2 2 2 7" xfId="27007"/>
    <cellStyle name="Camp Output Field General 10 3 2 2 2 8" xfId="27008"/>
    <cellStyle name="Camp Output Field General 10 3 2 2 3" xfId="4219"/>
    <cellStyle name="Camp Output Field General 10 3 2 2 3 2" xfId="27009"/>
    <cellStyle name="Camp Output Field General 10 3 2 2 4" xfId="27010"/>
    <cellStyle name="Camp Output Field General 10 3 2 2 5" xfId="27011"/>
    <cellStyle name="Camp Output Field General 10 3 2 2 6" xfId="27012"/>
    <cellStyle name="Camp Output Field General 10 3 2 2 7" xfId="27013"/>
    <cellStyle name="Camp Output Field General 10 3 2 3" xfId="4220"/>
    <cellStyle name="Camp Output Field General 10 3 2 3 2" xfId="27014"/>
    <cellStyle name="Camp Output Field General 10 3 2 3 3" xfId="27015"/>
    <cellStyle name="Camp Output Field General 10 3 2 3 4" xfId="27016"/>
    <cellStyle name="Camp Output Field General 10 3 2 3 5" xfId="27017"/>
    <cellStyle name="Camp Output Field General 10 3 2 3 6" xfId="27018"/>
    <cellStyle name="Camp Output Field General 10 3 2 3 7" xfId="27019"/>
    <cellStyle name="Camp Output Field General 10 3 2 4" xfId="4221"/>
    <cellStyle name="Camp Output Field General 10 3 2 5" xfId="27020"/>
    <cellStyle name="Camp Output Field General 10 3 2 6" xfId="27021"/>
    <cellStyle name="Camp Output Field General 10 3 2 7" xfId="27022"/>
    <cellStyle name="Camp Output Field General 10 3 2 8" xfId="27023"/>
    <cellStyle name="Camp Output Field General 10 3 3" xfId="4222"/>
    <cellStyle name="Camp Output Field General 10 3 3 2" xfId="4223"/>
    <cellStyle name="Camp Output Field General 10 3 3 2 2" xfId="4224"/>
    <cellStyle name="Camp Output Field General 10 3 3 2 2 2" xfId="27024"/>
    <cellStyle name="Camp Output Field General 10 3 3 2 2 3" xfId="27025"/>
    <cellStyle name="Camp Output Field General 10 3 3 2 2 4" xfId="27026"/>
    <cellStyle name="Camp Output Field General 10 3 3 2 2 5" xfId="27027"/>
    <cellStyle name="Camp Output Field General 10 3 3 2 2 6" xfId="27028"/>
    <cellStyle name="Camp Output Field General 10 3 3 2 2 7" xfId="27029"/>
    <cellStyle name="Camp Output Field General 10 3 3 2 2 8" xfId="27030"/>
    <cellStyle name="Camp Output Field General 10 3 3 2 3" xfId="4225"/>
    <cellStyle name="Camp Output Field General 10 3 3 2 3 2" xfId="27031"/>
    <cellStyle name="Camp Output Field General 10 3 3 2 4" xfId="27032"/>
    <cellStyle name="Camp Output Field General 10 3 3 2 5" xfId="27033"/>
    <cellStyle name="Camp Output Field General 10 3 3 2 6" xfId="27034"/>
    <cellStyle name="Camp Output Field General 10 3 3 2 7" xfId="27035"/>
    <cellStyle name="Camp Output Field General 10 3 3 3" xfId="4226"/>
    <cellStyle name="Camp Output Field General 10 3 3 3 2" xfId="27036"/>
    <cellStyle name="Camp Output Field General 10 3 3 3 3" xfId="27037"/>
    <cellStyle name="Camp Output Field General 10 3 3 3 4" xfId="27038"/>
    <cellStyle name="Camp Output Field General 10 3 3 3 5" xfId="27039"/>
    <cellStyle name="Camp Output Field General 10 3 3 3 6" xfId="27040"/>
    <cellStyle name="Camp Output Field General 10 3 3 3 7" xfId="27041"/>
    <cellStyle name="Camp Output Field General 10 3 3 4" xfId="4227"/>
    <cellStyle name="Camp Output Field General 10 3 3 5" xfId="27042"/>
    <cellStyle name="Camp Output Field General 10 3 3 6" xfId="27043"/>
    <cellStyle name="Camp Output Field General 10 3 3 7" xfId="27044"/>
    <cellStyle name="Camp Output Field General 10 3 3 8" xfId="27045"/>
    <cellStyle name="Camp Output Field General 10 3 4" xfId="4228"/>
    <cellStyle name="Camp Output Field General 10 3 4 2" xfId="4229"/>
    <cellStyle name="Camp Output Field General 10 3 4 2 2" xfId="4230"/>
    <cellStyle name="Camp Output Field General 10 3 4 2 2 2" xfId="27046"/>
    <cellStyle name="Camp Output Field General 10 3 4 2 2 3" xfId="27047"/>
    <cellStyle name="Camp Output Field General 10 3 4 2 2 4" xfId="27048"/>
    <cellStyle name="Camp Output Field General 10 3 4 2 2 5" xfId="27049"/>
    <cellStyle name="Camp Output Field General 10 3 4 2 2 6" xfId="27050"/>
    <cellStyle name="Camp Output Field General 10 3 4 2 2 7" xfId="27051"/>
    <cellStyle name="Camp Output Field General 10 3 4 2 2 8" xfId="27052"/>
    <cellStyle name="Camp Output Field General 10 3 4 2 3" xfId="4231"/>
    <cellStyle name="Camp Output Field General 10 3 4 2 3 2" xfId="27053"/>
    <cellStyle name="Camp Output Field General 10 3 4 2 4" xfId="27054"/>
    <cellStyle name="Camp Output Field General 10 3 4 2 5" xfId="27055"/>
    <cellStyle name="Camp Output Field General 10 3 4 2 6" xfId="27056"/>
    <cellStyle name="Camp Output Field General 10 3 4 2 7" xfId="27057"/>
    <cellStyle name="Camp Output Field General 10 3 4 3" xfId="4232"/>
    <cellStyle name="Camp Output Field General 10 3 4 3 2" xfId="27058"/>
    <cellStyle name="Camp Output Field General 10 3 4 3 3" xfId="27059"/>
    <cellStyle name="Camp Output Field General 10 3 4 3 4" xfId="27060"/>
    <cellStyle name="Camp Output Field General 10 3 4 3 5" xfId="27061"/>
    <cellStyle name="Camp Output Field General 10 3 4 3 6" xfId="27062"/>
    <cellStyle name="Camp Output Field General 10 3 4 3 7" xfId="27063"/>
    <cellStyle name="Camp Output Field General 10 3 4 4" xfId="4233"/>
    <cellStyle name="Camp Output Field General 10 3 4 5" xfId="27064"/>
    <cellStyle name="Camp Output Field General 10 3 4 6" xfId="27065"/>
    <cellStyle name="Camp Output Field General 10 3 4 7" xfId="27066"/>
    <cellStyle name="Camp Output Field General 10 3 4 8" xfId="27067"/>
    <cellStyle name="Camp Output Field General 10 3 5" xfId="4234"/>
    <cellStyle name="Camp Output Field General 10 3 5 2" xfId="4235"/>
    <cellStyle name="Camp Output Field General 10 3 5 2 2" xfId="27068"/>
    <cellStyle name="Camp Output Field General 10 3 5 2 3" xfId="27069"/>
    <cellStyle name="Camp Output Field General 10 3 5 2 4" xfId="27070"/>
    <cellStyle name="Camp Output Field General 10 3 5 2 5" xfId="27071"/>
    <cellStyle name="Camp Output Field General 10 3 5 2 6" xfId="27072"/>
    <cellStyle name="Camp Output Field General 10 3 5 2 7" xfId="27073"/>
    <cellStyle name="Camp Output Field General 10 3 5 2 8" xfId="27074"/>
    <cellStyle name="Camp Output Field General 10 3 5 3" xfId="4236"/>
    <cellStyle name="Camp Output Field General 10 3 5 3 2" xfId="27075"/>
    <cellStyle name="Camp Output Field General 10 3 5 4" xfId="27076"/>
    <cellStyle name="Camp Output Field General 10 3 5 5" xfId="27077"/>
    <cellStyle name="Camp Output Field General 10 3 5 6" xfId="27078"/>
    <cellStyle name="Camp Output Field General 10 3 5 7" xfId="27079"/>
    <cellStyle name="Camp Output Field General 10 3 6" xfId="4237"/>
    <cellStyle name="Camp Output Field General 10 3 6 2" xfId="27080"/>
    <cellStyle name="Camp Output Field General 10 3 6 3" xfId="27081"/>
    <cellStyle name="Camp Output Field General 10 3 6 4" xfId="27082"/>
    <cellStyle name="Camp Output Field General 10 3 6 5" xfId="27083"/>
    <cellStyle name="Camp Output Field General 10 3 6 6" xfId="27084"/>
    <cellStyle name="Camp Output Field General 10 3 6 7" xfId="27085"/>
    <cellStyle name="Camp Output Field General 10 3 7" xfId="4238"/>
    <cellStyle name="Camp Output Field General 10 3 8" xfId="27086"/>
    <cellStyle name="Camp Output Field General 10 3 9" xfId="27087"/>
    <cellStyle name="Camp Output Field General 10 4" xfId="4239"/>
    <cellStyle name="Camp Output Field General 10 4 10" xfId="27088"/>
    <cellStyle name="Camp Output Field General 10 4 11" xfId="27089"/>
    <cellStyle name="Camp Output Field General 10 4 2" xfId="4240"/>
    <cellStyle name="Camp Output Field General 10 4 2 2" xfId="4241"/>
    <cellStyle name="Camp Output Field General 10 4 2 2 2" xfId="4242"/>
    <cellStyle name="Camp Output Field General 10 4 2 2 2 2" xfId="27090"/>
    <cellStyle name="Camp Output Field General 10 4 2 2 2 3" xfId="27091"/>
    <cellStyle name="Camp Output Field General 10 4 2 2 2 4" xfId="27092"/>
    <cellStyle name="Camp Output Field General 10 4 2 2 2 5" xfId="27093"/>
    <cellStyle name="Camp Output Field General 10 4 2 2 2 6" xfId="27094"/>
    <cellStyle name="Camp Output Field General 10 4 2 2 2 7" xfId="27095"/>
    <cellStyle name="Camp Output Field General 10 4 2 2 2 8" xfId="27096"/>
    <cellStyle name="Camp Output Field General 10 4 2 2 3" xfId="4243"/>
    <cellStyle name="Camp Output Field General 10 4 2 2 3 2" xfId="27097"/>
    <cellStyle name="Camp Output Field General 10 4 2 2 4" xfId="27098"/>
    <cellStyle name="Camp Output Field General 10 4 2 2 5" xfId="27099"/>
    <cellStyle name="Camp Output Field General 10 4 2 2 6" xfId="27100"/>
    <cellStyle name="Camp Output Field General 10 4 2 2 7" xfId="27101"/>
    <cellStyle name="Camp Output Field General 10 4 2 3" xfId="4244"/>
    <cellStyle name="Camp Output Field General 10 4 2 3 2" xfId="27102"/>
    <cellStyle name="Camp Output Field General 10 4 2 3 3" xfId="27103"/>
    <cellStyle name="Camp Output Field General 10 4 2 3 4" xfId="27104"/>
    <cellStyle name="Camp Output Field General 10 4 2 3 5" xfId="27105"/>
    <cellStyle name="Camp Output Field General 10 4 2 3 6" xfId="27106"/>
    <cellStyle name="Camp Output Field General 10 4 2 3 7" xfId="27107"/>
    <cellStyle name="Camp Output Field General 10 4 2 4" xfId="4245"/>
    <cellStyle name="Camp Output Field General 10 4 2 5" xfId="27108"/>
    <cellStyle name="Camp Output Field General 10 4 2 6" xfId="27109"/>
    <cellStyle name="Camp Output Field General 10 4 2 7" xfId="27110"/>
    <cellStyle name="Camp Output Field General 10 4 2 8" xfId="27111"/>
    <cellStyle name="Camp Output Field General 10 4 3" xfId="4246"/>
    <cellStyle name="Camp Output Field General 10 4 3 2" xfId="4247"/>
    <cellStyle name="Camp Output Field General 10 4 3 2 2" xfId="4248"/>
    <cellStyle name="Camp Output Field General 10 4 3 2 2 2" xfId="27112"/>
    <cellStyle name="Camp Output Field General 10 4 3 2 2 3" xfId="27113"/>
    <cellStyle name="Camp Output Field General 10 4 3 2 2 4" xfId="27114"/>
    <cellStyle name="Camp Output Field General 10 4 3 2 2 5" xfId="27115"/>
    <cellStyle name="Camp Output Field General 10 4 3 2 2 6" xfId="27116"/>
    <cellStyle name="Camp Output Field General 10 4 3 2 2 7" xfId="27117"/>
    <cellStyle name="Camp Output Field General 10 4 3 2 2 8" xfId="27118"/>
    <cellStyle name="Camp Output Field General 10 4 3 2 3" xfId="4249"/>
    <cellStyle name="Camp Output Field General 10 4 3 2 3 2" xfId="27119"/>
    <cellStyle name="Camp Output Field General 10 4 3 2 4" xfId="27120"/>
    <cellStyle name="Camp Output Field General 10 4 3 2 5" xfId="27121"/>
    <cellStyle name="Camp Output Field General 10 4 3 2 6" xfId="27122"/>
    <cellStyle name="Camp Output Field General 10 4 3 2 7" xfId="27123"/>
    <cellStyle name="Camp Output Field General 10 4 3 3" xfId="4250"/>
    <cellStyle name="Camp Output Field General 10 4 3 3 2" xfId="27124"/>
    <cellStyle name="Camp Output Field General 10 4 3 3 3" xfId="27125"/>
    <cellStyle name="Camp Output Field General 10 4 3 3 4" xfId="27126"/>
    <cellStyle name="Camp Output Field General 10 4 3 3 5" xfId="27127"/>
    <cellStyle name="Camp Output Field General 10 4 3 3 6" xfId="27128"/>
    <cellStyle name="Camp Output Field General 10 4 3 3 7" xfId="27129"/>
    <cellStyle name="Camp Output Field General 10 4 3 4" xfId="4251"/>
    <cellStyle name="Camp Output Field General 10 4 3 5" xfId="27130"/>
    <cellStyle name="Camp Output Field General 10 4 3 6" xfId="27131"/>
    <cellStyle name="Camp Output Field General 10 4 3 7" xfId="27132"/>
    <cellStyle name="Camp Output Field General 10 4 3 8" xfId="27133"/>
    <cellStyle name="Camp Output Field General 10 4 4" xfId="4252"/>
    <cellStyle name="Camp Output Field General 10 4 4 2" xfId="4253"/>
    <cellStyle name="Camp Output Field General 10 4 4 2 2" xfId="4254"/>
    <cellStyle name="Camp Output Field General 10 4 4 2 2 2" xfId="27134"/>
    <cellStyle name="Camp Output Field General 10 4 4 2 2 3" xfId="27135"/>
    <cellStyle name="Camp Output Field General 10 4 4 2 2 4" xfId="27136"/>
    <cellStyle name="Camp Output Field General 10 4 4 2 2 5" xfId="27137"/>
    <cellStyle name="Camp Output Field General 10 4 4 2 2 6" xfId="27138"/>
    <cellStyle name="Camp Output Field General 10 4 4 2 2 7" xfId="27139"/>
    <cellStyle name="Camp Output Field General 10 4 4 2 2 8" xfId="27140"/>
    <cellStyle name="Camp Output Field General 10 4 4 2 3" xfId="4255"/>
    <cellStyle name="Camp Output Field General 10 4 4 2 3 2" xfId="27141"/>
    <cellStyle name="Camp Output Field General 10 4 4 2 4" xfId="27142"/>
    <cellStyle name="Camp Output Field General 10 4 4 2 5" xfId="27143"/>
    <cellStyle name="Camp Output Field General 10 4 4 2 6" xfId="27144"/>
    <cellStyle name="Camp Output Field General 10 4 4 2 7" xfId="27145"/>
    <cellStyle name="Camp Output Field General 10 4 4 3" xfId="4256"/>
    <cellStyle name="Camp Output Field General 10 4 4 3 2" xfId="27146"/>
    <cellStyle name="Camp Output Field General 10 4 4 3 3" xfId="27147"/>
    <cellStyle name="Camp Output Field General 10 4 4 3 4" xfId="27148"/>
    <cellStyle name="Camp Output Field General 10 4 4 3 5" xfId="27149"/>
    <cellStyle name="Camp Output Field General 10 4 4 3 6" xfId="27150"/>
    <cellStyle name="Camp Output Field General 10 4 4 3 7" xfId="27151"/>
    <cellStyle name="Camp Output Field General 10 4 4 4" xfId="4257"/>
    <cellStyle name="Camp Output Field General 10 4 4 5" xfId="27152"/>
    <cellStyle name="Camp Output Field General 10 4 4 6" xfId="27153"/>
    <cellStyle name="Camp Output Field General 10 4 4 7" xfId="27154"/>
    <cellStyle name="Camp Output Field General 10 4 4 8" xfId="27155"/>
    <cellStyle name="Camp Output Field General 10 4 5" xfId="4258"/>
    <cellStyle name="Camp Output Field General 10 4 5 2" xfId="4259"/>
    <cellStyle name="Camp Output Field General 10 4 5 2 2" xfId="27156"/>
    <cellStyle name="Camp Output Field General 10 4 5 2 3" xfId="27157"/>
    <cellStyle name="Camp Output Field General 10 4 5 2 4" xfId="27158"/>
    <cellStyle name="Camp Output Field General 10 4 5 2 5" xfId="27159"/>
    <cellStyle name="Camp Output Field General 10 4 5 2 6" xfId="27160"/>
    <cellStyle name="Camp Output Field General 10 4 5 2 7" xfId="27161"/>
    <cellStyle name="Camp Output Field General 10 4 5 2 8" xfId="27162"/>
    <cellStyle name="Camp Output Field General 10 4 5 3" xfId="4260"/>
    <cellStyle name="Camp Output Field General 10 4 5 3 2" xfId="27163"/>
    <cellStyle name="Camp Output Field General 10 4 5 4" xfId="27164"/>
    <cellStyle name="Camp Output Field General 10 4 5 5" xfId="27165"/>
    <cellStyle name="Camp Output Field General 10 4 5 6" xfId="27166"/>
    <cellStyle name="Camp Output Field General 10 4 5 7" xfId="27167"/>
    <cellStyle name="Camp Output Field General 10 4 6" xfId="4261"/>
    <cellStyle name="Camp Output Field General 10 4 6 2" xfId="27168"/>
    <cellStyle name="Camp Output Field General 10 4 6 3" xfId="27169"/>
    <cellStyle name="Camp Output Field General 10 4 6 4" xfId="27170"/>
    <cellStyle name="Camp Output Field General 10 4 6 5" xfId="27171"/>
    <cellStyle name="Camp Output Field General 10 4 6 6" xfId="27172"/>
    <cellStyle name="Camp Output Field General 10 4 6 7" xfId="27173"/>
    <cellStyle name="Camp Output Field General 10 4 7" xfId="4262"/>
    <cellStyle name="Camp Output Field General 10 4 8" xfId="27174"/>
    <cellStyle name="Camp Output Field General 10 4 9" xfId="27175"/>
    <cellStyle name="Camp Output Field General 10 5" xfId="4263"/>
    <cellStyle name="Camp Output Field General 10 5 2" xfId="4264"/>
    <cellStyle name="Camp Output Field General 10 5 2 2" xfId="4265"/>
    <cellStyle name="Camp Output Field General 10 5 2 2 2" xfId="27176"/>
    <cellStyle name="Camp Output Field General 10 5 2 2 3" xfId="27177"/>
    <cellStyle name="Camp Output Field General 10 5 2 2 4" xfId="27178"/>
    <cellStyle name="Camp Output Field General 10 5 2 2 5" xfId="27179"/>
    <cellStyle name="Camp Output Field General 10 5 2 2 6" xfId="27180"/>
    <cellStyle name="Camp Output Field General 10 5 2 2 7" xfId="27181"/>
    <cellStyle name="Camp Output Field General 10 5 2 2 8" xfId="27182"/>
    <cellStyle name="Camp Output Field General 10 5 2 3" xfId="4266"/>
    <cellStyle name="Camp Output Field General 10 5 2 3 2" xfId="27183"/>
    <cellStyle name="Camp Output Field General 10 5 2 4" xfId="27184"/>
    <cellStyle name="Camp Output Field General 10 5 2 5" xfId="27185"/>
    <cellStyle name="Camp Output Field General 10 5 2 6" xfId="27186"/>
    <cellStyle name="Camp Output Field General 10 5 2 7" xfId="27187"/>
    <cellStyle name="Camp Output Field General 10 5 3" xfId="4267"/>
    <cellStyle name="Camp Output Field General 10 5 3 2" xfId="27188"/>
    <cellStyle name="Camp Output Field General 10 5 3 3" xfId="27189"/>
    <cellStyle name="Camp Output Field General 10 5 3 4" xfId="27190"/>
    <cellStyle name="Camp Output Field General 10 5 3 5" xfId="27191"/>
    <cellStyle name="Camp Output Field General 10 5 3 6" xfId="27192"/>
    <cellStyle name="Camp Output Field General 10 5 3 7" xfId="27193"/>
    <cellStyle name="Camp Output Field General 10 5 4" xfId="4268"/>
    <cellStyle name="Camp Output Field General 10 5 5" xfId="27194"/>
    <cellStyle name="Camp Output Field General 10 5 6" xfId="27195"/>
    <cellStyle name="Camp Output Field General 10 5 7" xfId="27196"/>
    <cellStyle name="Camp Output Field General 10 5 8" xfId="27197"/>
    <cellStyle name="Camp Output Field General 10 6" xfId="4269"/>
    <cellStyle name="Camp Output Field General 10 6 2" xfId="4270"/>
    <cellStyle name="Camp Output Field General 10 6 2 2" xfId="4271"/>
    <cellStyle name="Camp Output Field General 10 6 2 2 2" xfId="27198"/>
    <cellStyle name="Camp Output Field General 10 6 2 2 3" xfId="27199"/>
    <cellStyle name="Camp Output Field General 10 6 2 2 4" xfId="27200"/>
    <cellStyle name="Camp Output Field General 10 6 2 2 5" xfId="27201"/>
    <cellStyle name="Camp Output Field General 10 6 2 2 6" xfId="27202"/>
    <cellStyle name="Camp Output Field General 10 6 2 2 7" xfId="27203"/>
    <cellStyle name="Camp Output Field General 10 6 2 2 8" xfId="27204"/>
    <cellStyle name="Camp Output Field General 10 6 2 3" xfId="4272"/>
    <cellStyle name="Camp Output Field General 10 6 2 3 2" xfId="27205"/>
    <cellStyle name="Camp Output Field General 10 6 2 4" xfId="27206"/>
    <cellStyle name="Camp Output Field General 10 6 2 5" xfId="27207"/>
    <cellStyle name="Camp Output Field General 10 6 2 6" xfId="27208"/>
    <cellStyle name="Camp Output Field General 10 6 2 7" xfId="27209"/>
    <cellStyle name="Camp Output Field General 10 6 3" xfId="4273"/>
    <cellStyle name="Camp Output Field General 10 6 3 2" xfId="27210"/>
    <cellStyle name="Camp Output Field General 10 6 3 3" xfId="27211"/>
    <cellStyle name="Camp Output Field General 10 6 3 4" xfId="27212"/>
    <cellStyle name="Camp Output Field General 10 6 3 5" xfId="27213"/>
    <cellStyle name="Camp Output Field General 10 6 3 6" xfId="27214"/>
    <cellStyle name="Camp Output Field General 10 6 3 7" xfId="27215"/>
    <cellStyle name="Camp Output Field General 10 6 4" xfId="4274"/>
    <cellStyle name="Camp Output Field General 10 6 5" xfId="27216"/>
    <cellStyle name="Camp Output Field General 10 6 6" xfId="27217"/>
    <cellStyle name="Camp Output Field General 10 6 7" xfId="27218"/>
    <cellStyle name="Camp Output Field General 10 6 8" xfId="27219"/>
    <cellStyle name="Camp Output Field General 10 7" xfId="4275"/>
    <cellStyle name="Camp Output Field General 10 7 2" xfId="4276"/>
    <cellStyle name="Camp Output Field General 10 7 2 2" xfId="4277"/>
    <cellStyle name="Camp Output Field General 10 7 2 2 2" xfId="27220"/>
    <cellStyle name="Camp Output Field General 10 7 2 2 3" xfId="27221"/>
    <cellStyle name="Camp Output Field General 10 7 2 2 4" xfId="27222"/>
    <cellStyle name="Camp Output Field General 10 7 2 2 5" xfId="27223"/>
    <cellStyle name="Camp Output Field General 10 7 2 2 6" xfId="27224"/>
    <cellStyle name="Camp Output Field General 10 7 2 2 7" xfId="27225"/>
    <cellStyle name="Camp Output Field General 10 7 2 2 8" xfId="27226"/>
    <cellStyle name="Camp Output Field General 10 7 2 3" xfId="4278"/>
    <cellStyle name="Camp Output Field General 10 7 2 3 2" xfId="27227"/>
    <cellStyle name="Camp Output Field General 10 7 2 4" xfId="27228"/>
    <cellStyle name="Camp Output Field General 10 7 2 5" xfId="27229"/>
    <cellStyle name="Camp Output Field General 10 7 2 6" xfId="27230"/>
    <cellStyle name="Camp Output Field General 10 7 2 7" xfId="27231"/>
    <cellStyle name="Camp Output Field General 10 7 3" xfId="4279"/>
    <cellStyle name="Camp Output Field General 10 7 3 2" xfId="27232"/>
    <cellStyle name="Camp Output Field General 10 7 3 3" xfId="27233"/>
    <cellStyle name="Camp Output Field General 10 7 3 4" xfId="27234"/>
    <cellStyle name="Camp Output Field General 10 7 3 5" xfId="27235"/>
    <cellStyle name="Camp Output Field General 10 7 3 6" xfId="27236"/>
    <cellStyle name="Camp Output Field General 10 7 3 7" xfId="27237"/>
    <cellStyle name="Camp Output Field General 10 7 4" xfId="4280"/>
    <cellStyle name="Camp Output Field General 10 7 5" xfId="27238"/>
    <cellStyle name="Camp Output Field General 10 7 6" xfId="27239"/>
    <cellStyle name="Camp Output Field General 10 7 7" xfId="27240"/>
    <cellStyle name="Camp Output Field General 10 7 8" xfId="27241"/>
    <cellStyle name="Camp Output Field General 10 8" xfId="4281"/>
    <cellStyle name="Camp Output Field General 10 8 2" xfId="4282"/>
    <cellStyle name="Camp Output Field General 10 8 2 2" xfId="27242"/>
    <cellStyle name="Camp Output Field General 10 8 2 3" xfId="27243"/>
    <cellStyle name="Camp Output Field General 10 8 2 4" xfId="27244"/>
    <cellStyle name="Camp Output Field General 10 8 2 5" xfId="27245"/>
    <cellStyle name="Camp Output Field General 10 8 2 6" xfId="27246"/>
    <cellStyle name="Camp Output Field General 10 8 2 7" xfId="27247"/>
    <cellStyle name="Camp Output Field General 10 8 2 8" xfId="27248"/>
    <cellStyle name="Camp Output Field General 10 8 3" xfId="4283"/>
    <cellStyle name="Camp Output Field General 10 8 3 2" xfId="27249"/>
    <cellStyle name="Camp Output Field General 10 8 4" xfId="27250"/>
    <cellStyle name="Camp Output Field General 10 8 5" xfId="27251"/>
    <cellStyle name="Camp Output Field General 10 8 6" xfId="27252"/>
    <cellStyle name="Camp Output Field General 10 8 7" xfId="27253"/>
    <cellStyle name="Camp Output Field General 10 9" xfId="4284"/>
    <cellStyle name="Camp Output Field General 10 9 2" xfId="27254"/>
    <cellStyle name="Camp Output Field General 10 9 3" xfId="27255"/>
    <cellStyle name="Camp Output Field General 10 9 4" xfId="27256"/>
    <cellStyle name="Camp Output Field General 10 9 5" xfId="27257"/>
    <cellStyle name="Camp Output Field General 10 9 6" xfId="27258"/>
    <cellStyle name="Camp Output Field General 10 9 7" xfId="27259"/>
    <cellStyle name="Camp Output Field General 11" xfId="4285"/>
    <cellStyle name="Camp Output Field General 11 10" xfId="4286"/>
    <cellStyle name="Camp Output Field General 11 11" xfId="27260"/>
    <cellStyle name="Camp Output Field General 11 12" xfId="27261"/>
    <cellStyle name="Camp Output Field General 11 13" xfId="27262"/>
    <cellStyle name="Camp Output Field General 11 14" xfId="27263"/>
    <cellStyle name="Camp Output Field General 11 2" xfId="4287"/>
    <cellStyle name="Camp Output Field General 11 2 10" xfId="27264"/>
    <cellStyle name="Camp Output Field General 11 2 11" xfId="27265"/>
    <cellStyle name="Camp Output Field General 11 2 12" xfId="27266"/>
    <cellStyle name="Camp Output Field General 11 2 2" xfId="4288"/>
    <cellStyle name="Camp Output Field General 11 2 2 10" xfId="27267"/>
    <cellStyle name="Camp Output Field General 11 2 2 11" xfId="27268"/>
    <cellStyle name="Camp Output Field General 11 2 2 2" xfId="4289"/>
    <cellStyle name="Camp Output Field General 11 2 2 2 2" xfId="4290"/>
    <cellStyle name="Camp Output Field General 11 2 2 2 2 2" xfId="4291"/>
    <cellStyle name="Camp Output Field General 11 2 2 2 2 2 2" xfId="27269"/>
    <cellStyle name="Camp Output Field General 11 2 2 2 2 2 3" xfId="27270"/>
    <cellStyle name="Camp Output Field General 11 2 2 2 2 2 4" xfId="27271"/>
    <cellStyle name="Camp Output Field General 11 2 2 2 2 2 5" xfId="27272"/>
    <cellStyle name="Camp Output Field General 11 2 2 2 2 2 6" xfId="27273"/>
    <cellStyle name="Camp Output Field General 11 2 2 2 2 2 7" xfId="27274"/>
    <cellStyle name="Camp Output Field General 11 2 2 2 2 2 8" xfId="27275"/>
    <cellStyle name="Camp Output Field General 11 2 2 2 2 3" xfId="4292"/>
    <cellStyle name="Camp Output Field General 11 2 2 2 2 3 2" xfId="27276"/>
    <cellStyle name="Camp Output Field General 11 2 2 2 2 4" xfId="27277"/>
    <cellStyle name="Camp Output Field General 11 2 2 2 2 5" xfId="27278"/>
    <cellStyle name="Camp Output Field General 11 2 2 2 2 6" xfId="27279"/>
    <cellStyle name="Camp Output Field General 11 2 2 2 2 7" xfId="27280"/>
    <cellStyle name="Camp Output Field General 11 2 2 2 3" xfId="4293"/>
    <cellStyle name="Camp Output Field General 11 2 2 2 3 2" xfId="27281"/>
    <cellStyle name="Camp Output Field General 11 2 2 2 3 3" xfId="27282"/>
    <cellStyle name="Camp Output Field General 11 2 2 2 3 4" xfId="27283"/>
    <cellStyle name="Camp Output Field General 11 2 2 2 3 5" xfId="27284"/>
    <cellStyle name="Camp Output Field General 11 2 2 2 3 6" xfId="27285"/>
    <cellStyle name="Camp Output Field General 11 2 2 2 3 7" xfId="27286"/>
    <cellStyle name="Camp Output Field General 11 2 2 2 4" xfId="4294"/>
    <cellStyle name="Camp Output Field General 11 2 2 2 5" xfId="27287"/>
    <cellStyle name="Camp Output Field General 11 2 2 2 6" xfId="27288"/>
    <cellStyle name="Camp Output Field General 11 2 2 2 7" xfId="27289"/>
    <cellStyle name="Camp Output Field General 11 2 2 2 8" xfId="27290"/>
    <cellStyle name="Camp Output Field General 11 2 2 3" xfId="4295"/>
    <cellStyle name="Camp Output Field General 11 2 2 3 2" xfId="4296"/>
    <cellStyle name="Camp Output Field General 11 2 2 3 2 2" xfId="4297"/>
    <cellStyle name="Camp Output Field General 11 2 2 3 2 2 2" xfId="27291"/>
    <cellStyle name="Camp Output Field General 11 2 2 3 2 2 3" xfId="27292"/>
    <cellStyle name="Camp Output Field General 11 2 2 3 2 2 4" xfId="27293"/>
    <cellStyle name="Camp Output Field General 11 2 2 3 2 2 5" xfId="27294"/>
    <cellStyle name="Camp Output Field General 11 2 2 3 2 2 6" xfId="27295"/>
    <cellStyle name="Camp Output Field General 11 2 2 3 2 2 7" xfId="27296"/>
    <cellStyle name="Camp Output Field General 11 2 2 3 2 2 8" xfId="27297"/>
    <cellStyle name="Camp Output Field General 11 2 2 3 2 3" xfId="4298"/>
    <cellStyle name="Camp Output Field General 11 2 2 3 2 3 2" xfId="27298"/>
    <cellStyle name="Camp Output Field General 11 2 2 3 2 4" xfId="27299"/>
    <cellStyle name="Camp Output Field General 11 2 2 3 2 5" xfId="27300"/>
    <cellStyle name="Camp Output Field General 11 2 2 3 2 6" xfId="27301"/>
    <cellStyle name="Camp Output Field General 11 2 2 3 2 7" xfId="27302"/>
    <cellStyle name="Camp Output Field General 11 2 2 3 3" xfId="4299"/>
    <cellStyle name="Camp Output Field General 11 2 2 3 3 2" xfId="27303"/>
    <cellStyle name="Camp Output Field General 11 2 2 3 3 3" xfId="27304"/>
    <cellStyle name="Camp Output Field General 11 2 2 3 3 4" xfId="27305"/>
    <cellStyle name="Camp Output Field General 11 2 2 3 3 5" xfId="27306"/>
    <cellStyle name="Camp Output Field General 11 2 2 3 3 6" xfId="27307"/>
    <cellStyle name="Camp Output Field General 11 2 2 3 3 7" xfId="27308"/>
    <cellStyle name="Camp Output Field General 11 2 2 3 4" xfId="4300"/>
    <cellStyle name="Camp Output Field General 11 2 2 3 5" xfId="27309"/>
    <cellStyle name="Camp Output Field General 11 2 2 3 6" xfId="27310"/>
    <cellStyle name="Camp Output Field General 11 2 2 3 7" xfId="27311"/>
    <cellStyle name="Camp Output Field General 11 2 2 3 8" xfId="27312"/>
    <cellStyle name="Camp Output Field General 11 2 2 4" xfId="4301"/>
    <cellStyle name="Camp Output Field General 11 2 2 4 2" xfId="4302"/>
    <cellStyle name="Camp Output Field General 11 2 2 4 2 2" xfId="4303"/>
    <cellStyle name="Camp Output Field General 11 2 2 4 2 2 2" xfId="27313"/>
    <cellStyle name="Camp Output Field General 11 2 2 4 2 2 3" xfId="27314"/>
    <cellStyle name="Camp Output Field General 11 2 2 4 2 2 4" xfId="27315"/>
    <cellStyle name="Camp Output Field General 11 2 2 4 2 2 5" xfId="27316"/>
    <cellStyle name="Camp Output Field General 11 2 2 4 2 2 6" xfId="27317"/>
    <cellStyle name="Camp Output Field General 11 2 2 4 2 2 7" xfId="27318"/>
    <cellStyle name="Camp Output Field General 11 2 2 4 2 2 8" xfId="27319"/>
    <cellStyle name="Camp Output Field General 11 2 2 4 2 3" xfId="4304"/>
    <cellStyle name="Camp Output Field General 11 2 2 4 2 3 2" xfId="27320"/>
    <cellStyle name="Camp Output Field General 11 2 2 4 2 4" xfId="27321"/>
    <cellStyle name="Camp Output Field General 11 2 2 4 2 5" xfId="27322"/>
    <cellStyle name="Camp Output Field General 11 2 2 4 2 6" xfId="27323"/>
    <cellStyle name="Camp Output Field General 11 2 2 4 2 7" xfId="27324"/>
    <cellStyle name="Camp Output Field General 11 2 2 4 3" xfId="4305"/>
    <cellStyle name="Camp Output Field General 11 2 2 4 3 2" xfId="27325"/>
    <cellStyle name="Camp Output Field General 11 2 2 4 3 3" xfId="27326"/>
    <cellStyle name="Camp Output Field General 11 2 2 4 3 4" xfId="27327"/>
    <cellStyle name="Camp Output Field General 11 2 2 4 3 5" xfId="27328"/>
    <cellStyle name="Camp Output Field General 11 2 2 4 3 6" xfId="27329"/>
    <cellStyle name="Camp Output Field General 11 2 2 4 3 7" xfId="27330"/>
    <cellStyle name="Camp Output Field General 11 2 2 4 4" xfId="4306"/>
    <cellStyle name="Camp Output Field General 11 2 2 4 5" xfId="27331"/>
    <cellStyle name="Camp Output Field General 11 2 2 4 6" xfId="27332"/>
    <cellStyle name="Camp Output Field General 11 2 2 4 7" xfId="27333"/>
    <cellStyle name="Camp Output Field General 11 2 2 4 8" xfId="27334"/>
    <cellStyle name="Camp Output Field General 11 2 2 5" xfId="4307"/>
    <cellStyle name="Camp Output Field General 11 2 2 5 2" xfId="4308"/>
    <cellStyle name="Camp Output Field General 11 2 2 5 2 2" xfId="27335"/>
    <cellStyle name="Camp Output Field General 11 2 2 5 2 3" xfId="27336"/>
    <cellStyle name="Camp Output Field General 11 2 2 5 2 4" xfId="27337"/>
    <cellStyle name="Camp Output Field General 11 2 2 5 2 5" xfId="27338"/>
    <cellStyle name="Camp Output Field General 11 2 2 5 2 6" xfId="27339"/>
    <cellStyle name="Camp Output Field General 11 2 2 5 2 7" xfId="27340"/>
    <cellStyle name="Camp Output Field General 11 2 2 5 2 8" xfId="27341"/>
    <cellStyle name="Camp Output Field General 11 2 2 5 3" xfId="4309"/>
    <cellStyle name="Camp Output Field General 11 2 2 5 3 2" xfId="27342"/>
    <cellStyle name="Camp Output Field General 11 2 2 5 4" xfId="27343"/>
    <cellStyle name="Camp Output Field General 11 2 2 5 5" xfId="27344"/>
    <cellStyle name="Camp Output Field General 11 2 2 5 6" xfId="27345"/>
    <cellStyle name="Camp Output Field General 11 2 2 5 7" xfId="27346"/>
    <cellStyle name="Camp Output Field General 11 2 2 6" xfId="4310"/>
    <cellStyle name="Camp Output Field General 11 2 2 6 2" xfId="27347"/>
    <cellStyle name="Camp Output Field General 11 2 2 6 3" xfId="27348"/>
    <cellStyle name="Camp Output Field General 11 2 2 6 4" xfId="27349"/>
    <cellStyle name="Camp Output Field General 11 2 2 6 5" xfId="27350"/>
    <cellStyle name="Camp Output Field General 11 2 2 6 6" xfId="27351"/>
    <cellStyle name="Camp Output Field General 11 2 2 6 7" xfId="27352"/>
    <cellStyle name="Camp Output Field General 11 2 2 7" xfId="4311"/>
    <cellStyle name="Camp Output Field General 11 2 2 8" xfId="27353"/>
    <cellStyle name="Camp Output Field General 11 2 2 9" xfId="27354"/>
    <cellStyle name="Camp Output Field General 11 2 3" xfId="4312"/>
    <cellStyle name="Camp Output Field General 11 2 3 2" xfId="4313"/>
    <cellStyle name="Camp Output Field General 11 2 3 2 2" xfId="4314"/>
    <cellStyle name="Camp Output Field General 11 2 3 2 2 2" xfId="27355"/>
    <cellStyle name="Camp Output Field General 11 2 3 2 2 3" xfId="27356"/>
    <cellStyle name="Camp Output Field General 11 2 3 2 2 4" xfId="27357"/>
    <cellStyle name="Camp Output Field General 11 2 3 2 2 5" xfId="27358"/>
    <cellStyle name="Camp Output Field General 11 2 3 2 2 6" xfId="27359"/>
    <cellStyle name="Camp Output Field General 11 2 3 2 2 7" xfId="27360"/>
    <cellStyle name="Camp Output Field General 11 2 3 2 2 8" xfId="27361"/>
    <cellStyle name="Camp Output Field General 11 2 3 2 3" xfId="4315"/>
    <cellStyle name="Camp Output Field General 11 2 3 2 3 2" xfId="27362"/>
    <cellStyle name="Camp Output Field General 11 2 3 2 4" xfId="27363"/>
    <cellStyle name="Camp Output Field General 11 2 3 2 5" xfId="27364"/>
    <cellStyle name="Camp Output Field General 11 2 3 2 6" xfId="27365"/>
    <cellStyle name="Camp Output Field General 11 2 3 2 7" xfId="27366"/>
    <cellStyle name="Camp Output Field General 11 2 3 3" xfId="4316"/>
    <cellStyle name="Camp Output Field General 11 2 3 3 2" xfId="27367"/>
    <cellStyle name="Camp Output Field General 11 2 3 3 3" xfId="27368"/>
    <cellStyle name="Camp Output Field General 11 2 3 3 4" xfId="27369"/>
    <cellStyle name="Camp Output Field General 11 2 3 3 5" xfId="27370"/>
    <cellStyle name="Camp Output Field General 11 2 3 3 6" xfId="27371"/>
    <cellStyle name="Camp Output Field General 11 2 3 3 7" xfId="27372"/>
    <cellStyle name="Camp Output Field General 11 2 3 4" xfId="4317"/>
    <cellStyle name="Camp Output Field General 11 2 3 5" xfId="27373"/>
    <cellStyle name="Camp Output Field General 11 2 3 6" xfId="27374"/>
    <cellStyle name="Camp Output Field General 11 2 3 7" xfId="27375"/>
    <cellStyle name="Camp Output Field General 11 2 3 8" xfId="27376"/>
    <cellStyle name="Camp Output Field General 11 2 4" xfId="4318"/>
    <cellStyle name="Camp Output Field General 11 2 4 2" xfId="4319"/>
    <cellStyle name="Camp Output Field General 11 2 4 2 2" xfId="4320"/>
    <cellStyle name="Camp Output Field General 11 2 4 2 2 2" xfId="27377"/>
    <cellStyle name="Camp Output Field General 11 2 4 2 2 3" xfId="27378"/>
    <cellStyle name="Camp Output Field General 11 2 4 2 2 4" xfId="27379"/>
    <cellStyle name="Camp Output Field General 11 2 4 2 2 5" xfId="27380"/>
    <cellStyle name="Camp Output Field General 11 2 4 2 2 6" xfId="27381"/>
    <cellStyle name="Camp Output Field General 11 2 4 2 2 7" xfId="27382"/>
    <cellStyle name="Camp Output Field General 11 2 4 2 2 8" xfId="27383"/>
    <cellStyle name="Camp Output Field General 11 2 4 2 3" xfId="4321"/>
    <cellStyle name="Camp Output Field General 11 2 4 2 3 2" xfId="27384"/>
    <cellStyle name="Camp Output Field General 11 2 4 2 4" xfId="27385"/>
    <cellStyle name="Camp Output Field General 11 2 4 2 5" xfId="27386"/>
    <cellStyle name="Camp Output Field General 11 2 4 2 6" xfId="27387"/>
    <cellStyle name="Camp Output Field General 11 2 4 2 7" xfId="27388"/>
    <cellStyle name="Camp Output Field General 11 2 4 3" xfId="4322"/>
    <cellStyle name="Camp Output Field General 11 2 4 3 2" xfId="27389"/>
    <cellStyle name="Camp Output Field General 11 2 4 3 3" xfId="27390"/>
    <cellStyle name="Camp Output Field General 11 2 4 3 4" xfId="27391"/>
    <cellStyle name="Camp Output Field General 11 2 4 3 5" xfId="27392"/>
    <cellStyle name="Camp Output Field General 11 2 4 3 6" xfId="27393"/>
    <cellStyle name="Camp Output Field General 11 2 4 3 7" xfId="27394"/>
    <cellStyle name="Camp Output Field General 11 2 4 4" xfId="4323"/>
    <cellStyle name="Camp Output Field General 11 2 4 5" xfId="27395"/>
    <cellStyle name="Camp Output Field General 11 2 4 6" xfId="27396"/>
    <cellStyle name="Camp Output Field General 11 2 4 7" xfId="27397"/>
    <cellStyle name="Camp Output Field General 11 2 4 8" xfId="27398"/>
    <cellStyle name="Camp Output Field General 11 2 5" xfId="4324"/>
    <cellStyle name="Camp Output Field General 11 2 5 2" xfId="4325"/>
    <cellStyle name="Camp Output Field General 11 2 5 2 2" xfId="4326"/>
    <cellStyle name="Camp Output Field General 11 2 5 2 2 2" xfId="27399"/>
    <cellStyle name="Camp Output Field General 11 2 5 2 2 3" xfId="27400"/>
    <cellStyle name="Camp Output Field General 11 2 5 2 2 4" xfId="27401"/>
    <cellStyle name="Camp Output Field General 11 2 5 2 2 5" xfId="27402"/>
    <cellStyle name="Camp Output Field General 11 2 5 2 2 6" xfId="27403"/>
    <cellStyle name="Camp Output Field General 11 2 5 2 2 7" xfId="27404"/>
    <cellStyle name="Camp Output Field General 11 2 5 2 2 8" xfId="27405"/>
    <cellStyle name="Camp Output Field General 11 2 5 2 3" xfId="4327"/>
    <cellStyle name="Camp Output Field General 11 2 5 2 3 2" xfId="27406"/>
    <cellStyle name="Camp Output Field General 11 2 5 2 4" xfId="27407"/>
    <cellStyle name="Camp Output Field General 11 2 5 2 5" xfId="27408"/>
    <cellStyle name="Camp Output Field General 11 2 5 2 6" xfId="27409"/>
    <cellStyle name="Camp Output Field General 11 2 5 2 7" xfId="27410"/>
    <cellStyle name="Camp Output Field General 11 2 5 3" xfId="4328"/>
    <cellStyle name="Camp Output Field General 11 2 5 3 2" xfId="27411"/>
    <cellStyle name="Camp Output Field General 11 2 5 3 3" xfId="27412"/>
    <cellStyle name="Camp Output Field General 11 2 5 3 4" xfId="27413"/>
    <cellStyle name="Camp Output Field General 11 2 5 3 5" xfId="27414"/>
    <cellStyle name="Camp Output Field General 11 2 5 3 6" xfId="27415"/>
    <cellStyle name="Camp Output Field General 11 2 5 3 7" xfId="27416"/>
    <cellStyle name="Camp Output Field General 11 2 5 4" xfId="4329"/>
    <cellStyle name="Camp Output Field General 11 2 5 5" xfId="27417"/>
    <cellStyle name="Camp Output Field General 11 2 5 6" xfId="27418"/>
    <cellStyle name="Camp Output Field General 11 2 5 7" xfId="27419"/>
    <cellStyle name="Camp Output Field General 11 2 5 8" xfId="27420"/>
    <cellStyle name="Camp Output Field General 11 2 6" xfId="4330"/>
    <cellStyle name="Camp Output Field General 11 2 6 2" xfId="4331"/>
    <cellStyle name="Camp Output Field General 11 2 6 2 2" xfId="27421"/>
    <cellStyle name="Camp Output Field General 11 2 6 2 3" xfId="27422"/>
    <cellStyle name="Camp Output Field General 11 2 6 2 4" xfId="27423"/>
    <cellStyle name="Camp Output Field General 11 2 6 2 5" xfId="27424"/>
    <cellStyle name="Camp Output Field General 11 2 6 2 6" xfId="27425"/>
    <cellStyle name="Camp Output Field General 11 2 6 2 7" xfId="27426"/>
    <cellStyle name="Camp Output Field General 11 2 6 2 8" xfId="27427"/>
    <cellStyle name="Camp Output Field General 11 2 6 3" xfId="4332"/>
    <cellStyle name="Camp Output Field General 11 2 6 3 2" xfId="27428"/>
    <cellStyle name="Camp Output Field General 11 2 6 4" xfId="27429"/>
    <cellStyle name="Camp Output Field General 11 2 6 5" xfId="27430"/>
    <cellStyle name="Camp Output Field General 11 2 6 6" xfId="27431"/>
    <cellStyle name="Camp Output Field General 11 2 6 7" xfId="27432"/>
    <cellStyle name="Camp Output Field General 11 2 7" xfId="4333"/>
    <cellStyle name="Camp Output Field General 11 2 7 2" xfId="27433"/>
    <cellStyle name="Camp Output Field General 11 2 7 3" xfId="27434"/>
    <cellStyle name="Camp Output Field General 11 2 7 4" xfId="27435"/>
    <cellStyle name="Camp Output Field General 11 2 7 5" xfId="27436"/>
    <cellStyle name="Camp Output Field General 11 2 7 6" xfId="27437"/>
    <cellStyle name="Camp Output Field General 11 2 7 7" xfId="27438"/>
    <cellStyle name="Camp Output Field General 11 2 8" xfId="4334"/>
    <cellStyle name="Camp Output Field General 11 2 9" xfId="27439"/>
    <cellStyle name="Camp Output Field General 11 3" xfId="4335"/>
    <cellStyle name="Camp Output Field General 11 3 10" xfId="27440"/>
    <cellStyle name="Camp Output Field General 11 3 11" xfId="27441"/>
    <cellStyle name="Camp Output Field General 11 3 2" xfId="4336"/>
    <cellStyle name="Camp Output Field General 11 3 2 2" xfId="4337"/>
    <cellStyle name="Camp Output Field General 11 3 2 2 2" xfId="4338"/>
    <cellStyle name="Camp Output Field General 11 3 2 2 2 2" xfId="27442"/>
    <cellStyle name="Camp Output Field General 11 3 2 2 2 3" xfId="27443"/>
    <cellStyle name="Camp Output Field General 11 3 2 2 2 4" xfId="27444"/>
    <cellStyle name="Camp Output Field General 11 3 2 2 2 5" xfId="27445"/>
    <cellStyle name="Camp Output Field General 11 3 2 2 2 6" xfId="27446"/>
    <cellStyle name="Camp Output Field General 11 3 2 2 2 7" xfId="27447"/>
    <cellStyle name="Camp Output Field General 11 3 2 2 2 8" xfId="27448"/>
    <cellStyle name="Camp Output Field General 11 3 2 2 3" xfId="4339"/>
    <cellStyle name="Camp Output Field General 11 3 2 2 3 2" xfId="27449"/>
    <cellStyle name="Camp Output Field General 11 3 2 2 4" xfId="27450"/>
    <cellStyle name="Camp Output Field General 11 3 2 2 5" xfId="27451"/>
    <cellStyle name="Camp Output Field General 11 3 2 2 6" xfId="27452"/>
    <cellStyle name="Camp Output Field General 11 3 2 2 7" xfId="27453"/>
    <cellStyle name="Camp Output Field General 11 3 2 3" xfId="4340"/>
    <cellStyle name="Camp Output Field General 11 3 2 3 2" xfId="27454"/>
    <cellStyle name="Camp Output Field General 11 3 2 3 3" xfId="27455"/>
    <cellStyle name="Camp Output Field General 11 3 2 3 4" xfId="27456"/>
    <cellStyle name="Camp Output Field General 11 3 2 3 5" xfId="27457"/>
    <cellStyle name="Camp Output Field General 11 3 2 3 6" xfId="27458"/>
    <cellStyle name="Camp Output Field General 11 3 2 3 7" xfId="27459"/>
    <cellStyle name="Camp Output Field General 11 3 2 4" xfId="4341"/>
    <cellStyle name="Camp Output Field General 11 3 2 5" xfId="27460"/>
    <cellStyle name="Camp Output Field General 11 3 2 6" xfId="27461"/>
    <cellStyle name="Camp Output Field General 11 3 2 7" xfId="27462"/>
    <cellStyle name="Camp Output Field General 11 3 2 8" xfId="27463"/>
    <cellStyle name="Camp Output Field General 11 3 3" xfId="4342"/>
    <cellStyle name="Camp Output Field General 11 3 3 2" xfId="4343"/>
    <cellStyle name="Camp Output Field General 11 3 3 2 2" xfId="4344"/>
    <cellStyle name="Camp Output Field General 11 3 3 2 2 2" xfId="27464"/>
    <cellStyle name="Camp Output Field General 11 3 3 2 2 3" xfId="27465"/>
    <cellStyle name="Camp Output Field General 11 3 3 2 2 4" xfId="27466"/>
    <cellStyle name="Camp Output Field General 11 3 3 2 2 5" xfId="27467"/>
    <cellStyle name="Camp Output Field General 11 3 3 2 2 6" xfId="27468"/>
    <cellStyle name="Camp Output Field General 11 3 3 2 2 7" xfId="27469"/>
    <cellStyle name="Camp Output Field General 11 3 3 2 2 8" xfId="27470"/>
    <cellStyle name="Camp Output Field General 11 3 3 2 3" xfId="4345"/>
    <cellStyle name="Camp Output Field General 11 3 3 2 3 2" xfId="27471"/>
    <cellStyle name="Camp Output Field General 11 3 3 2 4" xfId="27472"/>
    <cellStyle name="Camp Output Field General 11 3 3 2 5" xfId="27473"/>
    <cellStyle name="Camp Output Field General 11 3 3 2 6" xfId="27474"/>
    <cellStyle name="Camp Output Field General 11 3 3 2 7" xfId="27475"/>
    <cellStyle name="Camp Output Field General 11 3 3 3" xfId="4346"/>
    <cellStyle name="Camp Output Field General 11 3 3 3 2" xfId="27476"/>
    <cellStyle name="Camp Output Field General 11 3 3 3 3" xfId="27477"/>
    <cellStyle name="Camp Output Field General 11 3 3 3 4" xfId="27478"/>
    <cellStyle name="Camp Output Field General 11 3 3 3 5" xfId="27479"/>
    <cellStyle name="Camp Output Field General 11 3 3 3 6" xfId="27480"/>
    <cellStyle name="Camp Output Field General 11 3 3 3 7" xfId="27481"/>
    <cellStyle name="Camp Output Field General 11 3 3 4" xfId="4347"/>
    <cellStyle name="Camp Output Field General 11 3 3 5" xfId="27482"/>
    <cellStyle name="Camp Output Field General 11 3 3 6" xfId="27483"/>
    <cellStyle name="Camp Output Field General 11 3 3 7" xfId="27484"/>
    <cellStyle name="Camp Output Field General 11 3 3 8" xfId="27485"/>
    <cellStyle name="Camp Output Field General 11 3 4" xfId="4348"/>
    <cellStyle name="Camp Output Field General 11 3 4 2" xfId="4349"/>
    <cellStyle name="Camp Output Field General 11 3 4 2 2" xfId="4350"/>
    <cellStyle name="Camp Output Field General 11 3 4 2 2 2" xfId="27486"/>
    <cellStyle name="Camp Output Field General 11 3 4 2 2 3" xfId="27487"/>
    <cellStyle name="Camp Output Field General 11 3 4 2 2 4" xfId="27488"/>
    <cellStyle name="Camp Output Field General 11 3 4 2 2 5" xfId="27489"/>
    <cellStyle name="Camp Output Field General 11 3 4 2 2 6" xfId="27490"/>
    <cellStyle name="Camp Output Field General 11 3 4 2 2 7" xfId="27491"/>
    <cellStyle name="Camp Output Field General 11 3 4 2 2 8" xfId="27492"/>
    <cellStyle name="Camp Output Field General 11 3 4 2 3" xfId="4351"/>
    <cellStyle name="Camp Output Field General 11 3 4 2 3 2" xfId="27493"/>
    <cellStyle name="Camp Output Field General 11 3 4 2 4" xfId="27494"/>
    <cellStyle name="Camp Output Field General 11 3 4 2 5" xfId="27495"/>
    <cellStyle name="Camp Output Field General 11 3 4 2 6" xfId="27496"/>
    <cellStyle name="Camp Output Field General 11 3 4 2 7" xfId="27497"/>
    <cellStyle name="Camp Output Field General 11 3 4 3" xfId="4352"/>
    <cellStyle name="Camp Output Field General 11 3 4 3 2" xfId="27498"/>
    <cellStyle name="Camp Output Field General 11 3 4 3 3" xfId="27499"/>
    <cellStyle name="Camp Output Field General 11 3 4 3 4" xfId="27500"/>
    <cellStyle name="Camp Output Field General 11 3 4 3 5" xfId="27501"/>
    <cellStyle name="Camp Output Field General 11 3 4 3 6" xfId="27502"/>
    <cellStyle name="Camp Output Field General 11 3 4 3 7" xfId="27503"/>
    <cellStyle name="Camp Output Field General 11 3 4 4" xfId="4353"/>
    <cellStyle name="Camp Output Field General 11 3 4 5" xfId="27504"/>
    <cellStyle name="Camp Output Field General 11 3 4 6" xfId="27505"/>
    <cellStyle name="Camp Output Field General 11 3 4 7" xfId="27506"/>
    <cellStyle name="Camp Output Field General 11 3 4 8" xfId="27507"/>
    <cellStyle name="Camp Output Field General 11 3 5" xfId="4354"/>
    <cellStyle name="Camp Output Field General 11 3 5 2" xfId="4355"/>
    <cellStyle name="Camp Output Field General 11 3 5 2 2" xfId="27508"/>
    <cellStyle name="Camp Output Field General 11 3 5 2 3" xfId="27509"/>
    <cellStyle name="Camp Output Field General 11 3 5 2 4" xfId="27510"/>
    <cellStyle name="Camp Output Field General 11 3 5 2 5" xfId="27511"/>
    <cellStyle name="Camp Output Field General 11 3 5 2 6" xfId="27512"/>
    <cellStyle name="Camp Output Field General 11 3 5 2 7" xfId="27513"/>
    <cellStyle name="Camp Output Field General 11 3 5 2 8" xfId="27514"/>
    <cellStyle name="Camp Output Field General 11 3 5 3" xfId="4356"/>
    <cellStyle name="Camp Output Field General 11 3 5 3 2" xfId="27515"/>
    <cellStyle name="Camp Output Field General 11 3 5 4" xfId="27516"/>
    <cellStyle name="Camp Output Field General 11 3 5 5" xfId="27517"/>
    <cellStyle name="Camp Output Field General 11 3 5 6" xfId="27518"/>
    <cellStyle name="Camp Output Field General 11 3 5 7" xfId="27519"/>
    <cellStyle name="Camp Output Field General 11 3 6" xfId="4357"/>
    <cellStyle name="Camp Output Field General 11 3 6 2" xfId="27520"/>
    <cellStyle name="Camp Output Field General 11 3 6 3" xfId="27521"/>
    <cellStyle name="Camp Output Field General 11 3 6 4" xfId="27522"/>
    <cellStyle name="Camp Output Field General 11 3 6 5" xfId="27523"/>
    <cellStyle name="Camp Output Field General 11 3 6 6" xfId="27524"/>
    <cellStyle name="Camp Output Field General 11 3 6 7" xfId="27525"/>
    <cellStyle name="Camp Output Field General 11 3 7" xfId="4358"/>
    <cellStyle name="Camp Output Field General 11 3 8" xfId="27526"/>
    <cellStyle name="Camp Output Field General 11 3 9" xfId="27527"/>
    <cellStyle name="Camp Output Field General 11 4" xfId="4359"/>
    <cellStyle name="Camp Output Field General 11 4 10" xfId="27528"/>
    <cellStyle name="Camp Output Field General 11 4 11" xfId="27529"/>
    <cellStyle name="Camp Output Field General 11 4 2" xfId="4360"/>
    <cellStyle name="Camp Output Field General 11 4 2 2" xfId="4361"/>
    <cellStyle name="Camp Output Field General 11 4 2 2 2" xfId="4362"/>
    <cellStyle name="Camp Output Field General 11 4 2 2 2 2" xfId="27530"/>
    <cellStyle name="Camp Output Field General 11 4 2 2 2 3" xfId="27531"/>
    <cellStyle name="Camp Output Field General 11 4 2 2 2 4" xfId="27532"/>
    <cellStyle name="Camp Output Field General 11 4 2 2 2 5" xfId="27533"/>
    <cellStyle name="Camp Output Field General 11 4 2 2 2 6" xfId="27534"/>
    <cellStyle name="Camp Output Field General 11 4 2 2 2 7" xfId="27535"/>
    <cellStyle name="Camp Output Field General 11 4 2 2 2 8" xfId="27536"/>
    <cellStyle name="Camp Output Field General 11 4 2 2 3" xfId="4363"/>
    <cellStyle name="Camp Output Field General 11 4 2 2 3 2" xfId="27537"/>
    <cellStyle name="Camp Output Field General 11 4 2 2 4" xfId="27538"/>
    <cellStyle name="Camp Output Field General 11 4 2 2 5" xfId="27539"/>
    <cellStyle name="Camp Output Field General 11 4 2 2 6" xfId="27540"/>
    <cellStyle name="Camp Output Field General 11 4 2 2 7" xfId="27541"/>
    <cellStyle name="Camp Output Field General 11 4 2 3" xfId="4364"/>
    <cellStyle name="Camp Output Field General 11 4 2 3 2" xfId="27542"/>
    <cellStyle name="Camp Output Field General 11 4 2 3 3" xfId="27543"/>
    <cellStyle name="Camp Output Field General 11 4 2 3 4" xfId="27544"/>
    <cellStyle name="Camp Output Field General 11 4 2 3 5" xfId="27545"/>
    <cellStyle name="Camp Output Field General 11 4 2 3 6" xfId="27546"/>
    <cellStyle name="Camp Output Field General 11 4 2 3 7" xfId="27547"/>
    <cellStyle name="Camp Output Field General 11 4 2 4" xfId="4365"/>
    <cellStyle name="Camp Output Field General 11 4 2 5" xfId="27548"/>
    <cellStyle name="Camp Output Field General 11 4 2 6" xfId="27549"/>
    <cellStyle name="Camp Output Field General 11 4 2 7" xfId="27550"/>
    <cellStyle name="Camp Output Field General 11 4 2 8" xfId="27551"/>
    <cellStyle name="Camp Output Field General 11 4 3" xfId="4366"/>
    <cellStyle name="Camp Output Field General 11 4 3 2" xfId="4367"/>
    <cellStyle name="Camp Output Field General 11 4 3 2 2" xfId="4368"/>
    <cellStyle name="Camp Output Field General 11 4 3 2 2 2" xfId="27552"/>
    <cellStyle name="Camp Output Field General 11 4 3 2 2 3" xfId="27553"/>
    <cellStyle name="Camp Output Field General 11 4 3 2 2 4" xfId="27554"/>
    <cellStyle name="Camp Output Field General 11 4 3 2 2 5" xfId="27555"/>
    <cellStyle name="Camp Output Field General 11 4 3 2 2 6" xfId="27556"/>
    <cellStyle name="Camp Output Field General 11 4 3 2 2 7" xfId="27557"/>
    <cellStyle name="Camp Output Field General 11 4 3 2 2 8" xfId="27558"/>
    <cellStyle name="Camp Output Field General 11 4 3 2 3" xfId="4369"/>
    <cellStyle name="Camp Output Field General 11 4 3 2 3 2" xfId="27559"/>
    <cellStyle name="Camp Output Field General 11 4 3 2 4" xfId="27560"/>
    <cellStyle name="Camp Output Field General 11 4 3 2 5" xfId="27561"/>
    <cellStyle name="Camp Output Field General 11 4 3 2 6" xfId="27562"/>
    <cellStyle name="Camp Output Field General 11 4 3 2 7" xfId="27563"/>
    <cellStyle name="Camp Output Field General 11 4 3 3" xfId="4370"/>
    <cellStyle name="Camp Output Field General 11 4 3 3 2" xfId="27564"/>
    <cellStyle name="Camp Output Field General 11 4 3 3 3" xfId="27565"/>
    <cellStyle name="Camp Output Field General 11 4 3 3 4" xfId="27566"/>
    <cellStyle name="Camp Output Field General 11 4 3 3 5" xfId="27567"/>
    <cellStyle name="Camp Output Field General 11 4 3 3 6" xfId="27568"/>
    <cellStyle name="Camp Output Field General 11 4 3 3 7" xfId="27569"/>
    <cellStyle name="Camp Output Field General 11 4 3 4" xfId="4371"/>
    <cellStyle name="Camp Output Field General 11 4 3 5" xfId="27570"/>
    <cellStyle name="Camp Output Field General 11 4 3 6" xfId="27571"/>
    <cellStyle name="Camp Output Field General 11 4 3 7" xfId="27572"/>
    <cellStyle name="Camp Output Field General 11 4 3 8" xfId="27573"/>
    <cellStyle name="Camp Output Field General 11 4 4" xfId="4372"/>
    <cellStyle name="Camp Output Field General 11 4 4 2" xfId="4373"/>
    <cellStyle name="Camp Output Field General 11 4 4 2 2" xfId="4374"/>
    <cellStyle name="Camp Output Field General 11 4 4 2 2 2" xfId="27574"/>
    <cellStyle name="Camp Output Field General 11 4 4 2 2 3" xfId="27575"/>
    <cellStyle name="Camp Output Field General 11 4 4 2 2 4" xfId="27576"/>
    <cellStyle name="Camp Output Field General 11 4 4 2 2 5" xfId="27577"/>
    <cellStyle name="Camp Output Field General 11 4 4 2 2 6" xfId="27578"/>
    <cellStyle name="Camp Output Field General 11 4 4 2 2 7" xfId="27579"/>
    <cellStyle name="Camp Output Field General 11 4 4 2 2 8" xfId="27580"/>
    <cellStyle name="Camp Output Field General 11 4 4 2 3" xfId="4375"/>
    <cellStyle name="Camp Output Field General 11 4 4 2 3 2" xfId="27581"/>
    <cellStyle name="Camp Output Field General 11 4 4 2 4" xfId="27582"/>
    <cellStyle name="Camp Output Field General 11 4 4 2 5" xfId="27583"/>
    <cellStyle name="Camp Output Field General 11 4 4 2 6" xfId="27584"/>
    <cellStyle name="Camp Output Field General 11 4 4 2 7" xfId="27585"/>
    <cellStyle name="Camp Output Field General 11 4 4 3" xfId="4376"/>
    <cellStyle name="Camp Output Field General 11 4 4 3 2" xfId="27586"/>
    <cellStyle name="Camp Output Field General 11 4 4 3 3" xfId="27587"/>
    <cellStyle name="Camp Output Field General 11 4 4 3 4" xfId="27588"/>
    <cellStyle name="Camp Output Field General 11 4 4 3 5" xfId="27589"/>
    <cellStyle name="Camp Output Field General 11 4 4 3 6" xfId="27590"/>
    <cellStyle name="Camp Output Field General 11 4 4 3 7" xfId="27591"/>
    <cellStyle name="Camp Output Field General 11 4 4 4" xfId="4377"/>
    <cellStyle name="Camp Output Field General 11 4 4 5" xfId="27592"/>
    <cellStyle name="Camp Output Field General 11 4 4 6" xfId="27593"/>
    <cellStyle name="Camp Output Field General 11 4 4 7" xfId="27594"/>
    <cellStyle name="Camp Output Field General 11 4 4 8" xfId="27595"/>
    <cellStyle name="Camp Output Field General 11 4 5" xfId="4378"/>
    <cellStyle name="Camp Output Field General 11 4 5 2" xfId="4379"/>
    <cellStyle name="Camp Output Field General 11 4 5 2 2" xfId="27596"/>
    <cellStyle name="Camp Output Field General 11 4 5 2 3" xfId="27597"/>
    <cellStyle name="Camp Output Field General 11 4 5 2 4" xfId="27598"/>
    <cellStyle name="Camp Output Field General 11 4 5 2 5" xfId="27599"/>
    <cellStyle name="Camp Output Field General 11 4 5 2 6" xfId="27600"/>
    <cellStyle name="Camp Output Field General 11 4 5 2 7" xfId="27601"/>
    <cellStyle name="Camp Output Field General 11 4 5 2 8" xfId="27602"/>
    <cellStyle name="Camp Output Field General 11 4 5 3" xfId="4380"/>
    <cellStyle name="Camp Output Field General 11 4 5 3 2" xfId="27603"/>
    <cellStyle name="Camp Output Field General 11 4 5 4" xfId="27604"/>
    <cellStyle name="Camp Output Field General 11 4 5 5" xfId="27605"/>
    <cellStyle name="Camp Output Field General 11 4 5 6" xfId="27606"/>
    <cellStyle name="Camp Output Field General 11 4 5 7" xfId="27607"/>
    <cellStyle name="Camp Output Field General 11 4 6" xfId="4381"/>
    <cellStyle name="Camp Output Field General 11 4 6 2" xfId="27608"/>
    <cellStyle name="Camp Output Field General 11 4 6 3" xfId="27609"/>
    <cellStyle name="Camp Output Field General 11 4 6 4" xfId="27610"/>
    <cellStyle name="Camp Output Field General 11 4 6 5" xfId="27611"/>
    <cellStyle name="Camp Output Field General 11 4 6 6" xfId="27612"/>
    <cellStyle name="Camp Output Field General 11 4 6 7" xfId="27613"/>
    <cellStyle name="Camp Output Field General 11 4 7" xfId="4382"/>
    <cellStyle name="Camp Output Field General 11 4 8" xfId="27614"/>
    <cellStyle name="Camp Output Field General 11 4 9" xfId="27615"/>
    <cellStyle name="Camp Output Field General 11 5" xfId="4383"/>
    <cellStyle name="Camp Output Field General 11 5 2" xfId="4384"/>
    <cellStyle name="Camp Output Field General 11 5 2 2" xfId="4385"/>
    <cellStyle name="Camp Output Field General 11 5 2 2 2" xfId="27616"/>
    <cellStyle name="Camp Output Field General 11 5 2 2 3" xfId="27617"/>
    <cellStyle name="Camp Output Field General 11 5 2 2 4" xfId="27618"/>
    <cellStyle name="Camp Output Field General 11 5 2 2 5" xfId="27619"/>
    <cellStyle name="Camp Output Field General 11 5 2 2 6" xfId="27620"/>
    <cellStyle name="Camp Output Field General 11 5 2 2 7" xfId="27621"/>
    <cellStyle name="Camp Output Field General 11 5 2 2 8" xfId="27622"/>
    <cellStyle name="Camp Output Field General 11 5 2 3" xfId="4386"/>
    <cellStyle name="Camp Output Field General 11 5 2 3 2" xfId="27623"/>
    <cellStyle name="Camp Output Field General 11 5 2 4" xfId="27624"/>
    <cellStyle name="Camp Output Field General 11 5 2 5" xfId="27625"/>
    <cellStyle name="Camp Output Field General 11 5 2 6" xfId="27626"/>
    <cellStyle name="Camp Output Field General 11 5 2 7" xfId="27627"/>
    <cellStyle name="Camp Output Field General 11 5 3" xfId="4387"/>
    <cellStyle name="Camp Output Field General 11 5 3 2" xfId="27628"/>
    <cellStyle name="Camp Output Field General 11 5 3 3" xfId="27629"/>
    <cellStyle name="Camp Output Field General 11 5 3 4" xfId="27630"/>
    <cellStyle name="Camp Output Field General 11 5 3 5" xfId="27631"/>
    <cellStyle name="Camp Output Field General 11 5 3 6" xfId="27632"/>
    <cellStyle name="Camp Output Field General 11 5 3 7" xfId="27633"/>
    <cellStyle name="Camp Output Field General 11 5 4" xfId="4388"/>
    <cellStyle name="Camp Output Field General 11 5 5" xfId="27634"/>
    <cellStyle name="Camp Output Field General 11 5 6" xfId="27635"/>
    <cellStyle name="Camp Output Field General 11 5 7" xfId="27636"/>
    <cellStyle name="Camp Output Field General 11 5 8" xfId="27637"/>
    <cellStyle name="Camp Output Field General 11 6" xfId="4389"/>
    <cellStyle name="Camp Output Field General 11 6 2" xfId="4390"/>
    <cellStyle name="Camp Output Field General 11 6 2 2" xfId="4391"/>
    <cellStyle name="Camp Output Field General 11 6 2 2 2" xfId="27638"/>
    <cellStyle name="Camp Output Field General 11 6 2 2 3" xfId="27639"/>
    <cellStyle name="Camp Output Field General 11 6 2 2 4" xfId="27640"/>
    <cellStyle name="Camp Output Field General 11 6 2 2 5" xfId="27641"/>
    <cellStyle name="Camp Output Field General 11 6 2 2 6" xfId="27642"/>
    <cellStyle name="Camp Output Field General 11 6 2 2 7" xfId="27643"/>
    <cellStyle name="Camp Output Field General 11 6 2 2 8" xfId="27644"/>
    <cellStyle name="Camp Output Field General 11 6 2 3" xfId="4392"/>
    <cellStyle name="Camp Output Field General 11 6 2 3 2" xfId="27645"/>
    <cellStyle name="Camp Output Field General 11 6 2 4" xfId="27646"/>
    <cellStyle name="Camp Output Field General 11 6 2 5" xfId="27647"/>
    <cellStyle name="Camp Output Field General 11 6 2 6" xfId="27648"/>
    <cellStyle name="Camp Output Field General 11 6 2 7" xfId="27649"/>
    <cellStyle name="Camp Output Field General 11 6 3" xfId="4393"/>
    <cellStyle name="Camp Output Field General 11 6 3 2" xfId="27650"/>
    <cellStyle name="Camp Output Field General 11 6 3 3" xfId="27651"/>
    <cellStyle name="Camp Output Field General 11 6 3 4" xfId="27652"/>
    <cellStyle name="Camp Output Field General 11 6 3 5" xfId="27653"/>
    <cellStyle name="Camp Output Field General 11 6 3 6" xfId="27654"/>
    <cellStyle name="Camp Output Field General 11 6 3 7" xfId="27655"/>
    <cellStyle name="Camp Output Field General 11 6 4" xfId="4394"/>
    <cellStyle name="Camp Output Field General 11 6 5" xfId="27656"/>
    <cellStyle name="Camp Output Field General 11 6 6" xfId="27657"/>
    <cellStyle name="Camp Output Field General 11 6 7" xfId="27658"/>
    <cellStyle name="Camp Output Field General 11 6 8" xfId="27659"/>
    <cellStyle name="Camp Output Field General 11 7" xfId="4395"/>
    <cellStyle name="Camp Output Field General 11 7 2" xfId="4396"/>
    <cellStyle name="Camp Output Field General 11 7 2 2" xfId="4397"/>
    <cellStyle name="Camp Output Field General 11 7 2 2 2" xfId="27660"/>
    <cellStyle name="Camp Output Field General 11 7 2 2 3" xfId="27661"/>
    <cellStyle name="Camp Output Field General 11 7 2 2 4" xfId="27662"/>
    <cellStyle name="Camp Output Field General 11 7 2 2 5" xfId="27663"/>
    <cellStyle name="Camp Output Field General 11 7 2 2 6" xfId="27664"/>
    <cellStyle name="Camp Output Field General 11 7 2 2 7" xfId="27665"/>
    <cellStyle name="Camp Output Field General 11 7 2 2 8" xfId="27666"/>
    <cellStyle name="Camp Output Field General 11 7 2 3" xfId="4398"/>
    <cellStyle name="Camp Output Field General 11 7 2 3 2" xfId="27667"/>
    <cellStyle name="Camp Output Field General 11 7 2 4" xfId="27668"/>
    <cellStyle name="Camp Output Field General 11 7 2 5" xfId="27669"/>
    <cellStyle name="Camp Output Field General 11 7 2 6" xfId="27670"/>
    <cellStyle name="Camp Output Field General 11 7 2 7" xfId="27671"/>
    <cellStyle name="Camp Output Field General 11 7 3" xfId="4399"/>
    <cellStyle name="Camp Output Field General 11 7 3 2" xfId="27672"/>
    <cellStyle name="Camp Output Field General 11 7 3 3" xfId="27673"/>
    <cellStyle name="Camp Output Field General 11 7 3 4" xfId="27674"/>
    <cellStyle name="Camp Output Field General 11 7 3 5" xfId="27675"/>
    <cellStyle name="Camp Output Field General 11 7 3 6" xfId="27676"/>
    <cellStyle name="Camp Output Field General 11 7 3 7" xfId="27677"/>
    <cellStyle name="Camp Output Field General 11 7 4" xfId="4400"/>
    <cellStyle name="Camp Output Field General 11 7 5" xfId="27678"/>
    <cellStyle name="Camp Output Field General 11 7 6" xfId="27679"/>
    <cellStyle name="Camp Output Field General 11 7 7" xfId="27680"/>
    <cellStyle name="Camp Output Field General 11 7 8" xfId="27681"/>
    <cellStyle name="Camp Output Field General 11 8" xfId="4401"/>
    <cellStyle name="Camp Output Field General 11 8 2" xfId="4402"/>
    <cellStyle name="Camp Output Field General 11 8 2 2" xfId="27682"/>
    <cellStyle name="Camp Output Field General 11 8 2 3" xfId="27683"/>
    <cellStyle name="Camp Output Field General 11 8 2 4" xfId="27684"/>
    <cellStyle name="Camp Output Field General 11 8 2 5" xfId="27685"/>
    <cellStyle name="Camp Output Field General 11 8 2 6" xfId="27686"/>
    <cellStyle name="Camp Output Field General 11 8 2 7" xfId="27687"/>
    <cellStyle name="Camp Output Field General 11 8 2 8" xfId="27688"/>
    <cellStyle name="Camp Output Field General 11 8 3" xfId="4403"/>
    <cellStyle name="Camp Output Field General 11 8 3 2" xfId="27689"/>
    <cellStyle name="Camp Output Field General 11 8 4" xfId="27690"/>
    <cellStyle name="Camp Output Field General 11 8 5" xfId="27691"/>
    <cellStyle name="Camp Output Field General 11 8 6" xfId="27692"/>
    <cellStyle name="Camp Output Field General 11 8 7" xfId="27693"/>
    <cellStyle name="Camp Output Field General 11 9" xfId="4404"/>
    <cellStyle name="Camp Output Field General 11 9 2" xfId="27694"/>
    <cellStyle name="Camp Output Field General 11 9 3" xfId="27695"/>
    <cellStyle name="Camp Output Field General 11 9 4" xfId="27696"/>
    <cellStyle name="Camp Output Field General 11 9 5" xfId="27697"/>
    <cellStyle name="Camp Output Field General 11 9 6" xfId="27698"/>
    <cellStyle name="Camp Output Field General 11 9 7" xfId="27699"/>
    <cellStyle name="Camp Output Field General 12" xfId="4405"/>
    <cellStyle name="Camp Output Field General 12 10" xfId="4406"/>
    <cellStyle name="Camp Output Field General 12 11" xfId="27700"/>
    <cellStyle name="Camp Output Field General 12 12" xfId="27701"/>
    <cellStyle name="Camp Output Field General 12 13" xfId="27702"/>
    <cellStyle name="Camp Output Field General 12 14" xfId="27703"/>
    <cellStyle name="Camp Output Field General 12 2" xfId="4407"/>
    <cellStyle name="Camp Output Field General 12 2 10" xfId="27704"/>
    <cellStyle name="Camp Output Field General 12 2 11" xfId="27705"/>
    <cellStyle name="Camp Output Field General 12 2 12" xfId="27706"/>
    <cellStyle name="Camp Output Field General 12 2 2" xfId="4408"/>
    <cellStyle name="Camp Output Field General 12 2 2 10" xfId="27707"/>
    <cellStyle name="Camp Output Field General 12 2 2 11" xfId="27708"/>
    <cellStyle name="Camp Output Field General 12 2 2 2" xfId="4409"/>
    <cellStyle name="Camp Output Field General 12 2 2 2 2" xfId="4410"/>
    <cellStyle name="Camp Output Field General 12 2 2 2 2 2" xfId="4411"/>
    <cellStyle name="Camp Output Field General 12 2 2 2 2 2 2" xfId="27709"/>
    <cellStyle name="Camp Output Field General 12 2 2 2 2 2 3" xfId="27710"/>
    <cellStyle name="Camp Output Field General 12 2 2 2 2 2 4" xfId="27711"/>
    <cellStyle name="Camp Output Field General 12 2 2 2 2 2 5" xfId="27712"/>
    <cellStyle name="Camp Output Field General 12 2 2 2 2 2 6" xfId="27713"/>
    <cellStyle name="Camp Output Field General 12 2 2 2 2 2 7" xfId="27714"/>
    <cellStyle name="Camp Output Field General 12 2 2 2 2 2 8" xfId="27715"/>
    <cellStyle name="Camp Output Field General 12 2 2 2 2 3" xfId="4412"/>
    <cellStyle name="Camp Output Field General 12 2 2 2 2 3 2" xfId="27716"/>
    <cellStyle name="Camp Output Field General 12 2 2 2 2 4" xfId="27717"/>
    <cellStyle name="Camp Output Field General 12 2 2 2 2 5" xfId="27718"/>
    <cellStyle name="Camp Output Field General 12 2 2 2 2 6" xfId="27719"/>
    <cellStyle name="Camp Output Field General 12 2 2 2 2 7" xfId="27720"/>
    <cellStyle name="Camp Output Field General 12 2 2 2 3" xfId="4413"/>
    <cellStyle name="Camp Output Field General 12 2 2 2 3 2" xfId="27721"/>
    <cellStyle name="Camp Output Field General 12 2 2 2 3 3" xfId="27722"/>
    <cellStyle name="Camp Output Field General 12 2 2 2 3 4" xfId="27723"/>
    <cellStyle name="Camp Output Field General 12 2 2 2 3 5" xfId="27724"/>
    <cellStyle name="Camp Output Field General 12 2 2 2 3 6" xfId="27725"/>
    <cellStyle name="Camp Output Field General 12 2 2 2 3 7" xfId="27726"/>
    <cellStyle name="Camp Output Field General 12 2 2 2 4" xfId="4414"/>
    <cellStyle name="Camp Output Field General 12 2 2 2 5" xfId="27727"/>
    <cellStyle name="Camp Output Field General 12 2 2 2 6" xfId="27728"/>
    <cellStyle name="Camp Output Field General 12 2 2 2 7" xfId="27729"/>
    <cellStyle name="Camp Output Field General 12 2 2 2 8" xfId="27730"/>
    <cellStyle name="Camp Output Field General 12 2 2 3" xfId="4415"/>
    <cellStyle name="Camp Output Field General 12 2 2 3 2" xfId="4416"/>
    <cellStyle name="Camp Output Field General 12 2 2 3 2 2" xfId="4417"/>
    <cellStyle name="Camp Output Field General 12 2 2 3 2 2 2" xfId="27731"/>
    <cellStyle name="Camp Output Field General 12 2 2 3 2 2 3" xfId="27732"/>
    <cellStyle name="Camp Output Field General 12 2 2 3 2 2 4" xfId="27733"/>
    <cellStyle name="Camp Output Field General 12 2 2 3 2 2 5" xfId="27734"/>
    <cellStyle name="Camp Output Field General 12 2 2 3 2 2 6" xfId="27735"/>
    <cellStyle name="Camp Output Field General 12 2 2 3 2 2 7" xfId="27736"/>
    <cellStyle name="Camp Output Field General 12 2 2 3 2 2 8" xfId="27737"/>
    <cellStyle name="Camp Output Field General 12 2 2 3 2 3" xfId="4418"/>
    <cellStyle name="Camp Output Field General 12 2 2 3 2 3 2" xfId="27738"/>
    <cellStyle name="Camp Output Field General 12 2 2 3 2 4" xfId="27739"/>
    <cellStyle name="Camp Output Field General 12 2 2 3 2 5" xfId="27740"/>
    <cellStyle name="Camp Output Field General 12 2 2 3 2 6" xfId="27741"/>
    <cellStyle name="Camp Output Field General 12 2 2 3 2 7" xfId="27742"/>
    <cellStyle name="Camp Output Field General 12 2 2 3 3" xfId="4419"/>
    <cellStyle name="Camp Output Field General 12 2 2 3 3 2" xfId="27743"/>
    <cellStyle name="Camp Output Field General 12 2 2 3 3 3" xfId="27744"/>
    <cellStyle name="Camp Output Field General 12 2 2 3 3 4" xfId="27745"/>
    <cellStyle name="Camp Output Field General 12 2 2 3 3 5" xfId="27746"/>
    <cellStyle name="Camp Output Field General 12 2 2 3 3 6" xfId="27747"/>
    <cellStyle name="Camp Output Field General 12 2 2 3 3 7" xfId="27748"/>
    <cellStyle name="Camp Output Field General 12 2 2 3 4" xfId="4420"/>
    <cellStyle name="Camp Output Field General 12 2 2 3 5" xfId="27749"/>
    <cellStyle name="Camp Output Field General 12 2 2 3 6" xfId="27750"/>
    <cellStyle name="Camp Output Field General 12 2 2 3 7" xfId="27751"/>
    <cellStyle name="Camp Output Field General 12 2 2 3 8" xfId="27752"/>
    <cellStyle name="Camp Output Field General 12 2 2 4" xfId="4421"/>
    <cellStyle name="Camp Output Field General 12 2 2 4 2" xfId="4422"/>
    <cellStyle name="Camp Output Field General 12 2 2 4 2 2" xfId="4423"/>
    <cellStyle name="Camp Output Field General 12 2 2 4 2 2 2" xfId="27753"/>
    <cellStyle name="Camp Output Field General 12 2 2 4 2 2 3" xfId="27754"/>
    <cellStyle name="Camp Output Field General 12 2 2 4 2 2 4" xfId="27755"/>
    <cellStyle name="Camp Output Field General 12 2 2 4 2 2 5" xfId="27756"/>
    <cellStyle name="Camp Output Field General 12 2 2 4 2 2 6" xfId="27757"/>
    <cellStyle name="Camp Output Field General 12 2 2 4 2 2 7" xfId="27758"/>
    <cellStyle name="Camp Output Field General 12 2 2 4 2 2 8" xfId="27759"/>
    <cellStyle name="Camp Output Field General 12 2 2 4 2 3" xfId="4424"/>
    <cellStyle name="Camp Output Field General 12 2 2 4 2 3 2" xfId="27760"/>
    <cellStyle name="Camp Output Field General 12 2 2 4 2 4" xfId="27761"/>
    <cellStyle name="Camp Output Field General 12 2 2 4 2 5" xfId="27762"/>
    <cellStyle name="Camp Output Field General 12 2 2 4 2 6" xfId="27763"/>
    <cellStyle name="Camp Output Field General 12 2 2 4 2 7" xfId="27764"/>
    <cellStyle name="Camp Output Field General 12 2 2 4 3" xfId="4425"/>
    <cellStyle name="Camp Output Field General 12 2 2 4 3 2" xfId="27765"/>
    <cellStyle name="Camp Output Field General 12 2 2 4 3 3" xfId="27766"/>
    <cellStyle name="Camp Output Field General 12 2 2 4 3 4" xfId="27767"/>
    <cellStyle name="Camp Output Field General 12 2 2 4 3 5" xfId="27768"/>
    <cellStyle name="Camp Output Field General 12 2 2 4 3 6" xfId="27769"/>
    <cellStyle name="Camp Output Field General 12 2 2 4 3 7" xfId="27770"/>
    <cellStyle name="Camp Output Field General 12 2 2 4 4" xfId="4426"/>
    <cellStyle name="Camp Output Field General 12 2 2 4 5" xfId="27771"/>
    <cellStyle name="Camp Output Field General 12 2 2 4 6" xfId="27772"/>
    <cellStyle name="Camp Output Field General 12 2 2 4 7" xfId="27773"/>
    <cellStyle name="Camp Output Field General 12 2 2 4 8" xfId="27774"/>
    <cellStyle name="Camp Output Field General 12 2 2 5" xfId="4427"/>
    <cellStyle name="Camp Output Field General 12 2 2 5 2" xfId="4428"/>
    <cellStyle name="Camp Output Field General 12 2 2 5 2 2" xfId="27775"/>
    <cellStyle name="Camp Output Field General 12 2 2 5 2 3" xfId="27776"/>
    <cellStyle name="Camp Output Field General 12 2 2 5 2 4" xfId="27777"/>
    <cellStyle name="Camp Output Field General 12 2 2 5 2 5" xfId="27778"/>
    <cellStyle name="Camp Output Field General 12 2 2 5 2 6" xfId="27779"/>
    <cellStyle name="Camp Output Field General 12 2 2 5 2 7" xfId="27780"/>
    <cellStyle name="Camp Output Field General 12 2 2 5 2 8" xfId="27781"/>
    <cellStyle name="Camp Output Field General 12 2 2 5 3" xfId="4429"/>
    <cellStyle name="Camp Output Field General 12 2 2 5 3 2" xfId="27782"/>
    <cellStyle name="Camp Output Field General 12 2 2 5 4" xfId="27783"/>
    <cellStyle name="Camp Output Field General 12 2 2 5 5" xfId="27784"/>
    <cellStyle name="Camp Output Field General 12 2 2 5 6" xfId="27785"/>
    <cellStyle name="Camp Output Field General 12 2 2 5 7" xfId="27786"/>
    <cellStyle name="Camp Output Field General 12 2 2 6" xfId="4430"/>
    <cellStyle name="Camp Output Field General 12 2 2 6 2" xfId="27787"/>
    <cellStyle name="Camp Output Field General 12 2 2 6 3" xfId="27788"/>
    <cellStyle name="Camp Output Field General 12 2 2 6 4" xfId="27789"/>
    <cellStyle name="Camp Output Field General 12 2 2 6 5" xfId="27790"/>
    <cellStyle name="Camp Output Field General 12 2 2 6 6" xfId="27791"/>
    <cellStyle name="Camp Output Field General 12 2 2 6 7" xfId="27792"/>
    <cellStyle name="Camp Output Field General 12 2 2 7" xfId="4431"/>
    <cellStyle name="Camp Output Field General 12 2 2 8" xfId="27793"/>
    <cellStyle name="Camp Output Field General 12 2 2 9" xfId="27794"/>
    <cellStyle name="Camp Output Field General 12 2 3" xfId="4432"/>
    <cellStyle name="Camp Output Field General 12 2 3 2" xfId="4433"/>
    <cellStyle name="Camp Output Field General 12 2 3 2 2" xfId="4434"/>
    <cellStyle name="Camp Output Field General 12 2 3 2 2 2" xfId="27795"/>
    <cellStyle name="Camp Output Field General 12 2 3 2 2 3" xfId="27796"/>
    <cellStyle name="Camp Output Field General 12 2 3 2 2 4" xfId="27797"/>
    <cellStyle name="Camp Output Field General 12 2 3 2 2 5" xfId="27798"/>
    <cellStyle name="Camp Output Field General 12 2 3 2 2 6" xfId="27799"/>
    <cellStyle name="Camp Output Field General 12 2 3 2 2 7" xfId="27800"/>
    <cellStyle name="Camp Output Field General 12 2 3 2 2 8" xfId="27801"/>
    <cellStyle name="Camp Output Field General 12 2 3 2 3" xfId="4435"/>
    <cellStyle name="Camp Output Field General 12 2 3 2 3 2" xfId="27802"/>
    <cellStyle name="Camp Output Field General 12 2 3 2 4" xfId="27803"/>
    <cellStyle name="Camp Output Field General 12 2 3 2 5" xfId="27804"/>
    <cellStyle name="Camp Output Field General 12 2 3 2 6" xfId="27805"/>
    <cellStyle name="Camp Output Field General 12 2 3 2 7" xfId="27806"/>
    <cellStyle name="Camp Output Field General 12 2 3 3" xfId="4436"/>
    <cellStyle name="Camp Output Field General 12 2 3 3 2" xfId="27807"/>
    <cellStyle name="Camp Output Field General 12 2 3 3 3" xfId="27808"/>
    <cellStyle name="Camp Output Field General 12 2 3 3 4" xfId="27809"/>
    <cellStyle name="Camp Output Field General 12 2 3 3 5" xfId="27810"/>
    <cellStyle name="Camp Output Field General 12 2 3 3 6" xfId="27811"/>
    <cellStyle name="Camp Output Field General 12 2 3 3 7" xfId="27812"/>
    <cellStyle name="Camp Output Field General 12 2 3 4" xfId="4437"/>
    <cellStyle name="Camp Output Field General 12 2 3 5" xfId="27813"/>
    <cellStyle name="Camp Output Field General 12 2 3 6" xfId="27814"/>
    <cellStyle name="Camp Output Field General 12 2 3 7" xfId="27815"/>
    <cellStyle name="Camp Output Field General 12 2 3 8" xfId="27816"/>
    <cellStyle name="Camp Output Field General 12 2 4" xfId="4438"/>
    <cellStyle name="Camp Output Field General 12 2 4 2" xfId="4439"/>
    <cellStyle name="Camp Output Field General 12 2 4 2 2" xfId="4440"/>
    <cellStyle name="Camp Output Field General 12 2 4 2 2 2" xfId="27817"/>
    <cellStyle name="Camp Output Field General 12 2 4 2 2 3" xfId="27818"/>
    <cellStyle name="Camp Output Field General 12 2 4 2 2 4" xfId="27819"/>
    <cellStyle name="Camp Output Field General 12 2 4 2 2 5" xfId="27820"/>
    <cellStyle name="Camp Output Field General 12 2 4 2 2 6" xfId="27821"/>
    <cellStyle name="Camp Output Field General 12 2 4 2 2 7" xfId="27822"/>
    <cellStyle name="Camp Output Field General 12 2 4 2 2 8" xfId="27823"/>
    <cellStyle name="Camp Output Field General 12 2 4 2 3" xfId="4441"/>
    <cellStyle name="Camp Output Field General 12 2 4 2 3 2" xfId="27824"/>
    <cellStyle name="Camp Output Field General 12 2 4 2 4" xfId="27825"/>
    <cellStyle name="Camp Output Field General 12 2 4 2 5" xfId="27826"/>
    <cellStyle name="Camp Output Field General 12 2 4 2 6" xfId="27827"/>
    <cellStyle name="Camp Output Field General 12 2 4 2 7" xfId="27828"/>
    <cellStyle name="Camp Output Field General 12 2 4 3" xfId="4442"/>
    <cellStyle name="Camp Output Field General 12 2 4 3 2" xfId="27829"/>
    <cellStyle name="Camp Output Field General 12 2 4 3 3" xfId="27830"/>
    <cellStyle name="Camp Output Field General 12 2 4 3 4" xfId="27831"/>
    <cellStyle name="Camp Output Field General 12 2 4 3 5" xfId="27832"/>
    <cellStyle name="Camp Output Field General 12 2 4 3 6" xfId="27833"/>
    <cellStyle name="Camp Output Field General 12 2 4 3 7" xfId="27834"/>
    <cellStyle name="Camp Output Field General 12 2 4 4" xfId="4443"/>
    <cellStyle name="Camp Output Field General 12 2 4 5" xfId="27835"/>
    <cellStyle name="Camp Output Field General 12 2 4 6" xfId="27836"/>
    <cellStyle name="Camp Output Field General 12 2 4 7" xfId="27837"/>
    <cellStyle name="Camp Output Field General 12 2 4 8" xfId="27838"/>
    <cellStyle name="Camp Output Field General 12 2 5" xfId="4444"/>
    <cellStyle name="Camp Output Field General 12 2 5 2" xfId="4445"/>
    <cellStyle name="Camp Output Field General 12 2 5 2 2" xfId="4446"/>
    <cellStyle name="Camp Output Field General 12 2 5 2 2 2" xfId="27839"/>
    <cellStyle name="Camp Output Field General 12 2 5 2 2 3" xfId="27840"/>
    <cellStyle name="Camp Output Field General 12 2 5 2 2 4" xfId="27841"/>
    <cellStyle name="Camp Output Field General 12 2 5 2 2 5" xfId="27842"/>
    <cellStyle name="Camp Output Field General 12 2 5 2 2 6" xfId="27843"/>
    <cellStyle name="Camp Output Field General 12 2 5 2 2 7" xfId="27844"/>
    <cellStyle name="Camp Output Field General 12 2 5 2 2 8" xfId="27845"/>
    <cellStyle name="Camp Output Field General 12 2 5 2 3" xfId="4447"/>
    <cellStyle name="Camp Output Field General 12 2 5 2 3 2" xfId="27846"/>
    <cellStyle name="Camp Output Field General 12 2 5 2 4" xfId="27847"/>
    <cellStyle name="Camp Output Field General 12 2 5 2 5" xfId="27848"/>
    <cellStyle name="Camp Output Field General 12 2 5 2 6" xfId="27849"/>
    <cellStyle name="Camp Output Field General 12 2 5 2 7" xfId="27850"/>
    <cellStyle name="Camp Output Field General 12 2 5 3" xfId="4448"/>
    <cellStyle name="Camp Output Field General 12 2 5 3 2" xfId="27851"/>
    <cellStyle name="Camp Output Field General 12 2 5 3 3" xfId="27852"/>
    <cellStyle name="Camp Output Field General 12 2 5 3 4" xfId="27853"/>
    <cellStyle name="Camp Output Field General 12 2 5 3 5" xfId="27854"/>
    <cellStyle name="Camp Output Field General 12 2 5 3 6" xfId="27855"/>
    <cellStyle name="Camp Output Field General 12 2 5 3 7" xfId="27856"/>
    <cellStyle name="Camp Output Field General 12 2 5 4" xfId="4449"/>
    <cellStyle name="Camp Output Field General 12 2 5 5" xfId="27857"/>
    <cellStyle name="Camp Output Field General 12 2 5 6" xfId="27858"/>
    <cellStyle name="Camp Output Field General 12 2 5 7" xfId="27859"/>
    <cellStyle name="Camp Output Field General 12 2 5 8" xfId="27860"/>
    <cellStyle name="Camp Output Field General 12 2 6" xfId="4450"/>
    <cellStyle name="Camp Output Field General 12 2 6 2" xfId="4451"/>
    <cellStyle name="Camp Output Field General 12 2 6 2 2" xfId="27861"/>
    <cellStyle name="Camp Output Field General 12 2 6 2 3" xfId="27862"/>
    <cellStyle name="Camp Output Field General 12 2 6 2 4" xfId="27863"/>
    <cellStyle name="Camp Output Field General 12 2 6 2 5" xfId="27864"/>
    <cellStyle name="Camp Output Field General 12 2 6 2 6" xfId="27865"/>
    <cellStyle name="Camp Output Field General 12 2 6 2 7" xfId="27866"/>
    <cellStyle name="Camp Output Field General 12 2 6 2 8" xfId="27867"/>
    <cellStyle name="Camp Output Field General 12 2 6 3" xfId="4452"/>
    <cellStyle name="Camp Output Field General 12 2 6 3 2" xfId="27868"/>
    <cellStyle name="Camp Output Field General 12 2 6 4" xfId="27869"/>
    <cellStyle name="Camp Output Field General 12 2 6 5" xfId="27870"/>
    <cellStyle name="Camp Output Field General 12 2 6 6" xfId="27871"/>
    <cellStyle name="Camp Output Field General 12 2 6 7" xfId="27872"/>
    <cellStyle name="Camp Output Field General 12 2 7" xfId="4453"/>
    <cellStyle name="Camp Output Field General 12 2 7 2" xfId="27873"/>
    <cellStyle name="Camp Output Field General 12 2 7 3" xfId="27874"/>
    <cellStyle name="Camp Output Field General 12 2 7 4" xfId="27875"/>
    <cellStyle name="Camp Output Field General 12 2 7 5" xfId="27876"/>
    <cellStyle name="Camp Output Field General 12 2 7 6" xfId="27877"/>
    <cellStyle name="Camp Output Field General 12 2 7 7" xfId="27878"/>
    <cellStyle name="Camp Output Field General 12 2 8" xfId="4454"/>
    <cellStyle name="Camp Output Field General 12 2 9" xfId="27879"/>
    <cellStyle name="Camp Output Field General 12 3" xfId="4455"/>
    <cellStyle name="Camp Output Field General 12 3 10" xfId="27880"/>
    <cellStyle name="Camp Output Field General 12 3 11" xfId="27881"/>
    <cellStyle name="Camp Output Field General 12 3 2" xfId="4456"/>
    <cellStyle name="Camp Output Field General 12 3 2 2" xfId="4457"/>
    <cellStyle name="Camp Output Field General 12 3 2 2 2" xfId="4458"/>
    <cellStyle name="Camp Output Field General 12 3 2 2 2 2" xfId="27882"/>
    <cellStyle name="Camp Output Field General 12 3 2 2 2 3" xfId="27883"/>
    <cellStyle name="Camp Output Field General 12 3 2 2 2 4" xfId="27884"/>
    <cellStyle name="Camp Output Field General 12 3 2 2 2 5" xfId="27885"/>
    <cellStyle name="Camp Output Field General 12 3 2 2 2 6" xfId="27886"/>
    <cellStyle name="Camp Output Field General 12 3 2 2 2 7" xfId="27887"/>
    <cellStyle name="Camp Output Field General 12 3 2 2 2 8" xfId="27888"/>
    <cellStyle name="Camp Output Field General 12 3 2 2 3" xfId="4459"/>
    <cellStyle name="Camp Output Field General 12 3 2 2 3 2" xfId="27889"/>
    <cellStyle name="Camp Output Field General 12 3 2 2 4" xfId="27890"/>
    <cellStyle name="Camp Output Field General 12 3 2 2 5" xfId="27891"/>
    <cellStyle name="Camp Output Field General 12 3 2 2 6" xfId="27892"/>
    <cellStyle name="Camp Output Field General 12 3 2 2 7" xfId="27893"/>
    <cellStyle name="Camp Output Field General 12 3 2 3" xfId="4460"/>
    <cellStyle name="Camp Output Field General 12 3 2 3 2" xfId="27894"/>
    <cellStyle name="Camp Output Field General 12 3 2 3 3" xfId="27895"/>
    <cellStyle name="Camp Output Field General 12 3 2 3 4" xfId="27896"/>
    <cellStyle name="Camp Output Field General 12 3 2 3 5" xfId="27897"/>
    <cellStyle name="Camp Output Field General 12 3 2 3 6" xfId="27898"/>
    <cellStyle name="Camp Output Field General 12 3 2 3 7" xfId="27899"/>
    <cellStyle name="Camp Output Field General 12 3 2 4" xfId="4461"/>
    <cellStyle name="Camp Output Field General 12 3 2 5" xfId="27900"/>
    <cellStyle name="Camp Output Field General 12 3 2 6" xfId="27901"/>
    <cellStyle name="Camp Output Field General 12 3 2 7" xfId="27902"/>
    <cellStyle name="Camp Output Field General 12 3 2 8" xfId="27903"/>
    <cellStyle name="Camp Output Field General 12 3 3" xfId="4462"/>
    <cellStyle name="Camp Output Field General 12 3 3 2" xfId="4463"/>
    <cellStyle name="Camp Output Field General 12 3 3 2 2" xfId="4464"/>
    <cellStyle name="Camp Output Field General 12 3 3 2 2 2" xfId="27904"/>
    <cellStyle name="Camp Output Field General 12 3 3 2 2 3" xfId="27905"/>
    <cellStyle name="Camp Output Field General 12 3 3 2 2 4" xfId="27906"/>
    <cellStyle name="Camp Output Field General 12 3 3 2 2 5" xfId="27907"/>
    <cellStyle name="Camp Output Field General 12 3 3 2 2 6" xfId="27908"/>
    <cellStyle name="Camp Output Field General 12 3 3 2 2 7" xfId="27909"/>
    <cellStyle name="Camp Output Field General 12 3 3 2 2 8" xfId="27910"/>
    <cellStyle name="Camp Output Field General 12 3 3 2 3" xfId="4465"/>
    <cellStyle name="Camp Output Field General 12 3 3 2 3 2" xfId="27911"/>
    <cellStyle name="Camp Output Field General 12 3 3 2 4" xfId="27912"/>
    <cellStyle name="Camp Output Field General 12 3 3 2 5" xfId="27913"/>
    <cellStyle name="Camp Output Field General 12 3 3 2 6" xfId="27914"/>
    <cellStyle name="Camp Output Field General 12 3 3 2 7" xfId="27915"/>
    <cellStyle name="Camp Output Field General 12 3 3 3" xfId="4466"/>
    <cellStyle name="Camp Output Field General 12 3 3 3 2" xfId="27916"/>
    <cellStyle name="Camp Output Field General 12 3 3 3 3" xfId="27917"/>
    <cellStyle name="Camp Output Field General 12 3 3 3 4" xfId="27918"/>
    <cellStyle name="Camp Output Field General 12 3 3 3 5" xfId="27919"/>
    <cellStyle name="Camp Output Field General 12 3 3 3 6" xfId="27920"/>
    <cellStyle name="Camp Output Field General 12 3 3 3 7" xfId="27921"/>
    <cellStyle name="Camp Output Field General 12 3 3 4" xfId="4467"/>
    <cellStyle name="Camp Output Field General 12 3 3 5" xfId="27922"/>
    <cellStyle name="Camp Output Field General 12 3 3 6" xfId="27923"/>
    <cellStyle name="Camp Output Field General 12 3 3 7" xfId="27924"/>
    <cellStyle name="Camp Output Field General 12 3 3 8" xfId="27925"/>
    <cellStyle name="Camp Output Field General 12 3 4" xfId="4468"/>
    <cellStyle name="Camp Output Field General 12 3 4 2" xfId="4469"/>
    <cellStyle name="Camp Output Field General 12 3 4 2 2" xfId="4470"/>
    <cellStyle name="Camp Output Field General 12 3 4 2 2 2" xfId="27926"/>
    <cellStyle name="Camp Output Field General 12 3 4 2 2 3" xfId="27927"/>
    <cellStyle name="Camp Output Field General 12 3 4 2 2 4" xfId="27928"/>
    <cellStyle name="Camp Output Field General 12 3 4 2 2 5" xfId="27929"/>
    <cellStyle name="Camp Output Field General 12 3 4 2 2 6" xfId="27930"/>
    <cellStyle name="Camp Output Field General 12 3 4 2 2 7" xfId="27931"/>
    <cellStyle name="Camp Output Field General 12 3 4 2 2 8" xfId="27932"/>
    <cellStyle name="Camp Output Field General 12 3 4 2 3" xfId="4471"/>
    <cellStyle name="Camp Output Field General 12 3 4 2 3 2" xfId="27933"/>
    <cellStyle name="Camp Output Field General 12 3 4 2 4" xfId="27934"/>
    <cellStyle name="Camp Output Field General 12 3 4 2 5" xfId="27935"/>
    <cellStyle name="Camp Output Field General 12 3 4 2 6" xfId="27936"/>
    <cellStyle name="Camp Output Field General 12 3 4 2 7" xfId="27937"/>
    <cellStyle name="Camp Output Field General 12 3 4 3" xfId="4472"/>
    <cellStyle name="Camp Output Field General 12 3 4 3 2" xfId="27938"/>
    <cellStyle name="Camp Output Field General 12 3 4 3 3" xfId="27939"/>
    <cellStyle name="Camp Output Field General 12 3 4 3 4" xfId="27940"/>
    <cellStyle name="Camp Output Field General 12 3 4 3 5" xfId="27941"/>
    <cellStyle name="Camp Output Field General 12 3 4 3 6" xfId="27942"/>
    <cellStyle name="Camp Output Field General 12 3 4 3 7" xfId="27943"/>
    <cellStyle name="Camp Output Field General 12 3 4 4" xfId="4473"/>
    <cellStyle name="Camp Output Field General 12 3 4 5" xfId="27944"/>
    <cellStyle name="Camp Output Field General 12 3 4 6" xfId="27945"/>
    <cellStyle name="Camp Output Field General 12 3 4 7" xfId="27946"/>
    <cellStyle name="Camp Output Field General 12 3 4 8" xfId="27947"/>
    <cellStyle name="Camp Output Field General 12 3 5" xfId="4474"/>
    <cellStyle name="Camp Output Field General 12 3 5 2" xfId="4475"/>
    <cellStyle name="Camp Output Field General 12 3 5 2 2" xfId="27948"/>
    <cellStyle name="Camp Output Field General 12 3 5 2 3" xfId="27949"/>
    <cellStyle name="Camp Output Field General 12 3 5 2 4" xfId="27950"/>
    <cellStyle name="Camp Output Field General 12 3 5 2 5" xfId="27951"/>
    <cellStyle name="Camp Output Field General 12 3 5 2 6" xfId="27952"/>
    <cellStyle name="Camp Output Field General 12 3 5 2 7" xfId="27953"/>
    <cellStyle name="Camp Output Field General 12 3 5 2 8" xfId="27954"/>
    <cellStyle name="Camp Output Field General 12 3 5 3" xfId="4476"/>
    <cellStyle name="Camp Output Field General 12 3 5 3 2" xfId="27955"/>
    <cellStyle name="Camp Output Field General 12 3 5 4" xfId="27956"/>
    <cellStyle name="Camp Output Field General 12 3 5 5" xfId="27957"/>
    <cellStyle name="Camp Output Field General 12 3 5 6" xfId="27958"/>
    <cellStyle name="Camp Output Field General 12 3 5 7" xfId="27959"/>
    <cellStyle name="Camp Output Field General 12 3 6" xfId="4477"/>
    <cellStyle name="Camp Output Field General 12 3 6 2" xfId="27960"/>
    <cellStyle name="Camp Output Field General 12 3 6 3" xfId="27961"/>
    <cellStyle name="Camp Output Field General 12 3 6 4" xfId="27962"/>
    <cellStyle name="Camp Output Field General 12 3 6 5" xfId="27963"/>
    <cellStyle name="Camp Output Field General 12 3 6 6" xfId="27964"/>
    <cellStyle name="Camp Output Field General 12 3 6 7" xfId="27965"/>
    <cellStyle name="Camp Output Field General 12 3 7" xfId="4478"/>
    <cellStyle name="Camp Output Field General 12 3 8" xfId="27966"/>
    <cellStyle name="Camp Output Field General 12 3 9" xfId="27967"/>
    <cellStyle name="Camp Output Field General 12 4" xfId="4479"/>
    <cellStyle name="Camp Output Field General 12 4 10" xfId="27968"/>
    <cellStyle name="Camp Output Field General 12 4 11" xfId="27969"/>
    <cellStyle name="Camp Output Field General 12 4 2" xfId="4480"/>
    <cellStyle name="Camp Output Field General 12 4 2 2" xfId="4481"/>
    <cellStyle name="Camp Output Field General 12 4 2 2 2" xfId="4482"/>
    <cellStyle name="Camp Output Field General 12 4 2 2 2 2" xfId="27970"/>
    <cellStyle name="Camp Output Field General 12 4 2 2 2 3" xfId="27971"/>
    <cellStyle name="Camp Output Field General 12 4 2 2 2 4" xfId="27972"/>
    <cellStyle name="Camp Output Field General 12 4 2 2 2 5" xfId="27973"/>
    <cellStyle name="Camp Output Field General 12 4 2 2 2 6" xfId="27974"/>
    <cellStyle name="Camp Output Field General 12 4 2 2 2 7" xfId="27975"/>
    <cellStyle name="Camp Output Field General 12 4 2 2 2 8" xfId="27976"/>
    <cellStyle name="Camp Output Field General 12 4 2 2 3" xfId="4483"/>
    <cellStyle name="Camp Output Field General 12 4 2 2 3 2" xfId="27977"/>
    <cellStyle name="Camp Output Field General 12 4 2 2 4" xfId="27978"/>
    <cellStyle name="Camp Output Field General 12 4 2 2 5" xfId="27979"/>
    <cellStyle name="Camp Output Field General 12 4 2 2 6" xfId="27980"/>
    <cellStyle name="Camp Output Field General 12 4 2 2 7" xfId="27981"/>
    <cellStyle name="Camp Output Field General 12 4 2 3" xfId="4484"/>
    <cellStyle name="Camp Output Field General 12 4 2 3 2" xfId="27982"/>
    <cellStyle name="Camp Output Field General 12 4 2 3 3" xfId="27983"/>
    <cellStyle name="Camp Output Field General 12 4 2 3 4" xfId="27984"/>
    <cellStyle name="Camp Output Field General 12 4 2 3 5" xfId="27985"/>
    <cellStyle name="Camp Output Field General 12 4 2 3 6" xfId="27986"/>
    <cellStyle name="Camp Output Field General 12 4 2 3 7" xfId="27987"/>
    <cellStyle name="Camp Output Field General 12 4 2 4" xfId="4485"/>
    <cellStyle name="Camp Output Field General 12 4 2 5" xfId="27988"/>
    <cellStyle name="Camp Output Field General 12 4 2 6" xfId="27989"/>
    <cellStyle name="Camp Output Field General 12 4 2 7" xfId="27990"/>
    <cellStyle name="Camp Output Field General 12 4 2 8" xfId="27991"/>
    <cellStyle name="Camp Output Field General 12 4 3" xfId="4486"/>
    <cellStyle name="Camp Output Field General 12 4 3 2" xfId="4487"/>
    <cellStyle name="Camp Output Field General 12 4 3 2 2" xfId="4488"/>
    <cellStyle name="Camp Output Field General 12 4 3 2 2 2" xfId="27992"/>
    <cellStyle name="Camp Output Field General 12 4 3 2 2 3" xfId="27993"/>
    <cellStyle name="Camp Output Field General 12 4 3 2 2 4" xfId="27994"/>
    <cellStyle name="Camp Output Field General 12 4 3 2 2 5" xfId="27995"/>
    <cellStyle name="Camp Output Field General 12 4 3 2 2 6" xfId="27996"/>
    <cellStyle name="Camp Output Field General 12 4 3 2 2 7" xfId="27997"/>
    <cellStyle name="Camp Output Field General 12 4 3 2 2 8" xfId="27998"/>
    <cellStyle name="Camp Output Field General 12 4 3 2 3" xfId="4489"/>
    <cellStyle name="Camp Output Field General 12 4 3 2 3 2" xfId="27999"/>
    <cellStyle name="Camp Output Field General 12 4 3 2 4" xfId="28000"/>
    <cellStyle name="Camp Output Field General 12 4 3 2 5" xfId="28001"/>
    <cellStyle name="Camp Output Field General 12 4 3 2 6" xfId="28002"/>
    <cellStyle name="Camp Output Field General 12 4 3 2 7" xfId="28003"/>
    <cellStyle name="Camp Output Field General 12 4 3 3" xfId="4490"/>
    <cellStyle name="Camp Output Field General 12 4 3 3 2" xfId="28004"/>
    <cellStyle name="Camp Output Field General 12 4 3 3 3" xfId="28005"/>
    <cellStyle name="Camp Output Field General 12 4 3 3 4" xfId="28006"/>
    <cellStyle name="Camp Output Field General 12 4 3 3 5" xfId="28007"/>
    <cellStyle name="Camp Output Field General 12 4 3 3 6" xfId="28008"/>
    <cellStyle name="Camp Output Field General 12 4 3 3 7" xfId="28009"/>
    <cellStyle name="Camp Output Field General 12 4 3 4" xfId="4491"/>
    <cellStyle name="Camp Output Field General 12 4 3 5" xfId="28010"/>
    <cellStyle name="Camp Output Field General 12 4 3 6" xfId="28011"/>
    <cellStyle name="Camp Output Field General 12 4 3 7" xfId="28012"/>
    <cellStyle name="Camp Output Field General 12 4 3 8" xfId="28013"/>
    <cellStyle name="Camp Output Field General 12 4 4" xfId="4492"/>
    <cellStyle name="Camp Output Field General 12 4 4 2" xfId="4493"/>
    <cellStyle name="Camp Output Field General 12 4 4 2 2" xfId="4494"/>
    <cellStyle name="Camp Output Field General 12 4 4 2 2 2" xfId="28014"/>
    <cellStyle name="Camp Output Field General 12 4 4 2 2 3" xfId="28015"/>
    <cellStyle name="Camp Output Field General 12 4 4 2 2 4" xfId="28016"/>
    <cellStyle name="Camp Output Field General 12 4 4 2 2 5" xfId="28017"/>
    <cellStyle name="Camp Output Field General 12 4 4 2 2 6" xfId="28018"/>
    <cellStyle name="Camp Output Field General 12 4 4 2 2 7" xfId="28019"/>
    <cellStyle name="Camp Output Field General 12 4 4 2 2 8" xfId="28020"/>
    <cellStyle name="Camp Output Field General 12 4 4 2 3" xfId="4495"/>
    <cellStyle name="Camp Output Field General 12 4 4 2 3 2" xfId="28021"/>
    <cellStyle name="Camp Output Field General 12 4 4 2 4" xfId="28022"/>
    <cellStyle name="Camp Output Field General 12 4 4 2 5" xfId="28023"/>
    <cellStyle name="Camp Output Field General 12 4 4 2 6" xfId="28024"/>
    <cellStyle name="Camp Output Field General 12 4 4 2 7" xfId="28025"/>
    <cellStyle name="Camp Output Field General 12 4 4 3" xfId="4496"/>
    <cellStyle name="Camp Output Field General 12 4 4 3 2" xfId="28026"/>
    <cellStyle name="Camp Output Field General 12 4 4 3 3" xfId="28027"/>
    <cellStyle name="Camp Output Field General 12 4 4 3 4" xfId="28028"/>
    <cellStyle name="Camp Output Field General 12 4 4 3 5" xfId="28029"/>
    <cellStyle name="Camp Output Field General 12 4 4 3 6" xfId="28030"/>
    <cellStyle name="Camp Output Field General 12 4 4 3 7" xfId="28031"/>
    <cellStyle name="Camp Output Field General 12 4 4 4" xfId="4497"/>
    <cellStyle name="Camp Output Field General 12 4 4 5" xfId="28032"/>
    <cellStyle name="Camp Output Field General 12 4 4 6" xfId="28033"/>
    <cellStyle name="Camp Output Field General 12 4 4 7" xfId="28034"/>
    <cellStyle name="Camp Output Field General 12 4 4 8" xfId="28035"/>
    <cellStyle name="Camp Output Field General 12 4 5" xfId="4498"/>
    <cellStyle name="Camp Output Field General 12 4 5 2" xfId="4499"/>
    <cellStyle name="Camp Output Field General 12 4 5 2 2" xfId="28036"/>
    <cellStyle name="Camp Output Field General 12 4 5 2 3" xfId="28037"/>
    <cellStyle name="Camp Output Field General 12 4 5 2 4" xfId="28038"/>
    <cellStyle name="Camp Output Field General 12 4 5 2 5" xfId="28039"/>
    <cellStyle name="Camp Output Field General 12 4 5 2 6" xfId="28040"/>
    <cellStyle name="Camp Output Field General 12 4 5 2 7" xfId="28041"/>
    <cellStyle name="Camp Output Field General 12 4 5 2 8" xfId="28042"/>
    <cellStyle name="Camp Output Field General 12 4 5 3" xfId="4500"/>
    <cellStyle name="Camp Output Field General 12 4 5 3 2" xfId="28043"/>
    <cellStyle name="Camp Output Field General 12 4 5 4" xfId="28044"/>
    <cellStyle name="Camp Output Field General 12 4 5 5" xfId="28045"/>
    <cellStyle name="Camp Output Field General 12 4 5 6" xfId="28046"/>
    <cellStyle name="Camp Output Field General 12 4 5 7" xfId="28047"/>
    <cellStyle name="Camp Output Field General 12 4 6" xfId="4501"/>
    <cellStyle name="Camp Output Field General 12 4 6 2" xfId="28048"/>
    <cellStyle name="Camp Output Field General 12 4 6 3" xfId="28049"/>
    <cellStyle name="Camp Output Field General 12 4 6 4" xfId="28050"/>
    <cellStyle name="Camp Output Field General 12 4 6 5" xfId="28051"/>
    <cellStyle name="Camp Output Field General 12 4 6 6" xfId="28052"/>
    <cellStyle name="Camp Output Field General 12 4 6 7" xfId="28053"/>
    <cellStyle name="Camp Output Field General 12 4 7" xfId="4502"/>
    <cellStyle name="Camp Output Field General 12 4 8" xfId="28054"/>
    <cellStyle name="Camp Output Field General 12 4 9" xfId="28055"/>
    <cellStyle name="Camp Output Field General 12 5" xfId="4503"/>
    <cellStyle name="Camp Output Field General 12 5 2" xfId="4504"/>
    <cellStyle name="Camp Output Field General 12 5 2 2" xfId="4505"/>
    <cellStyle name="Camp Output Field General 12 5 2 2 2" xfId="28056"/>
    <cellStyle name="Camp Output Field General 12 5 2 2 3" xfId="28057"/>
    <cellStyle name="Camp Output Field General 12 5 2 2 4" xfId="28058"/>
    <cellStyle name="Camp Output Field General 12 5 2 2 5" xfId="28059"/>
    <cellStyle name="Camp Output Field General 12 5 2 2 6" xfId="28060"/>
    <cellStyle name="Camp Output Field General 12 5 2 2 7" xfId="28061"/>
    <cellStyle name="Camp Output Field General 12 5 2 2 8" xfId="28062"/>
    <cellStyle name="Camp Output Field General 12 5 2 3" xfId="4506"/>
    <cellStyle name="Camp Output Field General 12 5 2 3 2" xfId="28063"/>
    <cellStyle name="Camp Output Field General 12 5 2 4" xfId="28064"/>
    <cellStyle name="Camp Output Field General 12 5 2 5" xfId="28065"/>
    <cellStyle name="Camp Output Field General 12 5 2 6" xfId="28066"/>
    <cellStyle name="Camp Output Field General 12 5 2 7" xfId="28067"/>
    <cellStyle name="Camp Output Field General 12 5 3" xfId="4507"/>
    <cellStyle name="Camp Output Field General 12 5 3 2" xfId="28068"/>
    <cellStyle name="Camp Output Field General 12 5 3 3" xfId="28069"/>
    <cellStyle name="Camp Output Field General 12 5 3 4" xfId="28070"/>
    <cellStyle name="Camp Output Field General 12 5 3 5" xfId="28071"/>
    <cellStyle name="Camp Output Field General 12 5 3 6" xfId="28072"/>
    <cellStyle name="Camp Output Field General 12 5 3 7" xfId="28073"/>
    <cellStyle name="Camp Output Field General 12 5 4" xfId="4508"/>
    <cellStyle name="Camp Output Field General 12 5 5" xfId="28074"/>
    <cellStyle name="Camp Output Field General 12 5 6" xfId="28075"/>
    <cellStyle name="Camp Output Field General 12 5 7" xfId="28076"/>
    <cellStyle name="Camp Output Field General 12 5 8" xfId="28077"/>
    <cellStyle name="Camp Output Field General 12 6" xfId="4509"/>
    <cellStyle name="Camp Output Field General 12 6 2" xfId="4510"/>
    <cellStyle name="Camp Output Field General 12 6 2 2" xfId="4511"/>
    <cellStyle name="Camp Output Field General 12 6 2 2 2" xfId="28078"/>
    <cellStyle name="Camp Output Field General 12 6 2 2 3" xfId="28079"/>
    <cellStyle name="Camp Output Field General 12 6 2 2 4" xfId="28080"/>
    <cellStyle name="Camp Output Field General 12 6 2 2 5" xfId="28081"/>
    <cellStyle name="Camp Output Field General 12 6 2 2 6" xfId="28082"/>
    <cellStyle name="Camp Output Field General 12 6 2 2 7" xfId="28083"/>
    <cellStyle name="Camp Output Field General 12 6 2 2 8" xfId="28084"/>
    <cellStyle name="Camp Output Field General 12 6 2 3" xfId="4512"/>
    <cellStyle name="Camp Output Field General 12 6 2 3 2" xfId="28085"/>
    <cellStyle name="Camp Output Field General 12 6 2 4" xfId="28086"/>
    <cellStyle name="Camp Output Field General 12 6 2 5" xfId="28087"/>
    <cellStyle name="Camp Output Field General 12 6 2 6" xfId="28088"/>
    <cellStyle name="Camp Output Field General 12 6 2 7" xfId="28089"/>
    <cellStyle name="Camp Output Field General 12 6 3" xfId="4513"/>
    <cellStyle name="Camp Output Field General 12 6 3 2" xfId="28090"/>
    <cellStyle name="Camp Output Field General 12 6 3 3" xfId="28091"/>
    <cellStyle name="Camp Output Field General 12 6 3 4" xfId="28092"/>
    <cellStyle name="Camp Output Field General 12 6 3 5" xfId="28093"/>
    <cellStyle name="Camp Output Field General 12 6 3 6" xfId="28094"/>
    <cellStyle name="Camp Output Field General 12 6 3 7" xfId="28095"/>
    <cellStyle name="Camp Output Field General 12 6 4" xfId="4514"/>
    <cellStyle name="Camp Output Field General 12 6 5" xfId="28096"/>
    <cellStyle name="Camp Output Field General 12 6 6" xfId="28097"/>
    <cellStyle name="Camp Output Field General 12 6 7" xfId="28098"/>
    <cellStyle name="Camp Output Field General 12 6 8" xfId="28099"/>
    <cellStyle name="Camp Output Field General 12 7" xfId="4515"/>
    <cellStyle name="Camp Output Field General 12 7 2" xfId="4516"/>
    <cellStyle name="Camp Output Field General 12 7 2 2" xfId="4517"/>
    <cellStyle name="Camp Output Field General 12 7 2 2 2" xfId="28100"/>
    <cellStyle name="Camp Output Field General 12 7 2 2 3" xfId="28101"/>
    <cellStyle name="Camp Output Field General 12 7 2 2 4" xfId="28102"/>
    <cellStyle name="Camp Output Field General 12 7 2 2 5" xfId="28103"/>
    <cellStyle name="Camp Output Field General 12 7 2 2 6" xfId="28104"/>
    <cellStyle name="Camp Output Field General 12 7 2 2 7" xfId="28105"/>
    <cellStyle name="Camp Output Field General 12 7 2 2 8" xfId="28106"/>
    <cellStyle name="Camp Output Field General 12 7 2 3" xfId="4518"/>
    <cellStyle name="Camp Output Field General 12 7 2 3 2" xfId="28107"/>
    <cellStyle name="Camp Output Field General 12 7 2 4" xfId="28108"/>
    <cellStyle name="Camp Output Field General 12 7 2 5" xfId="28109"/>
    <cellStyle name="Camp Output Field General 12 7 2 6" xfId="28110"/>
    <cellStyle name="Camp Output Field General 12 7 2 7" xfId="28111"/>
    <cellStyle name="Camp Output Field General 12 7 3" xfId="4519"/>
    <cellStyle name="Camp Output Field General 12 7 3 2" xfId="28112"/>
    <cellStyle name="Camp Output Field General 12 7 3 3" xfId="28113"/>
    <cellStyle name="Camp Output Field General 12 7 3 4" xfId="28114"/>
    <cellStyle name="Camp Output Field General 12 7 3 5" xfId="28115"/>
    <cellStyle name="Camp Output Field General 12 7 3 6" xfId="28116"/>
    <cellStyle name="Camp Output Field General 12 7 3 7" xfId="28117"/>
    <cellStyle name="Camp Output Field General 12 7 4" xfId="4520"/>
    <cellStyle name="Camp Output Field General 12 7 5" xfId="28118"/>
    <cellStyle name="Camp Output Field General 12 7 6" xfId="28119"/>
    <cellStyle name="Camp Output Field General 12 7 7" xfId="28120"/>
    <cellStyle name="Camp Output Field General 12 7 8" xfId="28121"/>
    <cellStyle name="Camp Output Field General 12 8" xfId="4521"/>
    <cellStyle name="Camp Output Field General 12 8 2" xfId="4522"/>
    <cellStyle name="Camp Output Field General 12 8 2 2" xfId="28122"/>
    <cellStyle name="Camp Output Field General 12 8 2 3" xfId="28123"/>
    <cellStyle name="Camp Output Field General 12 8 2 4" xfId="28124"/>
    <cellStyle name="Camp Output Field General 12 8 2 5" xfId="28125"/>
    <cellStyle name="Camp Output Field General 12 8 2 6" xfId="28126"/>
    <cellStyle name="Camp Output Field General 12 8 2 7" xfId="28127"/>
    <cellStyle name="Camp Output Field General 12 8 2 8" xfId="28128"/>
    <cellStyle name="Camp Output Field General 12 8 3" xfId="4523"/>
    <cellStyle name="Camp Output Field General 12 8 3 2" xfId="28129"/>
    <cellStyle name="Camp Output Field General 12 8 4" xfId="28130"/>
    <cellStyle name="Camp Output Field General 12 8 5" xfId="28131"/>
    <cellStyle name="Camp Output Field General 12 8 6" xfId="28132"/>
    <cellStyle name="Camp Output Field General 12 8 7" xfId="28133"/>
    <cellStyle name="Camp Output Field General 12 9" xfId="4524"/>
    <cellStyle name="Camp Output Field General 12 9 2" xfId="28134"/>
    <cellStyle name="Camp Output Field General 12 9 3" xfId="28135"/>
    <cellStyle name="Camp Output Field General 12 9 4" xfId="28136"/>
    <cellStyle name="Camp Output Field General 12 9 5" xfId="28137"/>
    <cellStyle name="Camp Output Field General 12 9 6" xfId="28138"/>
    <cellStyle name="Camp Output Field General 12 9 7" xfId="28139"/>
    <cellStyle name="Camp Output Field General 13" xfId="4525"/>
    <cellStyle name="Camp Output Field General 13 10" xfId="28140"/>
    <cellStyle name="Camp Output Field General 13 11" xfId="28141"/>
    <cellStyle name="Camp Output Field General 13 2" xfId="4526"/>
    <cellStyle name="Camp Output Field General 13 2 2" xfId="4527"/>
    <cellStyle name="Camp Output Field General 13 2 2 2" xfId="4528"/>
    <cellStyle name="Camp Output Field General 13 2 2 2 2" xfId="28142"/>
    <cellStyle name="Camp Output Field General 13 2 2 2 3" xfId="28143"/>
    <cellStyle name="Camp Output Field General 13 2 2 2 4" xfId="28144"/>
    <cellStyle name="Camp Output Field General 13 2 2 2 5" xfId="28145"/>
    <cellStyle name="Camp Output Field General 13 2 2 2 6" xfId="28146"/>
    <cellStyle name="Camp Output Field General 13 2 2 2 7" xfId="28147"/>
    <cellStyle name="Camp Output Field General 13 2 2 2 8" xfId="28148"/>
    <cellStyle name="Camp Output Field General 13 2 2 3" xfId="4529"/>
    <cellStyle name="Camp Output Field General 13 2 2 3 2" xfId="28149"/>
    <cellStyle name="Camp Output Field General 13 2 2 4" xfId="28150"/>
    <cellStyle name="Camp Output Field General 13 2 2 5" xfId="28151"/>
    <cellStyle name="Camp Output Field General 13 2 2 6" xfId="28152"/>
    <cellStyle name="Camp Output Field General 13 2 2 7" xfId="28153"/>
    <cellStyle name="Camp Output Field General 13 2 3" xfId="4530"/>
    <cellStyle name="Camp Output Field General 13 2 3 2" xfId="28154"/>
    <cellStyle name="Camp Output Field General 13 2 3 3" xfId="28155"/>
    <cellStyle name="Camp Output Field General 13 2 3 4" xfId="28156"/>
    <cellStyle name="Camp Output Field General 13 2 3 5" xfId="28157"/>
    <cellStyle name="Camp Output Field General 13 2 3 6" xfId="28158"/>
    <cellStyle name="Camp Output Field General 13 2 3 7" xfId="28159"/>
    <cellStyle name="Camp Output Field General 13 2 4" xfId="4531"/>
    <cellStyle name="Camp Output Field General 13 2 5" xfId="28160"/>
    <cellStyle name="Camp Output Field General 13 2 6" xfId="28161"/>
    <cellStyle name="Camp Output Field General 13 2 7" xfId="28162"/>
    <cellStyle name="Camp Output Field General 13 2 8" xfId="28163"/>
    <cellStyle name="Camp Output Field General 13 3" xfId="4532"/>
    <cellStyle name="Camp Output Field General 13 3 2" xfId="4533"/>
    <cellStyle name="Camp Output Field General 13 3 2 2" xfId="4534"/>
    <cellStyle name="Camp Output Field General 13 3 2 2 2" xfId="28164"/>
    <cellStyle name="Camp Output Field General 13 3 2 2 3" xfId="28165"/>
    <cellStyle name="Camp Output Field General 13 3 2 2 4" xfId="28166"/>
    <cellStyle name="Camp Output Field General 13 3 2 2 5" xfId="28167"/>
    <cellStyle name="Camp Output Field General 13 3 2 2 6" xfId="28168"/>
    <cellStyle name="Camp Output Field General 13 3 2 2 7" xfId="28169"/>
    <cellStyle name="Camp Output Field General 13 3 2 2 8" xfId="28170"/>
    <cellStyle name="Camp Output Field General 13 3 2 3" xfId="4535"/>
    <cellStyle name="Camp Output Field General 13 3 2 3 2" xfId="28171"/>
    <cellStyle name="Camp Output Field General 13 3 2 4" xfId="28172"/>
    <cellStyle name="Camp Output Field General 13 3 2 5" xfId="28173"/>
    <cellStyle name="Camp Output Field General 13 3 2 6" xfId="28174"/>
    <cellStyle name="Camp Output Field General 13 3 2 7" xfId="28175"/>
    <cellStyle name="Camp Output Field General 13 3 3" xfId="4536"/>
    <cellStyle name="Camp Output Field General 13 3 3 2" xfId="28176"/>
    <cellStyle name="Camp Output Field General 13 3 3 3" xfId="28177"/>
    <cellStyle name="Camp Output Field General 13 3 3 4" xfId="28178"/>
    <cellStyle name="Camp Output Field General 13 3 3 5" xfId="28179"/>
    <cellStyle name="Camp Output Field General 13 3 3 6" xfId="28180"/>
    <cellStyle name="Camp Output Field General 13 3 3 7" xfId="28181"/>
    <cellStyle name="Camp Output Field General 13 3 4" xfId="4537"/>
    <cellStyle name="Camp Output Field General 13 3 5" xfId="28182"/>
    <cellStyle name="Camp Output Field General 13 3 6" xfId="28183"/>
    <cellStyle name="Camp Output Field General 13 3 7" xfId="28184"/>
    <cellStyle name="Camp Output Field General 13 3 8" xfId="28185"/>
    <cellStyle name="Camp Output Field General 13 4" xfId="4538"/>
    <cellStyle name="Camp Output Field General 13 4 2" xfId="4539"/>
    <cellStyle name="Camp Output Field General 13 4 2 2" xfId="4540"/>
    <cellStyle name="Camp Output Field General 13 4 2 2 2" xfId="28186"/>
    <cellStyle name="Camp Output Field General 13 4 2 2 3" xfId="28187"/>
    <cellStyle name="Camp Output Field General 13 4 2 2 4" xfId="28188"/>
    <cellStyle name="Camp Output Field General 13 4 2 2 5" xfId="28189"/>
    <cellStyle name="Camp Output Field General 13 4 2 2 6" xfId="28190"/>
    <cellStyle name="Camp Output Field General 13 4 2 2 7" xfId="28191"/>
    <cellStyle name="Camp Output Field General 13 4 2 2 8" xfId="28192"/>
    <cellStyle name="Camp Output Field General 13 4 2 3" xfId="4541"/>
    <cellStyle name="Camp Output Field General 13 4 2 3 2" xfId="28193"/>
    <cellStyle name="Camp Output Field General 13 4 2 4" xfId="28194"/>
    <cellStyle name="Camp Output Field General 13 4 2 5" xfId="28195"/>
    <cellStyle name="Camp Output Field General 13 4 2 6" xfId="28196"/>
    <cellStyle name="Camp Output Field General 13 4 2 7" xfId="28197"/>
    <cellStyle name="Camp Output Field General 13 4 3" xfId="4542"/>
    <cellStyle name="Camp Output Field General 13 4 3 2" xfId="28198"/>
    <cellStyle name="Camp Output Field General 13 4 3 3" xfId="28199"/>
    <cellStyle name="Camp Output Field General 13 4 3 4" xfId="28200"/>
    <cellStyle name="Camp Output Field General 13 4 3 5" xfId="28201"/>
    <cellStyle name="Camp Output Field General 13 4 3 6" xfId="28202"/>
    <cellStyle name="Camp Output Field General 13 4 3 7" xfId="28203"/>
    <cellStyle name="Camp Output Field General 13 4 4" xfId="4543"/>
    <cellStyle name="Camp Output Field General 13 4 5" xfId="28204"/>
    <cellStyle name="Camp Output Field General 13 4 6" xfId="28205"/>
    <cellStyle name="Camp Output Field General 13 4 7" xfId="28206"/>
    <cellStyle name="Camp Output Field General 13 4 8" xfId="28207"/>
    <cellStyle name="Camp Output Field General 13 5" xfId="4544"/>
    <cellStyle name="Camp Output Field General 13 5 2" xfId="4545"/>
    <cellStyle name="Camp Output Field General 13 5 2 2" xfId="28208"/>
    <cellStyle name="Camp Output Field General 13 5 2 3" xfId="28209"/>
    <cellStyle name="Camp Output Field General 13 5 2 4" xfId="28210"/>
    <cellStyle name="Camp Output Field General 13 5 2 5" xfId="28211"/>
    <cellStyle name="Camp Output Field General 13 5 2 6" xfId="28212"/>
    <cellStyle name="Camp Output Field General 13 5 2 7" xfId="28213"/>
    <cellStyle name="Camp Output Field General 13 5 2 8" xfId="28214"/>
    <cellStyle name="Camp Output Field General 13 5 3" xfId="4546"/>
    <cellStyle name="Camp Output Field General 13 5 3 2" xfId="28215"/>
    <cellStyle name="Camp Output Field General 13 5 4" xfId="28216"/>
    <cellStyle name="Camp Output Field General 13 5 5" xfId="28217"/>
    <cellStyle name="Camp Output Field General 13 5 6" xfId="28218"/>
    <cellStyle name="Camp Output Field General 13 5 7" xfId="28219"/>
    <cellStyle name="Camp Output Field General 13 6" xfId="4547"/>
    <cellStyle name="Camp Output Field General 13 6 2" xfId="28220"/>
    <cellStyle name="Camp Output Field General 13 6 3" xfId="28221"/>
    <cellStyle name="Camp Output Field General 13 6 4" xfId="28222"/>
    <cellStyle name="Camp Output Field General 13 6 5" xfId="28223"/>
    <cellStyle name="Camp Output Field General 13 6 6" xfId="28224"/>
    <cellStyle name="Camp Output Field General 13 6 7" xfId="28225"/>
    <cellStyle name="Camp Output Field General 13 7" xfId="4548"/>
    <cellStyle name="Camp Output Field General 13 8" xfId="28226"/>
    <cellStyle name="Camp Output Field General 13 9" xfId="28227"/>
    <cellStyle name="Camp Output Field General 14" xfId="4549"/>
    <cellStyle name="Camp Output Field General 14 2" xfId="4550"/>
    <cellStyle name="Camp Output Field General 14 2 2" xfId="4551"/>
    <cellStyle name="Camp Output Field General 14 2 2 2" xfId="28228"/>
    <cellStyle name="Camp Output Field General 14 2 2 3" xfId="28229"/>
    <cellStyle name="Camp Output Field General 14 2 2 4" xfId="28230"/>
    <cellStyle name="Camp Output Field General 14 2 2 5" xfId="28231"/>
    <cellStyle name="Camp Output Field General 14 2 2 6" xfId="28232"/>
    <cellStyle name="Camp Output Field General 14 2 2 7" xfId="28233"/>
    <cellStyle name="Camp Output Field General 14 2 2 8" xfId="28234"/>
    <cellStyle name="Camp Output Field General 14 2 3" xfId="4552"/>
    <cellStyle name="Camp Output Field General 14 2 3 2" xfId="28235"/>
    <cellStyle name="Camp Output Field General 14 2 4" xfId="28236"/>
    <cellStyle name="Camp Output Field General 14 2 5" xfId="28237"/>
    <cellStyle name="Camp Output Field General 14 2 6" xfId="28238"/>
    <cellStyle name="Camp Output Field General 14 2 7" xfId="28239"/>
    <cellStyle name="Camp Output Field General 14 3" xfId="4553"/>
    <cellStyle name="Camp Output Field General 14 3 2" xfId="28240"/>
    <cellStyle name="Camp Output Field General 14 3 3" xfId="28241"/>
    <cellStyle name="Camp Output Field General 14 3 4" xfId="28242"/>
    <cellStyle name="Camp Output Field General 14 3 5" xfId="28243"/>
    <cellStyle name="Camp Output Field General 14 3 6" xfId="28244"/>
    <cellStyle name="Camp Output Field General 14 3 7" xfId="28245"/>
    <cellStyle name="Camp Output Field General 14 4" xfId="4554"/>
    <cellStyle name="Camp Output Field General 14 5" xfId="28246"/>
    <cellStyle name="Camp Output Field General 14 6" xfId="28247"/>
    <cellStyle name="Camp Output Field General 14 7" xfId="28248"/>
    <cellStyle name="Camp Output Field General 14 8" xfId="28249"/>
    <cellStyle name="Camp Output Field General 15" xfId="4555"/>
    <cellStyle name="Camp Output Field General 15 2" xfId="4556"/>
    <cellStyle name="Camp Output Field General 15 2 2" xfId="4557"/>
    <cellStyle name="Camp Output Field General 15 2 2 2" xfId="28250"/>
    <cellStyle name="Camp Output Field General 15 2 2 3" xfId="28251"/>
    <cellStyle name="Camp Output Field General 15 2 2 4" xfId="28252"/>
    <cellStyle name="Camp Output Field General 15 2 2 5" xfId="28253"/>
    <cellStyle name="Camp Output Field General 15 2 2 6" xfId="28254"/>
    <cellStyle name="Camp Output Field General 15 2 2 7" xfId="28255"/>
    <cellStyle name="Camp Output Field General 15 2 2 8" xfId="28256"/>
    <cellStyle name="Camp Output Field General 15 2 3" xfId="4558"/>
    <cellStyle name="Camp Output Field General 15 2 3 2" xfId="28257"/>
    <cellStyle name="Camp Output Field General 15 2 4" xfId="28258"/>
    <cellStyle name="Camp Output Field General 15 2 5" xfId="28259"/>
    <cellStyle name="Camp Output Field General 15 2 6" xfId="28260"/>
    <cellStyle name="Camp Output Field General 15 2 7" xfId="28261"/>
    <cellStyle name="Camp Output Field General 15 3" xfId="4559"/>
    <cellStyle name="Camp Output Field General 15 3 2" xfId="28262"/>
    <cellStyle name="Camp Output Field General 15 3 3" xfId="28263"/>
    <cellStyle name="Camp Output Field General 15 3 4" xfId="28264"/>
    <cellStyle name="Camp Output Field General 15 3 5" xfId="28265"/>
    <cellStyle name="Camp Output Field General 15 3 6" xfId="28266"/>
    <cellStyle name="Camp Output Field General 15 3 7" xfId="28267"/>
    <cellStyle name="Camp Output Field General 15 4" xfId="4560"/>
    <cellStyle name="Camp Output Field General 15 5" xfId="28268"/>
    <cellStyle name="Camp Output Field General 15 6" xfId="28269"/>
    <cellStyle name="Camp Output Field General 15 7" xfId="28270"/>
    <cellStyle name="Camp Output Field General 15 8" xfId="28271"/>
    <cellStyle name="Camp Output Field General 16" xfId="4561"/>
    <cellStyle name="Camp Output Field General 16 2" xfId="4562"/>
    <cellStyle name="Camp Output Field General 16 2 2" xfId="4563"/>
    <cellStyle name="Camp Output Field General 16 2 2 2" xfId="28272"/>
    <cellStyle name="Camp Output Field General 16 2 2 3" xfId="28273"/>
    <cellStyle name="Camp Output Field General 16 2 2 4" xfId="28274"/>
    <cellStyle name="Camp Output Field General 16 2 2 5" xfId="28275"/>
    <cellStyle name="Camp Output Field General 16 2 2 6" xfId="28276"/>
    <cellStyle name="Camp Output Field General 16 2 2 7" xfId="28277"/>
    <cellStyle name="Camp Output Field General 16 2 2 8" xfId="28278"/>
    <cellStyle name="Camp Output Field General 16 2 3" xfId="4564"/>
    <cellStyle name="Camp Output Field General 16 2 3 2" xfId="28279"/>
    <cellStyle name="Camp Output Field General 16 2 4" xfId="28280"/>
    <cellStyle name="Camp Output Field General 16 2 5" xfId="28281"/>
    <cellStyle name="Camp Output Field General 16 2 6" xfId="28282"/>
    <cellStyle name="Camp Output Field General 16 2 7" xfId="28283"/>
    <cellStyle name="Camp Output Field General 16 3" xfId="4565"/>
    <cellStyle name="Camp Output Field General 16 3 2" xfId="28284"/>
    <cellStyle name="Camp Output Field General 16 3 3" xfId="28285"/>
    <cellStyle name="Camp Output Field General 16 3 4" xfId="28286"/>
    <cellStyle name="Camp Output Field General 16 3 5" xfId="28287"/>
    <cellStyle name="Camp Output Field General 16 3 6" xfId="28288"/>
    <cellStyle name="Camp Output Field General 16 3 7" xfId="28289"/>
    <cellStyle name="Camp Output Field General 16 4" xfId="4566"/>
    <cellStyle name="Camp Output Field General 16 5" xfId="28290"/>
    <cellStyle name="Camp Output Field General 16 6" xfId="28291"/>
    <cellStyle name="Camp Output Field General 16 7" xfId="28292"/>
    <cellStyle name="Camp Output Field General 16 8" xfId="28293"/>
    <cellStyle name="Camp Output Field General 17" xfId="4567"/>
    <cellStyle name="Camp Output Field General 17 2" xfId="4568"/>
    <cellStyle name="Camp Output Field General 17 2 2" xfId="28294"/>
    <cellStyle name="Camp Output Field General 17 2 3" xfId="28295"/>
    <cellStyle name="Camp Output Field General 17 2 4" xfId="28296"/>
    <cellStyle name="Camp Output Field General 17 2 5" xfId="28297"/>
    <cellStyle name="Camp Output Field General 17 2 6" xfId="28298"/>
    <cellStyle name="Camp Output Field General 17 2 7" xfId="28299"/>
    <cellStyle name="Camp Output Field General 17 2 8" xfId="28300"/>
    <cellStyle name="Camp Output Field General 17 3" xfId="4569"/>
    <cellStyle name="Camp Output Field General 17 3 2" xfId="28301"/>
    <cellStyle name="Camp Output Field General 17 4" xfId="28302"/>
    <cellStyle name="Camp Output Field General 17 5" xfId="28303"/>
    <cellStyle name="Camp Output Field General 17 6" xfId="28304"/>
    <cellStyle name="Camp Output Field General 17 7" xfId="28305"/>
    <cellStyle name="Camp Output Field General 18" xfId="4570"/>
    <cellStyle name="Camp Output Field General 18 2" xfId="28306"/>
    <cellStyle name="Camp Output Field General 18 3" xfId="28307"/>
    <cellStyle name="Camp Output Field General 18 4" xfId="28308"/>
    <cellStyle name="Camp Output Field General 18 5" xfId="28309"/>
    <cellStyle name="Camp Output Field General 18 6" xfId="28310"/>
    <cellStyle name="Camp Output Field General 18 7" xfId="28311"/>
    <cellStyle name="Camp Output Field General 19" xfId="4571"/>
    <cellStyle name="Camp Output Field General 2" xfId="59"/>
    <cellStyle name="Camp Output Field General 2 10" xfId="4572"/>
    <cellStyle name="Camp Output Field General 2 10 2" xfId="28312"/>
    <cellStyle name="Camp Output Field General 2 10 3" xfId="28313"/>
    <cellStyle name="Camp Output Field General 2 10 4" xfId="28314"/>
    <cellStyle name="Camp Output Field General 2 10 5" xfId="28315"/>
    <cellStyle name="Camp Output Field General 2 10 6" xfId="28316"/>
    <cellStyle name="Camp Output Field General 2 10 7" xfId="28317"/>
    <cellStyle name="Camp Output Field General 2 11" xfId="4573"/>
    <cellStyle name="Camp Output Field General 2 12" xfId="28318"/>
    <cellStyle name="Camp Output Field General 2 13" xfId="28319"/>
    <cellStyle name="Camp Output Field General 2 14" xfId="28320"/>
    <cellStyle name="Camp Output Field General 2 15" xfId="28321"/>
    <cellStyle name="Camp Output Field General 2 2" xfId="4574"/>
    <cellStyle name="Camp Output Field General 2 2 10" xfId="28322"/>
    <cellStyle name="Camp Output Field General 2 2 11" xfId="28323"/>
    <cellStyle name="Camp Output Field General 2 2 12" xfId="28324"/>
    <cellStyle name="Camp Output Field General 2 2 2" xfId="4575"/>
    <cellStyle name="Camp Output Field General 2 2 2 10" xfId="28325"/>
    <cellStyle name="Camp Output Field General 2 2 2 11" xfId="28326"/>
    <cellStyle name="Camp Output Field General 2 2 2 2" xfId="4576"/>
    <cellStyle name="Camp Output Field General 2 2 2 2 2" xfId="4577"/>
    <cellStyle name="Camp Output Field General 2 2 2 2 2 2" xfId="4578"/>
    <cellStyle name="Camp Output Field General 2 2 2 2 2 2 2" xfId="28327"/>
    <cellStyle name="Camp Output Field General 2 2 2 2 2 2 3" xfId="28328"/>
    <cellStyle name="Camp Output Field General 2 2 2 2 2 2 4" xfId="28329"/>
    <cellStyle name="Camp Output Field General 2 2 2 2 2 2 5" xfId="28330"/>
    <cellStyle name="Camp Output Field General 2 2 2 2 2 2 6" xfId="28331"/>
    <cellStyle name="Camp Output Field General 2 2 2 2 2 2 7" xfId="28332"/>
    <cellStyle name="Camp Output Field General 2 2 2 2 2 2 8" xfId="28333"/>
    <cellStyle name="Camp Output Field General 2 2 2 2 2 3" xfId="4579"/>
    <cellStyle name="Camp Output Field General 2 2 2 2 2 3 2" xfId="28334"/>
    <cellStyle name="Camp Output Field General 2 2 2 2 2 4" xfId="28335"/>
    <cellStyle name="Camp Output Field General 2 2 2 2 2 5" xfId="28336"/>
    <cellStyle name="Camp Output Field General 2 2 2 2 2 6" xfId="28337"/>
    <cellStyle name="Camp Output Field General 2 2 2 2 2 7" xfId="28338"/>
    <cellStyle name="Camp Output Field General 2 2 2 2 3" xfId="4580"/>
    <cellStyle name="Camp Output Field General 2 2 2 2 3 2" xfId="28339"/>
    <cellStyle name="Camp Output Field General 2 2 2 2 3 3" xfId="28340"/>
    <cellStyle name="Camp Output Field General 2 2 2 2 3 4" xfId="28341"/>
    <cellStyle name="Camp Output Field General 2 2 2 2 3 5" xfId="28342"/>
    <cellStyle name="Camp Output Field General 2 2 2 2 3 6" xfId="28343"/>
    <cellStyle name="Camp Output Field General 2 2 2 2 3 7" xfId="28344"/>
    <cellStyle name="Camp Output Field General 2 2 2 2 4" xfId="4581"/>
    <cellStyle name="Camp Output Field General 2 2 2 2 5" xfId="28345"/>
    <cellStyle name="Camp Output Field General 2 2 2 2 6" xfId="28346"/>
    <cellStyle name="Camp Output Field General 2 2 2 2 7" xfId="28347"/>
    <cellStyle name="Camp Output Field General 2 2 2 2 8" xfId="28348"/>
    <cellStyle name="Camp Output Field General 2 2 2 3" xfId="4582"/>
    <cellStyle name="Camp Output Field General 2 2 2 3 2" xfId="4583"/>
    <cellStyle name="Camp Output Field General 2 2 2 3 2 2" xfId="4584"/>
    <cellStyle name="Camp Output Field General 2 2 2 3 2 2 2" xfId="28349"/>
    <cellStyle name="Camp Output Field General 2 2 2 3 2 2 3" xfId="28350"/>
    <cellStyle name="Camp Output Field General 2 2 2 3 2 2 4" xfId="28351"/>
    <cellStyle name="Camp Output Field General 2 2 2 3 2 2 5" xfId="28352"/>
    <cellStyle name="Camp Output Field General 2 2 2 3 2 2 6" xfId="28353"/>
    <cellStyle name="Camp Output Field General 2 2 2 3 2 2 7" xfId="28354"/>
    <cellStyle name="Camp Output Field General 2 2 2 3 2 2 8" xfId="28355"/>
    <cellStyle name="Camp Output Field General 2 2 2 3 2 3" xfId="4585"/>
    <cellStyle name="Camp Output Field General 2 2 2 3 2 3 2" xfId="28356"/>
    <cellStyle name="Camp Output Field General 2 2 2 3 2 4" xfId="28357"/>
    <cellStyle name="Camp Output Field General 2 2 2 3 2 5" xfId="28358"/>
    <cellStyle name="Camp Output Field General 2 2 2 3 2 6" xfId="28359"/>
    <cellStyle name="Camp Output Field General 2 2 2 3 2 7" xfId="28360"/>
    <cellStyle name="Camp Output Field General 2 2 2 3 3" xfId="4586"/>
    <cellStyle name="Camp Output Field General 2 2 2 3 3 2" xfId="28361"/>
    <cellStyle name="Camp Output Field General 2 2 2 3 3 3" xfId="28362"/>
    <cellStyle name="Camp Output Field General 2 2 2 3 3 4" xfId="28363"/>
    <cellStyle name="Camp Output Field General 2 2 2 3 3 5" xfId="28364"/>
    <cellStyle name="Camp Output Field General 2 2 2 3 3 6" xfId="28365"/>
    <cellStyle name="Camp Output Field General 2 2 2 3 3 7" xfId="28366"/>
    <cellStyle name="Camp Output Field General 2 2 2 3 4" xfId="4587"/>
    <cellStyle name="Camp Output Field General 2 2 2 3 5" xfId="28367"/>
    <cellStyle name="Camp Output Field General 2 2 2 3 6" xfId="28368"/>
    <cellStyle name="Camp Output Field General 2 2 2 3 7" xfId="28369"/>
    <cellStyle name="Camp Output Field General 2 2 2 3 8" xfId="28370"/>
    <cellStyle name="Camp Output Field General 2 2 2 4" xfId="4588"/>
    <cellStyle name="Camp Output Field General 2 2 2 4 2" xfId="4589"/>
    <cellStyle name="Camp Output Field General 2 2 2 4 2 2" xfId="4590"/>
    <cellStyle name="Camp Output Field General 2 2 2 4 2 2 2" xfId="28371"/>
    <cellStyle name="Camp Output Field General 2 2 2 4 2 2 3" xfId="28372"/>
    <cellStyle name="Camp Output Field General 2 2 2 4 2 2 4" xfId="28373"/>
    <cellStyle name="Camp Output Field General 2 2 2 4 2 2 5" xfId="28374"/>
    <cellStyle name="Camp Output Field General 2 2 2 4 2 2 6" xfId="28375"/>
    <cellStyle name="Camp Output Field General 2 2 2 4 2 2 7" xfId="28376"/>
    <cellStyle name="Camp Output Field General 2 2 2 4 2 2 8" xfId="28377"/>
    <cellStyle name="Camp Output Field General 2 2 2 4 2 3" xfId="4591"/>
    <cellStyle name="Camp Output Field General 2 2 2 4 2 3 2" xfId="28378"/>
    <cellStyle name="Camp Output Field General 2 2 2 4 2 4" xfId="28379"/>
    <cellStyle name="Camp Output Field General 2 2 2 4 2 5" xfId="28380"/>
    <cellStyle name="Camp Output Field General 2 2 2 4 2 6" xfId="28381"/>
    <cellStyle name="Camp Output Field General 2 2 2 4 2 7" xfId="28382"/>
    <cellStyle name="Camp Output Field General 2 2 2 4 3" xfId="4592"/>
    <cellStyle name="Camp Output Field General 2 2 2 4 3 2" xfId="28383"/>
    <cellStyle name="Camp Output Field General 2 2 2 4 3 3" xfId="28384"/>
    <cellStyle name="Camp Output Field General 2 2 2 4 3 4" xfId="28385"/>
    <cellStyle name="Camp Output Field General 2 2 2 4 3 5" xfId="28386"/>
    <cellStyle name="Camp Output Field General 2 2 2 4 3 6" xfId="28387"/>
    <cellStyle name="Camp Output Field General 2 2 2 4 3 7" xfId="28388"/>
    <cellStyle name="Camp Output Field General 2 2 2 4 4" xfId="4593"/>
    <cellStyle name="Camp Output Field General 2 2 2 4 5" xfId="28389"/>
    <cellStyle name="Camp Output Field General 2 2 2 4 6" xfId="28390"/>
    <cellStyle name="Camp Output Field General 2 2 2 4 7" xfId="28391"/>
    <cellStyle name="Camp Output Field General 2 2 2 4 8" xfId="28392"/>
    <cellStyle name="Camp Output Field General 2 2 2 5" xfId="4594"/>
    <cellStyle name="Camp Output Field General 2 2 2 5 2" xfId="4595"/>
    <cellStyle name="Camp Output Field General 2 2 2 5 2 2" xfId="28393"/>
    <cellStyle name="Camp Output Field General 2 2 2 5 2 3" xfId="28394"/>
    <cellStyle name="Camp Output Field General 2 2 2 5 2 4" xfId="28395"/>
    <cellStyle name="Camp Output Field General 2 2 2 5 2 5" xfId="28396"/>
    <cellStyle name="Camp Output Field General 2 2 2 5 2 6" xfId="28397"/>
    <cellStyle name="Camp Output Field General 2 2 2 5 2 7" xfId="28398"/>
    <cellStyle name="Camp Output Field General 2 2 2 5 2 8" xfId="28399"/>
    <cellStyle name="Camp Output Field General 2 2 2 5 3" xfId="4596"/>
    <cellStyle name="Camp Output Field General 2 2 2 5 3 2" xfId="28400"/>
    <cellStyle name="Camp Output Field General 2 2 2 5 4" xfId="28401"/>
    <cellStyle name="Camp Output Field General 2 2 2 5 5" xfId="28402"/>
    <cellStyle name="Camp Output Field General 2 2 2 5 6" xfId="28403"/>
    <cellStyle name="Camp Output Field General 2 2 2 5 7" xfId="28404"/>
    <cellStyle name="Camp Output Field General 2 2 2 6" xfId="4597"/>
    <cellStyle name="Camp Output Field General 2 2 2 6 2" xfId="28405"/>
    <cellStyle name="Camp Output Field General 2 2 2 6 3" xfId="28406"/>
    <cellStyle name="Camp Output Field General 2 2 2 6 4" xfId="28407"/>
    <cellStyle name="Camp Output Field General 2 2 2 6 5" xfId="28408"/>
    <cellStyle name="Camp Output Field General 2 2 2 6 6" xfId="28409"/>
    <cellStyle name="Camp Output Field General 2 2 2 6 7" xfId="28410"/>
    <cellStyle name="Camp Output Field General 2 2 2 7" xfId="4598"/>
    <cellStyle name="Camp Output Field General 2 2 2 8" xfId="28411"/>
    <cellStyle name="Camp Output Field General 2 2 2 9" xfId="28412"/>
    <cellStyle name="Camp Output Field General 2 2 3" xfId="4599"/>
    <cellStyle name="Camp Output Field General 2 2 3 2" xfId="4600"/>
    <cellStyle name="Camp Output Field General 2 2 3 2 2" xfId="4601"/>
    <cellStyle name="Camp Output Field General 2 2 3 2 2 2" xfId="28413"/>
    <cellStyle name="Camp Output Field General 2 2 3 2 2 3" xfId="28414"/>
    <cellStyle name="Camp Output Field General 2 2 3 2 2 4" xfId="28415"/>
    <cellStyle name="Camp Output Field General 2 2 3 2 2 5" xfId="28416"/>
    <cellStyle name="Camp Output Field General 2 2 3 2 2 6" xfId="28417"/>
    <cellStyle name="Camp Output Field General 2 2 3 2 2 7" xfId="28418"/>
    <cellStyle name="Camp Output Field General 2 2 3 2 2 8" xfId="28419"/>
    <cellStyle name="Camp Output Field General 2 2 3 2 3" xfId="4602"/>
    <cellStyle name="Camp Output Field General 2 2 3 2 3 2" xfId="28420"/>
    <cellStyle name="Camp Output Field General 2 2 3 2 4" xfId="28421"/>
    <cellStyle name="Camp Output Field General 2 2 3 2 5" xfId="28422"/>
    <cellStyle name="Camp Output Field General 2 2 3 2 6" xfId="28423"/>
    <cellStyle name="Camp Output Field General 2 2 3 2 7" xfId="28424"/>
    <cellStyle name="Camp Output Field General 2 2 3 3" xfId="4603"/>
    <cellStyle name="Camp Output Field General 2 2 3 3 2" xfId="28425"/>
    <cellStyle name="Camp Output Field General 2 2 3 3 3" xfId="28426"/>
    <cellStyle name="Camp Output Field General 2 2 3 3 4" xfId="28427"/>
    <cellStyle name="Camp Output Field General 2 2 3 3 5" xfId="28428"/>
    <cellStyle name="Camp Output Field General 2 2 3 3 6" xfId="28429"/>
    <cellStyle name="Camp Output Field General 2 2 3 3 7" xfId="28430"/>
    <cellStyle name="Camp Output Field General 2 2 3 4" xfId="4604"/>
    <cellStyle name="Camp Output Field General 2 2 3 5" xfId="28431"/>
    <cellStyle name="Camp Output Field General 2 2 3 6" xfId="28432"/>
    <cellStyle name="Camp Output Field General 2 2 3 7" xfId="28433"/>
    <cellStyle name="Camp Output Field General 2 2 3 8" xfId="28434"/>
    <cellStyle name="Camp Output Field General 2 2 4" xfId="4605"/>
    <cellStyle name="Camp Output Field General 2 2 4 2" xfId="4606"/>
    <cellStyle name="Camp Output Field General 2 2 4 2 2" xfId="4607"/>
    <cellStyle name="Camp Output Field General 2 2 4 2 2 2" xfId="28435"/>
    <cellStyle name="Camp Output Field General 2 2 4 2 2 3" xfId="28436"/>
    <cellStyle name="Camp Output Field General 2 2 4 2 2 4" xfId="28437"/>
    <cellStyle name="Camp Output Field General 2 2 4 2 2 5" xfId="28438"/>
    <cellStyle name="Camp Output Field General 2 2 4 2 2 6" xfId="28439"/>
    <cellStyle name="Camp Output Field General 2 2 4 2 2 7" xfId="28440"/>
    <cellStyle name="Camp Output Field General 2 2 4 2 2 8" xfId="28441"/>
    <cellStyle name="Camp Output Field General 2 2 4 2 3" xfId="4608"/>
    <cellStyle name="Camp Output Field General 2 2 4 2 3 2" xfId="28442"/>
    <cellStyle name="Camp Output Field General 2 2 4 2 4" xfId="28443"/>
    <cellStyle name="Camp Output Field General 2 2 4 2 5" xfId="28444"/>
    <cellStyle name="Camp Output Field General 2 2 4 2 6" xfId="28445"/>
    <cellStyle name="Camp Output Field General 2 2 4 2 7" xfId="28446"/>
    <cellStyle name="Camp Output Field General 2 2 4 3" xfId="4609"/>
    <cellStyle name="Camp Output Field General 2 2 4 3 2" xfId="28447"/>
    <cellStyle name="Camp Output Field General 2 2 4 3 3" xfId="28448"/>
    <cellStyle name="Camp Output Field General 2 2 4 3 4" xfId="28449"/>
    <cellStyle name="Camp Output Field General 2 2 4 3 5" xfId="28450"/>
    <cellStyle name="Camp Output Field General 2 2 4 3 6" xfId="28451"/>
    <cellStyle name="Camp Output Field General 2 2 4 3 7" xfId="28452"/>
    <cellStyle name="Camp Output Field General 2 2 4 4" xfId="4610"/>
    <cellStyle name="Camp Output Field General 2 2 4 5" xfId="28453"/>
    <cellStyle name="Camp Output Field General 2 2 4 6" xfId="28454"/>
    <cellStyle name="Camp Output Field General 2 2 4 7" xfId="28455"/>
    <cellStyle name="Camp Output Field General 2 2 4 8" xfId="28456"/>
    <cellStyle name="Camp Output Field General 2 2 5" xfId="4611"/>
    <cellStyle name="Camp Output Field General 2 2 5 2" xfId="4612"/>
    <cellStyle name="Camp Output Field General 2 2 5 2 2" xfId="4613"/>
    <cellStyle name="Camp Output Field General 2 2 5 2 2 2" xfId="28457"/>
    <cellStyle name="Camp Output Field General 2 2 5 2 2 3" xfId="28458"/>
    <cellStyle name="Camp Output Field General 2 2 5 2 2 4" xfId="28459"/>
    <cellStyle name="Camp Output Field General 2 2 5 2 2 5" xfId="28460"/>
    <cellStyle name="Camp Output Field General 2 2 5 2 2 6" xfId="28461"/>
    <cellStyle name="Camp Output Field General 2 2 5 2 2 7" xfId="28462"/>
    <cellStyle name="Camp Output Field General 2 2 5 2 2 8" xfId="28463"/>
    <cellStyle name="Camp Output Field General 2 2 5 2 3" xfId="4614"/>
    <cellStyle name="Camp Output Field General 2 2 5 2 3 2" xfId="28464"/>
    <cellStyle name="Camp Output Field General 2 2 5 2 4" xfId="28465"/>
    <cellStyle name="Camp Output Field General 2 2 5 2 5" xfId="28466"/>
    <cellStyle name="Camp Output Field General 2 2 5 2 6" xfId="28467"/>
    <cellStyle name="Camp Output Field General 2 2 5 2 7" xfId="28468"/>
    <cellStyle name="Camp Output Field General 2 2 5 3" xfId="4615"/>
    <cellStyle name="Camp Output Field General 2 2 5 3 2" xfId="28469"/>
    <cellStyle name="Camp Output Field General 2 2 5 3 3" xfId="28470"/>
    <cellStyle name="Camp Output Field General 2 2 5 3 4" xfId="28471"/>
    <cellStyle name="Camp Output Field General 2 2 5 3 5" xfId="28472"/>
    <cellStyle name="Camp Output Field General 2 2 5 3 6" xfId="28473"/>
    <cellStyle name="Camp Output Field General 2 2 5 3 7" xfId="28474"/>
    <cellStyle name="Camp Output Field General 2 2 5 4" xfId="4616"/>
    <cellStyle name="Camp Output Field General 2 2 5 5" xfId="28475"/>
    <cellStyle name="Camp Output Field General 2 2 5 6" xfId="28476"/>
    <cellStyle name="Camp Output Field General 2 2 5 7" xfId="28477"/>
    <cellStyle name="Camp Output Field General 2 2 5 8" xfId="28478"/>
    <cellStyle name="Camp Output Field General 2 2 6" xfId="4617"/>
    <cellStyle name="Camp Output Field General 2 2 6 2" xfId="4618"/>
    <cellStyle name="Camp Output Field General 2 2 6 2 2" xfId="28479"/>
    <cellStyle name="Camp Output Field General 2 2 6 2 3" xfId="28480"/>
    <cellStyle name="Camp Output Field General 2 2 6 2 4" xfId="28481"/>
    <cellStyle name="Camp Output Field General 2 2 6 2 5" xfId="28482"/>
    <cellStyle name="Camp Output Field General 2 2 6 2 6" xfId="28483"/>
    <cellStyle name="Camp Output Field General 2 2 6 2 7" xfId="28484"/>
    <cellStyle name="Camp Output Field General 2 2 6 2 8" xfId="28485"/>
    <cellStyle name="Camp Output Field General 2 2 6 3" xfId="4619"/>
    <cellStyle name="Camp Output Field General 2 2 6 3 2" xfId="28486"/>
    <cellStyle name="Camp Output Field General 2 2 6 4" xfId="28487"/>
    <cellStyle name="Camp Output Field General 2 2 6 5" xfId="28488"/>
    <cellStyle name="Camp Output Field General 2 2 6 6" xfId="28489"/>
    <cellStyle name="Camp Output Field General 2 2 6 7" xfId="28490"/>
    <cellStyle name="Camp Output Field General 2 2 7" xfId="4620"/>
    <cellStyle name="Camp Output Field General 2 2 7 2" xfId="28491"/>
    <cellStyle name="Camp Output Field General 2 2 7 3" xfId="28492"/>
    <cellStyle name="Camp Output Field General 2 2 7 4" xfId="28493"/>
    <cellStyle name="Camp Output Field General 2 2 7 5" xfId="28494"/>
    <cellStyle name="Camp Output Field General 2 2 7 6" xfId="28495"/>
    <cellStyle name="Camp Output Field General 2 2 7 7" xfId="28496"/>
    <cellStyle name="Camp Output Field General 2 2 8" xfId="4621"/>
    <cellStyle name="Camp Output Field General 2 2 9" xfId="28497"/>
    <cellStyle name="Camp Output Field General 2 3" xfId="4622"/>
    <cellStyle name="Camp Output Field General 2 3 10" xfId="28498"/>
    <cellStyle name="Camp Output Field General 2 3 11" xfId="28499"/>
    <cellStyle name="Camp Output Field General 2 3 12" xfId="28500"/>
    <cellStyle name="Camp Output Field General 2 3 2" xfId="4623"/>
    <cellStyle name="Camp Output Field General 2 3 2 10" xfId="28501"/>
    <cellStyle name="Camp Output Field General 2 3 2 11" xfId="28502"/>
    <cellStyle name="Camp Output Field General 2 3 2 2" xfId="4624"/>
    <cellStyle name="Camp Output Field General 2 3 2 2 2" xfId="4625"/>
    <cellStyle name="Camp Output Field General 2 3 2 2 2 2" xfId="4626"/>
    <cellStyle name="Camp Output Field General 2 3 2 2 2 2 2" xfId="28503"/>
    <cellStyle name="Camp Output Field General 2 3 2 2 2 2 3" xfId="28504"/>
    <cellStyle name="Camp Output Field General 2 3 2 2 2 2 4" xfId="28505"/>
    <cellStyle name="Camp Output Field General 2 3 2 2 2 2 5" xfId="28506"/>
    <cellStyle name="Camp Output Field General 2 3 2 2 2 2 6" xfId="28507"/>
    <cellStyle name="Camp Output Field General 2 3 2 2 2 2 7" xfId="28508"/>
    <cellStyle name="Camp Output Field General 2 3 2 2 2 2 8" xfId="28509"/>
    <cellStyle name="Camp Output Field General 2 3 2 2 2 3" xfId="4627"/>
    <cellStyle name="Camp Output Field General 2 3 2 2 2 3 2" xfId="28510"/>
    <cellStyle name="Camp Output Field General 2 3 2 2 2 4" xfId="28511"/>
    <cellStyle name="Camp Output Field General 2 3 2 2 2 5" xfId="28512"/>
    <cellStyle name="Camp Output Field General 2 3 2 2 2 6" xfId="28513"/>
    <cellStyle name="Camp Output Field General 2 3 2 2 2 7" xfId="28514"/>
    <cellStyle name="Camp Output Field General 2 3 2 2 3" xfId="4628"/>
    <cellStyle name="Camp Output Field General 2 3 2 2 3 2" xfId="28515"/>
    <cellStyle name="Camp Output Field General 2 3 2 2 3 3" xfId="28516"/>
    <cellStyle name="Camp Output Field General 2 3 2 2 3 4" xfId="28517"/>
    <cellStyle name="Camp Output Field General 2 3 2 2 3 5" xfId="28518"/>
    <cellStyle name="Camp Output Field General 2 3 2 2 3 6" xfId="28519"/>
    <cellStyle name="Camp Output Field General 2 3 2 2 3 7" xfId="28520"/>
    <cellStyle name="Camp Output Field General 2 3 2 2 4" xfId="4629"/>
    <cellStyle name="Camp Output Field General 2 3 2 2 5" xfId="28521"/>
    <cellStyle name="Camp Output Field General 2 3 2 2 6" xfId="28522"/>
    <cellStyle name="Camp Output Field General 2 3 2 2 7" xfId="28523"/>
    <cellStyle name="Camp Output Field General 2 3 2 2 8" xfId="28524"/>
    <cellStyle name="Camp Output Field General 2 3 2 3" xfId="4630"/>
    <cellStyle name="Camp Output Field General 2 3 2 3 2" xfId="4631"/>
    <cellStyle name="Camp Output Field General 2 3 2 3 2 2" xfId="4632"/>
    <cellStyle name="Camp Output Field General 2 3 2 3 2 2 2" xfId="28525"/>
    <cellStyle name="Camp Output Field General 2 3 2 3 2 2 3" xfId="28526"/>
    <cellStyle name="Camp Output Field General 2 3 2 3 2 2 4" xfId="28527"/>
    <cellStyle name="Camp Output Field General 2 3 2 3 2 2 5" xfId="28528"/>
    <cellStyle name="Camp Output Field General 2 3 2 3 2 2 6" xfId="28529"/>
    <cellStyle name="Camp Output Field General 2 3 2 3 2 2 7" xfId="28530"/>
    <cellStyle name="Camp Output Field General 2 3 2 3 2 2 8" xfId="28531"/>
    <cellStyle name="Camp Output Field General 2 3 2 3 2 3" xfId="4633"/>
    <cellStyle name="Camp Output Field General 2 3 2 3 2 3 2" xfId="28532"/>
    <cellStyle name="Camp Output Field General 2 3 2 3 2 4" xfId="28533"/>
    <cellStyle name="Camp Output Field General 2 3 2 3 2 5" xfId="28534"/>
    <cellStyle name="Camp Output Field General 2 3 2 3 2 6" xfId="28535"/>
    <cellStyle name="Camp Output Field General 2 3 2 3 2 7" xfId="28536"/>
    <cellStyle name="Camp Output Field General 2 3 2 3 3" xfId="4634"/>
    <cellStyle name="Camp Output Field General 2 3 2 3 3 2" xfId="28537"/>
    <cellStyle name="Camp Output Field General 2 3 2 3 3 3" xfId="28538"/>
    <cellStyle name="Camp Output Field General 2 3 2 3 3 4" xfId="28539"/>
    <cellStyle name="Camp Output Field General 2 3 2 3 3 5" xfId="28540"/>
    <cellStyle name="Camp Output Field General 2 3 2 3 3 6" xfId="28541"/>
    <cellStyle name="Camp Output Field General 2 3 2 3 3 7" xfId="28542"/>
    <cellStyle name="Camp Output Field General 2 3 2 3 4" xfId="4635"/>
    <cellStyle name="Camp Output Field General 2 3 2 3 5" xfId="28543"/>
    <cellStyle name="Camp Output Field General 2 3 2 3 6" xfId="28544"/>
    <cellStyle name="Camp Output Field General 2 3 2 3 7" xfId="28545"/>
    <cellStyle name="Camp Output Field General 2 3 2 3 8" xfId="28546"/>
    <cellStyle name="Camp Output Field General 2 3 2 4" xfId="4636"/>
    <cellStyle name="Camp Output Field General 2 3 2 4 2" xfId="4637"/>
    <cellStyle name="Camp Output Field General 2 3 2 4 2 2" xfId="4638"/>
    <cellStyle name="Camp Output Field General 2 3 2 4 2 2 2" xfId="28547"/>
    <cellStyle name="Camp Output Field General 2 3 2 4 2 2 3" xfId="28548"/>
    <cellStyle name="Camp Output Field General 2 3 2 4 2 2 4" xfId="28549"/>
    <cellStyle name="Camp Output Field General 2 3 2 4 2 2 5" xfId="28550"/>
    <cellStyle name="Camp Output Field General 2 3 2 4 2 2 6" xfId="28551"/>
    <cellStyle name="Camp Output Field General 2 3 2 4 2 2 7" xfId="28552"/>
    <cellStyle name="Camp Output Field General 2 3 2 4 2 2 8" xfId="28553"/>
    <cellStyle name="Camp Output Field General 2 3 2 4 2 3" xfId="4639"/>
    <cellStyle name="Camp Output Field General 2 3 2 4 2 3 2" xfId="28554"/>
    <cellStyle name="Camp Output Field General 2 3 2 4 2 4" xfId="28555"/>
    <cellStyle name="Camp Output Field General 2 3 2 4 2 5" xfId="28556"/>
    <cellStyle name="Camp Output Field General 2 3 2 4 2 6" xfId="28557"/>
    <cellStyle name="Camp Output Field General 2 3 2 4 2 7" xfId="28558"/>
    <cellStyle name="Camp Output Field General 2 3 2 4 3" xfId="4640"/>
    <cellStyle name="Camp Output Field General 2 3 2 4 3 2" xfId="28559"/>
    <cellStyle name="Camp Output Field General 2 3 2 4 3 3" xfId="28560"/>
    <cellStyle name="Camp Output Field General 2 3 2 4 3 4" xfId="28561"/>
    <cellStyle name="Camp Output Field General 2 3 2 4 3 5" xfId="28562"/>
    <cellStyle name="Camp Output Field General 2 3 2 4 3 6" xfId="28563"/>
    <cellStyle name="Camp Output Field General 2 3 2 4 3 7" xfId="28564"/>
    <cellStyle name="Camp Output Field General 2 3 2 4 4" xfId="4641"/>
    <cellStyle name="Camp Output Field General 2 3 2 4 5" xfId="28565"/>
    <cellStyle name="Camp Output Field General 2 3 2 4 6" xfId="28566"/>
    <cellStyle name="Camp Output Field General 2 3 2 4 7" xfId="28567"/>
    <cellStyle name="Camp Output Field General 2 3 2 4 8" xfId="28568"/>
    <cellStyle name="Camp Output Field General 2 3 2 5" xfId="4642"/>
    <cellStyle name="Camp Output Field General 2 3 2 5 2" xfId="4643"/>
    <cellStyle name="Camp Output Field General 2 3 2 5 2 2" xfId="28569"/>
    <cellStyle name="Camp Output Field General 2 3 2 5 2 3" xfId="28570"/>
    <cellStyle name="Camp Output Field General 2 3 2 5 2 4" xfId="28571"/>
    <cellStyle name="Camp Output Field General 2 3 2 5 2 5" xfId="28572"/>
    <cellStyle name="Camp Output Field General 2 3 2 5 2 6" xfId="28573"/>
    <cellStyle name="Camp Output Field General 2 3 2 5 2 7" xfId="28574"/>
    <cellStyle name="Camp Output Field General 2 3 2 5 2 8" xfId="28575"/>
    <cellStyle name="Camp Output Field General 2 3 2 5 3" xfId="4644"/>
    <cellStyle name="Camp Output Field General 2 3 2 5 3 2" xfId="28576"/>
    <cellStyle name="Camp Output Field General 2 3 2 5 4" xfId="28577"/>
    <cellStyle name="Camp Output Field General 2 3 2 5 5" xfId="28578"/>
    <cellStyle name="Camp Output Field General 2 3 2 5 6" xfId="28579"/>
    <cellStyle name="Camp Output Field General 2 3 2 5 7" xfId="28580"/>
    <cellStyle name="Camp Output Field General 2 3 2 6" xfId="4645"/>
    <cellStyle name="Camp Output Field General 2 3 2 6 2" xfId="28581"/>
    <cellStyle name="Camp Output Field General 2 3 2 6 3" xfId="28582"/>
    <cellStyle name="Camp Output Field General 2 3 2 6 4" xfId="28583"/>
    <cellStyle name="Camp Output Field General 2 3 2 6 5" xfId="28584"/>
    <cellStyle name="Camp Output Field General 2 3 2 6 6" xfId="28585"/>
    <cellStyle name="Camp Output Field General 2 3 2 6 7" xfId="28586"/>
    <cellStyle name="Camp Output Field General 2 3 2 7" xfId="4646"/>
    <cellStyle name="Camp Output Field General 2 3 2 8" xfId="28587"/>
    <cellStyle name="Camp Output Field General 2 3 2 9" xfId="28588"/>
    <cellStyle name="Camp Output Field General 2 3 3" xfId="4647"/>
    <cellStyle name="Camp Output Field General 2 3 3 2" xfId="4648"/>
    <cellStyle name="Camp Output Field General 2 3 3 2 2" xfId="4649"/>
    <cellStyle name="Camp Output Field General 2 3 3 2 2 2" xfId="28589"/>
    <cellStyle name="Camp Output Field General 2 3 3 2 2 3" xfId="28590"/>
    <cellStyle name="Camp Output Field General 2 3 3 2 2 4" xfId="28591"/>
    <cellStyle name="Camp Output Field General 2 3 3 2 2 5" xfId="28592"/>
    <cellStyle name="Camp Output Field General 2 3 3 2 2 6" xfId="28593"/>
    <cellStyle name="Camp Output Field General 2 3 3 2 2 7" xfId="28594"/>
    <cellStyle name="Camp Output Field General 2 3 3 2 2 8" xfId="28595"/>
    <cellStyle name="Camp Output Field General 2 3 3 2 3" xfId="4650"/>
    <cellStyle name="Camp Output Field General 2 3 3 2 3 2" xfId="28596"/>
    <cellStyle name="Camp Output Field General 2 3 3 2 4" xfId="28597"/>
    <cellStyle name="Camp Output Field General 2 3 3 2 5" xfId="28598"/>
    <cellStyle name="Camp Output Field General 2 3 3 2 6" xfId="28599"/>
    <cellStyle name="Camp Output Field General 2 3 3 2 7" xfId="28600"/>
    <cellStyle name="Camp Output Field General 2 3 3 3" xfId="4651"/>
    <cellStyle name="Camp Output Field General 2 3 3 3 2" xfId="28601"/>
    <cellStyle name="Camp Output Field General 2 3 3 3 3" xfId="28602"/>
    <cellStyle name="Camp Output Field General 2 3 3 3 4" xfId="28603"/>
    <cellStyle name="Camp Output Field General 2 3 3 3 5" xfId="28604"/>
    <cellStyle name="Camp Output Field General 2 3 3 3 6" xfId="28605"/>
    <cellStyle name="Camp Output Field General 2 3 3 3 7" xfId="28606"/>
    <cellStyle name="Camp Output Field General 2 3 3 4" xfId="4652"/>
    <cellStyle name="Camp Output Field General 2 3 3 5" xfId="28607"/>
    <cellStyle name="Camp Output Field General 2 3 3 6" xfId="28608"/>
    <cellStyle name="Camp Output Field General 2 3 3 7" xfId="28609"/>
    <cellStyle name="Camp Output Field General 2 3 3 8" xfId="28610"/>
    <cellStyle name="Camp Output Field General 2 3 4" xfId="4653"/>
    <cellStyle name="Camp Output Field General 2 3 4 2" xfId="4654"/>
    <cellStyle name="Camp Output Field General 2 3 4 2 2" xfId="4655"/>
    <cellStyle name="Camp Output Field General 2 3 4 2 2 2" xfId="28611"/>
    <cellStyle name="Camp Output Field General 2 3 4 2 2 3" xfId="28612"/>
    <cellStyle name="Camp Output Field General 2 3 4 2 2 4" xfId="28613"/>
    <cellStyle name="Camp Output Field General 2 3 4 2 2 5" xfId="28614"/>
    <cellStyle name="Camp Output Field General 2 3 4 2 2 6" xfId="28615"/>
    <cellStyle name="Camp Output Field General 2 3 4 2 2 7" xfId="28616"/>
    <cellStyle name="Camp Output Field General 2 3 4 2 2 8" xfId="28617"/>
    <cellStyle name="Camp Output Field General 2 3 4 2 3" xfId="4656"/>
    <cellStyle name="Camp Output Field General 2 3 4 2 3 2" xfId="28618"/>
    <cellStyle name="Camp Output Field General 2 3 4 2 4" xfId="28619"/>
    <cellStyle name="Camp Output Field General 2 3 4 2 5" xfId="28620"/>
    <cellStyle name="Camp Output Field General 2 3 4 2 6" xfId="28621"/>
    <cellStyle name="Camp Output Field General 2 3 4 2 7" xfId="28622"/>
    <cellStyle name="Camp Output Field General 2 3 4 3" xfId="4657"/>
    <cellStyle name="Camp Output Field General 2 3 4 3 2" xfId="28623"/>
    <cellStyle name="Camp Output Field General 2 3 4 3 3" xfId="28624"/>
    <cellStyle name="Camp Output Field General 2 3 4 3 4" xfId="28625"/>
    <cellStyle name="Camp Output Field General 2 3 4 3 5" xfId="28626"/>
    <cellStyle name="Camp Output Field General 2 3 4 3 6" xfId="28627"/>
    <cellStyle name="Camp Output Field General 2 3 4 3 7" xfId="28628"/>
    <cellStyle name="Camp Output Field General 2 3 4 4" xfId="4658"/>
    <cellStyle name="Camp Output Field General 2 3 4 5" xfId="28629"/>
    <cellStyle name="Camp Output Field General 2 3 4 6" xfId="28630"/>
    <cellStyle name="Camp Output Field General 2 3 4 7" xfId="28631"/>
    <cellStyle name="Camp Output Field General 2 3 4 8" xfId="28632"/>
    <cellStyle name="Camp Output Field General 2 3 5" xfId="4659"/>
    <cellStyle name="Camp Output Field General 2 3 5 2" xfId="4660"/>
    <cellStyle name="Camp Output Field General 2 3 5 2 2" xfId="4661"/>
    <cellStyle name="Camp Output Field General 2 3 5 2 2 2" xfId="28633"/>
    <cellStyle name="Camp Output Field General 2 3 5 2 2 3" xfId="28634"/>
    <cellStyle name="Camp Output Field General 2 3 5 2 2 4" xfId="28635"/>
    <cellStyle name="Camp Output Field General 2 3 5 2 2 5" xfId="28636"/>
    <cellStyle name="Camp Output Field General 2 3 5 2 2 6" xfId="28637"/>
    <cellStyle name="Camp Output Field General 2 3 5 2 2 7" xfId="28638"/>
    <cellStyle name="Camp Output Field General 2 3 5 2 2 8" xfId="28639"/>
    <cellStyle name="Camp Output Field General 2 3 5 2 3" xfId="4662"/>
    <cellStyle name="Camp Output Field General 2 3 5 2 3 2" xfId="28640"/>
    <cellStyle name="Camp Output Field General 2 3 5 2 4" xfId="28641"/>
    <cellStyle name="Camp Output Field General 2 3 5 2 5" xfId="28642"/>
    <cellStyle name="Camp Output Field General 2 3 5 2 6" xfId="28643"/>
    <cellStyle name="Camp Output Field General 2 3 5 2 7" xfId="28644"/>
    <cellStyle name="Camp Output Field General 2 3 5 3" xfId="4663"/>
    <cellStyle name="Camp Output Field General 2 3 5 3 2" xfId="28645"/>
    <cellStyle name="Camp Output Field General 2 3 5 3 3" xfId="28646"/>
    <cellStyle name="Camp Output Field General 2 3 5 3 4" xfId="28647"/>
    <cellStyle name="Camp Output Field General 2 3 5 3 5" xfId="28648"/>
    <cellStyle name="Camp Output Field General 2 3 5 3 6" xfId="28649"/>
    <cellStyle name="Camp Output Field General 2 3 5 3 7" xfId="28650"/>
    <cellStyle name="Camp Output Field General 2 3 5 4" xfId="4664"/>
    <cellStyle name="Camp Output Field General 2 3 5 5" xfId="28651"/>
    <cellStyle name="Camp Output Field General 2 3 5 6" xfId="28652"/>
    <cellStyle name="Camp Output Field General 2 3 5 7" xfId="28653"/>
    <cellStyle name="Camp Output Field General 2 3 5 8" xfId="28654"/>
    <cellStyle name="Camp Output Field General 2 3 6" xfId="4665"/>
    <cellStyle name="Camp Output Field General 2 3 6 2" xfId="4666"/>
    <cellStyle name="Camp Output Field General 2 3 6 2 2" xfId="28655"/>
    <cellStyle name="Camp Output Field General 2 3 6 2 3" xfId="28656"/>
    <cellStyle name="Camp Output Field General 2 3 6 2 4" xfId="28657"/>
    <cellStyle name="Camp Output Field General 2 3 6 2 5" xfId="28658"/>
    <cellStyle name="Camp Output Field General 2 3 6 2 6" xfId="28659"/>
    <cellStyle name="Camp Output Field General 2 3 6 2 7" xfId="28660"/>
    <cellStyle name="Camp Output Field General 2 3 6 2 8" xfId="28661"/>
    <cellStyle name="Camp Output Field General 2 3 6 3" xfId="4667"/>
    <cellStyle name="Camp Output Field General 2 3 6 3 2" xfId="28662"/>
    <cellStyle name="Camp Output Field General 2 3 6 4" xfId="28663"/>
    <cellStyle name="Camp Output Field General 2 3 6 5" xfId="28664"/>
    <cellStyle name="Camp Output Field General 2 3 6 6" xfId="28665"/>
    <cellStyle name="Camp Output Field General 2 3 6 7" xfId="28666"/>
    <cellStyle name="Camp Output Field General 2 3 7" xfId="4668"/>
    <cellStyle name="Camp Output Field General 2 3 7 2" xfId="28667"/>
    <cellStyle name="Camp Output Field General 2 3 7 3" xfId="28668"/>
    <cellStyle name="Camp Output Field General 2 3 7 4" xfId="28669"/>
    <cellStyle name="Camp Output Field General 2 3 7 5" xfId="28670"/>
    <cellStyle name="Camp Output Field General 2 3 7 6" xfId="28671"/>
    <cellStyle name="Camp Output Field General 2 3 7 7" xfId="28672"/>
    <cellStyle name="Camp Output Field General 2 3 8" xfId="4669"/>
    <cellStyle name="Camp Output Field General 2 3 9" xfId="28673"/>
    <cellStyle name="Camp Output Field General 2 4" xfId="4670"/>
    <cellStyle name="Camp Output Field General 2 4 10" xfId="28674"/>
    <cellStyle name="Camp Output Field General 2 4 11" xfId="28675"/>
    <cellStyle name="Camp Output Field General 2 4 2" xfId="4671"/>
    <cellStyle name="Camp Output Field General 2 4 2 2" xfId="4672"/>
    <cellStyle name="Camp Output Field General 2 4 2 2 2" xfId="4673"/>
    <cellStyle name="Camp Output Field General 2 4 2 2 2 2" xfId="28676"/>
    <cellStyle name="Camp Output Field General 2 4 2 2 2 3" xfId="28677"/>
    <cellStyle name="Camp Output Field General 2 4 2 2 2 4" xfId="28678"/>
    <cellStyle name="Camp Output Field General 2 4 2 2 2 5" xfId="28679"/>
    <cellStyle name="Camp Output Field General 2 4 2 2 2 6" xfId="28680"/>
    <cellStyle name="Camp Output Field General 2 4 2 2 2 7" xfId="28681"/>
    <cellStyle name="Camp Output Field General 2 4 2 2 2 8" xfId="28682"/>
    <cellStyle name="Camp Output Field General 2 4 2 2 3" xfId="4674"/>
    <cellStyle name="Camp Output Field General 2 4 2 2 3 2" xfId="28683"/>
    <cellStyle name="Camp Output Field General 2 4 2 2 4" xfId="28684"/>
    <cellStyle name="Camp Output Field General 2 4 2 2 5" xfId="28685"/>
    <cellStyle name="Camp Output Field General 2 4 2 2 6" xfId="28686"/>
    <cellStyle name="Camp Output Field General 2 4 2 2 7" xfId="28687"/>
    <cellStyle name="Camp Output Field General 2 4 2 3" xfId="4675"/>
    <cellStyle name="Camp Output Field General 2 4 2 3 2" xfId="28688"/>
    <cellStyle name="Camp Output Field General 2 4 2 3 3" xfId="28689"/>
    <cellStyle name="Camp Output Field General 2 4 2 3 4" xfId="28690"/>
    <cellStyle name="Camp Output Field General 2 4 2 3 5" xfId="28691"/>
    <cellStyle name="Camp Output Field General 2 4 2 3 6" xfId="28692"/>
    <cellStyle name="Camp Output Field General 2 4 2 3 7" xfId="28693"/>
    <cellStyle name="Camp Output Field General 2 4 2 4" xfId="4676"/>
    <cellStyle name="Camp Output Field General 2 4 2 5" xfId="28694"/>
    <cellStyle name="Camp Output Field General 2 4 2 6" xfId="28695"/>
    <cellStyle name="Camp Output Field General 2 4 2 7" xfId="28696"/>
    <cellStyle name="Camp Output Field General 2 4 2 8" xfId="28697"/>
    <cellStyle name="Camp Output Field General 2 4 3" xfId="4677"/>
    <cellStyle name="Camp Output Field General 2 4 3 2" xfId="4678"/>
    <cellStyle name="Camp Output Field General 2 4 3 2 2" xfId="4679"/>
    <cellStyle name="Camp Output Field General 2 4 3 2 2 2" xfId="28698"/>
    <cellStyle name="Camp Output Field General 2 4 3 2 2 3" xfId="28699"/>
    <cellStyle name="Camp Output Field General 2 4 3 2 2 4" xfId="28700"/>
    <cellStyle name="Camp Output Field General 2 4 3 2 2 5" xfId="28701"/>
    <cellStyle name="Camp Output Field General 2 4 3 2 2 6" xfId="28702"/>
    <cellStyle name="Camp Output Field General 2 4 3 2 2 7" xfId="28703"/>
    <cellStyle name="Camp Output Field General 2 4 3 2 2 8" xfId="28704"/>
    <cellStyle name="Camp Output Field General 2 4 3 2 3" xfId="4680"/>
    <cellStyle name="Camp Output Field General 2 4 3 2 3 2" xfId="28705"/>
    <cellStyle name="Camp Output Field General 2 4 3 2 4" xfId="28706"/>
    <cellStyle name="Camp Output Field General 2 4 3 2 5" xfId="28707"/>
    <cellStyle name="Camp Output Field General 2 4 3 2 6" xfId="28708"/>
    <cellStyle name="Camp Output Field General 2 4 3 2 7" xfId="28709"/>
    <cellStyle name="Camp Output Field General 2 4 3 3" xfId="4681"/>
    <cellStyle name="Camp Output Field General 2 4 3 3 2" xfId="28710"/>
    <cellStyle name="Camp Output Field General 2 4 3 3 3" xfId="28711"/>
    <cellStyle name="Camp Output Field General 2 4 3 3 4" xfId="28712"/>
    <cellStyle name="Camp Output Field General 2 4 3 3 5" xfId="28713"/>
    <cellStyle name="Camp Output Field General 2 4 3 3 6" xfId="28714"/>
    <cellStyle name="Camp Output Field General 2 4 3 3 7" xfId="28715"/>
    <cellStyle name="Camp Output Field General 2 4 3 4" xfId="4682"/>
    <cellStyle name="Camp Output Field General 2 4 3 5" xfId="28716"/>
    <cellStyle name="Camp Output Field General 2 4 3 6" xfId="28717"/>
    <cellStyle name="Camp Output Field General 2 4 3 7" xfId="28718"/>
    <cellStyle name="Camp Output Field General 2 4 3 8" xfId="28719"/>
    <cellStyle name="Camp Output Field General 2 4 4" xfId="4683"/>
    <cellStyle name="Camp Output Field General 2 4 4 2" xfId="4684"/>
    <cellStyle name="Camp Output Field General 2 4 4 2 2" xfId="4685"/>
    <cellStyle name="Camp Output Field General 2 4 4 2 2 2" xfId="28720"/>
    <cellStyle name="Camp Output Field General 2 4 4 2 2 3" xfId="28721"/>
    <cellStyle name="Camp Output Field General 2 4 4 2 2 4" xfId="28722"/>
    <cellStyle name="Camp Output Field General 2 4 4 2 2 5" xfId="28723"/>
    <cellStyle name="Camp Output Field General 2 4 4 2 2 6" xfId="28724"/>
    <cellStyle name="Camp Output Field General 2 4 4 2 2 7" xfId="28725"/>
    <cellStyle name="Camp Output Field General 2 4 4 2 2 8" xfId="28726"/>
    <cellStyle name="Camp Output Field General 2 4 4 2 3" xfId="4686"/>
    <cellStyle name="Camp Output Field General 2 4 4 2 3 2" xfId="28727"/>
    <cellStyle name="Camp Output Field General 2 4 4 2 4" xfId="28728"/>
    <cellStyle name="Camp Output Field General 2 4 4 2 5" xfId="28729"/>
    <cellStyle name="Camp Output Field General 2 4 4 2 6" xfId="28730"/>
    <cellStyle name="Camp Output Field General 2 4 4 2 7" xfId="28731"/>
    <cellStyle name="Camp Output Field General 2 4 4 3" xfId="4687"/>
    <cellStyle name="Camp Output Field General 2 4 4 3 2" xfId="28732"/>
    <cellStyle name="Camp Output Field General 2 4 4 3 3" xfId="28733"/>
    <cellStyle name="Camp Output Field General 2 4 4 3 4" xfId="28734"/>
    <cellStyle name="Camp Output Field General 2 4 4 3 5" xfId="28735"/>
    <cellStyle name="Camp Output Field General 2 4 4 3 6" xfId="28736"/>
    <cellStyle name="Camp Output Field General 2 4 4 3 7" xfId="28737"/>
    <cellStyle name="Camp Output Field General 2 4 4 4" xfId="4688"/>
    <cellStyle name="Camp Output Field General 2 4 4 5" xfId="28738"/>
    <cellStyle name="Camp Output Field General 2 4 4 6" xfId="28739"/>
    <cellStyle name="Camp Output Field General 2 4 4 7" xfId="28740"/>
    <cellStyle name="Camp Output Field General 2 4 4 8" xfId="28741"/>
    <cellStyle name="Camp Output Field General 2 4 5" xfId="4689"/>
    <cellStyle name="Camp Output Field General 2 4 5 2" xfId="4690"/>
    <cellStyle name="Camp Output Field General 2 4 5 2 2" xfId="28742"/>
    <cellStyle name="Camp Output Field General 2 4 5 2 3" xfId="28743"/>
    <cellStyle name="Camp Output Field General 2 4 5 2 4" xfId="28744"/>
    <cellStyle name="Camp Output Field General 2 4 5 2 5" xfId="28745"/>
    <cellStyle name="Camp Output Field General 2 4 5 2 6" xfId="28746"/>
    <cellStyle name="Camp Output Field General 2 4 5 2 7" xfId="28747"/>
    <cellStyle name="Camp Output Field General 2 4 5 2 8" xfId="28748"/>
    <cellStyle name="Camp Output Field General 2 4 5 3" xfId="4691"/>
    <cellStyle name="Camp Output Field General 2 4 5 3 2" xfId="28749"/>
    <cellStyle name="Camp Output Field General 2 4 5 4" xfId="28750"/>
    <cellStyle name="Camp Output Field General 2 4 5 5" xfId="28751"/>
    <cellStyle name="Camp Output Field General 2 4 5 6" xfId="28752"/>
    <cellStyle name="Camp Output Field General 2 4 5 7" xfId="28753"/>
    <cellStyle name="Camp Output Field General 2 4 6" xfId="4692"/>
    <cellStyle name="Camp Output Field General 2 4 6 2" xfId="28754"/>
    <cellStyle name="Camp Output Field General 2 4 6 3" xfId="28755"/>
    <cellStyle name="Camp Output Field General 2 4 6 4" xfId="28756"/>
    <cellStyle name="Camp Output Field General 2 4 6 5" xfId="28757"/>
    <cellStyle name="Camp Output Field General 2 4 6 6" xfId="28758"/>
    <cellStyle name="Camp Output Field General 2 4 6 7" xfId="28759"/>
    <cellStyle name="Camp Output Field General 2 4 7" xfId="4693"/>
    <cellStyle name="Camp Output Field General 2 4 8" xfId="28760"/>
    <cellStyle name="Camp Output Field General 2 4 9" xfId="28761"/>
    <cellStyle name="Camp Output Field General 2 5" xfId="4694"/>
    <cellStyle name="Camp Output Field General 2 5 10" xfId="28762"/>
    <cellStyle name="Camp Output Field General 2 5 11" xfId="28763"/>
    <cellStyle name="Camp Output Field General 2 5 2" xfId="4695"/>
    <cellStyle name="Camp Output Field General 2 5 2 2" xfId="4696"/>
    <cellStyle name="Camp Output Field General 2 5 2 2 2" xfId="4697"/>
    <cellStyle name="Camp Output Field General 2 5 2 2 2 2" xfId="28764"/>
    <cellStyle name="Camp Output Field General 2 5 2 2 2 3" xfId="28765"/>
    <cellStyle name="Camp Output Field General 2 5 2 2 2 4" xfId="28766"/>
    <cellStyle name="Camp Output Field General 2 5 2 2 2 5" xfId="28767"/>
    <cellStyle name="Camp Output Field General 2 5 2 2 2 6" xfId="28768"/>
    <cellStyle name="Camp Output Field General 2 5 2 2 2 7" xfId="28769"/>
    <cellStyle name="Camp Output Field General 2 5 2 2 2 8" xfId="28770"/>
    <cellStyle name="Camp Output Field General 2 5 2 2 3" xfId="4698"/>
    <cellStyle name="Camp Output Field General 2 5 2 2 3 2" xfId="28771"/>
    <cellStyle name="Camp Output Field General 2 5 2 2 4" xfId="28772"/>
    <cellStyle name="Camp Output Field General 2 5 2 2 5" xfId="28773"/>
    <cellStyle name="Camp Output Field General 2 5 2 2 6" xfId="28774"/>
    <cellStyle name="Camp Output Field General 2 5 2 2 7" xfId="28775"/>
    <cellStyle name="Camp Output Field General 2 5 2 3" xfId="4699"/>
    <cellStyle name="Camp Output Field General 2 5 2 3 2" xfId="28776"/>
    <cellStyle name="Camp Output Field General 2 5 2 3 3" xfId="28777"/>
    <cellStyle name="Camp Output Field General 2 5 2 3 4" xfId="28778"/>
    <cellStyle name="Camp Output Field General 2 5 2 3 5" xfId="28779"/>
    <cellStyle name="Camp Output Field General 2 5 2 3 6" xfId="28780"/>
    <cellStyle name="Camp Output Field General 2 5 2 3 7" xfId="28781"/>
    <cellStyle name="Camp Output Field General 2 5 2 4" xfId="4700"/>
    <cellStyle name="Camp Output Field General 2 5 2 5" xfId="28782"/>
    <cellStyle name="Camp Output Field General 2 5 2 6" xfId="28783"/>
    <cellStyle name="Camp Output Field General 2 5 2 7" xfId="28784"/>
    <cellStyle name="Camp Output Field General 2 5 2 8" xfId="28785"/>
    <cellStyle name="Camp Output Field General 2 5 3" xfId="4701"/>
    <cellStyle name="Camp Output Field General 2 5 3 2" xfId="4702"/>
    <cellStyle name="Camp Output Field General 2 5 3 2 2" xfId="4703"/>
    <cellStyle name="Camp Output Field General 2 5 3 2 2 2" xfId="28786"/>
    <cellStyle name="Camp Output Field General 2 5 3 2 2 3" xfId="28787"/>
    <cellStyle name="Camp Output Field General 2 5 3 2 2 4" xfId="28788"/>
    <cellStyle name="Camp Output Field General 2 5 3 2 2 5" xfId="28789"/>
    <cellStyle name="Camp Output Field General 2 5 3 2 2 6" xfId="28790"/>
    <cellStyle name="Camp Output Field General 2 5 3 2 2 7" xfId="28791"/>
    <cellStyle name="Camp Output Field General 2 5 3 2 2 8" xfId="28792"/>
    <cellStyle name="Camp Output Field General 2 5 3 2 3" xfId="4704"/>
    <cellStyle name="Camp Output Field General 2 5 3 2 3 2" xfId="28793"/>
    <cellStyle name="Camp Output Field General 2 5 3 2 4" xfId="28794"/>
    <cellStyle name="Camp Output Field General 2 5 3 2 5" xfId="28795"/>
    <cellStyle name="Camp Output Field General 2 5 3 2 6" xfId="28796"/>
    <cellStyle name="Camp Output Field General 2 5 3 2 7" xfId="28797"/>
    <cellStyle name="Camp Output Field General 2 5 3 3" xfId="4705"/>
    <cellStyle name="Camp Output Field General 2 5 3 3 2" xfId="28798"/>
    <cellStyle name="Camp Output Field General 2 5 3 3 3" xfId="28799"/>
    <cellStyle name="Camp Output Field General 2 5 3 3 4" xfId="28800"/>
    <cellStyle name="Camp Output Field General 2 5 3 3 5" xfId="28801"/>
    <cellStyle name="Camp Output Field General 2 5 3 3 6" xfId="28802"/>
    <cellStyle name="Camp Output Field General 2 5 3 3 7" xfId="28803"/>
    <cellStyle name="Camp Output Field General 2 5 3 4" xfId="4706"/>
    <cellStyle name="Camp Output Field General 2 5 3 5" xfId="28804"/>
    <cellStyle name="Camp Output Field General 2 5 3 6" xfId="28805"/>
    <cellStyle name="Camp Output Field General 2 5 3 7" xfId="28806"/>
    <cellStyle name="Camp Output Field General 2 5 3 8" xfId="28807"/>
    <cellStyle name="Camp Output Field General 2 5 4" xfId="4707"/>
    <cellStyle name="Camp Output Field General 2 5 4 2" xfId="4708"/>
    <cellStyle name="Camp Output Field General 2 5 4 2 2" xfId="4709"/>
    <cellStyle name="Camp Output Field General 2 5 4 2 2 2" xfId="28808"/>
    <cellStyle name="Camp Output Field General 2 5 4 2 2 3" xfId="28809"/>
    <cellStyle name="Camp Output Field General 2 5 4 2 2 4" xfId="28810"/>
    <cellStyle name="Camp Output Field General 2 5 4 2 2 5" xfId="28811"/>
    <cellStyle name="Camp Output Field General 2 5 4 2 2 6" xfId="28812"/>
    <cellStyle name="Camp Output Field General 2 5 4 2 2 7" xfId="28813"/>
    <cellStyle name="Camp Output Field General 2 5 4 2 2 8" xfId="28814"/>
    <cellStyle name="Camp Output Field General 2 5 4 2 3" xfId="4710"/>
    <cellStyle name="Camp Output Field General 2 5 4 2 3 2" xfId="28815"/>
    <cellStyle name="Camp Output Field General 2 5 4 2 4" xfId="28816"/>
    <cellStyle name="Camp Output Field General 2 5 4 2 5" xfId="28817"/>
    <cellStyle name="Camp Output Field General 2 5 4 2 6" xfId="28818"/>
    <cellStyle name="Camp Output Field General 2 5 4 2 7" xfId="28819"/>
    <cellStyle name="Camp Output Field General 2 5 4 3" xfId="4711"/>
    <cellStyle name="Camp Output Field General 2 5 4 3 2" xfId="28820"/>
    <cellStyle name="Camp Output Field General 2 5 4 3 3" xfId="28821"/>
    <cellStyle name="Camp Output Field General 2 5 4 3 4" xfId="28822"/>
    <cellStyle name="Camp Output Field General 2 5 4 3 5" xfId="28823"/>
    <cellStyle name="Camp Output Field General 2 5 4 3 6" xfId="28824"/>
    <cellStyle name="Camp Output Field General 2 5 4 3 7" xfId="28825"/>
    <cellStyle name="Camp Output Field General 2 5 4 4" xfId="4712"/>
    <cellStyle name="Camp Output Field General 2 5 4 5" xfId="28826"/>
    <cellStyle name="Camp Output Field General 2 5 4 6" xfId="28827"/>
    <cellStyle name="Camp Output Field General 2 5 4 7" xfId="28828"/>
    <cellStyle name="Camp Output Field General 2 5 4 8" xfId="28829"/>
    <cellStyle name="Camp Output Field General 2 5 5" xfId="4713"/>
    <cellStyle name="Camp Output Field General 2 5 5 2" xfId="4714"/>
    <cellStyle name="Camp Output Field General 2 5 5 2 2" xfId="28830"/>
    <cellStyle name="Camp Output Field General 2 5 5 2 3" xfId="28831"/>
    <cellStyle name="Camp Output Field General 2 5 5 2 4" xfId="28832"/>
    <cellStyle name="Camp Output Field General 2 5 5 2 5" xfId="28833"/>
    <cellStyle name="Camp Output Field General 2 5 5 2 6" xfId="28834"/>
    <cellStyle name="Camp Output Field General 2 5 5 2 7" xfId="28835"/>
    <cellStyle name="Camp Output Field General 2 5 5 2 8" xfId="28836"/>
    <cellStyle name="Camp Output Field General 2 5 5 3" xfId="4715"/>
    <cellStyle name="Camp Output Field General 2 5 5 3 2" xfId="28837"/>
    <cellStyle name="Camp Output Field General 2 5 5 4" xfId="28838"/>
    <cellStyle name="Camp Output Field General 2 5 5 5" xfId="28839"/>
    <cellStyle name="Camp Output Field General 2 5 5 6" xfId="28840"/>
    <cellStyle name="Camp Output Field General 2 5 5 7" xfId="28841"/>
    <cellStyle name="Camp Output Field General 2 5 6" xfId="4716"/>
    <cellStyle name="Camp Output Field General 2 5 6 2" xfId="28842"/>
    <cellStyle name="Camp Output Field General 2 5 6 3" xfId="28843"/>
    <cellStyle name="Camp Output Field General 2 5 6 4" xfId="28844"/>
    <cellStyle name="Camp Output Field General 2 5 6 5" xfId="28845"/>
    <cellStyle name="Camp Output Field General 2 5 6 6" xfId="28846"/>
    <cellStyle name="Camp Output Field General 2 5 6 7" xfId="28847"/>
    <cellStyle name="Camp Output Field General 2 5 7" xfId="4717"/>
    <cellStyle name="Camp Output Field General 2 5 8" xfId="28848"/>
    <cellStyle name="Camp Output Field General 2 5 9" xfId="28849"/>
    <cellStyle name="Camp Output Field General 2 6" xfId="4718"/>
    <cellStyle name="Camp Output Field General 2 6 2" xfId="4719"/>
    <cellStyle name="Camp Output Field General 2 6 2 2" xfId="4720"/>
    <cellStyle name="Camp Output Field General 2 6 2 2 2" xfId="28850"/>
    <cellStyle name="Camp Output Field General 2 6 2 2 3" xfId="28851"/>
    <cellStyle name="Camp Output Field General 2 6 2 2 4" xfId="28852"/>
    <cellStyle name="Camp Output Field General 2 6 2 2 5" xfId="28853"/>
    <cellStyle name="Camp Output Field General 2 6 2 2 6" xfId="28854"/>
    <cellStyle name="Camp Output Field General 2 6 2 2 7" xfId="28855"/>
    <cellStyle name="Camp Output Field General 2 6 2 2 8" xfId="28856"/>
    <cellStyle name="Camp Output Field General 2 6 2 3" xfId="4721"/>
    <cellStyle name="Camp Output Field General 2 6 2 3 2" xfId="28857"/>
    <cellStyle name="Camp Output Field General 2 6 2 4" xfId="28858"/>
    <cellStyle name="Camp Output Field General 2 6 2 5" xfId="28859"/>
    <cellStyle name="Camp Output Field General 2 6 2 6" xfId="28860"/>
    <cellStyle name="Camp Output Field General 2 6 2 7" xfId="28861"/>
    <cellStyle name="Camp Output Field General 2 6 3" xfId="4722"/>
    <cellStyle name="Camp Output Field General 2 6 3 2" xfId="28862"/>
    <cellStyle name="Camp Output Field General 2 6 3 3" xfId="28863"/>
    <cellStyle name="Camp Output Field General 2 6 3 4" xfId="28864"/>
    <cellStyle name="Camp Output Field General 2 6 3 5" xfId="28865"/>
    <cellStyle name="Camp Output Field General 2 6 3 6" xfId="28866"/>
    <cellStyle name="Camp Output Field General 2 6 3 7" xfId="28867"/>
    <cellStyle name="Camp Output Field General 2 6 4" xfId="4723"/>
    <cellStyle name="Camp Output Field General 2 6 5" xfId="28868"/>
    <cellStyle name="Camp Output Field General 2 6 6" xfId="28869"/>
    <cellStyle name="Camp Output Field General 2 6 7" xfId="28870"/>
    <cellStyle name="Camp Output Field General 2 6 8" xfId="28871"/>
    <cellStyle name="Camp Output Field General 2 7" xfId="4724"/>
    <cellStyle name="Camp Output Field General 2 7 2" xfId="4725"/>
    <cellStyle name="Camp Output Field General 2 7 2 2" xfId="4726"/>
    <cellStyle name="Camp Output Field General 2 7 2 2 2" xfId="28872"/>
    <cellStyle name="Camp Output Field General 2 7 2 2 3" xfId="28873"/>
    <cellStyle name="Camp Output Field General 2 7 2 2 4" xfId="28874"/>
    <cellStyle name="Camp Output Field General 2 7 2 2 5" xfId="28875"/>
    <cellStyle name="Camp Output Field General 2 7 2 2 6" xfId="28876"/>
    <cellStyle name="Camp Output Field General 2 7 2 2 7" xfId="28877"/>
    <cellStyle name="Camp Output Field General 2 7 2 2 8" xfId="28878"/>
    <cellStyle name="Camp Output Field General 2 7 2 3" xfId="4727"/>
    <cellStyle name="Camp Output Field General 2 7 2 3 2" xfId="28879"/>
    <cellStyle name="Camp Output Field General 2 7 2 4" xfId="28880"/>
    <cellStyle name="Camp Output Field General 2 7 2 5" xfId="28881"/>
    <cellStyle name="Camp Output Field General 2 7 2 6" xfId="28882"/>
    <cellStyle name="Camp Output Field General 2 7 2 7" xfId="28883"/>
    <cellStyle name="Camp Output Field General 2 7 3" xfId="4728"/>
    <cellStyle name="Camp Output Field General 2 7 3 2" xfId="28884"/>
    <cellStyle name="Camp Output Field General 2 7 3 3" xfId="28885"/>
    <cellStyle name="Camp Output Field General 2 7 3 4" xfId="28886"/>
    <cellStyle name="Camp Output Field General 2 7 3 5" xfId="28887"/>
    <cellStyle name="Camp Output Field General 2 7 3 6" xfId="28888"/>
    <cellStyle name="Camp Output Field General 2 7 3 7" xfId="28889"/>
    <cellStyle name="Camp Output Field General 2 7 4" xfId="4729"/>
    <cellStyle name="Camp Output Field General 2 7 5" xfId="28890"/>
    <cellStyle name="Camp Output Field General 2 7 6" xfId="28891"/>
    <cellStyle name="Camp Output Field General 2 7 7" xfId="28892"/>
    <cellStyle name="Camp Output Field General 2 7 8" xfId="28893"/>
    <cellStyle name="Camp Output Field General 2 8" xfId="4730"/>
    <cellStyle name="Camp Output Field General 2 8 2" xfId="4731"/>
    <cellStyle name="Camp Output Field General 2 8 2 2" xfId="4732"/>
    <cellStyle name="Camp Output Field General 2 8 2 2 2" xfId="28894"/>
    <cellStyle name="Camp Output Field General 2 8 2 2 3" xfId="28895"/>
    <cellStyle name="Camp Output Field General 2 8 2 2 4" xfId="28896"/>
    <cellStyle name="Camp Output Field General 2 8 2 2 5" xfId="28897"/>
    <cellStyle name="Camp Output Field General 2 8 2 2 6" xfId="28898"/>
    <cellStyle name="Camp Output Field General 2 8 2 2 7" xfId="28899"/>
    <cellStyle name="Camp Output Field General 2 8 2 2 8" xfId="28900"/>
    <cellStyle name="Camp Output Field General 2 8 2 3" xfId="4733"/>
    <cellStyle name="Camp Output Field General 2 8 2 3 2" xfId="28901"/>
    <cellStyle name="Camp Output Field General 2 8 2 4" xfId="28902"/>
    <cellStyle name="Camp Output Field General 2 8 2 5" xfId="28903"/>
    <cellStyle name="Camp Output Field General 2 8 2 6" xfId="28904"/>
    <cellStyle name="Camp Output Field General 2 8 2 7" xfId="28905"/>
    <cellStyle name="Camp Output Field General 2 8 3" xfId="4734"/>
    <cellStyle name="Camp Output Field General 2 8 3 2" xfId="28906"/>
    <cellStyle name="Camp Output Field General 2 8 3 3" xfId="28907"/>
    <cellStyle name="Camp Output Field General 2 8 3 4" xfId="28908"/>
    <cellStyle name="Camp Output Field General 2 8 3 5" xfId="28909"/>
    <cellStyle name="Camp Output Field General 2 8 3 6" xfId="28910"/>
    <cellStyle name="Camp Output Field General 2 8 3 7" xfId="28911"/>
    <cellStyle name="Camp Output Field General 2 8 4" xfId="4735"/>
    <cellStyle name="Camp Output Field General 2 8 5" xfId="28912"/>
    <cellStyle name="Camp Output Field General 2 8 6" xfId="28913"/>
    <cellStyle name="Camp Output Field General 2 8 7" xfId="28914"/>
    <cellStyle name="Camp Output Field General 2 8 8" xfId="28915"/>
    <cellStyle name="Camp Output Field General 2 9" xfId="4736"/>
    <cellStyle name="Camp Output Field General 2 9 2" xfId="4737"/>
    <cellStyle name="Camp Output Field General 2 9 2 2" xfId="28916"/>
    <cellStyle name="Camp Output Field General 2 9 2 3" xfId="28917"/>
    <cellStyle name="Camp Output Field General 2 9 2 4" xfId="28918"/>
    <cellStyle name="Camp Output Field General 2 9 2 5" xfId="28919"/>
    <cellStyle name="Camp Output Field General 2 9 2 6" xfId="28920"/>
    <cellStyle name="Camp Output Field General 2 9 2 7" xfId="28921"/>
    <cellStyle name="Camp Output Field General 2 9 2 8" xfId="28922"/>
    <cellStyle name="Camp Output Field General 2 9 3" xfId="4738"/>
    <cellStyle name="Camp Output Field General 2 9 3 2" xfId="28923"/>
    <cellStyle name="Camp Output Field General 2 9 4" xfId="28924"/>
    <cellStyle name="Camp Output Field General 2 9 5" xfId="28925"/>
    <cellStyle name="Camp Output Field General 2 9 6" xfId="28926"/>
    <cellStyle name="Camp Output Field General 2 9 7" xfId="28927"/>
    <cellStyle name="Camp Output Field General 20" xfId="28928"/>
    <cellStyle name="Camp Output Field General 21" xfId="28929"/>
    <cellStyle name="Camp Output Field General 22" xfId="28930"/>
    <cellStyle name="Camp Output Field General 23" xfId="28931"/>
    <cellStyle name="Camp Output Field General 3" xfId="60"/>
    <cellStyle name="Camp Output Field General 3 10" xfId="4739"/>
    <cellStyle name="Camp Output Field General 3 11" xfId="28932"/>
    <cellStyle name="Camp Output Field General 3 12" xfId="28933"/>
    <cellStyle name="Camp Output Field General 3 13" xfId="28934"/>
    <cellStyle name="Camp Output Field General 3 14" xfId="28935"/>
    <cellStyle name="Camp Output Field General 3 2" xfId="4740"/>
    <cellStyle name="Camp Output Field General 3 2 10" xfId="28936"/>
    <cellStyle name="Camp Output Field General 3 2 11" xfId="28937"/>
    <cellStyle name="Camp Output Field General 3 2 12" xfId="28938"/>
    <cellStyle name="Camp Output Field General 3 2 2" xfId="4741"/>
    <cellStyle name="Camp Output Field General 3 2 2 10" xfId="28939"/>
    <cellStyle name="Camp Output Field General 3 2 2 11" xfId="28940"/>
    <cellStyle name="Camp Output Field General 3 2 2 2" xfId="4742"/>
    <cellStyle name="Camp Output Field General 3 2 2 2 2" xfId="4743"/>
    <cellStyle name="Camp Output Field General 3 2 2 2 2 2" xfId="4744"/>
    <cellStyle name="Camp Output Field General 3 2 2 2 2 2 2" xfId="28941"/>
    <cellStyle name="Camp Output Field General 3 2 2 2 2 2 3" xfId="28942"/>
    <cellStyle name="Camp Output Field General 3 2 2 2 2 2 4" xfId="28943"/>
    <cellStyle name="Camp Output Field General 3 2 2 2 2 2 5" xfId="28944"/>
    <cellStyle name="Camp Output Field General 3 2 2 2 2 2 6" xfId="28945"/>
    <cellStyle name="Camp Output Field General 3 2 2 2 2 2 7" xfId="28946"/>
    <cellStyle name="Camp Output Field General 3 2 2 2 2 2 8" xfId="28947"/>
    <cellStyle name="Camp Output Field General 3 2 2 2 2 3" xfId="4745"/>
    <cellStyle name="Camp Output Field General 3 2 2 2 2 3 2" xfId="28948"/>
    <cellStyle name="Camp Output Field General 3 2 2 2 2 4" xfId="28949"/>
    <cellStyle name="Camp Output Field General 3 2 2 2 2 5" xfId="28950"/>
    <cellStyle name="Camp Output Field General 3 2 2 2 2 6" xfId="28951"/>
    <cellStyle name="Camp Output Field General 3 2 2 2 2 7" xfId="28952"/>
    <cellStyle name="Camp Output Field General 3 2 2 2 3" xfId="4746"/>
    <cellStyle name="Camp Output Field General 3 2 2 2 3 2" xfId="28953"/>
    <cellStyle name="Camp Output Field General 3 2 2 2 3 3" xfId="28954"/>
    <cellStyle name="Camp Output Field General 3 2 2 2 3 4" xfId="28955"/>
    <cellStyle name="Camp Output Field General 3 2 2 2 3 5" xfId="28956"/>
    <cellStyle name="Camp Output Field General 3 2 2 2 3 6" xfId="28957"/>
    <cellStyle name="Camp Output Field General 3 2 2 2 3 7" xfId="28958"/>
    <cellStyle name="Camp Output Field General 3 2 2 2 4" xfId="4747"/>
    <cellStyle name="Camp Output Field General 3 2 2 2 5" xfId="28959"/>
    <cellStyle name="Camp Output Field General 3 2 2 2 6" xfId="28960"/>
    <cellStyle name="Camp Output Field General 3 2 2 2 7" xfId="28961"/>
    <cellStyle name="Camp Output Field General 3 2 2 2 8" xfId="28962"/>
    <cellStyle name="Camp Output Field General 3 2 2 3" xfId="4748"/>
    <cellStyle name="Camp Output Field General 3 2 2 3 2" xfId="4749"/>
    <cellStyle name="Camp Output Field General 3 2 2 3 2 2" xfId="4750"/>
    <cellStyle name="Camp Output Field General 3 2 2 3 2 2 2" xfId="28963"/>
    <cellStyle name="Camp Output Field General 3 2 2 3 2 2 3" xfId="28964"/>
    <cellStyle name="Camp Output Field General 3 2 2 3 2 2 4" xfId="28965"/>
    <cellStyle name="Camp Output Field General 3 2 2 3 2 2 5" xfId="28966"/>
    <cellStyle name="Camp Output Field General 3 2 2 3 2 2 6" xfId="28967"/>
    <cellStyle name="Camp Output Field General 3 2 2 3 2 2 7" xfId="28968"/>
    <cellStyle name="Camp Output Field General 3 2 2 3 2 2 8" xfId="28969"/>
    <cellStyle name="Camp Output Field General 3 2 2 3 2 3" xfId="4751"/>
    <cellStyle name="Camp Output Field General 3 2 2 3 2 3 2" xfId="28970"/>
    <cellStyle name="Camp Output Field General 3 2 2 3 2 4" xfId="28971"/>
    <cellStyle name="Camp Output Field General 3 2 2 3 2 5" xfId="28972"/>
    <cellStyle name="Camp Output Field General 3 2 2 3 2 6" xfId="28973"/>
    <cellStyle name="Camp Output Field General 3 2 2 3 2 7" xfId="28974"/>
    <cellStyle name="Camp Output Field General 3 2 2 3 3" xfId="4752"/>
    <cellStyle name="Camp Output Field General 3 2 2 3 3 2" xfId="28975"/>
    <cellStyle name="Camp Output Field General 3 2 2 3 3 3" xfId="28976"/>
    <cellStyle name="Camp Output Field General 3 2 2 3 3 4" xfId="28977"/>
    <cellStyle name="Camp Output Field General 3 2 2 3 3 5" xfId="28978"/>
    <cellStyle name="Camp Output Field General 3 2 2 3 3 6" xfId="28979"/>
    <cellStyle name="Camp Output Field General 3 2 2 3 3 7" xfId="28980"/>
    <cellStyle name="Camp Output Field General 3 2 2 3 4" xfId="4753"/>
    <cellStyle name="Camp Output Field General 3 2 2 3 5" xfId="28981"/>
    <cellStyle name="Camp Output Field General 3 2 2 3 6" xfId="28982"/>
    <cellStyle name="Camp Output Field General 3 2 2 3 7" xfId="28983"/>
    <cellStyle name="Camp Output Field General 3 2 2 3 8" xfId="28984"/>
    <cellStyle name="Camp Output Field General 3 2 2 4" xfId="4754"/>
    <cellStyle name="Camp Output Field General 3 2 2 4 2" xfId="4755"/>
    <cellStyle name="Camp Output Field General 3 2 2 4 2 2" xfId="4756"/>
    <cellStyle name="Camp Output Field General 3 2 2 4 2 2 2" xfId="28985"/>
    <cellStyle name="Camp Output Field General 3 2 2 4 2 2 3" xfId="28986"/>
    <cellStyle name="Camp Output Field General 3 2 2 4 2 2 4" xfId="28987"/>
    <cellStyle name="Camp Output Field General 3 2 2 4 2 2 5" xfId="28988"/>
    <cellStyle name="Camp Output Field General 3 2 2 4 2 2 6" xfId="28989"/>
    <cellStyle name="Camp Output Field General 3 2 2 4 2 2 7" xfId="28990"/>
    <cellStyle name="Camp Output Field General 3 2 2 4 2 2 8" xfId="28991"/>
    <cellStyle name="Camp Output Field General 3 2 2 4 2 3" xfId="4757"/>
    <cellStyle name="Camp Output Field General 3 2 2 4 2 3 2" xfId="28992"/>
    <cellStyle name="Camp Output Field General 3 2 2 4 2 4" xfId="28993"/>
    <cellStyle name="Camp Output Field General 3 2 2 4 2 5" xfId="28994"/>
    <cellStyle name="Camp Output Field General 3 2 2 4 2 6" xfId="28995"/>
    <cellStyle name="Camp Output Field General 3 2 2 4 2 7" xfId="28996"/>
    <cellStyle name="Camp Output Field General 3 2 2 4 3" xfId="4758"/>
    <cellStyle name="Camp Output Field General 3 2 2 4 3 2" xfId="28997"/>
    <cellStyle name="Camp Output Field General 3 2 2 4 3 3" xfId="28998"/>
    <cellStyle name="Camp Output Field General 3 2 2 4 3 4" xfId="28999"/>
    <cellStyle name="Camp Output Field General 3 2 2 4 3 5" xfId="29000"/>
    <cellStyle name="Camp Output Field General 3 2 2 4 3 6" xfId="29001"/>
    <cellStyle name="Camp Output Field General 3 2 2 4 3 7" xfId="29002"/>
    <cellStyle name="Camp Output Field General 3 2 2 4 4" xfId="4759"/>
    <cellStyle name="Camp Output Field General 3 2 2 4 5" xfId="29003"/>
    <cellStyle name="Camp Output Field General 3 2 2 4 6" xfId="29004"/>
    <cellStyle name="Camp Output Field General 3 2 2 4 7" xfId="29005"/>
    <cellStyle name="Camp Output Field General 3 2 2 4 8" xfId="29006"/>
    <cellStyle name="Camp Output Field General 3 2 2 5" xfId="4760"/>
    <cellStyle name="Camp Output Field General 3 2 2 5 2" xfId="4761"/>
    <cellStyle name="Camp Output Field General 3 2 2 5 2 2" xfId="29007"/>
    <cellStyle name="Camp Output Field General 3 2 2 5 2 3" xfId="29008"/>
    <cellStyle name="Camp Output Field General 3 2 2 5 2 4" xfId="29009"/>
    <cellStyle name="Camp Output Field General 3 2 2 5 2 5" xfId="29010"/>
    <cellStyle name="Camp Output Field General 3 2 2 5 2 6" xfId="29011"/>
    <cellStyle name="Camp Output Field General 3 2 2 5 2 7" xfId="29012"/>
    <cellStyle name="Camp Output Field General 3 2 2 5 2 8" xfId="29013"/>
    <cellStyle name="Camp Output Field General 3 2 2 5 3" xfId="4762"/>
    <cellStyle name="Camp Output Field General 3 2 2 5 3 2" xfId="29014"/>
    <cellStyle name="Camp Output Field General 3 2 2 5 4" xfId="29015"/>
    <cellStyle name="Camp Output Field General 3 2 2 5 5" xfId="29016"/>
    <cellStyle name="Camp Output Field General 3 2 2 5 6" xfId="29017"/>
    <cellStyle name="Camp Output Field General 3 2 2 5 7" xfId="29018"/>
    <cellStyle name="Camp Output Field General 3 2 2 6" xfId="4763"/>
    <cellStyle name="Camp Output Field General 3 2 2 6 2" xfId="29019"/>
    <cellStyle name="Camp Output Field General 3 2 2 6 3" xfId="29020"/>
    <cellStyle name="Camp Output Field General 3 2 2 6 4" xfId="29021"/>
    <cellStyle name="Camp Output Field General 3 2 2 6 5" xfId="29022"/>
    <cellStyle name="Camp Output Field General 3 2 2 6 6" xfId="29023"/>
    <cellStyle name="Camp Output Field General 3 2 2 6 7" xfId="29024"/>
    <cellStyle name="Camp Output Field General 3 2 2 7" xfId="4764"/>
    <cellStyle name="Camp Output Field General 3 2 2 8" xfId="29025"/>
    <cellStyle name="Camp Output Field General 3 2 2 9" xfId="29026"/>
    <cellStyle name="Camp Output Field General 3 2 3" xfId="4765"/>
    <cellStyle name="Camp Output Field General 3 2 3 2" xfId="4766"/>
    <cellStyle name="Camp Output Field General 3 2 3 2 2" xfId="4767"/>
    <cellStyle name="Camp Output Field General 3 2 3 2 2 2" xfId="29027"/>
    <cellStyle name="Camp Output Field General 3 2 3 2 2 3" xfId="29028"/>
    <cellStyle name="Camp Output Field General 3 2 3 2 2 4" xfId="29029"/>
    <cellStyle name="Camp Output Field General 3 2 3 2 2 5" xfId="29030"/>
    <cellStyle name="Camp Output Field General 3 2 3 2 2 6" xfId="29031"/>
    <cellStyle name="Camp Output Field General 3 2 3 2 2 7" xfId="29032"/>
    <cellStyle name="Camp Output Field General 3 2 3 2 2 8" xfId="29033"/>
    <cellStyle name="Camp Output Field General 3 2 3 2 3" xfId="4768"/>
    <cellStyle name="Camp Output Field General 3 2 3 2 3 2" xfId="29034"/>
    <cellStyle name="Camp Output Field General 3 2 3 2 4" xfId="29035"/>
    <cellStyle name="Camp Output Field General 3 2 3 2 5" xfId="29036"/>
    <cellStyle name="Camp Output Field General 3 2 3 2 6" xfId="29037"/>
    <cellStyle name="Camp Output Field General 3 2 3 2 7" xfId="29038"/>
    <cellStyle name="Camp Output Field General 3 2 3 3" xfId="4769"/>
    <cellStyle name="Camp Output Field General 3 2 3 3 2" xfId="29039"/>
    <cellStyle name="Camp Output Field General 3 2 3 3 3" xfId="29040"/>
    <cellStyle name="Camp Output Field General 3 2 3 3 4" xfId="29041"/>
    <cellStyle name="Camp Output Field General 3 2 3 3 5" xfId="29042"/>
    <cellStyle name="Camp Output Field General 3 2 3 3 6" xfId="29043"/>
    <cellStyle name="Camp Output Field General 3 2 3 3 7" xfId="29044"/>
    <cellStyle name="Camp Output Field General 3 2 3 4" xfId="4770"/>
    <cellStyle name="Camp Output Field General 3 2 3 5" xfId="29045"/>
    <cellStyle name="Camp Output Field General 3 2 3 6" xfId="29046"/>
    <cellStyle name="Camp Output Field General 3 2 3 7" xfId="29047"/>
    <cellStyle name="Camp Output Field General 3 2 3 8" xfId="29048"/>
    <cellStyle name="Camp Output Field General 3 2 4" xfId="4771"/>
    <cellStyle name="Camp Output Field General 3 2 4 2" xfId="4772"/>
    <cellStyle name="Camp Output Field General 3 2 4 2 2" xfId="4773"/>
    <cellStyle name="Camp Output Field General 3 2 4 2 2 2" xfId="29049"/>
    <cellStyle name="Camp Output Field General 3 2 4 2 2 3" xfId="29050"/>
    <cellStyle name="Camp Output Field General 3 2 4 2 2 4" xfId="29051"/>
    <cellStyle name="Camp Output Field General 3 2 4 2 2 5" xfId="29052"/>
    <cellStyle name="Camp Output Field General 3 2 4 2 2 6" xfId="29053"/>
    <cellStyle name="Camp Output Field General 3 2 4 2 2 7" xfId="29054"/>
    <cellStyle name="Camp Output Field General 3 2 4 2 2 8" xfId="29055"/>
    <cellStyle name="Camp Output Field General 3 2 4 2 3" xfId="4774"/>
    <cellStyle name="Camp Output Field General 3 2 4 2 3 2" xfId="29056"/>
    <cellStyle name="Camp Output Field General 3 2 4 2 4" xfId="29057"/>
    <cellStyle name="Camp Output Field General 3 2 4 2 5" xfId="29058"/>
    <cellStyle name="Camp Output Field General 3 2 4 2 6" xfId="29059"/>
    <cellStyle name="Camp Output Field General 3 2 4 2 7" xfId="29060"/>
    <cellStyle name="Camp Output Field General 3 2 4 3" xfId="4775"/>
    <cellStyle name="Camp Output Field General 3 2 4 3 2" xfId="29061"/>
    <cellStyle name="Camp Output Field General 3 2 4 3 3" xfId="29062"/>
    <cellStyle name="Camp Output Field General 3 2 4 3 4" xfId="29063"/>
    <cellStyle name="Camp Output Field General 3 2 4 3 5" xfId="29064"/>
    <cellStyle name="Camp Output Field General 3 2 4 3 6" xfId="29065"/>
    <cellStyle name="Camp Output Field General 3 2 4 3 7" xfId="29066"/>
    <cellStyle name="Camp Output Field General 3 2 4 4" xfId="4776"/>
    <cellStyle name="Camp Output Field General 3 2 4 5" xfId="29067"/>
    <cellStyle name="Camp Output Field General 3 2 4 6" xfId="29068"/>
    <cellStyle name="Camp Output Field General 3 2 4 7" xfId="29069"/>
    <cellStyle name="Camp Output Field General 3 2 4 8" xfId="29070"/>
    <cellStyle name="Camp Output Field General 3 2 5" xfId="4777"/>
    <cellStyle name="Camp Output Field General 3 2 5 2" xfId="4778"/>
    <cellStyle name="Camp Output Field General 3 2 5 2 2" xfId="4779"/>
    <cellStyle name="Camp Output Field General 3 2 5 2 2 2" xfId="29071"/>
    <cellStyle name="Camp Output Field General 3 2 5 2 2 3" xfId="29072"/>
    <cellStyle name="Camp Output Field General 3 2 5 2 2 4" xfId="29073"/>
    <cellStyle name="Camp Output Field General 3 2 5 2 2 5" xfId="29074"/>
    <cellStyle name="Camp Output Field General 3 2 5 2 2 6" xfId="29075"/>
    <cellStyle name="Camp Output Field General 3 2 5 2 2 7" xfId="29076"/>
    <cellStyle name="Camp Output Field General 3 2 5 2 2 8" xfId="29077"/>
    <cellStyle name="Camp Output Field General 3 2 5 2 3" xfId="4780"/>
    <cellStyle name="Camp Output Field General 3 2 5 2 3 2" xfId="29078"/>
    <cellStyle name="Camp Output Field General 3 2 5 2 4" xfId="29079"/>
    <cellStyle name="Camp Output Field General 3 2 5 2 5" xfId="29080"/>
    <cellStyle name="Camp Output Field General 3 2 5 2 6" xfId="29081"/>
    <cellStyle name="Camp Output Field General 3 2 5 2 7" xfId="29082"/>
    <cellStyle name="Camp Output Field General 3 2 5 3" xfId="4781"/>
    <cellStyle name="Camp Output Field General 3 2 5 3 2" xfId="29083"/>
    <cellStyle name="Camp Output Field General 3 2 5 3 3" xfId="29084"/>
    <cellStyle name="Camp Output Field General 3 2 5 3 4" xfId="29085"/>
    <cellStyle name="Camp Output Field General 3 2 5 3 5" xfId="29086"/>
    <cellStyle name="Camp Output Field General 3 2 5 3 6" xfId="29087"/>
    <cellStyle name="Camp Output Field General 3 2 5 3 7" xfId="29088"/>
    <cellStyle name="Camp Output Field General 3 2 5 4" xfId="4782"/>
    <cellStyle name="Camp Output Field General 3 2 5 5" xfId="29089"/>
    <cellStyle name="Camp Output Field General 3 2 5 6" xfId="29090"/>
    <cellStyle name="Camp Output Field General 3 2 5 7" xfId="29091"/>
    <cellStyle name="Camp Output Field General 3 2 5 8" xfId="29092"/>
    <cellStyle name="Camp Output Field General 3 2 6" xfId="4783"/>
    <cellStyle name="Camp Output Field General 3 2 6 2" xfId="4784"/>
    <cellStyle name="Camp Output Field General 3 2 6 2 2" xfId="29093"/>
    <cellStyle name="Camp Output Field General 3 2 6 2 3" xfId="29094"/>
    <cellStyle name="Camp Output Field General 3 2 6 2 4" xfId="29095"/>
    <cellStyle name="Camp Output Field General 3 2 6 2 5" xfId="29096"/>
    <cellStyle name="Camp Output Field General 3 2 6 2 6" xfId="29097"/>
    <cellStyle name="Camp Output Field General 3 2 6 2 7" xfId="29098"/>
    <cellStyle name="Camp Output Field General 3 2 6 2 8" xfId="29099"/>
    <cellStyle name="Camp Output Field General 3 2 6 3" xfId="4785"/>
    <cellStyle name="Camp Output Field General 3 2 6 3 2" xfId="29100"/>
    <cellStyle name="Camp Output Field General 3 2 6 4" xfId="29101"/>
    <cellStyle name="Camp Output Field General 3 2 6 5" xfId="29102"/>
    <cellStyle name="Camp Output Field General 3 2 6 6" xfId="29103"/>
    <cellStyle name="Camp Output Field General 3 2 6 7" xfId="29104"/>
    <cellStyle name="Camp Output Field General 3 2 7" xfId="4786"/>
    <cellStyle name="Camp Output Field General 3 2 7 2" xfId="29105"/>
    <cellStyle name="Camp Output Field General 3 2 7 3" xfId="29106"/>
    <cellStyle name="Camp Output Field General 3 2 7 4" xfId="29107"/>
    <cellStyle name="Camp Output Field General 3 2 7 5" xfId="29108"/>
    <cellStyle name="Camp Output Field General 3 2 7 6" xfId="29109"/>
    <cellStyle name="Camp Output Field General 3 2 7 7" xfId="29110"/>
    <cellStyle name="Camp Output Field General 3 2 8" xfId="4787"/>
    <cellStyle name="Camp Output Field General 3 2 9" xfId="29111"/>
    <cellStyle name="Camp Output Field General 3 3" xfId="4788"/>
    <cellStyle name="Camp Output Field General 3 3 10" xfId="29112"/>
    <cellStyle name="Camp Output Field General 3 3 11" xfId="29113"/>
    <cellStyle name="Camp Output Field General 3 3 2" xfId="4789"/>
    <cellStyle name="Camp Output Field General 3 3 2 2" xfId="4790"/>
    <cellStyle name="Camp Output Field General 3 3 2 2 2" xfId="4791"/>
    <cellStyle name="Camp Output Field General 3 3 2 2 2 2" xfId="29114"/>
    <cellStyle name="Camp Output Field General 3 3 2 2 2 3" xfId="29115"/>
    <cellStyle name="Camp Output Field General 3 3 2 2 2 4" xfId="29116"/>
    <cellStyle name="Camp Output Field General 3 3 2 2 2 5" xfId="29117"/>
    <cellStyle name="Camp Output Field General 3 3 2 2 2 6" xfId="29118"/>
    <cellStyle name="Camp Output Field General 3 3 2 2 2 7" xfId="29119"/>
    <cellStyle name="Camp Output Field General 3 3 2 2 2 8" xfId="29120"/>
    <cellStyle name="Camp Output Field General 3 3 2 2 3" xfId="4792"/>
    <cellStyle name="Camp Output Field General 3 3 2 2 3 2" xfId="29121"/>
    <cellStyle name="Camp Output Field General 3 3 2 2 4" xfId="29122"/>
    <cellStyle name="Camp Output Field General 3 3 2 2 5" xfId="29123"/>
    <cellStyle name="Camp Output Field General 3 3 2 2 6" xfId="29124"/>
    <cellStyle name="Camp Output Field General 3 3 2 2 7" xfId="29125"/>
    <cellStyle name="Camp Output Field General 3 3 2 3" xfId="4793"/>
    <cellStyle name="Camp Output Field General 3 3 2 3 2" xfId="29126"/>
    <cellStyle name="Camp Output Field General 3 3 2 3 3" xfId="29127"/>
    <cellStyle name="Camp Output Field General 3 3 2 3 4" xfId="29128"/>
    <cellStyle name="Camp Output Field General 3 3 2 3 5" xfId="29129"/>
    <cellStyle name="Camp Output Field General 3 3 2 3 6" xfId="29130"/>
    <cellStyle name="Camp Output Field General 3 3 2 3 7" xfId="29131"/>
    <cellStyle name="Camp Output Field General 3 3 2 4" xfId="4794"/>
    <cellStyle name="Camp Output Field General 3 3 2 5" xfId="29132"/>
    <cellStyle name="Camp Output Field General 3 3 2 6" xfId="29133"/>
    <cellStyle name="Camp Output Field General 3 3 2 7" xfId="29134"/>
    <cellStyle name="Camp Output Field General 3 3 2 8" xfId="29135"/>
    <cellStyle name="Camp Output Field General 3 3 3" xfId="4795"/>
    <cellStyle name="Camp Output Field General 3 3 3 2" xfId="4796"/>
    <cellStyle name="Camp Output Field General 3 3 3 2 2" xfId="4797"/>
    <cellStyle name="Camp Output Field General 3 3 3 2 2 2" xfId="29136"/>
    <cellStyle name="Camp Output Field General 3 3 3 2 2 3" xfId="29137"/>
    <cellStyle name="Camp Output Field General 3 3 3 2 2 4" xfId="29138"/>
    <cellStyle name="Camp Output Field General 3 3 3 2 2 5" xfId="29139"/>
    <cellStyle name="Camp Output Field General 3 3 3 2 2 6" xfId="29140"/>
    <cellStyle name="Camp Output Field General 3 3 3 2 2 7" xfId="29141"/>
    <cellStyle name="Camp Output Field General 3 3 3 2 2 8" xfId="29142"/>
    <cellStyle name="Camp Output Field General 3 3 3 2 3" xfId="4798"/>
    <cellStyle name="Camp Output Field General 3 3 3 2 3 2" xfId="29143"/>
    <cellStyle name="Camp Output Field General 3 3 3 2 4" xfId="29144"/>
    <cellStyle name="Camp Output Field General 3 3 3 2 5" xfId="29145"/>
    <cellStyle name="Camp Output Field General 3 3 3 2 6" xfId="29146"/>
    <cellStyle name="Camp Output Field General 3 3 3 2 7" xfId="29147"/>
    <cellStyle name="Camp Output Field General 3 3 3 3" xfId="4799"/>
    <cellStyle name="Camp Output Field General 3 3 3 3 2" xfId="29148"/>
    <cellStyle name="Camp Output Field General 3 3 3 3 3" xfId="29149"/>
    <cellStyle name="Camp Output Field General 3 3 3 3 4" xfId="29150"/>
    <cellStyle name="Camp Output Field General 3 3 3 3 5" xfId="29151"/>
    <cellStyle name="Camp Output Field General 3 3 3 3 6" xfId="29152"/>
    <cellStyle name="Camp Output Field General 3 3 3 3 7" xfId="29153"/>
    <cellStyle name="Camp Output Field General 3 3 3 4" xfId="4800"/>
    <cellStyle name="Camp Output Field General 3 3 3 5" xfId="29154"/>
    <cellStyle name="Camp Output Field General 3 3 3 6" xfId="29155"/>
    <cellStyle name="Camp Output Field General 3 3 3 7" xfId="29156"/>
    <cellStyle name="Camp Output Field General 3 3 3 8" xfId="29157"/>
    <cellStyle name="Camp Output Field General 3 3 4" xfId="4801"/>
    <cellStyle name="Camp Output Field General 3 3 4 2" xfId="4802"/>
    <cellStyle name="Camp Output Field General 3 3 4 2 2" xfId="4803"/>
    <cellStyle name="Camp Output Field General 3 3 4 2 2 2" xfId="29158"/>
    <cellStyle name="Camp Output Field General 3 3 4 2 2 3" xfId="29159"/>
    <cellStyle name="Camp Output Field General 3 3 4 2 2 4" xfId="29160"/>
    <cellStyle name="Camp Output Field General 3 3 4 2 2 5" xfId="29161"/>
    <cellStyle name="Camp Output Field General 3 3 4 2 2 6" xfId="29162"/>
    <cellStyle name="Camp Output Field General 3 3 4 2 2 7" xfId="29163"/>
    <cellStyle name="Camp Output Field General 3 3 4 2 2 8" xfId="29164"/>
    <cellStyle name="Camp Output Field General 3 3 4 2 3" xfId="4804"/>
    <cellStyle name="Camp Output Field General 3 3 4 2 3 2" xfId="29165"/>
    <cellStyle name="Camp Output Field General 3 3 4 2 4" xfId="29166"/>
    <cellStyle name="Camp Output Field General 3 3 4 2 5" xfId="29167"/>
    <cellStyle name="Camp Output Field General 3 3 4 2 6" xfId="29168"/>
    <cellStyle name="Camp Output Field General 3 3 4 2 7" xfId="29169"/>
    <cellStyle name="Camp Output Field General 3 3 4 3" xfId="4805"/>
    <cellStyle name="Camp Output Field General 3 3 4 3 2" xfId="29170"/>
    <cellStyle name="Camp Output Field General 3 3 4 3 3" xfId="29171"/>
    <cellStyle name="Camp Output Field General 3 3 4 3 4" xfId="29172"/>
    <cellStyle name="Camp Output Field General 3 3 4 3 5" xfId="29173"/>
    <cellStyle name="Camp Output Field General 3 3 4 3 6" xfId="29174"/>
    <cellStyle name="Camp Output Field General 3 3 4 3 7" xfId="29175"/>
    <cellStyle name="Camp Output Field General 3 3 4 4" xfId="4806"/>
    <cellStyle name="Camp Output Field General 3 3 4 5" xfId="29176"/>
    <cellStyle name="Camp Output Field General 3 3 4 6" xfId="29177"/>
    <cellStyle name="Camp Output Field General 3 3 4 7" xfId="29178"/>
    <cellStyle name="Camp Output Field General 3 3 4 8" xfId="29179"/>
    <cellStyle name="Camp Output Field General 3 3 5" xfId="4807"/>
    <cellStyle name="Camp Output Field General 3 3 5 2" xfId="4808"/>
    <cellStyle name="Camp Output Field General 3 3 5 2 2" xfId="29180"/>
    <cellStyle name="Camp Output Field General 3 3 5 2 3" xfId="29181"/>
    <cellStyle name="Camp Output Field General 3 3 5 2 4" xfId="29182"/>
    <cellStyle name="Camp Output Field General 3 3 5 2 5" xfId="29183"/>
    <cellStyle name="Camp Output Field General 3 3 5 2 6" xfId="29184"/>
    <cellStyle name="Camp Output Field General 3 3 5 2 7" xfId="29185"/>
    <cellStyle name="Camp Output Field General 3 3 5 2 8" xfId="29186"/>
    <cellStyle name="Camp Output Field General 3 3 5 3" xfId="4809"/>
    <cellStyle name="Camp Output Field General 3 3 5 3 2" xfId="29187"/>
    <cellStyle name="Camp Output Field General 3 3 5 4" xfId="29188"/>
    <cellStyle name="Camp Output Field General 3 3 5 5" xfId="29189"/>
    <cellStyle name="Camp Output Field General 3 3 5 6" xfId="29190"/>
    <cellStyle name="Camp Output Field General 3 3 5 7" xfId="29191"/>
    <cellStyle name="Camp Output Field General 3 3 6" xfId="4810"/>
    <cellStyle name="Camp Output Field General 3 3 6 2" xfId="29192"/>
    <cellStyle name="Camp Output Field General 3 3 6 3" xfId="29193"/>
    <cellStyle name="Camp Output Field General 3 3 6 4" xfId="29194"/>
    <cellStyle name="Camp Output Field General 3 3 6 5" xfId="29195"/>
    <cellStyle name="Camp Output Field General 3 3 6 6" xfId="29196"/>
    <cellStyle name="Camp Output Field General 3 3 6 7" xfId="29197"/>
    <cellStyle name="Camp Output Field General 3 3 7" xfId="4811"/>
    <cellStyle name="Camp Output Field General 3 3 8" xfId="29198"/>
    <cellStyle name="Camp Output Field General 3 3 9" xfId="29199"/>
    <cellStyle name="Camp Output Field General 3 4" xfId="4812"/>
    <cellStyle name="Camp Output Field General 3 4 10" xfId="29200"/>
    <cellStyle name="Camp Output Field General 3 4 11" xfId="29201"/>
    <cellStyle name="Camp Output Field General 3 4 2" xfId="4813"/>
    <cellStyle name="Camp Output Field General 3 4 2 2" xfId="4814"/>
    <cellStyle name="Camp Output Field General 3 4 2 2 2" xfId="4815"/>
    <cellStyle name="Camp Output Field General 3 4 2 2 2 2" xfId="29202"/>
    <cellStyle name="Camp Output Field General 3 4 2 2 2 3" xfId="29203"/>
    <cellStyle name="Camp Output Field General 3 4 2 2 2 4" xfId="29204"/>
    <cellStyle name="Camp Output Field General 3 4 2 2 2 5" xfId="29205"/>
    <cellStyle name="Camp Output Field General 3 4 2 2 2 6" xfId="29206"/>
    <cellStyle name="Camp Output Field General 3 4 2 2 2 7" xfId="29207"/>
    <cellStyle name="Camp Output Field General 3 4 2 2 2 8" xfId="29208"/>
    <cellStyle name="Camp Output Field General 3 4 2 2 3" xfId="4816"/>
    <cellStyle name="Camp Output Field General 3 4 2 2 3 2" xfId="29209"/>
    <cellStyle name="Camp Output Field General 3 4 2 2 4" xfId="29210"/>
    <cellStyle name="Camp Output Field General 3 4 2 2 5" xfId="29211"/>
    <cellStyle name="Camp Output Field General 3 4 2 2 6" xfId="29212"/>
    <cellStyle name="Camp Output Field General 3 4 2 2 7" xfId="29213"/>
    <cellStyle name="Camp Output Field General 3 4 2 3" xfId="4817"/>
    <cellStyle name="Camp Output Field General 3 4 2 3 2" xfId="29214"/>
    <cellStyle name="Camp Output Field General 3 4 2 3 3" xfId="29215"/>
    <cellStyle name="Camp Output Field General 3 4 2 3 4" xfId="29216"/>
    <cellStyle name="Camp Output Field General 3 4 2 3 5" xfId="29217"/>
    <cellStyle name="Camp Output Field General 3 4 2 3 6" xfId="29218"/>
    <cellStyle name="Camp Output Field General 3 4 2 3 7" xfId="29219"/>
    <cellStyle name="Camp Output Field General 3 4 2 4" xfId="4818"/>
    <cellStyle name="Camp Output Field General 3 4 2 5" xfId="29220"/>
    <cellStyle name="Camp Output Field General 3 4 2 6" xfId="29221"/>
    <cellStyle name="Camp Output Field General 3 4 2 7" xfId="29222"/>
    <cellStyle name="Camp Output Field General 3 4 2 8" xfId="29223"/>
    <cellStyle name="Camp Output Field General 3 4 3" xfId="4819"/>
    <cellStyle name="Camp Output Field General 3 4 3 2" xfId="4820"/>
    <cellStyle name="Camp Output Field General 3 4 3 2 2" xfId="4821"/>
    <cellStyle name="Camp Output Field General 3 4 3 2 2 2" xfId="29224"/>
    <cellStyle name="Camp Output Field General 3 4 3 2 2 3" xfId="29225"/>
    <cellStyle name="Camp Output Field General 3 4 3 2 2 4" xfId="29226"/>
    <cellStyle name="Camp Output Field General 3 4 3 2 2 5" xfId="29227"/>
    <cellStyle name="Camp Output Field General 3 4 3 2 2 6" xfId="29228"/>
    <cellStyle name="Camp Output Field General 3 4 3 2 2 7" xfId="29229"/>
    <cellStyle name="Camp Output Field General 3 4 3 2 2 8" xfId="29230"/>
    <cellStyle name="Camp Output Field General 3 4 3 2 3" xfId="4822"/>
    <cellStyle name="Camp Output Field General 3 4 3 2 3 2" xfId="29231"/>
    <cellStyle name="Camp Output Field General 3 4 3 2 4" xfId="29232"/>
    <cellStyle name="Camp Output Field General 3 4 3 2 5" xfId="29233"/>
    <cellStyle name="Camp Output Field General 3 4 3 2 6" xfId="29234"/>
    <cellStyle name="Camp Output Field General 3 4 3 2 7" xfId="29235"/>
    <cellStyle name="Camp Output Field General 3 4 3 3" xfId="4823"/>
    <cellStyle name="Camp Output Field General 3 4 3 3 2" xfId="29236"/>
    <cellStyle name="Camp Output Field General 3 4 3 3 3" xfId="29237"/>
    <cellStyle name="Camp Output Field General 3 4 3 3 4" xfId="29238"/>
    <cellStyle name="Camp Output Field General 3 4 3 3 5" xfId="29239"/>
    <cellStyle name="Camp Output Field General 3 4 3 3 6" xfId="29240"/>
    <cellStyle name="Camp Output Field General 3 4 3 3 7" xfId="29241"/>
    <cellStyle name="Camp Output Field General 3 4 3 4" xfId="4824"/>
    <cellStyle name="Camp Output Field General 3 4 3 5" xfId="29242"/>
    <cellStyle name="Camp Output Field General 3 4 3 6" xfId="29243"/>
    <cellStyle name="Camp Output Field General 3 4 3 7" xfId="29244"/>
    <cellStyle name="Camp Output Field General 3 4 3 8" xfId="29245"/>
    <cellStyle name="Camp Output Field General 3 4 4" xfId="4825"/>
    <cellStyle name="Camp Output Field General 3 4 4 2" xfId="4826"/>
    <cellStyle name="Camp Output Field General 3 4 4 2 2" xfId="4827"/>
    <cellStyle name="Camp Output Field General 3 4 4 2 2 2" xfId="29246"/>
    <cellStyle name="Camp Output Field General 3 4 4 2 2 3" xfId="29247"/>
    <cellStyle name="Camp Output Field General 3 4 4 2 2 4" xfId="29248"/>
    <cellStyle name="Camp Output Field General 3 4 4 2 2 5" xfId="29249"/>
    <cellStyle name="Camp Output Field General 3 4 4 2 2 6" xfId="29250"/>
    <cellStyle name="Camp Output Field General 3 4 4 2 2 7" xfId="29251"/>
    <cellStyle name="Camp Output Field General 3 4 4 2 2 8" xfId="29252"/>
    <cellStyle name="Camp Output Field General 3 4 4 2 3" xfId="4828"/>
    <cellStyle name="Camp Output Field General 3 4 4 2 3 2" xfId="29253"/>
    <cellStyle name="Camp Output Field General 3 4 4 2 4" xfId="29254"/>
    <cellStyle name="Camp Output Field General 3 4 4 2 5" xfId="29255"/>
    <cellStyle name="Camp Output Field General 3 4 4 2 6" xfId="29256"/>
    <cellStyle name="Camp Output Field General 3 4 4 2 7" xfId="29257"/>
    <cellStyle name="Camp Output Field General 3 4 4 3" xfId="4829"/>
    <cellStyle name="Camp Output Field General 3 4 4 3 2" xfId="29258"/>
    <cellStyle name="Camp Output Field General 3 4 4 3 3" xfId="29259"/>
    <cellStyle name="Camp Output Field General 3 4 4 3 4" xfId="29260"/>
    <cellStyle name="Camp Output Field General 3 4 4 3 5" xfId="29261"/>
    <cellStyle name="Camp Output Field General 3 4 4 3 6" xfId="29262"/>
    <cellStyle name="Camp Output Field General 3 4 4 3 7" xfId="29263"/>
    <cellStyle name="Camp Output Field General 3 4 4 4" xfId="4830"/>
    <cellStyle name="Camp Output Field General 3 4 4 5" xfId="29264"/>
    <cellStyle name="Camp Output Field General 3 4 4 6" xfId="29265"/>
    <cellStyle name="Camp Output Field General 3 4 4 7" xfId="29266"/>
    <cellStyle name="Camp Output Field General 3 4 4 8" xfId="29267"/>
    <cellStyle name="Camp Output Field General 3 4 5" xfId="4831"/>
    <cellStyle name="Camp Output Field General 3 4 5 2" xfId="4832"/>
    <cellStyle name="Camp Output Field General 3 4 5 2 2" xfId="29268"/>
    <cellStyle name="Camp Output Field General 3 4 5 2 3" xfId="29269"/>
    <cellStyle name="Camp Output Field General 3 4 5 2 4" xfId="29270"/>
    <cellStyle name="Camp Output Field General 3 4 5 2 5" xfId="29271"/>
    <cellStyle name="Camp Output Field General 3 4 5 2 6" xfId="29272"/>
    <cellStyle name="Camp Output Field General 3 4 5 2 7" xfId="29273"/>
    <cellStyle name="Camp Output Field General 3 4 5 2 8" xfId="29274"/>
    <cellStyle name="Camp Output Field General 3 4 5 3" xfId="4833"/>
    <cellStyle name="Camp Output Field General 3 4 5 3 2" xfId="29275"/>
    <cellStyle name="Camp Output Field General 3 4 5 4" xfId="29276"/>
    <cellStyle name="Camp Output Field General 3 4 5 5" xfId="29277"/>
    <cellStyle name="Camp Output Field General 3 4 5 6" xfId="29278"/>
    <cellStyle name="Camp Output Field General 3 4 5 7" xfId="29279"/>
    <cellStyle name="Camp Output Field General 3 4 6" xfId="4834"/>
    <cellStyle name="Camp Output Field General 3 4 6 2" xfId="29280"/>
    <cellStyle name="Camp Output Field General 3 4 6 3" xfId="29281"/>
    <cellStyle name="Camp Output Field General 3 4 6 4" xfId="29282"/>
    <cellStyle name="Camp Output Field General 3 4 6 5" xfId="29283"/>
    <cellStyle name="Camp Output Field General 3 4 6 6" xfId="29284"/>
    <cellStyle name="Camp Output Field General 3 4 6 7" xfId="29285"/>
    <cellStyle name="Camp Output Field General 3 4 7" xfId="4835"/>
    <cellStyle name="Camp Output Field General 3 4 8" xfId="29286"/>
    <cellStyle name="Camp Output Field General 3 4 9" xfId="29287"/>
    <cellStyle name="Camp Output Field General 3 5" xfId="4836"/>
    <cellStyle name="Camp Output Field General 3 5 2" xfId="4837"/>
    <cellStyle name="Camp Output Field General 3 5 2 2" xfId="4838"/>
    <cellStyle name="Camp Output Field General 3 5 2 2 2" xfId="29288"/>
    <cellStyle name="Camp Output Field General 3 5 2 2 3" xfId="29289"/>
    <cellStyle name="Camp Output Field General 3 5 2 2 4" xfId="29290"/>
    <cellStyle name="Camp Output Field General 3 5 2 2 5" xfId="29291"/>
    <cellStyle name="Camp Output Field General 3 5 2 2 6" xfId="29292"/>
    <cellStyle name="Camp Output Field General 3 5 2 2 7" xfId="29293"/>
    <cellStyle name="Camp Output Field General 3 5 2 2 8" xfId="29294"/>
    <cellStyle name="Camp Output Field General 3 5 2 3" xfId="4839"/>
    <cellStyle name="Camp Output Field General 3 5 2 3 2" xfId="29295"/>
    <cellStyle name="Camp Output Field General 3 5 2 4" xfId="29296"/>
    <cellStyle name="Camp Output Field General 3 5 2 5" xfId="29297"/>
    <cellStyle name="Camp Output Field General 3 5 2 6" xfId="29298"/>
    <cellStyle name="Camp Output Field General 3 5 2 7" xfId="29299"/>
    <cellStyle name="Camp Output Field General 3 5 3" xfId="4840"/>
    <cellStyle name="Camp Output Field General 3 5 3 2" xfId="29300"/>
    <cellStyle name="Camp Output Field General 3 5 3 3" xfId="29301"/>
    <cellStyle name="Camp Output Field General 3 5 3 4" xfId="29302"/>
    <cellStyle name="Camp Output Field General 3 5 3 5" xfId="29303"/>
    <cellStyle name="Camp Output Field General 3 5 3 6" xfId="29304"/>
    <cellStyle name="Camp Output Field General 3 5 3 7" xfId="29305"/>
    <cellStyle name="Camp Output Field General 3 5 4" xfId="4841"/>
    <cellStyle name="Camp Output Field General 3 5 5" xfId="29306"/>
    <cellStyle name="Camp Output Field General 3 5 6" xfId="29307"/>
    <cellStyle name="Camp Output Field General 3 5 7" xfId="29308"/>
    <cellStyle name="Camp Output Field General 3 5 8" xfId="29309"/>
    <cellStyle name="Camp Output Field General 3 6" xfId="4842"/>
    <cellStyle name="Camp Output Field General 3 6 2" xfId="4843"/>
    <cellStyle name="Camp Output Field General 3 6 2 2" xfId="4844"/>
    <cellStyle name="Camp Output Field General 3 6 2 2 2" xfId="29310"/>
    <cellStyle name="Camp Output Field General 3 6 2 2 3" xfId="29311"/>
    <cellStyle name="Camp Output Field General 3 6 2 2 4" xfId="29312"/>
    <cellStyle name="Camp Output Field General 3 6 2 2 5" xfId="29313"/>
    <cellStyle name="Camp Output Field General 3 6 2 2 6" xfId="29314"/>
    <cellStyle name="Camp Output Field General 3 6 2 2 7" xfId="29315"/>
    <cellStyle name="Camp Output Field General 3 6 2 2 8" xfId="29316"/>
    <cellStyle name="Camp Output Field General 3 6 2 3" xfId="4845"/>
    <cellStyle name="Camp Output Field General 3 6 2 3 2" xfId="29317"/>
    <cellStyle name="Camp Output Field General 3 6 2 4" xfId="29318"/>
    <cellStyle name="Camp Output Field General 3 6 2 5" xfId="29319"/>
    <cellStyle name="Camp Output Field General 3 6 2 6" xfId="29320"/>
    <cellStyle name="Camp Output Field General 3 6 2 7" xfId="29321"/>
    <cellStyle name="Camp Output Field General 3 6 3" xfId="4846"/>
    <cellStyle name="Camp Output Field General 3 6 3 2" xfId="29322"/>
    <cellStyle name="Camp Output Field General 3 6 3 3" xfId="29323"/>
    <cellStyle name="Camp Output Field General 3 6 3 4" xfId="29324"/>
    <cellStyle name="Camp Output Field General 3 6 3 5" xfId="29325"/>
    <cellStyle name="Camp Output Field General 3 6 3 6" xfId="29326"/>
    <cellStyle name="Camp Output Field General 3 6 3 7" xfId="29327"/>
    <cellStyle name="Camp Output Field General 3 6 4" xfId="4847"/>
    <cellStyle name="Camp Output Field General 3 6 5" xfId="29328"/>
    <cellStyle name="Camp Output Field General 3 6 6" xfId="29329"/>
    <cellStyle name="Camp Output Field General 3 6 7" xfId="29330"/>
    <cellStyle name="Camp Output Field General 3 6 8" xfId="29331"/>
    <cellStyle name="Camp Output Field General 3 7" xfId="4848"/>
    <cellStyle name="Camp Output Field General 3 7 2" xfId="4849"/>
    <cellStyle name="Camp Output Field General 3 7 2 2" xfId="4850"/>
    <cellStyle name="Camp Output Field General 3 7 2 2 2" xfId="29332"/>
    <cellStyle name="Camp Output Field General 3 7 2 2 3" xfId="29333"/>
    <cellStyle name="Camp Output Field General 3 7 2 2 4" xfId="29334"/>
    <cellStyle name="Camp Output Field General 3 7 2 2 5" xfId="29335"/>
    <cellStyle name="Camp Output Field General 3 7 2 2 6" xfId="29336"/>
    <cellStyle name="Camp Output Field General 3 7 2 2 7" xfId="29337"/>
    <cellStyle name="Camp Output Field General 3 7 2 2 8" xfId="29338"/>
    <cellStyle name="Camp Output Field General 3 7 2 3" xfId="4851"/>
    <cellStyle name="Camp Output Field General 3 7 2 3 2" xfId="29339"/>
    <cellStyle name="Camp Output Field General 3 7 2 4" xfId="29340"/>
    <cellStyle name="Camp Output Field General 3 7 2 5" xfId="29341"/>
    <cellStyle name="Camp Output Field General 3 7 2 6" xfId="29342"/>
    <cellStyle name="Camp Output Field General 3 7 2 7" xfId="29343"/>
    <cellStyle name="Camp Output Field General 3 7 3" xfId="4852"/>
    <cellStyle name="Camp Output Field General 3 7 3 2" xfId="29344"/>
    <cellStyle name="Camp Output Field General 3 7 3 3" xfId="29345"/>
    <cellStyle name="Camp Output Field General 3 7 3 4" xfId="29346"/>
    <cellStyle name="Camp Output Field General 3 7 3 5" xfId="29347"/>
    <cellStyle name="Camp Output Field General 3 7 3 6" xfId="29348"/>
    <cellStyle name="Camp Output Field General 3 7 3 7" xfId="29349"/>
    <cellStyle name="Camp Output Field General 3 7 4" xfId="4853"/>
    <cellStyle name="Camp Output Field General 3 7 5" xfId="29350"/>
    <cellStyle name="Camp Output Field General 3 7 6" xfId="29351"/>
    <cellStyle name="Camp Output Field General 3 7 7" xfId="29352"/>
    <cellStyle name="Camp Output Field General 3 7 8" xfId="29353"/>
    <cellStyle name="Camp Output Field General 3 8" xfId="4854"/>
    <cellStyle name="Camp Output Field General 3 8 2" xfId="4855"/>
    <cellStyle name="Camp Output Field General 3 8 2 2" xfId="29354"/>
    <cellStyle name="Camp Output Field General 3 8 2 3" xfId="29355"/>
    <cellStyle name="Camp Output Field General 3 8 2 4" xfId="29356"/>
    <cellStyle name="Camp Output Field General 3 8 2 5" xfId="29357"/>
    <cellStyle name="Camp Output Field General 3 8 2 6" xfId="29358"/>
    <cellStyle name="Camp Output Field General 3 8 2 7" xfId="29359"/>
    <cellStyle name="Camp Output Field General 3 8 2 8" xfId="29360"/>
    <cellStyle name="Camp Output Field General 3 8 3" xfId="4856"/>
    <cellStyle name="Camp Output Field General 3 8 3 2" xfId="29361"/>
    <cellStyle name="Camp Output Field General 3 8 4" xfId="29362"/>
    <cellStyle name="Camp Output Field General 3 8 5" xfId="29363"/>
    <cellStyle name="Camp Output Field General 3 8 6" xfId="29364"/>
    <cellStyle name="Camp Output Field General 3 8 7" xfId="29365"/>
    <cellStyle name="Camp Output Field General 3 9" xfId="4857"/>
    <cellStyle name="Camp Output Field General 3 9 2" xfId="29366"/>
    <cellStyle name="Camp Output Field General 3 9 3" xfId="29367"/>
    <cellStyle name="Camp Output Field General 3 9 4" xfId="29368"/>
    <cellStyle name="Camp Output Field General 3 9 5" xfId="29369"/>
    <cellStyle name="Camp Output Field General 3 9 6" xfId="29370"/>
    <cellStyle name="Camp Output Field General 3 9 7" xfId="29371"/>
    <cellStyle name="Camp Output Field General 4" xfId="4858"/>
    <cellStyle name="Camp Output Field General 4 10" xfId="4859"/>
    <cellStyle name="Camp Output Field General 4 11" xfId="29372"/>
    <cellStyle name="Camp Output Field General 4 12" xfId="29373"/>
    <cellStyle name="Camp Output Field General 4 13" xfId="29374"/>
    <cellStyle name="Camp Output Field General 4 14" xfId="29375"/>
    <cellStyle name="Camp Output Field General 4 2" xfId="4860"/>
    <cellStyle name="Camp Output Field General 4 2 10" xfId="29376"/>
    <cellStyle name="Camp Output Field General 4 2 11" xfId="29377"/>
    <cellStyle name="Camp Output Field General 4 2 12" xfId="29378"/>
    <cellStyle name="Camp Output Field General 4 2 2" xfId="4861"/>
    <cellStyle name="Camp Output Field General 4 2 2 10" xfId="29379"/>
    <cellStyle name="Camp Output Field General 4 2 2 11" xfId="29380"/>
    <cellStyle name="Camp Output Field General 4 2 2 2" xfId="4862"/>
    <cellStyle name="Camp Output Field General 4 2 2 2 2" xfId="4863"/>
    <cellStyle name="Camp Output Field General 4 2 2 2 2 2" xfId="4864"/>
    <cellStyle name="Camp Output Field General 4 2 2 2 2 2 2" xfId="29381"/>
    <cellStyle name="Camp Output Field General 4 2 2 2 2 2 3" xfId="29382"/>
    <cellStyle name="Camp Output Field General 4 2 2 2 2 2 4" xfId="29383"/>
    <cellStyle name="Camp Output Field General 4 2 2 2 2 2 5" xfId="29384"/>
    <cellStyle name="Camp Output Field General 4 2 2 2 2 2 6" xfId="29385"/>
    <cellStyle name="Camp Output Field General 4 2 2 2 2 2 7" xfId="29386"/>
    <cellStyle name="Camp Output Field General 4 2 2 2 2 2 8" xfId="29387"/>
    <cellStyle name="Camp Output Field General 4 2 2 2 2 3" xfId="4865"/>
    <cellStyle name="Camp Output Field General 4 2 2 2 2 3 2" xfId="29388"/>
    <cellStyle name="Camp Output Field General 4 2 2 2 2 4" xfId="29389"/>
    <cellStyle name="Camp Output Field General 4 2 2 2 2 5" xfId="29390"/>
    <cellStyle name="Camp Output Field General 4 2 2 2 2 6" xfId="29391"/>
    <cellStyle name="Camp Output Field General 4 2 2 2 2 7" xfId="29392"/>
    <cellStyle name="Camp Output Field General 4 2 2 2 3" xfId="4866"/>
    <cellStyle name="Camp Output Field General 4 2 2 2 3 2" xfId="29393"/>
    <cellStyle name="Camp Output Field General 4 2 2 2 3 3" xfId="29394"/>
    <cellStyle name="Camp Output Field General 4 2 2 2 3 4" xfId="29395"/>
    <cellStyle name="Camp Output Field General 4 2 2 2 3 5" xfId="29396"/>
    <cellStyle name="Camp Output Field General 4 2 2 2 3 6" xfId="29397"/>
    <cellStyle name="Camp Output Field General 4 2 2 2 3 7" xfId="29398"/>
    <cellStyle name="Camp Output Field General 4 2 2 2 4" xfId="4867"/>
    <cellStyle name="Camp Output Field General 4 2 2 2 5" xfId="29399"/>
    <cellStyle name="Camp Output Field General 4 2 2 2 6" xfId="29400"/>
    <cellStyle name="Camp Output Field General 4 2 2 2 7" xfId="29401"/>
    <cellStyle name="Camp Output Field General 4 2 2 2 8" xfId="29402"/>
    <cellStyle name="Camp Output Field General 4 2 2 3" xfId="4868"/>
    <cellStyle name="Camp Output Field General 4 2 2 3 2" xfId="4869"/>
    <cellStyle name="Camp Output Field General 4 2 2 3 2 2" xfId="4870"/>
    <cellStyle name="Camp Output Field General 4 2 2 3 2 2 2" xfId="29403"/>
    <cellStyle name="Camp Output Field General 4 2 2 3 2 2 3" xfId="29404"/>
    <cellStyle name="Camp Output Field General 4 2 2 3 2 2 4" xfId="29405"/>
    <cellStyle name="Camp Output Field General 4 2 2 3 2 2 5" xfId="29406"/>
    <cellStyle name="Camp Output Field General 4 2 2 3 2 2 6" xfId="29407"/>
    <cellStyle name="Camp Output Field General 4 2 2 3 2 2 7" xfId="29408"/>
    <cellStyle name="Camp Output Field General 4 2 2 3 2 2 8" xfId="29409"/>
    <cellStyle name="Camp Output Field General 4 2 2 3 2 3" xfId="4871"/>
    <cellStyle name="Camp Output Field General 4 2 2 3 2 3 2" xfId="29410"/>
    <cellStyle name="Camp Output Field General 4 2 2 3 2 4" xfId="29411"/>
    <cellStyle name="Camp Output Field General 4 2 2 3 2 5" xfId="29412"/>
    <cellStyle name="Camp Output Field General 4 2 2 3 2 6" xfId="29413"/>
    <cellStyle name="Camp Output Field General 4 2 2 3 2 7" xfId="29414"/>
    <cellStyle name="Camp Output Field General 4 2 2 3 3" xfId="4872"/>
    <cellStyle name="Camp Output Field General 4 2 2 3 3 2" xfId="29415"/>
    <cellStyle name="Camp Output Field General 4 2 2 3 3 3" xfId="29416"/>
    <cellStyle name="Camp Output Field General 4 2 2 3 3 4" xfId="29417"/>
    <cellStyle name="Camp Output Field General 4 2 2 3 3 5" xfId="29418"/>
    <cellStyle name="Camp Output Field General 4 2 2 3 3 6" xfId="29419"/>
    <cellStyle name="Camp Output Field General 4 2 2 3 3 7" xfId="29420"/>
    <cellStyle name="Camp Output Field General 4 2 2 3 4" xfId="4873"/>
    <cellStyle name="Camp Output Field General 4 2 2 3 5" xfId="29421"/>
    <cellStyle name="Camp Output Field General 4 2 2 3 6" xfId="29422"/>
    <cellStyle name="Camp Output Field General 4 2 2 3 7" xfId="29423"/>
    <cellStyle name="Camp Output Field General 4 2 2 3 8" xfId="29424"/>
    <cellStyle name="Camp Output Field General 4 2 2 4" xfId="4874"/>
    <cellStyle name="Camp Output Field General 4 2 2 4 2" xfId="4875"/>
    <cellStyle name="Camp Output Field General 4 2 2 4 2 2" xfId="4876"/>
    <cellStyle name="Camp Output Field General 4 2 2 4 2 2 2" xfId="29425"/>
    <cellStyle name="Camp Output Field General 4 2 2 4 2 2 3" xfId="29426"/>
    <cellStyle name="Camp Output Field General 4 2 2 4 2 2 4" xfId="29427"/>
    <cellStyle name="Camp Output Field General 4 2 2 4 2 2 5" xfId="29428"/>
    <cellStyle name="Camp Output Field General 4 2 2 4 2 2 6" xfId="29429"/>
    <cellStyle name="Camp Output Field General 4 2 2 4 2 2 7" xfId="29430"/>
    <cellStyle name="Camp Output Field General 4 2 2 4 2 2 8" xfId="29431"/>
    <cellStyle name="Camp Output Field General 4 2 2 4 2 3" xfId="4877"/>
    <cellStyle name="Camp Output Field General 4 2 2 4 2 3 2" xfId="29432"/>
    <cellStyle name="Camp Output Field General 4 2 2 4 2 4" xfId="29433"/>
    <cellStyle name="Camp Output Field General 4 2 2 4 2 5" xfId="29434"/>
    <cellStyle name="Camp Output Field General 4 2 2 4 2 6" xfId="29435"/>
    <cellStyle name="Camp Output Field General 4 2 2 4 2 7" xfId="29436"/>
    <cellStyle name="Camp Output Field General 4 2 2 4 3" xfId="4878"/>
    <cellStyle name="Camp Output Field General 4 2 2 4 3 2" xfId="29437"/>
    <cellStyle name="Camp Output Field General 4 2 2 4 3 3" xfId="29438"/>
    <cellStyle name="Camp Output Field General 4 2 2 4 3 4" xfId="29439"/>
    <cellStyle name="Camp Output Field General 4 2 2 4 3 5" xfId="29440"/>
    <cellStyle name="Camp Output Field General 4 2 2 4 3 6" xfId="29441"/>
    <cellStyle name="Camp Output Field General 4 2 2 4 3 7" xfId="29442"/>
    <cellStyle name="Camp Output Field General 4 2 2 4 4" xfId="4879"/>
    <cellStyle name="Camp Output Field General 4 2 2 4 5" xfId="29443"/>
    <cellStyle name="Camp Output Field General 4 2 2 4 6" xfId="29444"/>
    <cellStyle name="Camp Output Field General 4 2 2 4 7" xfId="29445"/>
    <cellStyle name="Camp Output Field General 4 2 2 4 8" xfId="29446"/>
    <cellStyle name="Camp Output Field General 4 2 2 5" xfId="4880"/>
    <cellStyle name="Camp Output Field General 4 2 2 5 2" xfId="4881"/>
    <cellStyle name="Camp Output Field General 4 2 2 5 2 2" xfId="29447"/>
    <cellStyle name="Camp Output Field General 4 2 2 5 2 3" xfId="29448"/>
    <cellStyle name="Camp Output Field General 4 2 2 5 2 4" xfId="29449"/>
    <cellStyle name="Camp Output Field General 4 2 2 5 2 5" xfId="29450"/>
    <cellStyle name="Camp Output Field General 4 2 2 5 2 6" xfId="29451"/>
    <cellStyle name="Camp Output Field General 4 2 2 5 2 7" xfId="29452"/>
    <cellStyle name="Camp Output Field General 4 2 2 5 2 8" xfId="29453"/>
    <cellStyle name="Camp Output Field General 4 2 2 5 3" xfId="4882"/>
    <cellStyle name="Camp Output Field General 4 2 2 5 3 2" xfId="29454"/>
    <cellStyle name="Camp Output Field General 4 2 2 5 4" xfId="29455"/>
    <cellStyle name="Camp Output Field General 4 2 2 5 5" xfId="29456"/>
    <cellStyle name="Camp Output Field General 4 2 2 5 6" xfId="29457"/>
    <cellStyle name="Camp Output Field General 4 2 2 5 7" xfId="29458"/>
    <cellStyle name="Camp Output Field General 4 2 2 6" xfId="4883"/>
    <cellStyle name="Camp Output Field General 4 2 2 6 2" xfId="29459"/>
    <cellStyle name="Camp Output Field General 4 2 2 6 3" xfId="29460"/>
    <cellStyle name="Camp Output Field General 4 2 2 6 4" xfId="29461"/>
    <cellStyle name="Camp Output Field General 4 2 2 6 5" xfId="29462"/>
    <cellStyle name="Camp Output Field General 4 2 2 6 6" xfId="29463"/>
    <cellStyle name="Camp Output Field General 4 2 2 6 7" xfId="29464"/>
    <cellStyle name="Camp Output Field General 4 2 2 7" xfId="4884"/>
    <cellStyle name="Camp Output Field General 4 2 2 8" xfId="29465"/>
    <cellStyle name="Camp Output Field General 4 2 2 9" xfId="29466"/>
    <cellStyle name="Camp Output Field General 4 2 3" xfId="4885"/>
    <cellStyle name="Camp Output Field General 4 2 3 2" xfId="4886"/>
    <cellStyle name="Camp Output Field General 4 2 3 2 2" xfId="4887"/>
    <cellStyle name="Camp Output Field General 4 2 3 2 2 2" xfId="29467"/>
    <cellStyle name="Camp Output Field General 4 2 3 2 2 3" xfId="29468"/>
    <cellStyle name="Camp Output Field General 4 2 3 2 2 4" xfId="29469"/>
    <cellStyle name="Camp Output Field General 4 2 3 2 2 5" xfId="29470"/>
    <cellStyle name="Camp Output Field General 4 2 3 2 2 6" xfId="29471"/>
    <cellStyle name="Camp Output Field General 4 2 3 2 2 7" xfId="29472"/>
    <cellStyle name="Camp Output Field General 4 2 3 2 2 8" xfId="29473"/>
    <cellStyle name="Camp Output Field General 4 2 3 2 3" xfId="4888"/>
    <cellStyle name="Camp Output Field General 4 2 3 2 3 2" xfId="29474"/>
    <cellStyle name="Camp Output Field General 4 2 3 2 4" xfId="29475"/>
    <cellStyle name="Camp Output Field General 4 2 3 2 5" xfId="29476"/>
    <cellStyle name="Camp Output Field General 4 2 3 2 6" xfId="29477"/>
    <cellStyle name="Camp Output Field General 4 2 3 2 7" xfId="29478"/>
    <cellStyle name="Camp Output Field General 4 2 3 3" xfId="4889"/>
    <cellStyle name="Camp Output Field General 4 2 3 3 2" xfId="29479"/>
    <cellStyle name="Camp Output Field General 4 2 3 3 3" xfId="29480"/>
    <cellStyle name="Camp Output Field General 4 2 3 3 4" xfId="29481"/>
    <cellStyle name="Camp Output Field General 4 2 3 3 5" xfId="29482"/>
    <cellStyle name="Camp Output Field General 4 2 3 3 6" xfId="29483"/>
    <cellStyle name="Camp Output Field General 4 2 3 3 7" xfId="29484"/>
    <cellStyle name="Camp Output Field General 4 2 3 4" xfId="4890"/>
    <cellStyle name="Camp Output Field General 4 2 3 5" xfId="29485"/>
    <cellStyle name="Camp Output Field General 4 2 3 6" xfId="29486"/>
    <cellStyle name="Camp Output Field General 4 2 3 7" xfId="29487"/>
    <cellStyle name="Camp Output Field General 4 2 3 8" xfId="29488"/>
    <cellStyle name="Camp Output Field General 4 2 4" xfId="4891"/>
    <cellStyle name="Camp Output Field General 4 2 4 2" xfId="4892"/>
    <cellStyle name="Camp Output Field General 4 2 4 2 2" xfId="4893"/>
    <cellStyle name="Camp Output Field General 4 2 4 2 2 2" xfId="29489"/>
    <cellStyle name="Camp Output Field General 4 2 4 2 2 3" xfId="29490"/>
    <cellStyle name="Camp Output Field General 4 2 4 2 2 4" xfId="29491"/>
    <cellStyle name="Camp Output Field General 4 2 4 2 2 5" xfId="29492"/>
    <cellStyle name="Camp Output Field General 4 2 4 2 2 6" xfId="29493"/>
    <cellStyle name="Camp Output Field General 4 2 4 2 2 7" xfId="29494"/>
    <cellStyle name="Camp Output Field General 4 2 4 2 2 8" xfId="29495"/>
    <cellStyle name="Camp Output Field General 4 2 4 2 3" xfId="4894"/>
    <cellStyle name="Camp Output Field General 4 2 4 2 3 2" xfId="29496"/>
    <cellStyle name="Camp Output Field General 4 2 4 2 4" xfId="29497"/>
    <cellStyle name="Camp Output Field General 4 2 4 2 5" xfId="29498"/>
    <cellStyle name="Camp Output Field General 4 2 4 2 6" xfId="29499"/>
    <cellStyle name="Camp Output Field General 4 2 4 2 7" xfId="29500"/>
    <cellStyle name="Camp Output Field General 4 2 4 3" xfId="4895"/>
    <cellStyle name="Camp Output Field General 4 2 4 3 2" xfId="29501"/>
    <cellStyle name="Camp Output Field General 4 2 4 3 3" xfId="29502"/>
    <cellStyle name="Camp Output Field General 4 2 4 3 4" xfId="29503"/>
    <cellStyle name="Camp Output Field General 4 2 4 3 5" xfId="29504"/>
    <cellStyle name="Camp Output Field General 4 2 4 3 6" xfId="29505"/>
    <cellStyle name="Camp Output Field General 4 2 4 3 7" xfId="29506"/>
    <cellStyle name="Camp Output Field General 4 2 4 4" xfId="4896"/>
    <cellStyle name="Camp Output Field General 4 2 4 5" xfId="29507"/>
    <cellStyle name="Camp Output Field General 4 2 4 6" xfId="29508"/>
    <cellStyle name="Camp Output Field General 4 2 4 7" xfId="29509"/>
    <cellStyle name="Camp Output Field General 4 2 4 8" xfId="29510"/>
    <cellStyle name="Camp Output Field General 4 2 5" xfId="4897"/>
    <cellStyle name="Camp Output Field General 4 2 5 2" xfId="4898"/>
    <cellStyle name="Camp Output Field General 4 2 5 2 2" xfId="4899"/>
    <cellStyle name="Camp Output Field General 4 2 5 2 2 2" xfId="29511"/>
    <cellStyle name="Camp Output Field General 4 2 5 2 2 3" xfId="29512"/>
    <cellStyle name="Camp Output Field General 4 2 5 2 2 4" xfId="29513"/>
    <cellStyle name="Camp Output Field General 4 2 5 2 2 5" xfId="29514"/>
    <cellStyle name="Camp Output Field General 4 2 5 2 2 6" xfId="29515"/>
    <cellStyle name="Camp Output Field General 4 2 5 2 2 7" xfId="29516"/>
    <cellStyle name="Camp Output Field General 4 2 5 2 2 8" xfId="29517"/>
    <cellStyle name="Camp Output Field General 4 2 5 2 3" xfId="4900"/>
    <cellStyle name="Camp Output Field General 4 2 5 2 3 2" xfId="29518"/>
    <cellStyle name="Camp Output Field General 4 2 5 2 4" xfId="29519"/>
    <cellStyle name="Camp Output Field General 4 2 5 2 5" xfId="29520"/>
    <cellStyle name="Camp Output Field General 4 2 5 2 6" xfId="29521"/>
    <cellStyle name="Camp Output Field General 4 2 5 2 7" xfId="29522"/>
    <cellStyle name="Camp Output Field General 4 2 5 3" xfId="4901"/>
    <cellStyle name="Camp Output Field General 4 2 5 3 2" xfId="29523"/>
    <cellStyle name="Camp Output Field General 4 2 5 3 3" xfId="29524"/>
    <cellStyle name="Camp Output Field General 4 2 5 3 4" xfId="29525"/>
    <cellStyle name="Camp Output Field General 4 2 5 3 5" xfId="29526"/>
    <cellStyle name="Camp Output Field General 4 2 5 3 6" xfId="29527"/>
    <cellStyle name="Camp Output Field General 4 2 5 3 7" xfId="29528"/>
    <cellStyle name="Camp Output Field General 4 2 5 4" xfId="4902"/>
    <cellStyle name="Camp Output Field General 4 2 5 5" xfId="29529"/>
    <cellStyle name="Camp Output Field General 4 2 5 6" xfId="29530"/>
    <cellStyle name="Camp Output Field General 4 2 5 7" xfId="29531"/>
    <cellStyle name="Camp Output Field General 4 2 5 8" xfId="29532"/>
    <cellStyle name="Camp Output Field General 4 2 6" xfId="4903"/>
    <cellStyle name="Camp Output Field General 4 2 6 2" xfId="4904"/>
    <cellStyle name="Camp Output Field General 4 2 6 2 2" xfId="29533"/>
    <cellStyle name="Camp Output Field General 4 2 6 2 3" xfId="29534"/>
    <cellStyle name="Camp Output Field General 4 2 6 2 4" xfId="29535"/>
    <cellStyle name="Camp Output Field General 4 2 6 2 5" xfId="29536"/>
    <cellStyle name="Camp Output Field General 4 2 6 2 6" xfId="29537"/>
    <cellStyle name="Camp Output Field General 4 2 6 2 7" xfId="29538"/>
    <cellStyle name="Camp Output Field General 4 2 6 2 8" xfId="29539"/>
    <cellStyle name="Camp Output Field General 4 2 6 3" xfId="4905"/>
    <cellStyle name="Camp Output Field General 4 2 6 3 2" xfId="29540"/>
    <cellStyle name="Camp Output Field General 4 2 6 4" xfId="29541"/>
    <cellStyle name="Camp Output Field General 4 2 6 5" xfId="29542"/>
    <cellStyle name="Camp Output Field General 4 2 6 6" xfId="29543"/>
    <cellStyle name="Camp Output Field General 4 2 6 7" xfId="29544"/>
    <cellStyle name="Camp Output Field General 4 2 7" xfId="4906"/>
    <cellStyle name="Camp Output Field General 4 2 7 2" xfId="29545"/>
    <cellStyle name="Camp Output Field General 4 2 7 3" xfId="29546"/>
    <cellStyle name="Camp Output Field General 4 2 7 4" xfId="29547"/>
    <cellStyle name="Camp Output Field General 4 2 7 5" xfId="29548"/>
    <cellStyle name="Camp Output Field General 4 2 7 6" xfId="29549"/>
    <cellStyle name="Camp Output Field General 4 2 7 7" xfId="29550"/>
    <cellStyle name="Camp Output Field General 4 2 8" xfId="4907"/>
    <cellStyle name="Camp Output Field General 4 2 9" xfId="29551"/>
    <cellStyle name="Camp Output Field General 4 3" xfId="4908"/>
    <cellStyle name="Camp Output Field General 4 3 10" xfId="29552"/>
    <cellStyle name="Camp Output Field General 4 3 11" xfId="29553"/>
    <cellStyle name="Camp Output Field General 4 3 2" xfId="4909"/>
    <cellStyle name="Camp Output Field General 4 3 2 2" xfId="4910"/>
    <cellStyle name="Camp Output Field General 4 3 2 2 2" xfId="4911"/>
    <cellStyle name="Camp Output Field General 4 3 2 2 2 2" xfId="29554"/>
    <cellStyle name="Camp Output Field General 4 3 2 2 2 3" xfId="29555"/>
    <cellStyle name="Camp Output Field General 4 3 2 2 2 4" xfId="29556"/>
    <cellStyle name="Camp Output Field General 4 3 2 2 2 5" xfId="29557"/>
    <cellStyle name="Camp Output Field General 4 3 2 2 2 6" xfId="29558"/>
    <cellStyle name="Camp Output Field General 4 3 2 2 2 7" xfId="29559"/>
    <cellStyle name="Camp Output Field General 4 3 2 2 2 8" xfId="29560"/>
    <cellStyle name="Camp Output Field General 4 3 2 2 3" xfId="4912"/>
    <cellStyle name="Camp Output Field General 4 3 2 2 3 2" xfId="29561"/>
    <cellStyle name="Camp Output Field General 4 3 2 2 4" xfId="29562"/>
    <cellStyle name="Camp Output Field General 4 3 2 2 5" xfId="29563"/>
    <cellStyle name="Camp Output Field General 4 3 2 2 6" xfId="29564"/>
    <cellStyle name="Camp Output Field General 4 3 2 2 7" xfId="29565"/>
    <cellStyle name="Camp Output Field General 4 3 2 3" xfId="4913"/>
    <cellStyle name="Camp Output Field General 4 3 2 3 2" xfId="29566"/>
    <cellStyle name="Camp Output Field General 4 3 2 3 3" xfId="29567"/>
    <cellStyle name="Camp Output Field General 4 3 2 3 4" xfId="29568"/>
    <cellStyle name="Camp Output Field General 4 3 2 3 5" xfId="29569"/>
    <cellStyle name="Camp Output Field General 4 3 2 3 6" xfId="29570"/>
    <cellStyle name="Camp Output Field General 4 3 2 3 7" xfId="29571"/>
    <cellStyle name="Camp Output Field General 4 3 2 4" xfId="4914"/>
    <cellStyle name="Camp Output Field General 4 3 2 5" xfId="29572"/>
    <cellStyle name="Camp Output Field General 4 3 2 6" xfId="29573"/>
    <cellStyle name="Camp Output Field General 4 3 2 7" xfId="29574"/>
    <cellStyle name="Camp Output Field General 4 3 2 8" xfId="29575"/>
    <cellStyle name="Camp Output Field General 4 3 3" xfId="4915"/>
    <cellStyle name="Camp Output Field General 4 3 3 2" xfId="4916"/>
    <cellStyle name="Camp Output Field General 4 3 3 2 2" xfId="4917"/>
    <cellStyle name="Camp Output Field General 4 3 3 2 2 2" xfId="29576"/>
    <cellStyle name="Camp Output Field General 4 3 3 2 2 3" xfId="29577"/>
    <cellStyle name="Camp Output Field General 4 3 3 2 2 4" xfId="29578"/>
    <cellStyle name="Camp Output Field General 4 3 3 2 2 5" xfId="29579"/>
    <cellStyle name="Camp Output Field General 4 3 3 2 2 6" xfId="29580"/>
    <cellStyle name="Camp Output Field General 4 3 3 2 2 7" xfId="29581"/>
    <cellStyle name="Camp Output Field General 4 3 3 2 2 8" xfId="29582"/>
    <cellStyle name="Camp Output Field General 4 3 3 2 3" xfId="4918"/>
    <cellStyle name="Camp Output Field General 4 3 3 2 3 2" xfId="29583"/>
    <cellStyle name="Camp Output Field General 4 3 3 2 4" xfId="29584"/>
    <cellStyle name="Camp Output Field General 4 3 3 2 5" xfId="29585"/>
    <cellStyle name="Camp Output Field General 4 3 3 2 6" xfId="29586"/>
    <cellStyle name="Camp Output Field General 4 3 3 2 7" xfId="29587"/>
    <cellStyle name="Camp Output Field General 4 3 3 3" xfId="4919"/>
    <cellStyle name="Camp Output Field General 4 3 3 3 2" xfId="29588"/>
    <cellStyle name="Camp Output Field General 4 3 3 3 3" xfId="29589"/>
    <cellStyle name="Camp Output Field General 4 3 3 3 4" xfId="29590"/>
    <cellStyle name="Camp Output Field General 4 3 3 3 5" xfId="29591"/>
    <cellStyle name="Camp Output Field General 4 3 3 3 6" xfId="29592"/>
    <cellStyle name="Camp Output Field General 4 3 3 3 7" xfId="29593"/>
    <cellStyle name="Camp Output Field General 4 3 3 4" xfId="4920"/>
    <cellStyle name="Camp Output Field General 4 3 3 5" xfId="29594"/>
    <cellStyle name="Camp Output Field General 4 3 3 6" xfId="29595"/>
    <cellStyle name="Camp Output Field General 4 3 3 7" xfId="29596"/>
    <cellStyle name="Camp Output Field General 4 3 3 8" xfId="29597"/>
    <cellStyle name="Camp Output Field General 4 3 4" xfId="4921"/>
    <cellStyle name="Camp Output Field General 4 3 4 2" xfId="4922"/>
    <cellStyle name="Camp Output Field General 4 3 4 2 2" xfId="4923"/>
    <cellStyle name="Camp Output Field General 4 3 4 2 2 2" xfId="29598"/>
    <cellStyle name="Camp Output Field General 4 3 4 2 2 3" xfId="29599"/>
    <cellStyle name="Camp Output Field General 4 3 4 2 2 4" xfId="29600"/>
    <cellStyle name="Camp Output Field General 4 3 4 2 2 5" xfId="29601"/>
    <cellStyle name="Camp Output Field General 4 3 4 2 2 6" xfId="29602"/>
    <cellStyle name="Camp Output Field General 4 3 4 2 2 7" xfId="29603"/>
    <cellStyle name="Camp Output Field General 4 3 4 2 2 8" xfId="29604"/>
    <cellStyle name="Camp Output Field General 4 3 4 2 3" xfId="4924"/>
    <cellStyle name="Camp Output Field General 4 3 4 2 3 2" xfId="29605"/>
    <cellStyle name="Camp Output Field General 4 3 4 2 4" xfId="29606"/>
    <cellStyle name="Camp Output Field General 4 3 4 2 5" xfId="29607"/>
    <cellStyle name="Camp Output Field General 4 3 4 2 6" xfId="29608"/>
    <cellStyle name="Camp Output Field General 4 3 4 2 7" xfId="29609"/>
    <cellStyle name="Camp Output Field General 4 3 4 3" xfId="4925"/>
    <cellStyle name="Camp Output Field General 4 3 4 3 2" xfId="29610"/>
    <cellStyle name="Camp Output Field General 4 3 4 3 3" xfId="29611"/>
    <cellStyle name="Camp Output Field General 4 3 4 3 4" xfId="29612"/>
    <cellStyle name="Camp Output Field General 4 3 4 3 5" xfId="29613"/>
    <cellStyle name="Camp Output Field General 4 3 4 3 6" xfId="29614"/>
    <cellStyle name="Camp Output Field General 4 3 4 3 7" xfId="29615"/>
    <cellStyle name="Camp Output Field General 4 3 4 4" xfId="4926"/>
    <cellStyle name="Camp Output Field General 4 3 4 5" xfId="29616"/>
    <cellStyle name="Camp Output Field General 4 3 4 6" xfId="29617"/>
    <cellStyle name="Camp Output Field General 4 3 4 7" xfId="29618"/>
    <cellStyle name="Camp Output Field General 4 3 4 8" xfId="29619"/>
    <cellStyle name="Camp Output Field General 4 3 5" xfId="4927"/>
    <cellStyle name="Camp Output Field General 4 3 5 2" xfId="4928"/>
    <cellStyle name="Camp Output Field General 4 3 5 2 2" xfId="29620"/>
    <cellStyle name="Camp Output Field General 4 3 5 2 3" xfId="29621"/>
    <cellStyle name="Camp Output Field General 4 3 5 2 4" xfId="29622"/>
    <cellStyle name="Camp Output Field General 4 3 5 2 5" xfId="29623"/>
    <cellStyle name="Camp Output Field General 4 3 5 2 6" xfId="29624"/>
    <cellStyle name="Camp Output Field General 4 3 5 2 7" xfId="29625"/>
    <cellStyle name="Camp Output Field General 4 3 5 2 8" xfId="29626"/>
    <cellStyle name="Camp Output Field General 4 3 5 3" xfId="4929"/>
    <cellStyle name="Camp Output Field General 4 3 5 3 2" xfId="29627"/>
    <cellStyle name="Camp Output Field General 4 3 5 4" xfId="29628"/>
    <cellStyle name="Camp Output Field General 4 3 5 5" xfId="29629"/>
    <cellStyle name="Camp Output Field General 4 3 5 6" xfId="29630"/>
    <cellStyle name="Camp Output Field General 4 3 5 7" xfId="29631"/>
    <cellStyle name="Camp Output Field General 4 3 6" xfId="4930"/>
    <cellStyle name="Camp Output Field General 4 3 6 2" xfId="29632"/>
    <cellStyle name="Camp Output Field General 4 3 6 3" xfId="29633"/>
    <cellStyle name="Camp Output Field General 4 3 6 4" xfId="29634"/>
    <cellStyle name="Camp Output Field General 4 3 6 5" xfId="29635"/>
    <cellStyle name="Camp Output Field General 4 3 6 6" xfId="29636"/>
    <cellStyle name="Camp Output Field General 4 3 6 7" xfId="29637"/>
    <cellStyle name="Camp Output Field General 4 3 7" xfId="4931"/>
    <cellStyle name="Camp Output Field General 4 3 8" xfId="29638"/>
    <cellStyle name="Camp Output Field General 4 3 9" xfId="29639"/>
    <cellStyle name="Camp Output Field General 4 4" xfId="4932"/>
    <cellStyle name="Camp Output Field General 4 4 10" xfId="29640"/>
    <cellStyle name="Camp Output Field General 4 4 11" xfId="29641"/>
    <cellStyle name="Camp Output Field General 4 4 2" xfId="4933"/>
    <cellStyle name="Camp Output Field General 4 4 2 2" xfId="4934"/>
    <cellStyle name="Camp Output Field General 4 4 2 2 2" xfId="4935"/>
    <cellStyle name="Camp Output Field General 4 4 2 2 2 2" xfId="29642"/>
    <cellStyle name="Camp Output Field General 4 4 2 2 2 3" xfId="29643"/>
    <cellStyle name="Camp Output Field General 4 4 2 2 2 4" xfId="29644"/>
    <cellStyle name="Camp Output Field General 4 4 2 2 2 5" xfId="29645"/>
    <cellStyle name="Camp Output Field General 4 4 2 2 2 6" xfId="29646"/>
    <cellStyle name="Camp Output Field General 4 4 2 2 2 7" xfId="29647"/>
    <cellStyle name="Camp Output Field General 4 4 2 2 2 8" xfId="29648"/>
    <cellStyle name="Camp Output Field General 4 4 2 2 3" xfId="4936"/>
    <cellStyle name="Camp Output Field General 4 4 2 2 3 2" xfId="29649"/>
    <cellStyle name="Camp Output Field General 4 4 2 2 4" xfId="29650"/>
    <cellStyle name="Camp Output Field General 4 4 2 2 5" xfId="29651"/>
    <cellStyle name="Camp Output Field General 4 4 2 2 6" xfId="29652"/>
    <cellStyle name="Camp Output Field General 4 4 2 2 7" xfId="29653"/>
    <cellStyle name="Camp Output Field General 4 4 2 3" xfId="4937"/>
    <cellStyle name="Camp Output Field General 4 4 2 3 2" xfId="29654"/>
    <cellStyle name="Camp Output Field General 4 4 2 3 3" xfId="29655"/>
    <cellStyle name="Camp Output Field General 4 4 2 3 4" xfId="29656"/>
    <cellStyle name="Camp Output Field General 4 4 2 3 5" xfId="29657"/>
    <cellStyle name="Camp Output Field General 4 4 2 3 6" xfId="29658"/>
    <cellStyle name="Camp Output Field General 4 4 2 3 7" xfId="29659"/>
    <cellStyle name="Camp Output Field General 4 4 2 4" xfId="4938"/>
    <cellStyle name="Camp Output Field General 4 4 2 5" xfId="29660"/>
    <cellStyle name="Camp Output Field General 4 4 2 6" xfId="29661"/>
    <cellStyle name="Camp Output Field General 4 4 2 7" xfId="29662"/>
    <cellStyle name="Camp Output Field General 4 4 2 8" xfId="29663"/>
    <cellStyle name="Camp Output Field General 4 4 3" xfId="4939"/>
    <cellStyle name="Camp Output Field General 4 4 3 2" xfId="4940"/>
    <cellStyle name="Camp Output Field General 4 4 3 2 2" xfId="4941"/>
    <cellStyle name="Camp Output Field General 4 4 3 2 2 2" xfId="29664"/>
    <cellStyle name="Camp Output Field General 4 4 3 2 2 3" xfId="29665"/>
    <cellStyle name="Camp Output Field General 4 4 3 2 2 4" xfId="29666"/>
    <cellStyle name="Camp Output Field General 4 4 3 2 2 5" xfId="29667"/>
    <cellStyle name="Camp Output Field General 4 4 3 2 2 6" xfId="29668"/>
    <cellStyle name="Camp Output Field General 4 4 3 2 2 7" xfId="29669"/>
    <cellStyle name="Camp Output Field General 4 4 3 2 2 8" xfId="29670"/>
    <cellStyle name="Camp Output Field General 4 4 3 2 3" xfId="4942"/>
    <cellStyle name="Camp Output Field General 4 4 3 2 3 2" xfId="29671"/>
    <cellStyle name="Camp Output Field General 4 4 3 2 4" xfId="29672"/>
    <cellStyle name="Camp Output Field General 4 4 3 2 5" xfId="29673"/>
    <cellStyle name="Camp Output Field General 4 4 3 2 6" xfId="29674"/>
    <cellStyle name="Camp Output Field General 4 4 3 2 7" xfId="29675"/>
    <cellStyle name="Camp Output Field General 4 4 3 3" xfId="4943"/>
    <cellStyle name="Camp Output Field General 4 4 3 3 2" xfId="29676"/>
    <cellStyle name="Camp Output Field General 4 4 3 3 3" xfId="29677"/>
    <cellStyle name="Camp Output Field General 4 4 3 3 4" xfId="29678"/>
    <cellStyle name="Camp Output Field General 4 4 3 3 5" xfId="29679"/>
    <cellStyle name="Camp Output Field General 4 4 3 3 6" xfId="29680"/>
    <cellStyle name="Camp Output Field General 4 4 3 3 7" xfId="29681"/>
    <cellStyle name="Camp Output Field General 4 4 3 4" xfId="4944"/>
    <cellStyle name="Camp Output Field General 4 4 3 5" xfId="29682"/>
    <cellStyle name="Camp Output Field General 4 4 3 6" xfId="29683"/>
    <cellStyle name="Camp Output Field General 4 4 3 7" xfId="29684"/>
    <cellStyle name="Camp Output Field General 4 4 3 8" xfId="29685"/>
    <cellStyle name="Camp Output Field General 4 4 4" xfId="4945"/>
    <cellStyle name="Camp Output Field General 4 4 4 2" xfId="4946"/>
    <cellStyle name="Camp Output Field General 4 4 4 2 2" xfId="4947"/>
    <cellStyle name="Camp Output Field General 4 4 4 2 2 2" xfId="29686"/>
    <cellStyle name="Camp Output Field General 4 4 4 2 2 3" xfId="29687"/>
    <cellStyle name="Camp Output Field General 4 4 4 2 2 4" xfId="29688"/>
    <cellStyle name="Camp Output Field General 4 4 4 2 2 5" xfId="29689"/>
    <cellStyle name="Camp Output Field General 4 4 4 2 2 6" xfId="29690"/>
    <cellStyle name="Camp Output Field General 4 4 4 2 2 7" xfId="29691"/>
    <cellStyle name="Camp Output Field General 4 4 4 2 2 8" xfId="29692"/>
    <cellStyle name="Camp Output Field General 4 4 4 2 3" xfId="4948"/>
    <cellStyle name="Camp Output Field General 4 4 4 2 3 2" xfId="29693"/>
    <cellStyle name="Camp Output Field General 4 4 4 2 4" xfId="29694"/>
    <cellStyle name="Camp Output Field General 4 4 4 2 5" xfId="29695"/>
    <cellStyle name="Camp Output Field General 4 4 4 2 6" xfId="29696"/>
    <cellStyle name="Camp Output Field General 4 4 4 2 7" xfId="29697"/>
    <cellStyle name="Camp Output Field General 4 4 4 3" xfId="4949"/>
    <cellStyle name="Camp Output Field General 4 4 4 3 2" xfId="29698"/>
    <cellStyle name="Camp Output Field General 4 4 4 3 3" xfId="29699"/>
    <cellStyle name="Camp Output Field General 4 4 4 3 4" xfId="29700"/>
    <cellStyle name="Camp Output Field General 4 4 4 3 5" xfId="29701"/>
    <cellStyle name="Camp Output Field General 4 4 4 3 6" xfId="29702"/>
    <cellStyle name="Camp Output Field General 4 4 4 3 7" xfId="29703"/>
    <cellStyle name="Camp Output Field General 4 4 4 4" xfId="4950"/>
    <cellStyle name="Camp Output Field General 4 4 4 5" xfId="29704"/>
    <cellStyle name="Camp Output Field General 4 4 4 6" xfId="29705"/>
    <cellStyle name="Camp Output Field General 4 4 4 7" xfId="29706"/>
    <cellStyle name="Camp Output Field General 4 4 4 8" xfId="29707"/>
    <cellStyle name="Camp Output Field General 4 4 5" xfId="4951"/>
    <cellStyle name="Camp Output Field General 4 4 5 2" xfId="4952"/>
    <cellStyle name="Camp Output Field General 4 4 5 2 2" xfId="29708"/>
    <cellStyle name="Camp Output Field General 4 4 5 2 3" xfId="29709"/>
    <cellStyle name="Camp Output Field General 4 4 5 2 4" xfId="29710"/>
    <cellStyle name="Camp Output Field General 4 4 5 2 5" xfId="29711"/>
    <cellStyle name="Camp Output Field General 4 4 5 2 6" xfId="29712"/>
    <cellStyle name="Camp Output Field General 4 4 5 2 7" xfId="29713"/>
    <cellStyle name="Camp Output Field General 4 4 5 2 8" xfId="29714"/>
    <cellStyle name="Camp Output Field General 4 4 5 3" xfId="4953"/>
    <cellStyle name="Camp Output Field General 4 4 5 3 2" xfId="29715"/>
    <cellStyle name="Camp Output Field General 4 4 5 4" xfId="29716"/>
    <cellStyle name="Camp Output Field General 4 4 5 5" xfId="29717"/>
    <cellStyle name="Camp Output Field General 4 4 5 6" xfId="29718"/>
    <cellStyle name="Camp Output Field General 4 4 5 7" xfId="29719"/>
    <cellStyle name="Camp Output Field General 4 4 6" xfId="4954"/>
    <cellStyle name="Camp Output Field General 4 4 6 2" xfId="29720"/>
    <cellStyle name="Camp Output Field General 4 4 6 3" xfId="29721"/>
    <cellStyle name="Camp Output Field General 4 4 6 4" xfId="29722"/>
    <cellStyle name="Camp Output Field General 4 4 6 5" xfId="29723"/>
    <cellStyle name="Camp Output Field General 4 4 6 6" xfId="29724"/>
    <cellStyle name="Camp Output Field General 4 4 6 7" xfId="29725"/>
    <cellStyle name="Camp Output Field General 4 4 7" xfId="4955"/>
    <cellStyle name="Camp Output Field General 4 4 8" xfId="29726"/>
    <cellStyle name="Camp Output Field General 4 4 9" xfId="29727"/>
    <cellStyle name="Camp Output Field General 4 5" xfId="4956"/>
    <cellStyle name="Camp Output Field General 4 5 2" xfId="4957"/>
    <cellStyle name="Camp Output Field General 4 5 2 2" xfId="4958"/>
    <cellStyle name="Camp Output Field General 4 5 2 2 2" xfId="29728"/>
    <cellStyle name="Camp Output Field General 4 5 2 2 3" xfId="29729"/>
    <cellStyle name="Camp Output Field General 4 5 2 2 4" xfId="29730"/>
    <cellStyle name="Camp Output Field General 4 5 2 2 5" xfId="29731"/>
    <cellStyle name="Camp Output Field General 4 5 2 2 6" xfId="29732"/>
    <cellStyle name="Camp Output Field General 4 5 2 2 7" xfId="29733"/>
    <cellStyle name="Camp Output Field General 4 5 2 2 8" xfId="29734"/>
    <cellStyle name="Camp Output Field General 4 5 2 3" xfId="4959"/>
    <cellStyle name="Camp Output Field General 4 5 2 3 2" xfId="29735"/>
    <cellStyle name="Camp Output Field General 4 5 2 4" xfId="29736"/>
    <cellStyle name="Camp Output Field General 4 5 2 5" xfId="29737"/>
    <cellStyle name="Camp Output Field General 4 5 2 6" xfId="29738"/>
    <cellStyle name="Camp Output Field General 4 5 2 7" xfId="29739"/>
    <cellStyle name="Camp Output Field General 4 5 3" xfId="4960"/>
    <cellStyle name="Camp Output Field General 4 5 3 2" xfId="29740"/>
    <cellStyle name="Camp Output Field General 4 5 3 3" xfId="29741"/>
    <cellStyle name="Camp Output Field General 4 5 3 4" xfId="29742"/>
    <cellStyle name="Camp Output Field General 4 5 3 5" xfId="29743"/>
    <cellStyle name="Camp Output Field General 4 5 3 6" xfId="29744"/>
    <cellStyle name="Camp Output Field General 4 5 3 7" xfId="29745"/>
    <cellStyle name="Camp Output Field General 4 5 4" xfId="4961"/>
    <cellStyle name="Camp Output Field General 4 5 5" xfId="29746"/>
    <cellStyle name="Camp Output Field General 4 5 6" xfId="29747"/>
    <cellStyle name="Camp Output Field General 4 5 7" xfId="29748"/>
    <cellStyle name="Camp Output Field General 4 5 8" xfId="29749"/>
    <cellStyle name="Camp Output Field General 4 6" xfId="4962"/>
    <cellStyle name="Camp Output Field General 4 6 2" xfId="4963"/>
    <cellStyle name="Camp Output Field General 4 6 2 2" xfId="4964"/>
    <cellStyle name="Camp Output Field General 4 6 2 2 2" xfId="29750"/>
    <cellStyle name="Camp Output Field General 4 6 2 2 3" xfId="29751"/>
    <cellStyle name="Camp Output Field General 4 6 2 2 4" xfId="29752"/>
    <cellStyle name="Camp Output Field General 4 6 2 2 5" xfId="29753"/>
    <cellStyle name="Camp Output Field General 4 6 2 2 6" xfId="29754"/>
    <cellStyle name="Camp Output Field General 4 6 2 2 7" xfId="29755"/>
    <cellStyle name="Camp Output Field General 4 6 2 2 8" xfId="29756"/>
    <cellStyle name="Camp Output Field General 4 6 2 3" xfId="4965"/>
    <cellStyle name="Camp Output Field General 4 6 2 3 2" xfId="29757"/>
    <cellStyle name="Camp Output Field General 4 6 2 4" xfId="29758"/>
    <cellStyle name="Camp Output Field General 4 6 2 5" xfId="29759"/>
    <cellStyle name="Camp Output Field General 4 6 2 6" xfId="29760"/>
    <cellStyle name="Camp Output Field General 4 6 2 7" xfId="29761"/>
    <cellStyle name="Camp Output Field General 4 6 3" xfId="4966"/>
    <cellStyle name="Camp Output Field General 4 6 3 2" xfId="29762"/>
    <cellStyle name="Camp Output Field General 4 6 3 3" xfId="29763"/>
    <cellStyle name="Camp Output Field General 4 6 3 4" xfId="29764"/>
    <cellStyle name="Camp Output Field General 4 6 3 5" xfId="29765"/>
    <cellStyle name="Camp Output Field General 4 6 3 6" xfId="29766"/>
    <cellStyle name="Camp Output Field General 4 6 3 7" xfId="29767"/>
    <cellStyle name="Camp Output Field General 4 6 4" xfId="4967"/>
    <cellStyle name="Camp Output Field General 4 6 5" xfId="29768"/>
    <cellStyle name="Camp Output Field General 4 6 6" xfId="29769"/>
    <cellStyle name="Camp Output Field General 4 6 7" xfId="29770"/>
    <cellStyle name="Camp Output Field General 4 6 8" xfId="29771"/>
    <cellStyle name="Camp Output Field General 4 7" xfId="4968"/>
    <cellStyle name="Camp Output Field General 4 7 2" xfId="4969"/>
    <cellStyle name="Camp Output Field General 4 7 2 2" xfId="4970"/>
    <cellStyle name="Camp Output Field General 4 7 2 2 2" xfId="29772"/>
    <cellStyle name="Camp Output Field General 4 7 2 2 3" xfId="29773"/>
    <cellStyle name="Camp Output Field General 4 7 2 2 4" xfId="29774"/>
    <cellStyle name="Camp Output Field General 4 7 2 2 5" xfId="29775"/>
    <cellStyle name="Camp Output Field General 4 7 2 2 6" xfId="29776"/>
    <cellStyle name="Camp Output Field General 4 7 2 2 7" xfId="29777"/>
    <cellStyle name="Camp Output Field General 4 7 2 2 8" xfId="29778"/>
    <cellStyle name="Camp Output Field General 4 7 2 3" xfId="4971"/>
    <cellStyle name="Camp Output Field General 4 7 2 3 2" xfId="29779"/>
    <cellStyle name="Camp Output Field General 4 7 2 4" xfId="29780"/>
    <cellStyle name="Camp Output Field General 4 7 2 5" xfId="29781"/>
    <cellStyle name="Camp Output Field General 4 7 2 6" xfId="29782"/>
    <cellStyle name="Camp Output Field General 4 7 2 7" xfId="29783"/>
    <cellStyle name="Camp Output Field General 4 7 3" xfId="4972"/>
    <cellStyle name="Camp Output Field General 4 7 3 2" xfId="29784"/>
    <cellStyle name="Camp Output Field General 4 7 3 3" xfId="29785"/>
    <cellStyle name="Camp Output Field General 4 7 3 4" xfId="29786"/>
    <cellStyle name="Camp Output Field General 4 7 3 5" xfId="29787"/>
    <cellStyle name="Camp Output Field General 4 7 3 6" xfId="29788"/>
    <cellStyle name="Camp Output Field General 4 7 3 7" xfId="29789"/>
    <cellStyle name="Camp Output Field General 4 7 4" xfId="4973"/>
    <cellStyle name="Camp Output Field General 4 7 5" xfId="29790"/>
    <cellStyle name="Camp Output Field General 4 7 6" xfId="29791"/>
    <cellStyle name="Camp Output Field General 4 7 7" xfId="29792"/>
    <cellStyle name="Camp Output Field General 4 7 8" xfId="29793"/>
    <cellStyle name="Camp Output Field General 4 8" xfId="4974"/>
    <cellStyle name="Camp Output Field General 4 8 2" xfId="4975"/>
    <cellStyle name="Camp Output Field General 4 8 2 2" xfId="29794"/>
    <cellStyle name="Camp Output Field General 4 8 2 3" xfId="29795"/>
    <cellStyle name="Camp Output Field General 4 8 2 4" xfId="29796"/>
    <cellStyle name="Camp Output Field General 4 8 2 5" xfId="29797"/>
    <cellStyle name="Camp Output Field General 4 8 2 6" xfId="29798"/>
    <cellStyle name="Camp Output Field General 4 8 2 7" xfId="29799"/>
    <cellStyle name="Camp Output Field General 4 8 2 8" xfId="29800"/>
    <cellStyle name="Camp Output Field General 4 8 3" xfId="4976"/>
    <cellStyle name="Camp Output Field General 4 8 3 2" xfId="29801"/>
    <cellStyle name="Camp Output Field General 4 8 4" xfId="29802"/>
    <cellStyle name="Camp Output Field General 4 8 5" xfId="29803"/>
    <cellStyle name="Camp Output Field General 4 8 6" xfId="29804"/>
    <cellStyle name="Camp Output Field General 4 8 7" xfId="29805"/>
    <cellStyle name="Camp Output Field General 4 9" xfId="4977"/>
    <cellStyle name="Camp Output Field General 4 9 2" xfId="29806"/>
    <cellStyle name="Camp Output Field General 4 9 3" xfId="29807"/>
    <cellStyle name="Camp Output Field General 4 9 4" xfId="29808"/>
    <cellStyle name="Camp Output Field General 4 9 5" xfId="29809"/>
    <cellStyle name="Camp Output Field General 4 9 6" xfId="29810"/>
    <cellStyle name="Camp Output Field General 4 9 7" xfId="29811"/>
    <cellStyle name="Camp Output Field General 5" xfId="4978"/>
    <cellStyle name="Camp Output Field General 5 10" xfId="4979"/>
    <cellStyle name="Camp Output Field General 5 11" xfId="29812"/>
    <cellStyle name="Camp Output Field General 5 12" xfId="29813"/>
    <cellStyle name="Camp Output Field General 5 13" xfId="29814"/>
    <cellStyle name="Camp Output Field General 5 14" xfId="29815"/>
    <cellStyle name="Camp Output Field General 5 2" xfId="4980"/>
    <cellStyle name="Camp Output Field General 5 2 10" xfId="29816"/>
    <cellStyle name="Camp Output Field General 5 2 11" xfId="29817"/>
    <cellStyle name="Camp Output Field General 5 2 12" xfId="29818"/>
    <cellStyle name="Camp Output Field General 5 2 2" xfId="4981"/>
    <cellStyle name="Camp Output Field General 5 2 2 10" xfId="29819"/>
    <cellStyle name="Camp Output Field General 5 2 2 11" xfId="29820"/>
    <cellStyle name="Camp Output Field General 5 2 2 2" xfId="4982"/>
    <cellStyle name="Camp Output Field General 5 2 2 2 2" xfId="4983"/>
    <cellStyle name="Camp Output Field General 5 2 2 2 2 2" xfId="4984"/>
    <cellStyle name="Camp Output Field General 5 2 2 2 2 2 2" xfId="29821"/>
    <cellStyle name="Camp Output Field General 5 2 2 2 2 2 3" xfId="29822"/>
    <cellStyle name="Camp Output Field General 5 2 2 2 2 2 4" xfId="29823"/>
    <cellStyle name="Camp Output Field General 5 2 2 2 2 2 5" xfId="29824"/>
    <cellStyle name="Camp Output Field General 5 2 2 2 2 2 6" xfId="29825"/>
    <cellStyle name="Camp Output Field General 5 2 2 2 2 2 7" xfId="29826"/>
    <cellStyle name="Camp Output Field General 5 2 2 2 2 2 8" xfId="29827"/>
    <cellStyle name="Camp Output Field General 5 2 2 2 2 3" xfId="4985"/>
    <cellStyle name="Camp Output Field General 5 2 2 2 2 3 2" xfId="29828"/>
    <cellStyle name="Camp Output Field General 5 2 2 2 2 4" xfId="29829"/>
    <cellStyle name="Camp Output Field General 5 2 2 2 2 5" xfId="29830"/>
    <cellStyle name="Camp Output Field General 5 2 2 2 2 6" xfId="29831"/>
    <cellStyle name="Camp Output Field General 5 2 2 2 2 7" xfId="29832"/>
    <cellStyle name="Camp Output Field General 5 2 2 2 3" xfId="4986"/>
    <cellStyle name="Camp Output Field General 5 2 2 2 3 2" xfId="29833"/>
    <cellStyle name="Camp Output Field General 5 2 2 2 3 3" xfId="29834"/>
    <cellStyle name="Camp Output Field General 5 2 2 2 3 4" xfId="29835"/>
    <cellStyle name="Camp Output Field General 5 2 2 2 3 5" xfId="29836"/>
    <cellStyle name="Camp Output Field General 5 2 2 2 3 6" xfId="29837"/>
    <cellStyle name="Camp Output Field General 5 2 2 2 3 7" xfId="29838"/>
    <cellStyle name="Camp Output Field General 5 2 2 2 4" xfId="4987"/>
    <cellStyle name="Camp Output Field General 5 2 2 2 5" xfId="29839"/>
    <cellStyle name="Camp Output Field General 5 2 2 2 6" xfId="29840"/>
    <cellStyle name="Camp Output Field General 5 2 2 2 7" xfId="29841"/>
    <cellStyle name="Camp Output Field General 5 2 2 2 8" xfId="29842"/>
    <cellStyle name="Camp Output Field General 5 2 2 3" xfId="4988"/>
    <cellStyle name="Camp Output Field General 5 2 2 3 2" xfId="4989"/>
    <cellStyle name="Camp Output Field General 5 2 2 3 2 2" xfId="4990"/>
    <cellStyle name="Camp Output Field General 5 2 2 3 2 2 2" xfId="29843"/>
    <cellStyle name="Camp Output Field General 5 2 2 3 2 2 3" xfId="29844"/>
    <cellStyle name="Camp Output Field General 5 2 2 3 2 2 4" xfId="29845"/>
    <cellStyle name="Camp Output Field General 5 2 2 3 2 2 5" xfId="29846"/>
    <cellStyle name="Camp Output Field General 5 2 2 3 2 2 6" xfId="29847"/>
    <cellStyle name="Camp Output Field General 5 2 2 3 2 2 7" xfId="29848"/>
    <cellStyle name="Camp Output Field General 5 2 2 3 2 2 8" xfId="29849"/>
    <cellStyle name="Camp Output Field General 5 2 2 3 2 3" xfId="4991"/>
    <cellStyle name="Camp Output Field General 5 2 2 3 2 3 2" xfId="29850"/>
    <cellStyle name="Camp Output Field General 5 2 2 3 2 4" xfId="29851"/>
    <cellStyle name="Camp Output Field General 5 2 2 3 2 5" xfId="29852"/>
    <cellStyle name="Camp Output Field General 5 2 2 3 2 6" xfId="29853"/>
    <cellStyle name="Camp Output Field General 5 2 2 3 2 7" xfId="29854"/>
    <cellStyle name="Camp Output Field General 5 2 2 3 3" xfId="4992"/>
    <cellStyle name="Camp Output Field General 5 2 2 3 3 2" xfId="29855"/>
    <cellStyle name="Camp Output Field General 5 2 2 3 3 3" xfId="29856"/>
    <cellStyle name="Camp Output Field General 5 2 2 3 3 4" xfId="29857"/>
    <cellStyle name="Camp Output Field General 5 2 2 3 3 5" xfId="29858"/>
    <cellStyle name="Camp Output Field General 5 2 2 3 3 6" xfId="29859"/>
    <cellStyle name="Camp Output Field General 5 2 2 3 3 7" xfId="29860"/>
    <cellStyle name="Camp Output Field General 5 2 2 3 4" xfId="4993"/>
    <cellStyle name="Camp Output Field General 5 2 2 3 5" xfId="29861"/>
    <cellStyle name="Camp Output Field General 5 2 2 3 6" xfId="29862"/>
    <cellStyle name="Camp Output Field General 5 2 2 3 7" xfId="29863"/>
    <cellStyle name="Camp Output Field General 5 2 2 3 8" xfId="29864"/>
    <cellStyle name="Camp Output Field General 5 2 2 4" xfId="4994"/>
    <cellStyle name="Camp Output Field General 5 2 2 4 2" xfId="4995"/>
    <cellStyle name="Camp Output Field General 5 2 2 4 2 2" xfId="4996"/>
    <cellStyle name="Camp Output Field General 5 2 2 4 2 2 2" xfId="29865"/>
    <cellStyle name="Camp Output Field General 5 2 2 4 2 2 3" xfId="29866"/>
    <cellStyle name="Camp Output Field General 5 2 2 4 2 2 4" xfId="29867"/>
    <cellStyle name="Camp Output Field General 5 2 2 4 2 2 5" xfId="29868"/>
    <cellStyle name="Camp Output Field General 5 2 2 4 2 2 6" xfId="29869"/>
    <cellStyle name="Camp Output Field General 5 2 2 4 2 2 7" xfId="29870"/>
    <cellStyle name="Camp Output Field General 5 2 2 4 2 2 8" xfId="29871"/>
    <cellStyle name="Camp Output Field General 5 2 2 4 2 3" xfId="4997"/>
    <cellStyle name="Camp Output Field General 5 2 2 4 2 3 2" xfId="29872"/>
    <cellStyle name="Camp Output Field General 5 2 2 4 2 4" xfId="29873"/>
    <cellStyle name="Camp Output Field General 5 2 2 4 2 5" xfId="29874"/>
    <cellStyle name="Camp Output Field General 5 2 2 4 2 6" xfId="29875"/>
    <cellStyle name="Camp Output Field General 5 2 2 4 2 7" xfId="29876"/>
    <cellStyle name="Camp Output Field General 5 2 2 4 3" xfId="4998"/>
    <cellStyle name="Camp Output Field General 5 2 2 4 3 2" xfId="29877"/>
    <cellStyle name="Camp Output Field General 5 2 2 4 3 3" xfId="29878"/>
    <cellStyle name="Camp Output Field General 5 2 2 4 3 4" xfId="29879"/>
    <cellStyle name="Camp Output Field General 5 2 2 4 3 5" xfId="29880"/>
    <cellStyle name="Camp Output Field General 5 2 2 4 3 6" xfId="29881"/>
    <cellStyle name="Camp Output Field General 5 2 2 4 3 7" xfId="29882"/>
    <cellStyle name="Camp Output Field General 5 2 2 4 4" xfId="4999"/>
    <cellStyle name="Camp Output Field General 5 2 2 4 5" xfId="29883"/>
    <cellStyle name="Camp Output Field General 5 2 2 4 6" xfId="29884"/>
    <cellStyle name="Camp Output Field General 5 2 2 4 7" xfId="29885"/>
    <cellStyle name="Camp Output Field General 5 2 2 4 8" xfId="29886"/>
    <cellStyle name="Camp Output Field General 5 2 2 5" xfId="5000"/>
    <cellStyle name="Camp Output Field General 5 2 2 5 2" xfId="5001"/>
    <cellStyle name="Camp Output Field General 5 2 2 5 2 2" xfId="29887"/>
    <cellStyle name="Camp Output Field General 5 2 2 5 2 3" xfId="29888"/>
    <cellStyle name="Camp Output Field General 5 2 2 5 2 4" xfId="29889"/>
    <cellStyle name="Camp Output Field General 5 2 2 5 2 5" xfId="29890"/>
    <cellStyle name="Camp Output Field General 5 2 2 5 2 6" xfId="29891"/>
    <cellStyle name="Camp Output Field General 5 2 2 5 2 7" xfId="29892"/>
    <cellStyle name="Camp Output Field General 5 2 2 5 2 8" xfId="29893"/>
    <cellStyle name="Camp Output Field General 5 2 2 5 3" xfId="5002"/>
    <cellStyle name="Camp Output Field General 5 2 2 5 3 2" xfId="29894"/>
    <cellStyle name="Camp Output Field General 5 2 2 5 4" xfId="29895"/>
    <cellStyle name="Camp Output Field General 5 2 2 5 5" xfId="29896"/>
    <cellStyle name="Camp Output Field General 5 2 2 5 6" xfId="29897"/>
    <cellStyle name="Camp Output Field General 5 2 2 5 7" xfId="29898"/>
    <cellStyle name="Camp Output Field General 5 2 2 6" xfId="5003"/>
    <cellStyle name="Camp Output Field General 5 2 2 6 2" xfId="29899"/>
    <cellStyle name="Camp Output Field General 5 2 2 6 3" xfId="29900"/>
    <cellStyle name="Camp Output Field General 5 2 2 6 4" xfId="29901"/>
    <cellStyle name="Camp Output Field General 5 2 2 6 5" xfId="29902"/>
    <cellStyle name="Camp Output Field General 5 2 2 6 6" xfId="29903"/>
    <cellStyle name="Camp Output Field General 5 2 2 6 7" xfId="29904"/>
    <cellStyle name="Camp Output Field General 5 2 2 7" xfId="5004"/>
    <cellStyle name="Camp Output Field General 5 2 2 8" xfId="29905"/>
    <cellStyle name="Camp Output Field General 5 2 2 9" xfId="29906"/>
    <cellStyle name="Camp Output Field General 5 2 3" xfId="5005"/>
    <cellStyle name="Camp Output Field General 5 2 3 2" xfId="5006"/>
    <cellStyle name="Camp Output Field General 5 2 3 2 2" xfId="5007"/>
    <cellStyle name="Camp Output Field General 5 2 3 2 2 2" xfId="29907"/>
    <cellStyle name="Camp Output Field General 5 2 3 2 2 3" xfId="29908"/>
    <cellStyle name="Camp Output Field General 5 2 3 2 2 4" xfId="29909"/>
    <cellStyle name="Camp Output Field General 5 2 3 2 2 5" xfId="29910"/>
    <cellStyle name="Camp Output Field General 5 2 3 2 2 6" xfId="29911"/>
    <cellStyle name="Camp Output Field General 5 2 3 2 2 7" xfId="29912"/>
    <cellStyle name="Camp Output Field General 5 2 3 2 2 8" xfId="29913"/>
    <cellStyle name="Camp Output Field General 5 2 3 2 3" xfId="5008"/>
    <cellStyle name="Camp Output Field General 5 2 3 2 3 2" xfId="29914"/>
    <cellStyle name="Camp Output Field General 5 2 3 2 4" xfId="29915"/>
    <cellStyle name="Camp Output Field General 5 2 3 2 5" xfId="29916"/>
    <cellStyle name="Camp Output Field General 5 2 3 2 6" xfId="29917"/>
    <cellStyle name="Camp Output Field General 5 2 3 2 7" xfId="29918"/>
    <cellStyle name="Camp Output Field General 5 2 3 3" xfId="5009"/>
    <cellStyle name="Camp Output Field General 5 2 3 3 2" xfId="29919"/>
    <cellStyle name="Camp Output Field General 5 2 3 3 3" xfId="29920"/>
    <cellStyle name="Camp Output Field General 5 2 3 3 4" xfId="29921"/>
    <cellStyle name="Camp Output Field General 5 2 3 3 5" xfId="29922"/>
    <cellStyle name="Camp Output Field General 5 2 3 3 6" xfId="29923"/>
    <cellStyle name="Camp Output Field General 5 2 3 3 7" xfId="29924"/>
    <cellStyle name="Camp Output Field General 5 2 3 4" xfId="5010"/>
    <cellStyle name="Camp Output Field General 5 2 3 5" xfId="29925"/>
    <cellStyle name="Camp Output Field General 5 2 3 6" xfId="29926"/>
    <cellStyle name="Camp Output Field General 5 2 3 7" xfId="29927"/>
    <cellStyle name="Camp Output Field General 5 2 3 8" xfId="29928"/>
    <cellStyle name="Camp Output Field General 5 2 4" xfId="5011"/>
    <cellStyle name="Camp Output Field General 5 2 4 2" xfId="5012"/>
    <cellStyle name="Camp Output Field General 5 2 4 2 2" xfId="5013"/>
    <cellStyle name="Camp Output Field General 5 2 4 2 2 2" xfId="29929"/>
    <cellStyle name="Camp Output Field General 5 2 4 2 2 3" xfId="29930"/>
    <cellStyle name="Camp Output Field General 5 2 4 2 2 4" xfId="29931"/>
    <cellStyle name="Camp Output Field General 5 2 4 2 2 5" xfId="29932"/>
    <cellStyle name="Camp Output Field General 5 2 4 2 2 6" xfId="29933"/>
    <cellStyle name="Camp Output Field General 5 2 4 2 2 7" xfId="29934"/>
    <cellStyle name="Camp Output Field General 5 2 4 2 2 8" xfId="29935"/>
    <cellStyle name="Camp Output Field General 5 2 4 2 3" xfId="5014"/>
    <cellStyle name="Camp Output Field General 5 2 4 2 3 2" xfId="29936"/>
    <cellStyle name="Camp Output Field General 5 2 4 2 4" xfId="29937"/>
    <cellStyle name="Camp Output Field General 5 2 4 2 5" xfId="29938"/>
    <cellStyle name="Camp Output Field General 5 2 4 2 6" xfId="29939"/>
    <cellStyle name="Camp Output Field General 5 2 4 2 7" xfId="29940"/>
    <cellStyle name="Camp Output Field General 5 2 4 3" xfId="5015"/>
    <cellStyle name="Camp Output Field General 5 2 4 3 2" xfId="29941"/>
    <cellStyle name="Camp Output Field General 5 2 4 3 3" xfId="29942"/>
    <cellStyle name="Camp Output Field General 5 2 4 3 4" xfId="29943"/>
    <cellStyle name="Camp Output Field General 5 2 4 3 5" xfId="29944"/>
    <cellStyle name="Camp Output Field General 5 2 4 3 6" xfId="29945"/>
    <cellStyle name="Camp Output Field General 5 2 4 3 7" xfId="29946"/>
    <cellStyle name="Camp Output Field General 5 2 4 4" xfId="5016"/>
    <cellStyle name="Camp Output Field General 5 2 4 5" xfId="29947"/>
    <cellStyle name="Camp Output Field General 5 2 4 6" xfId="29948"/>
    <cellStyle name="Camp Output Field General 5 2 4 7" xfId="29949"/>
    <cellStyle name="Camp Output Field General 5 2 4 8" xfId="29950"/>
    <cellStyle name="Camp Output Field General 5 2 5" xfId="5017"/>
    <cellStyle name="Camp Output Field General 5 2 5 2" xfId="5018"/>
    <cellStyle name="Camp Output Field General 5 2 5 2 2" xfId="5019"/>
    <cellStyle name="Camp Output Field General 5 2 5 2 2 2" xfId="29951"/>
    <cellStyle name="Camp Output Field General 5 2 5 2 2 3" xfId="29952"/>
    <cellStyle name="Camp Output Field General 5 2 5 2 2 4" xfId="29953"/>
    <cellStyle name="Camp Output Field General 5 2 5 2 2 5" xfId="29954"/>
    <cellStyle name="Camp Output Field General 5 2 5 2 2 6" xfId="29955"/>
    <cellStyle name="Camp Output Field General 5 2 5 2 2 7" xfId="29956"/>
    <cellStyle name="Camp Output Field General 5 2 5 2 2 8" xfId="29957"/>
    <cellStyle name="Camp Output Field General 5 2 5 2 3" xfId="5020"/>
    <cellStyle name="Camp Output Field General 5 2 5 2 3 2" xfId="29958"/>
    <cellStyle name="Camp Output Field General 5 2 5 2 4" xfId="29959"/>
    <cellStyle name="Camp Output Field General 5 2 5 2 5" xfId="29960"/>
    <cellStyle name="Camp Output Field General 5 2 5 2 6" xfId="29961"/>
    <cellStyle name="Camp Output Field General 5 2 5 2 7" xfId="29962"/>
    <cellStyle name="Camp Output Field General 5 2 5 3" xfId="5021"/>
    <cellStyle name="Camp Output Field General 5 2 5 3 2" xfId="29963"/>
    <cellStyle name="Camp Output Field General 5 2 5 3 3" xfId="29964"/>
    <cellStyle name="Camp Output Field General 5 2 5 3 4" xfId="29965"/>
    <cellStyle name="Camp Output Field General 5 2 5 3 5" xfId="29966"/>
    <cellStyle name="Camp Output Field General 5 2 5 3 6" xfId="29967"/>
    <cellStyle name="Camp Output Field General 5 2 5 3 7" xfId="29968"/>
    <cellStyle name="Camp Output Field General 5 2 5 4" xfId="5022"/>
    <cellStyle name="Camp Output Field General 5 2 5 5" xfId="29969"/>
    <cellStyle name="Camp Output Field General 5 2 5 6" xfId="29970"/>
    <cellStyle name="Camp Output Field General 5 2 5 7" xfId="29971"/>
    <cellStyle name="Camp Output Field General 5 2 5 8" xfId="29972"/>
    <cellStyle name="Camp Output Field General 5 2 6" xfId="5023"/>
    <cellStyle name="Camp Output Field General 5 2 6 2" xfId="5024"/>
    <cellStyle name="Camp Output Field General 5 2 6 2 2" xfId="29973"/>
    <cellStyle name="Camp Output Field General 5 2 6 2 3" xfId="29974"/>
    <cellStyle name="Camp Output Field General 5 2 6 2 4" xfId="29975"/>
    <cellStyle name="Camp Output Field General 5 2 6 2 5" xfId="29976"/>
    <cellStyle name="Camp Output Field General 5 2 6 2 6" xfId="29977"/>
    <cellStyle name="Camp Output Field General 5 2 6 2 7" xfId="29978"/>
    <cellStyle name="Camp Output Field General 5 2 6 2 8" xfId="29979"/>
    <cellStyle name="Camp Output Field General 5 2 6 3" xfId="5025"/>
    <cellStyle name="Camp Output Field General 5 2 6 3 2" xfId="29980"/>
    <cellStyle name="Camp Output Field General 5 2 6 4" xfId="29981"/>
    <cellStyle name="Camp Output Field General 5 2 6 5" xfId="29982"/>
    <cellStyle name="Camp Output Field General 5 2 6 6" xfId="29983"/>
    <cellStyle name="Camp Output Field General 5 2 6 7" xfId="29984"/>
    <cellStyle name="Camp Output Field General 5 2 7" xfId="5026"/>
    <cellStyle name="Camp Output Field General 5 2 7 2" xfId="29985"/>
    <cellStyle name="Camp Output Field General 5 2 7 3" xfId="29986"/>
    <cellStyle name="Camp Output Field General 5 2 7 4" xfId="29987"/>
    <cellStyle name="Camp Output Field General 5 2 7 5" xfId="29988"/>
    <cellStyle name="Camp Output Field General 5 2 7 6" xfId="29989"/>
    <cellStyle name="Camp Output Field General 5 2 7 7" xfId="29990"/>
    <cellStyle name="Camp Output Field General 5 2 8" xfId="5027"/>
    <cellStyle name="Camp Output Field General 5 2 9" xfId="29991"/>
    <cellStyle name="Camp Output Field General 5 3" xfId="5028"/>
    <cellStyle name="Camp Output Field General 5 3 10" xfId="29992"/>
    <cellStyle name="Camp Output Field General 5 3 11" xfId="29993"/>
    <cellStyle name="Camp Output Field General 5 3 2" xfId="5029"/>
    <cellStyle name="Camp Output Field General 5 3 2 2" xfId="5030"/>
    <cellStyle name="Camp Output Field General 5 3 2 2 2" xfId="5031"/>
    <cellStyle name="Camp Output Field General 5 3 2 2 2 2" xfId="29994"/>
    <cellStyle name="Camp Output Field General 5 3 2 2 2 3" xfId="29995"/>
    <cellStyle name="Camp Output Field General 5 3 2 2 2 4" xfId="29996"/>
    <cellStyle name="Camp Output Field General 5 3 2 2 2 5" xfId="29997"/>
    <cellStyle name="Camp Output Field General 5 3 2 2 2 6" xfId="29998"/>
    <cellStyle name="Camp Output Field General 5 3 2 2 2 7" xfId="29999"/>
    <cellStyle name="Camp Output Field General 5 3 2 2 2 8" xfId="30000"/>
    <cellStyle name="Camp Output Field General 5 3 2 2 3" xfId="5032"/>
    <cellStyle name="Camp Output Field General 5 3 2 2 3 2" xfId="30001"/>
    <cellStyle name="Camp Output Field General 5 3 2 2 4" xfId="30002"/>
    <cellStyle name="Camp Output Field General 5 3 2 2 5" xfId="30003"/>
    <cellStyle name="Camp Output Field General 5 3 2 2 6" xfId="30004"/>
    <cellStyle name="Camp Output Field General 5 3 2 2 7" xfId="30005"/>
    <cellStyle name="Camp Output Field General 5 3 2 3" xfId="5033"/>
    <cellStyle name="Camp Output Field General 5 3 2 3 2" xfId="30006"/>
    <cellStyle name="Camp Output Field General 5 3 2 3 3" xfId="30007"/>
    <cellStyle name="Camp Output Field General 5 3 2 3 4" xfId="30008"/>
    <cellStyle name="Camp Output Field General 5 3 2 3 5" xfId="30009"/>
    <cellStyle name="Camp Output Field General 5 3 2 3 6" xfId="30010"/>
    <cellStyle name="Camp Output Field General 5 3 2 3 7" xfId="30011"/>
    <cellStyle name="Camp Output Field General 5 3 2 4" xfId="5034"/>
    <cellStyle name="Camp Output Field General 5 3 2 5" xfId="30012"/>
    <cellStyle name="Camp Output Field General 5 3 2 6" xfId="30013"/>
    <cellStyle name="Camp Output Field General 5 3 2 7" xfId="30014"/>
    <cellStyle name="Camp Output Field General 5 3 2 8" xfId="30015"/>
    <cellStyle name="Camp Output Field General 5 3 3" xfId="5035"/>
    <cellStyle name="Camp Output Field General 5 3 3 2" xfId="5036"/>
    <cellStyle name="Camp Output Field General 5 3 3 2 2" xfId="5037"/>
    <cellStyle name="Camp Output Field General 5 3 3 2 2 2" xfId="30016"/>
    <cellStyle name="Camp Output Field General 5 3 3 2 2 3" xfId="30017"/>
    <cellStyle name="Camp Output Field General 5 3 3 2 2 4" xfId="30018"/>
    <cellStyle name="Camp Output Field General 5 3 3 2 2 5" xfId="30019"/>
    <cellStyle name="Camp Output Field General 5 3 3 2 2 6" xfId="30020"/>
    <cellStyle name="Camp Output Field General 5 3 3 2 2 7" xfId="30021"/>
    <cellStyle name="Camp Output Field General 5 3 3 2 2 8" xfId="30022"/>
    <cellStyle name="Camp Output Field General 5 3 3 2 3" xfId="5038"/>
    <cellStyle name="Camp Output Field General 5 3 3 2 3 2" xfId="30023"/>
    <cellStyle name="Camp Output Field General 5 3 3 2 4" xfId="30024"/>
    <cellStyle name="Camp Output Field General 5 3 3 2 5" xfId="30025"/>
    <cellStyle name="Camp Output Field General 5 3 3 2 6" xfId="30026"/>
    <cellStyle name="Camp Output Field General 5 3 3 2 7" xfId="30027"/>
    <cellStyle name="Camp Output Field General 5 3 3 3" xfId="5039"/>
    <cellStyle name="Camp Output Field General 5 3 3 3 2" xfId="30028"/>
    <cellStyle name="Camp Output Field General 5 3 3 3 3" xfId="30029"/>
    <cellStyle name="Camp Output Field General 5 3 3 3 4" xfId="30030"/>
    <cellStyle name="Camp Output Field General 5 3 3 3 5" xfId="30031"/>
    <cellStyle name="Camp Output Field General 5 3 3 3 6" xfId="30032"/>
    <cellStyle name="Camp Output Field General 5 3 3 3 7" xfId="30033"/>
    <cellStyle name="Camp Output Field General 5 3 3 4" xfId="5040"/>
    <cellStyle name="Camp Output Field General 5 3 3 5" xfId="30034"/>
    <cellStyle name="Camp Output Field General 5 3 3 6" xfId="30035"/>
    <cellStyle name="Camp Output Field General 5 3 3 7" xfId="30036"/>
    <cellStyle name="Camp Output Field General 5 3 3 8" xfId="30037"/>
    <cellStyle name="Camp Output Field General 5 3 4" xfId="5041"/>
    <cellStyle name="Camp Output Field General 5 3 4 2" xfId="5042"/>
    <cellStyle name="Camp Output Field General 5 3 4 2 2" xfId="5043"/>
    <cellStyle name="Camp Output Field General 5 3 4 2 2 2" xfId="30038"/>
    <cellStyle name="Camp Output Field General 5 3 4 2 2 3" xfId="30039"/>
    <cellStyle name="Camp Output Field General 5 3 4 2 2 4" xfId="30040"/>
    <cellStyle name="Camp Output Field General 5 3 4 2 2 5" xfId="30041"/>
    <cellStyle name="Camp Output Field General 5 3 4 2 2 6" xfId="30042"/>
    <cellStyle name="Camp Output Field General 5 3 4 2 2 7" xfId="30043"/>
    <cellStyle name="Camp Output Field General 5 3 4 2 2 8" xfId="30044"/>
    <cellStyle name="Camp Output Field General 5 3 4 2 3" xfId="5044"/>
    <cellStyle name="Camp Output Field General 5 3 4 2 3 2" xfId="30045"/>
    <cellStyle name="Camp Output Field General 5 3 4 2 4" xfId="30046"/>
    <cellStyle name="Camp Output Field General 5 3 4 2 5" xfId="30047"/>
    <cellStyle name="Camp Output Field General 5 3 4 2 6" xfId="30048"/>
    <cellStyle name="Camp Output Field General 5 3 4 2 7" xfId="30049"/>
    <cellStyle name="Camp Output Field General 5 3 4 3" xfId="5045"/>
    <cellStyle name="Camp Output Field General 5 3 4 3 2" xfId="30050"/>
    <cellStyle name="Camp Output Field General 5 3 4 3 3" xfId="30051"/>
    <cellStyle name="Camp Output Field General 5 3 4 3 4" xfId="30052"/>
    <cellStyle name="Camp Output Field General 5 3 4 3 5" xfId="30053"/>
    <cellStyle name="Camp Output Field General 5 3 4 3 6" xfId="30054"/>
    <cellStyle name="Camp Output Field General 5 3 4 3 7" xfId="30055"/>
    <cellStyle name="Camp Output Field General 5 3 4 4" xfId="5046"/>
    <cellStyle name="Camp Output Field General 5 3 4 5" xfId="30056"/>
    <cellStyle name="Camp Output Field General 5 3 4 6" xfId="30057"/>
    <cellStyle name="Camp Output Field General 5 3 4 7" xfId="30058"/>
    <cellStyle name="Camp Output Field General 5 3 4 8" xfId="30059"/>
    <cellStyle name="Camp Output Field General 5 3 5" xfId="5047"/>
    <cellStyle name="Camp Output Field General 5 3 5 2" xfId="5048"/>
    <cellStyle name="Camp Output Field General 5 3 5 2 2" xfId="30060"/>
    <cellStyle name="Camp Output Field General 5 3 5 2 3" xfId="30061"/>
    <cellStyle name="Camp Output Field General 5 3 5 2 4" xfId="30062"/>
    <cellStyle name="Camp Output Field General 5 3 5 2 5" xfId="30063"/>
    <cellStyle name="Camp Output Field General 5 3 5 2 6" xfId="30064"/>
    <cellStyle name="Camp Output Field General 5 3 5 2 7" xfId="30065"/>
    <cellStyle name="Camp Output Field General 5 3 5 2 8" xfId="30066"/>
    <cellStyle name="Camp Output Field General 5 3 5 3" xfId="5049"/>
    <cellStyle name="Camp Output Field General 5 3 5 3 2" xfId="30067"/>
    <cellStyle name="Camp Output Field General 5 3 5 4" xfId="30068"/>
    <cellStyle name="Camp Output Field General 5 3 5 5" xfId="30069"/>
    <cellStyle name="Camp Output Field General 5 3 5 6" xfId="30070"/>
    <cellStyle name="Camp Output Field General 5 3 5 7" xfId="30071"/>
    <cellStyle name="Camp Output Field General 5 3 6" xfId="5050"/>
    <cellStyle name="Camp Output Field General 5 3 6 2" xfId="30072"/>
    <cellStyle name="Camp Output Field General 5 3 6 3" xfId="30073"/>
    <cellStyle name="Camp Output Field General 5 3 6 4" xfId="30074"/>
    <cellStyle name="Camp Output Field General 5 3 6 5" xfId="30075"/>
    <cellStyle name="Camp Output Field General 5 3 6 6" xfId="30076"/>
    <cellStyle name="Camp Output Field General 5 3 6 7" xfId="30077"/>
    <cellStyle name="Camp Output Field General 5 3 7" xfId="5051"/>
    <cellStyle name="Camp Output Field General 5 3 8" xfId="30078"/>
    <cellStyle name="Camp Output Field General 5 3 9" xfId="30079"/>
    <cellStyle name="Camp Output Field General 5 4" xfId="5052"/>
    <cellStyle name="Camp Output Field General 5 4 10" xfId="30080"/>
    <cellStyle name="Camp Output Field General 5 4 11" xfId="30081"/>
    <cellStyle name="Camp Output Field General 5 4 2" xfId="5053"/>
    <cellStyle name="Camp Output Field General 5 4 2 2" xfId="5054"/>
    <cellStyle name="Camp Output Field General 5 4 2 2 2" xfId="5055"/>
    <cellStyle name="Camp Output Field General 5 4 2 2 2 2" xfId="30082"/>
    <cellStyle name="Camp Output Field General 5 4 2 2 2 3" xfId="30083"/>
    <cellStyle name="Camp Output Field General 5 4 2 2 2 4" xfId="30084"/>
    <cellStyle name="Camp Output Field General 5 4 2 2 2 5" xfId="30085"/>
    <cellStyle name="Camp Output Field General 5 4 2 2 2 6" xfId="30086"/>
    <cellStyle name="Camp Output Field General 5 4 2 2 2 7" xfId="30087"/>
    <cellStyle name="Camp Output Field General 5 4 2 2 2 8" xfId="30088"/>
    <cellStyle name="Camp Output Field General 5 4 2 2 3" xfId="5056"/>
    <cellStyle name="Camp Output Field General 5 4 2 2 3 2" xfId="30089"/>
    <cellStyle name="Camp Output Field General 5 4 2 2 4" xfId="30090"/>
    <cellStyle name="Camp Output Field General 5 4 2 2 5" xfId="30091"/>
    <cellStyle name="Camp Output Field General 5 4 2 2 6" xfId="30092"/>
    <cellStyle name="Camp Output Field General 5 4 2 2 7" xfId="30093"/>
    <cellStyle name="Camp Output Field General 5 4 2 3" xfId="5057"/>
    <cellStyle name="Camp Output Field General 5 4 2 3 2" xfId="30094"/>
    <cellStyle name="Camp Output Field General 5 4 2 3 3" xfId="30095"/>
    <cellStyle name="Camp Output Field General 5 4 2 3 4" xfId="30096"/>
    <cellStyle name="Camp Output Field General 5 4 2 3 5" xfId="30097"/>
    <cellStyle name="Camp Output Field General 5 4 2 3 6" xfId="30098"/>
    <cellStyle name="Camp Output Field General 5 4 2 3 7" xfId="30099"/>
    <cellStyle name="Camp Output Field General 5 4 2 4" xfId="5058"/>
    <cellStyle name="Camp Output Field General 5 4 2 5" xfId="30100"/>
    <cellStyle name="Camp Output Field General 5 4 2 6" xfId="30101"/>
    <cellStyle name="Camp Output Field General 5 4 2 7" xfId="30102"/>
    <cellStyle name="Camp Output Field General 5 4 2 8" xfId="30103"/>
    <cellStyle name="Camp Output Field General 5 4 3" xfId="5059"/>
    <cellStyle name="Camp Output Field General 5 4 3 2" xfId="5060"/>
    <cellStyle name="Camp Output Field General 5 4 3 2 2" xfId="5061"/>
    <cellStyle name="Camp Output Field General 5 4 3 2 2 2" xfId="30104"/>
    <cellStyle name="Camp Output Field General 5 4 3 2 2 3" xfId="30105"/>
    <cellStyle name="Camp Output Field General 5 4 3 2 2 4" xfId="30106"/>
    <cellStyle name="Camp Output Field General 5 4 3 2 2 5" xfId="30107"/>
    <cellStyle name="Camp Output Field General 5 4 3 2 2 6" xfId="30108"/>
    <cellStyle name="Camp Output Field General 5 4 3 2 2 7" xfId="30109"/>
    <cellStyle name="Camp Output Field General 5 4 3 2 2 8" xfId="30110"/>
    <cellStyle name="Camp Output Field General 5 4 3 2 3" xfId="5062"/>
    <cellStyle name="Camp Output Field General 5 4 3 2 3 2" xfId="30111"/>
    <cellStyle name="Camp Output Field General 5 4 3 2 4" xfId="30112"/>
    <cellStyle name="Camp Output Field General 5 4 3 2 5" xfId="30113"/>
    <cellStyle name="Camp Output Field General 5 4 3 2 6" xfId="30114"/>
    <cellStyle name="Camp Output Field General 5 4 3 2 7" xfId="30115"/>
    <cellStyle name="Camp Output Field General 5 4 3 3" xfId="5063"/>
    <cellStyle name="Camp Output Field General 5 4 3 3 2" xfId="30116"/>
    <cellStyle name="Camp Output Field General 5 4 3 3 3" xfId="30117"/>
    <cellStyle name="Camp Output Field General 5 4 3 3 4" xfId="30118"/>
    <cellStyle name="Camp Output Field General 5 4 3 3 5" xfId="30119"/>
    <cellStyle name="Camp Output Field General 5 4 3 3 6" xfId="30120"/>
    <cellStyle name="Camp Output Field General 5 4 3 3 7" xfId="30121"/>
    <cellStyle name="Camp Output Field General 5 4 3 4" xfId="5064"/>
    <cellStyle name="Camp Output Field General 5 4 3 5" xfId="30122"/>
    <cellStyle name="Camp Output Field General 5 4 3 6" xfId="30123"/>
    <cellStyle name="Camp Output Field General 5 4 3 7" xfId="30124"/>
    <cellStyle name="Camp Output Field General 5 4 3 8" xfId="30125"/>
    <cellStyle name="Camp Output Field General 5 4 4" xfId="5065"/>
    <cellStyle name="Camp Output Field General 5 4 4 2" xfId="5066"/>
    <cellStyle name="Camp Output Field General 5 4 4 2 2" xfId="5067"/>
    <cellStyle name="Camp Output Field General 5 4 4 2 2 2" xfId="30126"/>
    <cellStyle name="Camp Output Field General 5 4 4 2 2 3" xfId="30127"/>
    <cellStyle name="Camp Output Field General 5 4 4 2 2 4" xfId="30128"/>
    <cellStyle name="Camp Output Field General 5 4 4 2 2 5" xfId="30129"/>
    <cellStyle name="Camp Output Field General 5 4 4 2 2 6" xfId="30130"/>
    <cellStyle name="Camp Output Field General 5 4 4 2 2 7" xfId="30131"/>
    <cellStyle name="Camp Output Field General 5 4 4 2 2 8" xfId="30132"/>
    <cellStyle name="Camp Output Field General 5 4 4 2 3" xfId="5068"/>
    <cellStyle name="Camp Output Field General 5 4 4 2 3 2" xfId="30133"/>
    <cellStyle name="Camp Output Field General 5 4 4 2 4" xfId="30134"/>
    <cellStyle name="Camp Output Field General 5 4 4 2 5" xfId="30135"/>
    <cellStyle name="Camp Output Field General 5 4 4 2 6" xfId="30136"/>
    <cellStyle name="Camp Output Field General 5 4 4 2 7" xfId="30137"/>
    <cellStyle name="Camp Output Field General 5 4 4 3" xfId="5069"/>
    <cellStyle name="Camp Output Field General 5 4 4 3 2" xfId="30138"/>
    <cellStyle name="Camp Output Field General 5 4 4 3 3" xfId="30139"/>
    <cellStyle name="Camp Output Field General 5 4 4 3 4" xfId="30140"/>
    <cellStyle name="Camp Output Field General 5 4 4 3 5" xfId="30141"/>
    <cellStyle name="Camp Output Field General 5 4 4 3 6" xfId="30142"/>
    <cellStyle name="Camp Output Field General 5 4 4 3 7" xfId="30143"/>
    <cellStyle name="Camp Output Field General 5 4 4 4" xfId="5070"/>
    <cellStyle name="Camp Output Field General 5 4 4 5" xfId="30144"/>
    <cellStyle name="Camp Output Field General 5 4 4 6" xfId="30145"/>
    <cellStyle name="Camp Output Field General 5 4 4 7" xfId="30146"/>
    <cellStyle name="Camp Output Field General 5 4 4 8" xfId="30147"/>
    <cellStyle name="Camp Output Field General 5 4 5" xfId="5071"/>
    <cellStyle name="Camp Output Field General 5 4 5 2" xfId="5072"/>
    <cellStyle name="Camp Output Field General 5 4 5 2 2" xfId="30148"/>
    <cellStyle name="Camp Output Field General 5 4 5 2 3" xfId="30149"/>
    <cellStyle name="Camp Output Field General 5 4 5 2 4" xfId="30150"/>
    <cellStyle name="Camp Output Field General 5 4 5 2 5" xfId="30151"/>
    <cellStyle name="Camp Output Field General 5 4 5 2 6" xfId="30152"/>
    <cellStyle name="Camp Output Field General 5 4 5 2 7" xfId="30153"/>
    <cellStyle name="Camp Output Field General 5 4 5 2 8" xfId="30154"/>
    <cellStyle name="Camp Output Field General 5 4 5 3" xfId="5073"/>
    <cellStyle name="Camp Output Field General 5 4 5 3 2" xfId="30155"/>
    <cellStyle name="Camp Output Field General 5 4 5 4" xfId="30156"/>
    <cellStyle name="Camp Output Field General 5 4 5 5" xfId="30157"/>
    <cellStyle name="Camp Output Field General 5 4 5 6" xfId="30158"/>
    <cellStyle name="Camp Output Field General 5 4 5 7" xfId="30159"/>
    <cellStyle name="Camp Output Field General 5 4 6" xfId="5074"/>
    <cellStyle name="Camp Output Field General 5 4 6 2" xfId="30160"/>
    <cellStyle name="Camp Output Field General 5 4 6 3" xfId="30161"/>
    <cellStyle name="Camp Output Field General 5 4 6 4" xfId="30162"/>
    <cellStyle name="Camp Output Field General 5 4 6 5" xfId="30163"/>
    <cellStyle name="Camp Output Field General 5 4 6 6" xfId="30164"/>
    <cellStyle name="Camp Output Field General 5 4 6 7" xfId="30165"/>
    <cellStyle name="Camp Output Field General 5 4 7" xfId="5075"/>
    <cellStyle name="Camp Output Field General 5 4 8" xfId="30166"/>
    <cellStyle name="Camp Output Field General 5 4 9" xfId="30167"/>
    <cellStyle name="Camp Output Field General 5 5" xfId="5076"/>
    <cellStyle name="Camp Output Field General 5 5 2" xfId="5077"/>
    <cellStyle name="Camp Output Field General 5 5 2 2" xfId="5078"/>
    <cellStyle name="Camp Output Field General 5 5 2 2 2" xfId="30168"/>
    <cellStyle name="Camp Output Field General 5 5 2 2 3" xfId="30169"/>
    <cellStyle name="Camp Output Field General 5 5 2 2 4" xfId="30170"/>
    <cellStyle name="Camp Output Field General 5 5 2 2 5" xfId="30171"/>
    <cellStyle name="Camp Output Field General 5 5 2 2 6" xfId="30172"/>
    <cellStyle name="Camp Output Field General 5 5 2 2 7" xfId="30173"/>
    <cellStyle name="Camp Output Field General 5 5 2 2 8" xfId="30174"/>
    <cellStyle name="Camp Output Field General 5 5 2 3" xfId="5079"/>
    <cellStyle name="Camp Output Field General 5 5 2 3 2" xfId="30175"/>
    <cellStyle name="Camp Output Field General 5 5 2 4" xfId="30176"/>
    <cellStyle name="Camp Output Field General 5 5 2 5" xfId="30177"/>
    <cellStyle name="Camp Output Field General 5 5 2 6" xfId="30178"/>
    <cellStyle name="Camp Output Field General 5 5 2 7" xfId="30179"/>
    <cellStyle name="Camp Output Field General 5 5 3" xfId="5080"/>
    <cellStyle name="Camp Output Field General 5 5 3 2" xfId="30180"/>
    <cellStyle name="Camp Output Field General 5 5 3 3" xfId="30181"/>
    <cellStyle name="Camp Output Field General 5 5 3 4" xfId="30182"/>
    <cellStyle name="Camp Output Field General 5 5 3 5" xfId="30183"/>
    <cellStyle name="Camp Output Field General 5 5 3 6" xfId="30184"/>
    <cellStyle name="Camp Output Field General 5 5 3 7" xfId="30185"/>
    <cellStyle name="Camp Output Field General 5 5 4" xfId="5081"/>
    <cellStyle name="Camp Output Field General 5 5 5" xfId="30186"/>
    <cellStyle name="Camp Output Field General 5 5 6" xfId="30187"/>
    <cellStyle name="Camp Output Field General 5 5 7" xfId="30188"/>
    <cellStyle name="Camp Output Field General 5 5 8" xfId="30189"/>
    <cellStyle name="Camp Output Field General 5 6" xfId="5082"/>
    <cellStyle name="Camp Output Field General 5 6 2" xfId="5083"/>
    <cellStyle name="Camp Output Field General 5 6 2 2" xfId="5084"/>
    <cellStyle name="Camp Output Field General 5 6 2 2 2" xfId="30190"/>
    <cellStyle name="Camp Output Field General 5 6 2 2 3" xfId="30191"/>
    <cellStyle name="Camp Output Field General 5 6 2 2 4" xfId="30192"/>
    <cellStyle name="Camp Output Field General 5 6 2 2 5" xfId="30193"/>
    <cellStyle name="Camp Output Field General 5 6 2 2 6" xfId="30194"/>
    <cellStyle name="Camp Output Field General 5 6 2 2 7" xfId="30195"/>
    <cellStyle name="Camp Output Field General 5 6 2 2 8" xfId="30196"/>
    <cellStyle name="Camp Output Field General 5 6 2 3" xfId="5085"/>
    <cellStyle name="Camp Output Field General 5 6 2 3 2" xfId="30197"/>
    <cellStyle name="Camp Output Field General 5 6 2 4" xfId="30198"/>
    <cellStyle name="Camp Output Field General 5 6 2 5" xfId="30199"/>
    <cellStyle name="Camp Output Field General 5 6 2 6" xfId="30200"/>
    <cellStyle name="Camp Output Field General 5 6 2 7" xfId="30201"/>
    <cellStyle name="Camp Output Field General 5 6 3" xfId="5086"/>
    <cellStyle name="Camp Output Field General 5 6 3 2" xfId="30202"/>
    <cellStyle name="Camp Output Field General 5 6 3 3" xfId="30203"/>
    <cellStyle name="Camp Output Field General 5 6 3 4" xfId="30204"/>
    <cellStyle name="Camp Output Field General 5 6 3 5" xfId="30205"/>
    <cellStyle name="Camp Output Field General 5 6 3 6" xfId="30206"/>
    <cellStyle name="Camp Output Field General 5 6 3 7" xfId="30207"/>
    <cellStyle name="Camp Output Field General 5 6 4" xfId="5087"/>
    <cellStyle name="Camp Output Field General 5 6 5" xfId="30208"/>
    <cellStyle name="Camp Output Field General 5 6 6" xfId="30209"/>
    <cellStyle name="Camp Output Field General 5 6 7" xfId="30210"/>
    <cellStyle name="Camp Output Field General 5 6 8" xfId="30211"/>
    <cellStyle name="Camp Output Field General 5 7" xfId="5088"/>
    <cellStyle name="Camp Output Field General 5 7 2" xfId="5089"/>
    <cellStyle name="Camp Output Field General 5 7 2 2" xfId="5090"/>
    <cellStyle name="Camp Output Field General 5 7 2 2 2" xfId="30212"/>
    <cellStyle name="Camp Output Field General 5 7 2 2 3" xfId="30213"/>
    <cellStyle name="Camp Output Field General 5 7 2 2 4" xfId="30214"/>
    <cellStyle name="Camp Output Field General 5 7 2 2 5" xfId="30215"/>
    <cellStyle name="Camp Output Field General 5 7 2 2 6" xfId="30216"/>
    <cellStyle name="Camp Output Field General 5 7 2 2 7" xfId="30217"/>
    <cellStyle name="Camp Output Field General 5 7 2 2 8" xfId="30218"/>
    <cellStyle name="Camp Output Field General 5 7 2 3" xfId="5091"/>
    <cellStyle name="Camp Output Field General 5 7 2 3 2" xfId="30219"/>
    <cellStyle name="Camp Output Field General 5 7 2 4" xfId="30220"/>
    <cellStyle name="Camp Output Field General 5 7 2 5" xfId="30221"/>
    <cellStyle name="Camp Output Field General 5 7 2 6" xfId="30222"/>
    <cellStyle name="Camp Output Field General 5 7 2 7" xfId="30223"/>
    <cellStyle name="Camp Output Field General 5 7 3" xfId="5092"/>
    <cellStyle name="Camp Output Field General 5 7 3 2" xfId="30224"/>
    <cellStyle name="Camp Output Field General 5 7 3 3" xfId="30225"/>
    <cellStyle name="Camp Output Field General 5 7 3 4" xfId="30226"/>
    <cellStyle name="Camp Output Field General 5 7 3 5" xfId="30227"/>
    <cellStyle name="Camp Output Field General 5 7 3 6" xfId="30228"/>
    <cellStyle name="Camp Output Field General 5 7 3 7" xfId="30229"/>
    <cellStyle name="Camp Output Field General 5 7 4" xfId="5093"/>
    <cellStyle name="Camp Output Field General 5 7 5" xfId="30230"/>
    <cellStyle name="Camp Output Field General 5 7 6" xfId="30231"/>
    <cellStyle name="Camp Output Field General 5 7 7" xfId="30232"/>
    <cellStyle name="Camp Output Field General 5 7 8" xfId="30233"/>
    <cellStyle name="Camp Output Field General 5 8" xfId="5094"/>
    <cellStyle name="Camp Output Field General 5 8 2" xfId="5095"/>
    <cellStyle name="Camp Output Field General 5 8 2 2" xfId="30234"/>
    <cellStyle name="Camp Output Field General 5 8 2 3" xfId="30235"/>
    <cellStyle name="Camp Output Field General 5 8 2 4" xfId="30236"/>
    <cellStyle name="Camp Output Field General 5 8 2 5" xfId="30237"/>
    <cellStyle name="Camp Output Field General 5 8 2 6" xfId="30238"/>
    <cellStyle name="Camp Output Field General 5 8 2 7" xfId="30239"/>
    <cellStyle name="Camp Output Field General 5 8 2 8" xfId="30240"/>
    <cellStyle name="Camp Output Field General 5 8 3" xfId="5096"/>
    <cellStyle name="Camp Output Field General 5 8 3 2" xfId="30241"/>
    <cellStyle name="Camp Output Field General 5 8 4" xfId="30242"/>
    <cellStyle name="Camp Output Field General 5 8 5" xfId="30243"/>
    <cellStyle name="Camp Output Field General 5 8 6" xfId="30244"/>
    <cellStyle name="Camp Output Field General 5 8 7" xfId="30245"/>
    <cellStyle name="Camp Output Field General 5 9" xfId="5097"/>
    <cellStyle name="Camp Output Field General 5 9 2" xfId="30246"/>
    <cellStyle name="Camp Output Field General 5 9 3" xfId="30247"/>
    <cellStyle name="Camp Output Field General 5 9 4" xfId="30248"/>
    <cellStyle name="Camp Output Field General 5 9 5" xfId="30249"/>
    <cellStyle name="Camp Output Field General 5 9 6" xfId="30250"/>
    <cellStyle name="Camp Output Field General 5 9 7" xfId="30251"/>
    <cellStyle name="Camp Output Field General 6" xfId="5098"/>
    <cellStyle name="Camp Output Field General 6 10" xfId="5099"/>
    <cellStyle name="Camp Output Field General 6 11" xfId="30252"/>
    <cellStyle name="Camp Output Field General 6 12" xfId="30253"/>
    <cellStyle name="Camp Output Field General 6 13" xfId="30254"/>
    <cellStyle name="Camp Output Field General 6 14" xfId="30255"/>
    <cellStyle name="Camp Output Field General 6 2" xfId="5100"/>
    <cellStyle name="Camp Output Field General 6 2 10" xfId="30256"/>
    <cellStyle name="Camp Output Field General 6 2 11" xfId="30257"/>
    <cellStyle name="Camp Output Field General 6 2 12" xfId="30258"/>
    <cellStyle name="Camp Output Field General 6 2 2" xfId="5101"/>
    <cellStyle name="Camp Output Field General 6 2 2 10" xfId="30259"/>
    <cellStyle name="Camp Output Field General 6 2 2 11" xfId="30260"/>
    <cellStyle name="Camp Output Field General 6 2 2 2" xfId="5102"/>
    <cellStyle name="Camp Output Field General 6 2 2 2 2" xfId="5103"/>
    <cellStyle name="Camp Output Field General 6 2 2 2 2 2" xfId="5104"/>
    <cellStyle name="Camp Output Field General 6 2 2 2 2 2 2" xfId="30261"/>
    <cellStyle name="Camp Output Field General 6 2 2 2 2 2 3" xfId="30262"/>
    <cellStyle name="Camp Output Field General 6 2 2 2 2 2 4" xfId="30263"/>
    <cellStyle name="Camp Output Field General 6 2 2 2 2 2 5" xfId="30264"/>
    <cellStyle name="Camp Output Field General 6 2 2 2 2 2 6" xfId="30265"/>
    <cellStyle name="Camp Output Field General 6 2 2 2 2 2 7" xfId="30266"/>
    <cellStyle name="Camp Output Field General 6 2 2 2 2 2 8" xfId="30267"/>
    <cellStyle name="Camp Output Field General 6 2 2 2 2 3" xfId="5105"/>
    <cellStyle name="Camp Output Field General 6 2 2 2 2 3 2" xfId="30268"/>
    <cellStyle name="Camp Output Field General 6 2 2 2 2 4" xfId="30269"/>
    <cellStyle name="Camp Output Field General 6 2 2 2 2 5" xfId="30270"/>
    <cellStyle name="Camp Output Field General 6 2 2 2 2 6" xfId="30271"/>
    <cellStyle name="Camp Output Field General 6 2 2 2 2 7" xfId="30272"/>
    <cellStyle name="Camp Output Field General 6 2 2 2 3" xfId="5106"/>
    <cellStyle name="Camp Output Field General 6 2 2 2 3 2" xfId="30273"/>
    <cellStyle name="Camp Output Field General 6 2 2 2 3 3" xfId="30274"/>
    <cellStyle name="Camp Output Field General 6 2 2 2 3 4" xfId="30275"/>
    <cellStyle name="Camp Output Field General 6 2 2 2 3 5" xfId="30276"/>
    <cellStyle name="Camp Output Field General 6 2 2 2 3 6" xfId="30277"/>
    <cellStyle name="Camp Output Field General 6 2 2 2 3 7" xfId="30278"/>
    <cellStyle name="Camp Output Field General 6 2 2 2 4" xfId="5107"/>
    <cellStyle name="Camp Output Field General 6 2 2 2 5" xfId="30279"/>
    <cellStyle name="Camp Output Field General 6 2 2 2 6" xfId="30280"/>
    <cellStyle name="Camp Output Field General 6 2 2 2 7" xfId="30281"/>
    <cellStyle name="Camp Output Field General 6 2 2 2 8" xfId="30282"/>
    <cellStyle name="Camp Output Field General 6 2 2 3" xfId="5108"/>
    <cellStyle name="Camp Output Field General 6 2 2 3 2" xfId="5109"/>
    <cellStyle name="Camp Output Field General 6 2 2 3 2 2" xfId="5110"/>
    <cellStyle name="Camp Output Field General 6 2 2 3 2 2 2" xfId="30283"/>
    <cellStyle name="Camp Output Field General 6 2 2 3 2 2 3" xfId="30284"/>
    <cellStyle name="Camp Output Field General 6 2 2 3 2 2 4" xfId="30285"/>
    <cellStyle name="Camp Output Field General 6 2 2 3 2 2 5" xfId="30286"/>
    <cellStyle name="Camp Output Field General 6 2 2 3 2 2 6" xfId="30287"/>
    <cellStyle name="Camp Output Field General 6 2 2 3 2 2 7" xfId="30288"/>
    <cellStyle name="Camp Output Field General 6 2 2 3 2 2 8" xfId="30289"/>
    <cellStyle name="Camp Output Field General 6 2 2 3 2 3" xfId="5111"/>
    <cellStyle name="Camp Output Field General 6 2 2 3 2 3 2" xfId="30290"/>
    <cellStyle name="Camp Output Field General 6 2 2 3 2 4" xfId="30291"/>
    <cellStyle name="Camp Output Field General 6 2 2 3 2 5" xfId="30292"/>
    <cellStyle name="Camp Output Field General 6 2 2 3 2 6" xfId="30293"/>
    <cellStyle name="Camp Output Field General 6 2 2 3 2 7" xfId="30294"/>
    <cellStyle name="Camp Output Field General 6 2 2 3 3" xfId="5112"/>
    <cellStyle name="Camp Output Field General 6 2 2 3 3 2" xfId="30295"/>
    <cellStyle name="Camp Output Field General 6 2 2 3 3 3" xfId="30296"/>
    <cellStyle name="Camp Output Field General 6 2 2 3 3 4" xfId="30297"/>
    <cellStyle name="Camp Output Field General 6 2 2 3 3 5" xfId="30298"/>
    <cellStyle name="Camp Output Field General 6 2 2 3 3 6" xfId="30299"/>
    <cellStyle name="Camp Output Field General 6 2 2 3 3 7" xfId="30300"/>
    <cellStyle name="Camp Output Field General 6 2 2 3 4" xfId="5113"/>
    <cellStyle name="Camp Output Field General 6 2 2 3 5" xfId="30301"/>
    <cellStyle name="Camp Output Field General 6 2 2 3 6" xfId="30302"/>
    <cellStyle name="Camp Output Field General 6 2 2 3 7" xfId="30303"/>
    <cellStyle name="Camp Output Field General 6 2 2 3 8" xfId="30304"/>
    <cellStyle name="Camp Output Field General 6 2 2 4" xfId="5114"/>
    <cellStyle name="Camp Output Field General 6 2 2 4 2" xfId="5115"/>
    <cellStyle name="Camp Output Field General 6 2 2 4 2 2" xfId="5116"/>
    <cellStyle name="Camp Output Field General 6 2 2 4 2 2 2" xfId="30305"/>
    <cellStyle name="Camp Output Field General 6 2 2 4 2 2 3" xfId="30306"/>
    <cellStyle name="Camp Output Field General 6 2 2 4 2 2 4" xfId="30307"/>
    <cellStyle name="Camp Output Field General 6 2 2 4 2 2 5" xfId="30308"/>
    <cellStyle name="Camp Output Field General 6 2 2 4 2 2 6" xfId="30309"/>
    <cellStyle name="Camp Output Field General 6 2 2 4 2 2 7" xfId="30310"/>
    <cellStyle name="Camp Output Field General 6 2 2 4 2 2 8" xfId="30311"/>
    <cellStyle name="Camp Output Field General 6 2 2 4 2 3" xfId="5117"/>
    <cellStyle name="Camp Output Field General 6 2 2 4 2 3 2" xfId="30312"/>
    <cellStyle name="Camp Output Field General 6 2 2 4 2 4" xfId="30313"/>
    <cellStyle name="Camp Output Field General 6 2 2 4 2 5" xfId="30314"/>
    <cellStyle name="Camp Output Field General 6 2 2 4 2 6" xfId="30315"/>
    <cellStyle name="Camp Output Field General 6 2 2 4 2 7" xfId="30316"/>
    <cellStyle name="Camp Output Field General 6 2 2 4 3" xfId="5118"/>
    <cellStyle name="Camp Output Field General 6 2 2 4 3 2" xfId="30317"/>
    <cellStyle name="Camp Output Field General 6 2 2 4 3 3" xfId="30318"/>
    <cellStyle name="Camp Output Field General 6 2 2 4 3 4" xfId="30319"/>
    <cellStyle name="Camp Output Field General 6 2 2 4 3 5" xfId="30320"/>
    <cellStyle name="Camp Output Field General 6 2 2 4 3 6" xfId="30321"/>
    <cellStyle name="Camp Output Field General 6 2 2 4 3 7" xfId="30322"/>
    <cellStyle name="Camp Output Field General 6 2 2 4 4" xfId="5119"/>
    <cellStyle name="Camp Output Field General 6 2 2 4 5" xfId="30323"/>
    <cellStyle name="Camp Output Field General 6 2 2 4 6" xfId="30324"/>
    <cellStyle name="Camp Output Field General 6 2 2 4 7" xfId="30325"/>
    <cellStyle name="Camp Output Field General 6 2 2 4 8" xfId="30326"/>
    <cellStyle name="Camp Output Field General 6 2 2 5" xfId="5120"/>
    <cellStyle name="Camp Output Field General 6 2 2 5 2" xfId="5121"/>
    <cellStyle name="Camp Output Field General 6 2 2 5 2 2" xfId="30327"/>
    <cellStyle name="Camp Output Field General 6 2 2 5 2 3" xfId="30328"/>
    <cellStyle name="Camp Output Field General 6 2 2 5 2 4" xfId="30329"/>
    <cellStyle name="Camp Output Field General 6 2 2 5 2 5" xfId="30330"/>
    <cellStyle name="Camp Output Field General 6 2 2 5 2 6" xfId="30331"/>
    <cellStyle name="Camp Output Field General 6 2 2 5 2 7" xfId="30332"/>
    <cellStyle name="Camp Output Field General 6 2 2 5 2 8" xfId="30333"/>
    <cellStyle name="Camp Output Field General 6 2 2 5 3" xfId="5122"/>
    <cellStyle name="Camp Output Field General 6 2 2 5 3 2" xfId="30334"/>
    <cellStyle name="Camp Output Field General 6 2 2 5 4" xfId="30335"/>
    <cellStyle name="Camp Output Field General 6 2 2 5 5" xfId="30336"/>
    <cellStyle name="Camp Output Field General 6 2 2 5 6" xfId="30337"/>
    <cellStyle name="Camp Output Field General 6 2 2 5 7" xfId="30338"/>
    <cellStyle name="Camp Output Field General 6 2 2 6" xfId="5123"/>
    <cellStyle name="Camp Output Field General 6 2 2 6 2" xfId="30339"/>
    <cellStyle name="Camp Output Field General 6 2 2 6 3" xfId="30340"/>
    <cellStyle name="Camp Output Field General 6 2 2 6 4" xfId="30341"/>
    <cellStyle name="Camp Output Field General 6 2 2 6 5" xfId="30342"/>
    <cellStyle name="Camp Output Field General 6 2 2 6 6" xfId="30343"/>
    <cellStyle name="Camp Output Field General 6 2 2 6 7" xfId="30344"/>
    <cellStyle name="Camp Output Field General 6 2 2 7" xfId="5124"/>
    <cellStyle name="Camp Output Field General 6 2 2 8" xfId="30345"/>
    <cellStyle name="Camp Output Field General 6 2 2 9" xfId="30346"/>
    <cellStyle name="Camp Output Field General 6 2 3" xfId="5125"/>
    <cellStyle name="Camp Output Field General 6 2 3 2" xfId="5126"/>
    <cellStyle name="Camp Output Field General 6 2 3 2 2" xfId="5127"/>
    <cellStyle name="Camp Output Field General 6 2 3 2 2 2" xfId="30347"/>
    <cellStyle name="Camp Output Field General 6 2 3 2 2 3" xfId="30348"/>
    <cellStyle name="Camp Output Field General 6 2 3 2 2 4" xfId="30349"/>
    <cellStyle name="Camp Output Field General 6 2 3 2 2 5" xfId="30350"/>
    <cellStyle name="Camp Output Field General 6 2 3 2 2 6" xfId="30351"/>
    <cellStyle name="Camp Output Field General 6 2 3 2 2 7" xfId="30352"/>
    <cellStyle name="Camp Output Field General 6 2 3 2 2 8" xfId="30353"/>
    <cellStyle name="Camp Output Field General 6 2 3 2 3" xfId="5128"/>
    <cellStyle name="Camp Output Field General 6 2 3 2 3 2" xfId="30354"/>
    <cellStyle name="Camp Output Field General 6 2 3 2 4" xfId="30355"/>
    <cellStyle name="Camp Output Field General 6 2 3 2 5" xfId="30356"/>
    <cellStyle name="Camp Output Field General 6 2 3 2 6" xfId="30357"/>
    <cellStyle name="Camp Output Field General 6 2 3 2 7" xfId="30358"/>
    <cellStyle name="Camp Output Field General 6 2 3 3" xfId="5129"/>
    <cellStyle name="Camp Output Field General 6 2 3 3 2" xfId="30359"/>
    <cellStyle name="Camp Output Field General 6 2 3 3 3" xfId="30360"/>
    <cellStyle name="Camp Output Field General 6 2 3 3 4" xfId="30361"/>
    <cellStyle name="Camp Output Field General 6 2 3 3 5" xfId="30362"/>
    <cellStyle name="Camp Output Field General 6 2 3 3 6" xfId="30363"/>
    <cellStyle name="Camp Output Field General 6 2 3 3 7" xfId="30364"/>
    <cellStyle name="Camp Output Field General 6 2 3 4" xfId="5130"/>
    <cellStyle name="Camp Output Field General 6 2 3 5" xfId="30365"/>
    <cellStyle name="Camp Output Field General 6 2 3 6" xfId="30366"/>
    <cellStyle name="Camp Output Field General 6 2 3 7" xfId="30367"/>
    <cellStyle name="Camp Output Field General 6 2 3 8" xfId="30368"/>
    <cellStyle name="Camp Output Field General 6 2 4" xfId="5131"/>
    <cellStyle name="Camp Output Field General 6 2 4 2" xfId="5132"/>
    <cellStyle name="Camp Output Field General 6 2 4 2 2" xfId="5133"/>
    <cellStyle name="Camp Output Field General 6 2 4 2 2 2" xfId="30369"/>
    <cellStyle name="Camp Output Field General 6 2 4 2 2 3" xfId="30370"/>
    <cellStyle name="Camp Output Field General 6 2 4 2 2 4" xfId="30371"/>
    <cellStyle name="Camp Output Field General 6 2 4 2 2 5" xfId="30372"/>
    <cellStyle name="Camp Output Field General 6 2 4 2 2 6" xfId="30373"/>
    <cellStyle name="Camp Output Field General 6 2 4 2 2 7" xfId="30374"/>
    <cellStyle name="Camp Output Field General 6 2 4 2 2 8" xfId="30375"/>
    <cellStyle name="Camp Output Field General 6 2 4 2 3" xfId="5134"/>
    <cellStyle name="Camp Output Field General 6 2 4 2 3 2" xfId="30376"/>
    <cellStyle name="Camp Output Field General 6 2 4 2 4" xfId="30377"/>
    <cellStyle name="Camp Output Field General 6 2 4 2 5" xfId="30378"/>
    <cellStyle name="Camp Output Field General 6 2 4 2 6" xfId="30379"/>
    <cellStyle name="Camp Output Field General 6 2 4 2 7" xfId="30380"/>
    <cellStyle name="Camp Output Field General 6 2 4 3" xfId="5135"/>
    <cellStyle name="Camp Output Field General 6 2 4 3 2" xfId="30381"/>
    <cellStyle name="Camp Output Field General 6 2 4 3 3" xfId="30382"/>
    <cellStyle name="Camp Output Field General 6 2 4 3 4" xfId="30383"/>
    <cellStyle name="Camp Output Field General 6 2 4 3 5" xfId="30384"/>
    <cellStyle name="Camp Output Field General 6 2 4 3 6" xfId="30385"/>
    <cellStyle name="Camp Output Field General 6 2 4 3 7" xfId="30386"/>
    <cellStyle name="Camp Output Field General 6 2 4 4" xfId="5136"/>
    <cellStyle name="Camp Output Field General 6 2 4 5" xfId="30387"/>
    <cellStyle name="Camp Output Field General 6 2 4 6" xfId="30388"/>
    <cellStyle name="Camp Output Field General 6 2 4 7" xfId="30389"/>
    <cellStyle name="Camp Output Field General 6 2 4 8" xfId="30390"/>
    <cellStyle name="Camp Output Field General 6 2 5" xfId="5137"/>
    <cellStyle name="Camp Output Field General 6 2 5 2" xfId="5138"/>
    <cellStyle name="Camp Output Field General 6 2 5 2 2" xfId="5139"/>
    <cellStyle name="Camp Output Field General 6 2 5 2 2 2" xfId="30391"/>
    <cellStyle name="Camp Output Field General 6 2 5 2 2 3" xfId="30392"/>
    <cellStyle name="Camp Output Field General 6 2 5 2 2 4" xfId="30393"/>
    <cellStyle name="Camp Output Field General 6 2 5 2 2 5" xfId="30394"/>
    <cellStyle name="Camp Output Field General 6 2 5 2 2 6" xfId="30395"/>
    <cellStyle name="Camp Output Field General 6 2 5 2 2 7" xfId="30396"/>
    <cellStyle name="Camp Output Field General 6 2 5 2 2 8" xfId="30397"/>
    <cellStyle name="Camp Output Field General 6 2 5 2 3" xfId="5140"/>
    <cellStyle name="Camp Output Field General 6 2 5 2 3 2" xfId="30398"/>
    <cellStyle name="Camp Output Field General 6 2 5 2 4" xfId="30399"/>
    <cellStyle name="Camp Output Field General 6 2 5 2 5" xfId="30400"/>
    <cellStyle name="Camp Output Field General 6 2 5 2 6" xfId="30401"/>
    <cellStyle name="Camp Output Field General 6 2 5 2 7" xfId="30402"/>
    <cellStyle name="Camp Output Field General 6 2 5 3" xfId="5141"/>
    <cellStyle name="Camp Output Field General 6 2 5 3 2" xfId="30403"/>
    <cellStyle name="Camp Output Field General 6 2 5 3 3" xfId="30404"/>
    <cellStyle name="Camp Output Field General 6 2 5 3 4" xfId="30405"/>
    <cellStyle name="Camp Output Field General 6 2 5 3 5" xfId="30406"/>
    <cellStyle name="Camp Output Field General 6 2 5 3 6" xfId="30407"/>
    <cellStyle name="Camp Output Field General 6 2 5 3 7" xfId="30408"/>
    <cellStyle name="Camp Output Field General 6 2 5 4" xfId="5142"/>
    <cellStyle name="Camp Output Field General 6 2 5 5" xfId="30409"/>
    <cellStyle name="Camp Output Field General 6 2 5 6" xfId="30410"/>
    <cellStyle name="Camp Output Field General 6 2 5 7" xfId="30411"/>
    <cellStyle name="Camp Output Field General 6 2 5 8" xfId="30412"/>
    <cellStyle name="Camp Output Field General 6 2 6" xfId="5143"/>
    <cellStyle name="Camp Output Field General 6 2 6 2" xfId="5144"/>
    <cellStyle name="Camp Output Field General 6 2 6 2 2" xfId="30413"/>
    <cellStyle name="Camp Output Field General 6 2 6 2 3" xfId="30414"/>
    <cellStyle name="Camp Output Field General 6 2 6 2 4" xfId="30415"/>
    <cellStyle name="Camp Output Field General 6 2 6 2 5" xfId="30416"/>
    <cellStyle name="Camp Output Field General 6 2 6 2 6" xfId="30417"/>
    <cellStyle name="Camp Output Field General 6 2 6 2 7" xfId="30418"/>
    <cellStyle name="Camp Output Field General 6 2 6 2 8" xfId="30419"/>
    <cellStyle name="Camp Output Field General 6 2 6 3" xfId="5145"/>
    <cellStyle name="Camp Output Field General 6 2 6 3 2" xfId="30420"/>
    <cellStyle name="Camp Output Field General 6 2 6 4" xfId="30421"/>
    <cellStyle name="Camp Output Field General 6 2 6 5" xfId="30422"/>
    <cellStyle name="Camp Output Field General 6 2 6 6" xfId="30423"/>
    <cellStyle name="Camp Output Field General 6 2 6 7" xfId="30424"/>
    <cellStyle name="Camp Output Field General 6 2 7" xfId="5146"/>
    <cellStyle name="Camp Output Field General 6 2 7 2" xfId="30425"/>
    <cellStyle name="Camp Output Field General 6 2 7 3" xfId="30426"/>
    <cellStyle name="Camp Output Field General 6 2 7 4" xfId="30427"/>
    <cellStyle name="Camp Output Field General 6 2 7 5" xfId="30428"/>
    <cellStyle name="Camp Output Field General 6 2 7 6" xfId="30429"/>
    <cellStyle name="Camp Output Field General 6 2 7 7" xfId="30430"/>
    <cellStyle name="Camp Output Field General 6 2 8" xfId="5147"/>
    <cellStyle name="Camp Output Field General 6 2 9" xfId="30431"/>
    <cellStyle name="Camp Output Field General 6 3" xfId="5148"/>
    <cellStyle name="Camp Output Field General 6 3 10" xfId="30432"/>
    <cellStyle name="Camp Output Field General 6 3 11" xfId="30433"/>
    <cellStyle name="Camp Output Field General 6 3 2" xfId="5149"/>
    <cellStyle name="Camp Output Field General 6 3 2 2" xfId="5150"/>
    <cellStyle name="Camp Output Field General 6 3 2 2 2" xfId="5151"/>
    <cellStyle name="Camp Output Field General 6 3 2 2 2 2" xfId="30434"/>
    <cellStyle name="Camp Output Field General 6 3 2 2 2 3" xfId="30435"/>
    <cellStyle name="Camp Output Field General 6 3 2 2 2 4" xfId="30436"/>
    <cellStyle name="Camp Output Field General 6 3 2 2 2 5" xfId="30437"/>
    <cellStyle name="Camp Output Field General 6 3 2 2 2 6" xfId="30438"/>
    <cellStyle name="Camp Output Field General 6 3 2 2 2 7" xfId="30439"/>
    <cellStyle name="Camp Output Field General 6 3 2 2 2 8" xfId="30440"/>
    <cellStyle name="Camp Output Field General 6 3 2 2 3" xfId="5152"/>
    <cellStyle name="Camp Output Field General 6 3 2 2 3 2" xfId="30441"/>
    <cellStyle name="Camp Output Field General 6 3 2 2 4" xfId="30442"/>
    <cellStyle name="Camp Output Field General 6 3 2 2 5" xfId="30443"/>
    <cellStyle name="Camp Output Field General 6 3 2 2 6" xfId="30444"/>
    <cellStyle name="Camp Output Field General 6 3 2 2 7" xfId="30445"/>
    <cellStyle name="Camp Output Field General 6 3 2 3" xfId="5153"/>
    <cellStyle name="Camp Output Field General 6 3 2 3 2" xfId="30446"/>
    <cellStyle name="Camp Output Field General 6 3 2 3 3" xfId="30447"/>
    <cellStyle name="Camp Output Field General 6 3 2 3 4" xfId="30448"/>
    <cellStyle name="Camp Output Field General 6 3 2 3 5" xfId="30449"/>
    <cellStyle name="Camp Output Field General 6 3 2 3 6" xfId="30450"/>
    <cellStyle name="Camp Output Field General 6 3 2 3 7" xfId="30451"/>
    <cellStyle name="Camp Output Field General 6 3 2 4" xfId="5154"/>
    <cellStyle name="Camp Output Field General 6 3 2 5" xfId="30452"/>
    <cellStyle name="Camp Output Field General 6 3 2 6" xfId="30453"/>
    <cellStyle name="Camp Output Field General 6 3 2 7" xfId="30454"/>
    <cellStyle name="Camp Output Field General 6 3 2 8" xfId="30455"/>
    <cellStyle name="Camp Output Field General 6 3 3" xfId="5155"/>
    <cellStyle name="Camp Output Field General 6 3 3 2" xfId="5156"/>
    <cellStyle name="Camp Output Field General 6 3 3 2 2" xfId="5157"/>
    <cellStyle name="Camp Output Field General 6 3 3 2 2 2" xfId="30456"/>
    <cellStyle name="Camp Output Field General 6 3 3 2 2 3" xfId="30457"/>
    <cellStyle name="Camp Output Field General 6 3 3 2 2 4" xfId="30458"/>
    <cellStyle name="Camp Output Field General 6 3 3 2 2 5" xfId="30459"/>
    <cellStyle name="Camp Output Field General 6 3 3 2 2 6" xfId="30460"/>
    <cellStyle name="Camp Output Field General 6 3 3 2 2 7" xfId="30461"/>
    <cellStyle name="Camp Output Field General 6 3 3 2 2 8" xfId="30462"/>
    <cellStyle name="Camp Output Field General 6 3 3 2 3" xfId="5158"/>
    <cellStyle name="Camp Output Field General 6 3 3 2 3 2" xfId="30463"/>
    <cellStyle name="Camp Output Field General 6 3 3 2 4" xfId="30464"/>
    <cellStyle name="Camp Output Field General 6 3 3 2 5" xfId="30465"/>
    <cellStyle name="Camp Output Field General 6 3 3 2 6" xfId="30466"/>
    <cellStyle name="Camp Output Field General 6 3 3 2 7" xfId="30467"/>
    <cellStyle name="Camp Output Field General 6 3 3 3" xfId="5159"/>
    <cellStyle name="Camp Output Field General 6 3 3 3 2" xfId="30468"/>
    <cellStyle name="Camp Output Field General 6 3 3 3 3" xfId="30469"/>
    <cellStyle name="Camp Output Field General 6 3 3 3 4" xfId="30470"/>
    <cellStyle name="Camp Output Field General 6 3 3 3 5" xfId="30471"/>
    <cellStyle name="Camp Output Field General 6 3 3 3 6" xfId="30472"/>
    <cellStyle name="Camp Output Field General 6 3 3 3 7" xfId="30473"/>
    <cellStyle name="Camp Output Field General 6 3 3 4" xfId="5160"/>
    <cellStyle name="Camp Output Field General 6 3 3 5" xfId="30474"/>
    <cellStyle name="Camp Output Field General 6 3 3 6" xfId="30475"/>
    <cellStyle name="Camp Output Field General 6 3 3 7" xfId="30476"/>
    <cellStyle name="Camp Output Field General 6 3 3 8" xfId="30477"/>
    <cellStyle name="Camp Output Field General 6 3 4" xfId="5161"/>
    <cellStyle name="Camp Output Field General 6 3 4 2" xfId="5162"/>
    <cellStyle name="Camp Output Field General 6 3 4 2 2" xfId="5163"/>
    <cellStyle name="Camp Output Field General 6 3 4 2 2 2" xfId="30478"/>
    <cellStyle name="Camp Output Field General 6 3 4 2 2 3" xfId="30479"/>
    <cellStyle name="Camp Output Field General 6 3 4 2 2 4" xfId="30480"/>
    <cellStyle name="Camp Output Field General 6 3 4 2 2 5" xfId="30481"/>
    <cellStyle name="Camp Output Field General 6 3 4 2 2 6" xfId="30482"/>
    <cellStyle name="Camp Output Field General 6 3 4 2 2 7" xfId="30483"/>
    <cellStyle name="Camp Output Field General 6 3 4 2 2 8" xfId="30484"/>
    <cellStyle name="Camp Output Field General 6 3 4 2 3" xfId="5164"/>
    <cellStyle name="Camp Output Field General 6 3 4 2 3 2" xfId="30485"/>
    <cellStyle name="Camp Output Field General 6 3 4 2 4" xfId="30486"/>
    <cellStyle name="Camp Output Field General 6 3 4 2 5" xfId="30487"/>
    <cellStyle name="Camp Output Field General 6 3 4 2 6" xfId="30488"/>
    <cellStyle name="Camp Output Field General 6 3 4 2 7" xfId="30489"/>
    <cellStyle name="Camp Output Field General 6 3 4 3" xfId="5165"/>
    <cellStyle name="Camp Output Field General 6 3 4 3 2" xfId="30490"/>
    <cellStyle name="Camp Output Field General 6 3 4 3 3" xfId="30491"/>
    <cellStyle name="Camp Output Field General 6 3 4 3 4" xfId="30492"/>
    <cellStyle name="Camp Output Field General 6 3 4 3 5" xfId="30493"/>
    <cellStyle name="Camp Output Field General 6 3 4 3 6" xfId="30494"/>
    <cellStyle name="Camp Output Field General 6 3 4 3 7" xfId="30495"/>
    <cellStyle name="Camp Output Field General 6 3 4 4" xfId="5166"/>
    <cellStyle name="Camp Output Field General 6 3 4 5" xfId="30496"/>
    <cellStyle name="Camp Output Field General 6 3 4 6" xfId="30497"/>
    <cellStyle name="Camp Output Field General 6 3 4 7" xfId="30498"/>
    <cellStyle name="Camp Output Field General 6 3 4 8" xfId="30499"/>
    <cellStyle name="Camp Output Field General 6 3 5" xfId="5167"/>
    <cellStyle name="Camp Output Field General 6 3 5 2" xfId="5168"/>
    <cellStyle name="Camp Output Field General 6 3 5 2 2" xfId="30500"/>
    <cellStyle name="Camp Output Field General 6 3 5 2 3" xfId="30501"/>
    <cellStyle name="Camp Output Field General 6 3 5 2 4" xfId="30502"/>
    <cellStyle name="Camp Output Field General 6 3 5 2 5" xfId="30503"/>
    <cellStyle name="Camp Output Field General 6 3 5 2 6" xfId="30504"/>
    <cellStyle name="Camp Output Field General 6 3 5 2 7" xfId="30505"/>
    <cellStyle name="Camp Output Field General 6 3 5 2 8" xfId="30506"/>
    <cellStyle name="Camp Output Field General 6 3 5 3" xfId="5169"/>
    <cellStyle name="Camp Output Field General 6 3 5 3 2" xfId="30507"/>
    <cellStyle name="Camp Output Field General 6 3 5 4" xfId="30508"/>
    <cellStyle name="Camp Output Field General 6 3 5 5" xfId="30509"/>
    <cellStyle name="Camp Output Field General 6 3 5 6" xfId="30510"/>
    <cellStyle name="Camp Output Field General 6 3 5 7" xfId="30511"/>
    <cellStyle name="Camp Output Field General 6 3 6" xfId="5170"/>
    <cellStyle name="Camp Output Field General 6 3 6 2" xfId="30512"/>
    <cellStyle name="Camp Output Field General 6 3 6 3" xfId="30513"/>
    <cellStyle name="Camp Output Field General 6 3 6 4" xfId="30514"/>
    <cellStyle name="Camp Output Field General 6 3 6 5" xfId="30515"/>
    <cellStyle name="Camp Output Field General 6 3 6 6" xfId="30516"/>
    <cellStyle name="Camp Output Field General 6 3 6 7" xfId="30517"/>
    <cellStyle name="Camp Output Field General 6 3 7" xfId="5171"/>
    <cellStyle name="Camp Output Field General 6 3 8" xfId="30518"/>
    <cellStyle name="Camp Output Field General 6 3 9" xfId="30519"/>
    <cellStyle name="Camp Output Field General 6 4" xfId="5172"/>
    <cellStyle name="Camp Output Field General 6 4 10" xfId="30520"/>
    <cellStyle name="Camp Output Field General 6 4 11" xfId="30521"/>
    <cellStyle name="Camp Output Field General 6 4 2" xfId="5173"/>
    <cellStyle name="Camp Output Field General 6 4 2 2" xfId="5174"/>
    <cellStyle name="Camp Output Field General 6 4 2 2 2" xfId="5175"/>
    <cellStyle name="Camp Output Field General 6 4 2 2 2 2" xfId="30522"/>
    <cellStyle name="Camp Output Field General 6 4 2 2 2 3" xfId="30523"/>
    <cellStyle name="Camp Output Field General 6 4 2 2 2 4" xfId="30524"/>
    <cellStyle name="Camp Output Field General 6 4 2 2 2 5" xfId="30525"/>
    <cellStyle name="Camp Output Field General 6 4 2 2 2 6" xfId="30526"/>
    <cellStyle name="Camp Output Field General 6 4 2 2 2 7" xfId="30527"/>
    <cellStyle name="Camp Output Field General 6 4 2 2 2 8" xfId="30528"/>
    <cellStyle name="Camp Output Field General 6 4 2 2 3" xfId="5176"/>
    <cellStyle name="Camp Output Field General 6 4 2 2 3 2" xfId="30529"/>
    <cellStyle name="Camp Output Field General 6 4 2 2 4" xfId="30530"/>
    <cellStyle name="Camp Output Field General 6 4 2 2 5" xfId="30531"/>
    <cellStyle name="Camp Output Field General 6 4 2 2 6" xfId="30532"/>
    <cellStyle name="Camp Output Field General 6 4 2 2 7" xfId="30533"/>
    <cellStyle name="Camp Output Field General 6 4 2 3" xfId="5177"/>
    <cellStyle name="Camp Output Field General 6 4 2 3 2" xfId="30534"/>
    <cellStyle name="Camp Output Field General 6 4 2 3 3" xfId="30535"/>
    <cellStyle name="Camp Output Field General 6 4 2 3 4" xfId="30536"/>
    <cellStyle name="Camp Output Field General 6 4 2 3 5" xfId="30537"/>
    <cellStyle name="Camp Output Field General 6 4 2 3 6" xfId="30538"/>
    <cellStyle name="Camp Output Field General 6 4 2 3 7" xfId="30539"/>
    <cellStyle name="Camp Output Field General 6 4 2 4" xfId="5178"/>
    <cellStyle name="Camp Output Field General 6 4 2 5" xfId="30540"/>
    <cellStyle name="Camp Output Field General 6 4 2 6" xfId="30541"/>
    <cellStyle name="Camp Output Field General 6 4 2 7" xfId="30542"/>
    <cellStyle name="Camp Output Field General 6 4 2 8" xfId="30543"/>
    <cellStyle name="Camp Output Field General 6 4 3" xfId="5179"/>
    <cellStyle name="Camp Output Field General 6 4 3 2" xfId="5180"/>
    <cellStyle name="Camp Output Field General 6 4 3 2 2" xfId="5181"/>
    <cellStyle name="Camp Output Field General 6 4 3 2 2 2" xfId="30544"/>
    <cellStyle name="Camp Output Field General 6 4 3 2 2 3" xfId="30545"/>
    <cellStyle name="Camp Output Field General 6 4 3 2 2 4" xfId="30546"/>
    <cellStyle name="Camp Output Field General 6 4 3 2 2 5" xfId="30547"/>
    <cellStyle name="Camp Output Field General 6 4 3 2 2 6" xfId="30548"/>
    <cellStyle name="Camp Output Field General 6 4 3 2 2 7" xfId="30549"/>
    <cellStyle name="Camp Output Field General 6 4 3 2 2 8" xfId="30550"/>
    <cellStyle name="Camp Output Field General 6 4 3 2 3" xfId="5182"/>
    <cellStyle name="Camp Output Field General 6 4 3 2 3 2" xfId="30551"/>
    <cellStyle name="Camp Output Field General 6 4 3 2 4" xfId="30552"/>
    <cellStyle name="Camp Output Field General 6 4 3 2 5" xfId="30553"/>
    <cellStyle name="Camp Output Field General 6 4 3 2 6" xfId="30554"/>
    <cellStyle name="Camp Output Field General 6 4 3 2 7" xfId="30555"/>
    <cellStyle name="Camp Output Field General 6 4 3 3" xfId="5183"/>
    <cellStyle name="Camp Output Field General 6 4 3 3 2" xfId="30556"/>
    <cellStyle name="Camp Output Field General 6 4 3 3 3" xfId="30557"/>
    <cellStyle name="Camp Output Field General 6 4 3 3 4" xfId="30558"/>
    <cellStyle name="Camp Output Field General 6 4 3 3 5" xfId="30559"/>
    <cellStyle name="Camp Output Field General 6 4 3 3 6" xfId="30560"/>
    <cellStyle name="Camp Output Field General 6 4 3 3 7" xfId="30561"/>
    <cellStyle name="Camp Output Field General 6 4 3 4" xfId="5184"/>
    <cellStyle name="Camp Output Field General 6 4 3 5" xfId="30562"/>
    <cellStyle name="Camp Output Field General 6 4 3 6" xfId="30563"/>
    <cellStyle name="Camp Output Field General 6 4 3 7" xfId="30564"/>
    <cellStyle name="Camp Output Field General 6 4 3 8" xfId="30565"/>
    <cellStyle name="Camp Output Field General 6 4 4" xfId="5185"/>
    <cellStyle name="Camp Output Field General 6 4 4 2" xfId="5186"/>
    <cellStyle name="Camp Output Field General 6 4 4 2 2" xfId="5187"/>
    <cellStyle name="Camp Output Field General 6 4 4 2 2 2" xfId="30566"/>
    <cellStyle name="Camp Output Field General 6 4 4 2 2 3" xfId="30567"/>
    <cellStyle name="Camp Output Field General 6 4 4 2 2 4" xfId="30568"/>
    <cellStyle name="Camp Output Field General 6 4 4 2 2 5" xfId="30569"/>
    <cellStyle name="Camp Output Field General 6 4 4 2 2 6" xfId="30570"/>
    <cellStyle name="Camp Output Field General 6 4 4 2 2 7" xfId="30571"/>
    <cellStyle name="Camp Output Field General 6 4 4 2 2 8" xfId="30572"/>
    <cellStyle name="Camp Output Field General 6 4 4 2 3" xfId="5188"/>
    <cellStyle name="Camp Output Field General 6 4 4 2 3 2" xfId="30573"/>
    <cellStyle name="Camp Output Field General 6 4 4 2 4" xfId="30574"/>
    <cellStyle name="Camp Output Field General 6 4 4 2 5" xfId="30575"/>
    <cellStyle name="Camp Output Field General 6 4 4 2 6" xfId="30576"/>
    <cellStyle name="Camp Output Field General 6 4 4 2 7" xfId="30577"/>
    <cellStyle name="Camp Output Field General 6 4 4 3" xfId="5189"/>
    <cellStyle name="Camp Output Field General 6 4 4 3 2" xfId="30578"/>
    <cellStyle name="Camp Output Field General 6 4 4 3 3" xfId="30579"/>
    <cellStyle name="Camp Output Field General 6 4 4 3 4" xfId="30580"/>
    <cellStyle name="Camp Output Field General 6 4 4 3 5" xfId="30581"/>
    <cellStyle name="Camp Output Field General 6 4 4 3 6" xfId="30582"/>
    <cellStyle name="Camp Output Field General 6 4 4 3 7" xfId="30583"/>
    <cellStyle name="Camp Output Field General 6 4 4 4" xfId="5190"/>
    <cellStyle name="Camp Output Field General 6 4 4 5" xfId="30584"/>
    <cellStyle name="Camp Output Field General 6 4 4 6" xfId="30585"/>
    <cellStyle name="Camp Output Field General 6 4 4 7" xfId="30586"/>
    <cellStyle name="Camp Output Field General 6 4 4 8" xfId="30587"/>
    <cellStyle name="Camp Output Field General 6 4 5" xfId="5191"/>
    <cellStyle name="Camp Output Field General 6 4 5 2" xfId="5192"/>
    <cellStyle name="Camp Output Field General 6 4 5 2 2" xfId="30588"/>
    <cellStyle name="Camp Output Field General 6 4 5 2 3" xfId="30589"/>
    <cellStyle name="Camp Output Field General 6 4 5 2 4" xfId="30590"/>
    <cellStyle name="Camp Output Field General 6 4 5 2 5" xfId="30591"/>
    <cellStyle name="Camp Output Field General 6 4 5 2 6" xfId="30592"/>
    <cellStyle name="Camp Output Field General 6 4 5 2 7" xfId="30593"/>
    <cellStyle name="Camp Output Field General 6 4 5 2 8" xfId="30594"/>
    <cellStyle name="Camp Output Field General 6 4 5 3" xfId="5193"/>
    <cellStyle name="Camp Output Field General 6 4 5 3 2" xfId="30595"/>
    <cellStyle name="Camp Output Field General 6 4 5 4" xfId="30596"/>
    <cellStyle name="Camp Output Field General 6 4 5 5" xfId="30597"/>
    <cellStyle name="Camp Output Field General 6 4 5 6" xfId="30598"/>
    <cellStyle name="Camp Output Field General 6 4 5 7" xfId="30599"/>
    <cellStyle name="Camp Output Field General 6 4 6" xfId="5194"/>
    <cellStyle name="Camp Output Field General 6 4 6 2" xfId="30600"/>
    <cellStyle name="Camp Output Field General 6 4 6 3" xfId="30601"/>
    <cellStyle name="Camp Output Field General 6 4 6 4" xfId="30602"/>
    <cellStyle name="Camp Output Field General 6 4 6 5" xfId="30603"/>
    <cellStyle name="Camp Output Field General 6 4 6 6" xfId="30604"/>
    <cellStyle name="Camp Output Field General 6 4 6 7" xfId="30605"/>
    <cellStyle name="Camp Output Field General 6 4 7" xfId="5195"/>
    <cellStyle name="Camp Output Field General 6 4 8" xfId="30606"/>
    <cellStyle name="Camp Output Field General 6 4 9" xfId="30607"/>
    <cellStyle name="Camp Output Field General 6 5" xfId="5196"/>
    <cellStyle name="Camp Output Field General 6 5 2" xfId="5197"/>
    <cellStyle name="Camp Output Field General 6 5 2 2" xfId="5198"/>
    <cellStyle name="Camp Output Field General 6 5 2 2 2" xfId="30608"/>
    <cellStyle name="Camp Output Field General 6 5 2 2 3" xfId="30609"/>
    <cellStyle name="Camp Output Field General 6 5 2 2 4" xfId="30610"/>
    <cellStyle name="Camp Output Field General 6 5 2 2 5" xfId="30611"/>
    <cellStyle name="Camp Output Field General 6 5 2 2 6" xfId="30612"/>
    <cellStyle name="Camp Output Field General 6 5 2 2 7" xfId="30613"/>
    <cellStyle name="Camp Output Field General 6 5 2 2 8" xfId="30614"/>
    <cellStyle name="Camp Output Field General 6 5 2 3" xfId="5199"/>
    <cellStyle name="Camp Output Field General 6 5 2 3 2" xfId="30615"/>
    <cellStyle name="Camp Output Field General 6 5 2 4" xfId="30616"/>
    <cellStyle name="Camp Output Field General 6 5 2 5" xfId="30617"/>
    <cellStyle name="Camp Output Field General 6 5 2 6" xfId="30618"/>
    <cellStyle name="Camp Output Field General 6 5 2 7" xfId="30619"/>
    <cellStyle name="Camp Output Field General 6 5 3" xfId="5200"/>
    <cellStyle name="Camp Output Field General 6 5 3 2" xfId="30620"/>
    <cellStyle name="Camp Output Field General 6 5 3 3" xfId="30621"/>
    <cellStyle name="Camp Output Field General 6 5 3 4" xfId="30622"/>
    <cellStyle name="Camp Output Field General 6 5 3 5" xfId="30623"/>
    <cellStyle name="Camp Output Field General 6 5 3 6" xfId="30624"/>
    <cellStyle name="Camp Output Field General 6 5 3 7" xfId="30625"/>
    <cellStyle name="Camp Output Field General 6 5 4" xfId="5201"/>
    <cellStyle name="Camp Output Field General 6 5 5" xfId="30626"/>
    <cellStyle name="Camp Output Field General 6 5 6" xfId="30627"/>
    <cellStyle name="Camp Output Field General 6 5 7" xfId="30628"/>
    <cellStyle name="Camp Output Field General 6 5 8" xfId="30629"/>
    <cellStyle name="Camp Output Field General 6 6" xfId="5202"/>
    <cellStyle name="Camp Output Field General 6 6 2" xfId="5203"/>
    <cellStyle name="Camp Output Field General 6 6 2 2" xfId="5204"/>
    <cellStyle name="Camp Output Field General 6 6 2 2 2" xfId="30630"/>
    <cellStyle name="Camp Output Field General 6 6 2 2 3" xfId="30631"/>
    <cellStyle name="Camp Output Field General 6 6 2 2 4" xfId="30632"/>
    <cellStyle name="Camp Output Field General 6 6 2 2 5" xfId="30633"/>
    <cellStyle name="Camp Output Field General 6 6 2 2 6" xfId="30634"/>
    <cellStyle name="Camp Output Field General 6 6 2 2 7" xfId="30635"/>
    <cellStyle name="Camp Output Field General 6 6 2 2 8" xfId="30636"/>
    <cellStyle name="Camp Output Field General 6 6 2 3" xfId="5205"/>
    <cellStyle name="Camp Output Field General 6 6 2 3 2" xfId="30637"/>
    <cellStyle name="Camp Output Field General 6 6 2 4" xfId="30638"/>
    <cellStyle name="Camp Output Field General 6 6 2 5" xfId="30639"/>
    <cellStyle name="Camp Output Field General 6 6 2 6" xfId="30640"/>
    <cellStyle name="Camp Output Field General 6 6 2 7" xfId="30641"/>
    <cellStyle name="Camp Output Field General 6 6 3" xfId="5206"/>
    <cellStyle name="Camp Output Field General 6 6 3 2" xfId="30642"/>
    <cellStyle name="Camp Output Field General 6 6 3 3" xfId="30643"/>
    <cellStyle name="Camp Output Field General 6 6 3 4" xfId="30644"/>
    <cellStyle name="Camp Output Field General 6 6 3 5" xfId="30645"/>
    <cellStyle name="Camp Output Field General 6 6 3 6" xfId="30646"/>
    <cellStyle name="Camp Output Field General 6 6 3 7" xfId="30647"/>
    <cellStyle name="Camp Output Field General 6 6 4" xfId="5207"/>
    <cellStyle name="Camp Output Field General 6 6 5" xfId="30648"/>
    <cellStyle name="Camp Output Field General 6 6 6" xfId="30649"/>
    <cellStyle name="Camp Output Field General 6 6 7" xfId="30650"/>
    <cellStyle name="Camp Output Field General 6 6 8" xfId="30651"/>
    <cellStyle name="Camp Output Field General 6 7" xfId="5208"/>
    <cellStyle name="Camp Output Field General 6 7 2" xfId="5209"/>
    <cellStyle name="Camp Output Field General 6 7 2 2" xfId="5210"/>
    <cellStyle name="Camp Output Field General 6 7 2 2 2" xfId="30652"/>
    <cellStyle name="Camp Output Field General 6 7 2 2 3" xfId="30653"/>
    <cellStyle name="Camp Output Field General 6 7 2 2 4" xfId="30654"/>
    <cellStyle name="Camp Output Field General 6 7 2 2 5" xfId="30655"/>
    <cellStyle name="Camp Output Field General 6 7 2 2 6" xfId="30656"/>
    <cellStyle name="Camp Output Field General 6 7 2 2 7" xfId="30657"/>
    <cellStyle name="Camp Output Field General 6 7 2 2 8" xfId="30658"/>
    <cellStyle name="Camp Output Field General 6 7 2 3" xfId="5211"/>
    <cellStyle name="Camp Output Field General 6 7 2 3 2" xfId="30659"/>
    <cellStyle name="Camp Output Field General 6 7 2 4" xfId="30660"/>
    <cellStyle name="Camp Output Field General 6 7 2 5" xfId="30661"/>
    <cellStyle name="Camp Output Field General 6 7 2 6" xfId="30662"/>
    <cellStyle name="Camp Output Field General 6 7 2 7" xfId="30663"/>
    <cellStyle name="Camp Output Field General 6 7 3" xfId="5212"/>
    <cellStyle name="Camp Output Field General 6 7 3 2" xfId="30664"/>
    <cellStyle name="Camp Output Field General 6 7 3 3" xfId="30665"/>
    <cellStyle name="Camp Output Field General 6 7 3 4" xfId="30666"/>
    <cellStyle name="Camp Output Field General 6 7 3 5" xfId="30667"/>
    <cellStyle name="Camp Output Field General 6 7 3 6" xfId="30668"/>
    <cellStyle name="Camp Output Field General 6 7 3 7" xfId="30669"/>
    <cellStyle name="Camp Output Field General 6 7 4" xfId="5213"/>
    <cellStyle name="Camp Output Field General 6 7 5" xfId="30670"/>
    <cellStyle name="Camp Output Field General 6 7 6" xfId="30671"/>
    <cellStyle name="Camp Output Field General 6 7 7" xfId="30672"/>
    <cellStyle name="Camp Output Field General 6 7 8" xfId="30673"/>
    <cellStyle name="Camp Output Field General 6 8" xfId="5214"/>
    <cellStyle name="Camp Output Field General 6 8 2" xfId="5215"/>
    <cellStyle name="Camp Output Field General 6 8 2 2" xfId="30674"/>
    <cellStyle name="Camp Output Field General 6 8 2 3" xfId="30675"/>
    <cellStyle name="Camp Output Field General 6 8 2 4" xfId="30676"/>
    <cellStyle name="Camp Output Field General 6 8 2 5" xfId="30677"/>
    <cellStyle name="Camp Output Field General 6 8 2 6" xfId="30678"/>
    <cellStyle name="Camp Output Field General 6 8 2 7" xfId="30679"/>
    <cellStyle name="Camp Output Field General 6 8 2 8" xfId="30680"/>
    <cellStyle name="Camp Output Field General 6 8 3" xfId="5216"/>
    <cellStyle name="Camp Output Field General 6 8 3 2" xfId="30681"/>
    <cellStyle name="Camp Output Field General 6 8 4" xfId="30682"/>
    <cellStyle name="Camp Output Field General 6 8 5" xfId="30683"/>
    <cellStyle name="Camp Output Field General 6 8 6" xfId="30684"/>
    <cellStyle name="Camp Output Field General 6 8 7" xfId="30685"/>
    <cellStyle name="Camp Output Field General 6 9" xfId="5217"/>
    <cellStyle name="Camp Output Field General 6 9 2" xfId="30686"/>
    <cellStyle name="Camp Output Field General 6 9 3" xfId="30687"/>
    <cellStyle name="Camp Output Field General 6 9 4" xfId="30688"/>
    <cellStyle name="Camp Output Field General 6 9 5" xfId="30689"/>
    <cellStyle name="Camp Output Field General 6 9 6" xfId="30690"/>
    <cellStyle name="Camp Output Field General 6 9 7" xfId="30691"/>
    <cellStyle name="Camp Output Field General 7" xfId="5218"/>
    <cellStyle name="Camp Output Field General 7 10" xfId="5219"/>
    <cellStyle name="Camp Output Field General 7 11" xfId="30692"/>
    <cellStyle name="Camp Output Field General 7 12" xfId="30693"/>
    <cellStyle name="Camp Output Field General 7 13" xfId="30694"/>
    <cellStyle name="Camp Output Field General 7 14" xfId="30695"/>
    <cellStyle name="Camp Output Field General 7 2" xfId="5220"/>
    <cellStyle name="Camp Output Field General 7 2 10" xfId="30696"/>
    <cellStyle name="Camp Output Field General 7 2 11" xfId="30697"/>
    <cellStyle name="Camp Output Field General 7 2 12" xfId="30698"/>
    <cellStyle name="Camp Output Field General 7 2 2" xfId="5221"/>
    <cellStyle name="Camp Output Field General 7 2 2 10" xfId="30699"/>
    <cellStyle name="Camp Output Field General 7 2 2 11" xfId="30700"/>
    <cellStyle name="Camp Output Field General 7 2 2 2" xfId="5222"/>
    <cellStyle name="Camp Output Field General 7 2 2 2 2" xfId="5223"/>
    <cellStyle name="Camp Output Field General 7 2 2 2 2 2" xfId="5224"/>
    <cellStyle name="Camp Output Field General 7 2 2 2 2 2 2" xfId="30701"/>
    <cellStyle name="Camp Output Field General 7 2 2 2 2 2 3" xfId="30702"/>
    <cellStyle name="Camp Output Field General 7 2 2 2 2 2 4" xfId="30703"/>
    <cellStyle name="Camp Output Field General 7 2 2 2 2 2 5" xfId="30704"/>
    <cellStyle name="Camp Output Field General 7 2 2 2 2 2 6" xfId="30705"/>
    <cellStyle name="Camp Output Field General 7 2 2 2 2 2 7" xfId="30706"/>
    <cellStyle name="Camp Output Field General 7 2 2 2 2 2 8" xfId="30707"/>
    <cellStyle name="Camp Output Field General 7 2 2 2 2 3" xfId="5225"/>
    <cellStyle name="Camp Output Field General 7 2 2 2 2 3 2" xfId="30708"/>
    <cellStyle name="Camp Output Field General 7 2 2 2 2 4" xfId="30709"/>
    <cellStyle name="Camp Output Field General 7 2 2 2 2 5" xfId="30710"/>
    <cellStyle name="Camp Output Field General 7 2 2 2 2 6" xfId="30711"/>
    <cellStyle name="Camp Output Field General 7 2 2 2 2 7" xfId="30712"/>
    <cellStyle name="Camp Output Field General 7 2 2 2 3" xfId="5226"/>
    <cellStyle name="Camp Output Field General 7 2 2 2 3 2" xfId="30713"/>
    <cellStyle name="Camp Output Field General 7 2 2 2 3 3" xfId="30714"/>
    <cellStyle name="Camp Output Field General 7 2 2 2 3 4" xfId="30715"/>
    <cellStyle name="Camp Output Field General 7 2 2 2 3 5" xfId="30716"/>
    <cellStyle name="Camp Output Field General 7 2 2 2 3 6" xfId="30717"/>
    <cellStyle name="Camp Output Field General 7 2 2 2 3 7" xfId="30718"/>
    <cellStyle name="Camp Output Field General 7 2 2 2 4" xfId="5227"/>
    <cellStyle name="Camp Output Field General 7 2 2 2 5" xfId="30719"/>
    <cellStyle name="Camp Output Field General 7 2 2 2 6" xfId="30720"/>
    <cellStyle name="Camp Output Field General 7 2 2 2 7" xfId="30721"/>
    <cellStyle name="Camp Output Field General 7 2 2 2 8" xfId="30722"/>
    <cellStyle name="Camp Output Field General 7 2 2 3" xfId="5228"/>
    <cellStyle name="Camp Output Field General 7 2 2 3 2" xfId="5229"/>
    <cellStyle name="Camp Output Field General 7 2 2 3 2 2" xfId="5230"/>
    <cellStyle name="Camp Output Field General 7 2 2 3 2 2 2" xfId="30723"/>
    <cellStyle name="Camp Output Field General 7 2 2 3 2 2 3" xfId="30724"/>
    <cellStyle name="Camp Output Field General 7 2 2 3 2 2 4" xfId="30725"/>
    <cellStyle name="Camp Output Field General 7 2 2 3 2 2 5" xfId="30726"/>
    <cellStyle name="Camp Output Field General 7 2 2 3 2 2 6" xfId="30727"/>
    <cellStyle name="Camp Output Field General 7 2 2 3 2 2 7" xfId="30728"/>
    <cellStyle name="Camp Output Field General 7 2 2 3 2 2 8" xfId="30729"/>
    <cellStyle name="Camp Output Field General 7 2 2 3 2 3" xfId="5231"/>
    <cellStyle name="Camp Output Field General 7 2 2 3 2 3 2" xfId="30730"/>
    <cellStyle name="Camp Output Field General 7 2 2 3 2 4" xfId="30731"/>
    <cellStyle name="Camp Output Field General 7 2 2 3 2 5" xfId="30732"/>
    <cellStyle name="Camp Output Field General 7 2 2 3 2 6" xfId="30733"/>
    <cellStyle name="Camp Output Field General 7 2 2 3 2 7" xfId="30734"/>
    <cellStyle name="Camp Output Field General 7 2 2 3 3" xfId="5232"/>
    <cellStyle name="Camp Output Field General 7 2 2 3 3 2" xfId="30735"/>
    <cellStyle name="Camp Output Field General 7 2 2 3 3 3" xfId="30736"/>
    <cellStyle name="Camp Output Field General 7 2 2 3 3 4" xfId="30737"/>
    <cellStyle name="Camp Output Field General 7 2 2 3 3 5" xfId="30738"/>
    <cellStyle name="Camp Output Field General 7 2 2 3 3 6" xfId="30739"/>
    <cellStyle name="Camp Output Field General 7 2 2 3 3 7" xfId="30740"/>
    <cellStyle name="Camp Output Field General 7 2 2 3 4" xfId="5233"/>
    <cellStyle name="Camp Output Field General 7 2 2 3 5" xfId="30741"/>
    <cellStyle name="Camp Output Field General 7 2 2 3 6" xfId="30742"/>
    <cellStyle name="Camp Output Field General 7 2 2 3 7" xfId="30743"/>
    <cellStyle name="Camp Output Field General 7 2 2 3 8" xfId="30744"/>
    <cellStyle name="Camp Output Field General 7 2 2 4" xfId="5234"/>
    <cellStyle name="Camp Output Field General 7 2 2 4 2" xfId="5235"/>
    <cellStyle name="Camp Output Field General 7 2 2 4 2 2" xfId="5236"/>
    <cellStyle name="Camp Output Field General 7 2 2 4 2 2 2" xfId="30745"/>
    <cellStyle name="Camp Output Field General 7 2 2 4 2 2 3" xfId="30746"/>
    <cellStyle name="Camp Output Field General 7 2 2 4 2 2 4" xfId="30747"/>
    <cellStyle name="Camp Output Field General 7 2 2 4 2 2 5" xfId="30748"/>
    <cellStyle name="Camp Output Field General 7 2 2 4 2 2 6" xfId="30749"/>
    <cellStyle name="Camp Output Field General 7 2 2 4 2 2 7" xfId="30750"/>
    <cellStyle name="Camp Output Field General 7 2 2 4 2 2 8" xfId="30751"/>
    <cellStyle name="Camp Output Field General 7 2 2 4 2 3" xfId="5237"/>
    <cellStyle name="Camp Output Field General 7 2 2 4 2 3 2" xfId="30752"/>
    <cellStyle name="Camp Output Field General 7 2 2 4 2 4" xfId="30753"/>
    <cellStyle name="Camp Output Field General 7 2 2 4 2 5" xfId="30754"/>
    <cellStyle name="Camp Output Field General 7 2 2 4 2 6" xfId="30755"/>
    <cellStyle name="Camp Output Field General 7 2 2 4 2 7" xfId="30756"/>
    <cellStyle name="Camp Output Field General 7 2 2 4 3" xfId="5238"/>
    <cellStyle name="Camp Output Field General 7 2 2 4 3 2" xfId="30757"/>
    <cellStyle name="Camp Output Field General 7 2 2 4 3 3" xfId="30758"/>
    <cellStyle name="Camp Output Field General 7 2 2 4 3 4" xfId="30759"/>
    <cellStyle name="Camp Output Field General 7 2 2 4 3 5" xfId="30760"/>
    <cellStyle name="Camp Output Field General 7 2 2 4 3 6" xfId="30761"/>
    <cellStyle name="Camp Output Field General 7 2 2 4 3 7" xfId="30762"/>
    <cellStyle name="Camp Output Field General 7 2 2 4 4" xfId="5239"/>
    <cellStyle name="Camp Output Field General 7 2 2 4 5" xfId="30763"/>
    <cellStyle name="Camp Output Field General 7 2 2 4 6" xfId="30764"/>
    <cellStyle name="Camp Output Field General 7 2 2 4 7" xfId="30765"/>
    <cellStyle name="Camp Output Field General 7 2 2 4 8" xfId="30766"/>
    <cellStyle name="Camp Output Field General 7 2 2 5" xfId="5240"/>
    <cellStyle name="Camp Output Field General 7 2 2 5 2" xfId="5241"/>
    <cellStyle name="Camp Output Field General 7 2 2 5 2 2" xfId="30767"/>
    <cellStyle name="Camp Output Field General 7 2 2 5 2 3" xfId="30768"/>
    <cellStyle name="Camp Output Field General 7 2 2 5 2 4" xfId="30769"/>
    <cellStyle name="Camp Output Field General 7 2 2 5 2 5" xfId="30770"/>
    <cellStyle name="Camp Output Field General 7 2 2 5 2 6" xfId="30771"/>
    <cellStyle name="Camp Output Field General 7 2 2 5 2 7" xfId="30772"/>
    <cellStyle name="Camp Output Field General 7 2 2 5 2 8" xfId="30773"/>
    <cellStyle name="Camp Output Field General 7 2 2 5 3" xfId="5242"/>
    <cellStyle name="Camp Output Field General 7 2 2 5 3 2" xfId="30774"/>
    <cellStyle name="Camp Output Field General 7 2 2 5 4" xfId="30775"/>
    <cellStyle name="Camp Output Field General 7 2 2 5 5" xfId="30776"/>
    <cellStyle name="Camp Output Field General 7 2 2 5 6" xfId="30777"/>
    <cellStyle name="Camp Output Field General 7 2 2 5 7" xfId="30778"/>
    <cellStyle name="Camp Output Field General 7 2 2 6" xfId="5243"/>
    <cellStyle name="Camp Output Field General 7 2 2 6 2" xfId="30779"/>
    <cellStyle name="Camp Output Field General 7 2 2 6 3" xfId="30780"/>
    <cellStyle name="Camp Output Field General 7 2 2 6 4" xfId="30781"/>
    <cellStyle name="Camp Output Field General 7 2 2 6 5" xfId="30782"/>
    <cellStyle name="Camp Output Field General 7 2 2 6 6" xfId="30783"/>
    <cellStyle name="Camp Output Field General 7 2 2 6 7" xfId="30784"/>
    <cellStyle name="Camp Output Field General 7 2 2 7" xfId="5244"/>
    <cellStyle name="Camp Output Field General 7 2 2 8" xfId="30785"/>
    <cellStyle name="Camp Output Field General 7 2 2 9" xfId="30786"/>
    <cellStyle name="Camp Output Field General 7 2 3" xfId="5245"/>
    <cellStyle name="Camp Output Field General 7 2 3 2" xfId="5246"/>
    <cellStyle name="Camp Output Field General 7 2 3 2 2" xfId="5247"/>
    <cellStyle name="Camp Output Field General 7 2 3 2 2 2" xfId="30787"/>
    <cellStyle name="Camp Output Field General 7 2 3 2 2 3" xfId="30788"/>
    <cellStyle name="Camp Output Field General 7 2 3 2 2 4" xfId="30789"/>
    <cellStyle name="Camp Output Field General 7 2 3 2 2 5" xfId="30790"/>
    <cellStyle name="Camp Output Field General 7 2 3 2 2 6" xfId="30791"/>
    <cellStyle name="Camp Output Field General 7 2 3 2 2 7" xfId="30792"/>
    <cellStyle name="Camp Output Field General 7 2 3 2 2 8" xfId="30793"/>
    <cellStyle name="Camp Output Field General 7 2 3 2 3" xfId="5248"/>
    <cellStyle name="Camp Output Field General 7 2 3 2 3 2" xfId="30794"/>
    <cellStyle name="Camp Output Field General 7 2 3 2 4" xfId="30795"/>
    <cellStyle name="Camp Output Field General 7 2 3 2 5" xfId="30796"/>
    <cellStyle name="Camp Output Field General 7 2 3 2 6" xfId="30797"/>
    <cellStyle name="Camp Output Field General 7 2 3 2 7" xfId="30798"/>
    <cellStyle name="Camp Output Field General 7 2 3 3" xfId="5249"/>
    <cellStyle name="Camp Output Field General 7 2 3 3 2" xfId="30799"/>
    <cellStyle name="Camp Output Field General 7 2 3 3 3" xfId="30800"/>
    <cellStyle name="Camp Output Field General 7 2 3 3 4" xfId="30801"/>
    <cellStyle name="Camp Output Field General 7 2 3 3 5" xfId="30802"/>
    <cellStyle name="Camp Output Field General 7 2 3 3 6" xfId="30803"/>
    <cellStyle name="Camp Output Field General 7 2 3 3 7" xfId="30804"/>
    <cellStyle name="Camp Output Field General 7 2 3 4" xfId="5250"/>
    <cellStyle name="Camp Output Field General 7 2 3 5" xfId="30805"/>
    <cellStyle name="Camp Output Field General 7 2 3 6" xfId="30806"/>
    <cellStyle name="Camp Output Field General 7 2 3 7" xfId="30807"/>
    <cellStyle name="Camp Output Field General 7 2 3 8" xfId="30808"/>
    <cellStyle name="Camp Output Field General 7 2 4" xfId="5251"/>
    <cellStyle name="Camp Output Field General 7 2 4 2" xfId="5252"/>
    <cellStyle name="Camp Output Field General 7 2 4 2 2" xfId="5253"/>
    <cellStyle name="Camp Output Field General 7 2 4 2 2 2" xfId="30809"/>
    <cellStyle name="Camp Output Field General 7 2 4 2 2 3" xfId="30810"/>
    <cellStyle name="Camp Output Field General 7 2 4 2 2 4" xfId="30811"/>
    <cellStyle name="Camp Output Field General 7 2 4 2 2 5" xfId="30812"/>
    <cellStyle name="Camp Output Field General 7 2 4 2 2 6" xfId="30813"/>
    <cellStyle name="Camp Output Field General 7 2 4 2 2 7" xfId="30814"/>
    <cellStyle name="Camp Output Field General 7 2 4 2 2 8" xfId="30815"/>
    <cellStyle name="Camp Output Field General 7 2 4 2 3" xfId="5254"/>
    <cellStyle name="Camp Output Field General 7 2 4 2 3 2" xfId="30816"/>
    <cellStyle name="Camp Output Field General 7 2 4 2 4" xfId="30817"/>
    <cellStyle name="Camp Output Field General 7 2 4 2 5" xfId="30818"/>
    <cellStyle name="Camp Output Field General 7 2 4 2 6" xfId="30819"/>
    <cellStyle name="Camp Output Field General 7 2 4 2 7" xfId="30820"/>
    <cellStyle name="Camp Output Field General 7 2 4 3" xfId="5255"/>
    <cellStyle name="Camp Output Field General 7 2 4 3 2" xfId="30821"/>
    <cellStyle name="Camp Output Field General 7 2 4 3 3" xfId="30822"/>
    <cellStyle name="Camp Output Field General 7 2 4 3 4" xfId="30823"/>
    <cellStyle name="Camp Output Field General 7 2 4 3 5" xfId="30824"/>
    <cellStyle name="Camp Output Field General 7 2 4 3 6" xfId="30825"/>
    <cellStyle name="Camp Output Field General 7 2 4 3 7" xfId="30826"/>
    <cellStyle name="Camp Output Field General 7 2 4 4" xfId="5256"/>
    <cellStyle name="Camp Output Field General 7 2 4 5" xfId="30827"/>
    <cellStyle name="Camp Output Field General 7 2 4 6" xfId="30828"/>
    <cellStyle name="Camp Output Field General 7 2 4 7" xfId="30829"/>
    <cellStyle name="Camp Output Field General 7 2 4 8" xfId="30830"/>
    <cellStyle name="Camp Output Field General 7 2 5" xfId="5257"/>
    <cellStyle name="Camp Output Field General 7 2 5 2" xfId="5258"/>
    <cellStyle name="Camp Output Field General 7 2 5 2 2" xfId="5259"/>
    <cellStyle name="Camp Output Field General 7 2 5 2 2 2" xfId="30831"/>
    <cellStyle name="Camp Output Field General 7 2 5 2 2 3" xfId="30832"/>
    <cellStyle name="Camp Output Field General 7 2 5 2 2 4" xfId="30833"/>
    <cellStyle name="Camp Output Field General 7 2 5 2 2 5" xfId="30834"/>
    <cellStyle name="Camp Output Field General 7 2 5 2 2 6" xfId="30835"/>
    <cellStyle name="Camp Output Field General 7 2 5 2 2 7" xfId="30836"/>
    <cellStyle name="Camp Output Field General 7 2 5 2 2 8" xfId="30837"/>
    <cellStyle name="Camp Output Field General 7 2 5 2 3" xfId="5260"/>
    <cellStyle name="Camp Output Field General 7 2 5 2 3 2" xfId="30838"/>
    <cellStyle name="Camp Output Field General 7 2 5 2 4" xfId="30839"/>
    <cellStyle name="Camp Output Field General 7 2 5 2 5" xfId="30840"/>
    <cellStyle name="Camp Output Field General 7 2 5 2 6" xfId="30841"/>
    <cellStyle name="Camp Output Field General 7 2 5 2 7" xfId="30842"/>
    <cellStyle name="Camp Output Field General 7 2 5 3" xfId="5261"/>
    <cellStyle name="Camp Output Field General 7 2 5 3 2" xfId="30843"/>
    <cellStyle name="Camp Output Field General 7 2 5 3 3" xfId="30844"/>
    <cellStyle name="Camp Output Field General 7 2 5 3 4" xfId="30845"/>
    <cellStyle name="Camp Output Field General 7 2 5 3 5" xfId="30846"/>
    <cellStyle name="Camp Output Field General 7 2 5 3 6" xfId="30847"/>
    <cellStyle name="Camp Output Field General 7 2 5 3 7" xfId="30848"/>
    <cellStyle name="Camp Output Field General 7 2 5 4" xfId="5262"/>
    <cellStyle name="Camp Output Field General 7 2 5 5" xfId="30849"/>
    <cellStyle name="Camp Output Field General 7 2 5 6" xfId="30850"/>
    <cellStyle name="Camp Output Field General 7 2 5 7" xfId="30851"/>
    <cellStyle name="Camp Output Field General 7 2 5 8" xfId="30852"/>
    <cellStyle name="Camp Output Field General 7 2 6" xfId="5263"/>
    <cellStyle name="Camp Output Field General 7 2 6 2" xfId="5264"/>
    <cellStyle name="Camp Output Field General 7 2 6 2 2" xfId="30853"/>
    <cellStyle name="Camp Output Field General 7 2 6 2 3" xfId="30854"/>
    <cellStyle name="Camp Output Field General 7 2 6 2 4" xfId="30855"/>
    <cellStyle name="Camp Output Field General 7 2 6 2 5" xfId="30856"/>
    <cellStyle name="Camp Output Field General 7 2 6 2 6" xfId="30857"/>
    <cellStyle name="Camp Output Field General 7 2 6 2 7" xfId="30858"/>
    <cellStyle name="Camp Output Field General 7 2 6 2 8" xfId="30859"/>
    <cellStyle name="Camp Output Field General 7 2 6 3" xfId="5265"/>
    <cellStyle name="Camp Output Field General 7 2 6 3 2" xfId="30860"/>
    <cellStyle name="Camp Output Field General 7 2 6 4" xfId="30861"/>
    <cellStyle name="Camp Output Field General 7 2 6 5" xfId="30862"/>
    <cellStyle name="Camp Output Field General 7 2 6 6" xfId="30863"/>
    <cellStyle name="Camp Output Field General 7 2 6 7" xfId="30864"/>
    <cellStyle name="Camp Output Field General 7 2 7" xfId="5266"/>
    <cellStyle name="Camp Output Field General 7 2 7 2" xfId="30865"/>
    <cellStyle name="Camp Output Field General 7 2 7 3" xfId="30866"/>
    <cellStyle name="Camp Output Field General 7 2 7 4" xfId="30867"/>
    <cellStyle name="Camp Output Field General 7 2 7 5" xfId="30868"/>
    <cellStyle name="Camp Output Field General 7 2 7 6" xfId="30869"/>
    <cellStyle name="Camp Output Field General 7 2 7 7" xfId="30870"/>
    <cellStyle name="Camp Output Field General 7 2 8" xfId="5267"/>
    <cellStyle name="Camp Output Field General 7 2 9" xfId="30871"/>
    <cellStyle name="Camp Output Field General 7 3" xfId="5268"/>
    <cellStyle name="Camp Output Field General 7 3 10" xfId="30872"/>
    <cellStyle name="Camp Output Field General 7 3 11" xfId="30873"/>
    <cellStyle name="Camp Output Field General 7 3 2" xfId="5269"/>
    <cellStyle name="Camp Output Field General 7 3 2 2" xfId="5270"/>
    <cellStyle name="Camp Output Field General 7 3 2 2 2" xfId="5271"/>
    <cellStyle name="Camp Output Field General 7 3 2 2 2 2" xfId="30874"/>
    <cellStyle name="Camp Output Field General 7 3 2 2 2 3" xfId="30875"/>
    <cellStyle name="Camp Output Field General 7 3 2 2 2 4" xfId="30876"/>
    <cellStyle name="Camp Output Field General 7 3 2 2 2 5" xfId="30877"/>
    <cellStyle name="Camp Output Field General 7 3 2 2 2 6" xfId="30878"/>
    <cellStyle name="Camp Output Field General 7 3 2 2 2 7" xfId="30879"/>
    <cellStyle name="Camp Output Field General 7 3 2 2 2 8" xfId="30880"/>
    <cellStyle name="Camp Output Field General 7 3 2 2 3" xfId="5272"/>
    <cellStyle name="Camp Output Field General 7 3 2 2 3 2" xfId="30881"/>
    <cellStyle name="Camp Output Field General 7 3 2 2 4" xfId="30882"/>
    <cellStyle name="Camp Output Field General 7 3 2 2 5" xfId="30883"/>
    <cellStyle name="Camp Output Field General 7 3 2 2 6" xfId="30884"/>
    <cellStyle name="Camp Output Field General 7 3 2 2 7" xfId="30885"/>
    <cellStyle name="Camp Output Field General 7 3 2 3" xfId="5273"/>
    <cellStyle name="Camp Output Field General 7 3 2 3 2" xfId="30886"/>
    <cellStyle name="Camp Output Field General 7 3 2 3 3" xfId="30887"/>
    <cellStyle name="Camp Output Field General 7 3 2 3 4" xfId="30888"/>
    <cellStyle name="Camp Output Field General 7 3 2 3 5" xfId="30889"/>
    <cellStyle name="Camp Output Field General 7 3 2 3 6" xfId="30890"/>
    <cellStyle name="Camp Output Field General 7 3 2 3 7" xfId="30891"/>
    <cellStyle name="Camp Output Field General 7 3 2 4" xfId="5274"/>
    <cellStyle name="Camp Output Field General 7 3 2 5" xfId="30892"/>
    <cellStyle name="Camp Output Field General 7 3 2 6" xfId="30893"/>
    <cellStyle name="Camp Output Field General 7 3 2 7" xfId="30894"/>
    <cellStyle name="Camp Output Field General 7 3 2 8" xfId="30895"/>
    <cellStyle name="Camp Output Field General 7 3 3" xfId="5275"/>
    <cellStyle name="Camp Output Field General 7 3 3 2" xfId="5276"/>
    <cellStyle name="Camp Output Field General 7 3 3 2 2" xfId="5277"/>
    <cellStyle name="Camp Output Field General 7 3 3 2 2 2" xfId="30896"/>
    <cellStyle name="Camp Output Field General 7 3 3 2 2 3" xfId="30897"/>
    <cellStyle name="Camp Output Field General 7 3 3 2 2 4" xfId="30898"/>
    <cellStyle name="Camp Output Field General 7 3 3 2 2 5" xfId="30899"/>
    <cellStyle name="Camp Output Field General 7 3 3 2 2 6" xfId="30900"/>
    <cellStyle name="Camp Output Field General 7 3 3 2 2 7" xfId="30901"/>
    <cellStyle name="Camp Output Field General 7 3 3 2 2 8" xfId="30902"/>
    <cellStyle name="Camp Output Field General 7 3 3 2 3" xfId="5278"/>
    <cellStyle name="Camp Output Field General 7 3 3 2 3 2" xfId="30903"/>
    <cellStyle name="Camp Output Field General 7 3 3 2 4" xfId="30904"/>
    <cellStyle name="Camp Output Field General 7 3 3 2 5" xfId="30905"/>
    <cellStyle name="Camp Output Field General 7 3 3 2 6" xfId="30906"/>
    <cellStyle name="Camp Output Field General 7 3 3 2 7" xfId="30907"/>
    <cellStyle name="Camp Output Field General 7 3 3 3" xfId="5279"/>
    <cellStyle name="Camp Output Field General 7 3 3 3 2" xfId="30908"/>
    <cellStyle name="Camp Output Field General 7 3 3 3 3" xfId="30909"/>
    <cellStyle name="Camp Output Field General 7 3 3 3 4" xfId="30910"/>
    <cellStyle name="Camp Output Field General 7 3 3 3 5" xfId="30911"/>
    <cellStyle name="Camp Output Field General 7 3 3 3 6" xfId="30912"/>
    <cellStyle name="Camp Output Field General 7 3 3 3 7" xfId="30913"/>
    <cellStyle name="Camp Output Field General 7 3 3 4" xfId="5280"/>
    <cellStyle name="Camp Output Field General 7 3 3 5" xfId="30914"/>
    <cellStyle name="Camp Output Field General 7 3 3 6" xfId="30915"/>
    <cellStyle name="Camp Output Field General 7 3 3 7" xfId="30916"/>
    <cellStyle name="Camp Output Field General 7 3 3 8" xfId="30917"/>
    <cellStyle name="Camp Output Field General 7 3 4" xfId="5281"/>
    <cellStyle name="Camp Output Field General 7 3 4 2" xfId="5282"/>
    <cellStyle name="Camp Output Field General 7 3 4 2 2" xfId="5283"/>
    <cellStyle name="Camp Output Field General 7 3 4 2 2 2" xfId="30918"/>
    <cellStyle name="Camp Output Field General 7 3 4 2 2 3" xfId="30919"/>
    <cellStyle name="Camp Output Field General 7 3 4 2 2 4" xfId="30920"/>
    <cellStyle name="Camp Output Field General 7 3 4 2 2 5" xfId="30921"/>
    <cellStyle name="Camp Output Field General 7 3 4 2 2 6" xfId="30922"/>
    <cellStyle name="Camp Output Field General 7 3 4 2 2 7" xfId="30923"/>
    <cellStyle name="Camp Output Field General 7 3 4 2 2 8" xfId="30924"/>
    <cellStyle name="Camp Output Field General 7 3 4 2 3" xfId="5284"/>
    <cellStyle name="Camp Output Field General 7 3 4 2 3 2" xfId="30925"/>
    <cellStyle name="Camp Output Field General 7 3 4 2 4" xfId="30926"/>
    <cellStyle name="Camp Output Field General 7 3 4 2 5" xfId="30927"/>
    <cellStyle name="Camp Output Field General 7 3 4 2 6" xfId="30928"/>
    <cellStyle name="Camp Output Field General 7 3 4 2 7" xfId="30929"/>
    <cellStyle name="Camp Output Field General 7 3 4 3" xfId="5285"/>
    <cellStyle name="Camp Output Field General 7 3 4 3 2" xfId="30930"/>
    <cellStyle name="Camp Output Field General 7 3 4 3 3" xfId="30931"/>
    <cellStyle name="Camp Output Field General 7 3 4 3 4" xfId="30932"/>
    <cellStyle name="Camp Output Field General 7 3 4 3 5" xfId="30933"/>
    <cellStyle name="Camp Output Field General 7 3 4 3 6" xfId="30934"/>
    <cellStyle name="Camp Output Field General 7 3 4 3 7" xfId="30935"/>
    <cellStyle name="Camp Output Field General 7 3 4 4" xfId="5286"/>
    <cellStyle name="Camp Output Field General 7 3 4 5" xfId="30936"/>
    <cellStyle name="Camp Output Field General 7 3 4 6" xfId="30937"/>
    <cellStyle name="Camp Output Field General 7 3 4 7" xfId="30938"/>
    <cellStyle name="Camp Output Field General 7 3 4 8" xfId="30939"/>
    <cellStyle name="Camp Output Field General 7 3 5" xfId="5287"/>
    <cellStyle name="Camp Output Field General 7 3 5 2" xfId="5288"/>
    <cellStyle name="Camp Output Field General 7 3 5 2 2" xfId="30940"/>
    <cellStyle name="Camp Output Field General 7 3 5 2 3" xfId="30941"/>
    <cellStyle name="Camp Output Field General 7 3 5 2 4" xfId="30942"/>
    <cellStyle name="Camp Output Field General 7 3 5 2 5" xfId="30943"/>
    <cellStyle name="Camp Output Field General 7 3 5 2 6" xfId="30944"/>
    <cellStyle name="Camp Output Field General 7 3 5 2 7" xfId="30945"/>
    <cellStyle name="Camp Output Field General 7 3 5 2 8" xfId="30946"/>
    <cellStyle name="Camp Output Field General 7 3 5 3" xfId="5289"/>
    <cellStyle name="Camp Output Field General 7 3 5 3 2" xfId="30947"/>
    <cellStyle name="Camp Output Field General 7 3 5 4" xfId="30948"/>
    <cellStyle name="Camp Output Field General 7 3 5 5" xfId="30949"/>
    <cellStyle name="Camp Output Field General 7 3 5 6" xfId="30950"/>
    <cellStyle name="Camp Output Field General 7 3 5 7" xfId="30951"/>
    <cellStyle name="Camp Output Field General 7 3 6" xfId="5290"/>
    <cellStyle name="Camp Output Field General 7 3 6 2" xfId="30952"/>
    <cellStyle name="Camp Output Field General 7 3 6 3" xfId="30953"/>
    <cellStyle name="Camp Output Field General 7 3 6 4" xfId="30954"/>
    <cellStyle name="Camp Output Field General 7 3 6 5" xfId="30955"/>
    <cellStyle name="Camp Output Field General 7 3 6 6" xfId="30956"/>
    <cellStyle name="Camp Output Field General 7 3 6 7" xfId="30957"/>
    <cellStyle name="Camp Output Field General 7 3 7" xfId="5291"/>
    <cellStyle name="Camp Output Field General 7 3 8" xfId="30958"/>
    <cellStyle name="Camp Output Field General 7 3 9" xfId="30959"/>
    <cellStyle name="Camp Output Field General 7 4" xfId="5292"/>
    <cellStyle name="Camp Output Field General 7 4 10" xfId="30960"/>
    <cellStyle name="Camp Output Field General 7 4 11" xfId="30961"/>
    <cellStyle name="Camp Output Field General 7 4 2" xfId="5293"/>
    <cellStyle name="Camp Output Field General 7 4 2 2" xfId="5294"/>
    <cellStyle name="Camp Output Field General 7 4 2 2 2" xfId="5295"/>
    <cellStyle name="Camp Output Field General 7 4 2 2 2 2" xfId="30962"/>
    <cellStyle name="Camp Output Field General 7 4 2 2 2 3" xfId="30963"/>
    <cellStyle name="Camp Output Field General 7 4 2 2 2 4" xfId="30964"/>
    <cellStyle name="Camp Output Field General 7 4 2 2 2 5" xfId="30965"/>
    <cellStyle name="Camp Output Field General 7 4 2 2 2 6" xfId="30966"/>
    <cellStyle name="Camp Output Field General 7 4 2 2 2 7" xfId="30967"/>
    <cellStyle name="Camp Output Field General 7 4 2 2 2 8" xfId="30968"/>
    <cellStyle name="Camp Output Field General 7 4 2 2 3" xfId="5296"/>
    <cellStyle name="Camp Output Field General 7 4 2 2 3 2" xfId="30969"/>
    <cellStyle name="Camp Output Field General 7 4 2 2 4" xfId="30970"/>
    <cellStyle name="Camp Output Field General 7 4 2 2 5" xfId="30971"/>
    <cellStyle name="Camp Output Field General 7 4 2 2 6" xfId="30972"/>
    <cellStyle name="Camp Output Field General 7 4 2 2 7" xfId="30973"/>
    <cellStyle name="Camp Output Field General 7 4 2 3" xfId="5297"/>
    <cellStyle name="Camp Output Field General 7 4 2 3 2" xfId="30974"/>
    <cellStyle name="Camp Output Field General 7 4 2 3 3" xfId="30975"/>
    <cellStyle name="Camp Output Field General 7 4 2 3 4" xfId="30976"/>
    <cellStyle name="Camp Output Field General 7 4 2 3 5" xfId="30977"/>
    <cellStyle name="Camp Output Field General 7 4 2 3 6" xfId="30978"/>
    <cellStyle name="Camp Output Field General 7 4 2 3 7" xfId="30979"/>
    <cellStyle name="Camp Output Field General 7 4 2 4" xfId="5298"/>
    <cellStyle name="Camp Output Field General 7 4 2 5" xfId="30980"/>
    <cellStyle name="Camp Output Field General 7 4 2 6" xfId="30981"/>
    <cellStyle name="Camp Output Field General 7 4 2 7" xfId="30982"/>
    <cellStyle name="Camp Output Field General 7 4 2 8" xfId="30983"/>
    <cellStyle name="Camp Output Field General 7 4 3" xfId="5299"/>
    <cellStyle name="Camp Output Field General 7 4 3 2" xfId="5300"/>
    <cellStyle name="Camp Output Field General 7 4 3 2 2" xfId="5301"/>
    <cellStyle name="Camp Output Field General 7 4 3 2 2 2" xfId="30984"/>
    <cellStyle name="Camp Output Field General 7 4 3 2 2 3" xfId="30985"/>
    <cellStyle name="Camp Output Field General 7 4 3 2 2 4" xfId="30986"/>
    <cellStyle name="Camp Output Field General 7 4 3 2 2 5" xfId="30987"/>
    <cellStyle name="Camp Output Field General 7 4 3 2 2 6" xfId="30988"/>
    <cellStyle name="Camp Output Field General 7 4 3 2 2 7" xfId="30989"/>
    <cellStyle name="Camp Output Field General 7 4 3 2 2 8" xfId="30990"/>
    <cellStyle name="Camp Output Field General 7 4 3 2 3" xfId="5302"/>
    <cellStyle name="Camp Output Field General 7 4 3 2 3 2" xfId="30991"/>
    <cellStyle name="Camp Output Field General 7 4 3 2 4" xfId="30992"/>
    <cellStyle name="Camp Output Field General 7 4 3 2 5" xfId="30993"/>
    <cellStyle name="Camp Output Field General 7 4 3 2 6" xfId="30994"/>
    <cellStyle name="Camp Output Field General 7 4 3 2 7" xfId="30995"/>
    <cellStyle name="Camp Output Field General 7 4 3 3" xfId="5303"/>
    <cellStyle name="Camp Output Field General 7 4 3 3 2" xfId="30996"/>
    <cellStyle name="Camp Output Field General 7 4 3 3 3" xfId="30997"/>
    <cellStyle name="Camp Output Field General 7 4 3 3 4" xfId="30998"/>
    <cellStyle name="Camp Output Field General 7 4 3 3 5" xfId="30999"/>
    <cellStyle name="Camp Output Field General 7 4 3 3 6" xfId="31000"/>
    <cellStyle name="Camp Output Field General 7 4 3 3 7" xfId="31001"/>
    <cellStyle name="Camp Output Field General 7 4 3 4" xfId="5304"/>
    <cellStyle name="Camp Output Field General 7 4 3 5" xfId="31002"/>
    <cellStyle name="Camp Output Field General 7 4 3 6" xfId="31003"/>
    <cellStyle name="Camp Output Field General 7 4 3 7" xfId="31004"/>
    <cellStyle name="Camp Output Field General 7 4 3 8" xfId="31005"/>
    <cellStyle name="Camp Output Field General 7 4 4" xfId="5305"/>
    <cellStyle name="Camp Output Field General 7 4 4 2" xfId="5306"/>
    <cellStyle name="Camp Output Field General 7 4 4 2 2" xfId="5307"/>
    <cellStyle name="Camp Output Field General 7 4 4 2 2 2" xfId="31006"/>
    <cellStyle name="Camp Output Field General 7 4 4 2 2 3" xfId="31007"/>
    <cellStyle name="Camp Output Field General 7 4 4 2 2 4" xfId="31008"/>
    <cellStyle name="Camp Output Field General 7 4 4 2 2 5" xfId="31009"/>
    <cellStyle name="Camp Output Field General 7 4 4 2 2 6" xfId="31010"/>
    <cellStyle name="Camp Output Field General 7 4 4 2 2 7" xfId="31011"/>
    <cellStyle name="Camp Output Field General 7 4 4 2 2 8" xfId="31012"/>
    <cellStyle name="Camp Output Field General 7 4 4 2 3" xfId="5308"/>
    <cellStyle name="Camp Output Field General 7 4 4 2 3 2" xfId="31013"/>
    <cellStyle name="Camp Output Field General 7 4 4 2 4" xfId="31014"/>
    <cellStyle name="Camp Output Field General 7 4 4 2 5" xfId="31015"/>
    <cellStyle name="Camp Output Field General 7 4 4 2 6" xfId="31016"/>
    <cellStyle name="Camp Output Field General 7 4 4 2 7" xfId="31017"/>
    <cellStyle name="Camp Output Field General 7 4 4 3" xfId="5309"/>
    <cellStyle name="Camp Output Field General 7 4 4 3 2" xfId="31018"/>
    <cellStyle name="Camp Output Field General 7 4 4 3 3" xfId="31019"/>
    <cellStyle name="Camp Output Field General 7 4 4 3 4" xfId="31020"/>
    <cellStyle name="Camp Output Field General 7 4 4 3 5" xfId="31021"/>
    <cellStyle name="Camp Output Field General 7 4 4 3 6" xfId="31022"/>
    <cellStyle name="Camp Output Field General 7 4 4 3 7" xfId="31023"/>
    <cellStyle name="Camp Output Field General 7 4 4 4" xfId="5310"/>
    <cellStyle name="Camp Output Field General 7 4 4 5" xfId="31024"/>
    <cellStyle name="Camp Output Field General 7 4 4 6" xfId="31025"/>
    <cellStyle name="Camp Output Field General 7 4 4 7" xfId="31026"/>
    <cellStyle name="Camp Output Field General 7 4 4 8" xfId="31027"/>
    <cellStyle name="Camp Output Field General 7 4 5" xfId="5311"/>
    <cellStyle name="Camp Output Field General 7 4 5 2" xfId="5312"/>
    <cellStyle name="Camp Output Field General 7 4 5 2 2" xfId="31028"/>
    <cellStyle name="Camp Output Field General 7 4 5 2 3" xfId="31029"/>
    <cellStyle name="Camp Output Field General 7 4 5 2 4" xfId="31030"/>
    <cellStyle name="Camp Output Field General 7 4 5 2 5" xfId="31031"/>
    <cellStyle name="Camp Output Field General 7 4 5 2 6" xfId="31032"/>
    <cellStyle name="Camp Output Field General 7 4 5 2 7" xfId="31033"/>
    <cellStyle name="Camp Output Field General 7 4 5 2 8" xfId="31034"/>
    <cellStyle name="Camp Output Field General 7 4 5 3" xfId="5313"/>
    <cellStyle name="Camp Output Field General 7 4 5 3 2" xfId="31035"/>
    <cellStyle name="Camp Output Field General 7 4 5 4" xfId="31036"/>
    <cellStyle name="Camp Output Field General 7 4 5 5" xfId="31037"/>
    <cellStyle name="Camp Output Field General 7 4 5 6" xfId="31038"/>
    <cellStyle name="Camp Output Field General 7 4 5 7" xfId="31039"/>
    <cellStyle name="Camp Output Field General 7 4 6" xfId="5314"/>
    <cellStyle name="Camp Output Field General 7 4 6 2" xfId="31040"/>
    <cellStyle name="Camp Output Field General 7 4 6 3" xfId="31041"/>
    <cellStyle name="Camp Output Field General 7 4 6 4" xfId="31042"/>
    <cellStyle name="Camp Output Field General 7 4 6 5" xfId="31043"/>
    <cellStyle name="Camp Output Field General 7 4 6 6" xfId="31044"/>
    <cellStyle name="Camp Output Field General 7 4 6 7" xfId="31045"/>
    <cellStyle name="Camp Output Field General 7 4 7" xfId="5315"/>
    <cellStyle name="Camp Output Field General 7 4 8" xfId="31046"/>
    <cellStyle name="Camp Output Field General 7 4 9" xfId="31047"/>
    <cellStyle name="Camp Output Field General 7 5" xfId="5316"/>
    <cellStyle name="Camp Output Field General 7 5 2" xfId="5317"/>
    <cellStyle name="Camp Output Field General 7 5 2 2" xfId="5318"/>
    <cellStyle name="Camp Output Field General 7 5 2 2 2" xfId="31048"/>
    <cellStyle name="Camp Output Field General 7 5 2 2 3" xfId="31049"/>
    <cellStyle name="Camp Output Field General 7 5 2 2 4" xfId="31050"/>
    <cellStyle name="Camp Output Field General 7 5 2 2 5" xfId="31051"/>
    <cellStyle name="Camp Output Field General 7 5 2 2 6" xfId="31052"/>
    <cellStyle name="Camp Output Field General 7 5 2 2 7" xfId="31053"/>
    <cellStyle name="Camp Output Field General 7 5 2 2 8" xfId="31054"/>
    <cellStyle name="Camp Output Field General 7 5 2 3" xfId="5319"/>
    <cellStyle name="Camp Output Field General 7 5 2 3 2" xfId="31055"/>
    <cellStyle name="Camp Output Field General 7 5 2 4" xfId="31056"/>
    <cellStyle name="Camp Output Field General 7 5 2 5" xfId="31057"/>
    <cellStyle name="Camp Output Field General 7 5 2 6" xfId="31058"/>
    <cellStyle name="Camp Output Field General 7 5 2 7" xfId="31059"/>
    <cellStyle name="Camp Output Field General 7 5 3" xfId="5320"/>
    <cellStyle name="Camp Output Field General 7 5 3 2" xfId="31060"/>
    <cellStyle name="Camp Output Field General 7 5 3 3" xfId="31061"/>
    <cellStyle name="Camp Output Field General 7 5 3 4" xfId="31062"/>
    <cellStyle name="Camp Output Field General 7 5 3 5" xfId="31063"/>
    <cellStyle name="Camp Output Field General 7 5 3 6" xfId="31064"/>
    <cellStyle name="Camp Output Field General 7 5 3 7" xfId="31065"/>
    <cellStyle name="Camp Output Field General 7 5 4" xfId="5321"/>
    <cellStyle name="Camp Output Field General 7 5 5" xfId="31066"/>
    <cellStyle name="Camp Output Field General 7 5 6" xfId="31067"/>
    <cellStyle name="Camp Output Field General 7 5 7" xfId="31068"/>
    <cellStyle name="Camp Output Field General 7 5 8" xfId="31069"/>
    <cellStyle name="Camp Output Field General 7 6" xfId="5322"/>
    <cellStyle name="Camp Output Field General 7 6 2" xfId="5323"/>
    <cellStyle name="Camp Output Field General 7 6 2 2" xfId="5324"/>
    <cellStyle name="Camp Output Field General 7 6 2 2 2" xfId="31070"/>
    <cellStyle name="Camp Output Field General 7 6 2 2 3" xfId="31071"/>
    <cellStyle name="Camp Output Field General 7 6 2 2 4" xfId="31072"/>
    <cellStyle name="Camp Output Field General 7 6 2 2 5" xfId="31073"/>
    <cellStyle name="Camp Output Field General 7 6 2 2 6" xfId="31074"/>
    <cellStyle name="Camp Output Field General 7 6 2 2 7" xfId="31075"/>
    <cellStyle name="Camp Output Field General 7 6 2 2 8" xfId="31076"/>
    <cellStyle name="Camp Output Field General 7 6 2 3" xfId="5325"/>
    <cellStyle name="Camp Output Field General 7 6 2 3 2" xfId="31077"/>
    <cellStyle name="Camp Output Field General 7 6 2 4" xfId="31078"/>
    <cellStyle name="Camp Output Field General 7 6 2 5" xfId="31079"/>
    <cellStyle name="Camp Output Field General 7 6 2 6" xfId="31080"/>
    <cellStyle name="Camp Output Field General 7 6 2 7" xfId="31081"/>
    <cellStyle name="Camp Output Field General 7 6 3" xfId="5326"/>
    <cellStyle name="Camp Output Field General 7 6 3 2" xfId="31082"/>
    <cellStyle name="Camp Output Field General 7 6 3 3" xfId="31083"/>
    <cellStyle name="Camp Output Field General 7 6 3 4" xfId="31084"/>
    <cellStyle name="Camp Output Field General 7 6 3 5" xfId="31085"/>
    <cellStyle name="Camp Output Field General 7 6 3 6" xfId="31086"/>
    <cellStyle name="Camp Output Field General 7 6 3 7" xfId="31087"/>
    <cellStyle name="Camp Output Field General 7 6 4" xfId="5327"/>
    <cellStyle name="Camp Output Field General 7 6 5" xfId="31088"/>
    <cellStyle name="Camp Output Field General 7 6 6" xfId="31089"/>
    <cellStyle name="Camp Output Field General 7 6 7" xfId="31090"/>
    <cellStyle name="Camp Output Field General 7 6 8" xfId="31091"/>
    <cellStyle name="Camp Output Field General 7 7" xfId="5328"/>
    <cellStyle name="Camp Output Field General 7 7 2" xfId="5329"/>
    <cellStyle name="Camp Output Field General 7 7 2 2" xfId="5330"/>
    <cellStyle name="Camp Output Field General 7 7 2 2 2" xfId="31092"/>
    <cellStyle name="Camp Output Field General 7 7 2 2 3" xfId="31093"/>
    <cellStyle name="Camp Output Field General 7 7 2 2 4" xfId="31094"/>
    <cellStyle name="Camp Output Field General 7 7 2 2 5" xfId="31095"/>
    <cellStyle name="Camp Output Field General 7 7 2 2 6" xfId="31096"/>
    <cellStyle name="Camp Output Field General 7 7 2 2 7" xfId="31097"/>
    <cellStyle name="Camp Output Field General 7 7 2 2 8" xfId="31098"/>
    <cellStyle name="Camp Output Field General 7 7 2 3" xfId="5331"/>
    <cellStyle name="Camp Output Field General 7 7 2 3 2" xfId="31099"/>
    <cellStyle name="Camp Output Field General 7 7 2 4" xfId="31100"/>
    <cellStyle name="Camp Output Field General 7 7 2 5" xfId="31101"/>
    <cellStyle name="Camp Output Field General 7 7 2 6" xfId="31102"/>
    <cellStyle name="Camp Output Field General 7 7 2 7" xfId="31103"/>
    <cellStyle name="Camp Output Field General 7 7 3" xfId="5332"/>
    <cellStyle name="Camp Output Field General 7 7 3 2" xfId="31104"/>
    <cellStyle name="Camp Output Field General 7 7 3 3" xfId="31105"/>
    <cellStyle name="Camp Output Field General 7 7 3 4" xfId="31106"/>
    <cellStyle name="Camp Output Field General 7 7 3 5" xfId="31107"/>
    <cellStyle name="Camp Output Field General 7 7 3 6" xfId="31108"/>
    <cellStyle name="Camp Output Field General 7 7 3 7" xfId="31109"/>
    <cellStyle name="Camp Output Field General 7 7 4" xfId="5333"/>
    <cellStyle name="Camp Output Field General 7 7 5" xfId="31110"/>
    <cellStyle name="Camp Output Field General 7 7 6" xfId="31111"/>
    <cellStyle name="Camp Output Field General 7 7 7" xfId="31112"/>
    <cellStyle name="Camp Output Field General 7 7 8" xfId="31113"/>
    <cellStyle name="Camp Output Field General 7 8" xfId="5334"/>
    <cellStyle name="Camp Output Field General 7 8 2" xfId="5335"/>
    <cellStyle name="Camp Output Field General 7 8 2 2" xfId="31114"/>
    <cellStyle name="Camp Output Field General 7 8 2 3" xfId="31115"/>
    <cellStyle name="Camp Output Field General 7 8 2 4" xfId="31116"/>
    <cellStyle name="Camp Output Field General 7 8 2 5" xfId="31117"/>
    <cellStyle name="Camp Output Field General 7 8 2 6" xfId="31118"/>
    <cellStyle name="Camp Output Field General 7 8 2 7" xfId="31119"/>
    <cellStyle name="Camp Output Field General 7 8 2 8" xfId="31120"/>
    <cellStyle name="Camp Output Field General 7 8 3" xfId="5336"/>
    <cellStyle name="Camp Output Field General 7 8 3 2" xfId="31121"/>
    <cellStyle name="Camp Output Field General 7 8 4" xfId="31122"/>
    <cellStyle name="Camp Output Field General 7 8 5" xfId="31123"/>
    <cellStyle name="Camp Output Field General 7 8 6" xfId="31124"/>
    <cellStyle name="Camp Output Field General 7 8 7" xfId="31125"/>
    <cellStyle name="Camp Output Field General 7 9" xfId="5337"/>
    <cellStyle name="Camp Output Field General 7 9 2" xfId="31126"/>
    <cellStyle name="Camp Output Field General 7 9 3" xfId="31127"/>
    <cellStyle name="Camp Output Field General 7 9 4" xfId="31128"/>
    <cellStyle name="Camp Output Field General 7 9 5" xfId="31129"/>
    <cellStyle name="Camp Output Field General 7 9 6" xfId="31130"/>
    <cellStyle name="Camp Output Field General 7 9 7" xfId="31131"/>
    <cellStyle name="Camp Output Field General 8" xfId="5338"/>
    <cellStyle name="Camp Output Field General 8 10" xfId="5339"/>
    <cellStyle name="Camp Output Field General 8 11" xfId="31132"/>
    <cellStyle name="Camp Output Field General 8 12" xfId="31133"/>
    <cellStyle name="Camp Output Field General 8 13" xfId="31134"/>
    <cellStyle name="Camp Output Field General 8 14" xfId="31135"/>
    <cellStyle name="Camp Output Field General 8 2" xfId="5340"/>
    <cellStyle name="Camp Output Field General 8 2 10" xfId="31136"/>
    <cellStyle name="Camp Output Field General 8 2 11" xfId="31137"/>
    <cellStyle name="Camp Output Field General 8 2 12" xfId="31138"/>
    <cellStyle name="Camp Output Field General 8 2 2" xfId="5341"/>
    <cellStyle name="Camp Output Field General 8 2 2 10" xfId="31139"/>
    <cellStyle name="Camp Output Field General 8 2 2 11" xfId="31140"/>
    <cellStyle name="Camp Output Field General 8 2 2 2" xfId="5342"/>
    <cellStyle name="Camp Output Field General 8 2 2 2 2" xfId="5343"/>
    <cellStyle name="Camp Output Field General 8 2 2 2 2 2" xfId="5344"/>
    <cellStyle name="Camp Output Field General 8 2 2 2 2 2 2" xfId="31141"/>
    <cellStyle name="Camp Output Field General 8 2 2 2 2 2 3" xfId="31142"/>
    <cellStyle name="Camp Output Field General 8 2 2 2 2 2 4" xfId="31143"/>
    <cellStyle name="Camp Output Field General 8 2 2 2 2 2 5" xfId="31144"/>
    <cellStyle name="Camp Output Field General 8 2 2 2 2 2 6" xfId="31145"/>
    <cellStyle name="Camp Output Field General 8 2 2 2 2 2 7" xfId="31146"/>
    <cellStyle name="Camp Output Field General 8 2 2 2 2 2 8" xfId="31147"/>
    <cellStyle name="Camp Output Field General 8 2 2 2 2 3" xfId="5345"/>
    <cellStyle name="Camp Output Field General 8 2 2 2 2 3 2" xfId="31148"/>
    <cellStyle name="Camp Output Field General 8 2 2 2 2 4" xfId="31149"/>
    <cellStyle name="Camp Output Field General 8 2 2 2 2 5" xfId="31150"/>
    <cellStyle name="Camp Output Field General 8 2 2 2 2 6" xfId="31151"/>
    <cellStyle name="Camp Output Field General 8 2 2 2 2 7" xfId="31152"/>
    <cellStyle name="Camp Output Field General 8 2 2 2 3" xfId="5346"/>
    <cellStyle name="Camp Output Field General 8 2 2 2 3 2" xfId="31153"/>
    <cellStyle name="Camp Output Field General 8 2 2 2 3 3" xfId="31154"/>
    <cellStyle name="Camp Output Field General 8 2 2 2 3 4" xfId="31155"/>
    <cellStyle name="Camp Output Field General 8 2 2 2 3 5" xfId="31156"/>
    <cellStyle name="Camp Output Field General 8 2 2 2 3 6" xfId="31157"/>
    <cellStyle name="Camp Output Field General 8 2 2 2 3 7" xfId="31158"/>
    <cellStyle name="Camp Output Field General 8 2 2 2 4" xfId="5347"/>
    <cellStyle name="Camp Output Field General 8 2 2 2 5" xfId="31159"/>
    <cellStyle name="Camp Output Field General 8 2 2 2 6" xfId="31160"/>
    <cellStyle name="Camp Output Field General 8 2 2 2 7" xfId="31161"/>
    <cellStyle name="Camp Output Field General 8 2 2 2 8" xfId="31162"/>
    <cellStyle name="Camp Output Field General 8 2 2 3" xfId="5348"/>
    <cellStyle name="Camp Output Field General 8 2 2 3 2" xfId="5349"/>
    <cellStyle name="Camp Output Field General 8 2 2 3 2 2" xfId="5350"/>
    <cellStyle name="Camp Output Field General 8 2 2 3 2 2 2" xfId="31163"/>
    <cellStyle name="Camp Output Field General 8 2 2 3 2 2 3" xfId="31164"/>
    <cellStyle name="Camp Output Field General 8 2 2 3 2 2 4" xfId="31165"/>
    <cellStyle name="Camp Output Field General 8 2 2 3 2 2 5" xfId="31166"/>
    <cellStyle name="Camp Output Field General 8 2 2 3 2 2 6" xfId="31167"/>
    <cellStyle name="Camp Output Field General 8 2 2 3 2 2 7" xfId="31168"/>
    <cellStyle name="Camp Output Field General 8 2 2 3 2 2 8" xfId="31169"/>
    <cellStyle name="Camp Output Field General 8 2 2 3 2 3" xfId="5351"/>
    <cellStyle name="Camp Output Field General 8 2 2 3 2 3 2" xfId="31170"/>
    <cellStyle name="Camp Output Field General 8 2 2 3 2 4" xfId="31171"/>
    <cellStyle name="Camp Output Field General 8 2 2 3 2 5" xfId="31172"/>
    <cellStyle name="Camp Output Field General 8 2 2 3 2 6" xfId="31173"/>
    <cellStyle name="Camp Output Field General 8 2 2 3 2 7" xfId="31174"/>
    <cellStyle name="Camp Output Field General 8 2 2 3 3" xfId="5352"/>
    <cellStyle name="Camp Output Field General 8 2 2 3 3 2" xfId="31175"/>
    <cellStyle name="Camp Output Field General 8 2 2 3 3 3" xfId="31176"/>
    <cellStyle name="Camp Output Field General 8 2 2 3 3 4" xfId="31177"/>
    <cellStyle name="Camp Output Field General 8 2 2 3 3 5" xfId="31178"/>
    <cellStyle name="Camp Output Field General 8 2 2 3 3 6" xfId="31179"/>
    <cellStyle name="Camp Output Field General 8 2 2 3 3 7" xfId="31180"/>
    <cellStyle name="Camp Output Field General 8 2 2 3 4" xfId="5353"/>
    <cellStyle name="Camp Output Field General 8 2 2 3 5" xfId="31181"/>
    <cellStyle name="Camp Output Field General 8 2 2 3 6" xfId="31182"/>
    <cellStyle name="Camp Output Field General 8 2 2 3 7" xfId="31183"/>
    <cellStyle name="Camp Output Field General 8 2 2 3 8" xfId="31184"/>
    <cellStyle name="Camp Output Field General 8 2 2 4" xfId="5354"/>
    <cellStyle name="Camp Output Field General 8 2 2 4 2" xfId="5355"/>
    <cellStyle name="Camp Output Field General 8 2 2 4 2 2" xfId="5356"/>
    <cellStyle name="Camp Output Field General 8 2 2 4 2 2 2" xfId="31185"/>
    <cellStyle name="Camp Output Field General 8 2 2 4 2 2 3" xfId="31186"/>
    <cellStyle name="Camp Output Field General 8 2 2 4 2 2 4" xfId="31187"/>
    <cellStyle name="Camp Output Field General 8 2 2 4 2 2 5" xfId="31188"/>
    <cellStyle name="Camp Output Field General 8 2 2 4 2 2 6" xfId="31189"/>
    <cellStyle name="Camp Output Field General 8 2 2 4 2 2 7" xfId="31190"/>
    <cellStyle name="Camp Output Field General 8 2 2 4 2 2 8" xfId="31191"/>
    <cellStyle name="Camp Output Field General 8 2 2 4 2 3" xfId="5357"/>
    <cellStyle name="Camp Output Field General 8 2 2 4 2 3 2" xfId="31192"/>
    <cellStyle name="Camp Output Field General 8 2 2 4 2 4" xfId="31193"/>
    <cellStyle name="Camp Output Field General 8 2 2 4 2 5" xfId="31194"/>
    <cellStyle name="Camp Output Field General 8 2 2 4 2 6" xfId="31195"/>
    <cellStyle name="Camp Output Field General 8 2 2 4 2 7" xfId="31196"/>
    <cellStyle name="Camp Output Field General 8 2 2 4 3" xfId="5358"/>
    <cellStyle name="Camp Output Field General 8 2 2 4 3 2" xfId="31197"/>
    <cellStyle name="Camp Output Field General 8 2 2 4 3 3" xfId="31198"/>
    <cellStyle name="Camp Output Field General 8 2 2 4 3 4" xfId="31199"/>
    <cellStyle name="Camp Output Field General 8 2 2 4 3 5" xfId="31200"/>
    <cellStyle name="Camp Output Field General 8 2 2 4 3 6" xfId="31201"/>
    <cellStyle name="Camp Output Field General 8 2 2 4 3 7" xfId="31202"/>
    <cellStyle name="Camp Output Field General 8 2 2 4 4" xfId="5359"/>
    <cellStyle name="Camp Output Field General 8 2 2 4 5" xfId="31203"/>
    <cellStyle name="Camp Output Field General 8 2 2 4 6" xfId="31204"/>
    <cellStyle name="Camp Output Field General 8 2 2 4 7" xfId="31205"/>
    <cellStyle name="Camp Output Field General 8 2 2 4 8" xfId="31206"/>
    <cellStyle name="Camp Output Field General 8 2 2 5" xfId="5360"/>
    <cellStyle name="Camp Output Field General 8 2 2 5 2" xfId="5361"/>
    <cellStyle name="Camp Output Field General 8 2 2 5 2 2" xfId="31207"/>
    <cellStyle name="Camp Output Field General 8 2 2 5 2 3" xfId="31208"/>
    <cellStyle name="Camp Output Field General 8 2 2 5 2 4" xfId="31209"/>
    <cellStyle name="Camp Output Field General 8 2 2 5 2 5" xfId="31210"/>
    <cellStyle name="Camp Output Field General 8 2 2 5 2 6" xfId="31211"/>
    <cellStyle name="Camp Output Field General 8 2 2 5 2 7" xfId="31212"/>
    <cellStyle name="Camp Output Field General 8 2 2 5 2 8" xfId="31213"/>
    <cellStyle name="Camp Output Field General 8 2 2 5 3" xfId="5362"/>
    <cellStyle name="Camp Output Field General 8 2 2 5 3 2" xfId="31214"/>
    <cellStyle name="Camp Output Field General 8 2 2 5 4" xfId="31215"/>
    <cellStyle name="Camp Output Field General 8 2 2 5 5" xfId="31216"/>
    <cellStyle name="Camp Output Field General 8 2 2 5 6" xfId="31217"/>
    <cellStyle name="Camp Output Field General 8 2 2 5 7" xfId="31218"/>
    <cellStyle name="Camp Output Field General 8 2 2 6" xfId="5363"/>
    <cellStyle name="Camp Output Field General 8 2 2 6 2" xfId="31219"/>
    <cellStyle name="Camp Output Field General 8 2 2 6 3" xfId="31220"/>
    <cellStyle name="Camp Output Field General 8 2 2 6 4" xfId="31221"/>
    <cellStyle name="Camp Output Field General 8 2 2 6 5" xfId="31222"/>
    <cellStyle name="Camp Output Field General 8 2 2 6 6" xfId="31223"/>
    <cellStyle name="Camp Output Field General 8 2 2 6 7" xfId="31224"/>
    <cellStyle name="Camp Output Field General 8 2 2 7" xfId="5364"/>
    <cellStyle name="Camp Output Field General 8 2 2 8" xfId="31225"/>
    <cellStyle name="Camp Output Field General 8 2 2 9" xfId="31226"/>
    <cellStyle name="Camp Output Field General 8 2 3" xfId="5365"/>
    <cellStyle name="Camp Output Field General 8 2 3 2" xfId="5366"/>
    <cellStyle name="Camp Output Field General 8 2 3 2 2" xfId="5367"/>
    <cellStyle name="Camp Output Field General 8 2 3 2 2 2" xfId="31227"/>
    <cellStyle name="Camp Output Field General 8 2 3 2 2 3" xfId="31228"/>
    <cellStyle name="Camp Output Field General 8 2 3 2 2 4" xfId="31229"/>
    <cellStyle name="Camp Output Field General 8 2 3 2 2 5" xfId="31230"/>
    <cellStyle name="Camp Output Field General 8 2 3 2 2 6" xfId="31231"/>
    <cellStyle name="Camp Output Field General 8 2 3 2 2 7" xfId="31232"/>
    <cellStyle name="Camp Output Field General 8 2 3 2 2 8" xfId="31233"/>
    <cellStyle name="Camp Output Field General 8 2 3 2 3" xfId="5368"/>
    <cellStyle name="Camp Output Field General 8 2 3 2 3 2" xfId="31234"/>
    <cellStyle name="Camp Output Field General 8 2 3 2 4" xfId="31235"/>
    <cellStyle name="Camp Output Field General 8 2 3 2 5" xfId="31236"/>
    <cellStyle name="Camp Output Field General 8 2 3 2 6" xfId="31237"/>
    <cellStyle name="Camp Output Field General 8 2 3 2 7" xfId="31238"/>
    <cellStyle name="Camp Output Field General 8 2 3 3" xfId="5369"/>
    <cellStyle name="Camp Output Field General 8 2 3 3 2" xfId="31239"/>
    <cellStyle name="Camp Output Field General 8 2 3 3 3" xfId="31240"/>
    <cellStyle name="Camp Output Field General 8 2 3 3 4" xfId="31241"/>
    <cellStyle name="Camp Output Field General 8 2 3 3 5" xfId="31242"/>
    <cellStyle name="Camp Output Field General 8 2 3 3 6" xfId="31243"/>
    <cellStyle name="Camp Output Field General 8 2 3 3 7" xfId="31244"/>
    <cellStyle name="Camp Output Field General 8 2 3 4" xfId="5370"/>
    <cellStyle name="Camp Output Field General 8 2 3 5" xfId="31245"/>
    <cellStyle name="Camp Output Field General 8 2 3 6" xfId="31246"/>
    <cellStyle name="Camp Output Field General 8 2 3 7" xfId="31247"/>
    <cellStyle name="Camp Output Field General 8 2 3 8" xfId="31248"/>
    <cellStyle name="Camp Output Field General 8 2 4" xfId="5371"/>
    <cellStyle name="Camp Output Field General 8 2 4 2" xfId="5372"/>
    <cellStyle name="Camp Output Field General 8 2 4 2 2" xfId="5373"/>
    <cellStyle name="Camp Output Field General 8 2 4 2 2 2" xfId="31249"/>
    <cellStyle name="Camp Output Field General 8 2 4 2 2 3" xfId="31250"/>
    <cellStyle name="Camp Output Field General 8 2 4 2 2 4" xfId="31251"/>
    <cellStyle name="Camp Output Field General 8 2 4 2 2 5" xfId="31252"/>
    <cellStyle name="Camp Output Field General 8 2 4 2 2 6" xfId="31253"/>
    <cellStyle name="Camp Output Field General 8 2 4 2 2 7" xfId="31254"/>
    <cellStyle name="Camp Output Field General 8 2 4 2 2 8" xfId="31255"/>
    <cellStyle name="Camp Output Field General 8 2 4 2 3" xfId="5374"/>
    <cellStyle name="Camp Output Field General 8 2 4 2 3 2" xfId="31256"/>
    <cellStyle name="Camp Output Field General 8 2 4 2 4" xfId="31257"/>
    <cellStyle name="Camp Output Field General 8 2 4 2 5" xfId="31258"/>
    <cellStyle name="Camp Output Field General 8 2 4 2 6" xfId="31259"/>
    <cellStyle name="Camp Output Field General 8 2 4 2 7" xfId="31260"/>
    <cellStyle name="Camp Output Field General 8 2 4 3" xfId="5375"/>
    <cellStyle name="Camp Output Field General 8 2 4 3 2" xfId="31261"/>
    <cellStyle name="Camp Output Field General 8 2 4 3 3" xfId="31262"/>
    <cellStyle name="Camp Output Field General 8 2 4 3 4" xfId="31263"/>
    <cellStyle name="Camp Output Field General 8 2 4 3 5" xfId="31264"/>
    <cellStyle name="Camp Output Field General 8 2 4 3 6" xfId="31265"/>
    <cellStyle name="Camp Output Field General 8 2 4 3 7" xfId="31266"/>
    <cellStyle name="Camp Output Field General 8 2 4 4" xfId="5376"/>
    <cellStyle name="Camp Output Field General 8 2 4 5" xfId="31267"/>
    <cellStyle name="Camp Output Field General 8 2 4 6" xfId="31268"/>
    <cellStyle name="Camp Output Field General 8 2 4 7" xfId="31269"/>
    <cellStyle name="Camp Output Field General 8 2 4 8" xfId="31270"/>
    <cellStyle name="Camp Output Field General 8 2 5" xfId="5377"/>
    <cellStyle name="Camp Output Field General 8 2 5 2" xfId="5378"/>
    <cellStyle name="Camp Output Field General 8 2 5 2 2" xfId="5379"/>
    <cellStyle name="Camp Output Field General 8 2 5 2 2 2" xfId="31271"/>
    <cellStyle name="Camp Output Field General 8 2 5 2 2 3" xfId="31272"/>
    <cellStyle name="Camp Output Field General 8 2 5 2 2 4" xfId="31273"/>
    <cellStyle name="Camp Output Field General 8 2 5 2 2 5" xfId="31274"/>
    <cellStyle name="Camp Output Field General 8 2 5 2 2 6" xfId="31275"/>
    <cellStyle name="Camp Output Field General 8 2 5 2 2 7" xfId="31276"/>
    <cellStyle name="Camp Output Field General 8 2 5 2 2 8" xfId="31277"/>
    <cellStyle name="Camp Output Field General 8 2 5 2 3" xfId="5380"/>
    <cellStyle name="Camp Output Field General 8 2 5 2 3 2" xfId="31278"/>
    <cellStyle name="Camp Output Field General 8 2 5 2 4" xfId="31279"/>
    <cellStyle name="Camp Output Field General 8 2 5 2 5" xfId="31280"/>
    <cellStyle name="Camp Output Field General 8 2 5 2 6" xfId="31281"/>
    <cellStyle name="Camp Output Field General 8 2 5 2 7" xfId="31282"/>
    <cellStyle name="Camp Output Field General 8 2 5 3" xfId="5381"/>
    <cellStyle name="Camp Output Field General 8 2 5 3 2" xfId="31283"/>
    <cellStyle name="Camp Output Field General 8 2 5 3 3" xfId="31284"/>
    <cellStyle name="Camp Output Field General 8 2 5 3 4" xfId="31285"/>
    <cellStyle name="Camp Output Field General 8 2 5 3 5" xfId="31286"/>
    <cellStyle name="Camp Output Field General 8 2 5 3 6" xfId="31287"/>
    <cellStyle name="Camp Output Field General 8 2 5 3 7" xfId="31288"/>
    <cellStyle name="Camp Output Field General 8 2 5 4" xfId="5382"/>
    <cellStyle name="Camp Output Field General 8 2 5 5" xfId="31289"/>
    <cellStyle name="Camp Output Field General 8 2 5 6" xfId="31290"/>
    <cellStyle name="Camp Output Field General 8 2 5 7" xfId="31291"/>
    <cellStyle name="Camp Output Field General 8 2 5 8" xfId="31292"/>
    <cellStyle name="Camp Output Field General 8 2 6" xfId="5383"/>
    <cellStyle name="Camp Output Field General 8 2 6 2" xfId="5384"/>
    <cellStyle name="Camp Output Field General 8 2 6 2 2" xfId="31293"/>
    <cellStyle name="Camp Output Field General 8 2 6 2 3" xfId="31294"/>
    <cellStyle name="Camp Output Field General 8 2 6 2 4" xfId="31295"/>
    <cellStyle name="Camp Output Field General 8 2 6 2 5" xfId="31296"/>
    <cellStyle name="Camp Output Field General 8 2 6 2 6" xfId="31297"/>
    <cellStyle name="Camp Output Field General 8 2 6 2 7" xfId="31298"/>
    <cellStyle name="Camp Output Field General 8 2 6 2 8" xfId="31299"/>
    <cellStyle name="Camp Output Field General 8 2 6 3" xfId="5385"/>
    <cellStyle name="Camp Output Field General 8 2 6 3 2" xfId="31300"/>
    <cellStyle name="Camp Output Field General 8 2 6 4" xfId="31301"/>
    <cellStyle name="Camp Output Field General 8 2 6 5" xfId="31302"/>
    <cellStyle name="Camp Output Field General 8 2 6 6" xfId="31303"/>
    <cellStyle name="Camp Output Field General 8 2 6 7" xfId="31304"/>
    <cellStyle name="Camp Output Field General 8 2 7" xfId="5386"/>
    <cellStyle name="Camp Output Field General 8 2 7 2" xfId="31305"/>
    <cellStyle name="Camp Output Field General 8 2 7 3" xfId="31306"/>
    <cellStyle name="Camp Output Field General 8 2 7 4" xfId="31307"/>
    <cellStyle name="Camp Output Field General 8 2 7 5" xfId="31308"/>
    <cellStyle name="Camp Output Field General 8 2 7 6" xfId="31309"/>
    <cellStyle name="Camp Output Field General 8 2 7 7" xfId="31310"/>
    <cellStyle name="Camp Output Field General 8 2 8" xfId="5387"/>
    <cellStyle name="Camp Output Field General 8 2 9" xfId="31311"/>
    <cellStyle name="Camp Output Field General 8 3" xfId="5388"/>
    <cellStyle name="Camp Output Field General 8 3 10" xfId="31312"/>
    <cellStyle name="Camp Output Field General 8 3 11" xfId="31313"/>
    <cellStyle name="Camp Output Field General 8 3 2" xfId="5389"/>
    <cellStyle name="Camp Output Field General 8 3 2 2" xfId="5390"/>
    <cellStyle name="Camp Output Field General 8 3 2 2 2" xfId="5391"/>
    <cellStyle name="Camp Output Field General 8 3 2 2 2 2" xfId="31314"/>
    <cellStyle name="Camp Output Field General 8 3 2 2 2 3" xfId="31315"/>
    <cellStyle name="Camp Output Field General 8 3 2 2 2 4" xfId="31316"/>
    <cellStyle name="Camp Output Field General 8 3 2 2 2 5" xfId="31317"/>
    <cellStyle name="Camp Output Field General 8 3 2 2 2 6" xfId="31318"/>
    <cellStyle name="Camp Output Field General 8 3 2 2 2 7" xfId="31319"/>
    <cellStyle name="Camp Output Field General 8 3 2 2 2 8" xfId="31320"/>
    <cellStyle name="Camp Output Field General 8 3 2 2 3" xfId="5392"/>
    <cellStyle name="Camp Output Field General 8 3 2 2 3 2" xfId="31321"/>
    <cellStyle name="Camp Output Field General 8 3 2 2 4" xfId="31322"/>
    <cellStyle name="Camp Output Field General 8 3 2 2 5" xfId="31323"/>
    <cellStyle name="Camp Output Field General 8 3 2 2 6" xfId="31324"/>
    <cellStyle name="Camp Output Field General 8 3 2 2 7" xfId="31325"/>
    <cellStyle name="Camp Output Field General 8 3 2 3" xfId="5393"/>
    <cellStyle name="Camp Output Field General 8 3 2 3 2" xfId="31326"/>
    <cellStyle name="Camp Output Field General 8 3 2 3 3" xfId="31327"/>
    <cellStyle name="Camp Output Field General 8 3 2 3 4" xfId="31328"/>
    <cellStyle name="Camp Output Field General 8 3 2 3 5" xfId="31329"/>
    <cellStyle name="Camp Output Field General 8 3 2 3 6" xfId="31330"/>
    <cellStyle name="Camp Output Field General 8 3 2 3 7" xfId="31331"/>
    <cellStyle name="Camp Output Field General 8 3 2 4" xfId="5394"/>
    <cellStyle name="Camp Output Field General 8 3 2 5" xfId="31332"/>
    <cellStyle name="Camp Output Field General 8 3 2 6" xfId="31333"/>
    <cellStyle name="Camp Output Field General 8 3 2 7" xfId="31334"/>
    <cellStyle name="Camp Output Field General 8 3 2 8" xfId="31335"/>
    <cellStyle name="Camp Output Field General 8 3 3" xfId="5395"/>
    <cellStyle name="Camp Output Field General 8 3 3 2" xfId="5396"/>
    <cellStyle name="Camp Output Field General 8 3 3 2 2" xfId="5397"/>
    <cellStyle name="Camp Output Field General 8 3 3 2 2 2" xfId="31336"/>
    <cellStyle name="Camp Output Field General 8 3 3 2 2 3" xfId="31337"/>
    <cellStyle name="Camp Output Field General 8 3 3 2 2 4" xfId="31338"/>
    <cellStyle name="Camp Output Field General 8 3 3 2 2 5" xfId="31339"/>
    <cellStyle name="Camp Output Field General 8 3 3 2 2 6" xfId="31340"/>
    <cellStyle name="Camp Output Field General 8 3 3 2 2 7" xfId="31341"/>
    <cellStyle name="Camp Output Field General 8 3 3 2 2 8" xfId="31342"/>
    <cellStyle name="Camp Output Field General 8 3 3 2 3" xfId="5398"/>
    <cellStyle name="Camp Output Field General 8 3 3 2 3 2" xfId="31343"/>
    <cellStyle name="Camp Output Field General 8 3 3 2 4" xfId="31344"/>
    <cellStyle name="Camp Output Field General 8 3 3 2 5" xfId="31345"/>
    <cellStyle name="Camp Output Field General 8 3 3 2 6" xfId="31346"/>
    <cellStyle name="Camp Output Field General 8 3 3 2 7" xfId="31347"/>
    <cellStyle name="Camp Output Field General 8 3 3 3" xfId="5399"/>
    <cellStyle name="Camp Output Field General 8 3 3 3 2" xfId="31348"/>
    <cellStyle name="Camp Output Field General 8 3 3 3 3" xfId="31349"/>
    <cellStyle name="Camp Output Field General 8 3 3 3 4" xfId="31350"/>
    <cellStyle name="Camp Output Field General 8 3 3 3 5" xfId="31351"/>
    <cellStyle name="Camp Output Field General 8 3 3 3 6" xfId="31352"/>
    <cellStyle name="Camp Output Field General 8 3 3 3 7" xfId="31353"/>
    <cellStyle name="Camp Output Field General 8 3 3 4" xfId="5400"/>
    <cellStyle name="Camp Output Field General 8 3 3 5" xfId="31354"/>
    <cellStyle name="Camp Output Field General 8 3 3 6" xfId="31355"/>
    <cellStyle name="Camp Output Field General 8 3 3 7" xfId="31356"/>
    <cellStyle name="Camp Output Field General 8 3 3 8" xfId="31357"/>
    <cellStyle name="Camp Output Field General 8 3 4" xfId="5401"/>
    <cellStyle name="Camp Output Field General 8 3 4 2" xfId="5402"/>
    <cellStyle name="Camp Output Field General 8 3 4 2 2" xfId="5403"/>
    <cellStyle name="Camp Output Field General 8 3 4 2 2 2" xfId="31358"/>
    <cellStyle name="Camp Output Field General 8 3 4 2 2 3" xfId="31359"/>
    <cellStyle name="Camp Output Field General 8 3 4 2 2 4" xfId="31360"/>
    <cellStyle name="Camp Output Field General 8 3 4 2 2 5" xfId="31361"/>
    <cellStyle name="Camp Output Field General 8 3 4 2 2 6" xfId="31362"/>
    <cellStyle name="Camp Output Field General 8 3 4 2 2 7" xfId="31363"/>
    <cellStyle name="Camp Output Field General 8 3 4 2 2 8" xfId="31364"/>
    <cellStyle name="Camp Output Field General 8 3 4 2 3" xfId="5404"/>
    <cellStyle name="Camp Output Field General 8 3 4 2 3 2" xfId="31365"/>
    <cellStyle name="Camp Output Field General 8 3 4 2 4" xfId="31366"/>
    <cellStyle name="Camp Output Field General 8 3 4 2 5" xfId="31367"/>
    <cellStyle name="Camp Output Field General 8 3 4 2 6" xfId="31368"/>
    <cellStyle name="Camp Output Field General 8 3 4 2 7" xfId="31369"/>
    <cellStyle name="Camp Output Field General 8 3 4 3" xfId="5405"/>
    <cellStyle name="Camp Output Field General 8 3 4 3 2" xfId="31370"/>
    <cellStyle name="Camp Output Field General 8 3 4 3 3" xfId="31371"/>
    <cellStyle name="Camp Output Field General 8 3 4 3 4" xfId="31372"/>
    <cellStyle name="Camp Output Field General 8 3 4 3 5" xfId="31373"/>
    <cellStyle name="Camp Output Field General 8 3 4 3 6" xfId="31374"/>
    <cellStyle name="Camp Output Field General 8 3 4 3 7" xfId="31375"/>
    <cellStyle name="Camp Output Field General 8 3 4 4" xfId="5406"/>
    <cellStyle name="Camp Output Field General 8 3 4 5" xfId="31376"/>
    <cellStyle name="Camp Output Field General 8 3 4 6" xfId="31377"/>
    <cellStyle name="Camp Output Field General 8 3 4 7" xfId="31378"/>
    <cellStyle name="Camp Output Field General 8 3 4 8" xfId="31379"/>
    <cellStyle name="Camp Output Field General 8 3 5" xfId="5407"/>
    <cellStyle name="Camp Output Field General 8 3 5 2" xfId="5408"/>
    <cellStyle name="Camp Output Field General 8 3 5 2 2" xfId="31380"/>
    <cellStyle name="Camp Output Field General 8 3 5 2 3" xfId="31381"/>
    <cellStyle name="Camp Output Field General 8 3 5 2 4" xfId="31382"/>
    <cellStyle name="Camp Output Field General 8 3 5 2 5" xfId="31383"/>
    <cellStyle name="Camp Output Field General 8 3 5 2 6" xfId="31384"/>
    <cellStyle name="Camp Output Field General 8 3 5 2 7" xfId="31385"/>
    <cellStyle name="Camp Output Field General 8 3 5 2 8" xfId="31386"/>
    <cellStyle name="Camp Output Field General 8 3 5 3" xfId="5409"/>
    <cellStyle name="Camp Output Field General 8 3 5 3 2" xfId="31387"/>
    <cellStyle name="Camp Output Field General 8 3 5 4" xfId="31388"/>
    <cellStyle name="Camp Output Field General 8 3 5 5" xfId="31389"/>
    <cellStyle name="Camp Output Field General 8 3 5 6" xfId="31390"/>
    <cellStyle name="Camp Output Field General 8 3 5 7" xfId="31391"/>
    <cellStyle name="Camp Output Field General 8 3 6" xfId="5410"/>
    <cellStyle name="Camp Output Field General 8 3 6 2" xfId="31392"/>
    <cellStyle name="Camp Output Field General 8 3 6 3" xfId="31393"/>
    <cellStyle name="Camp Output Field General 8 3 6 4" xfId="31394"/>
    <cellStyle name="Camp Output Field General 8 3 6 5" xfId="31395"/>
    <cellStyle name="Camp Output Field General 8 3 6 6" xfId="31396"/>
    <cellStyle name="Camp Output Field General 8 3 6 7" xfId="31397"/>
    <cellStyle name="Camp Output Field General 8 3 7" xfId="5411"/>
    <cellStyle name="Camp Output Field General 8 3 8" xfId="31398"/>
    <cellStyle name="Camp Output Field General 8 3 9" xfId="31399"/>
    <cellStyle name="Camp Output Field General 8 4" xfId="5412"/>
    <cellStyle name="Camp Output Field General 8 4 10" xfId="31400"/>
    <cellStyle name="Camp Output Field General 8 4 11" xfId="31401"/>
    <cellStyle name="Camp Output Field General 8 4 2" xfId="5413"/>
    <cellStyle name="Camp Output Field General 8 4 2 2" xfId="5414"/>
    <cellStyle name="Camp Output Field General 8 4 2 2 2" xfId="5415"/>
    <cellStyle name="Camp Output Field General 8 4 2 2 2 2" xfId="31402"/>
    <cellStyle name="Camp Output Field General 8 4 2 2 2 3" xfId="31403"/>
    <cellStyle name="Camp Output Field General 8 4 2 2 2 4" xfId="31404"/>
    <cellStyle name="Camp Output Field General 8 4 2 2 2 5" xfId="31405"/>
    <cellStyle name="Camp Output Field General 8 4 2 2 2 6" xfId="31406"/>
    <cellStyle name="Camp Output Field General 8 4 2 2 2 7" xfId="31407"/>
    <cellStyle name="Camp Output Field General 8 4 2 2 2 8" xfId="31408"/>
    <cellStyle name="Camp Output Field General 8 4 2 2 3" xfId="5416"/>
    <cellStyle name="Camp Output Field General 8 4 2 2 3 2" xfId="31409"/>
    <cellStyle name="Camp Output Field General 8 4 2 2 4" xfId="31410"/>
    <cellStyle name="Camp Output Field General 8 4 2 2 5" xfId="31411"/>
    <cellStyle name="Camp Output Field General 8 4 2 2 6" xfId="31412"/>
    <cellStyle name="Camp Output Field General 8 4 2 2 7" xfId="31413"/>
    <cellStyle name="Camp Output Field General 8 4 2 3" xfId="5417"/>
    <cellStyle name="Camp Output Field General 8 4 2 3 2" xfId="31414"/>
    <cellStyle name="Camp Output Field General 8 4 2 3 3" xfId="31415"/>
    <cellStyle name="Camp Output Field General 8 4 2 3 4" xfId="31416"/>
    <cellStyle name="Camp Output Field General 8 4 2 3 5" xfId="31417"/>
    <cellStyle name="Camp Output Field General 8 4 2 3 6" xfId="31418"/>
    <cellStyle name="Camp Output Field General 8 4 2 3 7" xfId="31419"/>
    <cellStyle name="Camp Output Field General 8 4 2 4" xfId="5418"/>
    <cellStyle name="Camp Output Field General 8 4 2 5" xfId="31420"/>
    <cellStyle name="Camp Output Field General 8 4 2 6" xfId="31421"/>
    <cellStyle name="Camp Output Field General 8 4 2 7" xfId="31422"/>
    <cellStyle name="Camp Output Field General 8 4 2 8" xfId="31423"/>
    <cellStyle name="Camp Output Field General 8 4 3" xfId="5419"/>
    <cellStyle name="Camp Output Field General 8 4 3 2" xfId="5420"/>
    <cellStyle name="Camp Output Field General 8 4 3 2 2" xfId="5421"/>
    <cellStyle name="Camp Output Field General 8 4 3 2 2 2" xfId="31424"/>
    <cellStyle name="Camp Output Field General 8 4 3 2 2 3" xfId="31425"/>
    <cellStyle name="Camp Output Field General 8 4 3 2 2 4" xfId="31426"/>
    <cellStyle name="Camp Output Field General 8 4 3 2 2 5" xfId="31427"/>
    <cellStyle name="Camp Output Field General 8 4 3 2 2 6" xfId="31428"/>
    <cellStyle name="Camp Output Field General 8 4 3 2 2 7" xfId="31429"/>
    <cellStyle name="Camp Output Field General 8 4 3 2 2 8" xfId="31430"/>
    <cellStyle name="Camp Output Field General 8 4 3 2 3" xfId="5422"/>
    <cellStyle name="Camp Output Field General 8 4 3 2 3 2" xfId="31431"/>
    <cellStyle name="Camp Output Field General 8 4 3 2 4" xfId="31432"/>
    <cellStyle name="Camp Output Field General 8 4 3 2 5" xfId="31433"/>
    <cellStyle name="Camp Output Field General 8 4 3 2 6" xfId="31434"/>
    <cellStyle name="Camp Output Field General 8 4 3 2 7" xfId="31435"/>
    <cellStyle name="Camp Output Field General 8 4 3 3" xfId="5423"/>
    <cellStyle name="Camp Output Field General 8 4 3 3 2" xfId="31436"/>
    <cellStyle name="Camp Output Field General 8 4 3 3 3" xfId="31437"/>
    <cellStyle name="Camp Output Field General 8 4 3 3 4" xfId="31438"/>
    <cellStyle name="Camp Output Field General 8 4 3 3 5" xfId="31439"/>
    <cellStyle name="Camp Output Field General 8 4 3 3 6" xfId="31440"/>
    <cellStyle name="Camp Output Field General 8 4 3 3 7" xfId="31441"/>
    <cellStyle name="Camp Output Field General 8 4 3 4" xfId="5424"/>
    <cellStyle name="Camp Output Field General 8 4 3 5" xfId="31442"/>
    <cellStyle name="Camp Output Field General 8 4 3 6" xfId="31443"/>
    <cellStyle name="Camp Output Field General 8 4 3 7" xfId="31444"/>
    <cellStyle name="Camp Output Field General 8 4 3 8" xfId="31445"/>
    <cellStyle name="Camp Output Field General 8 4 4" xfId="5425"/>
    <cellStyle name="Camp Output Field General 8 4 4 2" xfId="5426"/>
    <cellStyle name="Camp Output Field General 8 4 4 2 2" xfId="5427"/>
    <cellStyle name="Camp Output Field General 8 4 4 2 2 2" xfId="31446"/>
    <cellStyle name="Camp Output Field General 8 4 4 2 2 3" xfId="31447"/>
    <cellStyle name="Camp Output Field General 8 4 4 2 2 4" xfId="31448"/>
    <cellStyle name="Camp Output Field General 8 4 4 2 2 5" xfId="31449"/>
    <cellStyle name="Camp Output Field General 8 4 4 2 2 6" xfId="31450"/>
    <cellStyle name="Camp Output Field General 8 4 4 2 2 7" xfId="31451"/>
    <cellStyle name="Camp Output Field General 8 4 4 2 2 8" xfId="31452"/>
    <cellStyle name="Camp Output Field General 8 4 4 2 3" xfId="5428"/>
    <cellStyle name="Camp Output Field General 8 4 4 2 3 2" xfId="31453"/>
    <cellStyle name="Camp Output Field General 8 4 4 2 4" xfId="31454"/>
    <cellStyle name="Camp Output Field General 8 4 4 2 5" xfId="31455"/>
    <cellStyle name="Camp Output Field General 8 4 4 2 6" xfId="31456"/>
    <cellStyle name="Camp Output Field General 8 4 4 2 7" xfId="31457"/>
    <cellStyle name="Camp Output Field General 8 4 4 3" xfId="5429"/>
    <cellStyle name="Camp Output Field General 8 4 4 3 2" xfId="31458"/>
    <cellStyle name="Camp Output Field General 8 4 4 3 3" xfId="31459"/>
    <cellStyle name="Camp Output Field General 8 4 4 3 4" xfId="31460"/>
    <cellStyle name="Camp Output Field General 8 4 4 3 5" xfId="31461"/>
    <cellStyle name="Camp Output Field General 8 4 4 3 6" xfId="31462"/>
    <cellStyle name="Camp Output Field General 8 4 4 3 7" xfId="31463"/>
    <cellStyle name="Camp Output Field General 8 4 4 4" xfId="5430"/>
    <cellStyle name="Camp Output Field General 8 4 4 5" xfId="31464"/>
    <cellStyle name="Camp Output Field General 8 4 4 6" xfId="31465"/>
    <cellStyle name="Camp Output Field General 8 4 4 7" xfId="31466"/>
    <cellStyle name="Camp Output Field General 8 4 4 8" xfId="31467"/>
    <cellStyle name="Camp Output Field General 8 4 5" xfId="5431"/>
    <cellStyle name="Camp Output Field General 8 4 5 2" xfId="5432"/>
    <cellStyle name="Camp Output Field General 8 4 5 2 2" xfId="31468"/>
    <cellStyle name="Camp Output Field General 8 4 5 2 3" xfId="31469"/>
    <cellStyle name="Camp Output Field General 8 4 5 2 4" xfId="31470"/>
    <cellStyle name="Camp Output Field General 8 4 5 2 5" xfId="31471"/>
    <cellStyle name="Camp Output Field General 8 4 5 2 6" xfId="31472"/>
    <cellStyle name="Camp Output Field General 8 4 5 2 7" xfId="31473"/>
    <cellStyle name="Camp Output Field General 8 4 5 2 8" xfId="31474"/>
    <cellStyle name="Camp Output Field General 8 4 5 3" xfId="5433"/>
    <cellStyle name="Camp Output Field General 8 4 5 3 2" xfId="31475"/>
    <cellStyle name="Camp Output Field General 8 4 5 4" xfId="31476"/>
    <cellStyle name="Camp Output Field General 8 4 5 5" xfId="31477"/>
    <cellStyle name="Camp Output Field General 8 4 5 6" xfId="31478"/>
    <cellStyle name="Camp Output Field General 8 4 5 7" xfId="31479"/>
    <cellStyle name="Camp Output Field General 8 4 6" xfId="5434"/>
    <cellStyle name="Camp Output Field General 8 4 6 2" xfId="31480"/>
    <cellStyle name="Camp Output Field General 8 4 6 3" xfId="31481"/>
    <cellStyle name="Camp Output Field General 8 4 6 4" xfId="31482"/>
    <cellStyle name="Camp Output Field General 8 4 6 5" xfId="31483"/>
    <cellStyle name="Camp Output Field General 8 4 6 6" xfId="31484"/>
    <cellStyle name="Camp Output Field General 8 4 6 7" xfId="31485"/>
    <cellStyle name="Camp Output Field General 8 4 7" xfId="5435"/>
    <cellStyle name="Camp Output Field General 8 4 8" xfId="31486"/>
    <cellStyle name="Camp Output Field General 8 4 9" xfId="31487"/>
    <cellStyle name="Camp Output Field General 8 5" xfId="5436"/>
    <cellStyle name="Camp Output Field General 8 5 2" xfId="5437"/>
    <cellStyle name="Camp Output Field General 8 5 2 2" xfId="5438"/>
    <cellStyle name="Camp Output Field General 8 5 2 2 2" xfId="31488"/>
    <cellStyle name="Camp Output Field General 8 5 2 2 3" xfId="31489"/>
    <cellStyle name="Camp Output Field General 8 5 2 2 4" xfId="31490"/>
    <cellStyle name="Camp Output Field General 8 5 2 2 5" xfId="31491"/>
    <cellStyle name="Camp Output Field General 8 5 2 2 6" xfId="31492"/>
    <cellStyle name="Camp Output Field General 8 5 2 2 7" xfId="31493"/>
    <cellStyle name="Camp Output Field General 8 5 2 2 8" xfId="31494"/>
    <cellStyle name="Camp Output Field General 8 5 2 3" xfId="5439"/>
    <cellStyle name="Camp Output Field General 8 5 2 3 2" xfId="31495"/>
    <cellStyle name="Camp Output Field General 8 5 2 4" xfId="31496"/>
    <cellStyle name="Camp Output Field General 8 5 2 5" xfId="31497"/>
    <cellStyle name="Camp Output Field General 8 5 2 6" xfId="31498"/>
    <cellStyle name="Camp Output Field General 8 5 2 7" xfId="31499"/>
    <cellStyle name="Camp Output Field General 8 5 3" xfId="5440"/>
    <cellStyle name="Camp Output Field General 8 5 3 2" xfId="31500"/>
    <cellStyle name="Camp Output Field General 8 5 3 3" xfId="31501"/>
    <cellStyle name="Camp Output Field General 8 5 3 4" xfId="31502"/>
    <cellStyle name="Camp Output Field General 8 5 3 5" xfId="31503"/>
    <cellStyle name="Camp Output Field General 8 5 3 6" xfId="31504"/>
    <cellStyle name="Camp Output Field General 8 5 3 7" xfId="31505"/>
    <cellStyle name="Camp Output Field General 8 5 4" xfId="5441"/>
    <cellStyle name="Camp Output Field General 8 5 5" xfId="31506"/>
    <cellStyle name="Camp Output Field General 8 5 6" xfId="31507"/>
    <cellStyle name="Camp Output Field General 8 5 7" xfId="31508"/>
    <cellStyle name="Camp Output Field General 8 5 8" xfId="31509"/>
    <cellStyle name="Camp Output Field General 8 6" xfId="5442"/>
    <cellStyle name="Camp Output Field General 8 6 2" xfId="5443"/>
    <cellStyle name="Camp Output Field General 8 6 2 2" xfId="5444"/>
    <cellStyle name="Camp Output Field General 8 6 2 2 2" xfId="31510"/>
    <cellStyle name="Camp Output Field General 8 6 2 2 3" xfId="31511"/>
    <cellStyle name="Camp Output Field General 8 6 2 2 4" xfId="31512"/>
    <cellStyle name="Camp Output Field General 8 6 2 2 5" xfId="31513"/>
    <cellStyle name="Camp Output Field General 8 6 2 2 6" xfId="31514"/>
    <cellStyle name="Camp Output Field General 8 6 2 2 7" xfId="31515"/>
    <cellStyle name="Camp Output Field General 8 6 2 2 8" xfId="31516"/>
    <cellStyle name="Camp Output Field General 8 6 2 3" xfId="5445"/>
    <cellStyle name="Camp Output Field General 8 6 2 3 2" xfId="31517"/>
    <cellStyle name="Camp Output Field General 8 6 2 4" xfId="31518"/>
    <cellStyle name="Camp Output Field General 8 6 2 5" xfId="31519"/>
    <cellStyle name="Camp Output Field General 8 6 2 6" xfId="31520"/>
    <cellStyle name="Camp Output Field General 8 6 2 7" xfId="31521"/>
    <cellStyle name="Camp Output Field General 8 6 3" xfId="5446"/>
    <cellStyle name="Camp Output Field General 8 6 3 2" xfId="31522"/>
    <cellStyle name="Camp Output Field General 8 6 3 3" xfId="31523"/>
    <cellStyle name="Camp Output Field General 8 6 3 4" xfId="31524"/>
    <cellStyle name="Camp Output Field General 8 6 3 5" xfId="31525"/>
    <cellStyle name="Camp Output Field General 8 6 3 6" xfId="31526"/>
    <cellStyle name="Camp Output Field General 8 6 3 7" xfId="31527"/>
    <cellStyle name="Camp Output Field General 8 6 4" xfId="5447"/>
    <cellStyle name="Camp Output Field General 8 6 5" xfId="31528"/>
    <cellStyle name="Camp Output Field General 8 6 6" xfId="31529"/>
    <cellStyle name="Camp Output Field General 8 6 7" xfId="31530"/>
    <cellStyle name="Camp Output Field General 8 6 8" xfId="31531"/>
    <cellStyle name="Camp Output Field General 8 7" xfId="5448"/>
    <cellStyle name="Camp Output Field General 8 7 2" xfId="5449"/>
    <cellStyle name="Camp Output Field General 8 7 2 2" xfId="5450"/>
    <cellStyle name="Camp Output Field General 8 7 2 2 2" xfId="31532"/>
    <cellStyle name="Camp Output Field General 8 7 2 2 3" xfId="31533"/>
    <cellStyle name="Camp Output Field General 8 7 2 2 4" xfId="31534"/>
    <cellStyle name="Camp Output Field General 8 7 2 2 5" xfId="31535"/>
    <cellStyle name="Camp Output Field General 8 7 2 2 6" xfId="31536"/>
    <cellStyle name="Camp Output Field General 8 7 2 2 7" xfId="31537"/>
    <cellStyle name="Camp Output Field General 8 7 2 2 8" xfId="31538"/>
    <cellStyle name="Camp Output Field General 8 7 2 3" xfId="5451"/>
    <cellStyle name="Camp Output Field General 8 7 2 3 2" xfId="31539"/>
    <cellStyle name="Camp Output Field General 8 7 2 4" xfId="31540"/>
    <cellStyle name="Camp Output Field General 8 7 2 5" xfId="31541"/>
    <cellStyle name="Camp Output Field General 8 7 2 6" xfId="31542"/>
    <cellStyle name="Camp Output Field General 8 7 2 7" xfId="31543"/>
    <cellStyle name="Camp Output Field General 8 7 3" xfId="5452"/>
    <cellStyle name="Camp Output Field General 8 7 3 2" xfId="31544"/>
    <cellStyle name="Camp Output Field General 8 7 3 3" xfId="31545"/>
    <cellStyle name="Camp Output Field General 8 7 3 4" xfId="31546"/>
    <cellStyle name="Camp Output Field General 8 7 3 5" xfId="31547"/>
    <cellStyle name="Camp Output Field General 8 7 3 6" xfId="31548"/>
    <cellStyle name="Camp Output Field General 8 7 3 7" xfId="31549"/>
    <cellStyle name="Camp Output Field General 8 7 4" xfId="5453"/>
    <cellStyle name="Camp Output Field General 8 7 5" xfId="31550"/>
    <cellStyle name="Camp Output Field General 8 7 6" xfId="31551"/>
    <cellStyle name="Camp Output Field General 8 7 7" xfId="31552"/>
    <cellStyle name="Camp Output Field General 8 7 8" xfId="31553"/>
    <cellStyle name="Camp Output Field General 8 8" xfId="5454"/>
    <cellStyle name="Camp Output Field General 8 8 2" xfId="5455"/>
    <cellStyle name="Camp Output Field General 8 8 2 2" xfId="31554"/>
    <cellStyle name="Camp Output Field General 8 8 2 3" xfId="31555"/>
    <cellStyle name="Camp Output Field General 8 8 2 4" xfId="31556"/>
    <cellStyle name="Camp Output Field General 8 8 2 5" xfId="31557"/>
    <cellStyle name="Camp Output Field General 8 8 2 6" xfId="31558"/>
    <cellStyle name="Camp Output Field General 8 8 2 7" xfId="31559"/>
    <cellStyle name="Camp Output Field General 8 8 2 8" xfId="31560"/>
    <cellStyle name="Camp Output Field General 8 8 3" xfId="5456"/>
    <cellStyle name="Camp Output Field General 8 8 3 2" xfId="31561"/>
    <cellStyle name="Camp Output Field General 8 8 4" xfId="31562"/>
    <cellStyle name="Camp Output Field General 8 8 5" xfId="31563"/>
    <cellStyle name="Camp Output Field General 8 8 6" xfId="31564"/>
    <cellStyle name="Camp Output Field General 8 8 7" xfId="31565"/>
    <cellStyle name="Camp Output Field General 8 9" xfId="5457"/>
    <cellStyle name="Camp Output Field General 8 9 2" xfId="31566"/>
    <cellStyle name="Camp Output Field General 8 9 3" xfId="31567"/>
    <cellStyle name="Camp Output Field General 8 9 4" xfId="31568"/>
    <cellStyle name="Camp Output Field General 8 9 5" xfId="31569"/>
    <cellStyle name="Camp Output Field General 8 9 6" xfId="31570"/>
    <cellStyle name="Camp Output Field General 8 9 7" xfId="31571"/>
    <cellStyle name="Camp Output Field General 9" xfId="5458"/>
    <cellStyle name="Camp Output Field General 9 10" xfId="5459"/>
    <cellStyle name="Camp Output Field General 9 11" xfId="31572"/>
    <cellStyle name="Camp Output Field General 9 12" xfId="31573"/>
    <cellStyle name="Camp Output Field General 9 13" xfId="31574"/>
    <cellStyle name="Camp Output Field General 9 14" xfId="31575"/>
    <cellStyle name="Camp Output Field General 9 2" xfId="5460"/>
    <cellStyle name="Camp Output Field General 9 2 10" xfId="31576"/>
    <cellStyle name="Camp Output Field General 9 2 11" xfId="31577"/>
    <cellStyle name="Camp Output Field General 9 2 12" xfId="31578"/>
    <cellStyle name="Camp Output Field General 9 2 2" xfId="5461"/>
    <cellStyle name="Camp Output Field General 9 2 2 10" xfId="31579"/>
    <cellStyle name="Camp Output Field General 9 2 2 11" xfId="31580"/>
    <cellStyle name="Camp Output Field General 9 2 2 2" xfId="5462"/>
    <cellStyle name="Camp Output Field General 9 2 2 2 2" xfId="5463"/>
    <cellStyle name="Camp Output Field General 9 2 2 2 2 2" xfId="5464"/>
    <cellStyle name="Camp Output Field General 9 2 2 2 2 2 2" xfId="31581"/>
    <cellStyle name="Camp Output Field General 9 2 2 2 2 2 3" xfId="31582"/>
    <cellStyle name="Camp Output Field General 9 2 2 2 2 2 4" xfId="31583"/>
    <cellStyle name="Camp Output Field General 9 2 2 2 2 2 5" xfId="31584"/>
    <cellStyle name="Camp Output Field General 9 2 2 2 2 2 6" xfId="31585"/>
    <cellStyle name="Camp Output Field General 9 2 2 2 2 2 7" xfId="31586"/>
    <cellStyle name="Camp Output Field General 9 2 2 2 2 2 8" xfId="31587"/>
    <cellStyle name="Camp Output Field General 9 2 2 2 2 3" xfId="5465"/>
    <cellStyle name="Camp Output Field General 9 2 2 2 2 3 2" xfId="31588"/>
    <cellStyle name="Camp Output Field General 9 2 2 2 2 4" xfId="31589"/>
    <cellStyle name="Camp Output Field General 9 2 2 2 2 5" xfId="31590"/>
    <cellStyle name="Camp Output Field General 9 2 2 2 2 6" xfId="31591"/>
    <cellStyle name="Camp Output Field General 9 2 2 2 2 7" xfId="31592"/>
    <cellStyle name="Camp Output Field General 9 2 2 2 3" xfId="5466"/>
    <cellStyle name="Camp Output Field General 9 2 2 2 3 2" xfId="31593"/>
    <cellStyle name="Camp Output Field General 9 2 2 2 3 3" xfId="31594"/>
    <cellStyle name="Camp Output Field General 9 2 2 2 3 4" xfId="31595"/>
    <cellStyle name="Camp Output Field General 9 2 2 2 3 5" xfId="31596"/>
    <cellStyle name="Camp Output Field General 9 2 2 2 3 6" xfId="31597"/>
    <cellStyle name="Camp Output Field General 9 2 2 2 3 7" xfId="31598"/>
    <cellStyle name="Camp Output Field General 9 2 2 2 4" xfId="5467"/>
    <cellStyle name="Camp Output Field General 9 2 2 2 5" xfId="31599"/>
    <cellStyle name="Camp Output Field General 9 2 2 2 6" xfId="31600"/>
    <cellStyle name="Camp Output Field General 9 2 2 2 7" xfId="31601"/>
    <cellStyle name="Camp Output Field General 9 2 2 2 8" xfId="31602"/>
    <cellStyle name="Camp Output Field General 9 2 2 3" xfId="5468"/>
    <cellStyle name="Camp Output Field General 9 2 2 3 2" xfId="5469"/>
    <cellStyle name="Camp Output Field General 9 2 2 3 2 2" xfId="5470"/>
    <cellStyle name="Camp Output Field General 9 2 2 3 2 2 2" xfId="31603"/>
    <cellStyle name="Camp Output Field General 9 2 2 3 2 2 3" xfId="31604"/>
    <cellStyle name="Camp Output Field General 9 2 2 3 2 2 4" xfId="31605"/>
    <cellStyle name="Camp Output Field General 9 2 2 3 2 2 5" xfId="31606"/>
    <cellStyle name="Camp Output Field General 9 2 2 3 2 2 6" xfId="31607"/>
    <cellStyle name="Camp Output Field General 9 2 2 3 2 2 7" xfId="31608"/>
    <cellStyle name="Camp Output Field General 9 2 2 3 2 2 8" xfId="31609"/>
    <cellStyle name="Camp Output Field General 9 2 2 3 2 3" xfId="5471"/>
    <cellStyle name="Camp Output Field General 9 2 2 3 2 3 2" xfId="31610"/>
    <cellStyle name="Camp Output Field General 9 2 2 3 2 4" xfId="31611"/>
    <cellStyle name="Camp Output Field General 9 2 2 3 2 5" xfId="31612"/>
    <cellStyle name="Camp Output Field General 9 2 2 3 2 6" xfId="31613"/>
    <cellStyle name="Camp Output Field General 9 2 2 3 2 7" xfId="31614"/>
    <cellStyle name="Camp Output Field General 9 2 2 3 3" xfId="5472"/>
    <cellStyle name="Camp Output Field General 9 2 2 3 3 2" xfId="31615"/>
    <cellStyle name="Camp Output Field General 9 2 2 3 3 3" xfId="31616"/>
    <cellStyle name="Camp Output Field General 9 2 2 3 3 4" xfId="31617"/>
    <cellStyle name="Camp Output Field General 9 2 2 3 3 5" xfId="31618"/>
    <cellStyle name="Camp Output Field General 9 2 2 3 3 6" xfId="31619"/>
    <cellStyle name="Camp Output Field General 9 2 2 3 3 7" xfId="31620"/>
    <cellStyle name="Camp Output Field General 9 2 2 3 4" xfId="5473"/>
    <cellStyle name="Camp Output Field General 9 2 2 3 5" xfId="31621"/>
    <cellStyle name="Camp Output Field General 9 2 2 3 6" xfId="31622"/>
    <cellStyle name="Camp Output Field General 9 2 2 3 7" xfId="31623"/>
    <cellStyle name="Camp Output Field General 9 2 2 3 8" xfId="31624"/>
    <cellStyle name="Camp Output Field General 9 2 2 4" xfId="5474"/>
    <cellStyle name="Camp Output Field General 9 2 2 4 2" xfId="5475"/>
    <cellStyle name="Camp Output Field General 9 2 2 4 2 2" xfId="5476"/>
    <cellStyle name="Camp Output Field General 9 2 2 4 2 2 2" xfId="31625"/>
    <cellStyle name="Camp Output Field General 9 2 2 4 2 2 3" xfId="31626"/>
    <cellStyle name="Camp Output Field General 9 2 2 4 2 2 4" xfId="31627"/>
    <cellStyle name="Camp Output Field General 9 2 2 4 2 2 5" xfId="31628"/>
    <cellStyle name="Camp Output Field General 9 2 2 4 2 2 6" xfId="31629"/>
    <cellStyle name="Camp Output Field General 9 2 2 4 2 2 7" xfId="31630"/>
    <cellStyle name="Camp Output Field General 9 2 2 4 2 2 8" xfId="31631"/>
    <cellStyle name="Camp Output Field General 9 2 2 4 2 3" xfId="5477"/>
    <cellStyle name="Camp Output Field General 9 2 2 4 2 3 2" xfId="31632"/>
    <cellStyle name="Camp Output Field General 9 2 2 4 2 4" xfId="31633"/>
    <cellStyle name="Camp Output Field General 9 2 2 4 2 5" xfId="31634"/>
    <cellStyle name="Camp Output Field General 9 2 2 4 2 6" xfId="31635"/>
    <cellStyle name="Camp Output Field General 9 2 2 4 2 7" xfId="31636"/>
    <cellStyle name="Camp Output Field General 9 2 2 4 3" xfId="5478"/>
    <cellStyle name="Camp Output Field General 9 2 2 4 3 2" xfId="31637"/>
    <cellStyle name="Camp Output Field General 9 2 2 4 3 3" xfId="31638"/>
    <cellStyle name="Camp Output Field General 9 2 2 4 3 4" xfId="31639"/>
    <cellStyle name="Camp Output Field General 9 2 2 4 3 5" xfId="31640"/>
    <cellStyle name="Camp Output Field General 9 2 2 4 3 6" xfId="31641"/>
    <cellStyle name="Camp Output Field General 9 2 2 4 3 7" xfId="31642"/>
    <cellStyle name="Camp Output Field General 9 2 2 4 4" xfId="5479"/>
    <cellStyle name="Camp Output Field General 9 2 2 4 5" xfId="31643"/>
    <cellStyle name="Camp Output Field General 9 2 2 4 6" xfId="31644"/>
    <cellStyle name="Camp Output Field General 9 2 2 4 7" xfId="31645"/>
    <cellStyle name="Camp Output Field General 9 2 2 4 8" xfId="31646"/>
    <cellStyle name="Camp Output Field General 9 2 2 5" xfId="5480"/>
    <cellStyle name="Camp Output Field General 9 2 2 5 2" xfId="5481"/>
    <cellStyle name="Camp Output Field General 9 2 2 5 2 2" xfId="31647"/>
    <cellStyle name="Camp Output Field General 9 2 2 5 2 3" xfId="31648"/>
    <cellStyle name="Camp Output Field General 9 2 2 5 2 4" xfId="31649"/>
    <cellStyle name="Camp Output Field General 9 2 2 5 2 5" xfId="31650"/>
    <cellStyle name="Camp Output Field General 9 2 2 5 2 6" xfId="31651"/>
    <cellStyle name="Camp Output Field General 9 2 2 5 2 7" xfId="31652"/>
    <cellStyle name="Camp Output Field General 9 2 2 5 2 8" xfId="31653"/>
    <cellStyle name="Camp Output Field General 9 2 2 5 3" xfId="5482"/>
    <cellStyle name="Camp Output Field General 9 2 2 5 3 2" xfId="31654"/>
    <cellStyle name="Camp Output Field General 9 2 2 5 4" xfId="31655"/>
    <cellStyle name="Camp Output Field General 9 2 2 5 5" xfId="31656"/>
    <cellStyle name="Camp Output Field General 9 2 2 5 6" xfId="31657"/>
    <cellStyle name="Camp Output Field General 9 2 2 5 7" xfId="31658"/>
    <cellStyle name="Camp Output Field General 9 2 2 6" xfId="5483"/>
    <cellStyle name="Camp Output Field General 9 2 2 6 2" xfId="31659"/>
    <cellStyle name="Camp Output Field General 9 2 2 6 3" xfId="31660"/>
    <cellStyle name="Camp Output Field General 9 2 2 6 4" xfId="31661"/>
    <cellStyle name="Camp Output Field General 9 2 2 6 5" xfId="31662"/>
    <cellStyle name="Camp Output Field General 9 2 2 6 6" xfId="31663"/>
    <cellStyle name="Camp Output Field General 9 2 2 6 7" xfId="31664"/>
    <cellStyle name="Camp Output Field General 9 2 2 7" xfId="5484"/>
    <cellStyle name="Camp Output Field General 9 2 2 8" xfId="31665"/>
    <cellStyle name="Camp Output Field General 9 2 2 9" xfId="31666"/>
    <cellStyle name="Camp Output Field General 9 2 3" xfId="5485"/>
    <cellStyle name="Camp Output Field General 9 2 3 2" xfId="5486"/>
    <cellStyle name="Camp Output Field General 9 2 3 2 2" xfId="5487"/>
    <cellStyle name="Camp Output Field General 9 2 3 2 2 2" xfId="31667"/>
    <cellStyle name="Camp Output Field General 9 2 3 2 2 3" xfId="31668"/>
    <cellStyle name="Camp Output Field General 9 2 3 2 2 4" xfId="31669"/>
    <cellStyle name="Camp Output Field General 9 2 3 2 2 5" xfId="31670"/>
    <cellStyle name="Camp Output Field General 9 2 3 2 2 6" xfId="31671"/>
    <cellStyle name="Camp Output Field General 9 2 3 2 2 7" xfId="31672"/>
    <cellStyle name="Camp Output Field General 9 2 3 2 2 8" xfId="31673"/>
    <cellStyle name="Camp Output Field General 9 2 3 2 3" xfId="5488"/>
    <cellStyle name="Camp Output Field General 9 2 3 2 3 2" xfId="31674"/>
    <cellStyle name="Camp Output Field General 9 2 3 2 4" xfId="31675"/>
    <cellStyle name="Camp Output Field General 9 2 3 2 5" xfId="31676"/>
    <cellStyle name="Camp Output Field General 9 2 3 2 6" xfId="31677"/>
    <cellStyle name="Camp Output Field General 9 2 3 2 7" xfId="31678"/>
    <cellStyle name="Camp Output Field General 9 2 3 3" xfId="5489"/>
    <cellStyle name="Camp Output Field General 9 2 3 3 2" xfId="31679"/>
    <cellStyle name="Camp Output Field General 9 2 3 3 3" xfId="31680"/>
    <cellStyle name="Camp Output Field General 9 2 3 3 4" xfId="31681"/>
    <cellStyle name="Camp Output Field General 9 2 3 3 5" xfId="31682"/>
    <cellStyle name="Camp Output Field General 9 2 3 3 6" xfId="31683"/>
    <cellStyle name="Camp Output Field General 9 2 3 3 7" xfId="31684"/>
    <cellStyle name="Camp Output Field General 9 2 3 4" xfId="5490"/>
    <cellStyle name="Camp Output Field General 9 2 3 5" xfId="31685"/>
    <cellStyle name="Camp Output Field General 9 2 3 6" xfId="31686"/>
    <cellStyle name="Camp Output Field General 9 2 3 7" xfId="31687"/>
    <cellStyle name="Camp Output Field General 9 2 3 8" xfId="31688"/>
    <cellStyle name="Camp Output Field General 9 2 4" xfId="5491"/>
    <cellStyle name="Camp Output Field General 9 2 4 2" xfId="5492"/>
    <cellStyle name="Camp Output Field General 9 2 4 2 2" xfId="5493"/>
    <cellStyle name="Camp Output Field General 9 2 4 2 2 2" xfId="31689"/>
    <cellStyle name="Camp Output Field General 9 2 4 2 2 3" xfId="31690"/>
    <cellStyle name="Camp Output Field General 9 2 4 2 2 4" xfId="31691"/>
    <cellStyle name="Camp Output Field General 9 2 4 2 2 5" xfId="31692"/>
    <cellStyle name="Camp Output Field General 9 2 4 2 2 6" xfId="31693"/>
    <cellStyle name="Camp Output Field General 9 2 4 2 2 7" xfId="31694"/>
    <cellStyle name="Camp Output Field General 9 2 4 2 2 8" xfId="31695"/>
    <cellStyle name="Camp Output Field General 9 2 4 2 3" xfId="5494"/>
    <cellStyle name="Camp Output Field General 9 2 4 2 3 2" xfId="31696"/>
    <cellStyle name="Camp Output Field General 9 2 4 2 4" xfId="31697"/>
    <cellStyle name="Camp Output Field General 9 2 4 2 5" xfId="31698"/>
    <cellStyle name="Camp Output Field General 9 2 4 2 6" xfId="31699"/>
    <cellStyle name="Camp Output Field General 9 2 4 2 7" xfId="31700"/>
    <cellStyle name="Camp Output Field General 9 2 4 3" xfId="5495"/>
    <cellStyle name="Camp Output Field General 9 2 4 3 2" xfId="31701"/>
    <cellStyle name="Camp Output Field General 9 2 4 3 3" xfId="31702"/>
    <cellStyle name="Camp Output Field General 9 2 4 3 4" xfId="31703"/>
    <cellStyle name="Camp Output Field General 9 2 4 3 5" xfId="31704"/>
    <cellStyle name="Camp Output Field General 9 2 4 3 6" xfId="31705"/>
    <cellStyle name="Camp Output Field General 9 2 4 3 7" xfId="31706"/>
    <cellStyle name="Camp Output Field General 9 2 4 4" xfId="5496"/>
    <cellStyle name="Camp Output Field General 9 2 4 5" xfId="31707"/>
    <cellStyle name="Camp Output Field General 9 2 4 6" xfId="31708"/>
    <cellStyle name="Camp Output Field General 9 2 4 7" xfId="31709"/>
    <cellStyle name="Camp Output Field General 9 2 4 8" xfId="31710"/>
    <cellStyle name="Camp Output Field General 9 2 5" xfId="5497"/>
    <cellStyle name="Camp Output Field General 9 2 5 2" xfId="5498"/>
    <cellStyle name="Camp Output Field General 9 2 5 2 2" xfId="5499"/>
    <cellStyle name="Camp Output Field General 9 2 5 2 2 2" xfId="31711"/>
    <cellStyle name="Camp Output Field General 9 2 5 2 2 3" xfId="31712"/>
    <cellStyle name="Camp Output Field General 9 2 5 2 2 4" xfId="31713"/>
    <cellStyle name="Camp Output Field General 9 2 5 2 2 5" xfId="31714"/>
    <cellStyle name="Camp Output Field General 9 2 5 2 2 6" xfId="31715"/>
    <cellStyle name="Camp Output Field General 9 2 5 2 2 7" xfId="31716"/>
    <cellStyle name="Camp Output Field General 9 2 5 2 2 8" xfId="31717"/>
    <cellStyle name="Camp Output Field General 9 2 5 2 3" xfId="5500"/>
    <cellStyle name="Camp Output Field General 9 2 5 2 3 2" xfId="31718"/>
    <cellStyle name="Camp Output Field General 9 2 5 2 4" xfId="31719"/>
    <cellStyle name="Camp Output Field General 9 2 5 2 5" xfId="31720"/>
    <cellStyle name="Camp Output Field General 9 2 5 2 6" xfId="31721"/>
    <cellStyle name="Camp Output Field General 9 2 5 2 7" xfId="31722"/>
    <cellStyle name="Camp Output Field General 9 2 5 3" xfId="5501"/>
    <cellStyle name="Camp Output Field General 9 2 5 3 2" xfId="31723"/>
    <cellStyle name="Camp Output Field General 9 2 5 3 3" xfId="31724"/>
    <cellStyle name="Camp Output Field General 9 2 5 3 4" xfId="31725"/>
    <cellStyle name="Camp Output Field General 9 2 5 3 5" xfId="31726"/>
    <cellStyle name="Camp Output Field General 9 2 5 3 6" xfId="31727"/>
    <cellStyle name="Camp Output Field General 9 2 5 3 7" xfId="31728"/>
    <cellStyle name="Camp Output Field General 9 2 5 4" xfId="5502"/>
    <cellStyle name="Camp Output Field General 9 2 5 5" xfId="31729"/>
    <cellStyle name="Camp Output Field General 9 2 5 6" xfId="31730"/>
    <cellStyle name="Camp Output Field General 9 2 5 7" xfId="31731"/>
    <cellStyle name="Camp Output Field General 9 2 5 8" xfId="31732"/>
    <cellStyle name="Camp Output Field General 9 2 6" xfId="5503"/>
    <cellStyle name="Camp Output Field General 9 2 6 2" xfId="5504"/>
    <cellStyle name="Camp Output Field General 9 2 6 2 2" xfId="31733"/>
    <cellStyle name="Camp Output Field General 9 2 6 2 3" xfId="31734"/>
    <cellStyle name="Camp Output Field General 9 2 6 2 4" xfId="31735"/>
    <cellStyle name="Camp Output Field General 9 2 6 2 5" xfId="31736"/>
    <cellStyle name="Camp Output Field General 9 2 6 2 6" xfId="31737"/>
    <cellStyle name="Camp Output Field General 9 2 6 2 7" xfId="31738"/>
    <cellStyle name="Camp Output Field General 9 2 6 2 8" xfId="31739"/>
    <cellStyle name="Camp Output Field General 9 2 6 3" xfId="5505"/>
    <cellStyle name="Camp Output Field General 9 2 6 3 2" xfId="31740"/>
    <cellStyle name="Camp Output Field General 9 2 6 4" xfId="31741"/>
    <cellStyle name="Camp Output Field General 9 2 6 5" xfId="31742"/>
    <cellStyle name="Camp Output Field General 9 2 6 6" xfId="31743"/>
    <cellStyle name="Camp Output Field General 9 2 6 7" xfId="31744"/>
    <cellStyle name="Camp Output Field General 9 2 7" xfId="5506"/>
    <cellStyle name="Camp Output Field General 9 2 7 2" xfId="31745"/>
    <cellStyle name="Camp Output Field General 9 2 7 3" xfId="31746"/>
    <cellStyle name="Camp Output Field General 9 2 7 4" xfId="31747"/>
    <cellStyle name="Camp Output Field General 9 2 7 5" xfId="31748"/>
    <cellStyle name="Camp Output Field General 9 2 7 6" xfId="31749"/>
    <cellStyle name="Camp Output Field General 9 2 7 7" xfId="31750"/>
    <cellStyle name="Camp Output Field General 9 2 8" xfId="5507"/>
    <cellStyle name="Camp Output Field General 9 2 9" xfId="31751"/>
    <cellStyle name="Camp Output Field General 9 3" xfId="5508"/>
    <cellStyle name="Camp Output Field General 9 3 10" xfId="31752"/>
    <cellStyle name="Camp Output Field General 9 3 11" xfId="31753"/>
    <cellStyle name="Camp Output Field General 9 3 2" xfId="5509"/>
    <cellStyle name="Camp Output Field General 9 3 2 2" xfId="5510"/>
    <cellStyle name="Camp Output Field General 9 3 2 2 2" xfId="5511"/>
    <cellStyle name="Camp Output Field General 9 3 2 2 2 2" xfId="31754"/>
    <cellStyle name="Camp Output Field General 9 3 2 2 2 3" xfId="31755"/>
    <cellStyle name="Camp Output Field General 9 3 2 2 2 4" xfId="31756"/>
    <cellStyle name="Camp Output Field General 9 3 2 2 2 5" xfId="31757"/>
    <cellStyle name="Camp Output Field General 9 3 2 2 2 6" xfId="31758"/>
    <cellStyle name="Camp Output Field General 9 3 2 2 2 7" xfId="31759"/>
    <cellStyle name="Camp Output Field General 9 3 2 2 2 8" xfId="31760"/>
    <cellStyle name="Camp Output Field General 9 3 2 2 3" xfId="5512"/>
    <cellStyle name="Camp Output Field General 9 3 2 2 3 2" xfId="31761"/>
    <cellStyle name="Camp Output Field General 9 3 2 2 4" xfId="31762"/>
    <cellStyle name="Camp Output Field General 9 3 2 2 5" xfId="31763"/>
    <cellStyle name="Camp Output Field General 9 3 2 2 6" xfId="31764"/>
    <cellStyle name="Camp Output Field General 9 3 2 2 7" xfId="31765"/>
    <cellStyle name="Camp Output Field General 9 3 2 3" xfId="5513"/>
    <cellStyle name="Camp Output Field General 9 3 2 3 2" xfId="31766"/>
    <cellStyle name="Camp Output Field General 9 3 2 3 3" xfId="31767"/>
    <cellStyle name="Camp Output Field General 9 3 2 3 4" xfId="31768"/>
    <cellStyle name="Camp Output Field General 9 3 2 3 5" xfId="31769"/>
    <cellStyle name="Camp Output Field General 9 3 2 3 6" xfId="31770"/>
    <cellStyle name="Camp Output Field General 9 3 2 3 7" xfId="31771"/>
    <cellStyle name="Camp Output Field General 9 3 2 4" xfId="5514"/>
    <cellStyle name="Camp Output Field General 9 3 2 5" xfId="31772"/>
    <cellStyle name="Camp Output Field General 9 3 2 6" xfId="31773"/>
    <cellStyle name="Camp Output Field General 9 3 2 7" xfId="31774"/>
    <cellStyle name="Camp Output Field General 9 3 2 8" xfId="31775"/>
    <cellStyle name="Camp Output Field General 9 3 3" xfId="5515"/>
    <cellStyle name="Camp Output Field General 9 3 3 2" xfId="5516"/>
    <cellStyle name="Camp Output Field General 9 3 3 2 2" xfId="5517"/>
    <cellStyle name="Camp Output Field General 9 3 3 2 2 2" xfId="31776"/>
    <cellStyle name="Camp Output Field General 9 3 3 2 2 3" xfId="31777"/>
    <cellStyle name="Camp Output Field General 9 3 3 2 2 4" xfId="31778"/>
    <cellStyle name="Camp Output Field General 9 3 3 2 2 5" xfId="31779"/>
    <cellStyle name="Camp Output Field General 9 3 3 2 2 6" xfId="31780"/>
    <cellStyle name="Camp Output Field General 9 3 3 2 2 7" xfId="31781"/>
    <cellStyle name="Camp Output Field General 9 3 3 2 2 8" xfId="31782"/>
    <cellStyle name="Camp Output Field General 9 3 3 2 3" xfId="5518"/>
    <cellStyle name="Camp Output Field General 9 3 3 2 3 2" xfId="31783"/>
    <cellStyle name="Camp Output Field General 9 3 3 2 4" xfId="31784"/>
    <cellStyle name="Camp Output Field General 9 3 3 2 5" xfId="31785"/>
    <cellStyle name="Camp Output Field General 9 3 3 2 6" xfId="31786"/>
    <cellStyle name="Camp Output Field General 9 3 3 2 7" xfId="31787"/>
    <cellStyle name="Camp Output Field General 9 3 3 3" xfId="5519"/>
    <cellStyle name="Camp Output Field General 9 3 3 3 2" xfId="31788"/>
    <cellStyle name="Camp Output Field General 9 3 3 3 3" xfId="31789"/>
    <cellStyle name="Camp Output Field General 9 3 3 3 4" xfId="31790"/>
    <cellStyle name="Camp Output Field General 9 3 3 3 5" xfId="31791"/>
    <cellStyle name="Camp Output Field General 9 3 3 3 6" xfId="31792"/>
    <cellStyle name="Camp Output Field General 9 3 3 3 7" xfId="31793"/>
    <cellStyle name="Camp Output Field General 9 3 3 4" xfId="5520"/>
    <cellStyle name="Camp Output Field General 9 3 3 5" xfId="31794"/>
    <cellStyle name="Camp Output Field General 9 3 3 6" xfId="31795"/>
    <cellStyle name="Camp Output Field General 9 3 3 7" xfId="31796"/>
    <cellStyle name="Camp Output Field General 9 3 3 8" xfId="31797"/>
    <cellStyle name="Camp Output Field General 9 3 4" xfId="5521"/>
    <cellStyle name="Camp Output Field General 9 3 4 2" xfId="5522"/>
    <cellStyle name="Camp Output Field General 9 3 4 2 2" xfId="5523"/>
    <cellStyle name="Camp Output Field General 9 3 4 2 2 2" xfId="31798"/>
    <cellStyle name="Camp Output Field General 9 3 4 2 2 3" xfId="31799"/>
    <cellStyle name="Camp Output Field General 9 3 4 2 2 4" xfId="31800"/>
    <cellStyle name="Camp Output Field General 9 3 4 2 2 5" xfId="31801"/>
    <cellStyle name="Camp Output Field General 9 3 4 2 2 6" xfId="31802"/>
    <cellStyle name="Camp Output Field General 9 3 4 2 2 7" xfId="31803"/>
    <cellStyle name="Camp Output Field General 9 3 4 2 2 8" xfId="31804"/>
    <cellStyle name="Camp Output Field General 9 3 4 2 3" xfId="5524"/>
    <cellStyle name="Camp Output Field General 9 3 4 2 3 2" xfId="31805"/>
    <cellStyle name="Camp Output Field General 9 3 4 2 4" xfId="31806"/>
    <cellStyle name="Camp Output Field General 9 3 4 2 5" xfId="31807"/>
    <cellStyle name="Camp Output Field General 9 3 4 2 6" xfId="31808"/>
    <cellStyle name="Camp Output Field General 9 3 4 2 7" xfId="31809"/>
    <cellStyle name="Camp Output Field General 9 3 4 3" xfId="5525"/>
    <cellStyle name="Camp Output Field General 9 3 4 3 2" xfId="31810"/>
    <cellStyle name="Camp Output Field General 9 3 4 3 3" xfId="31811"/>
    <cellStyle name="Camp Output Field General 9 3 4 3 4" xfId="31812"/>
    <cellStyle name="Camp Output Field General 9 3 4 3 5" xfId="31813"/>
    <cellStyle name="Camp Output Field General 9 3 4 3 6" xfId="31814"/>
    <cellStyle name="Camp Output Field General 9 3 4 3 7" xfId="31815"/>
    <cellStyle name="Camp Output Field General 9 3 4 4" xfId="5526"/>
    <cellStyle name="Camp Output Field General 9 3 4 5" xfId="31816"/>
    <cellStyle name="Camp Output Field General 9 3 4 6" xfId="31817"/>
    <cellStyle name="Camp Output Field General 9 3 4 7" xfId="31818"/>
    <cellStyle name="Camp Output Field General 9 3 4 8" xfId="31819"/>
    <cellStyle name="Camp Output Field General 9 3 5" xfId="5527"/>
    <cellStyle name="Camp Output Field General 9 3 5 2" xfId="5528"/>
    <cellStyle name="Camp Output Field General 9 3 5 2 2" xfId="31820"/>
    <cellStyle name="Camp Output Field General 9 3 5 2 3" xfId="31821"/>
    <cellStyle name="Camp Output Field General 9 3 5 2 4" xfId="31822"/>
    <cellStyle name="Camp Output Field General 9 3 5 2 5" xfId="31823"/>
    <cellStyle name="Camp Output Field General 9 3 5 2 6" xfId="31824"/>
    <cellStyle name="Camp Output Field General 9 3 5 2 7" xfId="31825"/>
    <cellStyle name="Camp Output Field General 9 3 5 2 8" xfId="31826"/>
    <cellStyle name="Camp Output Field General 9 3 5 3" xfId="5529"/>
    <cellStyle name="Camp Output Field General 9 3 5 3 2" xfId="31827"/>
    <cellStyle name="Camp Output Field General 9 3 5 4" xfId="31828"/>
    <cellStyle name="Camp Output Field General 9 3 5 5" xfId="31829"/>
    <cellStyle name="Camp Output Field General 9 3 5 6" xfId="31830"/>
    <cellStyle name="Camp Output Field General 9 3 5 7" xfId="31831"/>
    <cellStyle name="Camp Output Field General 9 3 6" xfId="5530"/>
    <cellStyle name="Camp Output Field General 9 3 6 2" xfId="31832"/>
    <cellStyle name="Camp Output Field General 9 3 6 3" xfId="31833"/>
    <cellStyle name="Camp Output Field General 9 3 6 4" xfId="31834"/>
    <cellStyle name="Camp Output Field General 9 3 6 5" xfId="31835"/>
    <cellStyle name="Camp Output Field General 9 3 6 6" xfId="31836"/>
    <cellStyle name="Camp Output Field General 9 3 6 7" xfId="31837"/>
    <cellStyle name="Camp Output Field General 9 3 7" xfId="5531"/>
    <cellStyle name="Camp Output Field General 9 3 8" xfId="31838"/>
    <cellStyle name="Camp Output Field General 9 3 9" xfId="31839"/>
    <cellStyle name="Camp Output Field General 9 4" xfId="5532"/>
    <cellStyle name="Camp Output Field General 9 4 10" xfId="31840"/>
    <cellStyle name="Camp Output Field General 9 4 11" xfId="31841"/>
    <cellStyle name="Camp Output Field General 9 4 2" xfId="5533"/>
    <cellStyle name="Camp Output Field General 9 4 2 2" xfId="5534"/>
    <cellStyle name="Camp Output Field General 9 4 2 2 2" xfId="5535"/>
    <cellStyle name="Camp Output Field General 9 4 2 2 2 2" xfId="31842"/>
    <cellStyle name="Camp Output Field General 9 4 2 2 2 3" xfId="31843"/>
    <cellStyle name="Camp Output Field General 9 4 2 2 2 4" xfId="31844"/>
    <cellStyle name="Camp Output Field General 9 4 2 2 2 5" xfId="31845"/>
    <cellStyle name="Camp Output Field General 9 4 2 2 2 6" xfId="31846"/>
    <cellStyle name="Camp Output Field General 9 4 2 2 2 7" xfId="31847"/>
    <cellStyle name="Camp Output Field General 9 4 2 2 2 8" xfId="31848"/>
    <cellStyle name="Camp Output Field General 9 4 2 2 3" xfId="5536"/>
    <cellStyle name="Camp Output Field General 9 4 2 2 3 2" xfId="31849"/>
    <cellStyle name="Camp Output Field General 9 4 2 2 4" xfId="31850"/>
    <cellStyle name="Camp Output Field General 9 4 2 2 5" xfId="31851"/>
    <cellStyle name="Camp Output Field General 9 4 2 2 6" xfId="31852"/>
    <cellStyle name="Camp Output Field General 9 4 2 2 7" xfId="31853"/>
    <cellStyle name="Camp Output Field General 9 4 2 3" xfId="5537"/>
    <cellStyle name="Camp Output Field General 9 4 2 3 2" xfId="31854"/>
    <cellStyle name="Camp Output Field General 9 4 2 3 3" xfId="31855"/>
    <cellStyle name="Camp Output Field General 9 4 2 3 4" xfId="31856"/>
    <cellStyle name="Camp Output Field General 9 4 2 3 5" xfId="31857"/>
    <cellStyle name="Camp Output Field General 9 4 2 3 6" xfId="31858"/>
    <cellStyle name="Camp Output Field General 9 4 2 3 7" xfId="31859"/>
    <cellStyle name="Camp Output Field General 9 4 2 4" xfId="5538"/>
    <cellStyle name="Camp Output Field General 9 4 2 5" xfId="31860"/>
    <cellStyle name="Camp Output Field General 9 4 2 6" xfId="31861"/>
    <cellStyle name="Camp Output Field General 9 4 2 7" xfId="31862"/>
    <cellStyle name="Camp Output Field General 9 4 2 8" xfId="31863"/>
    <cellStyle name="Camp Output Field General 9 4 3" xfId="5539"/>
    <cellStyle name="Camp Output Field General 9 4 3 2" xfId="5540"/>
    <cellStyle name="Camp Output Field General 9 4 3 2 2" xfId="5541"/>
    <cellStyle name="Camp Output Field General 9 4 3 2 2 2" xfId="31864"/>
    <cellStyle name="Camp Output Field General 9 4 3 2 2 3" xfId="31865"/>
    <cellStyle name="Camp Output Field General 9 4 3 2 2 4" xfId="31866"/>
    <cellStyle name="Camp Output Field General 9 4 3 2 2 5" xfId="31867"/>
    <cellStyle name="Camp Output Field General 9 4 3 2 2 6" xfId="31868"/>
    <cellStyle name="Camp Output Field General 9 4 3 2 2 7" xfId="31869"/>
    <cellStyle name="Camp Output Field General 9 4 3 2 2 8" xfId="31870"/>
    <cellStyle name="Camp Output Field General 9 4 3 2 3" xfId="5542"/>
    <cellStyle name="Camp Output Field General 9 4 3 2 3 2" xfId="31871"/>
    <cellStyle name="Camp Output Field General 9 4 3 2 4" xfId="31872"/>
    <cellStyle name="Camp Output Field General 9 4 3 2 5" xfId="31873"/>
    <cellStyle name="Camp Output Field General 9 4 3 2 6" xfId="31874"/>
    <cellStyle name="Camp Output Field General 9 4 3 2 7" xfId="31875"/>
    <cellStyle name="Camp Output Field General 9 4 3 3" xfId="5543"/>
    <cellStyle name="Camp Output Field General 9 4 3 3 2" xfId="31876"/>
    <cellStyle name="Camp Output Field General 9 4 3 3 3" xfId="31877"/>
    <cellStyle name="Camp Output Field General 9 4 3 3 4" xfId="31878"/>
    <cellStyle name="Camp Output Field General 9 4 3 3 5" xfId="31879"/>
    <cellStyle name="Camp Output Field General 9 4 3 3 6" xfId="31880"/>
    <cellStyle name="Camp Output Field General 9 4 3 3 7" xfId="31881"/>
    <cellStyle name="Camp Output Field General 9 4 3 4" xfId="5544"/>
    <cellStyle name="Camp Output Field General 9 4 3 5" xfId="31882"/>
    <cellStyle name="Camp Output Field General 9 4 3 6" xfId="31883"/>
    <cellStyle name="Camp Output Field General 9 4 3 7" xfId="31884"/>
    <cellStyle name="Camp Output Field General 9 4 3 8" xfId="31885"/>
    <cellStyle name="Camp Output Field General 9 4 4" xfId="5545"/>
    <cellStyle name="Camp Output Field General 9 4 4 2" xfId="5546"/>
    <cellStyle name="Camp Output Field General 9 4 4 2 2" xfId="5547"/>
    <cellStyle name="Camp Output Field General 9 4 4 2 2 2" xfId="31886"/>
    <cellStyle name="Camp Output Field General 9 4 4 2 2 3" xfId="31887"/>
    <cellStyle name="Camp Output Field General 9 4 4 2 2 4" xfId="31888"/>
    <cellStyle name="Camp Output Field General 9 4 4 2 2 5" xfId="31889"/>
    <cellStyle name="Camp Output Field General 9 4 4 2 2 6" xfId="31890"/>
    <cellStyle name="Camp Output Field General 9 4 4 2 2 7" xfId="31891"/>
    <cellStyle name="Camp Output Field General 9 4 4 2 2 8" xfId="31892"/>
    <cellStyle name="Camp Output Field General 9 4 4 2 3" xfId="5548"/>
    <cellStyle name="Camp Output Field General 9 4 4 2 3 2" xfId="31893"/>
    <cellStyle name="Camp Output Field General 9 4 4 2 4" xfId="31894"/>
    <cellStyle name="Camp Output Field General 9 4 4 2 5" xfId="31895"/>
    <cellStyle name="Camp Output Field General 9 4 4 2 6" xfId="31896"/>
    <cellStyle name="Camp Output Field General 9 4 4 2 7" xfId="31897"/>
    <cellStyle name="Camp Output Field General 9 4 4 3" xfId="5549"/>
    <cellStyle name="Camp Output Field General 9 4 4 3 2" xfId="31898"/>
    <cellStyle name="Camp Output Field General 9 4 4 3 3" xfId="31899"/>
    <cellStyle name="Camp Output Field General 9 4 4 3 4" xfId="31900"/>
    <cellStyle name="Camp Output Field General 9 4 4 3 5" xfId="31901"/>
    <cellStyle name="Camp Output Field General 9 4 4 3 6" xfId="31902"/>
    <cellStyle name="Camp Output Field General 9 4 4 3 7" xfId="31903"/>
    <cellStyle name="Camp Output Field General 9 4 4 4" xfId="5550"/>
    <cellStyle name="Camp Output Field General 9 4 4 5" xfId="31904"/>
    <cellStyle name="Camp Output Field General 9 4 4 6" xfId="31905"/>
    <cellStyle name="Camp Output Field General 9 4 4 7" xfId="31906"/>
    <cellStyle name="Camp Output Field General 9 4 4 8" xfId="31907"/>
    <cellStyle name="Camp Output Field General 9 4 5" xfId="5551"/>
    <cellStyle name="Camp Output Field General 9 4 5 2" xfId="5552"/>
    <cellStyle name="Camp Output Field General 9 4 5 2 2" xfId="31908"/>
    <cellStyle name="Camp Output Field General 9 4 5 2 3" xfId="31909"/>
    <cellStyle name="Camp Output Field General 9 4 5 2 4" xfId="31910"/>
    <cellStyle name="Camp Output Field General 9 4 5 2 5" xfId="31911"/>
    <cellStyle name="Camp Output Field General 9 4 5 2 6" xfId="31912"/>
    <cellStyle name="Camp Output Field General 9 4 5 2 7" xfId="31913"/>
    <cellStyle name="Camp Output Field General 9 4 5 2 8" xfId="31914"/>
    <cellStyle name="Camp Output Field General 9 4 5 3" xfId="5553"/>
    <cellStyle name="Camp Output Field General 9 4 5 3 2" xfId="31915"/>
    <cellStyle name="Camp Output Field General 9 4 5 4" xfId="31916"/>
    <cellStyle name="Camp Output Field General 9 4 5 5" xfId="31917"/>
    <cellStyle name="Camp Output Field General 9 4 5 6" xfId="31918"/>
    <cellStyle name="Camp Output Field General 9 4 5 7" xfId="31919"/>
    <cellStyle name="Camp Output Field General 9 4 6" xfId="5554"/>
    <cellStyle name="Camp Output Field General 9 4 6 2" xfId="31920"/>
    <cellStyle name="Camp Output Field General 9 4 6 3" xfId="31921"/>
    <cellStyle name="Camp Output Field General 9 4 6 4" xfId="31922"/>
    <cellStyle name="Camp Output Field General 9 4 6 5" xfId="31923"/>
    <cellStyle name="Camp Output Field General 9 4 6 6" xfId="31924"/>
    <cellStyle name="Camp Output Field General 9 4 6 7" xfId="31925"/>
    <cellStyle name="Camp Output Field General 9 4 7" xfId="5555"/>
    <cellStyle name="Camp Output Field General 9 4 8" xfId="31926"/>
    <cellStyle name="Camp Output Field General 9 4 9" xfId="31927"/>
    <cellStyle name="Camp Output Field General 9 5" xfId="5556"/>
    <cellStyle name="Camp Output Field General 9 5 2" xfId="5557"/>
    <cellStyle name="Camp Output Field General 9 5 2 2" xfId="5558"/>
    <cellStyle name="Camp Output Field General 9 5 2 2 2" xfId="31928"/>
    <cellStyle name="Camp Output Field General 9 5 2 2 3" xfId="31929"/>
    <cellStyle name="Camp Output Field General 9 5 2 2 4" xfId="31930"/>
    <cellStyle name="Camp Output Field General 9 5 2 2 5" xfId="31931"/>
    <cellStyle name="Camp Output Field General 9 5 2 2 6" xfId="31932"/>
    <cellStyle name="Camp Output Field General 9 5 2 2 7" xfId="31933"/>
    <cellStyle name="Camp Output Field General 9 5 2 2 8" xfId="31934"/>
    <cellStyle name="Camp Output Field General 9 5 2 3" xfId="5559"/>
    <cellStyle name="Camp Output Field General 9 5 2 3 2" xfId="31935"/>
    <cellStyle name="Camp Output Field General 9 5 2 4" xfId="31936"/>
    <cellStyle name="Camp Output Field General 9 5 2 5" xfId="31937"/>
    <cellStyle name="Camp Output Field General 9 5 2 6" xfId="31938"/>
    <cellStyle name="Camp Output Field General 9 5 2 7" xfId="31939"/>
    <cellStyle name="Camp Output Field General 9 5 3" xfId="5560"/>
    <cellStyle name="Camp Output Field General 9 5 3 2" xfId="31940"/>
    <cellStyle name="Camp Output Field General 9 5 3 3" xfId="31941"/>
    <cellStyle name="Camp Output Field General 9 5 3 4" xfId="31942"/>
    <cellStyle name="Camp Output Field General 9 5 3 5" xfId="31943"/>
    <cellStyle name="Camp Output Field General 9 5 3 6" xfId="31944"/>
    <cellStyle name="Camp Output Field General 9 5 3 7" xfId="31945"/>
    <cellStyle name="Camp Output Field General 9 5 4" xfId="5561"/>
    <cellStyle name="Camp Output Field General 9 5 5" xfId="31946"/>
    <cellStyle name="Camp Output Field General 9 5 6" xfId="31947"/>
    <cellStyle name="Camp Output Field General 9 5 7" xfId="31948"/>
    <cellStyle name="Camp Output Field General 9 5 8" xfId="31949"/>
    <cellStyle name="Camp Output Field General 9 6" xfId="5562"/>
    <cellStyle name="Camp Output Field General 9 6 2" xfId="5563"/>
    <cellStyle name="Camp Output Field General 9 6 2 2" xfId="5564"/>
    <cellStyle name="Camp Output Field General 9 6 2 2 2" xfId="31950"/>
    <cellStyle name="Camp Output Field General 9 6 2 2 3" xfId="31951"/>
    <cellStyle name="Camp Output Field General 9 6 2 2 4" xfId="31952"/>
    <cellStyle name="Camp Output Field General 9 6 2 2 5" xfId="31953"/>
    <cellStyle name="Camp Output Field General 9 6 2 2 6" xfId="31954"/>
    <cellStyle name="Camp Output Field General 9 6 2 2 7" xfId="31955"/>
    <cellStyle name="Camp Output Field General 9 6 2 2 8" xfId="31956"/>
    <cellStyle name="Camp Output Field General 9 6 2 3" xfId="5565"/>
    <cellStyle name="Camp Output Field General 9 6 2 3 2" xfId="31957"/>
    <cellStyle name="Camp Output Field General 9 6 2 4" xfId="31958"/>
    <cellStyle name="Camp Output Field General 9 6 2 5" xfId="31959"/>
    <cellStyle name="Camp Output Field General 9 6 2 6" xfId="31960"/>
    <cellStyle name="Camp Output Field General 9 6 2 7" xfId="31961"/>
    <cellStyle name="Camp Output Field General 9 6 3" xfId="5566"/>
    <cellStyle name="Camp Output Field General 9 6 3 2" xfId="31962"/>
    <cellStyle name="Camp Output Field General 9 6 3 3" xfId="31963"/>
    <cellStyle name="Camp Output Field General 9 6 3 4" xfId="31964"/>
    <cellStyle name="Camp Output Field General 9 6 3 5" xfId="31965"/>
    <cellStyle name="Camp Output Field General 9 6 3 6" xfId="31966"/>
    <cellStyle name="Camp Output Field General 9 6 3 7" xfId="31967"/>
    <cellStyle name="Camp Output Field General 9 6 4" xfId="5567"/>
    <cellStyle name="Camp Output Field General 9 6 5" xfId="31968"/>
    <cellStyle name="Camp Output Field General 9 6 6" xfId="31969"/>
    <cellStyle name="Camp Output Field General 9 6 7" xfId="31970"/>
    <cellStyle name="Camp Output Field General 9 6 8" xfId="31971"/>
    <cellStyle name="Camp Output Field General 9 7" xfId="5568"/>
    <cellStyle name="Camp Output Field General 9 7 2" xfId="5569"/>
    <cellStyle name="Camp Output Field General 9 7 2 2" xfId="5570"/>
    <cellStyle name="Camp Output Field General 9 7 2 2 2" xfId="31972"/>
    <cellStyle name="Camp Output Field General 9 7 2 2 3" xfId="31973"/>
    <cellStyle name="Camp Output Field General 9 7 2 2 4" xfId="31974"/>
    <cellStyle name="Camp Output Field General 9 7 2 2 5" xfId="31975"/>
    <cellStyle name="Camp Output Field General 9 7 2 2 6" xfId="31976"/>
    <cellStyle name="Camp Output Field General 9 7 2 2 7" xfId="31977"/>
    <cellStyle name="Camp Output Field General 9 7 2 2 8" xfId="31978"/>
    <cellStyle name="Camp Output Field General 9 7 2 3" xfId="5571"/>
    <cellStyle name="Camp Output Field General 9 7 2 3 2" xfId="31979"/>
    <cellStyle name="Camp Output Field General 9 7 2 4" xfId="31980"/>
    <cellStyle name="Camp Output Field General 9 7 2 5" xfId="31981"/>
    <cellStyle name="Camp Output Field General 9 7 2 6" xfId="31982"/>
    <cellStyle name="Camp Output Field General 9 7 2 7" xfId="31983"/>
    <cellStyle name="Camp Output Field General 9 7 3" xfId="5572"/>
    <cellStyle name="Camp Output Field General 9 7 3 2" xfId="31984"/>
    <cellStyle name="Camp Output Field General 9 7 3 3" xfId="31985"/>
    <cellStyle name="Camp Output Field General 9 7 3 4" xfId="31986"/>
    <cellStyle name="Camp Output Field General 9 7 3 5" xfId="31987"/>
    <cellStyle name="Camp Output Field General 9 7 3 6" xfId="31988"/>
    <cellStyle name="Camp Output Field General 9 7 3 7" xfId="31989"/>
    <cellStyle name="Camp Output Field General 9 7 4" xfId="5573"/>
    <cellStyle name="Camp Output Field General 9 7 5" xfId="31990"/>
    <cellStyle name="Camp Output Field General 9 7 6" xfId="31991"/>
    <cellStyle name="Camp Output Field General 9 7 7" xfId="31992"/>
    <cellStyle name="Camp Output Field General 9 7 8" xfId="31993"/>
    <cellStyle name="Camp Output Field General 9 8" xfId="5574"/>
    <cellStyle name="Camp Output Field General 9 8 2" xfId="5575"/>
    <cellStyle name="Camp Output Field General 9 8 2 2" xfId="31994"/>
    <cellStyle name="Camp Output Field General 9 8 2 3" xfId="31995"/>
    <cellStyle name="Camp Output Field General 9 8 2 4" xfId="31996"/>
    <cellStyle name="Camp Output Field General 9 8 2 5" xfId="31997"/>
    <cellStyle name="Camp Output Field General 9 8 2 6" xfId="31998"/>
    <cellStyle name="Camp Output Field General 9 8 2 7" xfId="31999"/>
    <cellStyle name="Camp Output Field General 9 8 2 8" xfId="32000"/>
    <cellStyle name="Camp Output Field General 9 8 3" xfId="5576"/>
    <cellStyle name="Camp Output Field General 9 8 3 2" xfId="32001"/>
    <cellStyle name="Camp Output Field General 9 8 4" xfId="32002"/>
    <cellStyle name="Camp Output Field General 9 8 5" xfId="32003"/>
    <cellStyle name="Camp Output Field General 9 8 6" xfId="32004"/>
    <cellStyle name="Camp Output Field General 9 8 7" xfId="32005"/>
    <cellStyle name="Camp Output Field General 9 9" xfId="5577"/>
    <cellStyle name="Camp Output Field General 9 9 2" xfId="32006"/>
    <cellStyle name="Camp Output Field General 9 9 3" xfId="32007"/>
    <cellStyle name="Camp Output Field General 9 9 4" xfId="32008"/>
    <cellStyle name="Camp Output Field General 9 9 5" xfId="32009"/>
    <cellStyle name="Camp Output Field General 9 9 6" xfId="32010"/>
    <cellStyle name="Camp Output Field General 9 9 7" xfId="32011"/>
    <cellStyle name="Camp Output Field Percent" xfId="55841"/>
    <cellStyle name="Camp Output Field Percent With Red" xfId="55842"/>
    <cellStyle name="Camp Output Field Percent_~1629650" xfId="55843"/>
    <cellStyle name="Camp Output Field_~1629650" xfId="55844"/>
    <cellStyle name="Camp Percent" xfId="55845"/>
    <cellStyle name="Camp System" xfId="55846"/>
    <cellStyle name="Camp Validator Gray Percent" xfId="55847"/>
    <cellStyle name="Camp Validator Gray Value" xfId="55848"/>
    <cellStyle name="Camp Validator Green Percent" xfId="55849"/>
    <cellStyle name="Camp Validator Green Value" xfId="55850"/>
    <cellStyle name="Camp Validator Red Percent" xfId="55851"/>
    <cellStyle name="Camp Validator Red Value" xfId="55852"/>
    <cellStyle name="Camp Validator Yellow Percent" xfId="55853"/>
    <cellStyle name="Camp Validator Yellow Value" xfId="55854"/>
    <cellStyle name="CAMP V-Label 3" xfId="55855"/>
    <cellStyle name="CampValidationCorrect" xfId="55856"/>
    <cellStyle name="CampValidationCorrectable" xfId="55857"/>
    <cellStyle name="CampValidationNoData" xfId="55858"/>
    <cellStyle name="CampValidationUncorrectable" xfId="55859"/>
    <cellStyle name="Cancel" xfId="5578"/>
    <cellStyle name="Celda de comprobación" xfId="61"/>
    <cellStyle name="Celda vinculada" xfId="62"/>
    <cellStyle name="Célula de Verificação 2" xfId="55860"/>
    <cellStyle name="Célula Vinculada 2" xfId="55861"/>
    <cellStyle name="Centrado" xfId="63"/>
    <cellStyle name="CEP-Cidade-UF" xfId="55862"/>
    <cellStyle name="Check Cell" xfId="5579"/>
    <cellStyle name="Check Cell 2" xfId="5580"/>
    <cellStyle name="Check Cell 2 2" xfId="5581"/>
    <cellStyle name="Check Cell 2 2 2" xfId="32012"/>
    <cellStyle name="Check Cell 2 2 3" xfId="32013"/>
    <cellStyle name="Check Cell 2 2 4" xfId="32014"/>
    <cellStyle name="Check Cell 2 2 5" xfId="32015"/>
    <cellStyle name="Check Cell 2 2 6" xfId="32016"/>
    <cellStyle name="Check Cell 2 2 7" xfId="32017"/>
    <cellStyle name="Check Cell 2 2 8" xfId="32018"/>
    <cellStyle name="Check Cell 2 3" xfId="32019"/>
    <cellStyle name="Check Cell 2 4" xfId="32020"/>
    <cellStyle name="Check Cell 2 5" xfId="32021"/>
    <cellStyle name="Check Cell 2 6" xfId="32022"/>
    <cellStyle name="Check Cell 2 7" xfId="32023"/>
    <cellStyle name="Check Cell 2 8" xfId="32024"/>
    <cellStyle name="Check Cell 3" xfId="5582"/>
    <cellStyle name="Check Cell 3 2" xfId="32025"/>
    <cellStyle name="Check Cell 4" xfId="32026"/>
    <cellStyle name="Check Cell 5" xfId="32027"/>
    <cellStyle name="Check Cell 6" xfId="32028"/>
    <cellStyle name="Check Cell 7" xfId="32029"/>
    <cellStyle name="Check Cell 8" xfId="32030"/>
    <cellStyle name="Comma [0]" xfId="5583"/>
    <cellStyle name="Comma 2" xfId="5584"/>
    <cellStyle name="Comma_Fin.Inv." xfId="5585"/>
    <cellStyle name="Comma0" xfId="64"/>
    <cellStyle name="Conferência" xfId="65"/>
    <cellStyle name="CPU" xfId="66"/>
    <cellStyle name="Currency [0]" xfId="5586"/>
    <cellStyle name="Currency_Croqui de Localização" xfId="67"/>
    <cellStyle name="Currency0" xfId="55863"/>
    <cellStyle name="Data" xfId="68"/>
    <cellStyle name="Data 2" xfId="69"/>
    <cellStyle name="Date" xfId="55864"/>
    <cellStyle name="Encabezado 4" xfId="70"/>
    <cellStyle name="Ênfase1 2" xfId="55865"/>
    <cellStyle name="Ênfase2 2" xfId="55866"/>
    <cellStyle name="Ênfase3 2" xfId="55867"/>
    <cellStyle name="Ênfase4 2" xfId="55868"/>
    <cellStyle name="Ênfase5 2" xfId="55869"/>
    <cellStyle name="Ênfase6 2" xfId="55870"/>
    <cellStyle name="Énfasis1" xfId="71"/>
    <cellStyle name="Énfasis2" xfId="72"/>
    <cellStyle name="Énfasis3" xfId="73"/>
    <cellStyle name="Énfasis4" xfId="74"/>
    <cellStyle name="Énfasis5" xfId="75"/>
    <cellStyle name="Énfasis6" xfId="76"/>
    <cellStyle name="Entrada 2" xfId="55871"/>
    <cellStyle name="Estilo 1" xfId="77"/>
    <cellStyle name="Estilo 1 2" xfId="78"/>
    <cellStyle name="Estilo 1 2 2" xfId="5587"/>
    <cellStyle name="Estilo 1 2 2 2" xfId="32031"/>
    <cellStyle name="Estilo 1 2 2 3" xfId="32032"/>
    <cellStyle name="Estilo 1 2 2 4" xfId="32033"/>
    <cellStyle name="Estilo 1 2 2 5" xfId="32034"/>
    <cellStyle name="Estilo 1 2 2 6" xfId="32035"/>
    <cellStyle name="Estilo 1 2 2 7" xfId="32036"/>
    <cellStyle name="Estilo 1 2 2 8" xfId="32037"/>
    <cellStyle name="Estilo 1 2 3" xfId="32038"/>
    <cellStyle name="Estilo 1 2 4" xfId="32039"/>
    <cellStyle name="Estilo 1 2 5" xfId="32040"/>
    <cellStyle name="Estilo 1 2 6" xfId="32041"/>
    <cellStyle name="Estilo 1 2 7" xfId="32042"/>
    <cellStyle name="Estilo 1 2 8" xfId="32043"/>
    <cellStyle name="Estilo 1 3" xfId="5588"/>
    <cellStyle name="Estilo 1 3 2" xfId="32044"/>
    <cellStyle name="Estilo 1 4" xfId="32045"/>
    <cellStyle name="Estilo 1 5" xfId="32046"/>
    <cellStyle name="Estilo 1 6" xfId="32047"/>
    <cellStyle name="Estilo 1 7" xfId="32048"/>
    <cellStyle name="Estilo 1 8" xfId="32049"/>
    <cellStyle name="Euro" xfId="4"/>
    <cellStyle name="Euro 10" xfId="55966"/>
    <cellStyle name="Euro 11" xfId="55967"/>
    <cellStyle name="Euro 12" xfId="55968"/>
    <cellStyle name="Euro 13" xfId="55969"/>
    <cellStyle name="Euro 14" xfId="55970"/>
    <cellStyle name="Euro 15" xfId="55971"/>
    <cellStyle name="Euro 16" xfId="55972"/>
    <cellStyle name="Euro 17" xfId="55973"/>
    <cellStyle name="Euro 18" xfId="55974"/>
    <cellStyle name="Euro 19" xfId="55975"/>
    <cellStyle name="Euro 2" xfId="79"/>
    <cellStyle name="Euro 2 2" xfId="80"/>
    <cellStyle name="Euro 2 2 2" xfId="32050"/>
    <cellStyle name="Euro 2 2 3" xfId="32051"/>
    <cellStyle name="Euro 2 2 4" xfId="32052"/>
    <cellStyle name="Euro 2 2 5" xfId="32053"/>
    <cellStyle name="Euro 2 2 6" xfId="32054"/>
    <cellStyle name="Euro 2 2 7" xfId="32055"/>
    <cellStyle name="Euro 2 2 8" xfId="32056"/>
    <cellStyle name="Euro 2 3" xfId="32057"/>
    <cellStyle name="Euro 2 4" xfId="32058"/>
    <cellStyle name="Euro 2 5" xfId="32059"/>
    <cellStyle name="Euro 2 6" xfId="32060"/>
    <cellStyle name="Euro 2 7" xfId="32061"/>
    <cellStyle name="Euro 20" xfId="55976"/>
    <cellStyle name="Euro 21" xfId="55977"/>
    <cellStyle name="Euro 22" xfId="55978"/>
    <cellStyle name="Euro 23" xfId="55979"/>
    <cellStyle name="Euro 24" xfId="55980"/>
    <cellStyle name="Euro 25" xfId="55981"/>
    <cellStyle name="Euro 26" xfId="55982"/>
    <cellStyle name="Euro 27" xfId="55983"/>
    <cellStyle name="Euro 28" xfId="55984"/>
    <cellStyle name="Euro 29" xfId="55985"/>
    <cellStyle name="Euro 3" xfId="81"/>
    <cellStyle name="Euro 30" xfId="55986"/>
    <cellStyle name="Euro 31" xfId="55987"/>
    <cellStyle name="Euro 32" xfId="55988"/>
    <cellStyle name="Euro 33" xfId="55989"/>
    <cellStyle name="Euro 34" xfId="55990"/>
    <cellStyle name="Euro 35" xfId="55991"/>
    <cellStyle name="Euro 36" xfId="55992"/>
    <cellStyle name="Euro 37" xfId="55993"/>
    <cellStyle name="Euro 38" xfId="55994"/>
    <cellStyle name="Euro 39" xfId="55995"/>
    <cellStyle name="Euro 4" xfId="82"/>
    <cellStyle name="Euro 40" xfId="55996"/>
    <cellStyle name="Euro 41" xfId="55997"/>
    <cellStyle name="Euro 42" xfId="55998"/>
    <cellStyle name="Euro 43" xfId="55999"/>
    <cellStyle name="Euro 44" xfId="56000"/>
    <cellStyle name="Euro 45" xfId="56001"/>
    <cellStyle name="Euro 46" xfId="56002"/>
    <cellStyle name="Euro 47" xfId="56003"/>
    <cellStyle name="Euro 48" xfId="56004"/>
    <cellStyle name="Euro 49" xfId="56005"/>
    <cellStyle name="Euro 5" xfId="32062"/>
    <cellStyle name="Euro 50" xfId="56006"/>
    <cellStyle name="Euro 6" xfId="32063"/>
    <cellStyle name="Euro 7" xfId="32064"/>
    <cellStyle name="Euro 8" xfId="32065"/>
    <cellStyle name="Euro 9" xfId="56007"/>
    <cellStyle name="Excel Built-in Comma" xfId="56640"/>
    <cellStyle name="Excel Built-in Normal" xfId="56641"/>
    <cellStyle name="Explanatory Text" xfId="5589"/>
    <cellStyle name="Explanatory Text 2" xfId="5590"/>
    <cellStyle name="Explanatory Text 2 2" xfId="5591"/>
    <cellStyle name="Explanatory Text 2 2 2" xfId="32066"/>
    <cellStyle name="Explanatory Text 2 2 3" xfId="32067"/>
    <cellStyle name="Explanatory Text 2 2 4" xfId="32068"/>
    <cellStyle name="Explanatory Text 2 2 5" xfId="32069"/>
    <cellStyle name="Explanatory Text 2 2 6" xfId="32070"/>
    <cellStyle name="Explanatory Text 2 2 7" xfId="32071"/>
    <cellStyle name="Explanatory Text 2 2 8" xfId="32072"/>
    <cellStyle name="Explanatory Text 2 3" xfId="32073"/>
    <cellStyle name="Explanatory Text 2 4" xfId="32074"/>
    <cellStyle name="Explanatory Text 2 5" xfId="32075"/>
    <cellStyle name="Explanatory Text 2 6" xfId="32076"/>
    <cellStyle name="Explanatory Text 2 7" xfId="32077"/>
    <cellStyle name="Explanatory Text 2 8" xfId="32078"/>
    <cellStyle name="Explanatory Text 3" xfId="5592"/>
    <cellStyle name="Explanatory Text 3 2" xfId="32079"/>
    <cellStyle name="Explanatory Text 4" xfId="32080"/>
    <cellStyle name="Explanatory Text 5" xfId="32081"/>
    <cellStyle name="Explanatory Text 6" xfId="32082"/>
    <cellStyle name="Explanatory Text 7" xfId="32083"/>
    <cellStyle name="Explanatory Text 8" xfId="32084"/>
    <cellStyle name="Falces1" xfId="83"/>
    <cellStyle name="Fecha" xfId="84"/>
    <cellStyle name="Fijo" xfId="85"/>
    <cellStyle name="Fixed" xfId="55872"/>
    <cellStyle name="Fixo" xfId="86"/>
    <cellStyle name="Fixo 2" xfId="87"/>
    <cellStyle name="fundoamarelo" xfId="88"/>
    <cellStyle name="fundoazul" xfId="89"/>
    <cellStyle name="fundocinza" xfId="90"/>
    <cellStyle name="fundodeentrada" xfId="91"/>
    <cellStyle name="fundoentrada" xfId="92"/>
    <cellStyle name="Good" xfId="5593"/>
    <cellStyle name="Good 2" xfId="5594"/>
    <cellStyle name="Good 2 2" xfId="5595"/>
    <cellStyle name="Good 2 2 2" xfId="32085"/>
    <cellStyle name="Good 2 2 3" xfId="32086"/>
    <cellStyle name="Good 2 2 4" xfId="32087"/>
    <cellStyle name="Good 2 2 5" xfId="32088"/>
    <cellStyle name="Good 2 2 6" xfId="32089"/>
    <cellStyle name="Good 2 2 7" xfId="32090"/>
    <cellStyle name="Good 2 2 8" xfId="32091"/>
    <cellStyle name="Good 2 3" xfId="32092"/>
    <cellStyle name="Good 2 4" xfId="32093"/>
    <cellStyle name="Good 2 5" xfId="32094"/>
    <cellStyle name="Good 2 6" xfId="32095"/>
    <cellStyle name="Good 2 7" xfId="32096"/>
    <cellStyle name="Good 2 8" xfId="32097"/>
    <cellStyle name="Good 3" xfId="5596"/>
    <cellStyle name="Good 3 2" xfId="32098"/>
    <cellStyle name="Good 4" xfId="32099"/>
    <cellStyle name="Good 5" xfId="32100"/>
    <cellStyle name="Good 6" xfId="32101"/>
    <cellStyle name="Good 7" xfId="32102"/>
    <cellStyle name="Good 8" xfId="32103"/>
    <cellStyle name="Heading 1" xfId="5597"/>
    <cellStyle name="Heading 1 2" xfId="5598"/>
    <cellStyle name="Heading 1 2 2" xfId="5599"/>
    <cellStyle name="Heading 1 2 2 2" xfId="32104"/>
    <cellStyle name="Heading 1 2 2 3" xfId="32105"/>
    <cellStyle name="Heading 1 2 2 4" xfId="32106"/>
    <cellStyle name="Heading 1 2 2 5" xfId="32107"/>
    <cellStyle name="Heading 1 2 2 6" xfId="32108"/>
    <cellStyle name="Heading 1 2 2 7" xfId="32109"/>
    <cellStyle name="Heading 1 2 2 8" xfId="32110"/>
    <cellStyle name="Heading 1 2 3" xfId="32111"/>
    <cellStyle name="Heading 1 2 4" xfId="32112"/>
    <cellStyle name="Heading 1 2 5" xfId="32113"/>
    <cellStyle name="Heading 1 2 6" xfId="32114"/>
    <cellStyle name="Heading 1 2 7" xfId="32115"/>
    <cellStyle name="Heading 1 2 8" xfId="32116"/>
    <cellStyle name="Heading 1 3" xfId="5600"/>
    <cellStyle name="Heading 1 3 2" xfId="32117"/>
    <cellStyle name="Heading 1 4" xfId="32118"/>
    <cellStyle name="Heading 1 5" xfId="32119"/>
    <cellStyle name="Heading 1 6" xfId="32120"/>
    <cellStyle name="Heading 1 7" xfId="32121"/>
    <cellStyle name="Heading 1 8" xfId="32122"/>
    <cellStyle name="Heading 2" xfId="5601"/>
    <cellStyle name="Heading 2 2" xfId="5602"/>
    <cellStyle name="Heading 2 2 2" xfId="5603"/>
    <cellStyle name="Heading 2 2 2 2" xfId="32123"/>
    <cellStyle name="Heading 2 2 2 3" xfId="32124"/>
    <cellStyle name="Heading 2 2 2 4" xfId="32125"/>
    <cellStyle name="Heading 2 2 2 5" xfId="32126"/>
    <cellStyle name="Heading 2 2 2 6" xfId="32127"/>
    <cellStyle name="Heading 2 2 2 7" xfId="32128"/>
    <cellStyle name="Heading 2 2 2 8" xfId="32129"/>
    <cellStyle name="Heading 2 2 3" xfId="32130"/>
    <cellStyle name="Heading 2 2 4" xfId="32131"/>
    <cellStyle name="Heading 2 2 5" xfId="32132"/>
    <cellStyle name="Heading 2 2 6" xfId="32133"/>
    <cellStyle name="Heading 2 2 7" xfId="32134"/>
    <cellStyle name="Heading 2 2 8" xfId="32135"/>
    <cellStyle name="Heading 2 3" xfId="5604"/>
    <cellStyle name="Heading 2 3 2" xfId="32136"/>
    <cellStyle name="Heading 2 4" xfId="32137"/>
    <cellStyle name="Heading 2 5" xfId="32138"/>
    <cellStyle name="Heading 2 6" xfId="32139"/>
    <cellStyle name="Heading 2 7" xfId="32140"/>
    <cellStyle name="Heading 2 8" xfId="32141"/>
    <cellStyle name="Heading 3" xfId="5605"/>
    <cellStyle name="Heading 3 10" xfId="5606"/>
    <cellStyle name="Heading 3 10 2" xfId="5607"/>
    <cellStyle name="Heading 3 10 2 2" xfId="5608"/>
    <cellStyle name="Heading 3 10 2 2 2" xfId="32142"/>
    <cellStyle name="Heading 3 10 2 2 3" xfId="32143"/>
    <cellStyle name="Heading 3 10 2 2 4" xfId="32144"/>
    <cellStyle name="Heading 3 10 2 2 5" xfId="32145"/>
    <cellStyle name="Heading 3 10 2 2 6" xfId="32146"/>
    <cellStyle name="Heading 3 10 2 2 7" xfId="32147"/>
    <cellStyle name="Heading 3 10 2 2 8" xfId="32148"/>
    <cellStyle name="Heading 3 10 2 3" xfId="32149"/>
    <cellStyle name="Heading 3 10 2 4" xfId="32150"/>
    <cellStyle name="Heading 3 10 2 5" xfId="32151"/>
    <cellStyle name="Heading 3 10 2 6" xfId="32152"/>
    <cellStyle name="Heading 3 10 2 7" xfId="32153"/>
    <cellStyle name="Heading 3 10 2 8" xfId="32154"/>
    <cellStyle name="Heading 3 10 3" xfId="5609"/>
    <cellStyle name="Heading 3 10 3 2" xfId="32155"/>
    <cellStyle name="Heading 3 10 4" xfId="32156"/>
    <cellStyle name="Heading 3 10 5" xfId="32157"/>
    <cellStyle name="Heading 3 10 6" xfId="32158"/>
    <cellStyle name="Heading 3 10 7" xfId="32159"/>
    <cellStyle name="Heading 3 10 8" xfId="32160"/>
    <cellStyle name="Heading 3 11" xfId="5610"/>
    <cellStyle name="Heading 3 11 2" xfId="5611"/>
    <cellStyle name="Heading 3 11 2 2" xfId="5612"/>
    <cellStyle name="Heading 3 11 2 2 2" xfId="32161"/>
    <cellStyle name="Heading 3 11 2 2 3" xfId="32162"/>
    <cellStyle name="Heading 3 11 2 2 4" xfId="32163"/>
    <cellStyle name="Heading 3 11 2 2 5" xfId="32164"/>
    <cellStyle name="Heading 3 11 2 2 6" xfId="32165"/>
    <cellStyle name="Heading 3 11 2 2 7" xfId="32166"/>
    <cellStyle name="Heading 3 11 2 2 8" xfId="32167"/>
    <cellStyle name="Heading 3 11 2 3" xfId="32168"/>
    <cellStyle name="Heading 3 11 2 4" xfId="32169"/>
    <cellStyle name="Heading 3 11 2 5" xfId="32170"/>
    <cellStyle name="Heading 3 11 2 6" xfId="32171"/>
    <cellStyle name="Heading 3 11 2 7" xfId="32172"/>
    <cellStyle name="Heading 3 11 2 8" xfId="32173"/>
    <cellStyle name="Heading 3 11 3" xfId="5613"/>
    <cellStyle name="Heading 3 11 3 2" xfId="32174"/>
    <cellStyle name="Heading 3 11 4" xfId="32175"/>
    <cellStyle name="Heading 3 11 5" xfId="32176"/>
    <cellStyle name="Heading 3 11 6" xfId="32177"/>
    <cellStyle name="Heading 3 11 7" xfId="32178"/>
    <cellStyle name="Heading 3 11 8" xfId="32179"/>
    <cellStyle name="Heading 3 12" xfId="5614"/>
    <cellStyle name="Heading 3 12 2" xfId="5615"/>
    <cellStyle name="Heading 3 12 2 2" xfId="5616"/>
    <cellStyle name="Heading 3 12 2 2 2" xfId="32180"/>
    <cellStyle name="Heading 3 12 2 2 3" xfId="32181"/>
    <cellStyle name="Heading 3 12 2 2 4" xfId="32182"/>
    <cellStyle name="Heading 3 12 2 2 5" xfId="32183"/>
    <cellStyle name="Heading 3 12 2 2 6" xfId="32184"/>
    <cellStyle name="Heading 3 12 2 2 7" xfId="32185"/>
    <cellStyle name="Heading 3 12 2 2 8" xfId="32186"/>
    <cellStyle name="Heading 3 12 2 3" xfId="32187"/>
    <cellStyle name="Heading 3 12 2 4" xfId="32188"/>
    <cellStyle name="Heading 3 12 2 5" xfId="32189"/>
    <cellStyle name="Heading 3 12 2 6" xfId="32190"/>
    <cellStyle name="Heading 3 12 2 7" xfId="32191"/>
    <cellStyle name="Heading 3 12 2 8" xfId="32192"/>
    <cellStyle name="Heading 3 12 3" xfId="5617"/>
    <cellStyle name="Heading 3 12 3 2" xfId="32193"/>
    <cellStyle name="Heading 3 12 4" xfId="32194"/>
    <cellStyle name="Heading 3 12 5" xfId="32195"/>
    <cellStyle name="Heading 3 12 6" xfId="32196"/>
    <cellStyle name="Heading 3 12 7" xfId="32197"/>
    <cellStyle name="Heading 3 12 8" xfId="32198"/>
    <cellStyle name="Heading 3 13" xfId="5618"/>
    <cellStyle name="Heading 3 13 2" xfId="5619"/>
    <cellStyle name="Heading 3 13 2 2" xfId="5620"/>
    <cellStyle name="Heading 3 13 2 2 2" xfId="32199"/>
    <cellStyle name="Heading 3 13 2 2 3" xfId="32200"/>
    <cellStyle name="Heading 3 13 2 2 4" xfId="32201"/>
    <cellStyle name="Heading 3 13 2 2 5" xfId="32202"/>
    <cellStyle name="Heading 3 13 2 2 6" xfId="32203"/>
    <cellStyle name="Heading 3 13 2 2 7" xfId="32204"/>
    <cellStyle name="Heading 3 13 2 2 8" xfId="32205"/>
    <cellStyle name="Heading 3 13 2 3" xfId="32206"/>
    <cellStyle name="Heading 3 13 2 4" xfId="32207"/>
    <cellStyle name="Heading 3 13 2 5" xfId="32208"/>
    <cellStyle name="Heading 3 13 2 6" xfId="32209"/>
    <cellStyle name="Heading 3 13 2 7" xfId="32210"/>
    <cellStyle name="Heading 3 13 2 8" xfId="32211"/>
    <cellStyle name="Heading 3 13 3" xfId="5621"/>
    <cellStyle name="Heading 3 13 3 2" xfId="32212"/>
    <cellStyle name="Heading 3 13 4" xfId="32213"/>
    <cellStyle name="Heading 3 13 5" xfId="32214"/>
    <cellStyle name="Heading 3 13 6" xfId="32215"/>
    <cellStyle name="Heading 3 13 7" xfId="32216"/>
    <cellStyle name="Heading 3 13 8" xfId="32217"/>
    <cellStyle name="Heading 3 14" xfId="5622"/>
    <cellStyle name="Heading 3 14 2" xfId="5623"/>
    <cellStyle name="Heading 3 14 2 2" xfId="5624"/>
    <cellStyle name="Heading 3 14 2 2 2" xfId="32218"/>
    <cellStyle name="Heading 3 14 2 2 3" xfId="32219"/>
    <cellStyle name="Heading 3 14 2 2 4" xfId="32220"/>
    <cellStyle name="Heading 3 14 2 2 5" xfId="32221"/>
    <cellStyle name="Heading 3 14 2 2 6" xfId="32222"/>
    <cellStyle name="Heading 3 14 2 2 7" xfId="32223"/>
    <cellStyle name="Heading 3 14 2 2 8" xfId="32224"/>
    <cellStyle name="Heading 3 14 2 3" xfId="32225"/>
    <cellStyle name="Heading 3 14 2 4" xfId="32226"/>
    <cellStyle name="Heading 3 14 2 5" xfId="32227"/>
    <cellStyle name="Heading 3 14 2 6" xfId="32228"/>
    <cellStyle name="Heading 3 14 2 7" xfId="32229"/>
    <cellStyle name="Heading 3 14 2 8" xfId="32230"/>
    <cellStyle name="Heading 3 14 3" xfId="5625"/>
    <cellStyle name="Heading 3 14 3 2" xfId="32231"/>
    <cellStyle name="Heading 3 14 4" xfId="32232"/>
    <cellStyle name="Heading 3 14 5" xfId="32233"/>
    <cellStyle name="Heading 3 14 6" xfId="32234"/>
    <cellStyle name="Heading 3 14 7" xfId="32235"/>
    <cellStyle name="Heading 3 14 8" xfId="32236"/>
    <cellStyle name="Heading 3 15" xfId="5626"/>
    <cellStyle name="Heading 3 15 2" xfId="5627"/>
    <cellStyle name="Heading 3 15 2 2" xfId="5628"/>
    <cellStyle name="Heading 3 15 2 2 2" xfId="32237"/>
    <cellStyle name="Heading 3 15 2 2 3" xfId="32238"/>
    <cellStyle name="Heading 3 15 2 2 4" xfId="32239"/>
    <cellStyle name="Heading 3 15 2 2 5" xfId="32240"/>
    <cellStyle name="Heading 3 15 2 2 6" xfId="32241"/>
    <cellStyle name="Heading 3 15 2 2 7" xfId="32242"/>
    <cellStyle name="Heading 3 15 2 2 8" xfId="32243"/>
    <cellStyle name="Heading 3 15 2 3" xfId="32244"/>
    <cellStyle name="Heading 3 15 2 4" xfId="32245"/>
    <cellStyle name="Heading 3 15 2 5" xfId="32246"/>
    <cellStyle name="Heading 3 15 2 6" xfId="32247"/>
    <cellStyle name="Heading 3 15 2 7" xfId="32248"/>
    <cellStyle name="Heading 3 15 2 8" xfId="32249"/>
    <cellStyle name="Heading 3 15 3" xfId="5629"/>
    <cellStyle name="Heading 3 15 3 2" xfId="32250"/>
    <cellStyle name="Heading 3 15 4" xfId="32251"/>
    <cellStyle name="Heading 3 15 5" xfId="32252"/>
    <cellStyle name="Heading 3 15 6" xfId="32253"/>
    <cellStyle name="Heading 3 15 7" xfId="32254"/>
    <cellStyle name="Heading 3 15 8" xfId="32255"/>
    <cellStyle name="Heading 3 16" xfId="5630"/>
    <cellStyle name="Heading 3 16 2" xfId="5631"/>
    <cellStyle name="Heading 3 16 2 2" xfId="5632"/>
    <cellStyle name="Heading 3 16 2 2 2" xfId="32256"/>
    <cellStyle name="Heading 3 16 2 2 3" xfId="32257"/>
    <cellStyle name="Heading 3 16 2 2 4" xfId="32258"/>
    <cellStyle name="Heading 3 16 2 2 5" xfId="32259"/>
    <cellStyle name="Heading 3 16 2 2 6" xfId="32260"/>
    <cellStyle name="Heading 3 16 2 2 7" xfId="32261"/>
    <cellStyle name="Heading 3 16 2 2 8" xfId="32262"/>
    <cellStyle name="Heading 3 16 2 3" xfId="32263"/>
    <cellStyle name="Heading 3 16 2 4" xfId="32264"/>
    <cellStyle name="Heading 3 16 2 5" xfId="32265"/>
    <cellStyle name="Heading 3 16 2 6" xfId="32266"/>
    <cellStyle name="Heading 3 16 2 7" xfId="32267"/>
    <cellStyle name="Heading 3 16 2 8" xfId="32268"/>
    <cellStyle name="Heading 3 16 3" xfId="5633"/>
    <cellStyle name="Heading 3 16 3 2" xfId="32269"/>
    <cellStyle name="Heading 3 16 4" xfId="32270"/>
    <cellStyle name="Heading 3 16 5" xfId="32271"/>
    <cellStyle name="Heading 3 16 6" xfId="32272"/>
    <cellStyle name="Heading 3 16 7" xfId="32273"/>
    <cellStyle name="Heading 3 16 8" xfId="32274"/>
    <cellStyle name="Heading 3 17" xfId="5634"/>
    <cellStyle name="Heading 3 17 2" xfId="5635"/>
    <cellStyle name="Heading 3 17 2 2" xfId="32275"/>
    <cellStyle name="Heading 3 17 2 3" xfId="32276"/>
    <cellStyle name="Heading 3 17 2 4" xfId="32277"/>
    <cellStyle name="Heading 3 17 2 5" xfId="32278"/>
    <cellStyle name="Heading 3 17 2 6" xfId="32279"/>
    <cellStyle name="Heading 3 17 2 7" xfId="32280"/>
    <cellStyle name="Heading 3 17 2 8" xfId="32281"/>
    <cellStyle name="Heading 3 17 3" xfId="32282"/>
    <cellStyle name="Heading 3 17 4" xfId="32283"/>
    <cellStyle name="Heading 3 17 5" xfId="32284"/>
    <cellStyle name="Heading 3 17 6" xfId="32285"/>
    <cellStyle name="Heading 3 17 7" xfId="32286"/>
    <cellStyle name="Heading 3 17 8" xfId="32287"/>
    <cellStyle name="Heading 3 18" xfId="5636"/>
    <cellStyle name="Heading 3 18 2" xfId="32288"/>
    <cellStyle name="Heading 3 19" xfId="32289"/>
    <cellStyle name="Heading 3 2" xfId="5637"/>
    <cellStyle name="Heading 3 2 10" xfId="5638"/>
    <cellStyle name="Heading 3 2 10 2" xfId="5639"/>
    <cellStyle name="Heading 3 2 10 2 2" xfId="5640"/>
    <cellStyle name="Heading 3 2 10 2 2 2" xfId="32290"/>
    <cellStyle name="Heading 3 2 10 2 2 3" xfId="32291"/>
    <cellStyle name="Heading 3 2 10 2 2 4" xfId="32292"/>
    <cellStyle name="Heading 3 2 10 2 2 5" xfId="32293"/>
    <cellStyle name="Heading 3 2 10 2 2 6" xfId="32294"/>
    <cellStyle name="Heading 3 2 10 2 2 7" xfId="32295"/>
    <cellStyle name="Heading 3 2 10 2 2 8" xfId="32296"/>
    <cellStyle name="Heading 3 2 10 2 3" xfId="32297"/>
    <cellStyle name="Heading 3 2 10 2 4" xfId="32298"/>
    <cellStyle name="Heading 3 2 10 2 5" xfId="32299"/>
    <cellStyle name="Heading 3 2 10 2 6" xfId="32300"/>
    <cellStyle name="Heading 3 2 10 2 7" xfId="32301"/>
    <cellStyle name="Heading 3 2 10 2 8" xfId="32302"/>
    <cellStyle name="Heading 3 2 10 3" xfId="5641"/>
    <cellStyle name="Heading 3 2 10 3 2" xfId="32303"/>
    <cellStyle name="Heading 3 2 10 4" xfId="32304"/>
    <cellStyle name="Heading 3 2 10 5" xfId="32305"/>
    <cellStyle name="Heading 3 2 10 6" xfId="32306"/>
    <cellStyle name="Heading 3 2 10 7" xfId="32307"/>
    <cellStyle name="Heading 3 2 10 8" xfId="32308"/>
    <cellStyle name="Heading 3 2 11" xfId="5642"/>
    <cellStyle name="Heading 3 2 11 2" xfId="5643"/>
    <cellStyle name="Heading 3 2 11 2 2" xfId="5644"/>
    <cellStyle name="Heading 3 2 11 2 2 2" xfId="32309"/>
    <cellStyle name="Heading 3 2 11 2 2 3" xfId="32310"/>
    <cellStyle name="Heading 3 2 11 2 2 4" xfId="32311"/>
    <cellStyle name="Heading 3 2 11 2 2 5" xfId="32312"/>
    <cellStyle name="Heading 3 2 11 2 2 6" xfId="32313"/>
    <cellStyle name="Heading 3 2 11 2 2 7" xfId="32314"/>
    <cellStyle name="Heading 3 2 11 2 2 8" xfId="32315"/>
    <cellStyle name="Heading 3 2 11 2 3" xfId="32316"/>
    <cellStyle name="Heading 3 2 11 2 4" xfId="32317"/>
    <cellStyle name="Heading 3 2 11 2 5" xfId="32318"/>
    <cellStyle name="Heading 3 2 11 2 6" xfId="32319"/>
    <cellStyle name="Heading 3 2 11 2 7" xfId="32320"/>
    <cellStyle name="Heading 3 2 11 2 8" xfId="32321"/>
    <cellStyle name="Heading 3 2 11 3" xfId="5645"/>
    <cellStyle name="Heading 3 2 11 3 2" xfId="32322"/>
    <cellStyle name="Heading 3 2 11 4" xfId="32323"/>
    <cellStyle name="Heading 3 2 11 5" xfId="32324"/>
    <cellStyle name="Heading 3 2 11 6" xfId="32325"/>
    <cellStyle name="Heading 3 2 11 7" xfId="32326"/>
    <cellStyle name="Heading 3 2 11 8" xfId="32327"/>
    <cellStyle name="Heading 3 2 12" xfId="5646"/>
    <cellStyle name="Heading 3 2 12 2" xfId="5647"/>
    <cellStyle name="Heading 3 2 12 2 2" xfId="5648"/>
    <cellStyle name="Heading 3 2 12 2 2 2" xfId="32328"/>
    <cellStyle name="Heading 3 2 12 2 2 3" xfId="32329"/>
    <cellStyle name="Heading 3 2 12 2 2 4" xfId="32330"/>
    <cellStyle name="Heading 3 2 12 2 2 5" xfId="32331"/>
    <cellStyle name="Heading 3 2 12 2 2 6" xfId="32332"/>
    <cellStyle name="Heading 3 2 12 2 2 7" xfId="32333"/>
    <cellStyle name="Heading 3 2 12 2 2 8" xfId="32334"/>
    <cellStyle name="Heading 3 2 12 2 3" xfId="32335"/>
    <cellStyle name="Heading 3 2 12 2 4" xfId="32336"/>
    <cellStyle name="Heading 3 2 12 2 5" xfId="32337"/>
    <cellStyle name="Heading 3 2 12 2 6" xfId="32338"/>
    <cellStyle name="Heading 3 2 12 2 7" xfId="32339"/>
    <cellStyle name="Heading 3 2 12 2 8" xfId="32340"/>
    <cellStyle name="Heading 3 2 12 3" xfId="5649"/>
    <cellStyle name="Heading 3 2 12 3 2" xfId="32341"/>
    <cellStyle name="Heading 3 2 12 4" xfId="32342"/>
    <cellStyle name="Heading 3 2 12 5" xfId="32343"/>
    <cellStyle name="Heading 3 2 12 6" xfId="32344"/>
    <cellStyle name="Heading 3 2 12 7" xfId="32345"/>
    <cellStyle name="Heading 3 2 12 8" xfId="32346"/>
    <cellStyle name="Heading 3 2 13" xfId="5650"/>
    <cellStyle name="Heading 3 2 13 2" xfId="5651"/>
    <cellStyle name="Heading 3 2 13 2 2" xfId="32347"/>
    <cellStyle name="Heading 3 2 13 2 3" xfId="32348"/>
    <cellStyle name="Heading 3 2 13 2 4" xfId="32349"/>
    <cellStyle name="Heading 3 2 13 2 5" xfId="32350"/>
    <cellStyle name="Heading 3 2 13 2 6" xfId="32351"/>
    <cellStyle name="Heading 3 2 13 2 7" xfId="32352"/>
    <cellStyle name="Heading 3 2 13 2 8" xfId="32353"/>
    <cellStyle name="Heading 3 2 13 3" xfId="32354"/>
    <cellStyle name="Heading 3 2 13 4" xfId="32355"/>
    <cellStyle name="Heading 3 2 13 5" xfId="32356"/>
    <cellStyle name="Heading 3 2 13 6" xfId="32357"/>
    <cellStyle name="Heading 3 2 13 7" xfId="32358"/>
    <cellStyle name="Heading 3 2 13 8" xfId="32359"/>
    <cellStyle name="Heading 3 2 14" xfId="5652"/>
    <cellStyle name="Heading 3 2 14 2" xfId="32360"/>
    <cellStyle name="Heading 3 2 15" xfId="32361"/>
    <cellStyle name="Heading 3 2 16" xfId="32362"/>
    <cellStyle name="Heading 3 2 17" xfId="32363"/>
    <cellStyle name="Heading 3 2 18" xfId="32364"/>
    <cellStyle name="Heading 3 2 19" xfId="32365"/>
    <cellStyle name="Heading 3 2 2" xfId="5653"/>
    <cellStyle name="Heading 3 2 2 2" xfId="5654"/>
    <cellStyle name="Heading 3 2 2 2 2" xfId="5655"/>
    <cellStyle name="Heading 3 2 2 2 2 2" xfId="32366"/>
    <cellStyle name="Heading 3 2 2 2 2 3" xfId="32367"/>
    <cellStyle name="Heading 3 2 2 2 2 4" xfId="32368"/>
    <cellStyle name="Heading 3 2 2 2 2 5" xfId="32369"/>
    <cellStyle name="Heading 3 2 2 2 2 6" xfId="32370"/>
    <cellStyle name="Heading 3 2 2 2 2 7" xfId="32371"/>
    <cellStyle name="Heading 3 2 2 2 2 8" xfId="32372"/>
    <cellStyle name="Heading 3 2 2 2 3" xfId="32373"/>
    <cellStyle name="Heading 3 2 2 2 4" xfId="32374"/>
    <cellStyle name="Heading 3 2 2 2 5" xfId="32375"/>
    <cellStyle name="Heading 3 2 2 2 6" xfId="32376"/>
    <cellStyle name="Heading 3 2 2 2 7" xfId="32377"/>
    <cellStyle name="Heading 3 2 2 2 8" xfId="32378"/>
    <cellStyle name="Heading 3 2 2 3" xfId="5656"/>
    <cellStyle name="Heading 3 2 2 3 2" xfId="32379"/>
    <cellStyle name="Heading 3 2 2 4" xfId="32380"/>
    <cellStyle name="Heading 3 2 2 5" xfId="32381"/>
    <cellStyle name="Heading 3 2 2 6" xfId="32382"/>
    <cellStyle name="Heading 3 2 2 7" xfId="32383"/>
    <cellStyle name="Heading 3 2 2 8" xfId="32384"/>
    <cellStyle name="Heading 3 2 3" xfId="5657"/>
    <cellStyle name="Heading 3 2 3 2" xfId="5658"/>
    <cellStyle name="Heading 3 2 3 2 2" xfId="5659"/>
    <cellStyle name="Heading 3 2 3 2 2 2" xfId="32385"/>
    <cellStyle name="Heading 3 2 3 2 2 3" xfId="32386"/>
    <cellStyle name="Heading 3 2 3 2 2 4" xfId="32387"/>
    <cellStyle name="Heading 3 2 3 2 2 5" xfId="32388"/>
    <cellStyle name="Heading 3 2 3 2 2 6" xfId="32389"/>
    <cellStyle name="Heading 3 2 3 2 2 7" xfId="32390"/>
    <cellStyle name="Heading 3 2 3 2 2 8" xfId="32391"/>
    <cellStyle name="Heading 3 2 3 2 3" xfId="32392"/>
    <cellStyle name="Heading 3 2 3 2 4" xfId="32393"/>
    <cellStyle name="Heading 3 2 3 2 5" xfId="32394"/>
    <cellStyle name="Heading 3 2 3 2 6" xfId="32395"/>
    <cellStyle name="Heading 3 2 3 2 7" xfId="32396"/>
    <cellStyle name="Heading 3 2 3 2 8" xfId="32397"/>
    <cellStyle name="Heading 3 2 3 3" xfId="5660"/>
    <cellStyle name="Heading 3 2 3 3 2" xfId="32398"/>
    <cellStyle name="Heading 3 2 3 4" xfId="32399"/>
    <cellStyle name="Heading 3 2 3 5" xfId="32400"/>
    <cellStyle name="Heading 3 2 3 6" xfId="32401"/>
    <cellStyle name="Heading 3 2 3 7" xfId="32402"/>
    <cellStyle name="Heading 3 2 3 8" xfId="32403"/>
    <cellStyle name="Heading 3 2 4" xfId="5661"/>
    <cellStyle name="Heading 3 2 4 2" xfId="5662"/>
    <cellStyle name="Heading 3 2 4 2 2" xfId="5663"/>
    <cellStyle name="Heading 3 2 4 2 2 2" xfId="32404"/>
    <cellStyle name="Heading 3 2 4 2 2 3" xfId="32405"/>
    <cellStyle name="Heading 3 2 4 2 2 4" xfId="32406"/>
    <cellStyle name="Heading 3 2 4 2 2 5" xfId="32407"/>
    <cellStyle name="Heading 3 2 4 2 2 6" xfId="32408"/>
    <cellStyle name="Heading 3 2 4 2 2 7" xfId="32409"/>
    <cellStyle name="Heading 3 2 4 2 2 8" xfId="32410"/>
    <cellStyle name="Heading 3 2 4 2 3" xfId="32411"/>
    <cellStyle name="Heading 3 2 4 2 4" xfId="32412"/>
    <cellStyle name="Heading 3 2 4 2 5" xfId="32413"/>
    <cellStyle name="Heading 3 2 4 2 6" xfId="32414"/>
    <cellStyle name="Heading 3 2 4 2 7" xfId="32415"/>
    <cellStyle name="Heading 3 2 4 2 8" xfId="32416"/>
    <cellStyle name="Heading 3 2 4 3" xfId="5664"/>
    <cellStyle name="Heading 3 2 4 3 2" xfId="32417"/>
    <cellStyle name="Heading 3 2 4 4" xfId="32418"/>
    <cellStyle name="Heading 3 2 4 5" xfId="32419"/>
    <cellStyle name="Heading 3 2 4 6" xfId="32420"/>
    <cellStyle name="Heading 3 2 4 7" xfId="32421"/>
    <cellStyle name="Heading 3 2 4 8" xfId="32422"/>
    <cellStyle name="Heading 3 2 5" xfId="5665"/>
    <cellStyle name="Heading 3 2 5 2" xfId="5666"/>
    <cellStyle name="Heading 3 2 5 2 2" xfId="5667"/>
    <cellStyle name="Heading 3 2 5 2 2 2" xfId="32423"/>
    <cellStyle name="Heading 3 2 5 2 2 3" xfId="32424"/>
    <cellStyle name="Heading 3 2 5 2 2 4" xfId="32425"/>
    <cellStyle name="Heading 3 2 5 2 2 5" xfId="32426"/>
    <cellStyle name="Heading 3 2 5 2 2 6" xfId="32427"/>
    <cellStyle name="Heading 3 2 5 2 2 7" xfId="32428"/>
    <cellStyle name="Heading 3 2 5 2 2 8" xfId="32429"/>
    <cellStyle name="Heading 3 2 5 2 3" xfId="32430"/>
    <cellStyle name="Heading 3 2 5 2 4" xfId="32431"/>
    <cellStyle name="Heading 3 2 5 2 5" xfId="32432"/>
    <cellStyle name="Heading 3 2 5 2 6" xfId="32433"/>
    <cellStyle name="Heading 3 2 5 2 7" xfId="32434"/>
    <cellStyle name="Heading 3 2 5 2 8" xfId="32435"/>
    <cellStyle name="Heading 3 2 5 3" xfId="5668"/>
    <cellStyle name="Heading 3 2 5 3 2" xfId="32436"/>
    <cellStyle name="Heading 3 2 5 4" xfId="32437"/>
    <cellStyle name="Heading 3 2 5 5" xfId="32438"/>
    <cellStyle name="Heading 3 2 5 6" xfId="32439"/>
    <cellStyle name="Heading 3 2 5 7" xfId="32440"/>
    <cellStyle name="Heading 3 2 5 8" xfId="32441"/>
    <cellStyle name="Heading 3 2 6" xfId="5669"/>
    <cellStyle name="Heading 3 2 6 2" xfId="5670"/>
    <cellStyle name="Heading 3 2 6 2 2" xfId="5671"/>
    <cellStyle name="Heading 3 2 6 2 2 2" xfId="32442"/>
    <cellStyle name="Heading 3 2 6 2 2 3" xfId="32443"/>
    <cellStyle name="Heading 3 2 6 2 2 4" xfId="32444"/>
    <cellStyle name="Heading 3 2 6 2 2 5" xfId="32445"/>
    <cellStyle name="Heading 3 2 6 2 2 6" xfId="32446"/>
    <cellStyle name="Heading 3 2 6 2 2 7" xfId="32447"/>
    <cellStyle name="Heading 3 2 6 2 2 8" xfId="32448"/>
    <cellStyle name="Heading 3 2 6 2 3" xfId="32449"/>
    <cellStyle name="Heading 3 2 6 2 4" xfId="32450"/>
    <cellStyle name="Heading 3 2 6 2 5" xfId="32451"/>
    <cellStyle name="Heading 3 2 6 2 6" xfId="32452"/>
    <cellStyle name="Heading 3 2 6 2 7" xfId="32453"/>
    <cellStyle name="Heading 3 2 6 2 8" xfId="32454"/>
    <cellStyle name="Heading 3 2 6 3" xfId="5672"/>
    <cellStyle name="Heading 3 2 6 3 2" xfId="32455"/>
    <cellStyle name="Heading 3 2 6 4" xfId="32456"/>
    <cellStyle name="Heading 3 2 6 5" xfId="32457"/>
    <cellStyle name="Heading 3 2 6 6" xfId="32458"/>
    <cellStyle name="Heading 3 2 6 7" xfId="32459"/>
    <cellStyle name="Heading 3 2 6 8" xfId="32460"/>
    <cellStyle name="Heading 3 2 7" xfId="5673"/>
    <cellStyle name="Heading 3 2 7 2" xfId="5674"/>
    <cellStyle name="Heading 3 2 7 2 2" xfId="5675"/>
    <cellStyle name="Heading 3 2 7 2 2 2" xfId="32461"/>
    <cellStyle name="Heading 3 2 7 2 2 3" xfId="32462"/>
    <cellStyle name="Heading 3 2 7 2 2 4" xfId="32463"/>
    <cellStyle name="Heading 3 2 7 2 2 5" xfId="32464"/>
    <cellStyle name="Heading 3 2 7 2 2 6" xfId="32465"/>
    <cellStyle name="Heading 3 2 7 2 2 7" xfId="32466"/>
    <cellStyle name="Heading 3 2 7 2 2 8" xfId="32467"/>
    <cellStyle name="Heading 3 2 7 2 3" xfId="32468"/>
    <cellStyle name="Heading 3 2 7 2 4" xfId="32469"/>
    <cellStyle name="Heading 3 2 7 2 5" xfId="32470"/>
    <cellStyle name="Heading 3 2 7 2 6" xfId="32471"/>
    <cellStyle name="Heading 3 2 7 2 7" xfId="32472"/>
    <cellStyle name="Heading 3 2 7 2 8" xfId="32473"/>
    <cellStyle name="Heading 3 2 7 3" xfId="5676"/>
    <cellStyle name="Heading 3 2 7 3 2" xfId="32474"/>
    <cellStyle name="Heading 3 2 7 4" xfId="32475"/>
    <cellStyle name="Heading 3 2 7 5" xfId="32476"/>
    <cellStyle name="Heading 3 2 7 6" xfId="32477"/>
    <cellStyle name="Heading 3 2 7 7" xfId="32478"/>
    <cellStyle name="Heading 3 2 7 8" xfId="32479"/>
    <cellStyle name="Heading 3 2 8" xfId="5677"/>
    <cellStyle name="Heading 3 2 8 2" xfId="5678"/>
    <cellStyle name="Heading 3 2 8 2 2" xfId="5679"/>
    <cellStyle name="Heading 3 2 8 2 2 2" xfId="32480"/>
    <cellStyle name="Heading 3 2 8 2 2 3" xfId="32481"/>
    <cellStyle name="Heading 3 2 8 2 2 4" xfId="32482"/>
    <cellStyle name="Heading 3 2 8 2 2 5" xfId="32483"/>
    <cellStyle name="Heading 3 2 8 2 2 6" xfId="32484"/>
    <cellStyle name="Heading 3 2 8 2 2 7" xfId="32485"/>
    <cellStyle name="Heading 3 2 8 2 2 8" xfId="32486"/>
    <cellStyle name="Heading 3 2 8 2 3" xfId="32487"/>
    <cellStyle name="Heading 3 2 8 2 4" xfId="32488"/>
    <cellStyle name="Heading 3 2 8 2 5" xfId="32489"/>
    <cellStyle name="Heading 3 2 8 2 6" xfId="32490"/>
    <cellStyle name="Heading 3 2 8 2 7" xfId="32491"/>
    <cellStyle name="Heading 3 2 8 2 8" xfId="32492"/>
    <cellStyle name="Heading 3 2 8 3" xfId="5680"/>
    <cellStyle name="Heading 3 2 8 3 2" xfId="32493"/>
    <cellStyle name="Heading 3 2 8 4" xfId="32494"/>
    <cellStyle name="Heading 3 2 8 5" xfId="32495"/>
    <cellStyle name="Heading 3 2 8 6" xfId="32496"/>
    <cellStyle name="Heading 3 2 8 7" xfId="32497"/>
    <cellStyle name="Heading 3 2 8 8" xfId="32498"/>
    <cellStyle name="Heading 3 2 9" xfId="5681"/>
    <cellStyle name="Heading 3 2 9 2" xfId="5682"/>
    <cellStyle name="Heading 3 2 9 2 2" xfId="5683"/>
    <cellStyle name="Heading 3 2 9 2 2 2" xfId="32499"/>
    <cellStyle name="Heading 3 2 9 2 2 3" xfId="32500"/>
    <cellStyle name="Heading 3 2 9 2 2 4" xfId="32501"/>
    <cellStyle name="Heading 3 2 9 2 2 5" xfId="32502"/>
    <cellStyle name="Heading 3 2 9 2 2 6" xfId="32503"/>
    <cellStyle name="Heading 3 2 9 2 2 7" xfId="32504"/>
    <cellStyle name="Heading 3 2 9 2 2 8" xfId="32505"/>
    <cellStyle name="Heading 3 2 9 2 3" xfId="32506"/>
    <cellStyle name="Heading 3 2 9 2 4" xfId="32507"/>
    <cellStyle name="Heading 3 2 9 2 5" xfId="32508"/>
    <cellStyle name="Heading 3 2 9 2 6" xfId="32509"/>
    <cellStyle name="Heading 3 2 9 2 7" xfId="32510"/>
    <cellStyle name="Heading 3 2 9 2 8" xfId="32511"/>
    <cellStyle name="Heading 3 2 9 3" xfId="5684"/>
    <cellStyle name="Heading 3 2 9 3 2" xfId="32512"/>
    <cellStyle name="Heading 3 2 9 4" xfId="32513"/>
    <cellStyle name="Heading 3 2 9 5" xfId="32514"/>
    <cellStyle name="Heading 3 2 9 6" xfId="32515"/>
    <cellStyle name="Heading 3 2 9 7" xfId="32516"/>
    <cellStyle name="Heading 3 2 9 8" xfId="32517"/>
    <cellStyle name="Heading 3 20" xfId="32518"/>
    <cellStyle name="Heading 3 21" xfId="32519"/>
    <cellStyle name="Heading 3 22" xfId="32520"/>
    <cellStyle name="Heading 3 23" xfId="32521"/>
    <cellStyle name="Heading 3 3" xfId="5685"/>
    <cellStyle name="Heading 3 3 2" xfId="5686"/>
    <cellStyle name="Heading 3 3 2 2" xfId="5687"/>
    <cellStyle name="Heading 3 3 2 2 2" xfId="32522"/>
    <cellStyle name="Heading 3 3 2 2 3" xfId="32523"/>
    <cellStyle name="Heading 3 3 2 2 4" xfId="32524"/>
    <cellStyle name="Heading 3 3 2 2 5" xfId="32525"/>
    <cellStyle name="Heading 3 3 2 2 6" xfId="32526"/>
    <cellStyle name="Heading 3 3 2 2 7" xfId="32527"/>
    <cellStyle name="Heading 3 3 2 2 8" xfId="32528"/>
    <cellStyle name="Heading 3 3 2 3" xfId="32529"/>
    <cellStyle name="Heading 3 3 2 4" xfId="32530"/>
    <cellStyle name="Heading 3 3 2 5" xfId="32531"/>
    <cellStyle name="Heading 3 3 2 6" xfId="32532"/>
    <cellStyle name="Heading 3 3 2 7" xfId="32533"/>
    <cellStyle name="Heading 3 3 2 8" xfId="32534"/>
    <cellStyle name="Heading 3 3 3" xfId="5688"/>
    <cellStyle name="Heading 3 3 3 2" xfId="32535"/>
    <cellStyle name="Heading 3 3 4" xfId="32536"/>
    <cellStyle name="Heading 3 3 5" xfId="32537"/>
    <cellStyle name="Heading 3 3 6" xfId="32538"/>
    <cellStyle name="Heading 3 3 7" xfId="32539"/>
    <cellStyle name="Heading 3 3 8" xfId="32540"/>
    <cellStyle name="Heading 3 4" xfId="5689"/>
    <cellStyle name="Heading 3 4 2" xfId="5690"/>
    <cellStyle name="Heading 3 4 2 2" xfId="5691"/>
    <cellStyle name="Heading 3 4 2 2 2" xfId="32541"/>
    <cellStyle name="Heading 3 4 2 2 3" xfId="32542"/>
    <cellStyle name="Heading 3 4 2 2 4" xfId="32543"/>
    <cellStyle name="Heading 3 4 2 2 5" xfId="32544"/>
    <cellStyle name="Heading 3 4 2 2 6" xfId="32545"/>
    <cellStyle name="Heading 3 4 2 2 7" xfId="32546"/>
    <cellStyle name="Heading 3 4 2 2 8" xfId="32547"/>
    <cellStyle name="Heading 3 4 2 3" xfId="32548"/>
    <cellStyle name="Heading 3 4 2 4" xfId="32549"/>
    <cellStyle name="Heading 3 4 2 5" xfId="32550"/>
    <cellStyle name="Heading 3 4 2 6" xfId="32551"/>
    <cellStyle name="Heading 3 4 2 7" xfId="32552"/>
    <cellStyle name="Heading 3 4 2 8" xfId="32553"/>
    <cellStyle name="Heading 3 4 3" xfId="5692"/>
    <cellStyle name="Heading 3 4 3 2" xfId="32554"/>
    <cellStyle name="Heading 3 4 4" xfId="32555"/>
    <cellStyle name="Heading 3 4 5" xfId="32556"/>
    <cellStyle name="Heading 3 4 6" xfId="32557"/>
    <cellStyle name="Heading 3 4 7" xfId="32558"/>
    <cellStyle name="Heading 3 4 8" xfId="32559"/>
    <cellStyle name="Heading 3 5" xfId="5693"/>
    <cellStyle name="Heading 3 5 2" xfId="5694"/>
    <cellStyle name="Heading 3 5 2 2" xfId="5695"/>
    <cellStyle name="Heading 3 5 2 2 2" xfId="32560"/>
    <cellStyle name="Heading 3 5 2 2 3" xfId="32561"/>
    <cellStyle name="Heading 3 5 2 2 4" xfId="32562"/>
    <cellStyle name="Heading 3 5 2 2 5" xfId="32563"/>
    <cellStyle name="Heading 3 5 2 2 6" xfId="32564"/>
    <cellStyle name="Heading 3 5 2 2 7" xfId="32565"/>
    <cellStyle name="Heading 3 5 2 2 8" xfId="32566"/>
    <cellStyle name="Heading 3 5 2 3" xfId="32567"/>
    <cellStyle name="Heading 3 5 2 4" xfId="32568"/>
    <cellStyle name="Heading 3 5 2 5" xfId="32569"/>
    <cellStyle name="Heading 3 5 2 6" xfId="32570"/>
    <cellStyle name="Heading 3 5 2 7" xfId="32571"/>
    <cellStyle name="Heading 3 5 2 8" xfId="32572"/>
    <cellStyle name="Heading 3 5 3" xfId="5696"/>
    <cellStyle name="Heading 3 5 3 2" xfId="32573"/>
    <cellStyle name="Heading 3 5 4" xfId="32574"/>
    <cellStyle name="Heading 3 5 5" xfId="32575"/>
    <cellStyle name="Heading 3 5 6" xfId="32576"/>
    <cellStyle name="Heading 3 5 7" xfId="32577"/>
    <cellStyle name="Heading 3 5 8" xfId="32578"/>
    <cellStyle name="Heading 3 6" xfId="5697"/>
    <cellStyle name="Heading 3 6 2" xfId="5698"/>
    <cellStyle name="Heading 3 6 2 2" xfId="5699"/>
    <cellStyle name="Heading 3 6 2 2 2" xfId="32579"/>
    <cellStyle name="Heading 3 6 2 2 3" xfId="32580"/>
    <cellStyle name="Heading 3 6 2 2 4" xfId="32581"/>
    <cellStyle name="Heading 3 6 2 2 5" xfId="32582"/>
    <cellStyle name="Heading 3 6 2 2 6" xfId="32583"/>
    <cellStyle name="Heading 3 6 2 2 7" xfId="32584"/>
    <cellStyle name="Heading 3 6 2 2 8" xfId="32585"/>
    <cellStyle name="Heading 3 6 2 3" xfId="32586"/>
    <cellStyle name="Heading 3 6 2 4" xfId="32587"/>
    <cellStyle name="Heading 3 6 2 5" xfId="32588"/>
    <cellStyle name="Heading 3 6 2 6" xfId="32589"/>
    <cellStyle name="Heading 3 6 2 7" xfId="32590"/>
    <cellStyle name="Heading 3 6 2 8" xfId="32591"/>
    <cellStyle name="Heading 3 6 3" xfId="5700"/>
    <cellStyle name="Heading 3 6 3 2" xfId="32592"/>
    <cellStyle name="Heading 3 6 4" xfId="32593"/>
    <cellStyle name="Heading 3 6 5" xfId="32594"/>
    <cellStyle name="Heading 3 6 6" xfId="32595"/>
    <cellStyle name="Heading 3 6 7" xfId="32596"/>
    <cellStyle name="Heading 3 6 8" xfId="32597"/>
    <cellStyle name="Heading 3 7" xfId="5701"/>
    <cellStyle name="Heading 3 7 2" xfId="5702"/>
    <cellStyle name="Heading 3 7 2 2" xfId="5703"/>
    <cellStyle name="Heading 3 7 2 2 2" xfId="32598"/>
    <cellStyle name="Heading 3 7 2 2 3" xfId="32599"/>
    <cellStyle name="Heading 3 7 2 2 4" xfId="32600"/>
    <cellStyle name="Heading 3 7 2 2 5" xfId="32601"/>
    <cellStyle name="Heading 3 7 2 2 6" xfId="32602"/>
    <cellStyle name="Heading 3 7 2 2 7" xfId="32603"/>
    <cellStyle name="Heading 3 7 2 2 8" xfId="32604"/>
    <cellStyle name="Heading 3 7 2 3" xfId="32605"/>
    <cellStyle name="Heading 3 7 2 4" xfId="32606"/>
    <cellStyle name="Heading 3 7 2 5" xfId="32607"/>
    <cellStyle name="Heading 3 7 2 6" xfId="32608"/>
    <cellStyle name="Heading 3 7 2 7" xfId="32609"/>
    <cellStyle name="Heading 3 7 2 8" xfId="32610"/>
    <cellStyle name="Heading 3 7 3" xfId="5704"/>
    <cellStyle name="Heading 3 7 3 2" xfId="32611"/>
    <cellStyle name="Heading 3 7 4" xfId="32612"/>
    <cellStyle name="Heading 3 7 5" xfId="32613"/>
    <cellStyle name="Heading 3 7 6" xfId="32614"/>
    <cellStyle name="Heading 3 7 7" xfId="32615"/>
    <cellStyle name="Heading 3 7 8" xfId="32616"/>
    <cellStyle name="Heading 3 8" xfId="5705"/>
    <cellStyle name="Heading 3 8 2" xfId="5706"/>
    <cellStyle name="Heading 3 8 2 2" xfId="5707"/>
    <cellStyle name="Heading 3 8 2 2 2" xfId="32617"/>
    <cellStyle name="Heading 3 8 2 2 3" xfId="32618"/>
    <cellStyle name="Heading 3 8 2 2 4" xfId="32619"/>
    <cellStyle name="Heading 3 8 2 2 5" xfId="32620"/>
    <cellStyle name="Heading 3 8 2 2 6" xfId="32621"/>
    <cellStyle name="Heading 3 8 2 2 7" xfId="32622"/>
    <cellStyle name="Heading 3 8 2 2 8" xfId="32623"/>
    <cellStyle name="Heading 3 8 2 3" xfId="32624"/>
    <cellStyle name="Heading 3 8 2 4" xfId="32625"/>
    <cellStyle name="Heading 3 8 2 5" xfId="32626"/>
    <cellStyle name="Heading 3 8 2 6" xfId="32627"/>
    <cellStyle name="Heading 3 8 2 7" xfId="32628"/>
    <cellStyle name="Heading 3 8 2 8" xfId="32629"/>
    <cellStyle name="Heading 3 8 3" xfId="5708"/>
    <cellStyle name="Heading 3 8 3 2" xfId="32630"/>
    <cellStyle name="Heading 3 8 4" xfId="32631"/>
    <cellStyle name="Heading 3 8 5" xfId="32632"/>
    <cellStyle name="Heading 3 8 6" xfId="32633"/>
    <cellStyle name="Heading 3 8 7" xfId="32634"/>
    <cellStyle name="Heading 3 8 8" xfId="32635"/>
    <cellStyle name="Heading 3 9" xfId="5709"/>
    <cellStyle name="Heading 3 9 2" xfId="5710"/>
    <cellStyle name="Heading 3 9 2 2" xfId="5711"/>
    <cellStyle name="Heading 3 9 2 2 2" xfId="32636"/>
    <cellStyle name="Heading 3 9 2 2 3" xfId="32637"/>
    <cellStyle name="Heading 3 9 2 2 4" xfId="32638"/>
    <cellStyle name="Heading 3 9 2 2 5" xfId="32639"/>
    <cellStyle name="Heading 3 9 2 2 6" xfId="32640"/>
    <cellStyle name="Heading 3 9 2 2 7" xfId="32641"/>
    <cellStyle name="Heading 3 9 2 2 8" xfId="32642"/>
    <cellStyle name="Heading 3 9 2 3" xfId="32643"/>
    <cellStyle name="Heading 3 9 2 4" xfId="32644"/>
    <cellStyle name="Heading 3 9 2 5" xfId="32645"/>
    <cellStyle name="Heading 3 9 2 6" xfId="32646"/>
    <cellStyle name="Heading 3 9 2 7" xfId="32647"/>
    <cellStyle name="Heading 3 9 2 8" xfId="32648"/>
    <cellStyle name="Heading 3 9 3" xfId="5712"/>
    <cellStyle name="Heading 3 9 3 2" xfId="32649"/>
    <cellStyle name="Heading 3 9 4" xfId="32650"/>
    <cellStyle name="Heading 3 9 5" xfId="32651"/>
    <cellStyle name="Heading 3 9 6" xfId="32652"/>
    <cellStyle name="Heading 3 9 7" xfId="32653"/>
    <cellStyle name="Heading 3 9 8" xfId="32654"/>
    <cellStyle name="Heading 4" xfId="5713"/>
    <cellStyle name="Heading 4 2" xfId="5714"/>
    <cellStyle name="Heading 4 2 2" xfId="5715"/>
    <cellStyle name="Heading 4 2 2 2" xfId="32655"/>
    <cellStyle name="Heading 4 2 2 3" xfId="32656"/>
    <cellStyle name="Heading 4 2 2 4" xfId="32657"/>
    <cellStyle name="Heading 4 2 2 5" xfId="32658"/>
    <cellStyle name="Heading 4 2 2 6" xfId="32659"/>
    <cellStyle name="Heading 4 2 2 7" xfId="32660"/>
    <cellStyle name="Heading 4 2 2 8" xfId="32661"/>
    <cellStyle name="Heading 4 2 3" xfId="32662"/>
    <cellStyle name="Heading 4 2 4" xfId="32663"/>
    <cellStyle name="Heading 4 2 5" xfId="32664"/>
    <cellStyle name="Heading 4 2 6" xfId="32665"/>
    <cellStyle name="Heading 4 2 7" xfId="32666"/>
    <cellStyle name="Heading 4 2 8" xfId="32667"/>
    <cellStyle name="Heading 4 3" xfId="5716"/>
    <cellStyle name="Heading 4 3 2" xfId="32668"/>
    <cellStyle name="Heading 4 4" xfId="32669"/>
    <cellStyle name="Heading 4 5" xfId="32670"/>
    <cellStyle name="Heading 4 6" xfId="32671"/>
    <cellStyle name="Heading 4 7" xfId="32672"/>
    <cellStyle name="Heading 4 8" xfId="32673"/>
    <cellStyle name="HEADING1" xfId="93"/>
    <cellStyle name="HEADING2" xfId="94"/>
    <cellStyle name="Hyperlink 2" xfId="5717"/>
    <cellStyle name="Hyperlink 2 2" xfId="5718"/>
    <cellStyle name="Hyperlink 2 2 2" xfId="5719"/>
    <cellStyle name="Hyperlink 2 2 2 2" xfId="32674"/>
    <cellStyle name="Hyperlink 2 2 2 3" xfId="32675"/>
    <cellStyle name="Hyperlink 2 2 2 4" xfId="32676"/>
    <cellStyle name="Hyperlink 2 2 2 5" xfId="32677"/>
    <cellStyle name="Hyperlink 2 2 2 6" xfId="32678"/>
    <cellStyle name="Hyperlink 2 2 2 7" xfId="32679"/>
    <cellStyle name="Hyperlink 2 2 2 8" xfId="32680"/>
    <cellStyle name="Hyperlink 2 2 3" xfId="32681"/>
    <cellStyle name="Hyperlink 2 2 4" xfId="32682"/>
    <cellStyle name="Hyperlink 2 2 5" xfId="32683"/>
    <cellStyle name="Hyperlink 2 2 6" xfId="32684"/>
    <cellStyle name="Hyperlink 2 2 7" xfId="32685"/>
    <cellStyle name="Hyperlink 2 2 8" xfId="32686"/>
    <cellStyle name="Hyperlink 2 3" xfId="5720"/>
    <cellStyle name="Hyperlink 2 3 2" xfId="32687"/>
    <cellStyle name="Hyperlink 2 4" xfId="11727"/>
    <cellStyle name="Hyperlink 2 5" xfId="32688"/>
    <cellStyle name="Hyperlink 2 6" xfId="32689"/>
    <cellStyle name="Hyperlink 2 7" xfId="32690"/>
    <cellStyle name="Hyperlink 2 8" xfId="32691"/>
    <cellStyle name="Hyperlink 5" xfId="5721"/>
    <cellStyle name="Hyperlink 5 2" xfId="5722"/>
    <cellStyle name="Hyperlink 5 2 2" xfId="5723"/>
    <cellStyle name="Hyperlink 5 2 2 2" xfId="32692"/>
    <cellStyle name="Hyperlink 5 2 2 3" xfId="32693"/>
    <cellStyle name="Hyperlink 5 2 2 4" xfId="32694"/>
    <cellStyle name="Hyperlink 5 2 2 5" xfId="32695"/>
    <cellStyle name="Hyperlink 5 2 2 6" xfId="32696"/>
    <cellStyle name="Hyperlink 5 2 2 7" xfId="32697"/>
    <cellStyle name="Hyperlink 5 2 2 8" xfId="32698"/>
    <cellStyle name="Hyperlink 5 2 3" xfId="32699"/>
    <cellStyle name="Hyperlink 5 2 4" xfId="32700"/>
    <cellStyle name="Hyperlink 5 2 5" xfId="32701"/>
    <cellStyle name="Hyperlink 5 2 6" xfId="32702"/>
    <cellStyle name="Hyperlink 5 2 7" xfId="32703"/>
    <cellStyle name="Hyperlink 5 2 8" xfId="32704"/>
    <cellStyle name="Hyperlink 5 3" xfId="5724"/>
    <cellStyle name="Hyperlink 5 3 2" xfId="32705"/>
    <cellStyle name="Hyperlink 5 4" xfId="32706"/>
    <cellStyle name="Hyperlink 5 5" xfId="32707"/>
    <cellStyle name="Hyperlink 5 6" xfId="32708"/>
    <cellStyle name="Hyperlink 5 7" xfId="32709"/>
    <cellStyle name="Hyperlink 5 8" xfId="32710"/>
    <cellStyle name="Incorrecto" xfId="95"/>
    <cellStyle name="Incorreto 2" xfId="55873"/>
    <cellStyle name="Indefinido" xfId="96"/>
    <cellStyle name="Indefinido 2" xfId="5725"/>
    <cellStyle name="Indefinido 2 2" xfId="5726"/>
    <cellStyle name="Indefinido 2 2 2" xfId="32711"/>
    <cellStyle name="Indefinido 2 2 3" xfId="32712"/>
    <cellStyle name="Indefinido 2 2 4" xfId="32713"/>
    <cellStyle name="Indefinido 2 2 5" xfId="32714"/>
    <cellStyle name="Indefinido 2 2 6" xfId="32715"/>
    <cellStyle name="Indefinido 2 2 7" xfId="32716"/>
    <cellStyle name="Indefinido 2 2 8" xfId="32717"/>
    <cellStyle name="Indefinido 2 3" xfId="32718"/>
    <cellStyle name="Indefinido 2 4" xfId="32719"/>
    <cellStyle name="Indefinido 2 5" xfId="32720"/>
    <cellStyle name="Indefinido 2 6" xfId="32721"/>
    <cellStyle name="Indefinido 2 7" xfId="32722"/>
    <cellStyle name="Indefinido 2 8" xfId="32723"/>
    <cellStyle name="Indefinido 3" xfId="5727"/>
    <cellStyle name="Indefinido 3 2" xfId="32724"/>
    <cellStyle name="Indefinido 4" xfId="32725"/>
    <cellStyle name="Indefinido 5" xfId="32726"/>
    <cellStyle name="Indefinido 6" xfId="32727"/>
    <cellStyle name="Indefinido 7" xfId="32728"/>
    <cellStyle name="Indefinido 8" xfId="32729"/>
    <cellStyle name="Input" xfId="5728"/>
    <cellStyle name="Input 10" xfId="5729"/>
    <cellStyle name="Input 10 10" xfId="5730"/>
    <cellStyle name="Input 10 11" xfId="32730"/>
    <cellStyle name="Input 10 12" xfId="32731"/>
    <cellStyle name="Input 10 13" xfId="32732"/>
    <cellStyle name="Input 10 14" xfId="32733"/>
    <cellStyle name="Input 10 2" xfId="5731"/>
    <cellStyle name="Input 10 2 10" xfId="32734"/>
    <cellStyle name="Input 10 2 11" xfId="32735"/>
    <cellStyle name="Input 10 2 12" xfId="32736"/>
    <cellStyle name="Input 10 2 2" xfId="5732"/>
    <cellStyle name="Input 10 2 2 10" xfId="32737"/>
    <cellStyle name="Input 10 2 2 11" xfId="32738"/>
    <cellStyle name="Input 10 2 2 2" xfId="5733"/>
    <cellStyle name="Input 10 2 2 2 2" xfId="5734"/>
    <cellStyle name="Input 10 2 2 2 2 2" xfId="5735"/>
    <cellStyle name="Input 10 2 2 2 2 2 2" xfId="32739"/>
    <cellStyle name="Input 10 2 2 2 2 2 3" xfId="32740"/>
    <cellStyle name="Input 10 2 2 2 2 2 4" xfId="32741"/>
    <cellStyle name="Input 10 2 2 2 2 2 5" xfId="32742"/>
    <cellStyle name="Input 10 2 2 2 2 2 6" xfId="32743"/>
    <cellStyle name="Input 10 2 2 2 2 2 7" xfId="32744"/>
    <cellStyle name="Input 10 2 2 2 2 2 8" xfId="32745"/>
    <cellStyle name="Input 10 2 2 2 2 3" xfId="5736"/>
    <cellStyle name="Input 10 2 2 2 2 3 2" xfId="32746"/>
    <cellStyle name="Input 10 2 2 2 2 4" xfId="32747"/>
    <cellStyle name="Input 10 2 2 2 2 5" xfId="32748"/>
    <cellStyle name="Input 10 2 2 2 2 6" xfId="32749"/>
    <cellStyle name="Input 10 2 2 2 2 7" xfId="32750"/>
    <cellStyle name="Input 10 2 2 2 3" xfId="5737"/>
    <cellStyle name="Input 10 2 2 2 3 2" xfId="32751"/>
    <cellStyle name="Input 10 2 2 2 3 3" xfId="32752"/>
    <cellStyle name="Input 10 2 2 2 3 4" xfId="32753"/>
    <cellStyle name="Input 10 2 2 2 3 5" xfId="32754"/>
    <cellStyle name="Input 10 2 2 2 3 6" xfId="32755"/>
    <cellStyle name="Input 10 2 2 2 3 7" xfId="32756"/>
    <cellStyle name="Input 10 2 2 2 4" xfId="5738"/>
    <cellStyle name="Input 10 2 2 2 5" xfId="32757"/>
    <cellStyle name="Input 10 2 2 2 6" xfId="32758"/>
    <cellStyle name="Input 10 2 2 2 7" xfId="32759"/>
    <cellStyle name="Input 10 2 2 2 8" xfId="32760"/>
    <cellStyle name="Input 10 2 2 3" xfId="5739"/>
    <cellStyle name="Input 10 2 2 3 2" xfId="5740"/>
    <cellStyle name="Input 10 2 2 3 2 2" xfId="5741"/>
    <cellStyle name="Input 10 2 2 3 2 2 2" xfId="32761"/>
    <cellStyle name="Input 10 2 2 3 2 2 3" xfId="32762"/>
    <cellStyle name="Input 10 2 2 3 2 2 4" xfId="32763"/>
    <cellStyle name="Input 10 2 2 3 2 2 5" xfId="32764"/>
    <cellStyle name="Input 10 2 2 3 2 2 6" xfId="32765"/>
    <cellStyle name="Input 10 2 2 3 2 2 7" xfId="32766"/>
    <cellStyle name="Input 10 2 2 3 2 2 8" xfId="32767"/>
    <cellStyle name="Input 10 2 2 3 2 3" xfId="5742"/>
    <cellStyle name="Input 10 2 2 3 2 3 2" xfId="32768"/>
    <cellStyle name="Input 10 2 2 3 2 4" xfId="32769"/>
    <cellStyle name="Input 10 2 2 3 2 5" xfId="32770"/>
    <cellStyle name="Input 10 2 2 3 2 6" xfId="32771"/>
    <cellStyle name="Input 10 2 2 3 2 7" xfId="32772"/>
    <cellStyle name="Input 10 2 2 3 3" xfId="5743"/>
    <cellStyle name="Input 10 2 2 3 3 2" xfId="32773"/>
    <cellStyle name="Input 10 2 2 3 3 3" xfId="32774"/>
    <cellStyle name="Input 10 2 2 3 3 4" xfId="32775"/>
    <cellStyle name="Input 10 2 2 3 3 5" xfId="32776"/>
    <cellStyle name="Input 10 2 2 3 3 6" xfId="32777"/>
    <cellStyle name="Input 10 2 2 3 3 7" xfId="32778"/>
    <cellStyle name="Input 10 2 2 3 4" xfId="5744"/>
    <cellStyle name="Input 10 2 2 3 5" xfId="32779"/>
    <cellStyle name="Input 10 2 2 3 6" xfId="32780"/>
    <cellStyle name="Input 10 2 2 3 7" xfId="32781"/>
    <cellStyle name="Input 10 2 2 3 8" xfId="32782"/>
    <cellStyle name="Input 10 2 2 4" xfId="5745"/>
    <cellStyle name="Input 10 2 2 4 2" xfId="5746"/>
    <cellStyle name="Input 10 2 2 4 2 2" xfId="5747"/>
    <cellStyle name="Input 10 2 2 4 2 2 2" xfId="32783"/>
    <cellStyle name="Input 10 2 2 4 2 2 3" xfId="32784"/>
    <cellStyle name="Input 10 2 2 4 2 2 4" xfId="32785"/>
    <cellStyle name="Input 10 2 2 4 2 2 5" xfId="32786"/>
    <cellStyle name="Input 10 2 2 4 2 2 6" xfId="32787"/>
    <cellStyle name="Input 10 2 2 4 2 2 7" xfId="32788"/>
    <cellStyle name="Input 10 2 2 4 2 2 8" xfId="32789"/>
    <cellStyle name="Input 10 2 2 4 2 3" xfId="5748"/>
    <cellStyle name="Input 10 2 2 4 2 3 2" xfId="32790"/>
    <cellStyle name="Input 10 2 2 4 2 4" xfId="32791"/>
    <cellStyle name="Input 10 2 2 4 2 5" xfId="32792"/>
    <cellStyle name="Input 10 2 2 4 2 6" xfId="32793"/>
    <cellStyle name="Input 10 2 2 4 2 7" xfId="32794"/>
    <cellStyle name="Input 10 2 2 4 3" xfId="5749"/>
    <cellStyle name="Input 10 2 2 4 3 2" xfId="32795"/>
    <cellStyle name="Input 10 2 2 4 3 3" xfId="32796"/>
    <cellStyle name="Input 10 2 2 4 3 4" xfId="32797"/>
    <cellStyle name="Input 10 2 2 4 3 5" xfId="32798"/>
    <cellStyle name="Input 10 2 2 4 3 6" xfId="32799"/>
    <cellStyle name="Input 10 2 2 4 3 7" xfId="32800"/>
    <cellStyle name="Input 10 2 2 4 4" xfId="5750"/>
    <cellStyle name="Input 10 2 2 4 5" xfId="32801"/>
    <cellStyle name="Input 10 2 2 4 6" xfId="32802"/>
    <cellStyle name="Input 10 2 2 4 7" xfId="32803"/>
    <cellStyle name="Input 10 2 2 4 8" xfId="32804"/>
    <cellStyle name="Input 10 2 2 5" xfId="5751"/>
    <cellStyle name="Input 10 2 2 5 2" xfId="5752"/>
    <cellStyle name="Input 10 2 2 5 2 2" xfId="32805"/>
    <cellStyle name="Input 10 2 2 5 2 3" xfId="32806"/>
    <cellStyle name="Input 10 2 2 5 2 4" xfId="32807"/>
    <cellStyle name="Input 10 2 2 5 2 5" xfId="32808"/>
    <cellStyle name="Input 10 2 2 5 2 6" xfId="32809"/>
    <cellStyle name="Input 10 2 2 5 2 7" xfId="32810"/>
    <cellStyle name="Input 10 2 2 5 2 8" xfId="32811"/>
    <cellStyle name="Input 10 2 2 5 3" xfId="5753"/>
    <cellStyle name="Input 10 2 2 5 3 2" xfId="32812"/>
    <cellStyle name="Input 10 2 2 5 4" xfId="32813"/>
    <cellStyle name="Input 10 2 2 5 5" xfId="32814"/>
    <cellStyle name="Input 10 2 2 5 6" xfId="32815"/>
    <cellStyle name="Input 10 2 2 5 7" xfId="32816"/>
    <cellStyle name="Input 10 2 2 6" xfId="5754"/>
    <cellStyle name="Input 10 2 2 6 2" xfId="32817"/>
    <cellStyle name="Input 10 2 2 6 3" xfId="32818"/>
    <cellStyle name="Input 10 2 2 6 4" xfId="32819"/>
    <cellStyle name="Input 10 2 2 6 5" xfId="32820"/>
    <cellStyle name="Input 10 2 2 6 6" xfId="32821"/>
    <cellStyle name="Input 10 2 2 6 7" xfId="32822"/>
    <cellStyle name="Input 10 2 2 7" xfId="5755"/>
    <cellStyle name="Input 10 2 2 8" xfId="32823"/>
    <cellStyle name="Input 10 2 2 9" xfId="32824"/>
    <cellStyle name="Input 10 2 3" xfId="5756"/>
    <cellStyle name="Input 10 2 3 2" xfId="5757"/>
    <cellStyle name="Input 10 2 3 2 2" xfId="5758"/>
    <cellStyle name="Input 10 2 3 2 2 2" xfId="32825"/>
    <cellStyle name="Input 10 2 3 2 2 3" xfId="32826"/>
    <cellStyle name="Input 10 2 3 2 2 4" xfId="32827"/>
    <cellStyle name="Input 10 2 3 2 2 5" xfId="32828"/>
    <cellStyle name="Input 10 2 3 2 2 6" xfId="32829"/>
    <cellStyle name="Input 10 2 3 2 2 7" xfId="32830"/>
    <cellStyle name="Input 10 2 3 2 2 8" xfId="32831"/>
    <cellStyle name="Input 10 2 3 2 3" xfId="5759"/>
    <cellStyle name="Input 10 2 3 2 3 2" xfId="32832"/>
    <cellStyle name="Input 10 2 3 2 4" xfId="32833"/>
    <cellStyle name="Input 10 2 3 2 5" xfId="32834"/>
    <cellStyle name="Input 10 2 3 2 6" xfId="32835"/>
    <cellStyle name="Input 10 2 3 2 7" xfId="32836"/>
    <cellStyle name="Input 10 2 3 3" xfId="5760"/>
    <cellStyle name="Input 10 2 3 3 2" xfId="32837"/>
    <cellStyle name="Input 10 2 3 3 3" xfId="32838"/>
    <cellStyle name="Input 10 2 3 3 4" xfId="32839"/>
    <cellStyle name="Input 10 2 3 3 5" xfId="32840"/>
    <cellStyle name="Input 10 2 3 3 6" xfId="32841"/>
    <cellStyle name="Input 10 2 3 3 7" xfId="32842"/>
    <cellStyle name="Input 10 2 3 4" xfId="5761"/>
    <cellStyle name="Input 10 2 3 5" xfId="32843"/>
    <cellStyle name="Input 10 2 3 6" xfId="32844"/>
    <cellStyle name="Input 10 2 3 7" xfId="32845"/>
    <cellStyle name="Input 10 2 3 8" xfId="32846"/>
    <cellStyle name="Input 10 2 4" xfId="5762"/>
    <cellStyle name="Input 10 2 4 2" xfId="5763"/>
    <cellStyle name="Input 10 2 4 2 2" xfId="5764"/>
    <cellStyle name="Input 10 2 4 2 2 2" xfId="32847"/>
    <cellStyle name="Input 10 2 4 2 2 3" xfId="32848"/>
    <cellStyle name="Input 10 2 4 2 2 4" xfId="32849"/>
    <cellStyle name="Input 10 2 4 2 2 5" xfId="32850"/>
    <cellStyle name="Input 10 2 4 2 2 6" xfId="32851"/>
    <cellStyle name="Input 10 2 4 2 2 7" xfId="32852"/>
    <cellStyle name="Input 10 2 4 2 2 8" xfId="32853"/>
    <cellStyle name="Input 10 2 4 2 3" xfId="5765"/>
    <cellStyle name="Input 10 2 4 2 3 2" xfId="32854"/>
    <cellStyle name="Input 10 2 4 2 4" xfId="32855"/>
    <cellStyle name="Input 10 2 4 2 5" xfId="32856"/>
    <cellStyle name="Input 10 2 4 2 6" xfId="32857"/>
    <cellStyle name="Input 10 2 4 2 7" xfId="32858"/>
    <cellStyle name="Input 10 2 4 3" xfId="5766"/>
    <cellStyle name="Input 10 2 4 3 2" xfId="32859"/>
    <cellStyle name="Input 10 2 4 3 3" xfId="32860"/>
    <cellStyle name="Input 10 2 4 3 4" xfId="32861"/>
    <cellStyle name="Input 10 2 4 3 5" xfId="32862"/>
    <cellStyle name="Input 10 2 4 3 6" xfId="32863"/>
    <cellStyle name="Input 10 2 4 3 7" xfId="32864"/>
    <cellStyle name="Input 10 2 4 4" xfId="5767"/>
    <cellStyle name="Input 10 2 4 5" xfId="32865"/>
    <cellStyle name="Input 10 2 4 6" xfId="32866"/>
    <cellStyle name="Input 10 2 4 7" xfId="32867"/>
    <cellStyle name="Input 10 2 4 8" xfId="32868"/>
    <cellStyle name="Input 10 2 5" xfId="5768"/>
    <cellStyle name="Input 10 2 5 2" xfId="5769"/>
    <cellStyle name="Input 10 2 5 2 2" xfId="5770"/>
    <cellStyle name="Input 10 2 5 2 2 2" xfId="32869"/>
    <cellStyle name="Input 10 2 5 2 2 3" xfId="32870"/>
    <cellStyle name="Input 10 2 5 2 2 4" xfId="32871"/>
    <cellStyle name="Input 10 2 5 2 2 5" xfId="32872"/>
    <cellStyle name="Input 10 2 5 2 2 6" xfId="32873"/>
    <cellStyle name="Input 10 2 5 2 2 7" xfId="32874"/>
    <cellStyle name="Input 10 2 5 2 2 8" xfId="32875"/>
    <cellStyle name="Input 10 2 5 2 3" xfId="5771"/>
    <cellStyle name="Input 10 2 5 2 3 2" xfId="32876"/>
    <cellStyle name="Input 10 2 5 2 4" xfId="32877"/>
    <cellStyle name="Input 10 2 5 2 5" xfId="32878"/>
    <cellStyle name="Input 10 2 5 2 6" xfId="32879"/>
    <cellStyle name="Input 10 2 5 2 7" xfId="32880"/>
    <cellStyle name="Input 10 2 5 3" xfId="5772"/>
    <cellStyle name="Input 10 2 5 3 2" xfId="32881"/>
    <cellStyle name="Input 10 2 5 3 3" xfId="32882"/>
    <cellStyle name="Input 10 2 5 3 4" xfId="32883"/>
    <cellStyle name="Input 10 2 5 3 5" xfId="32884"/>
    <cellStyle name="Input 10 2 5 3 6" xfId="32885"/>
    <cellStyle name="Input 10 2 5 3 7" xfId="32886"/>
    <cellStyle name="Input 10 2 5 4" xfId="5773"/>
    <cellStyle name="Input 10 2 5 5" xfId="32887"/>
    <cellStyle name="Input 10 2 5 6" xfId="32888"/>
    <cellStyle name="Input 10 2 5 7" xfId="32889"/>
    <cellStyle name="Input 10 2 5 8" xfId="32890"/>
    <cellStyle name="Input 10 2 6" xfId="5774"/>
    <cellStyle name="Input 10 2 6 2" xfId="5775"/>
    <cellStyle name="Input 10 2 6 2 2" xfId="32891"/>
    <cellStyle name="Input 10 2 6 2 3" xfId="32892"/>
    <cellStyle name="Input 10 2 6 2 4" xfId="32893"/>
    <cellStyle name="Input 10 2 6 2 5" xfId="32894"/>
    <cellStyle name="Input 10 2 6 2 6" xfId="32895"/>
    <cellStyle name="Input 10 2 6 2 7" xfId="32896"/>
    <cellStyle name="Input 10 2 6 2 8" xfId="32897"/>
    <cellStyle name="Input 10 2 6 3" xfId="5776"/>
    <cellStyle name="Input 10 2 6 3 2" xfId="32898"/>
    <cellStyle name="Input 10 2 6 4" xfId="32899"/>
    <cellStyle name="Input 10 2 6 5" xfId="32900"/>
    <cellStyle name="Input 10 2 6 6" xfId="32901"/>
    <cellStyle name="Input 10 2 6 7" xfId="32902"/>
    <cellStyle name="Input 10 2 7" xfId="5777"/>
    <cellStyle name="Input 10 2 7 2" xfId="32903"/>
    <cellStyle name="Input 10 2 7 3" xfId="32904"/>
    <cellStyle name="Input 10 2 7 4" xfId="32905"/>
    <cellStyle name="Input 10 2 7 5" xfId="32906"/>
    <cellStyle name="Input 10 2 7 6" xfId="32907"/>
    <cellStyle name="Input 10 2 7 7" xfId="32908"/>
    <cellStyle name="Input 10 2 8" xfId="5778"/>
    <cellStyle name="Input 10 2 9" xfId="32909"/>
    <cellStyle name="Input 10 3" xfId="5779"/>
    <cellStyle name="Input 10 3 10" xfId="32910"/>
    <cellStyle name="Input 10 3 11" xfId="32911"/>
    <cellStyle name="Input 10 3 2" xfId="5780"/>
    <cellStyle name="Input 10 3 2 2" xfId="5781"/>
    <cellStyle name="Input 10 3 2 2 2" xfId="5782"/>
    <cellStyle name="Input 10 3 2 2 2 2" xfId="32912"/>
    <cellStyle name="Input 10 3 2 2 2 3" xfId="32913"/>
    <cellStyle name="Input 10 3 2 2 2 4" xfId="32914"/>
    <cellStyle name="Input 10 3 2 2 2 5" xfId="32915"/>
    <cellStyle name="Input 10 3 2 2 2 6" xfId="32916"/>
    <cellStyle name="Input 10 3 2 2 2 7" xfId="32917"/>
    <cellStyle name="Input 10 3 2 2 2 8" xfId="32918"/>
    <cellStyle name="Input 10 3 2 2 3" xfId="5783"/>
    <cellStyle name="Input 10 3 2 2 3 2" xfId="32919"/>
    <cellStyle name="Input 10 3 2 2 4" xfId="32920"/>
    <cellStyle name="Input 10 3 2 2 5" xfId="32921"/>
    <cellStyle name="Input 10 3 2 2 6" xfId="32922"/>
    <cellStyle name="Input 10 3 2 2 7" xfId="32923"/>
    <cellStyle name="Input 10 3 2 3" xfId="5784"/>
    <cellStyle name="Input 10 3 2 3 2" xfId="32924"/>
    <cellStyle name="Input 10 3 2 3 3" xfId="32925"/>
    <cellStyle name="Input 10 3 2 3 4" xfId="32926"/>
    <cellStyle name="Input 10 3 2 3 5" xfId="32927"/>
    <cellStyle name="Input 10 3 2 3 6" xfId="32928"/>
    <cellStyle name="Input 10 3 2 3 7" xfId="32929"/>
    <cellStyle name="Input 10 3 2 4" xfId="5785"/>
    <cellStyle name="Input 10 3 2 5" xfId="32930"/>
    <cellStyle name="Input 10 3 2 6" xfId="32931"/>
    <cellStyle name="Input 10 3 2 7" xfId="32932"/>
    <cellStyle name="Input 10 3 2 8" xfId="32933"/>
    <cellStyle name="Input 10 3 3" xfId="5786"/>
    <cellStyle name="Input 10 3 3 2" xfId="5787"/>
    <cellStyle name="Input 10 3 3 2 2" xfId="5788"/>
    <cellStyle name="Input 10 3 3 2 2 2" xfId="32934"/>
    <cellStyle name="Input 10 3 3 2 2 3" xfId="32935"/>
    <cellStyle name="Input 10 3 3 2 2 4" xfId="32936"/>
    <cellStyle name="Input 10 3 3 2 2 5" xfId="32937"/>
    <cellStyle name="Input 10 3 3 2 2 6" xfId="32938"/>
    <cellStyle name="Input 10 3 3 2 2 7" xfId="32939"/>
    <cellStyle name="Input 10 3 3 2 2 8" xfId="32940"/>
    <cellStyle name="Input 10 3 3 2 3" xfId="5789"/>
    <cellStyle name="Input 10 3 3 2 3 2" xfId="32941"/>
    <cellStyle name="Input 10 3 3 2 4" xfId="32942"/>
    <cellStyle name="Input 10 3 3 2 5" xfId="32943"/>
    <cellStyle name="Input 10 3 3 2 6" xfId="32944"/>
    <cellStyle name="Input 10 3 3 2 7" xfId="32945"/>
    <cellStyle name="Input 10 3 3 3" xfId="5790"/>
    <cellStyle name="Input 10 3 3 3 2" xfId="32946"/>
    <cellStyle name="Input 10 3 3 3 3" xfId="32947"/>
    <cellStyle name="Input 10 3 3 3 4" xfId="32948"/>
    <cellStyle name="Input 10 3 3 3 5" xfId="32949"/>
    <cellStyle name="Input 10 3 3 3 6" xfId="32950"/>
    <cellStyle name="Input 10 3 3 3 7" xfId="32951"/>
    <cellStyle name="Input 10 3 3 4" xfId="5791"/>
    <cellStyle name="Input 10 3 3 5" xfId="32952"/>
    <cellStyle name="Input 10 3 3 6" xfId="32953"/>
    <cellStyle name="Input 10 3 3 7" xfId="32954"/>
    <cellStyle name="Input 10 3 3 8" xfId="32955"/>
    <cellStyle name="Input 10 3 4" xfId="5792"/>
    <cellStyle name="Input 10 3 4 2" xfId="5793"/>
    <cellStyle name="Input 10 3 4 2 2" xfId="5794"/>
    <cellStyle name="Input 10 3 4 2 2 2" xfId="32956"/>
    <cellStyle name="Input 10 3 4 2 2 3" xfId="32957"/>
    <cellStyle name="Input 10 3 4 2 2 4" xfId="32958"/>
    <cellStyle name="Input 10 3 4 2 2 5" xfId="32959"/>
    <cellStyle name="Input 10 3 4 2 2 6" xfId="32960"/>
    <cellStyle name="Input 10 3 4 2 2 7" xfId="32961"/>
    <cellStyle name="Input 10 3 4 2 2 8" xfId="32962"/>
    <cellStyle name="Input 10 3 4 2 3" xfId="5795"/>
    <cellStyle name="Input 10 3 4 2 3 2" xfId="32963"/>
    <cellStyle name="Input 10 3 4 2 4" xfId="32964"/>
    <cellStyle name="Input 10 3 4 2 5" xfId="32965"/>
    <cellStyle name="Input 10 3 4 2 6" xfId="32966"/>
    <cellStyle name="Input 10 3 4 2 7" xfId="32967"/>
    <cellStyle name="Input 10 3 4 3" xfId="5796"/>
    <cellStyle name="Input 10 3 4 3 2" xfId="32968"/>
    <cellStyle name="Input 10 3 4 3 3" xfId="32969"/>
    <cellStyle name="Input 10 3 4 3 4" xfId="32970"/>
    <cellStyle name="Input 10 3 4 3 5" xfId="32971"/>
    <cellStyle name="Input 10 3 4 3 6" xfId="32972"/>
    <cellStyle name="Input 10 3 4 3 7" xfId="32973"/>
    <cellStyle name="Input 10 3 4 4" xfId="5797"/>
    <cellStyle name="Input 10 3 4 5" xfId="32974"/>
    <cellStyle name="Input 10 3 4 6" xfId="32975"/>
    <cellStyle name="Input 10 3 4 7" xfId="32976"/>
    <cellStyle name="Input 10 3 4 8" xfId="32977"/>
    <cellStyle name="Input 10 3 5" xfId="5798"/>
    <cellStyle name="Input 10 3 5 2" xfId="5799"/>
    <cellStyle name="Input 10 3 5 2 2" xfId="32978"/>
    <cellStyle name="Input 10 3 5 2 3" xfId="32979"/>
    <cellStyle name="Input 10 3 5 2 4" xfId="32980"/>
    <cellStyle name="Input 10 3 5 2 5" xfId="32981"/>
    <cellStyle name="Input 10 3 5 2 6" xfId="32982"/>
    <cellStyle name="Input 10 3 5 2 7" xfId="32983"/>
    <cellStyle name="Input 10 3 5 2 8" xfId="32984"/>
    <cellStyle name="Input 10 3 5 3" xfId="5800"/>
    <cellStyle name="Input 10 3 5 3 2" xfId="32985"/>
    <cellStyle name="Input 10 3 5 4" xfId="32986"/>
    <cellStyle name="Input 10 3 5 5" xfId="32987"/>
    <cellStyle name="Input 10 3 5 6" xfId="32988"/>
    <cellStyle name="Input 10 3 5 7" xfId="32989"/>
    <cellStyle name="Input 10 3 6" xfId="5801"/>
    <cellStyle name="Input 10 3 6 2" xfId="32990"/>
    <cellStyle name="Input 10 3 6 3" xfId="32991"/>
    <cellStyle name="Input 10 3 6 4" xfId="32992"/>
    <cellStyle name="Input 10 3 6 5" xfId="32993"/>
    <cellStyle name="Input 10 3 6 6" xfId="32994"/>
    <cellStyle name="Input 10 3 6 7" xfId="32995"/>
    <cellStyle name="Input 10 3 7" xfId="5802"/>
    <cellStyle name="Input 10 3 8" xfId="32996"/>
    <cellStyle name="Input 10 3 9" xfId="32997"/>
    <cellStyle name="Input 10 4" xfId="5803"/>
    <cellStyle name="Input 10 4 10" xfId="32998"/>
    <cellStyle name="Input 10 4 11" xfId="32999"/>
    <cellStyle name="Input 10 4 2" xfId="5804"/>
    <cellStyle name="Input 10 4 2 2" xfId="5805"/>
    <cellStyle name="Input 10 4 2 2 2" xfId="5806"/>
    <cellStyle name="Input 10 4 2 2 2 2" xfId="33000"/>
    <cellStyle name="Input 10 4 2 2 2 3" xfId="33001"/>
    <cellStyle name="Input 10 4 2 2 2 4" xfId="33002"/>
    <cellStyle name="Input 10 4 2 2 2 5" xfId="33003"/>
    <cellStyle name="Input 10 4 2 2 2 6" xfId="33004"/>
    <cellStyle name="Input 10 4 2 2 2 7" xfId="33005"/>
    <cellStyle name="Input 10 4 2 2 2 8" xfId="33006"/>
    <cellStyle name="Input 10 4 2 2 3" xfId="5807"/>
    <cellStyle name="Input 10 4 2 2 3 2" xfId="33007"/>
    <cellStyle name="Input 10 4 2 2 4" xfId="33008"/>
    <cellStyle name="Input 10 4 2 2 5" xfId="33009"/>
    <cellStyle name="Input 10 4 2 2 6" xfId="33010"/>
    <cellStyle name="Input 10 4 2 2 7" xfId="33011"/>
    <cellStyle name="Input 10 4 2 3" xfId="5808"/>
    <cellStyle name="Input 10 4 2 3 2" xfId="33012"/>
    <cellStyle name="Input 10 4 2 3 3" xfId="33013"/>
    <cellStyle name="Input 10 4 2 3 4" xfId="33014"/>
    <cellStyle name="Input 10 4 2 3 5" xfId="33015"/>
    <cellStyle name="Input 10 4 2 3 6" xfId="33016"/>
    <cellStyle name="Input 10 4 2 3 7" xfId="33017"/>
    <cellStyle name="Input 10 4 2 4" xfId="5809"/>
    <cellStyle name="Input 10 4 2 5" xfId="33018"/>
    <cellStyle name="Input 10 4 2 6" xfId="33019"/>
    <cellStyle name="Input 10 4 2 7" xfId="33020"/>
    <cellStyle name="Input 10 4 2 8" xfId="33021"/>
    <cellStyle name="Input 10 4 3" xfId="5810"/>
    <cellStyle name="Input 10 4 3 2" xfId="5811"/>
    <cellStyle name="Input 10 4 3 2 2" xfId="5812"/>
    <cellStyle name="Input 10 4 3 2 2 2" xfId="33022"/>
    <cellStyle name="Input 10 4 3 2 2 3" xfId="33023"/>
    <cellStyle name="Input 10 4 3 2 2 4" xfId="33024"/>
    <cellStyle name="Input 10 4 3 2 2 5" xfId="33025"/>
    <cellStyle name="Input 10 4 3 2 2 6" xfId="33026"/>
    <cellStyle name="Input 10 4 3 2 2 7" xfId="33027"/>
    <cellStyle name="Input 10 4 3 2 2 8" xfId="33028"/>
    <cellStyle name="Input 10 4 3 2 3" xfId="5813"/>
    <cellStyle name="Input 10 4 3 2 3 2" xfId="33029"/>
    <cellStyle name="Input 10 4 3 2 4" xfId="33030"/>
    <cellStyle name="Input 10 4 3 2 5" xfId="33031"/>
    <cellStyle name="Input 10 4 3 2 6" xfId="33032"/>
    <cellStyle name="Input 10 4 3 2 7" xfId="33033"/>
    <cellStyle name="Input 10 4 3 3" xfId="5814"/>
    <cellStyle name="Input 10 4 3 3 2" xfId="33034"/>
    <cellStyle name="Input 10 4 3 3 3" xfId="33035"/>
    <cellStyle name="Input 10 4 3 3 4" xfId="33036"/>
    <cellStyle name="Input 10 4 3 3 5" xfId="33037"/>
    <cellStyle name="Input 10 4 3 3 6" xfId="33038"/>
    <cellStyle name="Input 10 4 3 3 7" xfId="33039"/>
    <cellStyle name="Input 10 4 3 4" xfId="5815"/>
    <cellStyle name="Input 10 4 3 5" xfId="33040"/>
    <cellStyle name="Input 10 4 3 6" xfId="33041"/>
    <cellStyle name="Input 10 4 3 7" xfId="33042"/>
    <cellStyle name="Input 10 4 3 8" xfId="33043"/>
    <cellStyle name="Input 10 4 4" xfId="5816"/>
    <cellStyle name="Input 10 4 4 2" xfId="5817"/>
    <cellStyle name="Input 10 4 4 2 2" xfId="5818"/>
    <cellStyle name="Input 10 4 4 2 2 2" xfId="33044"/>
    <cellStyle name="Input 10 4 4 2 2 3" xfId="33045"/>
    <cellStyle name="Input 10 4 4 2 2 4" xfId="33046"/>
    <cellStyle name="Input 10 4 4 2 2 5" xfId="33047"/>
    <cellStyle name="Input 10 4 4 2 2 6" xfId="33048"/>
    <cellStyle name="Input 10 4 4 2 2 7" xfId="33049"/>
    <cellStyle name="Input 10 4 4 2 2 8" xfId="33050"/>
    <cellStyle name="Input 10 4 4 2 3" xfId="5819"/>
    <cellStyle name="Input 10 4 4 2 3 2" xfId="33051"/>
    <cellStyle name="Input 10 4 4 2 4" xfId="33052"/>
    <cellStyle name="Input 10 4 4 2 5" xfId="33053"/>
    <cellStyle name="Input 10 4 4 2 6" xfId="33054"/>
    <cellStyle name="Input 10 4 4 2 7" xfId="33055"/>
    <cellStyle name="Input 10 4 4 3" xfId="5820"/>
    <cellStyle name="Input 10 4 4 3 2" xfId="33056"/>
    <cellStyle name="Input 10 4 4 3 3" xfId="33057"/>
    <cellStyle name="Input 10 4 4 3 4" xfId="33058"/>
    <cellStyle name="Input 10 4 4 3 5" xfId="33059"/>
    <cellStyle name="Input 10 4 4 3 6" xfId="33060"/>
    <cellStyle name="Input 10 4 4 3 7" xfId="33061"/>
    <cellStyle name="Input 10 4 4 4" xfId="5821"/>
    <cellStyle name="Input 10 4 4 5" xfId="33062"/>
    <cellStyle name="Input 10 4 4 6" xfId="33063"/>
    <cellStyle name="Input 10 4 4 7" xfId="33064"/>
    <cellStyle name="Input 10 4 4 8" xfId="33065"/>
    <cellStyle name="Input 10 4 5" xfId="5822"/>
    <cellStyle name="Input 10 4 5 2" xfId="5823"/>
    <cellStyle name="Input 10 4 5 2 2" xfId="33066"/>
    <cellStyle name="Input 10 4 5 2 3" xfId="33067"/>
    <cellStyle name="Input 10 4 5 2 4" xfId="33068"/>
    <cellStyle name="Input 10 4 5 2 5" xfId="33069"/>
    <cellStyle name="Input 10 4 5 2 6" xfId="33070"/>
    <cellStyle name="Input 10 4 5 2 7" xfId="33071"/>
    <cellStyle name="Input 10 4 5 2 8" xfId="33072"/>
    <cellStyle name="Input 10 4 5 3" xfId="5824"/>
    <cellStyle name="Input 10 4 5 3 2" xfId="33073"/>
    <cellStyle name="Input 10 4 5 4" xfId="33074"/>
    <cellStyle name="Input 10 4 5 5" xfId="33075"/>
    <cellStyle name="Input 10 4 5 6" xfId="33076"/>
    <cellStyle name="Input 10 4 5 7" xfId="33077"/>
    <cellStyle name="Input 10 4 6" xfId="5825"/>
    <cellStyle name="Input 10 4 6 2" xfId="33078"/>
    <cellStyle name="Input 10 4 6 3" xfId="33079"/>
    <cellStyle name="Input 10 4 6 4" xfId="33080"/>
    <cellStyle name="Input 10 4 6 5" xfId="33081"/>
    <cellStyle name="Input 10 4 6 6" xfId="33082"/>
    <cellStyle name="Input 10 4 6 7" xfId="33083"/>
    <cellStyle name="Input 10 4 7" xfId="5826"/>
    <cellStyle name="Input 10 4 8" xfId="33084"/>
    <cellStyle name="Input 10 4 9" xfId="33085"/>
    <cellStyle name="Input 10 5" xfId="5827"/>
    <cellStyle name="Input 10 5 2" xfId="5828"/>
    <cellStyle name="Input 10 5 2 2" xfId="5829"/>
    <cellStyle name="Input 10 5 2 2 2" xfId="33086"/>
    <cellStyle name="Input 10 5 2 2 3" xfId="33087"/>
    <cellStyle name="Input 10 5 2 2 4" xfId="33088"/>
    <cellStyle name="Input 10 5 2 2 5" xfId="33089"/>
    <cellStyle name="Input 10 5 2 2 6" xfId="33090"/>
    <cellStyle name="Input 10 5 2 2 7" xfId="33091"/>
    <cellStyle name="Input 10 5 2 2 8" xfId="33092"/>
    <cellStyle name="Input 10 5 2 3" xfId="5830"/>
    <cellStyle name="Input 10 5 2 3 2" xfId="33093"/>
    <cellStyle name="Input 10 5 2 4" xfId="33094"/>
    <cellStyle name="Input 10 5 2 5" xfId="33095"/>
    <cellStyle name="Input 10 5 2 6" xfId="33096"/>
    <cellStyle name="Input 10 5 2 7" xfId="33097"/>
    <cellStyle name="Input 10 5 3" xfId="5831"/>
    <cellStyle name="Input 10 5 3 2" xfId="33098"/>
    <cellStyle name="Input 10 5 3 3" xfId="33099"/>
    <cellStyle name="Input 10 5 3 4" xfId="33100"/>
    <cellStyle name="Input 10 5 3 5" xfId="33101"/>
    <cellStyle name="Input 10 5 3 6" xfId="33102"/>
    <cellStyle name="Input 10 5 3 7" xfId="33103"/>
    <cellStyle name="Input 10 5 4" xfId="5832"/>
    <cellStyle name="Input 10 5 5" xfId="33104"/>
    <cellStyle name="Input 10 5 6" xfId="33105"/>
    <cellStyle name="Input 10 5 7" xfId="33106"/>
    <cellStyle name="Input 10 5 8" xfId="33107"/>
    <cellStyle name="Input 10 6" xfId="5833"/>
    <cellStyle name="Input 10 6 2" xfId="5834"/>
    <cellStyle name="Input 10 6 2 2" xfId="5835"/>
    <cellStyle name="Input 10 6 2 2 2" xfId="33108"/>
    <cellStyle name="Input 10 6 2 2 3" xfId="33109"/>
    <cellStyle name="Input 10 6 2 2 4" xfId="33110"/>
    <cellStyle name="Input 10 6 2 2 5" xfId="33111"/>
    <cellStyle name="Input 10 6 2 2 6" xfId="33112"/>
    <cellStyle name="Input 10 6 2 2 7" xfId="33113"/>
    <cellStyle name="Input 10 6 2 2 8" xfId="33114"/>
    <cellStyle name="Input 10 6 2 3" xfId="5836"/>
    <cellStyle name="Input 10 6 2 3 2" xfId="33115"/>
    <cellStyle name="Input 10 6 2 4" xfId="33116"/>
    <cellStyle name="Input 10 6 2 5" xfId="33117"/>
    <cellStyle name="Input 10 6 2 6" xfId="33118"/>
    <cellStyle name="Input 10 6 2 7" xfId="33119"/>
    <cellStyle name="Input 10 6 3" xfId="5837"/>
    <cellStyle name="Input 10 6 3 2" xfId="33120"/>
    <cellStyle name="Input 10 6 3 3" xfId="33121"/>
    <cellStyle name="Input 10 6 3 4" xfId="33122"/>
    <cellStyle name="Input 10 6 3 5" xfId="33123"/>
    <cellStyle name="Input 10 6 3 6" xfId="33124"/>
    <cellStyle name="Input 10 6 3 7" xfId="33125"/>
    <cellStyle name="Input 10 6 4" xfId="5838"/>
    <cellStyle name="Input 10 6 5" xfId="33126"/>
    <cellStyle name="Input 10 6 6" xfId="33127"/>
    <cellStyle name="Input 10 6 7" xfId="33128"/>
    <cellStyle name="Input 10 6 8" xfId="33129"/>
    <cellStyle name="Input 10 7" xfId="5839"/>
    <cellStyle name="Input 10 7 2" xfId="5840"/>
    <cellStyle name="Input 10 7 2 2" xfId="5841"/>
    <cellStyle name="Input 10 7 2 2 2" xfId="33130"/>
    <cellStyle name="Input 10 7 2 2 3" xfId="33131"/>
    <cellStyle name="Input 10 7 2 2 4" xfId="33132"/>
    <cellStyle name="Input 10 7 2 2 5" xfId="33133"/>
    <cellStyle name="Input 10 7 2 2 6" xfId="33134"/>
    <cellStyle name="Input 10 7 2 2 7" xfId="33135"/>
    <cellStyle name="Input 10 7 2 2 8" xfId="33136"/>
    <cellStyle name="Input 10 7 2 3" xfId="5842"/>
    <cellStyle name="Input 10 7 2 3 2" xfId="33137"/>
    <cellStyle name="Input 10 7 2 4" xfId="33138"/>
    <cellStyle name="Input 10 7 2 5" xfId="33139"/>
    <cellStyle name="Input 10 7 2 6" xfId="33140"/>
    <cellStyle name="Input 10 7 2 7" xfId="33141"/>
    <cellStyle name="Input 10 7 3" xfId="5843"/>
    <cellStyle name="Input 10 7 3 2" xfId="33142"/>
    <cellStyle name="Input 10 7 3 3" xfId="33143"/>
    <cellStyle name="Input 10 7 3 4" xfId="33144"/>
    <cellStyle name="Input 10 7 3 5" xfId="33145"/>
    <cellStyle name="Input 10 7 3 6" xfId="33146"/>
    <cellStyle name="Input 10 7 3 7" xfId="33147"/>
    <cellStyle name="Input 10 7 4" xfId="5844"/>
    <cellStyle name="Input 10 7 5" xfId="33148"/>
    <cellStyle name="Input 10 7 6" xfId="33149"/>
    <cellStyle name="Input 10 7 7" xfId="33150"/>
    <cellStyle name="Input 10 7 8" xfId="33151"/>
    <cellStyle name="Input 10 8" xfId="5845"/>
    <cellStyle name="Input 10 8 2" xfId="5846"/>
    <cellStyle name="Input 10 8 2 2" xfId="33152"/>
    <cellStyle name="Input 10 8 2 3" xfId="33153"/>
    <cellStyle name="Input 10 8 2 4" xfId="33154"/>
    <cellStyle name="Input 10 8 2 5" xfId="33155"/>
    <cellStyle name="Input 10 8 2 6" xfId="33156"/>
    <cellStyle name="Input 10 8 2 7" xfId="33157"/>
    <cellStyle name="Input 10 8 2 8" xfId="33158"/>
    <cellStyle name="Input 10 8 3" xfId="5847"/>
    <cellStyle name="Input 10 8 3 2" xfId="33159"/>
    <cellStyle name="Input 10 8 4" xfId="33160"/>
    <cellStyle name="Input 10 8 5" xfId="33161"/>
    <cellStyle name="Input 10 8 6" xfId="33162"/>
    <cellStyle name="Input 10 8 7" xfId="33163"/>
    <cellStyle name="Input 10 9" xfId="5848"/>
    <cellStyle name="Input 10 9 2" xfId="33164"/>
    <cellStyle name="Input 10 9 3" xfId="33165"/>
    <cellStyle name="Input 10 9 4" xfId="33166"/>
    <cellStyle name="Input 10 9 5" xfId="33167"/>
    <cellStyle name="Input 10 9 6" xfId="33168"/>
    <cellStyle name="Input 10 9 7" xfId="33169"/>
    <cellStyle name="Input 11" xfId="5849"/>
    <cellStyle name="Input 11 10" xfId="5850"/>
    <cellStyle name="Input 11 11" xfId="33170"/>
    <cellStyle name="Input 11 12" xfId="33171"/>
    <cellStyle name="Input 11 13" xfId="33172"/>
    <cellStyle name="Input 11 14" xfId="33173"/>
    <cellStyle name="Input 11 2" xfId="5851"/>
    <cellStyle name="Input 11 2 10" xfId="33174"/>
    <cellStyle name="Input 11 2 11" xfId="33175"/>
    <cellStyle name="Input 11 2 12" xfId="33176"/>
    <cellStyle name="Input 11 2 2" xfId="5852"/>
    <cellStyle name="Input 11 2 2 10" xfId="33177"/>
    <cellStyle name="Input 11 2 2 11" xfId="33178"/>
    <cellStyle name="Input 11 2 2 2" xfId="5853"/>
    <cellStyle name="Input 11 2 2 2 2" xfId="5854"/>
    <cellStyle name="Input 11 2 2 2 2 2" xfId="5855"/>
    <cellStyle name="Input 11 2 2 2 2 2 2" xfId="33179"/>
    <cellStyle name="Input 11 2 2 2 2 2 3" xfId="33180"/>
    <cellStyle name="Input 11 2 2 2 2 2 4" xfId="33181"/>
    <cellStyle name="Input 11 2 2 2 2 2 5" xfId="33182"/>
    <cellStyle name="Input 11 2 2 2 2 2 6" xfId="33183"/>
    <cellStyle name="Input 11 2 2 2 2 2 7" xfId="33184"/>
    <cellStyle name="Input 11 2 2 2 2 2 8" xfId="33185"/>
    <cellStyle name="Input 11 2 2 2 2 3" xfId="5856"/>
    <cellStyle name="Input 11 2 2 2 2 3 2" xfId="33186"/>
    <cellStyle name="Input 11 2 2 2 2 4" xfId="33187"/>
    <cellStyle name="Input 11 2 2 2 2 5" xfId="33188"/>
    <cellStyle name="Input 11 2 2 2 2 6" xfId="33189"/>
    <cellStyle name="Input 11 2 2 2 2 7" xfId="33190"/>
    <cellStyle name="Input 11 2 2 2 3" xfId="5857"/>
    <cellStyle name="Input 11 2 2 2 3 2" xfId="33191"/>
    <cellStyle name="Input 11 2 2 2 3 3" xfId="33192"/>
    <cellStyle name="Input 11 2 2 2 3 4" xfId="33193"/>
    <cellStyle name="Input 11 2 2 2 3 5" xfId="33194"/>
    <cellStyle name="Input 11 2 2 2 3 6" xfId="33195"/>
    <cellStyle name="Input 11 2 2 2 3 7" xfId="33196"/>
    <cellStyle name="Input 11 2 2 2 4" xfId="5858"/>
    <cellStyle name="Input 11 2 2 2 5" xfId="33197"/>
    <cellStyle name="Input 11 2 2 2 6" xfId="33198"/>
    <cellStyle name="Input 11 2 2 2 7" xfId="33199"/>
    <cellStyle name="Input 11 2 2 2 8" xfId="33200"/>
    <cellStyle name="Input 11 2 2 3" xfId="5859"/>
    <cellStyle name="Input 11 2 2 3 2" xfId="5860"/>
    <cellStyle name="Input 11 2 2 3 2 2" xfId="5861"/>
    <cellStyle name="Input 11 2 2 3 2 2 2" xfId="33201"/>
    <cellStyle name="Input 11 2 2 3 2 2 3" xfId="33202"/>
    <cellStyle name="Input 11 2 2 3 2 2 4" xfId="33203"/>
    <cellStyle name="Input 11 2 2 3 2 2 5" xfId="33204"/>
    <cellStyle name="Input 11 2 2 3 2 2 6" xfId="33205"/>
    <cellStyle name="Input 11 2 2 3 2 2 7" xfId="33206"/>
    <cellStyle name="Input 11 2 2 3 2 2 8" xfId="33207"/>
    <cellStyle name="Input 11 2 2 3 2 3" xfId="5862"/>
    <cellStyle name="Input 11 2 2 3 2 3 2" xfId="33208"/>
    <cellStyle name="Input 11 2 2 3 2 4" xfId="33209"/>
    <cellStyle name="Input 11 2 2 3 2 5" xfId="33210"/>
    <cellStyle name="Input 11 2 2 3 2 6" xfId="33211"/>
    <cellStyle name="Input 11 2 2 3 2 7" xfId="33212"/>
    <cellStyle name="Input 11 2 2 3 3" xfId="5863"/>
    <cellStyle name="Input 11 2 2 3 3 2" xfId="33213"/>
    <cellStyle name="Input 11 2 2 3 3 3" xfId="33214"/>
    <cellStyle name="Input 11 2 2 3 3 4" xfId="33215"/>
    <cellStyle name="Input 11 2 2 3 3 5" xfId="33216"/>
    <cellStyle name="Input 11 2 2 3 3 6" xfId="33217"/>
    <cellStyle name="Input 11 2 2 3 3 7" xfId="33218"/>
    <cellStyle name="Input 11 2 2 3 4" xfId="5864"/>
    <cellStyle name="Input 11 2 2 3 5" xfId="33219"/>
    <cellStyle name="Input 11 2 2 3 6" xfId="33220"/>
    <cellStyle name="Input 11 2 2 3 7" xfId="33221"/>
    <cellStyle name="Input 11 2 2 3 8" xfId="33222"/>
    <cellStyle name="Input 11 2 2 4" xfId="5865"/>
    <cellStyle name="Input 11 2 2 4 2" xfId="5866"/>
    <cellStyle name="Input 11 2 2 4 2 2" xfId="5867"/>
    <cellStyle name="Input 11 2 2 4 2 2 2" xfId="33223"/>
    <cellStyle name="Input 11 2 2 4 2 2 3" xfId="33224"/>
    <cellStyle name="Input 11 2 2 4 2 2 4" xfId="33225"/>
    <cellStyle name="Input 11 2 2 4 2 2 5" xfId="33226"/>
    <cellStyle name="Input 11 2 2 4 2 2 6" xfId="33227"/>
    <cellStyle name="Input 11 2 2 4 2 2 7" xfId="33228"/>
    <cellStyle name="Input 11 2 2 4 2 2 8" xfId="33229"/>
    <cellStyle name="Input 11 2 2 4 2 3" xfId="5868"/>
    <cellStyle name="Input 11 2 2 4 2 3 2" xfId="33230"/>
    <cellStyle name="Input 11 2 2 4 2 4" xfId="33231"/>
    <cellStyle name="Input 11 2 2 4 2 5" xfId="33232"/>
    <cellStyle name="Input 11 2 2 4 2 6" xfId="33233"/>
    <cellStyle name="Input 11 2 2 4 2 7" xfId="33234"/>
    <cellStyle name="Input 11 2 2 4 3" xfId="5869"/>
    <cellStyle name="Input 11 2 2 4 3 2" xfId="33235"/>
    <cellStyle name="Input 11 2 2 4 3 3" xfId="33236"/>
    <cellStyle name="Input 11 2 2 4 3 4" xfId="33237"/>
    <cellStyle name="Input 11 2 2 4 3 5" xfId="33238"/>
    <cellStyle name="Input 11 2 2 4 3 6" xfId="33239"/>
    <cellStyle name="Input 11 2 2 4 3 7" xfId="33240"/>
    <cellStyle name="Input 11 2 2 4 4" xfId="5870"/>
    <cellStyle name="Input 11 2 2 4 5" xfId="33241"/>
    <cellStyle name="Input 11 2 2 4 6" xfId="33242"/>
    <cellStyle name="Input 11 2 2 4 7" xfId="33243"/>
    <cellStyle name="Input 11 2 2 4 8" xfId="33244"/>
    <cellStyle name="Input 11 2 2 5" xfId="5871"/>
    <cellStyle name="Input 11 2 2 5 2" xfId="5872"/>
    <cellStyle name="Input 11 2 2 5 2 2" xfId="33245"/>
    <cellStyle name="Input 11 2 2 5 2 3" xfId="33246"/>
    <cellStyle name="Input 11 2 2 5 2 4" xfId="33247"/>
    <cellStyle name="Input 11 2 2 5 2 5" xfId="33248"/>
    <cellStyle name="Input 11 2 2 5 2 6" xfId="33249"/>
    <cellStyle name="Input 11 2 2 5 2 7" xfId="33250"/>
    <cellStyle name="Input 11 2 2 5 2 8" xfId="33251"/>
    <cellStyle name="Input 11 2 2 5 3" xfId="5873"/>
    <cellStyle name="Input 11 2 2 5 3 2" xfId="33252"/>
    <cellStyle name="Input 11 2 2 5 4" xfId="33253"/>
    <cellStyle name="Input 11 2 2 5 5" xfId="33254"/>
    <cellStyle name="Input 11 2 2 5 6" xfId="33255"/>
    <cellStyle name="Input 11 2 2 5 7" xfId="33256"/>
    <cellStyle name="Input 11 2 2 6" xfId="5874"/>
    <cellStyle name="Input 11 2 2 6 2" xfId="33257"/>
    <cellStyle name="Input 11 2 2 6 3" xfId="33258"/>
    <cellStyle name="Input 11 2 2 6 4" xfId="33259"/>
    <cellStyle name="Input 11 2 2 6 5" xfId="33260"/>
    <cellStyle name="Input 11 2 2 6 6" xfId="33261"/>
    <cellStyle name="Input 11 2 2 6 7" xfId="33262"/>
    <cellStyle name="Input 11 2 2 7" xfId="5875"/>
    <cellStyle name="Input 11 2 2 8" xfId="33263"/>
    <cellStyle name="Input 11 2 2 9" xfId="33264"/>
    <cellStyle name="Input 11 2 3" xfId="5876"/>
    <cellStyle name="Input 11 2 3 2" xfId="5877"/>
    <cellStyle name="Input 11 2 3 2 2" xfId="5878"/>
    <cellStyle name="Input 11 2 3 2 2 2" xfId="33265"/>
    <cellStyle name="Input 11 2 3 2 2 3" xfId="33266"/>
    <cellStyle name="Input 11 2 3 2 2 4" xfId="33267"/>
    <cellStyle name="Input 11 2 3 2 2 5" xfId="33268"/>
    <cellStyle name="Input 11 2 3 2 2 6" xfId="33269"/>
    <cellStyle name="Input 11 2 3 2 2 7" xfId="33270"/>
    <cellStyle name="Input 11 2 3 2 2 8" xfId="33271"/>
    <cellStyle name="Input 11 2 3 2 3" xfId="5879"/>
    <cellStyle name="Input 11 2 3 2 3 2" xfId="33272"/>
    <cellStyle name="Input 11 2 3 2 4" xfId="33273"/>
    <cellStyle name="Input 11 2 3 2 5" xfId="33274"/>
    <cellStyle name="Input 11 2 3 2 6" xfId="33275"/>
    <cellStyle name="Input 11 2 3 2 7" xfId="33276"/>
    <cellStyle name="Input 11 2 3 3" xfId="5880"/>
    <cellStyle name="Input 11 2 3 3 2" xfId="33277"/>
    <cellStyle name="Input 11 2 3 3 3" xfId="33278"/>
    <cellStyle name="Input 11 2 3 3 4" xfId="33279"/>
    <cellStyle name="Input 11 2 3 3 5" xfId="33280"/>
    <cellStyle name="Input 11 2 3 3 6" xfId="33281"/>
    <cellStyle name="Input 11 2 3 3 7" xfId="33282"/>
    <cellStyle name="Input 11 2 3 4" xfId="5881"/>
    <cellStyle name="Input 11 2 3 5" xfId="33283"/>
    <cellStyle name="Input 11 2 3 6" xfId="33284"/>
    <cellStyle name="Input 11 2 3 7" xfId="33285"/>
    <cellStyle name="Input 11 2 3 8" xfId="33286"/>
    <cellStyle name="Input 11 2 4" xfId="5882"/>
    <cellStyle name="Input 11 2 4 2" xfId="5883"/>
    <cellStyle name="Input 11 2 4 2 2" xfId="5884"/>
    <cellStyle name="Input 11 2 4 2 2 2" xfId="33287"/>
    <cellStyle name="Input 11 2 4 2 2 3" xfId="33288"/>
    <cellStyle name="Input 11 2 4 2 2 4" xfId="33289"/>
    <cellStyle name="Input 11 2 4 2 2 5" xfId="33290"/>
    <cellStyle name="Input 11 2 4 2 2 6" xfId="33291"/>
    <cellStyle name="Input 11 2 4 2 2 7" xfId="33292"/>
    <cellStyle name="Input 11 2 4 2 2 8" xfId="33293"/>
    <cellStyle name="Input 11 2 4 2 3" xfId="5885"/>
    <cellStyle name="Input 11 2 4 2 3 2" xfId="33294"/>
    <cellStyle name="Input 11 2 4 2 4" xfId="33295"/>
    <cellStyle name="Input 11 2 4 2 5" xfId="33296"/>
    <cellStyle name="Input 11 2 4 2 6" xfId="33297"/>
    <cellStyle name="Input 11 2 4 2 7" xfId="33298"/>
    <cellStyle name="Input 11 2 4 3" xfId="5886"/>
    <cellStyle name="Input 11 2 4 3 2" xfId="33299"/>
    <cellStyle name="Input 11 2 4 3 3" xfId="33300"/>
    <cellStyle name="Input 11 2 4 3 4" xfId="33301"/>
    <cellStyle name="Input 11 2 4 3 5" xfId="33302"/>
    <cellStyle name="Input 11 2 4 3 6" xfId="33303"/>
    <cellStyle name="Input 11 2 4 3 7" xfId="33304"/>
    <cellStyle name="Input 11 2 4 4" xfId="5887"/>
    <cellStyle name="Input 11 2 4 5" xfId="33305"/>
    <cellStyle name="Input 11 2 4 6" xfId="33306"/>
    <cellStyle name="Input 11 2 4 7" xfId="33307"/>
    <cellStyle name="Input 11 2 4 8" xfId="33308"/>
    <cellStyle name="Input 11 2 5" xfId="5888"/>
    <cellStyle name="Input 11 2 5 2" xfId="5889"/>
    <cellStyle name="Input 11 2 5 2 2" xfId="5890"/>
    <cellStyle name="Input 11 2 5 2 2 2" xfId="33309"/>
    <cellStyle name="Input 11 2 5 2 2 3" xfId="33310"/>
    <cellStyle name="Input 11 2 5 2 2 4" xfId="33311"/>
    <cellStyle name="Input 11 2 5 2 2 5" xfId="33312"/>
    <cellStyle name="Input 11 2 5 2 2 6" xfId="33313"/>
    <cellStyle name="Input 11 2 5 2 2 7" xfId="33314"/>
    <cellStyle name="Input 11 2 5 2 2 8" xfId="33315"/>
    <cellStyle name="Input 11 2 5 2 3" xfId="5891"/>
    <cellStyle name="Input 11 2 5 2 3 2" xfId="33316"/>
    <cellStyle name="Input 11 2 5 2 4" xfId="33317"/>
    <cellStyle name="Input 11 2 5 2 5" xfId="33318"/>
    <cellStyle name="Input 11 2 5 2 6" xfId="33319"/>
    <cellStyle name="Input 11 2 5 2 7" xfId="33320"/>
    <cellStyle name="Input 11 2 5 3" xfId="5892"/>
    <cellStyle name="Input 11 2 5 3 2" xfId="33321"/>
    <cellStyle name="Input 11 2 5 3 3" xfId="33322"/>
    <cellStyle name="Input 11 2 5 3 4" xfId="33323"/>
    <cellStyle name="Input 11 2 5 3 5" xfId="33324"/>
    <cellStyle name="Input 11 2 5 3 6" xfId="33325"/>
    <cellStyle name="Input 11 2 5 3 7" xfId="33326"/>
    <cellStyle name="Input 11 2 5 4" xfId="5893"/>
    <cellStyle name="Input 11 2 5 5" xfId="33327"/>
    <cellStyle name="Input 11 2 5 6" xfId="33328"/>
    <cellStyle name="Input 11 2 5 7" xfId="33329"/>
    <cellStyle name="Input 11 2 5 8" xfId="33330"/>
    <cellStyle name="Input 11 2 6" xfId="5894"/>
    <cellStyle name="Input 11 2 6 2" xfId="5895"/>
    <cellStyle name="Input 11 2 6 2 2" xfId="33331"/>
    <cellStyle name="Input 11 2 6 2 3" xfId="33332"/>
    <cellStyle name="Input 11 2 6 2 4" xfId="33333"/>
    <cellStyle name="Input 11 2 6 2 5" xfId="33334"/>
    <cellStyle name="Input 11 2 6 2 6" xfId="33335"/>
    <cellStyle name="Input 11 2 6 2 7" xfId="33336"/>
    <cellStyle name="Input 11 2 6 2 8" xfId="33337"/>
    <cellStyle name="Input 11 2 6 3" xfId="5896"/>
    <cellStyle name="Input 11 2 6 3 2" xfId="33338"/>
    <cellStyle name="Input 11 2 6 4" xfId="33339"/>
    <cellStyle name="Input 11 2 6 5" xfId="33340"/>
    <cellStyle name="Input 11 2 6 6" xfId="33341"/>
    <cellStyle name="Input 11 2 6 7" xfId="33342"/>
    <cellStyle name="Input 11 2 7" xfId="5897"/>
    <cellStyle name="Input 11 2 7 2" xfId="33343"/>
    <cellStyle name="Input 11 2 7 3" xfId="33344"/>
    <cellStyle name="Input 11 2 7 4" xfId="33345"/>
    <cellStyle name="Input 11 2 7 5" xfId="33346"/>
    <cellStyle name="Input 11 2 7 6" xfId="33347"/>
    <cellStyle name="Input 11 2 7 7" xfId="33348"/>
    <cellStyle name="Input 11 2 8" xfId="5898"/>
    <cellStyle name="Input 11 2 9" xfId="33349"/>
    <cellStyle name="Input 11 3" xfId="5899"/>
    <cellStyle name="Input 11 3 10" xfId="33350"/>
    <cellStyle name="Input 11 3 11" xfId="33351"/>
    <cellStyle name="Input 11 3 2" xfId="5900"/>
    <cellStyle name="Input 11 3 2 2" xfId="5901"/>
    <cellStyle name="Input 11 3 2 2 2" xfId="5902"/>
    <cellStyle name="Input 11 3 2 2 2 2" xfId="33352"/>
    <cellStyle name="Input 11 3 2 2 2 3" xfId="33353"/>
    <cellStyle name="Input 11 3 2 2 2 4" xfId="33354"/>
    <cellStyle name="Input 11 3 2 2 2 5" xfId="33355"/>
    <cellStyle name="Input 11 3 2 2 2 6" xfId="33356"/>
    <cellStyle name="Input 11 3 2 2 2 7" xfId="33357"/>
    <cellStyle name="Input 11 3 2 2 2 8" xfId="33358"/>
    <cellStyle name="Input 11 3 2 2 3" xfId="5903"/>
    <cellStyle name="Input 11 3 2 2 3 2" xfId="33359"/>
    <cellStyle name="Input 11 3 2 2 4" xfId="33360"/>
    <cellStyle name="Input 11 3 2 2 5" xfId="33361"/>
    <cellStyle name="Input 11 3 2 2 6" xfId="33362"/>
    <cellStyle name="Input 11 3 2 2 7" xfId="33363"/>
    <cellStyle name="Input 11 3 2 3" xfId="5904"/>
    <cellStyle name="Input 11 3 2 3 2" xfId="33364"/>
    <cellStyle name="Input 11 3 2 3 3" xfId="33365"/>
    <cellStyle name="Input 11 3 2 3 4" xfId="33366"/>
    <cellStyle name="Input 11 3 2 3 5" xfId="33367"/>
    <cellStyle name="Input 11 3 2 3 6" xfId="33368"/>
    <cellStyle name="Input 11 3 2 3 7" xfId="33369"/>
    <cellStyle name="Input 11 3 2 4" xfId="5905"/>
    <cellStyle name="Input 11 3 2 5" xfId="33370"/>
    <cellStyle name="Input 11 3 2 6" xfId="33371"/>
    <cellStyle name="Input 11 3 2 7" xfId="33372"/>
    <cellStyle name="Input 11 3 2 8" xfId="33373"/>
    <cellStyle name="Input 11 3 3" xfId="5906"/>
    <cellStyle name="Input 11 3 3 2" xfId="5907"/>
    <cellStyle name="Input 11 3 3 2 2" xfId="5908"/>
    <cellStyle name="Input 11 3 3 2 2 2" xfId="33374"/>
    <cellStyle name="Input 11 3 3 2 2 3" xfId="33375"/>
    <cellStyle name="Input 11 3 3 2 2 4" xfId="33376"/>
    <cellStyle name="Input 11 3 3 2 2 5" xfId="33377"/>
    <cellStyle name="Input 11 3 3 2 2 6" xfId="33378"/>
    <cellStyle name="Input 11 3 3 2 2 7" xfId="33379"/>
    <cellStyle name="Input 11 3 3 2 2 8" xfId="33380"/>
    <cellStyle name="Input 11 3 3 2 3" xfId="5909"/>
    <cellStyle name="Input 11 3 3 2 3 2" xfId="33381"/>
    <cellStyle name="Input 11 3 3 2 4" xfId="33382"/>
    <cellStyle name="Input 11 3 3 2 5" xfId="33383"/>
    <cellStyle name="Input 11 3 3 2 6" xfId="33384"/>
    <cellStyle name="Input 11 3 3 2 7" xfId="33385"/>
    <cellStyle name="Input 11 3 3 3" xfId="5910"/>
    <cellStyle name="Input 11 3 3 3 2" xfId="33386"/>
    <cellStyle name="Input 11 3 3 3 3" xfId="33387"/>
    <cellStyle name="Input 11 3 3 3 4" xfId="33388"/>
    <cellStyle name="Input 11 3 3 3 5" xfId="33389"/>
    <cellStyle name="Input 11 3 3 3 6" xfId="33390"/>
    <cellStyle name="Input 11 3 3 3 7" xfId="33391"/>
    <cellStyle name="Input 11 3 3 4" xfId="5911"/>
    <cellStyle name="Input 11 3 3 5" xfId="33392"/>
    <cellStyle name="Input 11 3 3 6" xfId="33393"/>
    <cellStyle name="Input 11 3 3 7" xfId="33394"/>
    <cellStyle name="Input 11 3 3 8" xfId="33395"/>
    <cellStyle name="Input 11 3 4" xfId="5912"/>
    <cellStyle name="Input 11 3 4 2" xfId="5913"/>
    <cellStyle name="Input 11 3 4 2 2" xfId="5914"/>
    <cellStyle name="Input 11 3 4 2 2 2" xfId="33396"/>
    <cellStyle name="Input 11 3 4 2 2 3" xfId="33397"/>
    <cellStyle name="Input 11 3 4 2 2 4" xfId="33398"/>
    <cellStyle name="Input 11 3 4 2 2 5" xfId="33399"/>
    <cellStyle name="Input 11 3 4 2 2 6" xfId="33400"/>
    <cellStyle name="Input 11 3 4 2 2 7" xfId="33401"/>
    <cellStyle name="Input 11 3 4 2 2 8" xfId="33402"/>
    <cellStyle name="Input 11 3 4 2 3" xfId="5915"/>
    <cellStyle name="Input 11 3 4 2 3 2" xfId="33403"/>
    <cellStyle name="Input 11 3 4 2 4" xfId="33404"/>
    <cellStyle name="Input 11 3 4 2 5" xfId="33405"/>
    <cellStyle name="Input 11 3 4 2 6" xfId="33406"/>
    <cellStyle name="Input 11 3 4 2 7" xfId="33407"/>
    <cellStyle name="Input 11 3 4 3" xfId="5916"/>
    <cellStyle name="Input 11 3 4 3 2" xfId="33408"/>
    <cellStyle name="Input 11 3 4 3 3" xfId="33409"/>
    <cellStyle name="Input 11 3 4 3 4" xfId="33410"/>
    <cellStyle name="Input 11 3 4 3 5" xfId="33411"/>
    <cellStyle name="Input 11 3 4 3 6" xfId="33412"/>
    <cellStyle name="Input 11 3 4 3 7" xfId="33413"/>
    <cellStyle name="Input 11 3 4 4" xfId="5917"/>
    <cellStyle name="Input 11 3 4 5" xfId="33414"/>
    <cellStyle name="Input 11 3 4 6" xfId="33415"/>
    <cellStyle name="Input 11 3 4 7" xfId="33416"/>
    <cellStyle name="Input 11 3 4 8" xfId="33417"/>
    <cellStyle name="Input 11 3 5" xfId="5918"/>
    <cellStyle name="Input 11 3 5 2" xfId="5919"/>
    <cellStyle name="Input 11 3 5 2 2" xfId="33418"/>
    <cellStyle name="Input 11 3 5 2 3" xfId="33419"/>
    <cellStyle name="Input 11 3 5 2 4" xfId="33420"/>
    <cellStyle name="Input 11 3 5 2 5" xfId="33421"/>
    <cellStyle name="Input 11 3 5 2 6" xfId="33422"/>
    <cellStyle name="Input 11 3 5 2 7" xfId="33423"/>
    <cellStyle name="Input 11 3 5 2 8" xfId="33424"/>
    <cellStyle name="Input 11 3 5 3" xfId="5920"/>
    <cellStyle name="Input 11 3 5 3 2" xfId="33425"/>
    <cellStyle name="Input 11 3 5 4" xfId="33426"/>
    <cellStyle name="Input 11 3 5 5" xfId="33427"/>
    <cellStyle name="Input 11 3 5 6" xfId="33428"/>
    <cellStyle name="Input 11 3 5 7" xfId="33429"/>
    <cellStyle name="Input 11 3 6" xfId="5921"/>
    <cellStyle name="Input 11 3 6 2" xfId="33430"/>
    <cellStyle name="Input 11 3 6 3" xfId="33431"/>
    <cellStyle name="Input 11 3 6 4" xfId="33432"/>
    <cellStyle name="Input 11 3 6 5" xfId="33433"/>
    <cellStyle name="Input 11 3 6 6" xfId="33434"/>
    <cellStyle name="Input 11 3 6 7" xfId="33435"/>
    <cellStyle name="Input 11 3 7" xfId="5922"/>
    <cellStyle name="Input 11 3 8" xfId="33436"/>
    <cellStyle name="Input 11 3 9" xfId="33437"/>
    <cellStyle name="Input 11 4" xfId="5923"/>
    <cellStyle name="Input 11 4 10" xfId="33438"/>
    <cellStyle name="Input 11 4 11" xfId="33439"/>
    <cellStyle name="Input 11 4 2" xfId="5924"/>
    <cellStyle name="Input 11 4 2 2" xfId="5925"/>
    <cellStyle name="Input 11 4 2 2 2" xfId="5926"/>
    <cellStyle name="Input 11 4 2 2 2 2" xfId="33440"/>
    <cellStyle name="Input 11 4 2 2 2 3" xfId="33441"/>
    <cellStyle name="Input 11 4 2 2 2 4" xfId="33442"/>
    <cellStyle name="Input 11 4 2 2 2 5" xfId="33443"/>
    <cellStyle name="Input 11 4 2 2 2 6" xfId="33444"/>
    <cellStyle name="Input 11 4 2 2 2 7" xfId="33445"/>
    <cellStyle name="Input 11 4 2 2 2 8" xfId="33446"/>
    <cellStyle name="Input 11 4 2 2 3" xfId="5927"/>
    <cellStyle name="Input 11 4 2 2 3 2" xfId="33447"/>
    <cellStyle name="Input 11 4 2 2 4" xfId="33448"/>
    <cellStyle name="Input 11 4 2 2 5" xfId="33449"/>
    <cellStyle name="Input 11 4 2 2 6" xfId="33450"/>
    <cellStyle name="Input 11 4 2 2 7" xfId="33451"/>
    <cellStyle name="Input 11 4 2 3" xfId="5928"/>
    <cellStyle name="Input 11 4 2 3 2" xfId="33452"/>
    <cellStyle name="Input 11 4 2 3 3" xfId="33453"/>
    <cellStyle name="Input 11 4 2 3 4" xfId="33454"/>
    <cellStyle name="Input 11 4 2 3 5" xfId="33455"/>
    <cellStyle name="Input 11 4 2 3 6" xfId="33456"/>
    <cellStyle name="Input 11 4 2 3 7" xfId="33457"/>
    <cellStyle name="Input 11 4 2 4" xfId="5929"/>
    <cellStyle name="Input 11 4 2 5" xfId="33458"/>
    <cellStyle name="Input 11 4 2 6" xfId="33459"/>
    <cellStyle name="Input 11 4 2 7" xfId="33460"/>
    <cellStyle name="Input 11 4 2 8" xfId="33461"/>
    <cellStyle name="Input 11 4 3" xfId="5930"/>
    <cellStyle name="Input 11 4 3 2" xfId="5931"/>
    <cellStyle name="Input 11 4 3 2 2" xfId="5932"/>
    <cellStyle name="Input 11 4 3 2 2 2" xfId="33462"/>
    <cellStyle name="Input 11 4 3 2 2 3" xfId="33463"/>
    <cellStyle name="Input 11 4 3 2 2 4" xfId="33464"/>
    <cellStyle name="Input 11 4 3 2 2 5" xfId="33465"/>
    <cellStyle name="Input 11 4 3 2 2 6" xfId="33466"/>
    <cellStyle name="Input 11 4 3 2 2 7" xfId="33467"/>
    <cellStyle name="Input 11 4 3 2 2 8" xfId="33468"/>
    <cellStyle name="Input 11 4 3 2 3" xfId="5933"/>
    <cellStyle name="Input 11 4 3 2 3 2" xfId="33469"/>
    <cellStyle name="Input 11 4 3 2 4" xfId="33470"/>
    <cellStyle name="Input 11 4 3 2 5" xfId="33471"/>
    <cellStyle name="Input 11 4 3 2 6" xfId="33472"/>
    <cellStyle name="Input 11 4 3 2 7" xfId="33473"/>
    <cellStyle name="Input 11 4 3 3" xfId="5934"/>
    <cellStyle name="Input 11 4 3 3 2" xfId="33474"/>
    <cellStyle name="Input 11 4 3 3 3" xfId="33475"/>
    <cellStyle name="Input 11 4 3 3 4" xfId="33476"/>
    <cellStyle name="Input 11 4 3 3 5" xfId="33477"/>
    <cellStyle name="Input 11 4 3 3 6" xfId="33478"/>
    <cellStyle name="Input 11 4 3 3 7" xfId="33479"/>
    <cellStyle name="Input 11 4 3 4" xfId="5935"/>
    <cellStyle name="Input 11 4 3 5" xfId="33480"/>
    <cellStyle name="Input 11 4 3 6" xfId="33481"/>
    <cellStyle name="Input 11 4 3 7" xfId="33482"/>
    <cellStyle name="Input 11 4 3 8" xfId="33483"/>
    <cellStyle name="Input 11 4 4" xfId="5936"/>
    <cellStyle name="Input 11 4 4 2" xfId="5937"/>
    <cellStyle name="Input 11 4 4 2 2" xfId="5938"/>
    <cellStyle name="Input 11 4 4 2 2 2" xfId="33484"/>
    <cellStyle name="Input 11 4 4 2 2 3" xfId="33485"/>
    <cellStyle name="Input 11 4 4 2 2 4" xfId="33486"/>
    <cellStyle name="Input 11 4 4 2 2 5" xfId="33487"/>
    <cellStyle name="Input 11 4 4 2 2 6" xfId="33488"/>
    <cellStyle name="Input 11 4 4 2 2 7" xfId="33489"/>
    <cellStyle name="Input 11 4 4 2 2 8" xfId="33490"/>
    <cellStyle name="Input 11 4 4 2 3" xfId="5939"/>
    <cellStyle name="Input 11 4 4 2 3 2" xfId="33491"/>
    <cellStyle name="Input 11 4 4 2 4" xfId="33492"/>
    <cellStyle name="Input 11 4 4 2 5" xfId="33493"/>
    <cellStyle name="Input 11 4 4 2 6" xfId="33494"/>
    <cellStyle name="Input 11 4 4 2 7" xfId="33495"/>
    <cellStyle name="Input 11 4 4 3" xfId="5940"/>
    <cellStyle name="Input 11 4 4 3 2" xfId="33496"/>
    <cellStyle name="Input 11 4 4 3 3" xfId="33497"/>
    <cellStyle name="Input 11 4 4 3 4" xfId="33498"/>
    <cellStyle name="Input 11 4 4 3 5" xfId="33499"/>
    <cellStyle name="Input 11 4 4 3 6" xfId="33500"/>
    <cellStyle name="Input 11 4 4 3 7" xfId="33501"/>
    <cellStyle name="Input 11 4 4 4" xfId="5941"/>
    <cellStyle name="Input 11 4 4 5" xfId="33502"/>
    <cellStyle name="Input 11 4 4 6" xfId="33503"/>
    <cellStyle name="Input 11 4 4 7" xfId="33504"/>
    <cellStyle name="Input 11 4 4 8" xfId="33505"/>
    <cellStyle name="Input 11 4 5" xfId="5942"/>
    <cellStyle name="Input 11 4 5 2" xfId="5943"/>
    <cellStyle name="Input 11 4 5 2 2" xfId="33506"/>
    <cellStyle name="Input 11 4 5 2 3" xfId="33507"/>
    <cellStyle name="Input 11 4 5 2 4" xfId="33508"/>
    <cellStyle name="Input 11 4 5 2 5" xfId="33509"/>
    <cellStyle name="Input 11 4 5 2 6" xfId="33510"/>
    <cellStyle name="Input 11 4 5 2 7" xfId="33511"/>
    <cellStyle name="Input 11 4 5 2 8" xfId="33512"/>
    <cellStyle name="Input 11 4 5 3" xfId="5944"/>
    <cellStyle name="Input 11 4 5 3 2" xfId="33513"/>
    <cellStyle name="Input 11 4 5 4" xfId="33514"/>
    <cellStyle name="Input 11 4 5 5" xfId="33515"/>
    <cellStyle name="Input 11 4 5 6" xfId="33516"/>
    <cellStyle name="Input 11 4 5 7" xfId="33517"/>
    <cellStyle name="Input 11 4 6" xfId="5945"/>
    <cellStyle name="Input 11 4 6 2" xfId="33518"/>
    <cellStyle name="Input 11 4 6 3" xfId="33519"/>
    <cellStyle name="Input 11 4 6 4" xfId="33520"/>
    <cellStyle name="Input 11 4 6 5" xfId="33521"/>
    <cellStyle name="Input 11 4 6 6" xfId="33522"/>
    <cellStyle name="Input 11 4 6 7" xfId="33523"/>
    <cellStyle name="Input 11 4 7" xfId="5946"/>
    <cellStyle name="Input 11 4 8" xfId="33524"/>
    <cellStyle name="Input 11 4 9" xfId="33525"/>
    <cellStyle name="Input 11 5" xfId="5947"/>
    <cellStyle name="Input 11 5 2" xfId="5948"/>
    <cellStyle name="Input 11 5 2 2" xfId="5949"/>
    <cellStyle name="Input 11 5 2 2 2" xfId="33526"/>
    <cellStyle name="Input 11 5 2 2 3" xfId="33527"/>
    <cellStyle name="Input 11 5 2 2 4" xfId="33528"/>
    <cellStyle name="Input 11 5 2 2 5" xfId="33529"/>
    <cellStyle name="Input 11 5 2 2 6" xfId="33530"/>
    <cellStyle name="Input 11 5 2 2 7" xfId="33531"/>
    <cellStyle name="Input 11 5 2 2 8" xfId="33532"/>
    <cellStyle name="Input 11 5 2 3" xfId="5950"/>
    <cellStyle name="Input 11 5 2 3 2" xfId="33533"/>
    <cellStyle name="Input 11 5 2 4" xfId="33534"/>
    <cellStyle name="Input 11 5 2 5" xfId="33535"/>
    <cellStyle name="Input 11 5 2 6" xfId="33536"/>
    <cellStyle name="Input 11 5 2 7" xfId="33537"/>
    <cellStyle name="Input 11 5 3" xfId="5951"/>
    <cellStyle name="Input 11 5 3 2" xfId="33538"/>
    <cellStyle name="Input 11 5 3 3" xfId="33539"/>
    <cellStyle name="Input 11 5 3 4" xfId="33540"/>
    <cellStyle name="Input 11 5 3 5" xfId="33541"/>
    <cellStyle name="Input 11 5 3 6" xfId="33542"/>
    <cellStyle name="Input 11 5 3 7" xfId="33543"/>
    <cellStyle name="Input 11 5 4" xfId="5952"/>
    <cellStyle name="Input 11 5 5" xfId="33544"/>
    <cellStyle name="Input 11 5 6" xfId="33545"/>
    <cellStyle name="Input 11 5 7" xfId="33546"/>
    <cellStyle name="Input 11 5 8" xfId="33547"/>
    <cellStyle name="Input 11 6" xfId="5953"/>
    <cellStyle name="Input 11 6 2" xfId="5954"/>
    <cellStyle name="Input 11 6 2 2" xfId="5955"/>
    <cellStyle name="Input 11 6 2 2 2" xfId="33548"/>
    <cellStyle name="Input 11 6 2 2 3" xfId="33549"/>
    <cellStyle name="Input 11 6 2 2 4" xfId="33550"/>
    <cellStyle name="Input 11 6 2 2 5" xfId="33551"/>
    <cellStyle name="Input 11 6 2 2 6" xfId="33552"/>
    <cellStyle name="Input 11 6 2 2 7" xfId="33553"/>
    <cellStyle name="Input 11 6 2 2 8" xfId="33554"/>
    <cellStyle name="Input 11 6 2 3" xfId="5956"/>
    <cellStyle name="Input 11 6 2 3 2" xfId="33555"/>
    <cellStyle name="Input 11 6 2 4" xfId="33556"/>
    <cellStyle name="Input 11 6 2 5" xfId="33557"/>
    <cellStyle name="Input 11 6 2 6" xfId="33558"/>
    <cellStyle name="Input 11 6 2 7" xfId="33559"/>
    <cellStyle name="Input 11 6 3" xfId="5957"/>
    <cellStyle name="Input 11 6 3 2" xfId="33560"/>
    <cellStyle name="Input 11 6 3 3" xfId="33561"/>
    <cellStyle name="Input 11 6 3 4" xfId="33562"/>
    <cellStyle name="Input 11 6 3 5" xfId="33563"/>
    <cellStyle name="Input 11 6 3 6" xfId="33564"/>
    <cellStyle name="Input 11 6 3 7" xfId="33565"/>
    <cellStyle name="Input 11 6 4" xfId="5958"/>
    <cellStyle name="Input 11 6 5" xfId="33566"/>
    <cellStyle name="Input 11 6 6" xfId="33567"/>
    <cellStyle name="Input 11 6 7" xfId="33568"/>
    <cellStyle name="Input 11 6 8" xfId="33569"/>
    <cellStyle name="Input 11 7" xfId="5959"/>
    <cellStyle name="Input 11 7 2" xfId="5960"/>
    <cellStyle name="Input 11 7 2 2" xfId="5961"/>
    <cellStyle name="Input 11 7 2 2 2" xfId="33570"/>
    <cellStyle name="Input 11 7 2 2 3" xfId="33571"/>
    <cellStyle name="Input 11 7 2 2 4" xfId="33572"/>
    <cellStyle name="Input 11 7 2 2 5" xfId="33573"/>
    <cellStyle name="Input 11 7 2 2 6" xfId="33574"/>
    <cellStyle name="Input 11 7 2 2 7" xfId="33575"/>
    <cellStyle name="Input 11 7 2 2 8" xfId="33576"/>
    <cellStyle name="Input 11 7 2 3" xfId="5962"/>
    <cellStyle name="Input 11 7 2 3 2" xfId="33577"/>
    <cellStyle name="Input 11 7 2 4" xfId="33578"/>
    <cellStyle name="Input 11 7 2 5" xfId="33579"/>
    <cellStyle name="Input 11 7 2 6" xfId="33580"/>
    <cellStyle name="Input 11 7 2 7" xfId="33581"/>
    <cellStyle name="Input 11 7 3" xfId="5963"/>
    <cellStyle name="Input 11 7 3 2" xfId="33582"/>
    <cellStyle name="Input 11 7 3 3" xfId="33583"/>
    <cellStyle name="Input 11 7 3 4" xfId="33584"/>
    <cellStyle name="Input 11 7 3 5" xfId="33585"/>
    <cellStyle name="Input 11 7 3 6" xfId="33586"/>
    <cellStyle name="Input 11 7 3 7" xfId="33587"/>
    <cellStyle name="Input 11 7 4" xfId="5964"/>
    <cellStyle name="Input 11 7 5" xfId="33588"/>
    <cellStyle name="Input 11 7 6" xfId="33589"/>
    <cellStyle name="Input 11 7 7" xfId="33590"/>
    <cellStyle name="Input 11 7 8" xfId="33591"/>
    <cellStyle name="Input 11 8" xfId="5965"/>
    <cellStyle name="Input 11 8 2" xfId="5966"/>
    <cellStyle name="Input 11 8 2 2" xfId="33592"/>
    <cellStyle name="Input 11 8 2 3" xfId="33593"/>
    <cellStyle name="Input 11 8 2 4" xfId="33594"/>
    <cellStyle name="Input 11 8 2 5" xfId="33595"/>
    <cellStyle name="Input 11 8 2 6" xfId="33596"/>
    <cellStyle name="Input 11 8 2 7" xfId="33597"/>
    <cellStyle name="Input 11 8 2 8" xfId="33598"/>
    <cellStyle name="Input 11 8 3" xfId="5967"/>
    <cellStyle name="Input 11 8 3 2" xfId="33599"/>
    <cellStyle name="Input 11 8 4" xfId="33600"/>
    <cellStyle name="Input 11 8 5" xfId="33601"/>
    <cellStyle name="Input 11 8 6" xfId="33602"/>
    <cellStyle name="Input 11 8 7" xfId="33603"/>
    <cellStyle name="Input 11 9" xfId="5968"/>
    <cellStyle name="Input 11 9 2" xfId="33604"/>
    <cellStyle name="Input 11 9 3" xfId="33605"/>
    <cellStyle name="Input 11 9 4" xfId="33606"/>
    <cellStyle name="Input 11 9 5" xfId="33607"/>
    <cellStyle name="Input 11 9 6" xfId="33608"/>
    <cellStyle name="Input 11 9 7" xfId="33609"/>
    <cellStyle name="Input 12" xfId="5969"/>
    <cellStyle name="Input 12 10" xfId="5970"/>
    <cellStyle name="Input 12 11" xfId="33610"/>
    <cellStyle name="Input 12 12" xfId="33611"/>
    <cellStyle name="Input 12 13" xfId="33612"/>
    <cellStyle name="Input 12 14" xfId="33613"/>
    <cellStyle name="Input 12 2" xfId="5971"/>
    <cellStyle name="Input 12 2 10" xfId="33614"/>
    <cellStyle name="Input 12 2 11" xfId="33615"/>
    <cellStyle name="Input 12 2 12" xfId="33616"/>
    <cellStyle name="Input 12 2 2" xfId="5972"/>
    <cellStyle name="Input 12 2 2 10" xfId="33617"/>
    <cellStyle name="Input 12 2 2 11" xfId="33618"/>
    <cellStyle name="Input 12 2 2 2" xfId="5973"/>
    <cellStyle name="Input 12 2 2 2 2" xfId="5974"/>
    <cellStyle name="Input 12 2 2 2 2 2" xfId="5975"/>
    <cellStyle name="Input 12 2 2 2 2 2 2" xfId="33619"/>
    <cellStyle name="Input 12 2 2 2 2 2 3" xfId="33620"/>
    <cellStyle name="Input 12 2 2 2 2 2 4" xfId="33621"/>
    <cellStyle name="Input 12 2 2 2 2 2 5" xfId="33622"/>
    <cellStyle name="Input 12 2 2 2 2 2 6" xfId="33623"/>
    <cellStyle name="Input 12 2 2 2 2 2 7" xfId="33624"/>
    <cellStyle name="Input 12 2 2 2 2 2 8" xfId="33625"/>
    <cellStyle name="Input 12 2 2 2 2 3" xfId="5976"/>
    <cellStyle name="Input 12 2 2 2 2 3 2" xfId="33626"/>
    <cellStyle name="Input 12 2 2 2 2 4" xfId="33627"/>
    <cellStyle name="Input 12 2 2 2 2 5" xfId="33628"/>
    <cellStyle name="Input 12 2 2 2 2 6" xfId="33629"/>
    <cellStyle name="Input 12 2 2 2 2 7" xfId="33630"/>
    <cellStyle name="Input 12 2 2 2 3" xfId="5977"/>
    <cellStyle name="Input 12 2 2 2 3 2" xfId="33631"/>
    <cellStyle name="Input 12 2 2 2 3 3" xfId="33632"/>
    <cellStyle name="Input 12 2 2 2 3 4" xfId="33633"/>
    <cellStyle name="Input 12 2 2 2 3 5" xfId="33634"/>
    <cellStyle name="Input 12 2 2 2 3 6" xfId="33635"/>
    <cellStyle name="Input 12 2 2 2 3 7" xfId="33636"/>
    <cellStyle name="Input 12 2 2 2 4" xfId="5978"/>
    <cellStyle name="Input 12 2 2 2 5" xfId="33637"/>
    <cellStyle name="Input 12 2 2 2 6" xfId="33638"/>
    <cellStyle name="Input 12 2 2 2 7" xfId="33639"/>
    <cellStyle name="Input 12 2 2 2 8" xfId="33640"/>
    <cellStyle name="Input 12 2 2 3" xfId="5979"/>
    <cellStyle name="Input 12 2 2 3 2" xfId="5980"/>
    <cellStyle name="Input 12 2 2 3 2 2" xfId="5981"/>
    <cellStyle name="Input 12 2 2 3 2 2 2" xfId="33641"/>
    <cellStyle name="Input 12 2 2 3 2 2 3" xfId="33642"/>
    <cellStyle name="Input 12 2 2 3 2 2 4" xfId="33643"/>
    <cellStyle name="Input 12 2 2 3 2 2 5" xfId="33644"/>
    <cellStyle name="Input 12 2 2 3 2 2 6" xfId="33645"/>
    <cellStyle name="Input 12 2 2 3 2 2 7" xfId="33646"/>
    <cellStyle name="Input 12 2 2 3 2 2 8" xfId="33647"/>
    <cellStyle name="Input 12 2 2 3 2 3" xfId="5982"/>
    <cellStyle name="Input 12 2 2 3 2 3 2" xfId="33648"/>
    <cellStyle name="Input 12 2 2 3 2 4" xfId="33649"/>
    <cellStyle name="Input 12 2 2 3 2 5" xfId="33650"/>
    <cellStyle name="Input 12 2 2 3 2 6" xfId="33651"/>
    <cellStyle name="Input 12 2 2 3 2 7" xfId="33652"/>
    <cellStyle name="Input 12 2 2 3 3" xfId="5983"/>
    <cellStyle name="Input 12 2 2 3 3 2" xfId="33653"/>
    <cellStyle name="Input 12 2 2 3 3 3" xfId="33654"/>
    <cellStyle name="Input 12 2 2 3 3 4" xfId="33655"/>
    <cellStyle name="Input 12 2 2 3 3 5" xfId="33656"/>
    <cellStyle name="Input 12 2 2 3 3 6" xfId="33657"/>
    <cellStyle name="Input 12 2 2 3 3 7" xfId="33658"/>
    <cellStyle name="Input 12 2 2 3 4" xfId="5984"/>
    <cellStyle name="Input 12 2 2 3 5" xfId="33659"/>
    <cellStyle name="Input 12 2 2 3 6" xfId="33660"/>
    <cellStyle name="Input 12 2 2 3 7" xfId="33661"/>
    <cellStyle name="Input 12 2 2 3 8" xfId="33662"/>
    <cellStyle name="Input 12 2 2 4" xfId="5985"/>
    <cellStyle name="Input 12 2 2 4 2" xfId="5986"/>
    <cellStyle name="Input 12 2 2 4 2 2" xfId="5987"/>
    <cellStyle name="Input 12 2 2 4 2 2 2" xfId="33663"/>
    <cellStyle name="Input 12 2 2 4 2 2 3" xfId="33664"/>
    <cellStyle name="Input 12 2 2 4 2 2 4" xfId="33665"/>
    <cellStyle name="Input 12 2 2 4 2 2 5" xfId="33666"/>
    <cellStyle name="Input 12 2 2 4 2 2 6" xfId="33667"/>
    <cellStyle name="Input 12 2 2 4 2 2 7" xfId="33668"/>
    <cellStyle name="Input 12 2 2 4 2 2 8" xfId="33669"/>
    <cellStyle name="Input 12 2 2 4 2 3" xfId="5988"/>
    <cellStyle name="Input 12 2 2 4 2 3 2" xfId="33670"/>
    <cellStyle name="Input 12 2 2 4 2 4" xfId="33671"/>
    <cellStyle name="Input 12 2 2 4 2 5" xfId="33672"/>
    <cellStyle name="Input 12 2 2 4 2 6" xfId="33673"/>
    <cellStyle name="Input 12 2 2 4 2 7" xfId="33674"/>
    <cellStyle name="Input 12 2 2 4 3" xfId="5989"/>
    <cellStyle name="Input 12 2 2 4 3 2" xfId="33675"/>
    <cellStyle name="Input 12 2 2 4 3 3" xfId="33676"/>
    <cellStyle name="Input 12 2 2 4 3 4" xfId="33677"/>
    <cellStyle name="Input 12 2 2 4 3 5" xfId="33678"/>
    <cellStyle name="Input 12 2 2 4 3 6" xfId="33679"/>
    <cellStyle name="Input 12 2 2 4 3 7" xfId="33680"/>
    <cellStyle name="Input 12 2 2 4 4" xfId="5990"/>
    <cellStyle name="Input 12 2 2 4 5" xfId="33681"/>
    <cellStyle name="Input 12 2 2 4 6" xfId="33682"/>
    <cellStyle name="Input 12 2 2 4 7" xfId="33683"/>
    <cellStyle name="Input 12 2 2 4 8" xfId="33684"/>
    <cellStyle name="Input 12 2 2 5" xfId="5991"/>
    <cellStyle name="Input 12 2 2 5 2" xfId="5992"/>
    <cellStyle name="Input 12 2 2 5 2 2" xfId="33685"/>
    <cellStyle name="Input 12 2 2 5 2 3" xfId="33686"/>
    <cellStyle name="Input 12 2 2 5 2 4" xfId="33687"/>
    <cellStyle name="Input 12 2 2 5 2 5" xfId="33688"/>
    <cellStyle name="Input 12 2 2 5 2 6" xfId="33689"/>
    <cellStyle name="Input 12 2 2 5 2 7" xfId="33690"/>
    <cellStyle name="Input 12 2 2 5 2 8" xfId="33691"/>
    <cellStyle name="Input 12 2 2 5 3" xfId="5993"/>
    <cellStyle name="Input 12 2 2 5 3 2" xfId="33692"/>
    <cellStyle name="Input 12 2 2 5 4" xfId="33693"/>
    <cellStyle name="Input 12 2 2 5 5" xfId="33694"/>
    <cellStyle name="Input 12 2 2 5 6" xfId="33695"/>
    <cellStyle name="Input 12 2 2 5 7" xfId="33696"/>
    <cellStyle name="Input 12 2 2 6" xfId="5994"/>
    <cellStyle name="Input 12 2 2 6 2" xfId="33697"/>
    <cellStyle name="Input 12 2 2 6 3" xfId="33698"/>
    <cellStyle name="Input 12 2 2 6 4" xfId="33699"/>
    <cellStyle name="Input 12 2 2 6 5" xfId="33700"/>
    <cellStyle name="Input 12 2 2 6 6" xfId="33701"/>
    <cellStyle name="Input 12 2 2 6 7" xfId="33702"/>
    <cellStyle name="Input 12 2 2 7" xfId="5995"/>
    <cellStyle name="Input 12 2 2 8" xfId="33703"/>
    <cellStyle name="Input 12 2 2 9" xfId="33704"/>
    <cellStyle name="Input 12 2 3" xfId="5996"/>
    <cellStyle name="Input 12 2 3 2" xfId="5997"/>
    <cellStyle name="Input 12 2 3 2 2" xfId="5998"/>
    <cellStyle name="Input 12 2 3 2 2 2" xfId="33705"/>
    <cellStyle name="Input 12 2 3 2 2 3" xfId="33706"/>
    <cellStyle name="Input 12 2 3 2 2 4" xfId="33707"/>
    <cellStyle name="Input 12 2 3 2 2 5" xfId="33708"/>
    <cellStyle name="Input 12 2 3 2 2 6" xfId="33709"/>
    <cellStyle name="Input 12 2 3 2 2 7" xfId="33710"/>
    <cellStyle name="Input 12 2 3 2 2 8" xfId="33711"/>
    <cellStyle name="Input 12 2 3 2 3" xfId="5999"/>
    <cellStyle name="Input 12 2 3 2 3 2" xfId="33712"/>
    <cellStyle name="Input 12 2 3 2 4" xfId="33713"/>
    <cellStyle name="Input 12 2 3 2 5" xfId="33714"/>
    <cellStyle name="Input 12 2 3 2 6" xfId="33715"/>
    <cellStyle name="Input 12 2 3 2 7" xfId="33716"/>
    <cellStyle name="Input 12 2 3 3" xfId="6000"/>
    <cellStyle name="Input 12 2 3 3 2" xfId="33717"/>
    <cellStyle name="Input 12 2 3 3 3" xfId="33718"/>
    <cellStyle name="Input 12 2 3 3 4" xfId="33719"/>
    <cellStyle name="Input 12 2 3 3 5" xfId="33720"/>
    <cellStyle name="Input 12 2 3 3 6" xfId="33721"/>
    <cellStyle name="Input 12 2 3 3 7" xfId="33722"/>
    <cellStyle name="Input 12 2 3 4" xfId="6001"/>
    <cellStyle name="Input 12 2 3 5" xfId="33723"/>
    <cellStyle name="Input 12 2 3 6" xfId="33724"/>
    <cellStyle name="Input 12 2 3 7" xfId="33725"/>
    <cellStyle name="Input 12 2 3 8" xfId="33726"/>
    <cellStyle name="Input 12 2 4" xfId="6002"/>
    <cellStyle name="Input 12 2 4 2" xfId="6003"/>
    <cellStyle name="Input 12 2 4 2 2" xfId="6004"/>
    <cellStyle name="Input 12 2 4 2 2 2" xfId="33727"/>
    <cellStyle name="Input 12 2 4 2 2 3" xfId="33728"/>
    <cellStyle name="Input 12 2 4 2 2 4" xfId="33729"/>
    <cellStyle name="Input 12 2 4 2 2 5" xfId="33730"/>
    <cellStyle name="Input 12 2 4 2 2 6" xfId="33731"/>
    <cellStyle name="Input 12 2 4 2 2 7" xfId="33732"/>
    <cellStyle name="Input 12 2 4 2 2 8" xfId="33733"/>
    <cellStyle name="Input 12 2 4 2 3" xfId="6005"/>
    <cellStyle name="Input 12 2 4 2 3 2" xfId="33734"/>
    <cellStyle name="Input 12 2 4 2 4" xfId="33735"/>
    <cellStyle name="Input 12 2 4 2 5" xfId="33736"/>
    <cellStyle name="Input 12 2 4 2 6" xfId="33737"/>
    <cellStyle name="Input 12 2 4 2 7" xfId="33738"/>
    <cellStyle name="Input 12 2 4 3" xfId="6006"/>
    <cellStyle name="Input 12 2 4 3 2" xfId="33739"/>
    <cellStyle name="Input 12 2 4 3 3" xfId="33740"/>
    <cellStyle name="Input 12 2 4 3 4" xfId="33741"/>
    <cellStyle name="Input 12 2 4 3 5" xfId="33742"/>
    <cellStyle name="Input 12 2 4 3 6" xfId="33743"/>
    <cellStyle name="Input 12 2 4 3 7" xfId="33744"/>
    <cellStyle name="Input 12 2 4 4" xfId="6007"/>
    <cellStyle name="Input 12 2 4 5" xfId="33745"/>
    <cellStyle name="Input 12 2 4 6" xfId="33746"/>
    <cellStyle name="Input 12 2 4 7" xfId="33747"/>
    <cellStyle name="Input 12 2 4 8" xfId="33748"/>
    <cellStyle name="Input 12 2 5" xfId="6008"/>
    <cellStyle name="Input 12 2 5 2" xfId="6009"/>
    <cellStyle name="Input 12 2 5 2 2" xfId="6010"/>
    <cellStyle name="Input 12 2 5 2 2 2" xfId="33749"/>
    <cellStyle name="Input 12 2 5 2 2 3" xfId="33750"/>
    <cellStyle name="Input 12 2 5 2 2 4" xfId="33751"/>
    <cellStyle name="Input 12 2 5 2 2 5" xfId="33752"/>
    <cellStyle name="Input 12 2 5 2 2 6" xfId="33753"/>
    <cellStyle name="Input 12 2 5 2 2 7" xfId="33754"/>
    <cellStyle name="Input 12 2 5 2 2 8" xfId="33755"/>
    <cellStyle name="Input 12 2 5 2 3" xfId="6011"/>
    <cellStyle name="Input 12 2 5 2 3 2" xfId="33756"/>
    <cellStyle name="Input 12 2 5 2 4" xfId="33757"/>
    <cellStyle name="Input 12 2 5 2 5" xfId="33758"/>
    <cellStyle name="Input 12 2 5 2 6" xfId="33759"/>
    <cellStyle name="Input 12 2 5 2 7" xfId="33760"/>
    <cellStyle name="Input 12 2 5 3" xfId="6012"/>
    <cellStyle name="Input 12 2 5 3 2" xfId="33761"/>
    <cellStyle name="Input 12 2 5 3 3" xfId="33762"/>
    <cellStyle name="Input 12 2 5 3 4" xfId="33763"/>
    <cellStyle name="Input 12 2 5 3 5" xfId="33764"/>
    <cellStyle name="Input 12 2 5 3 6" xfId="33765"/>
    <cellStyle name="Input 12 2 5 3 7" xfId="33766"/>
    <cellStyle name="Input 12 2 5 4" xfId="6013"/>
    <cellStyle name="Input 12 2 5 5" xfId="33767"/>
    <cellStyle name="Input 12 2 5 6" xfId="33768"/>
    <cellStyle name="Input 12 2 5 7" xfId="33769"/>
    <cellStyle name="Input 12 2 5 8" xfId="33770"/>
    <cellStyle name="Input 12 2 6" xfId="6014"/>
    <cellStyle name="Input 12 2 6 2" xfId="6015"/>
    <cellStyle name="Input 12 2 6 2 2" xfId="33771"/>
    <cellStyle name="Input 12 2 6 2 3" xfId="33772"/>
    <cellStyle name="Input 12 2 6 2 4" xfId="33773"/>
    <cellStyle name="Input 12 2 6 2 5" xfId="33774"/>
    <cellStyle name="Input 12 2 6 2 6" xfId="33775"/>
    <cellStyle name="Input 12 2 6 2 7" xfId="33776"/>
    <cellStyle name="Input 12 2 6 2 8" xfId="33777"/>
    <cellStyle name="Input 12 2 6 3" xfId="6016"/>
    <cellStyle name="Input 12 2 6 3 2" xfId="33778"/>
    <cellStyle name="Input 12 2 6 4" xfId="33779"/>
    <cellStyle name="Input 12 2 6 5" xfId="33780"/>
    <cellStyle name="Input 12 2 6 6" xfId="33781"/>
    <cellStyle name="Input 12 2 6 7" xfId="33782"/>
    <cellStyle name="Input 12 2 7" xfId="6017"/>
    <cellStyle name="Input 12 2 7 2" xfId="33783"/>
    <cellStyle name="Input 12 2 7 3" xfId="33784"/>
    <cellStyle name="Input 12 2 7 4" xfId="33785"/>
    <cellStyle name="Input 12 2 7 5" xfId="33786"/>
    <cellStyle name="Input 12 2 7 6" xfId="33787"/>
    <cellStyle name="Input 12 2 7 7" xfId="33788"/>
    <cellStyle name="Input 12 2 8" xfId="6018"/>
    <cellStyle name="Input 12 2 9" xfId="33789"/>
    <cellStyle name="Input 12 3" xfId="6019"/>
    <cellStyle name="Input 12 3 10" xfId="33790"/>
    <cellStyle name="Input 12 3 11" xfId="33791"/>
    <cellStyle name="Input 12 3 2" xfId="6020"/>
    <cellStyle name="Input 12 3 2 2" xfId="6021"/>
    <cellStyle name="Input 12 3 2 2 2" xfId="6022"/>
    <cellStyle name="Input 12 3 2 2 2 2" xfId="33792"/>
    <cellStyle name="Input 12 3 2 2 2 3" xfId="33793"/>
    <cellStyle name="Input 12 3 2 2 2 4" xfId="33794"/>
    <cellStyle name="Input 12 3 2 2 2 5" xfId="33795"/>
    <cellStyle name="Input 12 3 2 2 2 6" xfId="33796"/>
    <cellStyle name="Input 12 3 2 2 2 7" xfId="33797"/>
    <cellStyle name="Input 12 3 2 2 2 8" xfId="33798"/>
    <cellStyle name="Input 12 3 2 2 3" xfId="6023"/>
    <cellStyle name="Input 12 3 2 2 3 2" xfId="33799"/>
    <cellStyle name="Input 12 3 2 2 4" xfId="33800"/>
    <cellStyle name="Input 12 3 2 2 5" xfId="33801"/>
    <cellStyle name="Input 12 3 2 2 6" xfId="33802"/>
    <cellStyle name="Input 12 3 2 2 7" xfId="33803"/>
    <cellStyle name="Input 12 3 2 3" xfId="6024"/>
    <cellStyle name="Input 12 3 2 3 2" xfId="33804"/>
    <cellStyle name="Input 12 3 2 3 3" xfId="33805"/>
    <cellStyle name="Input 12 3 2 3 4" xfId="33806"/>
    <cellStyle name="Input 12 3 2 3 5" xfId="33807"/>
    <cellStyle name="Input 12 3 2 3 6" xfId="33808"/>
    <cellStyle name="Input 12 3 2 3 7" xfId="33809"/>
    <cellStyle name="Input 12 3 2 4" xfId="6025"/>
    <cellStyle name="Input 12 3 2 5" xfId="33810"/>
    <cellStyle name="Input 12 3 2 6" xfId="33811"/>
    <cellStyle name="Input 12 3 2 7" xfId="33812"/>
    <cellStyle name="Input 12 3 2 8" xfId="33813"/>
    <cellStyle name="Input 12 3 3" xfId="6026"/>
    <cellStyle name="Input 12 3 3 2" xfId="6027"/>
    <cellStyle name="Input 12 3 3 2 2" xfId="6028"/>
    <cellStyle name="Input 12 3 3 2 2 2" xfId="33814"/>
    <cellStyle name="Input 12 3 3 2 2 3" xfId="33815"/>
    <cellStyle name="Input 12 3 3 2 2 4" xfId="33816"/>
    <cellStyle name="Input 12 3 3 2 2 5" xfId="33817"/>
    <cellStyle name="Input 12 3 3 2 2 6" xfId="33818"/>
    <cellStyle name="Input 12 3 3 2 2 7" xfId="33819"/>
    <cellStyle name="Input 12 3 3 2 2 8" xfId="33820"/>
    <cellStyle name="Input 12 3 3 2 3" xfId="6029"/>
    <cellStyle name="Input 12 3 3 2 3 2" xfId="33821"/>
    <cellStyle name="Input 12 3 3 2 4" xfId="33822"/>
    <cellStyle name="Input 12 3 3 2 5" xfId="33823"/>
    <cellStyle name="Input 12 3 3 2 6" xfId="33824"/>
    <cellStyle name="Input 12 3 3 2 7" xfId="33825"/>
    <cellStyle name="Input 12 3 3 3" xfId="6030"/>
    <cellStyle name="Input 12 3 3 3 2" xfId="33826"/>
    <cellStyle name="Input 12 3 3 3 3" xfId="33827"/>
    <cellStyle name="Input 12 3 3 3 4" xfId="33828"/>
    <cellStyle name="Input 12 3 3 3 5" xfId="33829"/>
    <cellStyle name="Input 12 3 3 3 6" xfId="33830"/>
    <cellStyle name="Input 12 3 3 3 7" xfId="33831"/>
    <cellStyle name="Input 12 3 3 4" xfId="6031"/>
    <cellStyle name="Input 12 3 3 5" xfId="33832"/>
    <cellStyle name="Input 12 3 3 6" xfId="33833"/>
    <cellStyle name="Input 12 3 3 7" xfId="33834"/>
    <cellStyle name="Input 12 3 3 8" xfId="33835"/>
    <cellStyle name="Input 12 3 4" xfId="6032"/>
    <cellStyle name="Input 12 3 4 2" xfId="6033"/>
    <cellStyle name="Input 12 3 4 2 2" xfId="6034"/>
    <cellStyle name="Input 12 3 4 2 2 2" xfId="33836"/>
    <cellStyle name="Input 12 3 4 2 2 3" xfId="33837"/>
    <cellStyle name="Input 12 3 4 2 2 4" xfId="33838"/>
    <cellStyle name="Input 12 3 4 2 2 5" xfId="33839"/>
    <cellStyle name="Input 12 3 4 2 2 6" xfId="33840"/>
    <cellStyle name="Input 12 3 4 2 2 7" xfId="33841"/>
    <cellStyle name="Input 12 3 4 2 2 8" xfId="33842"/>
    <cellStyle name="Input 12 3 4 2 3" xfId="6035"/>
    <cellStyle name="Input 12 3 4 2 3 2" xfId="33843"/>
    <cellStyle name="Input 12 3 4 2 4" xfId="33844"/>
    <cellStyle name="Input 12 3 4 2 5" xfId="33845"/>
    <cellStyle name="Input 12 3 4 2 6" xfId="33846"/>
    <cellStyle name="Input 12 3 4 2 7" xfId="33847"/>
    <cellStyle name="Input 12 3 4 3" xfId="6036"/>
    <cellStyle name="Input 12 3 4 3 2" xfId="33848"/>
    <cellStyle name="Input 12 3 4 3 3" xfId="33849"/>
    <cellStyle name="Input 12 3 4 3 4" xfId="33850"/>
    <cellStyle name="Input 12 3 4 3 5" xfId="33851"/>
    <cellStyle name="Input 12 3 4 3 6" xfId="33852"/>
    <cellStyle name="Input 12 3 4 3 7" xfId="33853"/>
    <cellStyle name="Input 12 3 4 4" xfId="6037"/>
    <cellStyle name="Input 12 3 4 5" xfId="33854"/>
    <cellStyle name="Input 12 3 4 6" xfId="33855"/>
    <cellStyle name="Input 12 3 4 7" xfId="33856"/>
    <cellStyle name="Input 12 3 4 8" xfId="33857"/>
    <cellStyle name="Input 12 3 5" xfId="6038"/>
    <cellStyle name="Input 12 3 5 2" xfId="6039"/>
    <cellStyle name="Input 12 3 5 2 2" xfId="33858"/>
    <cellStyle name="Input 12 3 5 2 3" xfId="33859"/>
    <cellStyle name="Input 12 3 5 2 4" xfId="33860"/>
    <cellStyle name="Input 12 3 5 2 5" xfId="33861"/>
    <cellStyle name="Input 12 3 5 2 6" xfId="33862"/>
    <cellStyle name="Input 12 3 5 2 7" xfId="33863"/>
    <cellStyle name="Input 12 3 5 2 8" xfId="33864"/>
    <cellStyle name="Input 12 3 5 3" xfId="6040"/>
    <cellStyle name="Input 12 3 5 3 2" xfId="33865"/>
    <cellStyle name="Input 12 3 5 4" xfId="33866"/>
    <cellStyle name="Input 12 3 5 5" xfId="33867"/>
    <cellStyle name="Input 12 3 5 6" xfId="33868"/>
    <cellStyle name="Input 12 3 5 7" xfId="33869"/>
    <cellStyle name="Input 12 3 6" xfId="6041"/>
    <cellStyle name="Input 12 3 6 2" xfId="33870"/>
    <cellStyle name="Input 12 3 6 3" xfId="33871"/>
    <cellStyle name="Input 12 3 6 4" xfId="33872"/>
    <cellStyle name="Input 12 3 6 5" xfId="33873"/>
    <cellStyle name="Input 12 3 6 6" xfId="33874"/>
    <cellStyle name="Input 12 3 6 7" xfId="33875"/>
    <cellStyle name="Input 12 3 7" xfId="6042"/>
    <cellStyle name="Input 12 3 8" xfId="33876"/>
    <cellStyle name="Input 12 3 9" xfId="33877"/>
    <cellStyle name="Input 12 4" xfId="6043"/>
    <cellStyle name="Input 12 4 10" xfId="33878"/>
    <cellStyle name="Input 12 4 11" xfId="33879"/>
    <cellStyle name="Input 12 4 2" xfId="6044"/>
    <cellStyle name="Input 12 4 2 2" xfId="6045"/>
    <cellStyle name="Input 12 4 2 2 2" xfId="6046"/>
    <cellStyle name="Input 12 4 2 2 2 2" xfId="33880"/>
    <cellStyle name="Input 12 4 2 2 2 3" xfId="33881"/>
    <cellStyle name="Input 12 4 2 2 2 4" xfId="33882"/>
    <cellStyle name="Input 12 4 2 2 2 5" xfId="33883"/>
    <cellStyle name="Input 12 4 2 2 2 6" xfId="33884"/>
    <cellStyle name="Input 12 4 2 2 2 7" xfId="33885"/>
    <cellStyle name="Input 12 4 2 2 2 8" xfId="33886"/>
    <cellStyle name="Input 12 4 2 2 3" xfId="6047"/>
    <cellStyle name="Input 12 4 2 2 3 2" xfId="33887"/>
    <cellStyle name="Input 12 4 2 2 4" xfId="33888"/>
    <cellStyle name="Input 12 4 2 2 5" xfId="33889"/>
    <cellStyle name="Input 12 4 2 2 6" xfId="33890"/>
    <cellStyle name="Input 12 4 2 2 7" xfId="33891"/>
    <cellStyle name="Input 12 4 2 3" xfId="6048"/>
    <cellStyle name="Input 12 4 2 3 2" xfId="33892"/>
    <cellStyle name="Input 12 4 2 3 3" xfId="33893"/>
    <cellStyle name="Input 12 4 2 3 4" xfId="33894"/>
    <cellStyle name="Input 12 4 2 3 5" xfId="33895"/>
    <cellStyle name="Input 12 4 2 3 6" xfId="33896"/>
    <cellStyle name="Input 12 4 2 3 7" xfId="33897"/>
    <cellStyle name="Input 12 4 2 4" xfId="6049"/>
    <cellStyle name="Input 12 4 2 5" xfId="33898"/>
    <cellStyle name="Input 12 4 2 6" xfId="33899"/>
    <cellStyle name="Input 12 4 2 7" xfId="33900"/>
    <cellStyle name="Input 12 4 2 8" xfId="33901"/>
    <cellStyle name="Input 12 4 3" xfId="6050"/>
    <cellStyle name="Input 12 4 3 2" xfId="6051"/>
    <cellStyle name="Input 12 4 3 2 2" xfId="6052"/>
    <cellStyle name="Input 12 4 3 2 2 2" xfId="33902"/>
    <cellStyle name="Input 12 4 3 2 2 3" xfId="33903"/>
    <cellStyle name="Input 12 4 3 2 2 4" xfId="33904"/>
    <cellStyle name="Input 12 4 3 2 2 5" xfId="33905"/>
    <cellStyle name="Input 12 4 3 2 2 6" xfId="33906"/>
    <cellStyle name="Input 12 4 3 2 2 7" xfId="33907"/>
    <cellStyle name="Input 12 4 3 2 2 8" xfId="33908"/>
    <cellStyle name="Input 12 4 3 2 3" xfId="6053"/>
    <cellStyle name="Input 12 4 3 2 3 2" xfId="33909"/>
    <cellStyle name="Input 12 4 3 2 4" xfId="33910"/>
    <cellStyle name="Input 12 4 3 2 5" xfId="33911"/>
    <cellStyle name="Input 12 4 3 2 6" xfId="33912"/>
    <cellStyle name="Input 12 4 3 2 7" xfId="33913"/>
    <cellStyle name="Input 12 4 3 3" xfId="6054"/>
    <cellStyle name="Input 12 4 3 3 2" xfId="33914"/>
    <cellStyle name="Input 12 4 3 3 3" xfId="33915"/>
    <cellStyle name="Input 12 4 3 3 4" xfId="33916"/>
    <cellStyle name="Input 12 4 3 3 5" xfId="33917"/>
    <cellStyle name="Input 12 4 3 3 6" xfId="33918"/>
    <cellStyle name="Input 12 4 3 3 7" xfId="33919"/>
    <cellStyle name="Input 12 4 3 4" xfId="6055"/>
    <cellStyle name="Input 12 4 3 5" xfId="33920"/>
    <cellStyle name="Input 12 4 3 6" xfId="33921"/>
    <cellStyle name="Input 12 4 3 7" xfId="33922"/>
    <cellStyle name="Input 12 4 3 8" xfId="33923"/>
    <cellStyle name="Input 12 4 4" xfId="6056"/>
    <cellStyle name="Input 12 4 4 2" xfId="6057"/>
    <cellStyle name="Input 12 4 4 2 2" xfId="6058"/>
    <cellStyle name="Input 12 4 4 2 2 2" xfId="33924"/>
    <cellStyle name="Input 12 4 4 2 2 3" xfId="33925"/>
    <cellStyle name="Input 12 4 4 2 2 4" xfId="33926"/>
    <cellStyle name="Input 12 4 4 2 2 5" xfId="33927"/>
    <cellStyle name="Input 12 4 4 2 2 6" xfId="33928"/>
    <cellStyle name="Input 12 4 4 2 2 7" xfId="33929"/>
    <cellStyle name="Input 12 4 4 2 2 8" xfId="33930"/>
    <cellStyle name="Input 12 4 4 2 3" xfId="6059"/>
    <cellStyle name="Input 12 4 4 2 3 2" xfId="33931"/>
    <cellStyle name="Input 12 4 4 2 4" xfId="33932"/>
    <cellStyle name="Input 12 4 4 2 5" xfId="33933"/>
    <cellStyle name="Input 12 4 4 2 6" xfId="33934"/>
    <cellStyle name="Input 12 4 4 2 7" xfId="33935"/>
    <cellStyle name="Input 12 4 4 3" xfId="6060"/>
    <cellStyle name="Input 12 4 4 3 2" xfId="33936"/>
    <cellStyle name="Input 12 4 4 3 3" xfId="33937"/>
    <cellStyle name="Input 12 4 4 3 4" xfId="33938"/>
    <cellStyle name="Input 12 4 4 3 5" xfId="33939"/>
    <cellStyle name="Input 12 4 4 3 6" xfId="33940"/>
    <cellStyle name="Input 12 4 4 3 7" xfId="33941"/>
    <cellStyle name="Input 12 4 4 4" xfId="6061"/>
    <cellStyle name="Input 12 4 4 5" xfId="33942"/>
    <cellStyle name="Input 12 4 4 6" xfId="33943"/>
    <cellStyle name="Input 12 4 4 7" xfId="33944"/>
    <cellStyle name="Input 12 4 4 8" xfId="33945"/>
    <cellStyle name="Input 12 4 5" xfId="6062"/>
    <cellStyle name="Input 12 4 5 2" xfId="6063"/>
    <cellStyle name="Input 12 4 5 2 2" xfId="33946"/>
    <cellStyle name="Input 12 4 5 2 3" xfId="33947"/>
    <cellStyle name="Input 12 4 5 2 4" xfId="33948"/>
    <cellStyle name="Input 12 4 5 2 5" xfId="33949"/>
    <cellStyle name="Input 12 4 5 2 6" xfId="33950"/>
    <cellStyle name="Input 12 4 5 2 7" xfId="33951"/>
    <cellStyle name="Input 12 4 5 2 8" xfId="33952"/>
    <cellStyle name="Input 12 4 5 3" xfId="6064"/>
    <cellStyle name="Input 12 4 5 3 2" xfId="33953"/>
    <cellStyle name="Input 12 4 5 4" xfId="33954"/>
    <cellStyle name="Input 12 4 5 5" xfId="33955"/>
    <cellStyle name="Input 12 4 5 6" xfId="33956"/>
    <cellStyle name="Input 12 4 5 7" xfId="33957"/>
    <cellStyle name="Input 12 4 6" xfId="6065"/>
    <cellStyle name="Input 12 4 6 2" xfId="33958"/>
    <cellStyle name="Input 12 4 6 3" xfId="33959"/>
    <cellStyle name="Input 12 4 6 4" xfId="33960"/>
    <cellStyle name="Input 12 4 6 5" xfId="33961"/>
    <cellStyle name="Input 12 4 6 6" xfId="33962"/>
    <cellStyle name="Input 12 4 6 7" xfId="33963"/>
    <cellStyle name="Input 12 4 7" xfId="6066"/>
    <cellStyle name="Input 12 4 8" xfId="33964"/>
    <cellStyle name="Input 12 4 9" xfId="33965"/>
    <cellStyle name="Input 12 5" xfId="6067"/>
    <cellStyle name="Input 12 5 2" xfId="6068"/>
    <cellStyle name="Input 12 5 2 2" xfId="6069"/>
    <cellStyle name="Input 12 5 2 2 2" xfId="33966"/>
    <cellStyle name="Input 12 5 2 2 3" xfId="33967"/>
    <cellStyle name="Input 12 5 2 2 4" xfId="33968"/>
    <cellStyle name="Input 12 5 2 2 5" xfId="33969"/>
    <cellStyle name="Input 12 5 2 2 6" xfId="33970"/>
    <cellStyle name="Input 12 5 2 2 7" xfId="33971"/>
    <cellStyle name="Input 12 5 2 2 8" xfId="33972"/>
    <cellStyle name="Input 12 5 2 3" xfId="6070"/>
    <cellStyle name="Input 12 5 2 3 2" xfId="33973"/>
    <cellStyle name="Input 12 5 2 4" xfId="33974"/>
    <cellStyle name="Input 12 5 2 5" xfId="33975"/>
    <cellStyle name="Input 12 5 2 6" xfId="33976"/>
    <cellStyle name="Input 12 5 2 7" xfId="33977"/>
    <cellStyle name="Input 12 5 3" xfId="6071"/>
    <cellStyle name="Input 12 5 3 2" xfId="33978"/>
    <cellStyle name="Input 12 5 3 3" xfId="33979"/>
    <cellStyle name="Input 12 5 3 4" xfId="33980"/>
    <cellStyle name="Input 12 5 3 5" xfId="33981"/>
    <cellStyle name="Input 12 5 3 6" xfId="33982"/>
    <cellStyle name="Input 12 5 3 7" xfId="33983"/>
    <cellStyle name="Input 12 5 4" xfId="6072"/>
    <cellStyle name="Input 12 5 5" xfId="33984"/>
    <cellStyle name="Input 12 5 6" xfId="33985"/>
    <cellStyle name="Input 12 5 7" xfId="33986"/>
    <cellStyle name="Input 12 5 8" xfId="33987"/>
    <cellStyle name="Input 12 6" xfId="6073"/>
    <cellStyle name="Input 12 6 2" xfId="6074"/>
    <cellStyle name="Input 12 6 2 2" xfId="6075"/>
    <cellStyle name="Input 12 6 2 2 2" xfId="33988"/>
    <cellStyle name="Input 12 6 2 2 3" xfId="33989"/>
    <cellStyle name="Input 12 6 2 2 4" xfId="33990"/>
    <cellStyle name="Input 12 6 2 2 5" xfId="33991"/>
    <cellStyle name="Input 12 6 2 2 6" xfId="33992"/>
    <cellStyle name="Input 12 6 2 2 7" xfId="33993"/>
    <cellStyle name="Input 12 6 2 2 8" xfId="33994"/>
    <cellStyle name="Input 12 6 2 3" xfId="6076"/>
    <cellStyle name="Input 12 6 2 3 2" xfId="33995"/>
    <cellStyle name="Input 12 6 2 4" xfId="33996"/>
    <cellStyle name="Input 12 6 2 5" xfId="33997"/>
    <cellStyle name="Input 12 6 2 6" xfId="33998"/>
    <cellStyle name="Input 12 6 2 7" xfId="33999"/>
    <cellStyle name="Input 12 6 3" xfId="6077"/>
    <cellStyle name="Input 12 6 3 2" xfId="34000"/>
    <cellStyle name="Input 12 6 3 3" xfId="34001"/>
    <cellStyle name="Input 12 6 3 4" xfId="34002"/>
    <cellStyle name="Input 12 6 3 5" xfId="34003"/>
    <cellStyle name="Input 12 6 3 6" xfId="34004"/>
    <cellStyle name="Input 12 6 3 7" xfId="34005"/>
    <cellStyle name="Input 12 6 4" xfId="6078"/>
    <cellStyle name="Input 12 6 5" xfId="34006"/>
    <cellStyle name="Input 12 6 6" xfId="34007"/>
    <cellStyle name="Input 12 6 7" xfId="34008"/>
    <cellStyle name="Input 12 6 8" xfId="34009"/>
    <cellStyle name="Input 12 7" xfId="6079"/>
    <cellStyle name="Input 12 7 2" xfId="6080"/>
    <cellStyle name="Input 12 7 2 2" xfId="6081"/>
    <cellStyle name="Input 12 7 2 2 2" xfId="34010"/>
    <cellStyle name="Input 12 7 2 2 3" xfId="34011"/>
    <cellStyle name="Input 12 7 2 2 4" xfId="34012"/>
    <cellStyle name="Input 12 7 2 2 5" xfId="34013"/>
    <cellStyle name="Input 12 7 2 2 6" xfId="34014"/>
    <cellStyle name="Input 12 7 2 2 7" xfId="34015"/>
    <cellStyle name="Input 12 7 2 2 8" xfId="34016"/>
    <cellStyle name="Input 12 7 2 3" xfId="6082"/>
    <cellStyle name="Input 12 7 2 3 2" xfId="34017"/>
    <cellStyle name="Input 12 7 2 4" xfId="34018"/>
    <cellStyle name="Input 12 7 2 5" xfId="34019"/>
    <cellStyle name="Input 12 7 2 6" xfId="34020"/>
    <cellStyle name="Input 12 7 2 7" xfId="34021"/>
    <cellStyle name="Input 12 7 3" xfId="6083"/>
    <cellStyle name="Input 12 7 3 2" xfId="34022"/>
    <cellStyle name="Input 12 7 3 3" xfId="34023"/>
    <cellStyle name="Input 12 7 3 4" xfId="34024"/>
    <cellStyle name="Input 12 7 3 5" xfId="34025"/>
    <cellStyle name="Input 12 7 3 6" xfId="34026"/>
    <cellStyle name="Input 12 7 3 7" xfId="34027"/>
    <cellStyle name="Input 12 7 4" xfId="6084"/>
    <cellStyle name="Input 12 7 5" xfId="34028"/>
    <cellStyle name="Input 12 7 6" xfId="34029"/>
    <cellStyle name="Input 12 7 7" xfId="34030"/>
    <cellStyle name="Input 12 7 8" xfId="34031"/>
    <cellStyle name="Input 12 8" xfId="6085"/>
    <cellStyle name="Input 12 8 2" xfId="6086"/>
    <cellStyle name="Input 12 8 2 2" xfId="34032"/>
    <cellStyle name="Input 12 8 2 3" xfId="34033"/>
    <cellStyle name="Input 12 8 2 4" xfId="34034"/>
    <cellStyle name="Input 12 8 2 5" xfId="34035"/>
    <cellStyle name="Input 12 8 2 6" xfId="34036"/>
    <cellStyle name="Input 12 8 2 7" xfId="34037"/>
    <cellStyle name="Input 12 8 2 8" xfId="34038"/>
    <cellStyle name="Input 12 8 3" xfId="6087"/>
    <cellStyle name="Input 12 8 3 2" xfId="34039"/>
    <cellStyle name="Input 12 8 4" xfId="34040"/>
    <cellStyle name="Input 12 8 5" xfId="34041"/>
    <cellStyle name="Input 12 8 6" xfId="34042"/>
    <cellStyle name="Input 12 8 7" xfId="34043"/>
    <cellStyle name="Input 12 9" xfId="6088"/>
    <cellStyle name="Input 12 9 2" xfId="34044"/>
    <cellStyle name="Input 12 9 3" xfId="34045"/>
    <cellStyle name="Input 12 9 4" xfId="34046"/>
    <cellStyle name="Input 12 9 5" xfId="34047"/>
    <cellStyle name="Input 12 9 6" xfId="34048"/>
    <cellStyle name="Input 12 9 7" xfId="34049"/>
    <cellStyle name="Input 13" xfId="6089"/>
    <cellStyle name="Input 13 10" xfId="34050"/>
    <cellStyle name="Input 13 11" xfId="34051"/>
    <cellStyle name="Input 13 2" xfId="6090"/>
    <cellStyle name="Input 13 2 2" xfId="6091"/>
    <cellStyle name="Input 13 2 2 2" xfId="6092"/>
    <cellStyle name="Input 13 2 2 2 2" xfId="34052"/>
    <cellStyle name="Input 13 2 2 2 3" xfId="34053"/>
    <cellStyle name="Input 13 2 2 2 4" xfId="34054"/>
    <cellStyle name="Input 13 2 2 2 5" xfId="34055"/>
    <cellStyle name="Input 13 2 2 2 6" xfId="34056"/>
    <cellStyle name="Input 13 2 2 2 7" xfId="34057"/>
    <cellStyle name="Input 13 2 2 2 8" xfId="34058"/>
    <cellStyle name="Input 13 2 2 3" xfId="6093"/>
    <cellStyle name="Input 13 2 2 3 2" xfId="34059"/>
    <cellStyle name="Input 13 2 2 4" xfId="34060"/>
    <cellStyle name="Input 13 2 2 5" xfId="34061"/>
    <cellStyle name="Input 13 2 2 6" xfId="34062"/>
    <cellStyle name="Input 13 2 2 7" xfId="34063"/>
    <cellStyle name="Input 13 2 3" xfId="6094"/>
    <cellStyle name="Input 13 2 3 2" xfId="34064"/>
    <cellStyle name="Input 13 2 3 3" xfId="34065"/>
    <cellStyle name="Input 13 2 3 4" xfId="34066"/>
    <cellStyle name="Input 13 2 3 5" xfId="34067"/>
    <cellStyle name="Input 13 2 3 6" xfId="34068"/>
    <cellStyle name="Input 13 2 3 7" xfId="34069"/>
    <cellStyle name="Input 13 2 4" xfId="6095"/>
    <cellStyle name="Input 13 2 5" xfId="34070"/>
    <cellStyle name="Input 13 2 6" xfId="34071"/>
    <cellStyle name="Input 13 2 7" xfId="34072"/>
    <cellStyle name="Input 13 2 8" xfId="34073"/>
    <cellStyle name="Input 13 3" xfId="6096"/>
    <cellStyle name="Input 13 3 2" xfId="6097"/>
    <cellStyle name="Input 13 3 2 2" xfId="6098"/>
    <cellStyle name="Input 13 3 2 2 2" xfId="34074"/>
    <cellStyle name="Input 13 3 2 2 3" xfId="34075"/>
    <cellStyle name="Input 13 3 2 2 4" xfId="34076"/>
    <cellStyle name="Input 13 3 2 2 5" xfId="34077"/>
    <cellStyle name="Input 13 3 2 2 6" xfId="34078"/>
    <cellStyle name="Input 13 3 2 2 7" xfId="34079"/>
    <cellStyle name="Input 13 3 2 2 8" xfId="34080"/>
    <cellStyle name="Input 13 3 2 3" xfId="6099"/>
    <cellStyle name="Input 13 3 2 3 2" xfId="34081"/>
    <cellStyle name="Input 13 3 2 4" xfId="34082"/>
    <cellStyle name="Input 13 3 2 5" xfId="34083"/>
    <cellStyle name="Input 13 3 2 6" xfId="34084"/>
    <cellStyle name="Input 13 3 2 7" xfId="34085"/>
    <cellStyle name="Input 13 3 3" xfId="6100"/>
    <cellStyle name="Input 13 3 3 2" xfId="34086"/>
    <cellStyle name="Input 13 3 3 3" xfId="34087"/>
    <cellStyle name="Input 13 3 3 4" xfId="34088"/>
    <cellStyle name="Input 13 3 3 5" xfId="34089"/>
    <cellStyle name="Input 13 3 3 6" xfId="34090"/>
    <cellStyle name="Input 13 3 3 7" xfId="34091"/>
    <cellStyle name="Input 13 3 4" xfId="6101"/>
    <cellStyle name="Input 13 3 5" xfId="34092"/>
    <cellStyle name="Input 13 3 6" xfId="34093"/>
    <cellStyle name="Input 13 3 7" xfId="34094"/>
    <cellStyle name="Input 13 3 8" xfId="34095"/>
    <cellStyle name="Input 13 4" xfId="6102"/>
    <cellStyle name="Input 13 4 2" xfId="6103"/>
    <cellStyle name="Input 13 4 2 2" xfId="6104"/>
    <cellStyle name="Input 13 4 2 2 2" xfId="34096"/>
    <cellStyle name="Input 13 4 2 2 3" xfId="34097"/>
    <cellStyle name="Input 13 4 2 2 4" xfId="34098"/>
    <cellStyle name="Input 13 4 2 2 5" xfId="34099"/>
    <cellStyle name="Input 13 4 2 2 6" xfId="34100"/>
    <cellStyle name="Input 13 4 2 2 7" xfId="34101"/>
    <cellStyle name="Input 13 4 2 2 8" xfId="34102"/>
    <cellStyle name="Input 13 4 2 3" xfId="6105"/>
    <cellStyle name="Input 13 4 2 3 2" xfId="34103"/>
    <cellStyle name="Input 13 4 2 4" xfId="34104"/>
    <cellStyle name="Input 13 4 2 5" xfId="34105"/>
    <cellStyle name="Input 13 4 2 6" xfId="34106"/>
    <cellStyle name="Input 13 4 2 7" xfId="34107"/>
    <cellStyle name="Input 13 4 3" xfId="6106"/>
    <cellStyle name="Input 13 4 3 2" xfId="34108"/>
    <cellStyle name="Input 13 4 3 3" xfId="34109"/>
    <cellStyle name="Input 13 4 3 4" xfId="34110"/>
    <cellStyle name="Input 13 4 3 5" xfId="34111"/>
    <cellStyle name="Input 13 4 3 6" xfId="34112"/>
    <cellStyle name="Input 13 4 3 7" xfId="34113"/>
    <cellStyle name="Input 13 4 4" xfId="6107"/>
    <cellStyle name="Input 13 4 5" xfId="34114"/>
    <cellStyle name="Input 13 4 6" xfId="34115"/>
    <cellStyle name="Input 13 4 7" xfId="34116"/>
    <cellStyle name="Input 13 4 8" xfId="34117"/>
    <cellStyle name="Input 13 5" xfId="6108"/>
    <cellStyle name="Input 13 5 2" xfId="6109"/>
    <cellStyle name="Input 13 5 2 2" xfId="34118"/>
    <cellStyle name="Input 13 5 2 3" xfId="34119"/>
    <cellStyle name="Input 13 5 2 4" xfId="34120"/>
    <cellStyle name="Input 13 5 2 5" xfId="34121"/>
    <cellStyle name="Input 13 5 2 6" xfId="34122"/>
    <cellStyle name="Input 13 5 2 7" xfId="34123"/>
    <cellStyle name="Input 13 5 2 8" xfId="34124"/>
    <cellStyle name="Input 13 5 3" xfId="6110"/>
    <cellStyle name="Input 13 5 3 2" xfId="34125"/>
    <cellStyle name="Input 13 5 4" xfId="34126"/>
    <cellStyle name="Input 13 5 5" xfId="34127"/>
    <cellStyle name="Input 13 5 6" xfId="34128"/>
    <cellStyle name="Input 13 5 7" xfId="34129"/>
    <cellStyle name="Input 13 6" xfId="6111"/>
    <cellStyle name="Input 13 6 2" xfId="34130"/>
    <cellStyle name="Input 13 6 3" xfId="34131"/>
    <cellStyle name="Input 13 6 4" xfId="34132"/>
    <cellStyle name="Input 13 6 5" xfId="34133"/>
    <cellStyle name="Input 13 6 6" xfId="34134"/>
    <cellStyle name="Input 13 6 7" xfId="34135"/>
    <cellStyle name="Input 13 7" xfId="6112"/>
    <cellStyle name="Input 13 8" xfId="34136"/>
    <cellStyle name="Input 13 9" xfId="34137"/>
    <cellStyle name="Input 14" xfId="6113"/>
    <cellStyle name="Input 14 2" xfId="6114"/>
    <cellStyle name="Input 14 2 2" xfId="6115"/>
    <cellStyle name="Input 14 2 2 2" xfId="34138"/>
    <cellStyle name="Input 14 2 2 3" xfId="34139"/>
    <cellStyle name="Input 14 2 2 4" xfId="34140"/>
    <cellStyle name="Input 14 2 2 5" xfId="34141"/>
    <cellStyle name="Input 14 2 2 6" xfId="34142"/>
    <cellStyle name="Input 14 2 2 7" xfId="34143"/>
    <cellStyle name="Input 14 2 2 8" xfId="34144"/>
    <cellStyle name="Input 14 2 3" xfId="6116"/>
    <cellStyle name="Input 14 2 3 2" xfId="34145"/>
    <cellStyle name="Input 14 2 4" xfId="34146"/>
    <cellStyle name="Input 14 2 5" xfId="34147"/>
    <cellStyle name="Input 14 2 6" xfId="34148"/>
    <cellStyle name="Input 14 2 7" xfId="34149"/>
    <cellStyle name="Input 14 3" xfId="6117"/>
    <cellStyle name="Input 14 3 2" xfId="34150"/>
    <cellStyle name="Input 14 3 3" xfId="34151"/>
    <cellStyle name="Input 14 3 4" xfId="34152"/>
    <cellStyle name="Input 14 3 5" xfId="34153"/>
    <cellStyle name="Input 14 3 6" xfId="34154"/>
    <cellStyle name="Input 14 3 7" xfId="34155"/>
    <cellStyle name="Input 14 4" xfId="6118"/>
    <cellStyle name="Input 14 5" xfId="34156"/>
    <cellStyle name="Input 14 6" xfId="34157"/>
    <cellStyle name="Input 14 7" xfId="34158"/>
    <cellStyle name="Input 14 8" xfId="34159"/>
    <cellStyle name="Input 15" xfId="6119"/>
    <cellStyle name="Input 15 2" xfId="6120"/>
    <cellStyle name="Input 15 2 2" xfId="6121"/>
    <cellStyle name="Input 15 2 2 2" xfId="34160"/>
    <cellStyle name="Input 15 2 2 3" xfId="34161"/>
    <cellStyle name="Input 15 2 2 4" xfId="34162"/>
    <cellStyle name="Input 15 2 2 5" xfId="34163"/>
    <cellStyle name="Input 15 2 2 6" xfId="34164"/>
    <cellStyle name="Input 15 2 2 7" xfId="34165"/>
    <cellStyle name="Input 15 2 2 8" xfId="34166"/>
    <cellStyle name="Input 15 2 3" xfId="6122"/>
    <cellStyle name="Input 15 2 3 2" xfId="34167"/>
    <cellStyle name="Input 15 2 4" xfId="34168"/>
    <cellStyle name="Input 15 2 5" xfId="34169"/>
    <cellStyle name="Input 15 2 6" xfId="34170"/>
    <cellStyle name="Input 15 2 7" xfId="34171"/>
    <cellStyle name="Input 15 3" xfId="6123"/>
    <cellStyle name="Input 15 3 2" xfId="34172"/>
    <cellStyle name="Input 15 3 3" xfId="34173"/>
    <cellStyle name="Input 15 3 4" xfId="34174"/>
    <cellStyle name="Input 15 3 5" xfId="34175"/>
    <cellStyle name="Input 15 3 6" xfId="34176"/>
    <cellStyle name="Input 15 3 7" xfId="34177"/>
    <cellStyle name="Input 15 4" xfId="6124"/>
    <cellStyle name="Input 15 5" xfId="34178"/>
    <cellStyle name="Input 15 6" xfId="34179"/>
    <cellStyle name="Input 15 7" xfId="34180"/>
    <cellStyle name="Input 15 8" xfId="34181"/>
    <cellStyle name="Input 16" xfId="6125"/>
    <cellStyle name="Input 16 2" xfId="6126"/>
    <cellStyle name="Input 16 2 2" xfId="6127"/>
    <cellStyle name="Input 16 2 2 2" xfId="34182"/>
    <cellStyle name="Input 16 2 2 3" xfId="34183"/>
    <cellStyle name="Input 16 2 2 4" xfId="34184"/>
    <cellStyle name="Input 16 2 2 5" xfId="34185"/>
    <cellStyle name="Input 16 2 2 6" xfId="34186"/>
    <cellStyle name="Input 16 2 2 7" xfId="34187"/>
    <cellStyle name="Input 16 2 2 8" xfId="34188"/>
    <cellStyle name="Input 16 2 3" xfId="6128"/>
    <cellStyle name="Input 16 2 3 2" xfId="34189"/>
    <cellStyle name="Input 16 2 4" xfId="34190"/>
    <cellStyle name="Input 16 2 5" xfId="34191"/>
    <cellStyle name="Input 16 2 6" xfId="34192"/>
    <cellStyle name="Input 16 2 7" xfId="34193"/>
    <cellStyle name="Input 16 3" xfId="6129"/>
    <cellStyle name="Input 16 3 2" xfId="34194"/>
    <cellStyle name="Input 16 3 3" xfId="34195"/>
    <cellStyle name="Input 16 3 4" xfId="34196"/>
    <cellStyle name="Input 16 3 5" xfId="34197"/>
    <cellStyle name="Input 16 3 6" xfId="34198"/>
    <cellStyle name="Input 16 3 7" xfId="34199"/>
    <cellStyle name="Input 16 4" xfId="6130"/>
    <cellStyle name="Input 16 5" xfId="34200"/>
    <cellStyle name="Input 16 6" xfId="34201"/>
    <cellStyle name="Input 16 7" xfId="34202"/>
    <cellStyle name="Input 16 8" xfId="34203"/>
    <cellStyle name="Input 17" xfId="6131"/>
    <cellStyle name="Input 17 2" xfId="6132"/>
    <cellStyle name="Input 17 2 2" xfId="34204"/>
    <cellStyle name="Input 17 2 3" xfId="34205"/>
    <cellStyle name="Input 17 2 4" xfId="34206"/>
    <cellStyle name="Input 17 2 5" xfId="34207"/>
    <cellStyle name="Input 17 2 6" xfId="34208"/>
    <cellStyle name="Input 17 2 7" xfId="34209"/>
    <cellStyle name="Input 17 2 8" xfId="34210"/>
    <cellStyle name="Input 17 3" xfId="6133"/>
    <cellStyle name="Input 17 3 2" xfId="34211"/>
    <cellStyle name="Input 17 4" xfId="34212"/>
    <cellStyle name="Input 17 5" xfId="34213"/>
    <cellStyle name="Input 17 6" xfId="34214"/>
    <cellStyle name="Input 17 7" xfId="34215"/>
    <cellStyle name="Input 18" xfId="6134"/>
    <cellStyle name="Input 18 2" xfId="34216"/>
    <cellStyle name="Input 18 3" xfId="34217"/>
    <cellStyle name="Input 18 4" xfId="34218"/>
    <cellStyle name="Input 18 5" xfId="34219"/>
    <cellStyle name="Input 18 6" xfId="34220"/>
    <cellStyle name="Input 18 7" xfId="34221"/>
    <cellStyle name="Input 19" xfId="6135"/>
    <cellStyle name="Input 2" xfId="6136"/>
    <cellStyle name="Input 2 10" xfId="6137"/>
    <cellStyle name="Input 2 10 2" xfId="34222"/>
    <cellStyle name="Input 2 10 3" xfId="34223"/>
    <cellStyle name="Input 2 10 4" xfId="34224"/>
    <cellStyle name="Input 2 10 5" xfId="34225"/>
    <cellStyle name="Input 2 10 6" xfId="34226"/>
    <cellStyle name="Input 2 10 7" xfId="34227"/>
    <cellStyle name="Input 2 11" xfId="6138"/>
    <cellStyle name="Input 2 12" xfId="34228"/>
    <cellStyle name="Input 2 13" xfId="34229"/>
    <cellStyle name="Input 2 14" xfId="34230"/>
    <cellStyle name="Input 2 15" xfId="34231"/>
    <cellStyle name="Input 2 2" xfId="6139"/>
    <cellStyle name="Input 2 2 10" xfId="34232"/>
    <cellStyle name="Input 2 2 11" xfId="34233"/>
    <cellStyle name="Input 2 2 12" xfId="34234"/>
    <cellStyle name="Input 2 2 2" xfId="6140"/>
    <cellStyle name="Input 2 2 2 10" xfId="34235"/>
    <cellStyle name="Input 2 2 2 11" xfId="34236"/>
    <cellStyle name="Input 2 2 2 2" xfId="6141"/>
    <cellStyle name="Input 2 2 2 2 2" xfId="6142"/>
    <cellStyle name="Input 2 2 2 2 2 2" xfId="6143"/>
    <cellStyle name="Input 2 2 2 2 2 2 2" xfId="34237"/>
    <cellStyle name="Input 2 2 2 2 2 2 3" xfId="34238"/>
    <cellStyle name="Input 2 2 2 2 2 2 4" xfId="34239"/>
    <cellStyle name="Input 2 2 2 2 2 2 5" xfId="34240"/>
    <cellStyle name="Input 2 2 2 2 2 2 6" xfId="34241"/>
    <cellStyle name="Input 2 2 2 2 2 2 7" xfId="34242"/>
    <cellStyle name="Input 2 2 2 2 2 2 8" xfId="34243"/>
    <cellStyle name="Input 2 2 2 2 2 3" xfId="6144"/>
    <cellStyle name="Input 2 2 2 2 2 3 2" xfId="34244"/>
    <cellStyle name="Input 2 2 2 2 2 4" xfId="34245"/>
    <cellStyle name="Input 2 2 2 2 2 5" xfId="34246"/>
    <cellStyle name="Input 2 2 2 2 2 6" xfId="34247"/>
    <cellStyle name="Input 2 2 2 2 2 7" xfId="34248"/>
    <cellStyle name="Input 2 2 2 2 3" xfId="6145"/>
    <cellStyle name="Input 2 2 2 2 3 2" xfId="34249"/>
    <cellStyle name="Input 2 2 2 2 3 3" xfId="34250"/>
    <cellStyle name="Input 2 2 2 2 3 4" xfId="34251"/>
    <cellStyle name="Input 2 2 2 2 3 5" xfId="34252"/>
    <cellStyle name="Input 2 2 2 2 3 6" xfId="34253"/>
    <cellStyle name="Input 2 2 2 2 3 7" xfId="34254"/>
    <cellStyle name="Input 2 2 2 2 4" xfId="6146"/>
    <cellStyle name="Input 2 2 2 2 5" xfId="34255"/>
    <cellStyle name="Input 2 2 2 2 6" xfId="34256"/>
    <cellStyle name="Input 2 2 2 2 7" xfId="34257"/>
    <cellStyle name="Input 2 2 2 2 8" xfId="34258"/>
    <cellStyle name="Input 2 2 2 3" xfId="6147"/>
    <cellStyle name="Input 2 2 2 3 2" xfId="6148"/>
    <cellStyle name="Input 2 2 2 3 2 2" xfId="6149"/>
    <cellStyle name="Input 2 2 2 3 2 2 2" xfId="34259"/>
    <cellStyle name="Input 2 2 2 3 2 2 3" xfId="34260"/>
    <cellStyle name="Input 2 2 2 3 2 2 4" xfId="34261"/>
    <cellStyle name="Input 2 2 2 3 2 2 5" xfId="34262"/>
    <cellStyle name="Input 2 2 2 3 2 2 6" xfId="34263"/>
    <cellStyle name="Input 2 2 2 3 2 2 7" xfId="34264"/>
    <cellStyle name="Input 2 2 2 3 2 2 8" xfId="34265"/>
    <cellStyle name="Input 2 2 2 3 2 3" xfId="6150"/>
    <cellStyle name="Input 2 2 2 3 2 3 2" xfId="34266"/>
    <cellStyle name="Input 2 2 2 3 2 4" xfId="34267"/>
    <cellStyle name="Input 2 2 2 3 2 5" xfId="34268"/>
    <cellStyle name="Input 2 2 2 3 2 6" xfId="34269"/>
    <cellStyle name="Input 2 2 2 3 2 7" xfId="34270"/>
    <cellStyle name="Input 2 2 2 3 3" xfId="6151"/>
    <cellStyle name="Input 2 2 2 3 3 2" xfId="34271"/>
    <cellStyle name="Input 2 2 2 3 3 3" xfId="34272"/>
    <cellStyle name="Input 2 2 2 3 3 4" xfId="34273"/>
    <cellStyle name="Input 2 2 2 3 3 5" xfId="34274"/>
    <cellStyle name="Input 2 2 2 3 3 6" xfId="34275"/>
    <cellStyle name="Input 2 2 2 3 3 7" xfId="34276"/>
    <cellStyle name="Input 2 2 2 3 4" xfId="6152"/>
    <cellStyle name="Input 2 2 2 3 5" xfId="34277"/>
    <cellStyle name="Input 2 2 2 3 6" xfId="34278"/>
    <cellStyle name="Input 2 2 2 3 7" xfId="34279"/>
    <cellStyle name="Input 2 2 2 3 8" xfId="34280"/>
    <cellStyle name="Input 2 2 2 4" xfId="6153"/>
    <cellStyle name="Input 2 2 2 4 2" xfId="6154"/>
    <cellStyle name="Input 2 2 2 4 2 2" xfId="6155"/>
    <cellStyle name="Input 2 2 2 4 2 2 2" xfId="34281"/>
    <cellStyle name="Input 2 2 2 4 2 2 3" xfId="34282"/>
    <cellStyle name="Input 2 2 2 4 2 2 4" xfId="34283"/>
    <cellStyle name="Input 2 2 2 4 2 2 5" xfId="34284"/>
    <cellStyle name="Input 2 2 2 4 2 2 6" xfId="34285"/>
    <cellStyle name="Input 2 2 2 4 2 2 7" xfId="34286"/>
    <cellStyle name="Input 2 2 2 4 2 2 8" xfId="34287"/>
    <cellStyle name="Input 2 2 2 4 2 3" xfId="6156"/>
    <cellStyle name="Input 2 2 2 4 2 3 2" xfId="34288"/>
    <cellStyle name="Input 2 2 2 4 2 4" xfId="34289"/>
    <cellStyle name="Input 2 2 2 4 2 5" xfId="34290"/>
    <cellStyle name="Input 2 2 2 4 2 6" xfId="34291"/>
    <cellStyle name="Input 2 2 2 4 2 7" xfId="34292"/>
    <cellStyle name="Input 2 2 2 4 3" xfId="6157"/>
    <cellStyle name="Input 2 2 2 4 3 2" xfId="34293"/>
    <cellStyle name="Input 2 2 2 4 3 3" xfId="34294"/>
    <cellStyle name="Input 2 2 2 4 3 4" xfId="34295"/>
    <cellStyle name="Input 2 2 2 4 3 5" xfId="34296"/>
    <cellStyle name="Input 2 2 2 4 3 6" xfId="34297"/>
    <cellStyle name="Input 2 2 2 4 3 7" xfId="34298"/>
    <cellStyle name="Input 2 2 2 4 4" xfId="6158"/>
    <cellStyle name="Input 2 2 2 4 5" xfId="34299"/>
    <cellStyle name="Input 2 2 2 4 6" xfId="34300"/>
    <cellStyle name="Input 2 2 2 4 7" xfId="34301"/>
    <cellStyle name="Input 2 2 2 4 8" xfId="34302"/>
    <cellStyle name="Input 2 2 2 5" xfId="6159"/>
    <cellStyle name="Input 2 2 2 5 2" xfId="6160"/>
    <cellStyle name="Input 2 2 2 5 2 2" xfId="34303"/>
    <cellStyle name="Input 2 2 2 5 2 3" xfId="34304"/>
    <cellStyle name="Input 2 2 2 5 2 4" xfId="34305"/>
    <cellStyle name="Input 2 2 2 5 2 5" xfId="34306"/>
    <cellStyle name="Input 2 2 2 5 2 6" xfId="34307"/>
    <cellStyle name="Input 2 2 2 5 2 7" xfId="34308"/>
    <cellStyle name="Input 2 2 2 5 2 8" xfId="34309"/>
    <cellStyle name="Input 2 2 2 5 3" xfId="6161"/>
    <cellStyle name="Input 2 2 2 5 3 2" xfId="34310"/>
    <cellStyle name="Input 2 2 2 5 4" xfId="34311"/>
    <cellStyle name="Input 2 2 2 5 5" xfId="34312"/>
    <cellStyle name="Input 2 2 2 5 6" xfId="34313"/>
    <cellStyle name="Input 2 2 2 5 7" xfId="34314"/>
    <cellStyle name="Input 2 2 2 6" xfId="6162"/>
    <cellStyle name="Input 2 2 2 6 2" xfId="34315"/>
    <cellStyle name="Input 2 2 2 6 3" xfId="34316"/>
    <cellStyle name="Input 2 2 2 6 4" xfId="34317"/>
    <cellStyle name="Input 2 2 2 6 5" xfId="34318"/>
    <cellStyle name="Input 2 2 2 6 6" xfId="34319"/>
    <cellStyle name="Input 2 2 2 6 7" xfId="34320"/>
    <cellStyle name="Input 2 2 2 7" xfId="6163"/>
    <cellStyle name="Input 2 2 2 8" xfId="34321"/>
    <cellStyle name="Input 2 2 2 9" xfId="34322"/>
    <cellStyle name="Input 2 2 3" xfId="6164"/>
    <cellStyle name="Input 2 2 3 2" xfId="6165"/>
    <cellStyle name="Input 2 2 3 2 2" xfId="6166"/>
    <cellStyle name="Input 2 2 3 2 2 2" xfId="34323"/>
    <cellStyle name="Input 2 2 3 2 2 3" xfId="34324"/>
    <cellStyle name="Input 2 2 3 2 2 4" xfId="34325"/>
    <cellStyle name="Input 2 2 3 2 2 5" xfId="34326"/>
    <cellStyle name="Input 2 2 3 2 2 6" xfId="34327"/>
    <cellStyle name="Input 2 2 3 2 2 7" xfId="34328"/>
    <cellStyle name="Input 2 2 3 2 2 8" xfId="34329"/>
    <cellStyle name="Input 2 2 3 2 3" xfId="6167"/>
    <cellStyle name="Input 2 2 3 2 3 2" xfId="34330"/>
    <cellStyle name="Input 2 2 3 2 4" xfId="34331"/>
    <cellStyle name="Input 2 2 3 2 5" xfId="34332"/>
    <cellStyle name="Input 2 2 3 2 6" xfId="34333"/>
    <cellStyle name="Input 2 2 3 2 7" xfId="34334"/>
    <cellStyle name="Input 2 2 3 3" xfId="6168"/>
    <cellStyle name="Input 2 2 3 3 2" xfId="34335"/>
    <cellStyle name="Input 2 2 3 3 3" xfId="34336"/>
    <cellStyle name="Input 2 2 3 3 4" xfId="34337"/>
    <cellStyle name="Input 2 2 3 3 5" xfId="34338"/>
    <cellStyle name="Input 2 2 3 3 6" xfId="34339"/>
    <cellStyle name="Input 2 2 3 3 7" xfId="34340"/>
    <cellStyle name="Input 2 2 3 4" xfId="6169"/>
    <cellStyle name="Input 2 2 3 5" xfId="34341"/>
    <cellStyle name="Input 2 2 3 6" xfId="34342"/>
    <cellStyle name="Input 2 2 3 7" xfId="34343"/>
    <cellStyle name="Input 2 2 3 8" xfId="34344"/>
    <cellStyle name="Input 2 2 4" xfId="6170"/>
    <cellStyle name="Input 2 2 4 2" xfId="6171"/>
    <cellStyle name="Input 2 2 4 2 2" xfId="6172"/>
    <cellStyle name="Input 2 2 4 2 2 2" xfId="34345"/>
    <cellStyle name="Input 2 2 4 2 2 3" xfId="34346"/>
    <cellStyle name="Input 2 2 4 2 2 4" xfId="34347"/>
    <cellStyle name="Input 2 2 4 2 2 5" xfId="34348"/>
    <cellStyle name="Input 2 2 4 2 2 6" xfId="34349"/>
    <cellStyle name="Input 2 2 4 2 2 7" xfId="34350"/>
    <cellStyle name="Input 2 2 4 2 2 8" xfId="34351"/>
    <cellStyle name="Input 2 2 4 2 3" xfId="6173"/>
    <cellStyle name="Input 2 2 4 2 3 2" xfId="34352"/>
    <cellStyle name="Input 2 2 4 2 4" xfId="34353"/>
    <cellStyle name="Input 2 2 4 2 5" xfId="34354"/>
    <cellStyle name="Input 2 2 4 2 6" xfId="34355"/>
    <cellStyle name="Input 2 2 4 2 7" xfId="34356"/>
    <cellStyle name="Input 2 2 4 3" xfId="6174"/>
    <cellStyle name="Input 2 2 4 3 2" xfId="34357"/>
    <cellStyle name="Input 2 2 4 3 3" xfId="34358"/>
    <cellStyle name="Input 2 2 4 3 4" xfId="34359"/>
    <cellStyle name="Input 2 2 4 3 5" xfId="34360"/>
    <cellStyle name="Input 2 2 4 3 6" xfId="34361"/>
    <cellStyle name="Input 2 2 4 3 7" xfId="34362"/>
    <cellStyle name="Input 2 2 4 4" xfId="6175"/>
    <cellStyle name="Input 2 2 4 5" xfId="34363"/>
    <cellStyle name="Input 2 2 4 6" xfId="34364"/>
    <cellStyle name="Input 2 2 4 7" xfId="34365"/>
    <cellStyle name="Input 2 2 4 8" xfId="34366"/>
    <cellStyle name="Input 2 2 5" xfId="6176"/>
    <cellStyle name="Input 2 2 5 2" xfId="6177"/>
    <cellStyle name="Input 2 2 5 2 2" xfId="6178"/>
    <cellStyle name="Input 2 2 5 2 2 2" xfId="34367"/>
    <cellStyle name="Input 2 2 5 2 2 3" xfId="34368"/>
    <cellStyle name="Input 2 2 5 2 2 4" xfId="34369"/>
    <cellStyle name="Input 2 2 5 2 2 5" xfId="34370"/>
    <cellStyle name="Input 2 2 5 2 2 6" xfId="34371"/>
    <cellStyle name="Input 2 2 5 2 2 7" xfId="34372"/>
    <cellStyle name="Input 2 2 5 2 2 8" xfId="34373"/>
    <cellStyle name="Input 2 2 5 2 3" xfId="6179"/>
    <cellStyle name="Input 2 2 5 2 3 2" xfId="34374"/>
    <cellStyle name="Input 2 2 5 2 4" xfId="34375"/>
    <cellStyle name="Input 2 2 5 2 5" xfId="34376"/>
    <cellStyle name="Input 2 2 5 2 6" xfId="34377"/>
    <cellStyle name="Input 2 2 5 2 7" xfId="34378"/>
    <cellStyle name="Input 2 2 5 3" xfId="6180"/>
    <cellStyle name="Input 2 2 5 3 2" xfId="34379"/>
    <cellStyle name="Input 2 2 5 3 3" xfId="34380"/>
    <cellStyle name="Input 2 2 5 3 4" xfId="34381"/>
    <cellStyle name="Input 2 2 5 3 5" xfId="34382"/>
    <cellStyle name="Input 2 2 5 3 6" xfId="34383"/>
    <cellStyle name="Input 2 2 5 3 7" xfId="34384"/>
    <cellStyle name="Input 2 2 5 4" xfId="6181"/>
    <cellStyle name="Input 2 2 5 5" xfId="34385"/>
    <cellStyle name="Input 2 2 5 6" xfId="34386"/>
    <cellStyle name="Input 2 2 5 7" xfId="34387"/>
    <cellStyle name="Input 2 2 5 8" xfId="34388"/>
    <cellStyle name="Input 2 2 6" xfId="6182"/>
    <cellStyle name="Input 2 2 6 2" xfId="6183"/>
    <cellStyle name="Input 2 2 6 2 2" xfId="34389"/>
    <cellStyle name="Input 2 2 6 2 3" xfId="34390"/>
    <cellStyle name="Input 2 2 6 2 4" xfId="34391"/>
    <cellStyle name="Input 2 2 6 2 5" xfId="34392"/>
    <cellStyle name="Input 2 2 6 2 6" xfId="34393"/>
    <cellStyle name="Input 2 2 6 2 7" xfId="34394"/>
    <cellStyle name="Input 2 2 6 2 8" xfId="34395"/>
    <cellStyle name="Input 2 2 6 3" xfId="6184"/>
    <cellStyle name="Input 2 2 6 3 2" xfId="34396"/>
    <cellStyle name="Input 2 2 6 4" xfId="34397"/>
    <cellStyle name="Input 2 2 6 5" xfId="34398"/>
    <cellStyle name="Input 2 2 6 6" xfId="34399"/>
    <cellStyle name="Input 2 2 6 7" xfId="34400"/>
    <cellStyle name="Input 2 2 7" xfId="6185"/>
    <cellStyle name="Input 2 2 7 2" xfId="34401"/>
    <cellStyle name="Input 2 2 7 3" xfId="34402"/>
    <cellStyle name="Input 2 2 7 4" xfId="34403"/>
    <cellStyle name="Input 2 2 7 5" xfId="34404"/>
    <cellStyle name="Input 2 2 7 6" xfId="34405"/>
    <cellStyle name="Input 2 2 7 7" xfId="34406"/>
    <cellStyle name="Input 2 2 8" xfId="6186"/>
    <cellStyle name="Input 2 2 9" xfId="34407"/>
    <cellStyle name="Input 2 3" xfId="6187"/>
    <cellStyle name="Input 2 3 10" xfId="34408"/>
    <cellStyle name="Input 2 3 11" xfId="34409"/>
    <cellStyle name="Input 2 3 12" xfId="34410"/>
    <cellStyle name="Input 2 3 2" xfId="6188"/>
    <cellStyle name="Input 2 3 2 10" xfId="34411"/>
    <cellStyle name="Input 2 3 2 11" xfId="34412"/>
    <cellStyle name="Input 2 3 2 2" xfId="6189"/>
    <cellStyle name="Input 2 3 2 2 2" xfId="6190"/>
    <cellStyle name="Input 2 3 2 2 2 2" xfId="6191"/>
    <cellStyle name="Input 2 3 2 2 2 2 2" xfId="34413"/>
    <cellStyle name="Input 2 3 2 2 2 2 3" xfId="34414"/>
    <cellStyle name="Input 2 3 2 2 2 2 4" xfId="34415"/>
    <cellStyle name="Input 2 3 2 2 2 2 5" xfId="34416"/>
    <cellStyle name="Input 2 3 2 2 2 2 6" xfId="34417"/>
    <cellStyle name="Input 2 3 2 2 2 2 7" xfId="34418"/>
    <cellStyle name="Input 2 3 2 2 2 2 8" xfId="34419"/>
    <cellStyle name="Input 2 3 2 2 2 3" xfId="6192"/>
    <cellStyle name="Input 2 3 2 2 2 3 2" xfId="34420"/>
    <cellStyle name="Input 2 3 2 2 2 4" xfId="34421"/>
    <cellStyle name="Input 2 3 2 2 2 5" xfId="34422"/>
    <cellStyle name="Input 2 3 2 2 2 6" xfId="34423"/>
    <cellStyle name="Input 2 3 2 2 2 7" xfId="34424"/>
    <cellStyle name="Input 2 3 2 2 3" xfId="6193"/>
    <cellStyle name="Input 2 3 2 2 3 2" xfId="34425"/>
    <cellStyle name="Input 2 3 2 2 3 3" xfId="34426"/>
    <cellStyle name="Input 2 3 2 2 3 4" xfId="34427"/>
    <cellStyle name="Input 2 3 2 2 3 5" xfId="34428"/>
    <cellStyle name="Input 2 3 2 2 3 6" xfId="34429"/>
    <cellStyle name="Input 2 3 2 2 3 7" xfId="34430"/>
    <cellStyle name="Input 2 3 2 2 4" xfId="6194"/>
    <cellStyle name="Input 2 3 2 2 5" xfId="34431"/>
    <cellStyle name="Input 2 3 2 2 6" xfId="34432"/>
    <cellStyle name="Input 2 3 2 2 7" xfId="34433"/>
    <cellStyle name="Input 2 3 2 2 8" xfId="34434"/>
    <cellStyle name="Input 2 3 2 3" xfId="6195"/>
    <cellStyle name="Input 2 3 2 3 2" xfId="6196"/>
    <cellStyle name="Input 2 3 2 3 2 2" xfId="6197"/>
    <cellStyle name="Input 2 3 2 3 2 2 2" xfId="34435"/>
    <cellStyle name="Input 2 3 2 3 2 2 3" xfId="34436"/>
    <cellStyle name="Input 2 3 2 3 2 2 4" xfId="34437"/>
    <cellStyle name="Input 2 3 2 3 2 2 5" xfId="34438"/>
    <cellStyle name="Input 2 3 2 3 2 2 6" xfId="34439"/>
    <cellStyle name="Input 2 3 2 3 2 2 7" xfId="34440"/>
    <cellStyle name="Input 2 3 2 3 2 2 8" xfId="34441"/>
    <cellStyle name="Input 2 3 2 3 2 3" xfId="6198"/>
    <cellStyle name="Input 2 3 2 3 2 3 2" xfId="34442"/>
    <cellStyle name="Input 2 3 2 3 2 4" xfId="34443"/>
    <cellStyle name="Input 2 3 2 3 2 5" xfId="34444"/>
    <cellStyle name="Input 2 3 2 3 2 6" xfId="34445"/>
    <cellStyle name="Input 2 3 2 3 2 7" xfId="34446"/>
    <cellStyle name="Input 2 3 2 3 3" xfId="6199"/>
    <cellStyle name="Input 2 3 2 3 3 2" xfId="34447"/>
    <cellStyle name="Input 2 3 2 3 3 3" xfId="34448"/>
    <cellStyle name="Input 2 3 2 3 3 4" xfId="34449"/>
    <cellStyle name="Input 2 3 2 3 3 5" xfId="34450"/>
    <cellStyle name="Input 2 3 2 3 3 6" xfId="34451"/>
    <cellStyle name="Input 2 3 2 3 3 7" xfId="34452"/>
    <cellStyle name="Input 2 3 2 3 4" xfId="6200"/>
    <cellStyle name="Input 2 3 2 3 5" xfId="34453"/>
    <cellStyle name="Input 2 3 2 3 6" xfId="34454"/>
    <cellStyle name="Input 2 3 2 3 7" xfId="34455"/>
    <cellStyle name="Input 2 3 2 3 8" xfId="34456"/>
    <cellStyle name="Input 2 3 2 4" xfId="6201"/>
    <cellStyle name="Input 2 3 2 4 2" xfId="6202"/>
    <cellStyle name="Input 2 3 2 4 2 2" xfId="6203"/>
    <cellStyle name="Input 2 3 2 4 2 2 2" xfId="34457"/>
    <cellStyle name="Input 2 3 2 4 2 2 3" xfId="34458"/>
    <cellStyle name="Input 2 3 2 4 2 2 4" xfId="34459"/>
    <cellStyle name="Input 2 3 2 4 2 2 5" xfId="34460"/>
    <cellStyle name="Input 2 3 2 4 2 2 6" xfId="34461"/>
    <cellStyle name="Input 2 3 2 4 2 2 7" xfId="34462"/>
    <cellStyle name="Input 2 3 2 4 2 2 8" xfId="34463"/>
    <cellStyle name="Input 2 3 2 4 2 3" xfId="6204"/>
    <cellStyle name="Input 2 3 2 4 2 3 2" xfId="34464"/>
    <cellStyle name="Input 2 3 2 4 2 4" xfId="34465"/>
    <cellStyle name="Input 2 3 2 4 2 5" xfId="34466"/>
    <cellStyle name="Input 2 3 2 4 2 6" xfId="34467"/>
    <cellStyle name="Input 2 3 2 4 2 7" xfId="34468"/>
    <cellStyle name="Input 2 3 2 4 3" xfId="6205"/>
    <cellStyle name="Input 2 3 2 4 3 2" xfId="34469"/>
    <cellStyle name="Input 2 3 2 4 3 3" xfId="34470"/>
    <cellStyle name="Input 2 3 2 4 3 4" xfId="34471"/>
    <cellStyle name="Input 2 3 2 4 3 5" xfId="34472"/>
    <cellStyle name="Input 2 3 2 4 3 6" xfId="34473"/>
    <cellStyle name="Input 2 3 2 4 3 7" xfId="34474"/>
    <cellStyle name="Input 2 3 2 4 4" xfId="6206"/>
    <cellStyle name="Input 2 3 2 4 5" xfId="34475"/>
    <cellStyle name="Input 2 3 2 4 6" xfId="34476"/>
    <cellStyle name="Input 2 3 2 4 7" xfId="34477"/>
    <cellStyle name="Input 2 3 2 4 8" xfId="34478"/>
    <cellStyle name="Input 2 3 2 5" xfId="6207"/>
    <cellStyle name="Input 2 3 2 5 2" xfId="6208"/>
    <cellStyle name="Input 2 3 2 5 2 2" xfId="34479"/>
    <cellStyle name="Input 2 3 2 5 2 3" xfId="34480"/>
    <cellStyle name="Input 2 3 2 5 2 4" xfId="34481"/>
    <cellStyle name="Input 2 3 2 5 2 5" xfId="34482"/>
    <cellStyle name="Input 2 3 2 5 2 6" xfId="34483"/>
    <cellStyle name="Input 2 3 2 5 2 7" xfId="34484"/>
    <cellStyle name="Input 2 3 2 5 2 8" xfId="34485"/>
    <cellStyle name="Input 2 3 2 5 3" xfId="6209"/>
    <cellStyle name="Input 2 3 2 5 3 2" xfId="34486"/>
    <cellStyle name="Input 2 3 2 5 4" xfId="34487"/>
    <cellStyle name="Input 2 3 2 5 5" xfId="34488"/>
    <cellStyle name="Input 2 3 2 5 6" xfId="34489"/>
    <cellStyle name="Input 2 3 2 5 7" xfId="34490"/>
    <cellStyle name="Input 2 3 2 6" xfId="6210"/>
    <cellStyle name="Input 2 3 2 6 2" xfId="34491"/>
    <cellStyle name="Input 2 3 2 6 3" xfId="34492"/>
    <cellStyle name="Input 2 3 2 6 4" xfId="34493"/>
    <cellStyle name="Input 2 3 2 6 5" xfId="34494"/>
    <cellStyle name="Input 2 3 2 6 6" xfId="34495"/>
    <cellStyle name="Input 2 3 2 6 7" xfId="34496"/>
    <cellStyle name="Input 2 3 2 7" xfId="6211"/>
    <cellStyle name="Input 2 3 2 8" xfId="34497"/>
    <cellStyle name="Input 2 3 2 9" xfId="34498"/>
    <cellStyle name="Input 2 3 3" xfId="6212"/>
    <cellStyle name="Input 2 3 3 2" xfId="6213"/>
    <cellStyle name="Input 2 3 3 2 2" xfId="6214"/>
    <cellStyle name="Input 2 3 3 2 2 2" xfId="34499"/>
    <cellStyle name="Input 2 3 3 2 2 3" xfId="34500"/>
    <cellStyle name="Input 2 3 3 2 2 4" xfId="34501"/>
    <cellStyle name="Input 2 3 3 2 2 5" xfId="34502"/>
    <cellStyle name="Input 2 3 3 2 2 6" xfId="34503"/>
    <cellStyle name="Input 2 3 3 2 2 7" xfId="34504"/>
    <cellStyle name="Input 2 3 3 2 2 8" xfId="34505"/>
    <cellStyle name="Input 2 3 3 2 3" xfId="6215"/>
    <cellStyle name="Input 2 3 3 2 3 2" xfId="34506"/>
    <cellStyle name="Input 2 3 3 2 4" xfId="34507"/>
    <cellStyle name="Input 2 3 3 2 5" xfId="34508"/>
    <cellStyle name="Input 2 3 3 2 6" xfId="34509"/>
    <cellStyle name="Input 2 3 3 2 7" xfId="34510"/>
    <cellStyle name="Input 2 3 3 3" xfId="6216"/>
    <cellStyle name="Input 2 3 3 3 2" xfId="34511"/>
    <cellStyle name="Input 2 3 3 3 3" xfId="34512"/>
    <cellStyle name="Input 2 3 3 3 4" xfId="34513"/>
    <cellStyle name="Input 2 3 3 3 5" xfId="34514"/>
    <cellStyle name="Input 2 3 3 3 6" xfId="34515"/>
    <cellStyle name="Input 2 3 3 3 7" xfId="34516"/>
    <cellStyle name="Input 2 3 3 4" xfId="6217"/>
    <cellStyle name="Input 2 3 3 5" xfId="34517"/>
    <cellStyle name="Input 2 3 3 6" xfId="34518"/>
    <cellStyle name="Input 2 3 3 7" xfId="34519"/>
    <cellStyle name="Input 2 3 3 8" xfId="34520"/>
    <cellStyle name="Input 2 3 4" xfId="6218"/>
    <cellStyle name="Input 2 3 4 2" xfId="6219"/>
    <cellStyle name="Input 2 3 4 2 2" xfId="6220"/>
    <cellStyle name="Input 2 3 4 2 2 2" xfId="34521"/>
    <cellStyle name="Input 2 3 4 2 2 3" xfId="34522"/>
    <cellStyle name="Input 2 3 4 2 2 4" xfId="34523"/>
    <cellStyle name="Input 2 3 4 2 2 5" xfId="34524"/>
    <cellStyle name="Input 2 3 4 2 2 6" xfId="34525"/>
    <cellStyle name="Input 2 3 4 2 2 7" xfId="34526"/>
    <cellStyle name="Input 2 3 4 2 2 8" xfId="34527"/>
    <cellStyle name="Input 2 3 4 2 3" xfId="6221"/>
    <cellStyle name="Input 2 3 4 2 3 2" xfId="34528"/>
    <cellStyle name="Input 2 3 4 2 4" xfId="34529"/>
    <cellStyle name="Input 2 3 4 2 5" xfId="34530"/>
    <cellStyle name="Input 2 3 4 2 6" xfId="34531"/>
    <cellStyle name="Input 2 3 4 2 7" xfId="34532"/>
    <cellStyle name="Input 2 3 4 3" xfId="6222"/>
    <cellStyle name="Input 2 3 4 3 2" xfId="34533"/>
    <cellStyle name="Input 2 3 4 3 3" xfId="34534"/>
    <cellStyle name="Input 2 3 4 3 4" xfId="34535"/>
    <cellStyle name="Input 2 3 4 3 5" xfId="34536"/>
    <cellStyle name="Input 2 3 4 3 6" xfId="34537"/>
    <cellStyle name="Input 2 3 4 3 7" xfId="34538"/>
    <cellStyle name="Input 2 3 4 4" xfId="6223"/>
    <cellStyle name="Input 2 3 4 5" xfId="34539"/>
    <cellStyle name="Input 2 3 4 6" xfId="34540"/>
    <cellStyle name="Input 2 3 4 7" xfId="34541"/>
    <cellStyle name="Input 2 3 4 8" xfId="34542"/>
    <cellStyle name="Input 2 3 5" xfId="6224"/>
    <cellStyle name="Input 2 3 5 2" xfId="6225"/>
    <cellStyle name="Input 2 3 5 2 2" xfId="6226"/>
    <cellStyle name="Input 2 3 5 2 2 2" xfId="34543"/>
    <cellStyle name="Input 2 3 5 2 2 3" xfId="34544"/>
    <cellStyle name="Input 2 3 5 2 2 4" xfId="34545"/>
    <cellStyle name="Input 2 3 5 2 2 5" xfId="34546"/>
    <cellStyle name="Input 2 3 5 2 2 6" xfId="34547"/>
    <cellStyle name="Input 2 3 5 2 2 7" xfId="34548"/>
    <cellStyle name="Input 2 3 5 2 2 8" xfId="34549"/>
    <cellStyle name="Input 2 3 5 2 3" xfId="6227"/>
    <cellStyle name="Input 2 3 5 2 3 2" xfId="34550"/>
    <cellStyle name="Input 2 3 5 2 4" xfId="34551"/>
    <cellStyle name="Input 2 3 5 2 5" xfId="34552"/>
    <cellStyle name="Input 2 3 5 2 6" xfId="34553"/>
    <cellStyle name="Input 2 3 5 2 7" xfId="34554"/>
    <cellStyle name="Input 2 3 5 3" xfId="6228"/>
    <cellStyle name="Input 2 3 5 3 2" xfId="34555"/>
    <cellStyle name="Input 2 3 5 3 3" xfId="34556"/>
    <cellStyle name="Input 2 3 5 3 4" xfId="34557"/>
    <cellStyle name="Input 2 3 5 3 5" xfId="34558"/>
    <cellStyle name="Input 2 3 5 3 6" xfId="34559"/>
    <cellStyle name="Input 2 3 5 3 7" xfId="34560"/>
    <cellStyle name="Input 2 3 5 4" xfId="6229"/>
    <cellStyle name="Input 2 3 5 5" xfId="34561"/>
    <cellStyle name="Input 2 3 5 6" xfId="34562"/>
    <cellStyle name="Input 2 3 5 7" xfId="34563"/>
    <cellStyle name="Input 2 3 5 8" xfId="34564"/>
    <cellStyle name="Input 2 3 6" xfId="6230"/>
    <cellStyle name="Input 2 3 6 2" xfId="6231"/>
    <cellStyle name="Input 2 3 6 2 2" xfId="34565"/>
    <cellStyle name="Input 2 3 6 2 3" xfId="34566"/>
    <cellStyle name="Input 2 3 6 2 4" xfId="34567"/>
    <cellStyle name="Input 2 3 6 2 5" xfId="34568"/>
    <cellStyle name="Input 2 3 6 2 6" xfId="34569"/>
    <cellStyle name="Input 2 3 6 2 7" xfId="34570"/>
    <cellStyle name="Input 2 3 6 2 8" xfId="34571"/>
    <cellStyle name="Input 2 3 6 3" xfId="6232"/>
    <cellStyle name="Input 2 3 6 3 2" xfId="34572"/>
    <cellStyle name="Input 2 3 6 4" xfId="34573"/>
    <cellStyle name="Input 2 3 6 5" xfId="34574"/>
    <cellStyle name="Input 2 3 6 6" xfId="34575"/>
    <cellStyle name="Input 2 3 6 7" xfId="34576"/>
    <cellStyle name="Input 2 3 7" xfId="6233"/>
    <cellStyle name="Input 2 3 7 2" xfId="34577"/>
    <cellStyle name="Input 2 3 7 3" xfId="34578"/>
    <cellStyle name="Input 2 3 7 4" xfId="34579"/>
    <cellStyle name="Input 2 3 7 5" xfId="34580"/>
    <cellStyle name="Input 2 3 7 6" xfId="34581"/>
    <cellStyle name="Input 2 3 7 7" xfId="34582"/>
    <cellStyle name="Input 2 3 8" xfId="6234"/>
    <cellStyle name="Input 2 3 9" xfId="34583"/>
    <cellStyle name="Input 2 4" xfId="6235"/>
    <cellStyle name="Input 2 4 10" xfId="34584"/>
    <cellStyle name="Input 2 4 11" xfId="34585"/>
    <cellStyle name="Input 2 4 2" xfId="6236"/>
    <cellStyle name="Input 2 4 2 2" xfId="6237"/>
    <cellStyle name="Input 2 4 2 2 2" xfId="6238"/>
    <cellStyle name="Input 2 4 2 2 2 2" xfId="34586"/>
    <cellStyle name="Input 2 4 2 2 2 3" xfId="34587"/>
    <cellStyle name="Input 2 4 2 2 2 4" xfId="34588"/>
    <cellStyle name="Input 2 4 2 2 2 5" xfId="34589"/>
    <cellStyle name="Input 2 4 2 2 2 6" xfId="34590"/>
    <cellStyle name="Input 2 4 2 2 2 7" xfId="34591"/>
    <cellStyle name="Input 2 4 2 2 2 8" xfId="34592"/>
    <cellStyle name="Input 2 4 2 2 3" xfId="6239"/>
    <cellStyle name="Input 2 4 2 2 3 2" xfId="34593"/>
    <cellStyle name="Input 2 4 2 2 4" xfId="34594"/>
    <cellStyle name="Input 2 4 2 2 5" xfId="34595"/>
    <cellStyle name="Input 2 4 2 2 6" xfId="34596"/>
    <cellStyle name="Input 2 4 2 2 7" xfId="34597"/>
    <cellStyle name="Input 2 4 2 3" xfId="6240"/>
    <cellStyle name="Input 2 4 2 3 2" xfId="34598"/>
    <cellStyle name="Input 2 4 2 3 3" xfId="34599"/>
    <cellStyle name="Input 2 4 2 3 4" xfId="34600"/>
    <cellStyle name="Input 2 4 2 3 5" xfId="34601"/>
    <cellStyle name="Input 2 4 2 3 6" xfId="34602"/>
    <cellStyle name="Input 2 4 2 3 7" xfId="34603"/>
    <cellStyle name="Input 2 4 2 4" xfId="6241"/>
    <cellStyle name="Input 2 4 2 5" xfId="34604"/>
    <cellStyle name="Input 2 4 2 6" xfId="34605"/>
    <cellStyle name="Input 2 4 2 7" xfId="34606"/>
    <cellStyle name="Input 2 4 2 8" xfId="34607"/>
    <cellStyle name="Input 2 4 3" xfId="6242"/>
    <cellStyle name="Input 2 4 3 2" xfId="6243"/>
    <cellStyle name="Input 2 4 3 2 2" xfId="6244"/>
    <cellStyle name="Input 2 4 3 2 2 2" xfId="34608"/>
    <cellStyle name="Input 2 4 3 2 2 3" xfId="34609"/>
    <cellStyle name="Input 2 4 3 2 2 4" xfId="34610"/>
    <cellStyle name="Input 2 4 3 2 2 5" xfId="34611"/>
    <cellStyle name="Input 2 4 3 2 2 6" xfId="34612"/>
    <cellStyle name="Input 2 4 3 2 2 7" xfId="34613"/>
    <cellStyle name="Input 2 4 3 2 2 8" xfId="34614"/>
    <cellStyle name="Input 2 4 3 2 3" xfId="6245"/>
    <cellStyle name="Input 2 4 3 2 3 2" xfId="34615"/>
    <cellStyle name="Input 2 4 3 2 4" xfId="34616"/>
    <cellStyle name="Input 2 4 3 2 5" xfId="34617"/>
    <cellStyle name="Input 2 4 3 2 6" xfId="34618"/>
    <cellStyle name="Input 2 4 3 2 7" xfId="34619"/>
    <cellStyle name="Input 2 4 3 3" xfId="6246"/>
    <cellStyle name="Input 2 4 3 3 2" xfId="34620"/>
    <cellStyle name="Input 2 4 3 3 3" xfId="34621"/>
    <cellStyle name="Input 2 4 3 3 4" xfId="34622"/>
    <cellStyle name="Input 2 4 3 3 5" xfId="34623"/>
    <cellStyle name="Input 2 4 3 3 6" xfId="34624"/>
    <cellStyle name="Input 2 4 3 3 7" xfId="34625"/>
    <cellStyle name="Input 2 4 3 4" xfId="6247"/>
    <cellStyle name="Input 2 4 3 5" xfId="34626"/>
    <cellStyle name="Input 2 4 3 6" xfId="34627"/>
    <cellStyle name="Input 2 4 3 7" xfId="34628"/>
    <cellStyle name="Input 2 4 3 8" xfId="34629"/>
    <cellStyle name="Input 2 4 4" xfId="6248"/>
    <cellStyle name="Input 2 4 4 2" xfId="6249"/>
    <cellStyle name="Input 2 4 4 2 2" xfId="6250"/>
    <cellStyle name="Input 2 4 4 2 2 2" xfId="34630"/>
    <cellStyle name="Input 2 4 4 2 2 3" xfId="34631"/>
    <cellStyle name="Input 2 4 4 2 2 4" xfId="34632"/>
    <cellStyle name="Input 2 4 4 2 2 5" xfId="34633"/>
    <cellStyle name="Input 2 4 4 2 2 6" xfId="34634"/>
    <cellStyle name="Input 2 4 4 2 2 7" xfId="34635"/>
    <cellStyle name="Input 2 4 4 2 2 8" xfId="34636"/>
    <cellStyle name="Input 2 4 4 2 3" xfId="6251"/>
    <cellStyle name="Input 2 4 4 2 3 2" xfId="34637"/>
    <cellStyle name="Input 2 4 4 2 4" xfId="34638"/>
    <cellStyle name="Input 2 4 4 2 5" xfId="34639"/>
    <cellStyle name="Input 2 4 4 2 6" xfId="34640"/>
    <cellStyle name="Input 2 4 4 2 7" xfId="34641"/>
    <cellStyle name="Input 2 4 4 3" xfId="6252"/>
    <cellStyle name="Input 2 4 4 3 2" xfId="34642"/>
    <cellStyle name="Input 2 4 4 3 3" xfId="34643"/>
    <cellStyle name="Input 2 4 4 3 4" xfId="34644"/>
    <cellStyle name="Input 2 4 4 3 5" xfId="34645"/>
    <cellStyle name="Input 2 4 4 3 6" xfId="34646"/>
    <cellStyle name="Input 2 4 4 3 7" xfId="34647"/>
    <cellStyle name="Input 2 4 4 4" xfId="6253"/>
    <cellStyle name="Input 2 4 4 5" xfId="34648"/>
    <cellStyle name="Input 2 4 4 6" xfId="34649"/>
    <cellStyle name="Input 2 4 4 7" xfId="34650"/>
    <cellStyle name="Input 2 4 4 8" xfId="34651"/>
    <cellStyle name="Input 2 4 5" xfId="6254"/>
    <cellStyle name="Input 2 4 5 2" xfId="6255"/>
    <cellStyle name="Input 2 4 5 2 2" xfId="34652"/>
    <cellStyle name="Input 2 4 5 2 3" xfId="34653"/>
    <cellStyle name="Input 2 4 5 2 4" xfId="34654"/>
    <cellStyle name="Input 2 4 5 2 5" xfId="34655"/>
    <cellStyle name="Input 2 4 5 2 6" xfId="34656"/>
    <cellStyle name="Input 2 4 5 2 7" xfId="34657"/>
    <cellStyle name="Input 2 4 5 2 8" xfId="34658"/>
    <cellStyle name="Input 2 4 5 3" xfId="6256"/>
    <cellStyle name="Input 2 4 5 3 2" xfId="34659"/>
    <cellStyle name="Input 2 4 5 4" xfId="34660"/>
    <cellStyle name="Input 2 4 5 5" xfId="34661"/>
    <cellStyle name="Input 2 4 5 6" xfId="34662"/>
    <cellStyle name="Input 2 4 5 7" xfId="34663"/>
    <cellStyle name="Input 2 4 6" xfId="6257"/>
    <cellStyle name="Input 2 4 6 2" xfId="34664"/>
    <cellStyle name="Input 2 4 6 3" xfId="34665"/>
    <cellStyle name="Input 2 4 6 4" xfId="34666"/>
    <cellStyle name="Input 2 4 6 5" xfId="34667"/>
    <cellStyle name="Input 2 4 6 6" xfId="34668"/>
    <cellStyle name="Input 2 4 6 7" xfId="34669"/>
    <cellStyle name="Input 2 4 7" xfId="6258"/>
    <cellStyle name="Input 2 4 8" xfId="34670"/>
    <cellStyle name="Input 2 4 9" xfId="34671"/>
    <cellStyle name="Input 2 5" xfId="6259"/>
    <cellStyle name="Input 2 5 10" xfId="34672"/>
    <cellStyle name="Input 2 5 11" xfId="34673"/>
    <cellStyle name="Input 2 5 2" xfId="6260"/>
    <cellStyle name="Input 2 5 2 2" xfId="6261"/>
    <cellStyle name="Input 2 5 2 2 2" xfId="6262"/>
    <cellStyle name="Input 2 5 2 2 2 2" xfId="34674"/>
    <cellStyle name="Input 2 5 2 2 2 3" xfId="34675"/>
    <cellStyle name="Input 2 5 2 2 2 4" xfId="34676"/>
    <cellStyle name="Input 2 5 2 2 2 5" xfId="34677"/>
    <cellStyle name="Input 2 5 2 2 2 6" xfId="34678"/>
    <cellStyle name="Input 2 5 2 2 2 7" xfId="34679"/>
    <cellStyle name="Input 2 5 2 2 2 8" xfId="34680"/>
    <cellStyle name="Input 2 5 2 2 3" xfId="6263"/>
    <cellStyle name="Input 2 5 2 2 3 2" xfId="34681"/>
    <cellStyle name="Input 2 5 2 2 4" xfId="34682"/>
    <cellStyle name="Input 2 5 2 2 5" xfId="34683"/>
    <cellStyle name="Input 2 5 2 2 6" xfId="34684"/>
    <cellStyle name="Input 2 5 2 2 7" xfId="34685"/>
    <cellStyle name="Input 2 5 2 3" xfId="6264"/>
    <cellStyle name="Input 2 5 2 3 2" xfId="34686"/>
    <cellStyle name="Input 2 5 2 3 3" xfId="34687"/>
    <cellStyle name="Input 2 5 2 3 4" xfId="34688"/>
    <cellStyle name="Input 2 5 2 3 5" xfId="34689"/>
    <cellStyle name="Input 2 5 2 3 6" xfId="34690"/>
    <cellStyle name="Input 2 5 2 3 7" xfId="34691"/>
    <cellStyle name="Input 2 5 2 4" xfId="6265"/>
    <cellStyle name="Input 2 5 2 5" xfId="34692"/>
    <cellStyle name="Input 2 5 2 6" xfId="34693"/>
    <cellStyle name="Input 2 5 2 7" xfId="34694"/>
    <cellStyle name="Input 2 5 2 8" xfId="34695"/>
    <cellStyle name="Input 2 5 3" xfId="6266"/>
    <cellStyle name="Input 2 5 3 2" xfId="6267"/>
    <cellStyle name="Input 2 5 3 2 2" xfId="6268"/>
    <cellStyle name="Input 2 5 3 2 2 2" xfId="34696"/>
    <cellStyle name="Input 2 5 3 2 2 3" xfId="34697"/>
    <cellStyle name="Input 2 5 3 2 2 4" xfId="34698"/>
    <cellStyle name="Input 2 5 3 2 2 5" xfId="34699"/>
    <cellStyle name="Input 2 5 3 2 2 6" xfId="34700"/>
    <cellStyle name="Input 2 5 3 2 2 7" xfId="34701"/>
    <cellStyle name="Input 2 5 3 2 2 8" xfId="34702"/>
    <cellStyle name="Input 2 5 3 2 3" xfId="6269"/>
    <cellStyle name="Input 2 5 3 2 3 2" xfId="34703"/>
    <cellStyle name="Input 2 5 3 2 4" xfId="34704"/>
    <cellStyle name="Input 2 5 3 2 5" xfId="34705"/>
    <cellStyle name="Input 2 5 3 2 6" xfId="34706"/>
    <cellStyle name="Input 2 5 3 2 7" xfId="34707"/>
    <cellStyle name="Input 2 5 3 3" xfId="6270"/>
    <cellStyle name="Input 2 5 3 3 2" xfId="34708"/>
    <cellStyle name="Input 2 5 3 3 3" xfId="34709"/>
    <cellStyle name="Input 2 5 3 3 4" xfId="34710"/>
    <cellStyle name="Input 2 5 3 3 5" xfId="34711"/>
    <cellStyle name="Input 2 5 3 3 6" xfId="34712"/>
    <cellStyle name="Input 2 5 3 3 7" xfId="34713"/>
    <cellStyle name="Input 2 5 3 4" xfId="6271"/>
    <cellStyle name="Input 2 5 3 5" xfId="34714"/>
    <cellStyle name="Input 2 5 3 6" xfId="34715"/>
    <cellStyle name="Input 2 5 3 7" xfId="34716"/>
    <cellStyle name="Input 2 5 3 8" xfId="34717"/>
    <cellStyle name="Input 2 5 4" xfId="6272"/>
    <cellStyle name="Input 2 5 4 2" xfId="6273"/>
    <cellStyle name="Input 2 5 4 2 2" xfId="6274"/>
    <cellStyle name="Input 2 5 4 2 2 2" xfId="34718"/>
    <cellStyle name="Input 2 5 4 2 2 3" xfId="34719"/>
    <cellStyle name="Input 2 5 4 2 2 4" xfId="34720"/>
    <cellStyle name="Input 2 5 4 2 2 5" xfId="34721"/>
    <cellStyle name="Input 2 5 4 2 2 6" xfId="34722"/>
    <cellStyle name="Input 2 5 4 2 2 7" xfId="34723"/>
    <cellStyle name="Input 2 5 4 2 2 8" xfId="34724"/>
    <cellStyle name="Input 2 5 4 2 3" xfId="6275"/>
    <cellStyle name="Input 2 5 4 2 3 2" xfId="34725"/>
    <cellStyle name="Input 2 5 4 2 4" xfId="34726"/>
    <cellStyle name="Input 2 5 4 2 5" xfId="34727"/>
    <cellStyle name="Input 2 5 4 2 6" xfId="34728"/>
    <cellStyle name="Input 2 5 4 2 7" xfId="34729"/>
    <cellStyle name="Input 2 5 4 3" xfId="6276"/>
    <cellStyle name="Input 2 5 4 3 2" xfId="34730"/>
    <cellStyle name="Input 2 5 4 3 3" xfId="34731"/>
    <cellStyle name="Input 2 5 4 3 4" xfId="34732"/>
    <cellStyle name="Input 2 5 4 3 5" xfId="34733"/>
    <cellStyle name="Input 2 5 4 3 6" xfId="34734"/>
    <cellStyle name="Input 2 5 4 3 7" xfId="34735"/>
    <cellStyle name="Input 2 5 4 4" xfId="6277"/>
    <cellStyle name="Input 2 5 4 5" xfId="34736"/>
    <cellStyle name="Input 2 5 4 6" xfId="34737"/>
    <cellStyle name="Input 2 5 4 7" xfId="34738"/>
    <cellStyle name="Input 2 5 4 8" xfId="34739"/>
    <cellStyle name="Input 2 5 5" xfId="6278"/>
    <cellStyle name="Input 2 5 5 2" xfId="6279"/>
    <cellStyle name="Input 2 5 5 2 2" xfId="34740"/>
    <cellStyle name="Input 2 5 5 2 3" xfId="34741"/>
    <cellStyle name="Input 2 5 5 2 4" xfId="34742"/>
    <cellStyle name="Input 2 5 5 2 5" xfId="34743"/>
    <cellStyle name="Input 2 5 5 2 6" xfId="34744"/>
    <cellStyle name="Input 2 5 5 2 7" xfId="34745"/>
    <cellStyle name="Input 2 5 5 2 8" xfId="34746"/>
    <cellStyle name="Input 2 5 5 3" xfId="6280"/>
    <cellStyle name="Input 2 5 5 3 2" xfId="34747"/>
    <cellStyle name="Input 2 5 5 4" xfId="34748"/>
    <cellStyle name="Input 2 5 5 5" xfId="34749"/>
    <cellStyle name="Input 2 5 5 6" xfId="34750"/>
    <cellStyle name="Input 2 5 5 7" xfId="34751"/>
    <cellStyle name="Input 2 5 6" xfId="6281"/>
    <cellStyle name="Input 2 5 6 2" xfId="34752"/>
    <cellStyle name="Input 2 5 6 3" xfId="34753"/>
    <cellStyle name="Input 2 5 6 4" xfId="34754"/>
    <cellStyle name="Input 2 5 6 5" xfId="34755"/>
    <cellStyle name="Input 2 5 6 6" xfId="34756"/>
    <cellStyle name="Input 2 5 6 7" xfId="34757"/>
    <cellStyle name="Input 2 5 7" xfId="6282"/>
    <cellStyle name="Input 2 5 8" xfId="34758"/>
    <cellStyle name="Input 2 5 9" xfId="34759"/>
    <cellStyle name="Input 2 6" xfId="6283"/>
    <cellStyle name="Input 2 6 2" xfId="6284"/>
    <cellStyle name="Input 2 6 2 2" xfId="6285"/>
    <cellStyle name="Input 2 6 2 2 2" xfId="34760"/>
    <cellStyle name="Input 2 6 2 2 3" xfId="34761"/>
    <cellStyle name="Input 2 6 2 2 4" xfId="34762"/>
    <cellStyle name="Input 2 6 2 2 5" xfId="34763"/>
    <cellStyle name="Input 2 6 2 2 6" xfId="34764"/>
    <cellStyle name="Input 2 6 2 2 7" xfId="34765"/>
    <cellStyle name="Input 2 6 2 2 8" xfId="34766"/>
    <cellStyle name="Input 2 6 2 3" xfId="6286"/>
    <cellStyle name="Input 2 6 2 3 2" xfId="34767"/>
    <cellStyle name="Input 2 6 2 4" xfId="34768"/>
    <cellStyle name="Input 2 6 2 5" xfId="34769"/>
    <cellStyle name="Input 2 6 2 6" xfId="34770"/>
    <cellStyle name="Input 2 6 2 7" xfId="34771"/>
    <cellStyle name="Input 2 6 3" xfId="6287"/>
    <cellStyle name="Input 2 6 3 2" xfId="34772"/>
    <cellStyle name="Input 2 6 3 3" xfId="34773"/>
    <cellStyle name="Input 2 6 3 4" xfId="34774"/>
    <cellStyle name="Input 2 6 3 5" xfId="34775"/>
    <cellStyle name="Input 2 6 3 6" xfId="34776"/>
    <cellStyle name="Input 2 6 3 7" xfId="34777"/>
    <cellStyle name="Input 2 6 4" xfId="6288"/>
    <cellStyle name="Input 2 6 5" xfId="34778"/>
    <cellStyle name="Input 2 6 6" xfId="34779"/>
    <cellStyle name="Input 2 6 7" xfId="34780"/>
    <cellStyle name="Input 2 6 8" xfId="34781"/>
    <cellStyle name="Input 2 7" xfId="6289"/>
    <cellStyle name="Input 2 7 2" xfId="6290"/>
    <cellStyle name="Input 2 7 2 2" xfId="6291"/>
    <cellStyle name="Input 2 7 2 2 2" xfId="34782"/>
    <cellStyle name="Input 2 7 2 2 3" xfId="34783"/>
    <cellStyle name="Input 2 7 2 2 4" xfId="34784"/>
    <cellStyle name="Input 2 7 2 2 5" xfId="34785"/>
    <cellStyle name="Input 2 7 2 2 6" xfId="34786"/>
    <cellStyle name="Input 2 7 2 2 7" xfId="34787"/>
    <cellStyle name="Input 2 7 2 2 8" xfId="34788"/>
    <cellStyle name="Input 2 7 2 3" xfId="6292"/>
    <cellStyle name="Input 2 7 2 3 2" xfId="34789"/>
    <cellStyle name="Input 2 7 2 4" xfId="34790"/>
    <cellStyle name="Input 2 7 2 5" xfId="34791"/>
    <cellStyle name="Input 2 7 2 6" xfId="34792"/>
    <cellStyle name="Input 2 7 2 7" xfId="34793"/>
    <cellStyle name="Input 2 7 3" xfId="6293"/>
    <cellStyle name="Input 2 7 3 2" xfId="34794"/>
    <cellStyle name="Input 2 7 3 3" xfId="34795"/>
    <cellStyle name="Input 2 7 3 4" xfId="34796"/>
    <cellStyle name="Input 2 7 3 5" xfId="34797"/>
    <cellStyle name="Input 2 7 3 6" xfId="34798"/>
    <cellStyle name="Input 2 7 3 7" xfId="34799"/>
    <cellStyle name="Input 2 7 4" xfId="6294"/>
    <cellStyle name="Input 2 7 5" xfId="34800"/>
    <cellStyle name="Input 2 7 6" xfId="34801"/>
    <cellStyle name="Input 2 7 7" xfId="34802"/>
    <cellStyle name="Input 2 7 8" xfId="34803"/>
    <cellStyle name="Input 2 8" xfId="6295"/>
    <cellStyle name="Input 2 8 2" xfId="6296"/>
    <cellStyle name="Input 2 8 2 2" xfId="6297"/>
    <cellStyle name="Input 2 8 2 2 2" xfId="34804"/>
    <cellStyle name="Input 2 8 2 2 3" xfId="34805"/>
    <cellStyle name="Input 2 8 2 2 4" xfId="34806"/>
    <cellStyle name="Input 2 8 2 2 5" xfId="34807"/>
    <cellStyle name="Input 2 8 2 2 6" xfId="34808"/>
    <cellStyle name="Input 2 8 2 2 7" xfId="34809"/>
    <cellStyle name="Input 2 8 2 2 8" xfId="34810"/>
    <cellStyle name="Input 2 8 2 3" xfId="6298"/>
    <cellStyle name="Input 2 8 2 3 2" xfId="34811"/>
    <cellStyle name="Input 2 8 2 4" xfId="34812"/>
    <cellStyle name="Input 2 8 2 5" xfId="34813"/>
    <cellStyle name="Input 2 8 2 6" xfId="34814"/>
    <cellStyle name="Input 2 8 2 7" xfId="34815"/>
    <cellStyle name="Input 2 8 3" xfId="6299"/>
    <cellStyle name="Input 2 8 3 2" xfId="34816"/>
    <cellStyle name="Input 2 8 3 3" xfId="34817"/>
    <cellStyle name="Input 2 8 3 4" xfId="34818"/>
    <cellStyle name="Input 2 8 3 5" xfId="34819"/>
    <cellStyle name="Input 2 8 3 6" xfId="34820"/>
    <cellStyle name="Input 2 8 3 7" xfId="34821"/>
    <cellStyle name="Input 2 8 4" xfId="6300"/>
    <cellStyle name="Input 2 8 5" xfId="34822"/>
    <cellStyle name="Input 2 8 6" xfId="34823"/>
    <cellStyle name="Input 2 8 7" xfId="34824"/>
    <cellStyle name="Input 2 8 8" xfId="34825"/>
    <cellStyle name="Input 2 9" xfId="6301"/>
    <cellStyle name="Input 2 9 2" xfId="6302"/>
    <cellStyle name="Input 2 9 2 2" xfId="34826"/>
    <cellStyle name="Input 2 9 2 3" xfId="34827"/>
    <cellStyle name="Input 2 9 2 4" xfId="34828"/>
    <cellStyle name="Input 2 9 2 5" xfId="34829"/>
    <cellStyle name="Input 2 9 2 6" xfId="34830"/>
    <cellStyle name="Input 2 9 2 7" xfId="34831"/>
    <cellStyle name="Input 2 9 2 8" xfId="34832"/>
    <cellStyle name="Input 2 9 3" xfId="6303"/>
    <cellStyle name="Input 2 9 3 2" xfId="34833"/>
    <cellStyle name="Input 2 9 4" xfId="34834"/>
    <cellStyle name="Input 2 9 5" xfId="34835"/>
    <cellStyle name="Input 2 9 6" xfId="34836"/>
    <cellStyle name="Input 2 9 7" xfId="34837"/>
    <cellStyle name="Input 20" xfId="34838"/>
    <cellStyle name="Input 21" xfId="34839"/>
    <cellStyle name="Input 22" xfId="34840"/>
    <cellStyle name="Input 23" xfId="34841"/>
    <cellStyle name="Input 3" xfId="6304"/>
    <cellStyle name="Input 3 10" xfId="6305"/>
    <cellStyle name="Input 3 11" xfId="34842"/>
    <cellStyle name="Input 3 12" xfId="34843"/>
    <cellStyle name="Input 3 13" xfId="34844"/>
    <cellStyle name="Input 3 14" xfId="34845"/>
    <cellStyle name="Input 3 2" xfId="6306"/>
    <cellStyle name="Input 3 2 10" xfId="34846"/>
    <cellStyle name="Input 3 2 11" xfId="34847"/>
    <cellStyle name="Input 3 2 12" xfId="34848"/>
    <cellStyle name="Input 3 2 2" xfId="6307"/>
    <cellStyle name="Input 3 2 2 10" xfId="34849"/>
    <cellStyle name="Input 3 2 2 11" xfId="34850"/>
    <cellStyle name="Input 3 2 2 2" xfId="6308"/>
    <cellStyle name="Input 3 2 2 2 2" xfId="6309"/>
    <cellStyle name="Input 3 2 2 2 2 2" xfId="6310"/>
    <cellStyle name="Input 3 2 2 2 2 2 2" xfId="34851"/>
    <cellStyle name="Input 3 2 2 2 2 2 3" xfId="34852"/>
    <cellStyle name="Input 3 2 2 2 2 2 4" xfId="34853"/>
    <cellStyle name="Input 3 2 2 2 2 2 5" xfId="34854"/>
    <cellStyle name="Input 3 2 2 2 2 2 6" xfId="34855"/>
    <cellStyle name="Input 3 2 2 2 2 2 7" xfId="34856"/>
    <cellStyle name="Input 3 2 2 2 2 2 8" xfId="34857"/>
    <cellStyle name="Input 3 2 2 2 2 3" xfId="6311"/>
    <cellStyle name="Input 3 2 2 2 2 3 2" xfId="34858"/>
    <cellStyle name="Input 3 2 2 2 2 4" xfId="34859"/>
    <cellStyle name="Input 3 2 2 2 2 5" xfId="34860"/>
    <cellStyle name="Input 3 2 2 2 2 6" xfId="34861"/>
    <cellStyle name="Input 3 2 2 2 2 7" xfId="34862"/>
    <cellStyle name="Input 3 2 2 2 3" xfId="6312"/>
    <cellStyle name="Input 3 2 2 2 3 2" xfId="34863"/>
    <cellStyle name="Input 3 2 2 2 3 3" xfId="34864"/>
    <cellStyle name="Input 3 2 2 2 3 4" xfId="34865"/>
    <cellStyle name="Input 3 2 2 2 3 5" xfId="34866"/>
    <cellStyle name="Input 3 2 2 2 3 6" xfId="34867"/>
    <cellStyle name="Input 3 2 2 2 3 7" xfId="34868"/>
    <cellStyle name="Input 3 2 2 2 4" xfId="6313"/>
    <cellStyle name="Input 3 2 2 2 5" xfId="34869"/>
    <cellStyle name="Input 3 2 2 2 6" xfId="34870"/>
    <cellStyle name="Input 3 2 2 2 7" xfId="34871"/>
    <cellStyle name="Input 3 2 2 2 8" xfId="34872"/>
    <cellStyle name="Input 3 2 2 3" xfId="6314"/>
    <cellStyle name="Input 3 2 2 3 2" xfId="6315"/>
    <cellStyle name="Input 3 2 2 3 2 2" xfId="6316"/>
    <cellStyle name="Input 3 2 2 3 2 2 2" xfId="34873"/>
    <cellStyle name="Input 3 2 2 3 2 2 3" xfId="34874"/>
    <cellStyle name="Input 3 2 2 3 2 2 4" xfId="34875"/>
    <cellStyle name="Input 3 2 2 3 2 2 5" xfId="34876"/>
    <cellStyle name="Input 3 2 2 3 2 2 6" xfId="34877"/>
    <cellStyle name="Input 3 2 2 3 2 2 7" xfId="34878"/>
    <cellStyle name="Input 3 2 2 3 2 2 8" xfId="34879"/>
    <cellStyle name="Input 3 2 2 3 2 3" xfId="6317"/>
    <cellStyle name="Input 3 2 2 3 2 3 2" xfId="34880"/>
    <cellStyle name="Input 3 2 2 3 2 4" xfId="34881"/>
    <cellStyle name="Input 3 2 2 3 2 5" xfId="34882"/>
    <cellStyle name="Input 3 2 2 3 2 6" xfId="34883"/>
    <cellStyle name="Input 3 2 2 3 2 7" xfId="34884"/>
    <cellStyle name="Input 3 2 2 3 3" xfId="6318"/>
    <cellStyle name="Input 3 2 2 3 3 2" xfId="34885"/>
    <cellStyle name="Input 3 2 2 3 3 3" xfId="34886"/>
    <cellStyle name="Input 3 2 2 3 3 4" xfId="34887"/>
    <cellStyle name="Input 3 2 2 3 3 5" xfId="34888"/>
    <cellStyle name="Input 3 2 2 3 3 6" xfId="34889"/>
    <cellStyle name="Input 3 2 2 3 3 7" xfId="34890"/>
    <cellStyle name="Input 3 2 2 3 4" xfId="6319"/>
    <cellStyle name="Input 3 2 2 3 5" xfId="34891"/>
    <cellStyle name="Input 3 2 2 3 6" xfId="34892"/>
    <cellStyle name="Input 3 2 2 3 7" xfId="34893"/>
    <cellStyle name="Input 3 2 2 3 8" xfId="34894"/>
    <cellStyle name="Input 3 2 2 4" xfId="6320"/>
    <cellStyle name="Input 3 2 2 4 2" xfId="6321"/>
    <cellStyle name="Input 3 2 2 4 2 2" xfId="6322"/>
    <cellStyle name="Input 3 2 2 4 2 2 2" xfId="34895"/>
    <cellStyle name="Input 3 2 2 4 2 2 3" xfId="34896"/>
    <cellStyle name="Input 3 2 2 4 2 2 4" xfId="34897"/>
    <cellStyle name="Input 3 2 2 4 2 2 5" xfId="34898"/>
    <cellStyle name="Input 3 2 2 4 2 2 6" xfId="34899"/>
    <cellStyle name="Input 3 2 2 4 2 2 7" xfId="34900"/>
    <cellStyle name="Input 3 2 2 4 2 2 8" xfId="34901"/>
    <cellStyle name="Input 3 2 2 4 2 3" xfId="6323"/>
    <cellStyle name="Input 3 2 2 4 2 3 2" xfId="34902"/>
    <cellStyle name="Input 3 2 2 4 2 4" xfId="34903"/>
    <cellStyle name="Input 3 2 2 4 2 5" xfId="34904"/>
    <cellStyle name="Input 3 2 2 4 2 6" xfId="34905"/>
    <cellStyle name="Input 3 2 2 4 2 7" xfId="34906"/>
    <cellStyle name="Input 3 2 2 4 3" xfId="6324"/>
    <cellStyle name="Input 3 2 2 4 3 2" xfId="34907"/>
    <cellStyle name="Input 3 2 2 4 3 3" xfId="34908"/>
    <cellStyle name="Input 3 2 2 4 3 4" xfId="34909"/>
    <cellStyle name="Input 3 2 2 4 3 5" xfId="34910"/>
    <cellStyle name="Input 3 2 2 4 3 6" xfId="34911"/>
    <cellStyle name="Input 3 2 2 4 3 7" xfId="34912"/>
    <cellStyle name="Input 3 2 2 4 4" xfId="6325"/>
    <cellStyle name="Input 3 2 2 4 5" xfId="34913"/>
    <cellStyle name="Input 3 2 2 4 6" xfId="34914"/>
    <cellStyle name="Input 3 2 2 4 7" xfId="34915"/>
    <cellStyle name="Input 3 2 2 4 8" xfId="34916"/>
    <cellStyle name="Input 3 2 2 5" xfId="6326"/>
    <cellStyle name="Input 3 2 2 5 2" xfId="6327"/>
    <cellStyle name="Input 3 2 2 5 2 2" xfId="34917"/>
    <cellStyle name="Input 3 2 2 5 2 3" xfId="34918"/>
    <cellStyle name="Input 3 2 2 5 2 4" xfId="34919"/>
    <cellStyle name="Input 3 2 2 5 2 5" xfId="34920"/>
    <cellStyle name="Input 3 2 2 5 2 6" xfId="34921"/>
    <cellStyle name="Input 3 2 2 5 2 7" xfId="34922"/>
    <cellStyle name="Input 3 2 2 5 2 8" xfId="34923"/>
    <cellStyle name="Input 3 2 2 5 3" xfId="6328"/>
    <cellStyle name="Input 3 2 2 5 3 2" xfId="34924"/>
    <cellStyle name="Input 3 2 2 5 4" xfId="34925"/>
    <cellStyle name="Input 3 2 2 5 5" xfId="34926"/>
    <cellStyle name="Input 3 2 2 5 6" xfId="34927"/>
    <cellStyle name="Input 3 2 2 5 7" xfId="34928"/>
    <cellStyle name="Input 3 2 2 6" xfId="6329"/>
    <cellStyle name="Input 3 2 2 6 2" xfId="34929"/>
    <cellStyle name="Input 3 2 2 6 3" xfId="34930"/>
    <cellStyle name="Input 3 2 2 6 4" xfId="34931"/>
    <cellStyle name="Input 3 2 2 6 5" xfId="34932"/>
    <cellStyle name="Input 3 2 2 6 6" xfId="34933"/>
    <cellStyle name="Input 3 2 2 6 7" xfId="34934"/>
    <cellStyle name="Input 3 2 2 7" xfId="6330"/>
    <cellStyle name="Input 3 2 2 8" xfId="34935"/>
    <cellStyle name="Input 3 2 2 9" xfId="34936"/>
    <cellStyle name="Input 3 2 3" xfId="6331"/>
    <cellStyle name="Input 3 2 3 2" xfId="6332"/>
    <cellStyle name="Input 3 2 3 2 2" xfId="6333"/>
    <cellStyle name="Input 3 2 3 2 2 2" xfId="34937"/>
    <cellStyle name="Input 3 2 3 2 2 3" xfId="34938"/>
    <cellStyle name="Input 3 2 3 2 2 4" xfId="34939"/>
    <cellStyle name="Input 3 2 3 2 2 5" xfId="34940"/>
    <cellStyle name="Input 3 2 3 2 2 6" xfId="34941"/>
    <cellStyle name="Input 3 2 3 2 2 7" xfId="34942"/>
    <cellStyle name="Input 3 2 3 2 2 8" xfId="34943"/>
    <cellStyle name="Input 3 2 3 2 3" xfId="6334"/>
    <cellStyle name="Input 3 2 3 2 3 2" xfId="34944"/>
    <cellStyle name="Input 3 2 3 2 4" xfId="34945"/>
    <cellStyle name="Input 3 2 3 2 5" xfId="34946"/>
    <cellStyle name="Input 3 2 3 2 6" xfId="34947"/>
    <cellStyle name="Input 3 2 3 2 7" xfId="34948"/>
    <cellStyle name="Input 3 2 3 3" xfId="6335"/>
    <cellStyle name="Input 3 2 3 3 2" xfId="34949"/>
    <cellStyle name="Input 3 2 3 3 3" xfId="34950"/>
    <cellStyle name="Input 3 2 3 3 4" xfId="34951"/>
    <cellStyle name="Input 3 2 3 3 5" xfId="34952"/>
    <cellStyle name="Input 3 2 3 3 6" xfId="34953"/>
    <cellStyle name="Input 3 2 3 3 7" xfId="34954"/>
    <cellStyle name="Input 3 2 3 4" xfId="6336"/>
    <cellStyle name="Input 3 2 3 5" xfId="34955"/>
    <cellStyle name="Input 3 2 3 6" xfId="34956"/>
    <cellStyle name="Input 3 2 3 7" xfId="34957"/>
    <cellStyle name="Input 3 2 3 8" xfId="34958"/>
    <cellStyle name="Input 3 2 4" xfId="6337"/>
    <cellStyle name="Input 3 2 4 2" xfId="6338"/>
    <cellStyle name="Input 3 2 4 2 2" xfId="6339"/>
    <cellStyle name="Input 3 2 4 2 2 2" xfId="34959"/>
    <cellStyle name="Input 3 2 4 2 2 3" xfId="34960"/>
    <cellStyle name="Input 3 2 4 2 2 4" xfId="34961"/>
    <cellStyle name="Input 3 2 4 2 2 5" xfId="34962"/>
    <cellStyle name="Input 3 2 4 2 2 6" xfId="34963"/>
    <cellStyle name="Input 3 2 4 2 2 7" xfId="34964"/>
    <cellStyle name="Input 3 2 4 2 2 8" xfId="34965"/>
    <cellStyle name="Input 3 2 4 2 3" xfId="6340"/>
    <cellStyle name="Input 3 2 4 2 3 2" xfId="34966"/>
    <cellStyle name="Input 3 2 4 2 4" xfId="34967"/>
    <cellStyle name="Input 3 2 4 2 5" xfId="34968"/>
    <cellStyle name="Input 3 2 4 2 6" xfId="34969"/>
    <cellStyle name="Input 3 2 4 2 7" xfId="34970"/>
    <cellStyle name="Input 3 2 4 3" xfId="6341"/>
    <cellStyle name="Input 3 2 4 3 2" xfId="34971"/>
    <cellStyle name="Input 3 2 4 3 3" xfId="34972"/>
    <cellStyle name="Input 3 2 4 3 4" xfId="34973"/>
    <cellStyle name="Input 3 2 4 3 5" xfId="34974"/>
    <cellStyle name="Input 3 2 4 3 6" xfId="34975"/>
    <cellStyle name="Input 3 2 4 3 7" xfId="34976"/>
    <cellStyle name="Input 3 2 4 4" xfId="6342"/>
    <cellStyle name="Input 3 2 4 5" xfId="34977"/>
    <cellStyle name="Input 3 2 4 6" xfId="34978"/>
    <cellStyle name="Input 3 2 4 7" xfId="34979"/>
    <cellStyle name="Input 3 2 4 8" xfId="34980"/>
    <cellStyle name="Input 3 2 5" xfId="6343"/>
    <cellStyle name="Input 3 2 5 2" xfId="6344"/>
    <cellStyle name="Input 3 2 5 2 2" xfId="6345"/>
    <cellStyle name="Input 3 2 5 2 2 2" xfId="34981"/>
    <cellStyle name="Input 3 2 5 2 2 3" xfId="34982"/>
    <cellStyle name="Input 3 2 5 2 2 4" xfId="34983"/>
    <cellStyle name="Input 3 2 5 2 2 5" xfId="34984"/>
    <cellStyle name="Input 3 2 5 2 2 6" xfId="34985"/>
    <cellStyle name="Input 3 2 5 2 2 7" xfId="34986"/>
    <cellStyle name="Input 3 2 5 2 2 8" xfId="34987"/>
    <cellStyle name="Input 3 2 5 2 3" xfId="6346"/>
    <cellStyle name="Input 3 2 5 2 3 2" xfId="34988"/>
    <cellStyle name="Input 3 2 5 2 4" xfId="34989"/>
    <cellStyle name="Input 3 2 5 2 5" xfId="34990"/>
    <cellStyle name="Input 3 2 5 2 6" xfId="34991"/>
    <cellStyle name="Input 3 2 5 2 7" xfId="34992"/>
    <cellStyle name="Input 3 2 5 3" xfId="6347"/>
    <cellStyle name="Input 3 2 5 3 2" xfId="34993"/>
    <cellStyle name="Input 3 2 5 3 3" xfId="34994"/>
    <cellStyle name="Input 3 2 5 3 4" xfId="34995"/>
    <cellStyle name="Input 3 2 5 3 5" xfId="34996"/>
    <cellStyle name="Input 3 2 5 3 6" xfId="34997"/>
    <cellStyle name="Input 3 2 5 3 7" xfId="34998"/>
    <cellStyle name="Input 3 2 5 4" xfId="6348"/>
    <cellStyle name="Input 3 2 5 5" xfId="34999"/>
    <cellStyle name="Input 3 2 5 6" xfId="35000"/>
    <cellStyle name="Input 3 2 5 7" xfId="35001"/>
    <cellStyle name="Input 3 2 5 8" xfId="35002"/>
    <cellStyle name="Input 3 2 6" xfId="6349"/>
    <cellStyle name="Input 3 2 6 2" xfId="6350"/>
    <cellStyle name="Input 3 2 6 2 2" xfId="35003"/>
    <cellStyle name="Input 3 2 6 2 3" xfId="35004"/>
    <cellStyle name="Input 3 2 6 2 4" xfId="35005"/>
    <cellStyle name="Input 3 2 6 2 5" xfId="35006"/>
    <cellStyle name="Input 3 2 6 2 6" xfId="35007"/>
    <cellStyle name="Input 3 2 6 2 7" xfId="35008"/>
    <cellStyle name="Input 3 2 6 2 8" xfId="35009"/>
    <cellStyle name="Input 3 2 6 3" xfId="6351"/>
    <cellStyle name="Input 3 2 6 3 2" xfId="35010"/>
    <cellStyle name="Input 3 2 6 4" xfId="35011"/>
    <cellStyle name="Input 3 2 6 5" xfId="35012"/>
    <cellStyle name="Input 3 2 6 6" xfId="35013"/>
    <cellStyle name="Input 3 2 6 7" xfId="35014"/>
    <cellStyle name="Input 3 2 7" xfId="6352"/>
    <cellStyle name="Input 3 2 7 2" xfId="35015"/>
    <cellStyle name="Input 3 2 7 3" xfId="35016"/>
    <cellStyle name="Input 3 2 7 4" xfId="35017"/>
    <cellStyle name="Input 3 2 7 5" xfId="35018"/>
    <cellStyle name="Input 3 2 7 6" xfId="35019"/>
    <cellStyle name="Input 3 2 7 7" xfId="35020"/>
    <cellStyle name="Input 3 2 8" xfId="6353"/>
    <cellStyle name="Input 3 2 9" xfId="35021"/>
    <cellStyle name="Input 3 3" xfId="6354"/>
    <cellStyle name="Input 3 3 10" xfId="35022"/>
    <cellStyle name="Input 3 3 11" xfId="35023"/>
    <cellStyle name="Input 3 3 2" xfId="6355"/>
    <cellStyle name="Input 3 3 2 2" xfId="6356"/>
    <cellStyle name="Input 3 3 2 2 2" xfId="6357"/>
    <cellStyle name="Input 3 3 2 2 2 2" xfId="35024"/>
    <cellStyle name="Input 3 3 2 2 2 3" xfId="35025"/>
    <cellStyle name="Input 3 3 2 2 2 4" xfId="35026"/>
    <cellStyle name="Input 3 3 2 2 2 5" xfId="35027"/>
    <cellStyle name="Input 3 3 2 2 2 6" xfId="35028"/>
    <cellStyle name="Input 3 3 2 2 2 7" xfId="35029"/>
    <cellStyle name="Input 3 3 2 2 2 8" xfId="35030"/>
    <cellStyle name="Input 3 3 2 2 3" xfId="6358"/>
    <cellStyle name="Input 3 3 2 2 3 2" xfId="35031"/>
    <cellStyle name="Input 3 3 2 2 4" xfId="35032"/>
    <cellStyle name="Input 3 3 2 2 5" xfId="35033"/>
    <cellStyle name="Input 3 3 2 2 6" xfId="35034"/>
    <cellStyle name="Input 3 3 2 2 7" xfId="35035"/>
    <cellStyle name="Input 3 3 2 3" xfId="6359"/>
    <cellStyle name="Input 3 3 2 3 2" xfId="35036"/>
    <cellStyle name="Input 3 3 2 3 3" xfId="35037"/>
    <cellStyle name="Input 3 3 2 3 4" xfId="35038"/>
    <cellStyle name="Input 3 3 2 3 5" xfId="35039"/>
    <cellStyle name="Input 3 3 2 3 6" xfId="35040"/>
    <cellStyle name="Input 3 3 2 3 7" xfId="35041"/>
    <cellStyle name="Input 3 3 2 4" xfId="6360"/>
    <cellStyle name="Input 3 3 2 5" xfId="35042"/>
    <cellStyle name="Input 3 3 2 6" xfId="35043"/>
    <cellStyle name="Input 3 3 2 7" xfId="35044"/>
    <cellStyle name="Input 3 3 2 8" xfId="35045"/>
    <cellStyle name="Input 3 3 3" xfId="6361"/>
    <cellStyle name="Input 3 3 3 2" xfId="6362"/>
    <cellStyle name="Input 3 3 3 2 2" xfId="6363"/>
    <cellStyle name="Input 3 3 3 2 2 2" xfId="35046"/>
    <cellStyle name="Input 3 3 3 2 2 3" xfId="35047"/>
    <cellStyle name="Input 3 3 3 2 2 4" xfId="35048"/>
    <cellStyle name="Input 3 3 3 2 2 5" xfId="35049"/>
    <cellStyle name="Input 3 3 3 2 2 6" xfId="35050"/>
    <cellStyle name="Input 3 3 3 2 2 7" xfId="35051"/>
    <cellStyle name="Input 3 3 3 2 2 8" xfId="35052"/>
    <cellStyle name="Input 3 3 3 2 3" xfId="6364"/>
    <cellStyle name="Input 3 3 3 2 3 2" xfId="35053"/>
    <cellStyle name="Input 3 3 3 2 4" xfId="35054"/>
    <cellStyle name="Input 3 3 3 2 5" xfId="35055"/>
    <cellStyle name="Input 3 3 3 2 6" xfId="35056"/>
    <cellStyle name="Input 3 3 3 2 7" xfId="35057"/>
    <cellStyle name="Input 3 3 3 3" xfId="6365"/>
    <cellStyle name="Input 3 3 3 3 2" xfId="35058"/>
    <cellStyle name="Input 3 3 3 3 3" xfId="35059"/>
    <cellStyle name="Input 3 3 3 3 4" xfId="35060"/>
    <cellStyle name="Input 3 3 3 3 5" xfId="35061"/>
    <cellStyle name="Input 3 3 3 3 6" xfId="35062"/>
    <cellStyle name="Input 3 3 3 3 7" xfId="35063"/>
    <cellStyle name="Input 3 3 3 4" xfId="6366"/>
    <cellStyle name="Input 3 3 3 5" xfId="35064"/>
    <cellStyle name="Input 3 3 3 6" xfId="35065"/>
    <cellStyle name="Input 3 3 3 7" xfId="35066"/>
    <cellStyle name="Input 3 3 3 8" xfId="35067"/>
    <cellStyle name="Input 3 3 4" xfId="6367"/>
    <cellStyle name="Input 3 3 4 2" xfId="6368"/>
    <cellStyle name="Input 3 3 4 2 2" xfId="6369"/>
    <cellStyle name="Input 3 3 4 2 2 2" xfId="35068"/>
    <cellStyle name="Input 3 3 4 2 2 3" xfId="35069"/>
    <cellStyle name="Input 3 3 4 2 2 4" xfId="35070"/>
    <cellStyle name="Input 3 3 4 2 2 5" xfId="35071"/>
    <cellStyle name="Input 3 3 4 2 2 6" xfId="35072"/>
    <cellStyle name="Input 3 3 4 2 2 7" xfId="35073"/>
    <cellStyle name="Input 3 3 4 2 2 8" xfId="35074"/>
    <cellStyle name="Input 3 3 4 2 3" xfId="6370"/>
    <cellStyle name="Input 3 3 4 2 3 2" xfId="35075"/>
    <cellStyle name="Input 3 3 4 2 4" xfId="35076"/>
    <cellStyle name="Input 3 3 4 2 5" xfId="35077"/>
    <cellStyle name="Input 3 3 4 2 6" xfId="35078"/>
    <cellStyle name="Input 3 3 4 2 7" xfId="35079"/>
    <cellStyle name="Input 3 3 4 3" xfId="6371"/>
    <cellStyle name="Input 3 3 4 3 2" xfId="35080"/>
    <cellStyle name="Input 3 3 4 3 3" xfId="35081"/>
    <cellStyle name="Input 3 3 4 3 4" xfId="35082"/>
    <cellStyle name="Input 3 3 4 3 5" xfId="35083"/>
    <cellStyle name="Input 3 3 4 3 6" xfId="35084"/>
    <cellStyle name="Input 3 3 4 3 7" xfId="35085"/>
    <cellStyle name="Input 3 3 4 4" xfId="6372"/>
    <cellStyle name="Input 3 3 4 5" xfId="35086"/>
    <cellStyle name="Input 3 3 4 6" xfId="35087"/>
    <cellStyle name="Input 3 3 4 7" xfId="35088"/>
    <cellStyle name="Input 3 3 4 8" xfId="35089"/>
    <cellStyle name="Input 3 3 5" xfId="6373"/>
    <cellStyle name="Input 3 3 5 2" xfId="6374"/>
    <cellStyle name="Input 3 3 5 2 2" xfId="35090"/>
    <cellStyle name="Input 3 3 5 2 3" xfId="35091"/>
    <cellStyle name="Input 3 3 5 2 4" xfId="35092"/>
    <cellStyle name="Input 3 3 5 2 5" xfId="35093"/>
    <cellStyle name="Input 3 3 5 2 6" xfId="35094"/>
    <cellStyle name="Input 3 3 5 2 7" xfId="35095"/>
    <cellStyle name="Input 3 3 5 2 8" xfId="35096"/>
    <cellStyle name="Input 3 3 5 3" xfId="6375"/>
    <cellStyle name="Input 3 3 5 3 2" xfId="35097"/>
    <cellStyle name="Input 3 3 5 4" xfId="35098"/>
    <cellStyle name="Input 3 3 5 5" xfId="35099"/>
    <cellStyle name="Input 3 3 5 6" xfId="35100"/>
    <cellStyle name="Input 3 3 5 7" xfId="35101"/>
    <cellStyle name="Input 3 3 6" xfId="6376"/>
    <cellStyle name="Input 3 3 6 2" xfId="35102"/>
    <cellStyle name="Input 3 3 6 3" xfId="35103"/>
    <cellStyle name="Input 3 3 6 4" xfId="35104"/>
    <cellStyle name="Input 3 3 6 5" xfId="35105"/>
    <cellStyle name="Input 3 3 6 6" xfId="35106"/>
    <cellStyle name="Input 3 3 6 7" xfId="35107"/>
    <cellStyle name="Input 3 3 7" xfId="6377"/>
    <cellStyle name="Input 3 3 8" xfId="35108"/>
    <cellStyle name="Input 3 3 9" xfId="35109"/>
    <cellStyle name="Input 3 4" xfId="6378"/>
    <cellStyle name="Input 3 4 10" xfId="35110"/>
    <cellStyle name="Input 3 4 11" xfId="35111"/>
    <cellStyle name="Input 3 4 2" xfId="6379"/>
    <cellStyle name="Input 3 4 2 2" xfId="6380"/>
    <cellStyle name="Input 3 4 2 2 2" xfId="6381"/>
    <cellStyle name="Input 3 4 2 2 2 2" xfId="35112"/>
    <cellStyle name="Input 3 4 2 2 2 3" xfId="35113"/>
    <cellStyle name="Input 3 4 2 2 2 4" xfId="35114"/>
    <cellStyle name="Input 3 4 2 2 2 5" xfId="35115"/>
    <cellStyle name="Input 3 4 2 2 2 6" xfId="35116"/>
    <cellStyle name="Input 3 4 2 2 2 7" xfId="35117"/>
    <cellStyle name="Input 3 4 2 2 2 8" xfId="35118"/>
    <cellStyle name="Input 3 4 2 2 3" xfId="6382"/>
    <cellStyle name="Input 3 4 2 2 3 2" xfId="35119"/>
    <cellStyle name="Input 3 4 2 2 4" xfId="35120"/>
    <cellStyle name="Input 3 4 2 2 5" xfId="35121"/>
    <cellStyle name="Input 3 4 2 2 6" xfId="35122"/>
    <cellStyle name="Input 3 4 2 2 7" xfId="35123"/>
    <cellStyle name="Input 3 4 2 3" xfId="6383"/>
    <cellStyle name="Input 3 4 2 3 2" xfId="35124"/>
    <cellStyle name="Input 3 4 2 3 3" xfId="35125"/>
    <cellStyle name="Input 3 4 2 3 4" xfId="35126"/>
    <cellStyle name="Input 3 4 2 3 5" xfId="35127"/>
    <cellStyle name="Input 3 4 2 3 6" xfId="35128"/>
    <cellStyle name="Input 3 4 2 3 7" xfId="35129"/>
    <cellStyle name="Input 3 4 2 4" xfId="6384"/>
    <cellStyle name="Input 3 4 2 5" xfId="35130"/>
    <cellStyle name="Input 3 4 2 6" xfId="35131"/>
    <cellStyle name="Input 3 4 2 7" xfId="35132"/>
    <cellStyle name="Input 3 4 2 8" xfId="35133"/>
    <cellStyle name="Input 3 4 3" xfId="6385"/>
    <cellStyle name="Input 3 4 3 2" xfId="6386"/>
    <cellStyle name="Input 3 4 3 2 2" xfId="6387"/>
    <cellStyle name="Input 3 4 3 2 2 2" xfId="35134"/>
    <cellStyle name="Input 3 4 3 2 2 3" xfId="35135"/>
    <cellStyle name="Input 3 4 3 2 2 4" xfId="35136"/>
    <cellStyle name="Input 3 4 3 2 2 5" xfId="35137"/>
    <cellStyle name="Input 3 4 3 2 2 6" xfId="35138"/>
    <cellStyle name="Input 3 4 3 2 2 7" xfId="35139"/>
    <cellStyle name="Input 3 4 3 2 2 8" xfId="35140"/>
    <cellStyle name="Input 3 4 3 2 3" xfId="6388"/>
    <cellStyle name="Input 3 4 3 2 3 2" xfId="35141"/>
    <cellStyle name="Input 3 4 3 2 4" xfId="35142"/>
    <cellStyle name="Input 3 4 3 2 5" xfId="35143"/>
    <cellStyle name="Input 3 4 3 2 6" xfId="35144"/>
    <cellStyle name="Input 3 4 3 2 7" xfId="35145"/>
    <cellStyle name="Input 3 4 3 3" xfId="6389"/>
    <cellStyle name="Input 3 4 3 3 2" xfId="35146"/>
    <cellStyle name="Input 3 4 3 3 3" xfId="35147"/>
    <cellStyle name="Input 3 4 3 3 4" xfId="35148"/>
    <cellStyle name="Input 3 4 3 3 5" xfId="35149"/>
    <cellStyle name="Input 3 4 3 3 6" xfId="35150"/>
    <cellStyle name="Input 3 4 3 3 7" xfId="35151"/>
    <cellStyle name="Input 3 4 3 4" xfId="6390"/>
    <cellStyle name="Input 3 4 3 5" xfId="35152"/>
    <cellStyle name="Input 3 4 3 6" xfId="35153"/>
    <cellStyle name="Input 3 4 3 7" xfId="35154"/>
    <cellStyle name="Input 3 4 3 8" xfId="35155"/>
    <cellStyle name="Input 3 4 4" xfId="6391"/>
    <cellStyle name="Input 3 4 4 2" xfId="6392"/>
    <cellStyle name="Input 3 4 4 2 2" xfId="6393"/>
    <cellStyle name="Input 3 4 4 2 2 2" xfId="35156"/>
    <cellStyle name="Input 3 4 4 2 2 3" xfId="35157"/>
    <cellStyle name="Input 3 4 4 2 2 4" xfId="35158"/>
    <cellStyle name="Input 3 4 4 2 2 5" xfId="35159"/>
    <cellStyle name="Input 3 4 4 2 2 6" xfId="35160"/>
    <cellStyle name="Input 3 4 4 2 2 7" xfId="35161"/>
    <cellStyle name="Input 3 4 4 2 2 8" xfId="35162"/>
    <cellStyle name="Input 3 4 4 2 3" xfId="6394"/>
    <cellStyle name="Input 3 4 4 2 3 2" xfId="35163"/>
    <cellStyle name="Input 3 4 4 2 4" xfId="35164"/>
    <cellStyle name="Input 3 4 4 2 5" xfId="35165"/>
    <cellStyle name="Input 3 4 4 2 6" xfId="35166"/>
    <cellStyle name="Input 3 4 4 2 7" xfId="35167"/>
    <cellStyle name="Input 3 4 4 3" xfId="6395"/>
    <cellStyle name="Input 3 4 4 3 2" xfId="35168"/>
    <cellStyle name="Input 3 4 4 3 3" xfId="35169"/>
    <cellStyle name="Input 3 4 4 3 4" xfId="35170"/>
    <cellStyle name="Input 3 4 4 3 5" xfId="35171"/>
    <cellStyle name="Input 3 4 4 3 6" xfId="35172"/>
    <cellStyle name="Input 3 4 4 3 7" xfId="35173"/>
    <cellStyle name="Input 3 4 4 4" xfId="6396"/>
    <cellStyle name="Input 3 4 4 5" xfId="35174"/>
    <cellStyle name="Input 3 4 4 6" xfId="35175"/>
    <cellStyle name="Input 3 4 4 7" xfId="35176"/>
    <cellStyle name="Input 3 4 4 8" xfId="35177"/>
    <cellStyle name="Input 3 4 5" xfId="6397"/>
    <cellStyle name="Input 3 4 5 2" xfId="6398"/>
    <cellStyle name="Input 3 4 5 2 2" xfId="35178"/>
    <cellStyle name="Input 3 4 5 2 3" xfId="35179"/>
    <cellStyle name="Input 3 4 5 2 4" xfId="35180"/>
    <cellStyle name="Input 3 4 5 2 5" xfId="35181"/>
    <cellStyle name="Input 3 4 5 2 6" xfId="35182"/>
    <cellStyle name="Input 3 4 5 2 7" xfId="35183"/>
    <cellStyle name="Input 3 4 5 2 8" xfId="35184"/>
    <cellStyle name="Input 3 4 5 3" xfId="6399"/>
    <cellStyle name="Input 3 4 5 3 2" xfId="35185"/>
    <cellStyle name="Input 3 4 5 4" xfId="35186"/>
    <cellStyle name="Input 3 4 5 5" xfId="35187"/>
    <cellStyle name="Input 3 4 5 6" xfId="35188"/>
    <cellStyle name="Input 3 4 5 7" xfId="35189"/>
    <cellStyle name="Input 3 4 6" xfId="6400"/>
    <cellStyle name="Input 3 4 6 2" xfId="35190"/>
    <cellStyle name="Input 3 4 6 3" xfId="35191"/>
    <cellStyle name="Input 3 4 6 4" xfId="35192"/>
    <cellStyle name="Input 3 4 6 5" xfId="35193"/>
    <cellStyle name="Input 3 4 6 6" xfId="35194"/>
    <cellStyle name="Input 3 4 6 7" xfId="35195"/>
    <cellStyle name="Input 3 4 7" xfId="6401"/>
    <cellStyle name="Input 3 4 8" xfId="35196"/>
    <cellStyle name="Input 3 4 9" xfId="35197"/>
    <cellStyle name="Input 3 5" xfId="6402"/>
    <cellStyle name="Input 3 5 2" xfId="6403"/>
    <cellStyle name="Input 3 5 2 2" xfId="6404"/>
    <cellStyle name="Input 3 5 2 2 2" xfId="35198"/>
    <cellStyle name="Input 3 5 2 2 3" xfId="35199"/>
    <cellStyle name="Input 3 5 2 2 4" xfId="35200"/>
    <cellStyle name="Input 3 5 2 2 5" xfId="35201"/>
    <cellStyle name="Input 3 5 2 2 6" xfId="35202"/>
    <cellStyle name="Input 3 5 2 2 7" xfId="35203"/>
    <cellStyle name="Input 3 5 2 2 8" xfId="35204"/>
    <cellStyle name="Input 3 5 2 3" xfId="6405"/>
    <cellStyle name="Input 3 5 2 3 2" xfId="35205"/>
    <cellStyle name="Input 3 5 2 4" xfId="35206"/>
    <cellStyle name="Input 3 5 2 5" xfId="35207"/>
    <cellStyle name="Input 3 5 2 6" xfId="35208"/>
    <cellStyle name="Input 3 5 2 7" xfId="35209"/>
    <cellStyle name="Input 3 5 3" xfId="6406"/>
    <cellStyle name="Input 3 5 3 2" xfId="35210"/>
    <cellStyle name="Input 3 5 3 3" xfId="35211"/>
    <cellStyle name="Input 3 5 3 4" xfId="35212"/>
    <cellStyle name="Input 3 5 3 5" xfId="35213"/>
    <cellStyle name="Input 3 5 3 6" xfId="35214"/>
    <cellStyle name="Input 3 5 3 7" xfId="35215"/>
    <cellStyle name="Input 3 5 4" xfId="6407"/>
    <cellStyle name="Input 3 5 5" xfId="35216"/>
    <cellStyle name="Input 3 5 6" xfId="35217"/>
    <cellStyle name="Input 3 5 7" xfId="35218"/>
    <cellStyle name="Input 3 5 8" xfId="35219"/>
    <cellStyle name="Input 3 6" xfId="6408"/>
    <cellStyle name="Input 3 6 2" xfId="6409"/>
    <cellStyle name="Input 3 6 2 2" xfId="6410"/>
    <cellStyle name="Input 3 6 2 2 2" xfId="35220"/>
    <cellStyle name="Input 3 6 2 2 3" xfId="35221"/>
    <cellStyle name="Input 3 6 2 2 4" xfId="35222"/>
    <cellStyle name="Input 3 6 2 2 5" xfId="35223"/>
    <cellStyle name="Input 3 6 2 2 6" xfId="35224"/>
    <cellStyle name="Input 3 6 2 2 7" xfId="35225"/>
    <cellStyle name="Input 3 6 2 2 8" xfId="35226"/>
    <cellStyle name="Input 3 6 2 3" xfId="6411"/>
    <cellStyle name="Input 3 6 2 3 2" xfId="35227"/>
    <cellStyle name="Input 3 6 2 4" xfId="35228"/>
    <cellStyle name="Input 3 6 2 5" xfId="35229"/>
    <cellStyle name="Input 3 6 2 6" xfId="35230"/>
    <cellStyle name="Input 3 6 2 7" xfId="35231"/>
    <cellStyle name="Input 3 6 3" xfId="6412"/>
    <cellStyle name="Input 3 6 3 2" xfId="35232"/>
    <cellStyle name="Input 3 6 3 3" xfId="35233"/>
    <cellStyle name="Input 3 6 3 4" xfId="35234"/>
    <cellStyle name="Input 3 6 3 5" xfId="35235"/>
    <cellStyle name="Input 3 6 3 6" xfId="35236"/>
    <cellStyle name="Input 3 6 3 7" xfId="35237"/>
    <cellStyle name="Input 3 6 4" xfId="6413"/>
    <cellStyle name="Input 3 6 5" xfId="35238"/>
    <cellStyle name="Input 3 6 6" xfId="35239"/>
    <cellStyle name="Input 3 6 7" xfId="35240"/>
    <cellStyle name="Input 3 6 8" xfId="35241"/>
    <cellStyle name="Input 3 7" xfId="6414"/>
    <cellStyle name="Input 3 7 2" xfId="6415"/>
    <cellStyle name="Input 3 7 2 2" xfId="6416"/>
    <cellStyle name="Input 3 7 2 2 2" xfId="35242"/>
    <cellStyle name="Input 3 7 2 2 3" xfId="35243"/>
    <cellStyle name="Input 3 7 2 2 4" xfId="35244"/>
    <cellStyle name="Input 3 7 2 2 5" xfId="35245"/>
    <cellStyle name="Input 3 7 2 2 6" xfId="35246"/>
    <cellStyle name="Input 3 7 2 2 7" xfId="35247"/>
    <cellStyle name="Input 3 7 2 2 8" xfId="35248"/>
    <cellStyle name="Input 3 7 2 3" xfId="6417"/>
    <cellStyle name="Input 3 7 2 3 2" xfId="35249"/>
    <cellStyle name="Input 3 7 2 4" xfId="35250"/>
    <cellStyle name="Input 3 7 2 5" xfId="35251"/>
    <cellStyle name="Input 3 7 2 6" xfId="35252"/>
    <cellStyle name="Input 3 7 2 7" xfId="35253"/>
    <cellStyle name="Input 3 7 3" xfId="6418"/>
    <cellStyle name="Input 3 7 3 2" xfId="35254"/>
    <cellStyle name="Input 3 7 3 3" xfId="35255"/>
    <cellStyle name="Input 3 7 3 4" xfId="35256"/>
    <cellStyle name="Input 3 7 3 5" xfId="35257"/>
    <cellStyle name="Input 3 7 3 6" xfId="35258"/>
    <cellStyle name="Input 3 7 3 7" xfId="35259"/>
    <cellStyle name="Input 3 7 4" xfId="6419"/>
    <cellStyle name="Input 3 7 5" xfId="35260"/>
    <cellStyle name="Input 3 7 6" xfId="35261"/>
    <cellStyle name="Input 3 7 7" xfId="35262"/>
    <cellStyle name="Input 3 7 8" xfId="35263"/>
    <cellStyle name="Input 3 8" xfId="6420"/>
    <cellStyle name="Input 3 8 2" xfId="6421"/>
    <cellStyle name="Input 3 8 2 2" xfId="35264"/>
    <cellStyle name="Input 3 8 2 3" xfId="35265"/>
    <cellStyle name="Input 3 8 2 4" xfId="35266"/>
    <cellStyle name="Input 3 8 2 5" xfId="35267"/>
    <cellStyle name="Input 3 8 2 6" xfId="35268"/>
    <cellStyle name="Input 3 8 2 7" xfId="35269"/>
    <cellStyle name="Input 3 8 2 8" xfId="35270"/>
    <cellStyle name="Input 3 8 3" xfId="6422"/>
    <cellStyle name="Input 3 8 3 2" xfId="35271"/>
    <cellStyle name="Input 3 8 4" xfId="35272"/>
    <cellStyle name="Input 3 8 5" xfId="35273"/>
    <cellStyle name="Input 3 8 6" xfId="35274"/>
    <cellStyle name="Input 3 8 7" xfId="35275"/>
    <cellStyle name="Input 3 9" xfId="6423"/>
    <cellStyle name="Input 3 9 2" xfId="35276"/>
    <cellStyle name="Input 3 9 3" xfId="35277"/>
    <cellStyle name="Input 3 9 4" xfId="35278"/>
    <cellStyle name="Input 3 9 5" xfId="35279"/>
    <cellStyle name="Input 3 9 6" xfId="35280"/>
    <cellStyle name="Input 3 9 7" xfId="35281"/>
    <cellStyle name="Input 4" xfId="6424"/>
    <cellStyle name="Input 4 10" xfId="6425"/>
    <cellStyle name="Input 4 11" xfId="35282"/>
    <cellStyle name="Input 4 12" xfId="35283"/>
    <cellStyle name="Input 4 13" xfId="35284"/>
    <cellStyle name="Input 4 14" xfId="35285"/>
    <cellStyle name="Input 4 2" xfId="6426"/>
    <cellStyle name="Input 4 2 10" xfId="35286"/>
    <cellStyle name="Input 4 2 11" xfId="35287"/>
    <cellStyle name="Input 4 2 12" xfId="35288"/>
    <cellStyle name="Input 4 2 2" xfId="6427"/>
    <cellStyle name="Input 4 2 2 10" xfId="35289"/>
    <cellStyle name="Input 4 2 2 11" xfId="35290"/>
    <cellStyle name="Input 4 2 2 2" xfId="6428"/>
    <cellStyle name="Input 4 2 2 2 2" xfId="6429"/>
    <cellStyle name="Input 4 2 2 2 2 2" xfId="6430"/>
    <cellStyle name="Input 4 2 2 2 2 2 2" xfId="35291"/>
    <cellStyle name="Input 4 2 2 2 2 2 3" xfId="35292"/>
    <cellStyle name="Input 4 2 2 2 2 2 4" xfId="35293"/>
    <cellStyle name="Input 4 2 2 2 2 2 5" xfId="35294"/>
    <cellStyle name="Input 4 2 2 2 2 2 6" xfId="35295"/>
    <cellStyle name="Input 4 2 2 2 2 2 7" xfId="35296"/>
    <cellStyle name="Input 4 2 2 2 2 2 8" xfId="35297"/>
    <cellStyle name="Input 4 2 2 2 2 3" xfId="6431"/>
    <cellStyle name="Input 4 2 2 2 2 3 2" xfId="35298"/>
    <cellStyle name="Input 4 2 2 2 2 4" xfId="35299"/>
    <cellStyle name="Input 4 2 2 2 2 5" xfId="35300"/>
    <cellStyle name="Input 4 2 2 2 2 6" xfId="35301"/>
    <cellStyle name="Input 4 2 2 2 2 7" xfId="35302"/>
    <cellStyle name="Input 4 2 2 2 3" xfId="6432"/>
    <cellStyle name="Input 4 2 2 2 3 2" xfId="35303"/>
    <cellStyle name="Input 4 2 2 2 3 3" xfId="35304"/>
    <cellStyle name="Input 4 2 2 2 3 4" xfId="35305"/>
    <cellStyle name="Input 4 2 2 2 3 5" xfId="35306"/>
    <cellStyle name="Input 4 2 2 2 3 6" xfId="35307"/>
    <cellStyle name="Input 4 2 2 2 3 7" xfId="35308"/>
    <cellStyle name="Input 4 2 2 2 4" xfId="6433"/>
    <cellStyle name="Input 4 2 2 2 5" xfId="35309"/>
    <cellStyle name="Input 4 2 2 2 6" xfId="35310"/>
    <cellStyle name="Input 4 2 2 2 7" xfId="35311"/>
    <cellStyle name="Input 4 2 2 2 8" xfId="35312"/>
    <cellStyle name="Input 4 2 2 3" xfId="6434"/>
    <cellStyle name="Input 4 2 2 3 2" xfId="6435"/>
    <cellStyle name="Input 4 2 2 3 2 2" xfId="6436"/>
    <cellStyle name="Input 4 2 2 3 2 2 2" xfId="35313"/>
    <cellStyle name="Input 4 2 2 3 2 2 3" xfId="35314"/>
    <cellStyle name="Input 4 2 2 3 2 2 4" xfId="35315"/>
    <cellStyle name="Input 4 2 2 3 2 2 5" xfId="35316"/>
    <cellStyle name="Input 4 2 2 3 2 2 6" xfId="35317"/>
    <cellStyle name="Input 4 2 2 3 2 2 7" xfId="35318"/>
    <cellStyle name="Input 4 2 2 3 2 2 8" xfId="35319"/>
    <cellStyle name="Input 4 2 2 3 2 3" xfId="6437"/>
    <cellStyle name="Input 4 2 2 3 2 3 2" xfId="35320"/>
    <cellStyle name="Input 4 2 2 3 2 4" xfId="35321"/>
    <cellStyle name="Input 4 2 2 3 2 5" xfId="35322"/>
    <cellStyle name="Input 4 2 2 3 2 6" xfId="35323"/>
    <cellStyle name="Input 4 2 2 3 2 7" xfId="35324"/>
    <cellStyle name="Input 4 2 2 3 3" xfId="6438"/>
    <cellStyle name="Input 4 2 2 3 3 2" xfId="35325"/>
    <cellStyle name="Input 4 2 2 3 3 3" xfId="35326"/>
    <cellStyle name="Input 4 2 2 3 3 4" xfId="35327"/>
    <cellStyle name="Input 4 2 2 3 3 5" xfId="35328"/>
    <cellStyle name="Input 4 2 2 3 3 6" xfId="35329"/>
    <cellStyle name="Input 4 2 2 3 3 7" xfId="35330"/>
    <cellStyle name="Input 4 2 2 3 4" xfId="6439"/>
    <cellStyle name="Input 4 2 2 3 5" xfId="35331"/>
    <cellStyle name="Input 4 2 2 3 6" xfId="35332"/>
    <cellStyle name="Input 4 2 2 3 7" xfId="35333"/>
    <cellStyle name="Input 4 2 2 3 8" xfId="35334"/>
    <cellStyle name="Input 4 2 2 4" xfId="6440"/>
    <cellStyle name="Input 4 2 2 4 2" xfId="6441"/>
    <cellStyle name="Input 4 2 2 4 2 2" xfId="6442"/>
    <cellStyle name="Input 4 2 2 4 2 2 2" xfId="35335"/>
    <cellStyle name="Input 4 2 2 4 2 2 3" xfId="35336"/>
    <cellStyle name="Input 4 2 2 4 2 2 4" xfId="35337"/>
    <cellStyle name="Input 4 2 2 4 2 2 5" xfId="35338"/>
    <cellStyle name="Input 4 2 2 4 2 2 6" xfId="35339"/>
    <cellStyle name="Input 4 2 2 4 2 2 7" xfId="35340"/>
    <cellStyle name="Input 4 2 2 4 2 2 8" xfId="35341"/>
    <cellStyle name="Input 4 2 2 4 2 3" xfId="6443"/>
    <cellStyle name="Input 4 2 2 4 2 3 2" xfId="35342"/>
    <cellStyle name="Input 4 2 2 4 2 4" xfId="35343"/>
    <cellStyle name="Input 4 2 2 4 2 5" xfId="35344"/>
    <cellStyle name="Input 4 2 2 4 2 6" xfId="35345"/>
    <cellStyle name="Input 4 2 2 4 2 7" xfId="35346"/>
    <cellStyle name="Input 4 2 2 4 3" xfId="6444"/>
    <cellStyle name="Input 4 2 2 4 3 2" xfId="35347"/>
    <cellStyle name="Input 4 2 2 4 3 3" xfId="35348"/>
    <cellStyle name="Input 4 2 2 4 3 4" xfId="35349"/>
    <cellStyle name="Input 4 2 2 4 3 5" xfId="35350"/>
    <cellStyle name="Input 4 2 2 4 3 6" xfId="35351"/>
    <cellStyle name="Input 4 2 2 4 3 7" xfId="35352"/>
    <cellStyle name="Input 4 2 2 4 4" xfId="6445"/>
    <cellStyle name="Input 4 2 2 4 5" xfId="35353"/>
    <cellStyle name="Input 4 2 2 4 6" xfId="35354"/>
    <cellStyle name="Input 4 2 2 4 7" xfId="35355"/>
    <cellStyle name="Input 4 2 2 4 8" xfId="35356"/>
    <cellStyle name="Input 4 2 2 5" xfId="6446"/>
    <cellStyle name="Input 4 2 2 5 2" xfId="6447"/>
    <cellStyle name="Input 4 2 2 5 2 2" xfId="35357"/>
    <cellStyle name="Input 4 2 2 5 2 3" xfId="35358"/>
    <cellStyle name="Input 4 2 2 5 2 4" xfId="35359"/>
    <cellStyle name="Input 4 2 2 5 2 5" xfId="35360"/>
    <cellStyle name="Input 4 2 2 5 2 6" xfId="35361"/>
    <cellStyle name="Input 4 2 2 5 2 7" xfId="35362"/>
    <cellStyle name="Input 4 2 2 5 2 8" xfId="35363"/>
    <cellStyle name="Input 4 2 2 5 3" xfId="6448"/>
    <cellStyle name="Input 4 2 2 5 3 2" xfId="35364"/>
    <cellStyle name="Input 4 2 2 5 4" xfId="35365"/>
    <cellStyle name="Input 4 2 2 5 5" xfId="35366"/>
    <cellStyle name="Input 4 2 2 5 6" xfId="35367"/>
    <cellStyle name="Input 4 2 2 5 7" xfId="35368"/>
    <cellStyle name="Input 4 2 2 6" xfId="6449"/>
    <cellStyle name="Input 4 2 2 6 2" xfId="35369"/>
    <cellStyle name="Input 4 2 2 6 3" xfId="35370"/>
    <cellStyle name="Input 4 2 2 6 4" xfId="35371"/>
    <cellStyle name="Input 4 2 2 6 5" xfId="35372"/>
    <cellStyle name="Input 4 2 2 6 6" xfId="35373"/>
    <cellStyle name="Input 4 2 2 6 7" xfId="35374"/>
    <cellStyle name="Input 4 2 2 7" xfId="6450"/>
    <cellStyle name="Input 4 2 2 8" xfId="35375"/>
    <cellStyle name="Input 4 2 2 9" xfId="35376"/>
    <cellStyle name="Input 4 2 3" xfId="6451"/>
    <cellStyle name="Input 4 2 3 2" xfId="6452"/>
    <cellStyle name="Input 4 2 3 2 2" xfId="6453"/>
    <cellStyle name="Input 4 2 3 2 2 2" xfId="35377"/>
    <cellStyle name="Input 4 2 3 2 2 3" xfId="35378"/>
    <cellStyle name="Input 4 2 3 2 2 4" xfId="35379"/>
    <cellStyle name="Input 4 2 3 2 2 5" xfId="35380"/>
    <cellStyle name="Input 4 2 3 2 2 6" xfId="35381"/>
    <cellStyle name="Input 4 2 3 2 2 7" xfId="35382"/>
    <cellStyle name="Input 4 2 3 2 2 8" xfId="35383"/>
    <cellStyle name="Input 4 2 3 2 3" xfId="6454"/>
    <cellStyle name="Input 4 2 3 2 3 2" xfId="35384"/>
    <cellStyle name="Input 4 2 3 2 4" xfId="35385"/>
    <cellStyle name="Input 4 2 3 2 5" xfId="35386"/>
    <cellStyle name="Input 4 2 3 2 6" xfId="35387"/>
    <cellStyle name="Input 4 2 3 2 7" xfId="35388"/>
    <cellStyle name="Input 4 2 3 3" xfId="6455"/>
    <cellStyle name="Input 4 2 3 3 2" xfId="35389"/>
    <cellStyle name="Input 4 2 3 3 3" xfId="35390"/>
    <cellStyle name="Input 4 2 3 3 4" xfId="35391"/>
    <cellStyle name="Input 4 2 3 3 5" xfId="35392"/>
    <cellStyle name="Input 4 2 3 3 6" xfId="35393"/>
    <cellStyle name="Input 4 2 3 3 7" xfId="35394"/>
    <cellStyle name="Input 4 2 3 4" xfId="6456"/>
    <cellStyle name="Input 4 2 3 5" xfId="35395"/>
    <cellStyle name="Input 4 2 3 6" xfId="35396"/>
    <cellStyle name="Input 4 2 3 7" xfId="35397"/>
    <cellStyle name="Input 4 2 3 8" xfId="35398"/>
    <cellStyle name="Input 4 2 4" xfId="6457"/>
    <cellStyle name="Input 4 2 4 2" xfId="6458"/>
    <cellStyle name="Input 4 2 4 2 2" xfId="6459"/>
    <cellStyle name="Input 4 2 4 2 2 2" xfId="35399"/>
    <cellStyle name="Input 4 2 4 2 2 3" xfId="35400"/>
    <cellStyle name="Input 4 2 4 2 2 4" xfId="35401"/>
    <cellStyle name="Input 4 2 4 2 2 5" xfId="35402"/>
    <cellStyle name="Input 4 2 4 2 2 6" xfId="35403"/>
    <cellStyle name="Input 4 2 4 2 2 7" xfId="35404"/>
    <cellStyle name="Input 4 2 4 2 2 8" xfId="35405"/>
    <cellStyle name="Input 4 2 4 2 3" xfId="6460"/>
    <cellStyle name="Input 4 2 4 2 3 2" xfId="35406"/>
    <cellStyle name="Input 4 2 4 2 4" xfId="35407"/>
    <cellStyle name="Input 4 2 4 2 5" xfId="35408"/>
    <cellStyle name="Input 4 2 4 2 6" xfId="35409"/>
    <cellStyle name="Input 4 2 4 2 7" xfId="35410"/>
    <cellStyle name="Input 4 2 4 3" xfId="6461"/>
    <cellStyle name="Input 4 2 4 3 2" xfId="35411"/>
    <cellStyle name="Input 4 2 4 3 3" xfId="35412"/>
    <cellStyle name="Input 4 2 4 3 4" xfId="35413"/>
    <cellStyle name="Input 4 2 4 3 5" xfId="35414"/>
    <cellStyle name="Input 4 2 4 3 6" xfId="35415"/>
    <cellStyle name="Input 4 2 4 3 7" xfId="35416"/>
    <cellStyle name="Input 4 2 4 4" xfId="6462"/>
    <cellStyle name="Input 4 2 4 5" xfId="35417"/>
    <cellStyle name="Input 4 2 4 6" xfId="35418"/>
    <cellStyle name="Input 4 2 4 7" xfId="35419"/>
    <cellStyle name="Input 4 2 4 8" xfId="35420"/>
    <cellStyle name="Input 4 2 5" xfId="6463"/>
    <cellStyle name="Input 4 2 5 2" xfId="6464"/>
    <cellStyle name="Input 4 2 5 2 2" xfId="6465"/>
    <cellStyle name="Input 4 2 5 2 2 2" xfId="35421"/>
    <cellStyle name="Input 4 2 5 2 2 3" xfId="35422"/>
    <cellStyle name="Input 4 2 5 2 2 4" xfId="35423"/>
    <cellStyle name="Input 4 2 5 2 2 5" xfId="35424"/>
    <cellStyle name="Input 4 2 5 2 2 6" xfId="35425"/>
    <cellStyle name="Input 4 2 5 2 2 7" xfId="35426"/>
    <cellStyle name="Input 4 2 5 2 2 8" xfId="35427"/>
    <cellStyle name="Input 4 2 5 2 3" xfId="6466"/>
    <cellStyle name="Input 4 2 5 2 3 2" xfId="35428"/>
    <cellStyle name="Input 4 2 5 2 4" xfId="35429"/>
    <cellStyle name="Input 4 2 5 2 5" xfId="35430"/>
    <cellStyle name="Input 4 2 5 2 6" xfId="35431"/>
    <cellStyle name="Input 4 2 5 2 7" xfId="35432"/>
    <cellStyle name="Input 4 2 5 3" xfId="6467"/>
    <cellStyle name="Input 4 2 5 3 2" xfId="35433"/>
    <cellStyle name="Input 4 2 5 3 3" xfId="35434"/>
    <cellStyle name="Input 4 2 5 3 4" xfId="35435"/>
    <cellStyle name="Input 4 2 5 3 5" xfId="35436"/>
    <cellStyle name="Input 4 2 5 3 6" xfId="35437"/>
    <cellStyle name="Input 4 2 5 3 7" xfId="35438"/>
    <cellStyle name="Input 4 2 5 4" xfId="6468"/>
    <cellStyle name="Input 4 2 5 5" xfId="35439"/>
    <cellStyle name="Input 4 2 5 6" xfId="35440"/>
    <cellStyle name="Input 4 2 5 7" xfId="35441"/>
    <cellStyle name="Input 4 2 5 8" xfId="35442"/>
    <cellStyle name="Input 4 2 6" xfId="6469"/>
    <cellStyle name="Input 4 2 6 2" xfId="6470"/>
    <cellStyle name="Input 4 2 6 2 2" xfId="35443"/>
    <cellStyle name="Input 4 2 6 2 3" xfId="35444"/>
    <cellStyle name="Input 4 2 6 2 4" xfId="35445"/>
    <cellStyle name="Input 4 2 6 2 5" xfId="35446"/>
    <cellStyle name="Input 4 2 6 2 6" xfId="35447"/>
    <cellStyle name="Input 4 2 6 2 7" xfId="35448"/>
    <cellStyle name="Input 4 2 6 2 8" xfId="35449"/>
    <cellStyle name="Input 4 2 6 3" xfId="6471"/>
    <cellStyle name="Input 4 2 6 3 2" xfId="35450"/>
    <cellStyle name="Input 4 2 6 4" xfId="35451"/>
    <cellStyle name="Input 4 2 6 5" xfId="35452"/>
    <cellStyle name="Input 4 2 6 6" xfId="35453"/>
    <cellStyle name="Input 4 2 6 7" xfId="35454"/>
    <cellStyle name="Input 4 2 7" xfId="6472"/>
    <cellStyle name="Input 4 2 7 2" xfId="35455"/>
    <cellStyle name="Input 4 2 7 3" xfId="35456"/>
    <cellStyle name="Input 4 2 7 4" xfId="35457"/>
    <cellStyle name="Input 4 2 7 5" xfId="35458"/>
    <cellStyle name="Input 4 2 7 6" xfId="35459"/>
    <cellStyle name="Input 4 2 7 7" xfId="35460"/>
    <cellStyle name="Input 4 2 8" xfId="6473"/>
    <cellStyle name="Input 4 2 9" xfId="35461"/>
    <cellStyle name="Input 4 3" xfId="6474"/>
    <cellStyle name="Input 4 3 10" xfId="35462"/>
    <cellStyle name="Input 4 3 11" xfId="35463"/>
    <cellStyle name="Input 4 3 2" xfId="6475"/>
    <cellStyle name="Input 4 3 2 2" xfId="6476"/>
    <cellStyle name="Input 4 3 2 2 2" xfId="6477"/>
    <cellStyle name="Input 4 3 2 2 2 2" xfId="35464"/>
    <cellStyle name="Input 4 3 2 2 2 3" xfId="35465"/>
    <cellStyle name="Input 4 3 2 2 2 4" xfId="35466"/>
    <cellStyle name="Input 4 3 2 2 2 5" xfId="35467"/>
    <cellStyle name="Input 4 3 2 2 2 6" xfId="35468"/>
    <cellStyle name="Input 4 3 2 2 2 7" xfId="35469"/>
    <cellStyle name="Input 4 3 2 2 2 8" xfId="35470"/>
    <cellStyle name="Input 4 3 2 2 3" xfId="6478"/>
    <cellStyle name="Input 4 3 2 2 3 2" xfId="35471"/>
    <cellStyle name="Input 4 3 2 2 4" xfId="35472"/>
    <cellStyle name="Input 4 3 2 2 5" xfId="35473"/>
    <cellStyle name="Input 4 3 2 2 6" xfId="35474"/>
    <cellStyle name="Input 4 3 2 2 7" xfId="35475"/>
    <cellStyle name="Input 4 3 2 3" xfId="6479"/>
    <cellStyle name="Input 4 3 2 3 2" xfId="35476"/>
    <cellStyle name="Input 4 3 2 3 3" xfId="35477"/>
    <cellStyle name="Input 4 3 2 3 4" xfId="35478"/>
    <cellStyle name="Input 4 3 2 3 5" xfId="35479"/>
    <cellStyle name="Input 4 3 2 3 6" xfId="35480"/>
    <cellStyle name="Input 4 3 2 3 7" xfId="35481"/>
    <cellStyle name="Input 4 3 2 4" xfId="6480"/>
    <cellStyle name="Input 4 3 2 5" xfId="35482"/>
    <cellStyle name="Input 4 3 2 6" xfId="35483"/>
    <cellStyle name="Input 4 3 2 7" xfId="35484"/>
    <cellStyle name="Input 4 3 2 8" xfId="35485"/>
    <cellStyle name="Input 4 3 3" xfId="6481"/>
    <cellStyle name="Input 4 3 3 2" xfId="6482"/>
    <cellStyle name="Input 4 3 3 2 2" xfId="6483"/>
    <cellStyle name="Input 4 3 3 2 2 2" xfId="35486"/>
    <cellStyle name="Input 4 3 3 2 2 3" xfId="35487"/>
    <cellStyle name="Input 4 3 3 2 2 4" xfId="35488"/>
    <cellStyle name="Input 4 3 3 2 2 5" xfId="35489"/>
    <cellStyle name="Input 4 3 3 2 2 6" xfId="35490"/>
    <cellStyle name="Input 4 3 3 2 2 7" xfId="35491"/>
    <cellStyle name="Input 4 3 3 2 2 8" xfId="35492"/>
    <cellStyle name="Input 4 3 3 2 3" xfId="6484"/>
    <cellStyle name="Input 4 3 3 2 3 2" xfId="35493"/>
    <cellStyle name="Input 4 3 3 2 4" xfId="35494"/>
    <cellStyle name="Input 4 3 3 2 5" xfId="35495"/>
    <cellStyle name="Input 4 3 3 2 6" xfId="35496"/>
    <cellStyle name="Input 4 3 3 2 7" xfId="35497"/>
    <cellStyle name="Input 4 3 3 3" xfId="6485"/>
    <cellStyle name="Input 4 3 3 3 2" xfId="35498"/>
    <cellStyle name="Input 4 3 3 3 3" xfId="35499"/>
    <cellStyle name="Input 4 3 3 3 4" xfId="35500"/>
    <cellStyle name="Input 4 3 3 3 5" xfId="35501"/>
    <cellStyle name="Input 4 3 3 3 6" xfId="35502"/>
    <cellStyle name="Input 4 3 3 3 7" xfId="35503"/>
    <cellStyle name="Input 4 3 3 4" xfId="6486"/>
    <cellStyle name="Input 4 3 3 5" xfId="35504"/>
    <cellStyle name="Input 4 3 3 6" xfId="35505"/>
    <cellStyle name="Input 4 3 3 7" xfId="35506"/>
    <cellStyle name="Input 4 3 3 8" xfId="35507"/>
    <cellStyle name="Input 4 3 4" xfId="6487"/>
    <cellStyle name="Input 4 3 4 2" xfId="6488"/>
    <cellStyle name="Input 4 3 4 2 2" xfId="6489"/>
    <cellStyle name="Input 4 3 4 2 2 2" xfId="35508"/>
    <cellStyle name="Input 4 3 4 2 2 3" xfId="35509"/>
    <cellStyle name="Input 4 3 4 2 2 4" xfId="35510"/>
    <cellStyle name="Input 4 3 4 2 2 5" xfId="35511"/>
    <cellStyle name="Input 4 3 4 2 2 6" xfId="35512"/>
    <cellStyle name="Input 4 3 4 2 2 7" xfId="35513"/>
    <cellStyle name="Input 4 3 4 2 2 8" xfId="35514"/>
    <cellStyle name="Input 4 3 4 2 3" xfId="6490"/>
    <cellStyle name="Input 4 3 4 2 3 2" xfId="35515"/>
    <cellStyle name="Input 4 3 4 2 4" xfId="35516"/>
    <cellStyle name="Input 4 3 4 2 5" xfId="35517"/>
    <cellStyle name="Input 4 3 4 2 6" xfId="35518"/>
    <cellStyle name="Input 4 3 4 2 7" xfId="35519"/>
    <cellStyle name="Input 4 3 4 3" xfId="6491"/>
    <cellStyle name="Input 4 3 4 3 2" xfId="35520"/>
    <cellStyle name="Input 4 3 4 3 3" xfId="35521"/>
    <cellStyle name="Input 4 3 4 3 4" xfId="35522"/>
    <cellStyle name="Input 4 3 4 3 5" xfId="35523"/>
    <cellStyle name="Input 4 3 4 3 6" xfId="35524"/>
    <cellStyle name="Input 4 3 4 3 7" xfId="35525"/>
    <cellStyle name="Input 4 3 4 4" xfId="6492"/>
    <cellStyle name="Input 4 3 4 5" xfId="35526"/>
    <cellStyle name="Input 4 3 4 6" xfId="35527"/>
    <cellStyle name="Input 4 3 4 7" xfId="35528"/>
    <cellStyle name="Input 4 3 4 8" xfId="35529"/>
    <cellStyle name="Input 4 3 5" xfId="6493"/>
    <cellStyle name="Input 4 3 5 2" xfId="6494"/>
    <cellStyle name="Input 4 3 5 2 2" xfId="35530"/>
    <cellStyle name="Input 4 3 5 2 3" xfId="35531"/>
    <cellStyle name="Input 4 3 5 2 4" xfId="35532"/>
    <cellStyle name="Input 4 3 5 2 5" xfId="35533"/>
    <cellStyle name="Input 4 3 5 2 6" xfId="35534"/>
    <cellStyle name="Input 4 3 5 2 7" xfId="35535"/>
    <cellStyle name="Input 4 3 5 2 8" xfId="35536"/>
    <cellStyle name="Input 4 3 5 3" xfId="6495"/>
    <cellStyle name="Input 4 3 5 3 2" xfId="35537"/>
    <cellStyle name="Input 4 3 5 4" xfId="35538"/>
    <cellStyle name="Input 4 3 5 5" xfId="35539"/>
    <cellStyle name="Input 4 3 5 6" xfId="35540"/>
    <cellStyle name="Input 4 3 5 7" xfId="35541"/>
    <cellStyle name="Input 4 3 6" xfId="6496"/>
    <cellStyle name="Input 4 3 6 2" xfId="35542"/>
    <cellStyle name="Input 4 3 6 3" xfId="35543"/>
    <cellStyle name="Input 4 3 6 4" xfId="35544"/>
    <cellStyle name="Input 4 3 6 5" xfId="35545"/>
    <cellStyle name="Input 4 3 6 6" xfId="35546"/>
    <cellStyle name="Input 4 3 6 7" xfId="35547"/>
    <cellStyle name="Input 4 3 7" xfId="6497"/>
    <cellStyle name="Input 4 3 8" xfId="35548"/>
    <cellStyle name="Input 4 3 9" xfId="35549"/>
    <cellStyle name="Input 4 4" xfId="6498"/>
    <cellStyle name="Input 4 4 10" xfId="35550"/>
    <cellStyle name="Input 4 4 11" xfId="35551"/>
    <cellStyle name="Input 4 4 2" xfId="6499"/>
    <cellStyle name="Input 4 4 2 2" xfId="6500"/>
    <cellStyle name="Input 4 4 2 2 2" xfId="6501"/>
    <cellStyle name="Input 4 4 2 2 2 2" xfId="35552"/>
    <cellStyle name="Input 4 4 2 2 2 3" xfId="35553"/>
    <cellStyle name="Input 4 4 2 2 2 4" xfId="35554"/>
    <cellStyle name="Input 4 4 2 2 2 5" xfId="35555"/>
    <cellStyle name="Input 4 4 2 2 2 6" xfId="35556"/>
    <cellStyle name="Input 4 4 2 2 2 7" xfId="35557"/>
    <cellStyle name="Input 4 4 2 2 2 8" xfId="35558"/>
    <cellStyle name="Input 4 4 2 2 3" xfId="6502"/>
    <cellStyle name="Input 4 4 2 2 3 2" xfId="35559"/>
    <cellStyle name="Input 4 4 2 2 4" xfId="35560"/>
    <cellStyle name="Input 4 4 2 2 5" xfId="35561"/>
    <cellStyle name="Input 4 4 2 2 6" xfId="35562"/>
    <cellStyle name="Input 4 4 2 2 7" xfId="35563"/>
    <cellStyle name="Input 4 4 2 3" xfId="6503"/>
    <cellStyle name="Input 4 4 2 3 2" xfId="35564"/>
    <cellStyle name="Input 4 4 2 3 3" xfId="35565"/>
    <cellStyle name="Input 4 4 2 3 4" xfId="35566"/>
    <cellStyle name="Input 4 4 2 3 5" xfId="35567"/>
    <cellStyle name="Input 4 4 2 3 6" xfId="35568"/>
    <cellStyle name="Input 4 4 2 3 7" xfId="35569"/>
    <cellStyle name="Input 4 4 2 4" xfId="6504"/>
    <cellStyle name="Input 4 4 2 5" xfId="35570"/>
    <cellStyle name="Input 4 4 2 6" xfId="35571"/>
    <cellStyle name="Input 4 4 2 7" xfId="35572"/>
    <cellStyle name="Input 4 4 2 8" xfId="35573"/>
    <cellStyle name="Input 4 4 3" xfId="6505"/>
    <cellStyle name="Input 4 4 3 2" xfId="6506"/>
    <cellStyle name="Input 4 4 3 2 2" xfId="6507"/>
    <cellStyle name="Input 4 4 3 2 2 2" xfId="35574"/>
    <cellStyle name="Input 4 4 3 2 2 3" xfId="35575"/>
    <cellStyle name="Input 4 4 3 2 2 4" xfId="35576"/>
    <cellStyle name="Input 4 4 3 2 2 5" xfId="35577"/>
    <cellStyle name="Input 4 4 3 2 2 6" xfId="35578"/>
    <cellStyle name="Input 4 4 3 2 2 7" xfId="35579"/>
    <cellStyle name="Input 4 4 3 2 2 8" xfId="35580"/>
    <cellStyle name="Input 4 4 3 2 3" xfId="6508"/>
    <cellStyle name="Input 4 4 3 2 3 2" xfId="35581"/>
    <cellStyle name="Input 4 4 3 2 4" xfId="35582"/>
    <cellStyle name="Input 4 4 3 2 5" xfId="35583"/>
    <cellStyle name="Input 4 4 3 2 6" xfId="35584"/>
    <cellStyle name="Input 4 4 3 2 7" xfId="35585"/>
    <cellStyle name="Input 4 4 3 3" xfId="6509"/>
    <cellStyle name="Input 4 4 3 3 2" xfId="35586"/>
    <cellStyle name="Input 4 4 3 3 3" xfId="35587"/>
    <cellStyle name="Input 4 4 3 3 4" xfId="35588"/>
    <cellStyle name="Input 4 4 3 3 5" xfId="35589"/>
    <cellStyle name="Input 4 4 3 3 6" xfId="35590"/>
    <cellStyle name="Input 4 4 3 3 7" xfId="35591"/>
    <cellStyle name="Input 4 4 3 4" xfId="6510"/>
    <cellStyle name="Input 4 4 3 5" xfId="35592"/>
    <cellStyle name="Input 4 4 3 6" xfId="35593"/>
    <cellStyle name="Input 4 4 3 7" xfId="35594"/>
    <cellStyle name="Input 4 4 3 8" xfId="35595"/>
    <cellStyle name="Input 4 4 4" xfId="6511"/>
    <cellStyle name="Input 4 4 4 2" xfId="6512"/>
    <cellStyle name="Input 4 4 4 2 2" xfId="6513"/>
    <cellStyle name="Input 4 4 4 2 2 2" xfId="35596"/>
    <cellStyle name="Input 4 4 4 2 2 3" xfId="35597"/>
    <cellStyle name="Input 4 4 4 2 2 4" xfId="35598"/>
    <cellStyle name="Input 4 4 4 2 2 5" xfId="35599"/>
    <cellStyle name="Input 4 4 4 2 2 6" xfId="35600"/>
    <cellStyle name="Input 4 4 4 2 2 7" xfId="35601"/>
    <cellStyle name="Input 4 4 4 2 2 8" xfId="35602"/>
    <cellStyle name="Input 4 4 4 2 3" xfId="6514"/>
    <cellStyle name="Input 4 4 4 2 3 2" xfId="35603"/>
    <cellStyle name="Input 4 4 4 2 4" xfId="35604"/>
    <cellStyle name="Input 4 4 4 2 5" xfId="35605"/>
    <cellStyle name="Input 4 4 4 2 6" xfId="35606"/>
    <cellStyle name="Input 4 4 4 2 7" xfId="35607"/>
    <cellStyle name="Input 4 4 4 3" xfId="6515"/>
    <cellStyle name="Input 4 4 4 3 2" xfId="35608"/>
    <cellStyle name="Input 4 4 4 3 3" xfId="35609"/>
    <cellStyle name="Input 4 4 4 3 4" xfId="35610"/>
    <cellStyle name="Input 4 4 4 3 5" xfId="35611"/>
    <cellStyle name="Input 4 4 4 3 6" xfId="35612"/>
    <cellStyle name="Input 4 4 4 3 7" xfId="35613"/>
    <cellStyle name="Input 4 4 4 4" xfId="6516"/>
    <cellStyle name="Input 4 4 4 5" xfId="35614"/>
    <cellStyle name="Input 4 4 4 6" xfId="35615"/>
    <cellStyle name="Input 4 4 4 7" xfId="35616"/>
    <cellStyle name="Input 4 4 4 8" xfId="35617"/>
    <cellStyle name="Input 4 4 5" xfId="6517"/>
    <cellStyle name="Input 4 4 5 2" xfId="6518"/>
    <cellStyle name="Input 4 4 5 2 2" xfId="35618"/>
    <cellStyle name="Input 4 4 5 2 3" xfId="35619"/>
    <cellStyle name="Input 4 4 5 2 4" xfId="35620"/>
    <cellStyle name="Input 4 4 5 2 5" xfId="35621"/>
    <cellStyle name="Input 4 4 5 2 6" xfId="35622"/>
    <cellStyle name="Input 4 4 5 2 7" xfId="35623"/>
    <cellStyle name="Input 4 4 5 2 8" xfId="35624"/>
    <cellStyle name="Input 4 4 5 3" xfId="6519"/>
    <cellStyle name="Input 4 4 5 3 2" xfId="35625"/>
    <cellStyle name="Input 4 4 5 4" xfId="35626"/>
    <cellStyle name="Input 4 4 5 5" xfId="35627"/>
    <cellStyle name="Input 4 4 5 6" xfId="35628"/>
    <cellStyle name="Input 4 4 5 7" xfId="35629"/>
    <cellStyle name="Input 4 4 6" xfId="6520"/>
    <cellStyle name="Input 4 4 6 2" xfId="35630"/>
    <cellStyle name="Input 4 4 6 3" xfId="35631"/>
    <cellStyle name="Input 4 4 6 4" xfId="35632"/>
    <cellStyle name="Input 4 4 6 5" xfId="35633"/>
    <cellStyle name="Input 4 4 6 6" xfId="35634"/>
    <cellStyle name="Input 4 4 6 7" xfId="35635"/>
    <cellStyle name="Input 4 4 7" xfId="6521"/>
    <cellStyle name="Input 4 4 8" xfId="35636"/>
    <cellStyle name="Input 4 4 9" xfId="35637"/>
    <cellStyle name="Input 4 5" xfId="6522"/>
    <cellStyle name="Input 4 5 2" xfId="6523"/>
    <cellStyle name="Input 4 5 2 2" xfId="6524"/>
    <cellStyle name="Input 4 5 2 2 2" xfId="35638"/>
    <cellStyle name="Input 4 5 2 2 3" xfId="35639"/>
    <cellStyle name="Input 4 5 2 2 4" xfId="35640"/>
    <cellStyle name="Input 4 5 2 2 5" xfId="35641"/>
    <cellStyle name="Input 4 5 2 2 6" xfId="35642"/>
    <cellStyle name="Input 4 5 2 2 7" xfId="35643"/>
    <cellStyle name="Input 4 5 2 2 8" xfId="35644"/>
    <cellStyle name="Input 4 5 2 3" xfId="6525"/>
    <cellStyle name="Input 4 5 2 3 2" xfId="35645"/>
    <cellStyle name="Input 4 5 2 4" xfId="35646"/>
    <cellStyle name="Input 4 5 2 5" xfId="35647"/>
    <cellStyle name="Input 4 5 2 6" xfId="35648"/>
    <cellStyle name="Input 4 5 2 7" xfId="35649"/>
    <cellStyle name="Input 4 5 3" xfId="6526"/>
    <cellStyle name="Input 4 5 3 2" xfId="35650"/>
    <cellStyle name="Input 4 5 3 3" xfId="35651"/>
    <cellStyle name="Input 4 5 3 4" xfId="35652"/>
    <cellStyle name="Input 4 5 3 5" xfId="35653"/>
    <cellStyle name="Input 4 5 3 6" xfId="35654"/>
    <cellStyle name="Input 4 5 3 7" xfId="35655"/>
    <cellStyle name="Input 4 5 4" xfId="6527"/>
    <cellStyle name="Input 4 5 5" xfId="35656"/>
    <cellStyle name="Input 4 5 6" xfId="35657"/>
    <cellStyle name="Input 4 5 7" xfId="35658"/>
    <cellStyle name="Input 4 5 8" xfId="35659"/>
    <cellStyle name="Input 4 6" xfId="6528"/>
    <cellStyle name="Input 4 6 2" xfId="6529"/>
    <cellStyle name="Input 4 6 2 2" xfId="6530"/>
    <cellStyle name="Input 4 6 2 2 2" xfId="35660"/>
    <cellStyle name="Input 4 6 2 2 3" xfId="35661"/>
    <cellStyle name="Input 4 6 2 2 4" xfId="35662"/>
    <cellStyle name="Input 4 6 2 2 5" xfId="35663"/>
    <cellStyle name="Input 4 6 2 2 6" xfId="35664"/>
    <cellStyle name="Input 4 6 2 2 7" xfId="35665"/>
    <cellStyle name="Input 4 6 2 2 8" xfId="35666"/>
    <cellStyle name="Input 4 6 2 3" xfId="6531"/>
    <cellStyle name="Input 4 6 2 3 2" xfId="35667"/>
    <cellStyle name="Input 4 6 2 4" xfId="35668"/>
    <cellStyle name="Input 4 6 2 5" xfId="35669"/>
    <cellStyle name="Input 4 6 2 6" xfId="35670"/>
    <cellStyle name="Input 4 6 2 7" xfId="35671"/>
    <cellStyle name="Input 4 6 3" xfId="6532"/>
    <cellStyle name="Input 4 6 3 2" xfId="35672"/>
    <cellStyle name="Input 4 6 3 3" xfId="35673"/>
    <cellStyle name="Input 4 6 3 4" xfId="35674"/>
    <cellStyle name="Input 4 6 3 5" xfId="35675"/>
    <cellStyle name="Input 4 6 3 6" xfId="35676"/>
    <cellStyle name="Input 4 6 3 7" xfId="35677"/>
    <cellStyle name="Input 4 6 4" xfId="6533"/>
    <cellStyle name="Input 4 6 5" xfId="35678"/>
    <cellStyle name="Input 4 6 6" xfId="35679"/>
    <cellStyle name="Input 4 6 7" xfId="35680"/>
    <cellStyle name="Input 4 6 8" xfId="35681"/>
    <cellStyle name="Input 4 7" xfId="6534"/>
    <cellStyle name="Input 4 7 2" xfId="6535"/>
    <cellStyle name="Input 4 7 2 2" xfId="6536"/>
    <cellStyle name="Input 4 7 2 2 2" xfId="35682"/>
    <cellStyle name="Input 4 7 2 2 3" xfId="35683"/>
    <cellStyle name="Input 4 7 2 2 4" xfId="35684"/>
    <cellStyle name="Input 4 7 2 2 5" xfId="35685"/>
    <cellStyle name="Input 4 7 2 2 6" xfId="35686"/>
    <cellStyle name="Input 4 7 2 2 7" xfId="35687"/>
    <cellStyle name="Input 4 7 2 2 8" xfId="35688"/>
    <cellStyle name="Input 4 7 2 3" xfId="6537"/>
    <cellStyle name="Input 4 7 2 3 2" xfId="35689"/>
    <cellStyle name="Input 4 7 2 4" xfId="35690"/>
    <cellStyle name="Input 4 7 2 5" xfId="35691"/>
    <cellStyle name="Input 4 7 2 6" xfId="35692"/>
    <cellStyle name="Input 4 7 2 7" xfId="35693"/>
    <cellStyle name="Input 4 7 3" xfId="6538"/>
    <cellStyle name="Input 4 7 3 2" xfId="35694"/>
    <cellStyle name="Input 4 7 3 3" xfId="35695"/>
    <cellStyle name="Input 4 7 3 4" xfId="35696"/>
    <cellStyle name="Input 4 7 3 5" xfId="35697"/>
    <cellStyle name="Input 4 7 3 6" xfId="35698"/>
    <cellStyle name="Input 4 7 3 7" xfId="35699"/>
    <cellStyle name="Input 4 7 4" xfId="6539"/>
    <cellStyle name="Input 4 7 5" xfId="35700"/>
    <cellStyle name="Input 4 7 6" xfId="35701"/>
    <cellStyle name="Input 4 7 7" xfId="35702"/>
    <cellStyle name="Input 4 7 8" xfId="35703"/>
    <cellStyle name="Input 4 8" xfId="6540"/>
    <cellStyle name="Input 4 8 2" xfId="6541"/>
    <cellStyle name="Input 4 8 2 2" xfId="35704"/>
    <cellStyle name="Input 4 8 2 3" xfId="35705"/>
    <cellStyle name="Input 4 8 2 4" xfId="35706"/>
    <cellStyle name="Input 4 8 2 5" xfId="35707"/>
    <cellStyle name="Input 4 8 2 6" xfId="35708"/>
    <cellStyle name="Input 4 8 2 7" xfId="35709"/>
    <cellStyle name="Input 4 8 2 8" xfId="35710"/>
    <cellStyle name="Input 4 8 3" xfId="6542"/>
    <cellStyle name="Input 4 8 3 2" xfId="35711"/>
    <cellStyle name="Input 4 8 4" xfId="35712"/>
    <cellStyle name="Input 4 8 5" xfId="35713"/>
    <cellStyle name="Input 4 8 6" xfId="35714"/>
    <cellStyle name="Input 4 8 7" xfId="35715"/>
    <cellStyle name="Input 4 9" xfId="6543"/>
    <cellStyle name="Input 4 9 2" xfId="35716"/>
    <cellStyle name="Input 4 9 3" xfId="35717"/>
    <cellStyle name="Input 4 9 4" xfId="35718"/>
    <cellStyle name="Input 4 9 5" xfId="35719"/>
    <cellStyle name="Input 4 9 6" xfId="35720"/>
    <cellStyle name="Input 4 9 7" xfId="35721"/>
    <cellStyle name="Input 5" xfId="6544"/>
    <cellStyle name="Input 5 10" xfId="6545"/>
    <cellStyle name="Input 5 11" xfId="35722"/>
    <cellStyle name="Input 5 12" xfId="35723"/>
    <cellStyle name="Input 5 13" xfId="35724"/>
    <cellStyle name="Input 5 14" xfId="35725"/>
    <cellStyle name="Input 5 2" xfId="6546"/>
    <cellStyle name="Input 5 2 10" xfId="35726"/>
    <cellStyle name="Input 5 2 11" xfId="35727"/>
    <cellStyle name="Input 5 2 12" xfId="35728"/>
    <cellStyle name="Input 5 2 2" xfId="6547"/>
    <cellStyle name="Input 5 2 2 10" xfId="35729"/>
    <cellStyle name="Input 5 2 2 11" xfId="35730"/>
    <cellStyle name="Input 5 2 2 2" xfId="6548"/>
    <cellStyle name="Input 5 2 2 2 2" xfId="6549"/>
    <cellStyle name="Input 5 2 2 2 2 2" xfId="6550"/>
    <cellStyle name="Input 5 2 2 2 2 2 2" xfId="35731"/>
    <cellStyle name="Input 5 2 2 2 2 2 3" xfId="35732"/>
    <cellStyle name="Input 5 2 2 2 2 2 4" xfId="35733"/>
    <cellStyle name="Input 5 2 2 2 2 2 5" xfId="35734"/>
    <cellStyle name="Input 5 2 2 2 2 2 6" xfId="35735"/>
    <cellStyle name="Input 5 2 2 2 2 2 7" xfId="35736"/>
    <cellStyle name="Input 5 2 2 2 2 2 8" xfId="35737"/>
    <cellStyle name="Input 5 2 2 2 2 3" xfId="6551"/>
    <cellStyle name="Input 5 2 2 2 2 3 2" xfId="35738"/>
    <cellStyle name="Input 5 2 2 2 2 4" xfId="35739"/>
    <cellStyle name="Input 5 2 2 2 2 5" xfId="35740"/>
    <cellStyle name="Input 5 2 2 2 2 6" xfId="35741"/>
    <cellStyle name="Input 5 2 2 2 2 7" xfId="35742"/>
    <cellStyle name="Input 5 2 2 2 3" xfId="6552"/>
    <cellStyle name="Input 5 2 2 2 3 2" xfId="35743"/>
    <cellStyle name="Input 5 2 2 2 3 3" xfId="35744"/>
    <cellStyle name="Input 5 2 2 2 3 4" xfId="35745"/>
    <cellStyle name="Input 5 2 2 2 3 5" xfId="35746"/>
    <cellStyle name="Input 5 2 2 2 3 6" xfId="35747"/>
    <cellStyle name="Input 5 2 2 2 3 7" xfId="35748"/>
    <cellStyle name="Input 5 2 2 2 4" xfId="6553"/>
    <cellStyle name="Input 5 2 2 2 5" xfId="35749"/>
    <cellStyle name="Input 5 2 2 2 6" xfId="35750"/>
    <cellStyle name="Input 5 2 2 2 7" xfId="35751"/>
    <cellStyle name="Input 5 2 2 2 8" xfId="35752"/>
    <cellStyle name="Input 5 2 2 3" xfId="6554"/>
    <cellStyle name="Input 5 2 2 3 2" xfId="6555"/>
    <cellStyle name="Input 5 2 2 3 2 2" xfId="6556"/>
    <cellStyle name="Input 5 2 2 3 2 2 2" xfId="35753"/>
    <cellStyle name="Input 5 2 2 3 2 2 3" xfId="35754"/>
    <cellStyle name="Input 5 2 2 3 2 2 4" xfId="35755"/>
    <cellStyle name="Input 5 2 2 3 2 2 5" xfId="35756"/>
    <cellStyle name="Input 5 2 2 3 2 2 6" xfId="35757"/>
    <cellStyle name="Input 5 2 2 3 2 2 7" xfId="35758"/>
    <cellStyle name="Input 5 2 2 3 2 2 8" xfId="35759"/>
    <cellStyle name="Input 5 2 2 3 2 3" xfId="6557"/>
    <cellStyle name="Input 5 2 2 3 2 3 2" xfId="35760"/>
    <cellStyle name="Input 5 2 2 3 2 4" xfId="35761"/>
    <cellStyle name="Input 5 2 2 3 2 5" xfId="35762"/>
    <cellStyle name="Input 5 2 2 3 2 6" xfId="35763"/>
    <cellStyle name="Input 5 2 2 3 2 7" xfId="35764"/>
    <cellStyle name="Input 5 2 2 3 3" xfId="6558"/>
    <cellStyle name="Input 5 2 2 3 3 2" xfId="35765"/>
    <cellStyle name="Input 5 2 2 3 3 3" xfId="35766"/>
    <cellStyle name="Input 5 2 2 3 3 4" xfId="35767"/>
    <cellStyle name="Input 5 2 2 3 3 5" xfId="35768"/>
    <cellStyle name="Input 5 2 2 3 3 6" xfId="35769"/>
    <cellStyle name="Input 5 2 2 3 3 7" xfId="35770"/>
    <cellStyle name="Input 5 2 2 3 4" xfId="6559"/>
    <cellStyle name="Input 5 2 2 3 5" xfId="35771"/>
    <cellStyle name="Input 5 2 2 3 6" xfId="35772"/>
    <cellStyle name="Input 5 2 2 3 7" xfId="35773"/>
    <cellStyle name="Input 5 2 2 3 8" xfId="35774"/>
    <cellStyle name="Input 5 2 2 4" xfId="6560"/>
    <cellStyle name="Input 5 2 2 4 2" xfId="6561"/>
    <cellStyle name="Input 5 2 2 4 2 2" xfId="6562"/>
    <cellStyle name="Input 5 2 2 4 2 2 2" xfId="35775"/>
    <cellStyle name="Input 5 2 2 4 2 2 3" xfId="35776"/>
    <cellStyle name="Input 5 2 2 4 2 2 4" xfId="35777"/>
    <cellStyle name="Input 5 2 2 4 2 2 5" xfId="35778"/>
    <cellStyle name="Input 5 2 2 4 2 2 6" xfId="35779"/>
    <cellStyle name="Input 5 2 2 4 2 2 7" xfId="35780"/>
    <cellStyle name="Input 5 2 2 4 2 2 8" xfId="35781"/>
    <cellStyle name="Input 5 2 2 4 2 3" xfId="6563"/>
    <cellStyle name="Input 5 2 2 4 2 3 2" xfId="35782"/>
    <cellStyle name="Input 5 2 2 4 2 4" xfId="35783"/>
    <cellStyle name="Input 5 2 2 4 2 5" xfId="35784"/>
    <cellStyle name="Input 5 2 2 4 2 6" xfId="35785"/>
    <cellStyle name="Input 5 2 2 4 2 7" xfId="35786"/>
    <cellStyle name="Input 5 2 2 4 3" xfId="6564"/>
    <cellStyle name="Input 5 2 2 4 3 2" xfId="35787"/>
    <cellStyle name="Input 5 2 2 4 3 3" xfId="35788"/>
    <cellStyle name="Input 5 2 2 4 3 4" xfId="35789"/>
    <cellStyle name="Input 5 2 2 4 3 5" xfId="35790"/>
    <cellStyle name="Input 5 2 2 4 3 6" xfId="35791"/>
    <cellStyle name="Input 5 2 2 4 3 7" xfId="35792"/>
    <cellStyle name="Input 5 2 2 4 4" xfId="6565"/>
    <cellStyle name="Input 5 2 2 4 5" xfId="35793"/>
    <cellStyle name="Input 5 2 2 4 6" xfId="35794"/>
    <cellStyle name="Input 5 2 2 4 7" xfId="35795"/>
    <cellStyle name="Input 5 2 2 4 8" xfId="35796"/>
    <cellStyle name="Input 5 2 2 5" xfId="6566"/>
    <cellStyle name="Input 5 2 2 5 2" xfId="6567"/>
    <cellStyle name="Input 5 2 2 5 2 2" xfId="35797"/>
    <cellStyle name="Input 5 2 2 5 2 3" xfId="35798"/>
    <cellStyle name="Input 5 2 2 5 2 4" xfId="35799"/>
    <cellStyle name="Input 5 2 2 5 2 5" xfId="35800"/>
    <cellStyle name="Input 5 2 2 5 2 6" xfId="35801"/>
    <cellStyle name="Input 5 2 2 5 2 7" xfId="35802"/>
    <cellStyle name="Input 5 2 2 5 2 8" xfId="35803"/>
    <cellStyle name="Input 5 2 2 5 3" xfId="6568"/>
    <cellStyle name="Input 5 2 2 5 3 2" xfId="35804"/>
    <cellStyle name="Input 5 2 2 5 4" xfId="35805"/>
    <cellStyle name="Input 5 2 2 5 5" xfId="35806"/>
    <cellStyle name="Input 5 2 2 5 6" xfId="35807"/>
    <cellStyle name="Input 5 2 2 5 7" xfId="35808"/>
    <cellStyle name="Input 5 2 2 6" xfId="6569"/>
    <cellStyle name="Input 5 2 2 6 2" xfId="35809"/>
    <cellStyle name="Input 5 2 2 6 3" xfId="35810"/>
    <cellStyle name="Input 5 2 2 6 4" xfId="35811"/>
    <cellStyle name="Input 5 2 2 6 5" xfId="35812"/>
    <cellStyle name="Input 5 2 2 6 6" xfId="35813"/>
    <cellStyle name="Input 5 2 2 6 7" xfId="35814"/>
    <cellStyle name="Input 5 2 2 7" xfId="6570"/>
    <cellStyle name="Input 5 2 2 8" xfId="35815"/>
    <cellStyle name="Input 5 2 2 9" xfId="35816"/>
    <cellStyle name="Input 5 2 3" xfId="6571"/>
    <cellStyle name="Input 5 2 3 2" xfId="6572"/>
    <cellStyle name="Input 5 2 3 2 2" xfId="6573"/>
    <cellStyle name="Input 5 2 3 2 2 2" xfId="35817"/>
    <cellStyle name="Input 5 2 3 2 2 3" xfId="35818"/>
    <cellStyle name="Input 5 2 3 2 2 4" xfId="35819"/>
    <cellStyle name="Input 5 2 3 2 2 5" xfId="35820"/>
    <cellStyle name="Input 5 2 3 2 2 6" xfId="35821"/>
    <cellStyle name="Input 5 2 3 2 2 7" xfId="35822"/>
    <cellStyle name="Input 5 2 3 2 2 8" xfId="35823"/>
    <cellStyle name="Input 5 2 3 2 3" xfId="6574"/>
    <cellStyle name="Input 5 2 3 2 3 2" xfId="35824"/>
    <cellStyle name="Input 5 2 3 2 4" xfId="35825"/>
    <cellStyle name="Input 5 2 3 2 5" xfId="35826"/>
    <cellStyle name="Input 5 2 3 2 6" xfId="35827"/>
    <cellStyle name="Input 5 2 3 2 7" xfId="35828"/>
    <cellStyle name="Input 5 2 3 3" xfId="6575"/>
    <cellStyle name="Input 5 2 3 3 2" xfId="35829"/>
    <cellStyle name="Input 5 2 3 3 3" xfId="35830"/>
    <cellStyle name="Input 5 2 3 3 4" xfId="35831"/>
    <cellStyle name="Input 5 2 3 3 5" xfId="35832"/>
    <cellStyle name="Input 5 2 3 3 6" xfId="35833"/>
    <cellStyle name="Input 5 2 3 3 7" xfId="35834"/>
    <cellStyle name="Input 5 2 3 4" xfId="6576"/>
    <cellStyle name="Input 5 2 3 5" xfId="35835"/>
    <cellStyle name="Input 5 2 3 6" xfId="35836"/>
    <cellStyle name="Input 5 2 3 7" xfId="35837"/>
    <cellStyle name="Input 5 2 3 8" xfId="35838"/>
    <cellStyle name="Input 5 2 4" xfId="6577"/>
    <cellStyle name="Input 5 2 4 2" xfId="6578"/>
    <cellStyle name="Input 5 2 4 2 2" xfId="6579"/>
    <cellStyle name="Input 5 2 4 2 2 2" xfId="35839"/>
    <cellStyle name="Input 5 2 4 2 2 3" xfId="35840"/>
    <cellStyle name="Input 5 2 4 2 2 4" xfId="35841"/>
    <cellStyle name="Input 5 2 4 2 2 5" xfId="35842"/>
    <cellStyle name="Input 5 2 4 2 2 6" xfId="35843"/>
    <cellStyle name="Input 5 2 4 2 2 7" xfId="35844"/>
    <cellStyle name="Input 5 2 4 2 2 8" xfId="35845"/>
    <cellStyle name="Input 5 2 4 2 3" xfId="6580"/>
    <cellStyle name="Input 5 2 4 2 3 2" xfId="35846"/>
    <cellStyle name="Input 5 2 4 2 4" xfId="35847"/>
    <cellStyle name="Input 5 2 4 2 5" xfId="35848"/>
    <cellStyle name="Input 5 2 4 2 6" xfId="35849"/>
    <cellStyle name="Input 5 2 4 2 7" xfId="35850"/>
    <cellStyle name="Input 5 2 4 3" xfId="6581"/>
    <cellStyle name="Input 5 2 4 3 2" xfId="35851"/>
    <cellStyle name="Input 5 2 4 3 3" xfId="35852"/>
    <cellStyle name="Input 5 2 4 3 4" xfId="35853"/>
    <cellStyle name="Input 5 2 4 3 5" xfId="35854"/>
    <cellStyle name="Input 5 2 4 3 6" xfId="35855"/>
    <cellStyle name="Input 5 2 4 3 7" xfId="35856"/>
    <cellStyle name="Input 5 2 4 4" xfId="6582"/>
    <cellStyle name="Input 5 2 4 5" xfId="35857"/>
    <cellStyle name="Input 5 2 4 6" xfId="35858"/>
    <cellStyle name="Input 5 2 4 7" xfId="35859"/>
    <cellStyle name="Input 5 2 4 8" xfId="35860"/>
    <cellStyle name="Input 5 2 5" xfId="6583"/>
    <cellStyle name="Input 5 2 5 2" xfId="6584"/>
    <cellStyle name="Input 5 2 5 2 2" xfId="6585"/>
    <cellStyle name="Input 5 2 5 2 2 2" xfId="35861"/>
    <cellStyle name="Input 5 2 5 2 2 3" xfId="35862"/>
    <cellStyle name="Input 5 2 5 2 2 4" xfId="35863"/>
    <cellStyle name="Input 5 2 5 2 2 5" xfId="35864"/>
    <cellStyle name="Input 5 2 5 2 2 6" xfId="35865"/>
    <cellStyle name="Input 5 2 5 2 2 7" xfId="35866"/>
    <cellStyle name="Input 5 2 5 2 2 8" xfId="35867"/>
    <cellStyle name="Input 5 2 5 2 3" xfId="6586"/>
    <cellStyle name="Input 5 2 5 2 3 2" xfId="35868"/>
    <cellStyle name="Input 5 2 5 2 4" xfId="35869"/>
    <cellStyle name="Input 5 2 5 2 5" xfId="35870"/>
    <cellStyle name="Input 5 2 5 2 6" xfId="35871"/>
    <cellStyle name="Input 5 2 5 2 7" xfId="35872"/>
    <cellStyle name="Input 5 2 5 3" xfId="6587"/>
    <cellStyle name="Input 5 2 5 3 2" xfId="35873"/>
    <cellStyle name="Input 5 2 5 3 3" xfId="35874"/>
    <cellStyle name="Input 5 2 5 3 4" xfId="35875"/>
    <cellStyle name="Input 5 2 5 3 5" xfId="35876"/>
    <cellStyle name="Input 5 2 5 3 6" xfId="35877"/>
    <cellStyle name="Input 5 2 5 3 7" xfId="35878"/>
    <cellStyle name="Input 5 2 5 4" xfId="6588"/>
    <cellStyle name="Input 5 2 5 5" xfId="35879"/>
    <cellStyle name="Input 5 2 5 6" xfId="35880"/>
    <cellStyle name="Input 5 2 5 7" xfId="35881"/>
    <cellStyle name="Input 5 2 5 8" xfId="35882"/>
    <cellStyle name="Input 5 2 6" xfId="6589"/>
    <cellStyle name="Input 5 2 6 2" xfId="6590"/>
    <cellStyle name="Input 5 2 6 2 2" xfId="35883"/>
    <cellStyle name="Input 5 2 6 2 3" xfId="35884"/>
    <cellStyle name="Input 5 2 6 2 4" xfId="35885"/>
    <cellStyle name="Input 5 2 6 2 5" xfId="35886"/>
    <cellStyle name="Input 5 2 6 2 6" xfId="35887"/>
    <cellStyle name="Input 5 2 6 2 7" xfId="35888"/>
    <cellStyle name="Input 5 2 6 2 8" xfId="35889"/>
    <cellStyle name="Input 5 2 6 3" xfId="6591"/>
    <cellStyle name="Input 5 2 6 3 2" xfId="35890"/>
    <cellStyle name="Input 5 2 6 4" xfId="35891"/>
    <cellStyle name="Input 5 2 6 5" xfId="35892"/>
    <cellStyle name="Input 5 2 6 6" xfId="35893"/>
    <cellStyle name="Input 5 2 6 7" xfId="35894"/>
    <cellStyle name="Input 5 2 7" xfId="6592"/>
    <cellStyle name="Input 5 2 7 2" xfId="35895"/>
    <cellStyle name="Input 5 2 7 3" xfId="35896"/>
    <cellStyle name="Input 5 2 7 4" xfId="35897"/>
    <cellStyle name="Input 5 2 7 5" xfId="35898"/>
    <cellStyle name="Input 5 2 7 6" xfId="35899"/>
    <cellStyle name="Input 5 2 7 7" xfId="35900"/>
    <cellStyle name="Input 5 2 8" xfId="6593"/>
    <cellStyle name="Input 5 2 9" xfId="35901"/>
    <cellStyle name="Input 5 3" xfId="6594"/>
    <cellStyle name="Input 5 3 10" xfId="35902"/>
    <cellStyle name="Input 5 3 11" xfId="35903"/>
    <cellStyle name="Input 5 3 2" xfId="6595"/>
    <cellStyle name="Input 5 3 2 2" xfId="6596"/>
    <cellStyle name="Input 5 3 2 2 2" xfId="6597"/>
    <cellStyle name="Input 5 3 2 2 2 2" xfId="35904"/>
    <cellStyle name="Input 5 3 2 2 2 3" xfId="35905"/>
    <cellStyle name="Input 5 3 2 2 2 4" xfId="35906"/>
    <cellStyle name="Input 5 3 2 2 2 5" xfId="35907"/>
    <cellStyle name="Input 5 3 2 2 2 6" xfId="35908"/>
    <cellStyle name="Input 5 3 2 2 2 7" xfId="35909"/>
    <cellStyle name="Input 5 3 2 2 2 8" xfId="35910"/>
    <cellStyle name="Input 5 3 2 2 3" xfId="6598"/>
    <cellStyle name="Input 5 3 2 2 3 2" xfId="35911"/>
    <cellStyle name="Input 5 3 2 2 4" xfId="35912"/>
    <cellStyle name="Input 5 3 2 2 5" xfId="35913"/>
    <cellStyle name="Input 5 3 2 2 6" xfId="35914"/>
    <cellStyle name="Input 5 3 2 2 7" xfId="35915"/>
    <cellStyle name="Input 5 3 2 3" xfId="6599"/>
    <cellStyle name="Input 5 3 2 3 2" xfId="35916"/>
    <cellStyle name="Input 5 3 2 3 3" xfId="35917"/>
    <cellStyle name="Input 5 3 2 3 4" xfId="35918"/>
    <cellStyle name="Input 5 3 2 3 5" xfId="35919"/>
    <cellStyle name="Input 5 3 2 3 6" xfId="35920"/>
    <cellStyle name="Input 5 3 2 3 7" xfId="35921"/>
    <cellStyle name="Input 5 3 2 4" xfId="6600"/>
    <cellStyle name="Input 5 3 2 5" xfId="35922"/>
    <cellStyle name="Input 5 3 2 6" xfId="35923"/>
    <cellStyle name="Input 5 3 2 7" xfId="35924"/>
    <cellStyle name="Input 5 3 2 8" xfId="35925"/>
    <cellStyle name="Input 5 3 3" xfId="6601"/>
    <cellStyle name="Input 5 3 3 2" xfId="6602"/>
    <cellStyle name="Input 5 3 3 2 2" xfId="6603"/>
    <cellStyle name="Input 5 3 3 2 2 2" xfId="35926"/>
    <cellStyle name="Input 5 3 3 2 2 3" xfId="35927"/>
    <cellStyle name="Input 5 3 3 2 2 4" xfId="35928"/>
    <cellStyle name="Input 5 3 3 2 2 5" xfId="35929"/>
    <cellStyle name="Input 5 3 3 2 2 6" xfId="35930"/>
    <cellStyle name="Input 5 3 3 2 2 7" xfId="35931"/>
    <cellStyle name="Input 5 3 3 2 2 8" xfId="35932"/>
    <cellStyle name="Input 5 3 3 2 3" xfId="6604"/>
    <cellStyle name="Input 5 3 3 2 3 2" xfId="35933"/>
    <cellStyle name="Input 5 3 3 2 4" xfId="35934"/>
    <cellStyle name="Input 5 3 3 2 5" xfId="35935"/>
    <cellStyle name="Input 5 3 3 2 6" xfId="35936"/>
    <cellStyle name="Input 5 3 3 2 7" xfId="35937"/>
    <cellStyle name="Input 5 3 3 3" xfId="6605"/>
    <cellStyle name="Input 5 3 3 3 2" xfId="35938"/>
    <cellStyle name="Input 5 3 3 3 3" xfId="35939"/>
    <cellStyle name="Input 5 3 3 3 4" xfId="35940"/>
    <cellStyle name="Input 5 3 3 3 5" xfId="35941"/>
    <cellStyle name="Input 5 3 3 3 6" xfId="35942"/>
    <cellStyle name="Input 5 3 3 3 7" xfId="35943"/>
    <cellStyle name="Input 5 3 3 4" xfId="6606"/>
    <cellStyle name="Input 5 3 3 5" xfId="35944"/>
    <cellStyle name="Input 5 3 3 6" xfId="35945"/>
    <cellStyle name="Input 5 3 3 7" xfId="35946"/>
    <cellStyle name="Input 5 3 3 8" xfId="35947"/>
    <cellStyle name="Input 5 3 4" xfId="6607"/>
    <cellStyle name="Input 5 3 4 2" xfId="6608"/>
    <cellStyle name="Input 5 3 4 2 2" xfId="6609"/>
    <cellStyle name="Input 5 3 4 2 2 2" xfId="35948"/>
    <cellStyle name="Input 5 3 4 2 2 3" xfId="35949"/>
    <cellStyle name="Input 5 3 4 2 2 4" xfId="35950"/>
    <cellStyle name="Input 5 3 4 2 2 5" xfId="35951"/>
    <cellStyle name="Input 5 3 4 2 2 6" xfId="35952"/>
    <cellStyle name="Input 5 3 4 2 2 7" xfId="35953"/>
    <cellStyle name="Input 5 3 4 2 2 8" xfId="35954"/>
    <cellStyle name="Input 5 3 4 2 3" xfId="6610"/>
    <cellStyle name="Input 5 3 4 2 3 2" xfId="35955"/>
    <cellStyle name="Input 5 3 4 2 4" xfId="35956"/>
    <cellStyle name="Input 5 3 4 2 5" xfId="35957"/>
    <cellStyle name="Input 5 3 4 2 6" xfId="35958"/>
    <cellStyle name="Input 5 3 4 2 7" xfId="35959"/>
    <cellStyle name="Input 5 3 4 3" xfId="6611"/>
    <cellStyle name="Input 5 3 4 3 2" xfId="35960"/>
    <cellStyle name="Input 5 3 4 3 3" xfId="35961"/>
    <cellStyle name="Input 5 3 4 3 4" xfId="35962"/>
    <cellStyle name="Input 5 3 4 3 5" xfId="35963"/>
    <cellStyle name="Input 5 3 4 3 6" xfId="35964"/>
    <cellStyle name="Input 5 3 4 3 7" xfId="35965"/>
    <cellStyle name="Input 5 3 4 4" xfId="6612"/>
    <cellStyle name="Input 5 3 4 5" xfId="35966"/>
    <cellStyle name="Input 5 3 4 6" xfId="35967"/>
    <cellStyle name="Input 5 3 4 7" xfId="35968"/>
    <cellStyle name="Input 5 3 4 8" xfId="35969"/>
    <cellStyle name="Input 5 3 5" xfId="6613"/>
    <cellStyle name="Input 5 3 5 2" xfId="6614"/>
    <cellStyle name="Input 5 3 5 2 2" xfId="35970"/>
    <cellStyle name="Input 5 3 5 2 3" xfId="35971"/>
    <cellStyle name="Input 5 3 5 2 4" xfId="35972"/>
    <cellStyle name="Input 5 3 5 2 5" xfId="35973"/>
    <cellStyle name="Input 5 3 5 2 6" xfId="35974"/>
    <cellStyle name="Input 5 3 5 2 7" xfId="35975"/>
    <cellStyle name="Input 5 3 5 2 8" xfId="35976"/>
    <cellStyle name="Input 5 3 5 3" xfId="6615"/>
    <cellStyle name="Input 5 3 5 3 2" xfId="35977"/>
    <cellStyle name="Input 5 3 5 4" xfId="35978"/>
    <cellStyle name="Input 5 3 5 5" xfId="35979"/>
    <cellStyle name="Input 5 3 5 6" xfId="35980"/>
    <cellStyle name="Input 5 3 5 7" xfId="35981"/>
    <cellStyle name="Input 5 3 6" xfId="6616"/>
    <cellStyle name="Input 5 3 6 2" xfId="35982"/>
    <cellStyle name="Input 5 3 6 3" xfId="35983"/>
    <cellStyle name="Input 5 3 6 4" xfId="35984"/>
    <cellStyle name="Input 5 3 6 5" xfId="35985"/>
    <cellStyle name="Input 5 3 6 6" xfId="35986"/>
    <cellStyle name="Input 5 3 6 7" xfId="35987"/>
    <cellStyle name="Input 5 3 7" xfId="6617"/>
    <cellStyle name="Input 5 3 8" xfId="35988"/>
    <cellStyle name="Input 5 3 9" xfId="35989"/>
    <cellStyle name="Input 5 4" xfId="6618"/>
    <cellStyle name="Input 5 4 10" xfId="35990"/>
    <cellStyle name="Input 5 4 11" xfId="35991"/>
    <cellStyle name="Input 5 4 2" xfId="6619"/>
    <cellStyle name="Input 5 4 2 2" xfId="6620"/>
    <cellStyle name="Input 5 4 2 2 2" xfId="6621"/>
    <cellStyle name="Input 5 4 2 2 2 2" xfId="35992"/>
    <cellStyle name="Input 5 4 2 2 2 3" xfId="35993"/>
    <cellStyle name="Input 5 4 2 2 2 4" xfId="35994"/>
    <cellStyle name="Input 5 4 2 2 2 5" xfId="35995"/>
    <cellStyle name="Input 5 4 2 2 2 6" xfId="35996"/>
    <cellStyle name="Input 5 4 2 2 2 7" xfId="35997"/>
    <cellStyle name="Input 5 4 2 2 2 8" xfId="35998"/>
    <cellStyle name="Input 5 4 2 2 3" xfId="6622"/>
    <cellStyle name="Input 5 4 2 2 3 2" xfId="35999"/>
    <cellStyle name="Input 5 4 2 2 4" xfId="36000"/>
    <cellStyle name="Input 5 4 2 2 5" xfId="36001"/>
    <cellStyle name="Input 5 4 2 2 6" xfId="36002"/>
    <cellStyle name="Input 5 4 2 2 7" xfId="36003"/>
    <cellStyle name="Input 5 4 2 3" xfId="6623"/>
    <cellStyle name="Input 5 4 2 3 2" xfId="36004"/>
    <cellStyle name="Input 5 4 2 3 3" xfId="36005"/>
    <cellStyle name="Input 5 4 2 3 4" xfId="36006"/>
    <cellStyle name="Input 5 4 2 3 5" xfId="36007"/>
    <cellStyle name="Input 5 4 2 3 6" xfId="36008"/>
    <cellStyle name="Input 5 4 2 3 7" xfId="36009"/>
    <cellStyle name="Input 5 4 2 4" xfId="6624"/>
    <cellStyle name="Input 5 4 2 5" xfId="36010"/>
    <cellStyle name="Input 5 4 2 6" xfId="36011"/>
    <cellStyle name="Input 5 4 2 7" xfId="36012"/>
    <cellStyle name="Input 5 4 2 8" xfId="36013"/>
    <cellStyle name="Input 5 4 3" xfId="6625"/>
    <cellStyle name="Input 5 4 3 2" xfId="6626"/>
    <cellStyle name="Input 5 4 3 2 2" xfId="6627"/>
    <cellStyle name="Input 5 4 3 2 2 2" xfId="36014"/>
    <cellStyle name="Input 5 4 3 2 2 3" xfId="36015"/>
    <cellStyle name="Input 5 4 3 2 2 4" xfId="36016"/>
    <cellStyle name="Input 5 4 3 2 2 5" xfId="36017"/>
    <cellStyle name="Input 5 4 3 2 2 6" xfId="36018"/>
    <cellStyle name="Input 5 4 3 2 2 7" xfId="36019"/>
    <cellStyle name="Input 5 4 3 2 2 8" xfId="36020"/>
    <cellStyle name="Input 5 4 3 2 3" xfId="6628"/>
    <cellStyle name="Input 5 4 3 2 3 2" xfId="36021"/>
    <cellStyle name="Input 5 4 3 2 4" xfId="36022"/>
    <cellStyle name="Input 5 4 3 2 5" xfId="36023"/>
    <cellStyle name="Input 5 4 3 2 6" xfId="36024"/>
    <cellStyle name="Input 5 4 3 2 7" xfId="36025"/>
    <cellStyle name="Input 5 4 3 3" xfId="6629"/>
    <cellStyle name="Input 5 4 3 3 2" xfId="36026"/>
    <cellStyle name="Input 5 4 3 3 3" xfId="36027"/>
    <cellStyle name="Input 5 4 3 3 4" xfId="36028"/>
    <cellStyle name="Input 5 4 3 3 5" xfId="36029"/>
    <cellStyle name="Input 5 4 3 3 6" xfId="36030"/>
    <cellStyle name="Input 5 4 3 3 7" xfId="36031"/>
    <cellStyle name="Input 5 4 3 4" xfId="6630"/>
    <cellStyle name="Input 5 4 3 5" xfId="36032"/>
    <cellStyle name="Input 5 4 3 6" xfId="36033"/>
    <cellStyle name="Input 5 4 3 7" xfId="36034"/>
    <cellStyle name="Input 5 4 3 8" xfId="36035"/>
    <cellStyle name="Input 5 4 4" xfId="6631"/>
    <cellStyle name="Input 5 4 4 2" xfId="6632"/>
    <cellStyle name="Input 5 4 4 2 2" xfId="6633"/>
    <cellStyle name="Input 5 4 4 2 2 2" xfId="36036"/>
    <cellStyle name="Input 5 4 4 2 2 3" xfId="36037"/>
    <cellStyle name="Input 5 4 4 2 2 4" xfId="36038"/>
    <cellStyle name="Input 5 4 4 2 2 5" xfId="36039"/>
    <cellStyle name="Input 5 4 4 2 2 6" xfId="36040"/>
    <cellStyle name="Input 5 4 4 2 2 7" xfId="36041"/>
    <cellStyle name="Input 5 4 4 2 2 8" xfId="36042"/>
    <cellStyle name="Input 5 4 4 2 3" xfId="6634"/>
    <cellStyle name="Input 5 4 4 2 3 2" xfId="36043"/>
    <cellStyle name="Input 5 4 4 2 4" xfId="36044"/>
    <cellStyle name="Input 5 4 4 2 5" xfId="36045"/>
    <cellStyle name="Input 5 4 4 2 6" xfId="36046"/>
    <cellStyle name="Input 5 4 4 2 7" xfId="36047"/>
    <cellStyle name="Input 5 4 4 3" xfId="6635"/>
    <cellStyle name="Input 5 4 4 3 2" xfId="36048"/>
    <cellStyle name="Input 5 4 4 3 3" xfId="36049"/>
    <cellStyle name="Input 5 4 4 3 4" xfId="36050"/>
    <cellStyle name="Input 5 4 4 3 5" xfId="36051"/>
    <cellStyle name="Input 5 4 4 3 6" xfId="36052"/>
    <cellStyle name="Input 5 4 4 3 7" xfId="36053"/>
    <cellStyle name="Input 5 4 4 4" xfId="6636"/>
    <cellStyle name="Input 5 4 4 5" xfId="36054"/>
    <cellStyle name="Input 5 4 4 6" xfId="36055"/>
    <cellStyle name="Input 5 4 4 7" xfId="36056"/>
    <cellStyle name="Input 5 4 4 8" xfId="36057"/>
    <cellStyle name="Input 5 4 5" xfId="6637"/>
    <cellStyle name="Input 5 4 5 2" xfId="6638"/>
    <cellStyle name="Input 5 4 5 2 2" xfId="36058"/>
    <cellStyle name="Input 5 4 5 2 3" xfId="36059"/>
    <cellStyle name="Input 5 4 5 2 4" xfId="36060"/>
    <cellStyle name="Input 5 4 5 2 5" xfId="36061"/>
    <cellStyle name="Input 5 4 5 2 6" xfId="36062"/>
    <cellStyle name="Input 5 4 5 2 7" xfId="36063"/>
    <cellStyle name="Input 5 4 5 2 8" xfId="36064"/>
    <cellStyle name="Input 5 4 5 3" xfId="6639"/>
    <cellStyle name="Input 5 4 5 3 2" xfId="36065"/>
    <cellStyle name="Input 5 4 5 4" xfId="36066"/>
    <cellStyle name="Input 5 4 5 5" xfId="36067"/>
    <cellStyle name="Input 5 4 5 6" xfId="36068"/>
    <cellStyle name="Input 5 4 5 7" xfId="36069"/>
    <cellStyle name="Input 5 4 6" xfId="6640"/>
    <cellStyle name="Input 5 4 6 2" xfId="36070"/>
    <cellStyle name="Input 5 4 6 3" xfId="36071"/>
    <cellStyle name="Input 5 4 6 4" xfId="36072"/>
    <cellStyle name="Input 5 4 6 5" xfId="36073"/>
    <cellStyle name="Input 5 4 6 6" xfId="36074"/>
    <cellStyle name="Input 5 4 6 7" xfId="36075"/>
    <cellStyle name="Input 5 4 7" xfId="6641"/>
    <cellStyle name="Input 5 4 8" xfId="36076"/>
    <cellStyle name="Input 5 4 9" xfId="36077"/>
    <cellStyle name="Input 5 5" xfId="6642"/>
    <cellStyle name="Input 5 5 2" xfId="6643"/>
    <cellStyle name="Input 5 5 2 2" xfId="6644"/>
    <cellStyle name="Input 5 5 2 2 2" xfId="36078"/>
    <cellStyle name="Input 5 5 2 2 3" xfId="36079"/>
    <cellStyle name="Input 5 5 2 2 4" xfId="36080"/>
    <cellStyle name="Input 5 5 2 2 5" xfId="36081"/>
    <cellStyle name="Input 5 5 2 2 6" xfId="36082"/>
    <cellStyle name="Input 5 5 2 2 7" xfId="36083"/>
    <cellStyle name="Input 5 5 2 2 8" xfId="36084"/>
    <cellStyle name="Input 5 5 2 3" xfId="6645"/>
    <cellStyle name="Input 5 5 2 3 2" xfId="36085"/>
    <cellStyle name="Input 5 5 2 4" xfId="36086"/>
    <cellStyle name="Input 5 5 2 5" xfId="36087"/>
    <cellStyle name="Input 5 5 2 6" xfId="36088"/>
    <cellStyle name="Input 5 5 2 7" xfId="36089"/>
    <cellStyle name="Input 5 5 3" xfId="6646"/>
    <cellStyle name="Input 5 5 3 2" xfId="36090"/>
    <cellStyle name="Input 5 5 3 3" xfId="36091"/>
    <cellStyle name="Input 5 5 3 4" xfId="36092"/>
    <cellStyle name="Input 5 5 3 5" xfId="36093"/>
    <cellStyle name="Input 5 5 3 6" xfId="36094"/>
    <cellStyle name="Input 5 5 3 7" xfId="36095"/>
    <cellStyle name="Input 5 5 4" xfId="6647"/>
    <cellStyle name="Input 5 5 5" xfId="36096"/>
    <cellStyle name="Input 5 5 6" xfId="36097"/>
    <cellStyle name="Input 5 5 7" xfId="36098"/>
    <cellStyle name="Input 5 5 8" xfId="36099"/>
    <cellStyle name="Input 5 6" xfId="6648"/>
    <cellStyle name="Input 5 6 2" xfId="6649"/>
    <cellStyle name="Input 5 6 2 2" xfId="6650"/>
    <cellStyle name="Input 5 6 2 2 2" xfId="36100"/>
    <cellStyle name="Input 5 6 2 2 3" xfId="36101"/>
    <cellStyle name="Input 5 6 2 2 4" xfId="36102"/>
    <cellStyle name="Input 5 6 2 2 5" xfId="36103"/>
    <cellStyle name="Input 5 6 2 2 6" xfId="36104"/>
    <cellStyle name="Input 5 6 2 2 7" xfId="36105"/>
    <cellStyle name="Input 5 6 2 2 8" xfId="36106"/>
    <cellStyle name="Input 5 6 2 3" xfId="6651"/>
    <cellStyle name="Input 5 6 2 3 2" xfId="36107"/>
    <cellStyle name="Input 5 6 2 4" xfId="36108"/>
    <cellStyle name="Input 5 6 2 5" xfId="36109"/>
    <cellStyle name="Input 5 6 2 6" xfId="36110"/>
    <cellStyle name="Input 5 6 2 7" xfId="36111"/>
    <cellStyle name="Input 5 6 3" xfId="6652"/>
    <cellStyle name="Input 5 6 3 2" xfId="36112"/>
    <cellStyle name="Input 5 6 3 3" xfId="36113"/>
    <cellStyle name="Input 5 6 3 4" xfId="36114"/>
    <cellStyle name="Input 5 6 3 5" xfId="36115"/>
    <cellStyle name="Input 5 6 3 6" xfId="36116"/>
    <cellStyle name="Input 5 6 3 7" xfId="36117"/>
    <cellStyle name="Input 5 6 4" xfId="6653"/>
    <cellStyle name="Input 5 6 5" xfId="36118"/>
    <cellStyle name="Input 5 6 6" xfId="36119"/>
    <cellStyle name="Input 5 6 7" xfId="36120"/>
    <cellStyle name="Input 5 6 8" xfId="36121"/>
    <cellStyle name="Input 5 7" xfId="6654"/>
    <cellStyle name="Input 5 7 2" xfId="6655"/>
    <cellStyle name="Input 5 7 2 2" xfId="6656"/>
    <cellStyle name="Input 5 7 2 2 2" xfId="36122"/>
    <cellStyle name="Input 5 7 2 2 3" xfId="36123"/>
    <cellStyle name="Input 5 7 2 2 4" xfId="36124"/>
    <cellStyle name="Input 5 7 2 2 5" xfId="36125"/>
    <cellStyle name="Input 5 7 2 2 6" xfId="36126"/>
    <cellStyle name="Input 5 7 2 2 7" xfId="36127"/>
    <cellStyle name="Input 5 7 2 2 8" xfId="36128"/>
    <cellStyle name="Input 5 7 2 3" xfId="6657"/>
    <cellStyle name="Input 5 7 2 3 2" xfId="36129"/>
    <cellStyle name="Input 5 7 2 4" xfId="36130"/>
    <cellStyle name="Input 5 7 2 5" xfId="36131"/>
    <cellStyle name="Input 5 7 2 6" xfId="36132"/>
    <cellStyle name="Input 5 7 2 7" xfId="36133"/>
    <cellStyle name="Input 5 7 3" xfId="6658"/>
    <cellStyle name="Input 5 7 3 2" xfId="36134"/>
    <cellStyle name="Input 5 7 3 3" xfId="36135"/>
    <cellStyle name="Input 5 7 3 4" xfId="36136"/>
    <cellStyle name="Input 5 7 3 5" xfId="36137"/>
    <cellStyle name="Input 5 7 3 6" xfId="36138"/>
    <cellStyle name="Input 5 7 3 7" xfId="36139"/>
    <cellStyle name="Input 5 7 4" xfId="6659"/>
    <cellStyle name="Input 5 7 5" xfId="36140"/>
    <cellStyle name="Input 5 7 6" xfId="36141"/>
    <cellStyle name="Input 5 7 7" xfId="36142"/>
    <cellStyle name="Input 5 7 8" xfId="36143"/>
    <cellStyle name="Input 5 8" xfId="6660"/>
    <cellStyle name="Input 5 8 2" xfId="6661"/>
    <cellStyle name="Input 5 8 2 2" xfId="36144"/>
    <cellStyle name="Input 5 8 2 3" xfId="36145"/>
    <cellStyle name="Input 5 8 2 4" xfId="36146"/>
    <cellStyle name="Input 5 8 2 5" xfId="36147"/>
    <cellStyle name="Input 5 8 2 6" xfId="36148"/>
    <cellStyle name="Input 5 8 2 7" xfId="36149"/>
    <cellStyle name="Input 5 8 2 8" xfId="36150"/>
    <cellStyle name="Input 5 8 3" xfId="6662"/>
    <cellStyle name="Input 5 8 3 2" xfId="36151"/>
    <cellStyle name="Input 5 8 4" xfId="36152"/>
    <cellStyle name="Input 5 8 5" xfId="36153"/>
    <cellStyle name="Input 5 8 6" xfId="36154"/>
    <cellStyle name="Input 5 8 7" xfId="36155"/>
    <cellStyle name="Input 5 9" xfId="6663"/>
    <cellStyle name="Input 5 9 2" xfId="36156"/>
    <cellStyle name="Input 5 9 3" xfId="36157"/>
    <cellStyle name="Input 5 9 4" xfId="36158"/>
    <cellStyle name="Input 5 9 5" xfId="36159"/>
    <cellStyle name="Input 5 9 6" xfId="36160"/>
    <cellStyle name="Input 5 9 7" xfId="36161"/>
    <cellStyle name="Input 6" xfId="6664"/>
    <cellStyle name="Input 6 10" xfId="6665"/>
    <cellStyle name="Input 6 11" xfId="36162"/>
    <cellStyle name="Input 6 12" xfId="36163"/>
    <cellStyle name="Input 6 13" xfId="36164"/>
    <cellStyle name="Input 6 14" xfId="36165"/>
    <cellStyle name="Input 6 2" xfId="6666"/>
    <cellStyle name="Input 6 2 10" xfId="36166"/>
    <cellStyle name="Input 6 2 11" xfId="36167"/>
    <cellStyle name="Input 6 2 12" xfId="36168"/>
    <cellStyle name="Input 6 2 2" xfId="6667"/>
    <cellStyle name="Input 6 2 2 10" xfId="36169"/>
    <cellStyle name="Input 6 2 2 11" xfId="36170"/>
    <cellStyle name="Input 6 2 2 2" xfId="6668"/>
    <cellStyle name="Input 6 2 2 2 2" xfId="6669"/>
    <cellStyle name="Input 6 2 2 2 2 2" xfId="6670"/>
    <cellStyle name="Input 6 2 2 2 2 2 2" xfId="36171"/>
    <cellStyle name="Input 6 2 2 2 2 2 3" xfId="36172"/>
    <cellStyle name="Input 6 2 2 2 2 2 4" xfId="36173"/>
    <cellStyle name="Input 6 2 2 2 2 2 5" xfId="36174"/>
    <cellStyle name="Input 6 2 2 2 2 2 6" xfId="36175"/>
    <cellStyle name="Input 6 2 2 2 2 2 7" xfId="36176"/>
    <cellStyle name="Input 6 2 2 2 2 2 8" xfId="36177"/>
    <cellStyle name="Input 6 2 2 2 2 3" xfId="6671"/>
    <cellStyle name="Input 6 2 2 2 2 3 2" xfId="36178"/>
    <cellStyle name="Input 6 2 2 2 2 4" xfId="36179"/>
    <cellStyle name="Input 6 2 2 2 2 5" xfId="36180"/>
    <cellStyle name="Input 6 2 2 2 2 6" xfId="36181"/>
    <cellStyle name="Input 6 2 2 2 2 7" xfId="36182"/>
    <cellStyle name="Input 6 2 2 2 3" xfId="6672"/>
    <cellStyle name="Input 6 2 2 2 3 2" xfId="36183"/>
    <cellStyle name="Input 6 2 2 2 3 3" xfId="36184"/>
    <cellStyle name="Input 6 2 2 2 3 4" xfId="36185"/>
    <cellStyle name="Input 6 2 2 2 3 5" xfId="36186"/>
    <cellStyle name="Input 6 2 2 2 3 6" xfId="36187"/>
    <cellStyle name="Input 6 2 2 2 3 7" xfId="36188"/>
    <cellStyle name="Input 6 2 2 2 4" xfId="6673"/>
    <cellStyle name="Input 6 2 2 2 5" xfId="36189"/>
    <cellStyle name="Input 6 2 2 2 6" xfId="36190"/>
    <cellStyle name="Input 6 2 2 2 7" xfId="36191"/>
    <cellStyle name="Input 6 2 2 2 8" xfId="36192"/>
    <cellStyle name="Input 6 2 2 3" xfId="6674"/>
    <cellStyle name="Input 6 2 2 3 2" xfId="6675"/>
    <cellStyle name="Input 6 2 2 3 2 2" xfId="6676"/>
    <cellStyle name="Input 6 2 2 3 2 2 2" xfId="36193"/>
    <cellStyle name="Input 6 2 2 3 2 2 3" xfId="36194"/>
    <cellStyle name="Input 6 2 2 3 2 2 4" xfId="36195"/>
    <cellStyle name="Input 6 2 2 3 2 2 5" xfId="36196"/>
    <cellStyle name="Input 6 2 2 3 2 2 6" xfId="36197"/>
    <cellStyle name="Input 6 2 2 3 2 2 7" xfId="36198"/>
    <cellStyle name="Input 6 2 2 3 2 2 8" xfId="36199"/>
    <cellStyle name="Input 6 2 2 3 2 3" xfId="6677"/>
    <cellStyle name="Input 6 2 2 3 2 3 2" xfId="36200"/>
    <cellStyle name="Input 6 2 2 3 2 4" xfId="36201"/>
    <cellStyle name="Input 6 2 2 3 2 5" xfId="36202"/>
    <cellStyle name="Input 6 2 2 3 2 6" xfId="36203"/>
    <cellStyle name="Input 6 2 2 3 2 7" xfId="36204"/>
    <cellStyle name="Input 6 2 2 3 3" xfId="6678"/>
    <cellStyle name="Input 6 2 2 3 3 2" xfId="36205"/>
    <cellStyle name="Input 6 2 2 3 3 3" xfId="36206"/>
    <cellStyle name="Input 6 2 2 3 3 4" xfId="36207"/>
    <cellStyle name="Input 6 2 2 3 3 5" xfId="36208"/>
    <cellStyle name="Input 6 2 2 3 3 6" xfId="36209"/>
    <cellStyle name="Input 6 2 2 3 3 7" xfId="36210"/>
    <cellStyle name="Input 6 2 2 3 4" xfId="6679"/>
    <cellStyle name="Input 6 2 2 3 5" xfId="36211"/>
    <cellStyle name="Input 6 2 2 3 6" xfId="36212"/>
    <cellStyle name="Input 6 2 2 3 7" xfId="36213"/>
    <cellStyle name="Input 6 2 2 3 8" xfId="36214"/>
    <cellStyle name="Input 6 2 2 4" xfId="6680"/>
    <cellStyle name="Input 6 2 2 4 2" xfId="6681"/>
    <cellStyle name="Input 6 2 2 4 2 2" xfId="6682"/>
    <cellStyle name="Input 6 2 2 4 2 2 2" xfId="36215"/>
    <cellStyle name="Input 6 2 2 4 2 2 3" xfId="36216"/>
    <cellStyle name="Input 6 2 2 4 2 2 4" xfId="36217"/>
    <cellStyle name="Input 6 2 2 4 2 2 5" xfId="36218"/>
    <cellStyle name="Input 6 2 2 4 2 2 6" xfId="36219"/>
    <cellStyle name="Input 6 2 2 4 2 2 7" xfId="36220"/>
    <cellStyle name="Input 6 2 2 4 2 2 8" xfId="36221"/>
    <cellStyle name="Input 6 2 2 4 2 3" xfId="6683"/>
    <cellStyle name="Input 6 2 2 4 2 3 2" xfId="36222"/>
    <cellStyle name="Input 6 2 2 4 2 4" xfId="36223"/>
    <cellStyle name="Input 6 2 2 4 2 5" xfId="36224"/>
    <cellStyle name="Input 6 2 2 4 2 6" xfId="36225"/>
    <cellStyle name="Input 6 2 2 4 2 7" xfId="36226"/>
    <cellStyle name="Input 6 2 2 4 3" xfId="6684"/>
    <cellStyle name="Input 6 2 2 4 3 2" xfId="36227"/>
    <cellStyle name="Input 6 2 2 4 3 3" xfId="36228"/>
    <cellStyle name="Input 6 2 2 4 3 4" xfId="36229"/>
    <cellStyle name="Input 6 2 2 4 3 5" xfId="36230"/>
    <cellStyle name="Input 6 2 2 4 3 6" xfId="36231"/>
    <cellStyle name="Input 6 2 2 4 3 7" xfId="36232"/>
    <cellStyle name="Input 6 2 2 4 4" xfId="6685"/>
    <cellStyle name="Input 6 2 2 4 5" xfId="36233"/>
    <cellStyle name="Input 6 2 2 4 6" xfId="36234"/>
    <cellStyle name="Input 6 2 2 4 7" xfId="36235"/>
    <cellStyle name="Input 6 2 2 4 8" xfId="36236"/>
    <cellStyle name="Input 6 2 2 5" xfId="6686"/>
    <cellStyle name="Input 6 2 2 5 2" xfId="6687"/>
    <cellStyle name="Input 6 2 2 5 2 2" xfId="36237"/>
    <cellStyle name="Input 6 2 2 5 2 3" xfId="36238"/>
    <cellStyle name="Input 6 2 2 5 2 4" xfId="36239"/>
    <cellStyle name="Input 6 2 2 5 2 5" xfId="36240"/>
    <cellStyle name="Input 6 2 2 5 2 6" xfId="36241"/>
    <cellStyle name="Input 6 2 2 5 2 7" xfId="36242"/>
    <cellStyle name="Input 6 2 2 5 2 8" xfId="36243"/>
    <cellStyle name="Input 6 2 2 5 3" xfId="6688"/>
    <cellStyle name="Input 6 2 2 5 3 2" xfId="36244"/>
    <cellStyle name="Input 6 2 2 5 4" xfId="36245"/>
    <cellStyle name="Input 6 2 2 5 5" xfId="36246"/>
    <cellStyle name="Input 6 2 2 5 6" xfId="36247"/>
    <cellStyle name="Input 6 2 2 5 7" xfId="36248"/>
    <cellStyle name="Input 6 2 2 6" xfId="6689"/>
    <cellStyle name="Input 6 2 2 6 2" xfId="36249"/>
    <cellStyle name="Input 6 2 2 6 3" xfId="36250"/>
    <cellStyle name="Input 6 2 2 6 4" xfId="36251"/>
    <cellStyle name="Input 6 2 2 6 5" xfId="36252"/>
    <cellStyle name="Input 6 2 2 6 6" xfId="36253"/>
    <cellStyle name="Input 6 2 2 6 7" xfId="36254"/>
    <cellStyle name="Input 6 2 2 7" xfId="6690"/>
    <cellStyle name="Input 6 2 2 8" xfId="36255"/>
    <cellStyle name="Input 6 2 2 9" xfId="36256"/>
    <cellStyle name="Input 6 2 3" xfId="6691"/>
    <cellStyle name="Input 6 2 3 2" xfId="6692"/>
    <cellStyle name="Input 6 2 3 2 2" xfId="6693"/>
    <cellStyle name="Input 6 2 3 2 2 2" xfId="36257"/>
    <cellStyle name="Input 6 2 3 2 2 3" xfId="36258"/>
    <cellStyle name="Input 6 2 3 2 2 4" xfId="36259"/>
    <cellStyle name="Input 6 2 3 2 2 5" xfId="36260"/>
    <cellStyle name="Input 6 2 3 2 2 6" xfId="36261"/>
    <cellStyle name="Input 6 2 3 2 2 7" xfId="36262"/>
    <cellStyle name="Input 6 2 3 2 2 8" xfId="36263"/>
    <cellStyle name="Input 6 2 3 2 3" xfId="6694"/>
    <cellStyle name="Input 6 2 3 2 3 2" xfId="36264"/>
    <cellStyle name="Input 6 2 3 2 4" xfId="36265"/>
    <cellStyle name="Input 6 2 3 2 5" xfId="36266"/>
    <cellStyle name="Input 6 2 3 2 6" xfId="36267"/>
    <cellStyle name="Input 6 2 3 2 7" xfId="36268"/>
    <cellStyle name="Input 6 2 3 3" xfId="6695"/>
    <cellStyle name="Input 6 2 3 3 2" xfId="36269"/>
    <cellStyle name="Input 6 2 3 3 3" xfId="36270"/>
    <cellStyle name="Input 6 2 3 3 4" xfId="36271"/>
    <cellStyle name="Input 6 2 3 3 5" xfId="36272"/>
    <cellStyle name="Input 6 2 3 3 6" xfId="36273"/>
    <cellStyle name="Input 6 2 3 3 7" xfId="36274"/>
    <cellStyle name="Input 6 2 3 4" xfId="6696"/>
    <cellStyle name="Input 6 2 3 5" xfId="36275"/>
    <cellStyle name="Input 6 2 3 6" xfId="36276"/>
    <cellStyle name="Input 6 2 3 7" xfId="36277"/>
    <cellStyle name="Input 6 2 3 8" xfId="36278"/>
    <cellStyle name="Input 6 2 4" xfId="6697"/>
    <cellStyle name="Input 6 2 4 2" xfId="6698"/>
    <cellStyle name="Input 6 2 4 2 2" xfId="6699"/>
    <cellStyle name="Input 6 2 4 2 2 2" xfId="36279"/>
    <cellStyle name="Input 6 2 4 2 2 3" xfId="36280"/>
    <cellStyle name="Input 6 2 4 2 2 4" xfId="36281"/>
    <cellStyle name="Input 6 2 4 2 2 5" xfId="36282"/>
    <cellStyle name="Input 6 2 4 2 2 6" xfId="36283"/>
    <cellStyle name="Input 6 2 4 2 2 7" xfId="36284"/>
    <cellStyle name="Input 6 2 4 2 2 8" xfId="36285"/>
    <cellStyle name="Input 6 2 4 2 3" xfId="6700"/>
    <cellStyle name="Input 6 2 4 2 3 2" xfId="36286"/>
    <cellStyle name="Input 6 2 4 2 4" xfId="36287"/>
    <cellStyle name="Input 6 2 4 2 5" xfId="36288"/>
    <cellStyle name="Input 6 2 4 2 6" xfId="36289"/>
    <cellStyle name="Input 6 2 4 2 7" xfId="36290"/>
    <cellStyle name="Input 6 2 4 3" xfId="6701"/>
    <cellStyle name="Input 6 2 4 3 2" xfId="36291"/>
    <cellStyle name="Input 6 2 4 3 3" xfId="36292"/>
    <cellStyle name="Input 6 2 4 3 4" xfId="36293"/>
    <cellStyle name="Input 6 2 4 3 5" xfId="36294"/>
    <cellStyle name="Input 6 2 4 3 6" xfId="36295"/>
    <cellStyle name="Input 6 2 4 3 7" xfId="36296"/>
    <cellStyle name="Input 6 2 4 4" xfId="6702"/>
    <cellStyle name="Input 6 2 4 5" xfId="36297"/>
    <cellStyle name="Input 6 2 4 6" xfId="36298"/>
    <cellStyle name="Input 6 2 4 7" xfId="36299"/>
    <cellStyle name="Input 6 2 4 8" xfId="36300"/>
    <cellStyle name="Input 6 2 5" xfId="6703"/>
    <cellStyle name="Input 6 2 5 2" xfId="6704"/>
    <cellStyle name="Input 6 2 5 2 2" xfId="6705"/>
    <cellStyle name="Input 6 2 5 2 2 2" xfId="36301"/>
    <cellStyle name="Input 6 2 5 2 2 3" xfId="36302"/>
    <cellStyle name="Input 6 2 5 2 2 4" xfId="36303"/>
    <cellStyle name="Input 6 2 5 2 2 5" xfId="36304"/>
    <cellStyle name="Input 6 2 5 2 2 6" xfId="36305"/>
    <cellStyle name="Input 6 2 5 2 2 7" xfId="36306"/>
    <cellStyle name="Input 6 2 5 2 2 8" xfId="36307"/>
    <cellStyle name="Input 6 2 5 2 3" xfId="6706"/>
    <cellStyle name="Input 6 2 5 2 3 2" xfId="36308"/>
    <cellStyle name="Input 6 2 5 2 4" xfId="36309"/>
    <cellStyle name="Input 6 2 5 2 5" xfId="36310"/>
    <cellStyle name="Input 6 2 5 2 6" xfId="36311"/>
    <cellStyle name="Input 6 2 5 2 7" xfId="36312"/>
    <cellStyle name="Input 6 2 5 3" xfId="6707"/>
    <cellStyle name="Input 6 2 5 3 2" xfId="36313"/>
    <cellStyle name="Input 6 2 5 3 3" xfId="36314"/>
    <cellStyle name="Input 6 2 5 3 4" xfId="36315"/>
    <cellStyle name="Input 6 2 5 3 5" xfId="36316"/>
    <cellStyle name="Input 6 2 5 3 6" xfId="36317"/>
    <cellStyle name="Input 6 2 5 3 7" xfId="36318"/>
    <cellStyle name="Input 6 2 5 4" xfId="6708"/>
    <cellStyle name="Input 6 2 5 5" xfId="36319"/>
    <cellStyle name="Input 6 2 5 6" xfId="36320"/>
    <cellStyle name="Input 6 2 5 7" xfId="36321"/>
    <cellStyle name="Input 6 2 5 8" xfId="36322"/>
    <cellStyle name="Input 6 2 6" xfId="6709"/>
    <cellStyle name="Input 6 2 6 2" xfId="6710"/>
    <cellStyle name="Input 6 2 6 2 2" xfId="36323"/>
    <cellStyle name="Input 6 2 6 2 3" xfId="36324"/>
    <cellStyle name="Input 6 2 6 2 4" xfId="36325"/>
    <cellStyle name="Input 6 2 6 2 5" xfId="36326"/>
    <cellStyle name="Input 6 2 6 2 6" xfId="36327"/>
    <cellStyle name="Input 6 2 6 2 7" xfId="36328"/>
    <cellStyle name="Input 6 2 6 2 8" xfId="36329"/>
    <cellStyle name="Input 6 2 6 3" xfId="6711"/>
    <cellStyle name="Input 6 2 6 3 2" xfId="36330"/>
    <cellStyle name="Input 6 2 6 4" xfId="36331"/>
    <cellStyle name="Input 6 2 6 5" xfId="36332"/>
    <cellStyle name="Input 6 2 6 6" xfId="36333"/>
    <cellStyle name="Input 6 2 6 7" xfId="36334"/>
    <cellStyle name="Input 6 2 7" xfId="6712"/>
    <cellStyle name="Input 6 2 7 2" xfId="36335"/>
    <cellStyle name="Input 6 2 7 3" xfId="36336"/>
    <cellStyle name="Input 6 2 7 4" xfId="36337"/>
    <cellStyle name="Input 6 2 7 5" xfId="36338"/>
    <cellStyle name="Input 6 2 7 6" xfId="36339"/>
    <cellStyle name="Input 6 2 7 7" xfId="36340"/>
    <cellStyle name="Input 6 2 8" xfId="6713"/>
    <cellStyle name="Input 6 2 9" xfId="36341"/>
    <cellStyle name="Input 6 3" xfId="6714"/>
    <cellStyle name="Input 6 3 10" xfId="36342"/>
    <cellStyle name="Input 6 3 11" xfId="36343"/>
    <cellStyle name="Input 6 3 2" xfId="6715"/>
    <cellStyle name="Input 6 3 2 2" xfId="6716"/>
    <cellStyle name="Input 6 3 2 2 2" xfId="6717"/>
    <cellStyle name="Input 6 3 2 2 2 2" xfId="36344"/>
    <cellStyle name="Input 6 3 2 2 2 3" xfId="36345"/>
    <cellStyle name="Input 6 3 2 2 2 4" xfId="36346"/>
    <cellStyle name="Input 6 3 2 2 2 5" xfId="36347"/>
    <cellStyle name="Input 6 3 2 2 2 6" xfId="36348"/>
    <cellStyle name="Input 6 3 2 2 2 7" xfId="36349"/>
    <cellStyle name="Input 6 3 2 2 2 8" xfId="36350"/>
    <cellStyle name="Input 6 3 2 2 3" xfId="6718"/>
    <cellStyle name="Input 6 3 2 2 3 2" xfId="36351"/>
    <cellStyle name="Input 6 3 2 2 4" xfId="36352"/>
    <cellStyle name="Input 6 3 2 2 5" xfId="36353"/>
    <cellStyle name="Input 6 3 2 2 6" xfId="36354"/>
    <cellStyle name="Input 6 3 2 2 7" xfId="36355"/>
    <cellStyle name="Input 6 3 2 3" xfId="6719"/>
    <cellStyle name="Input 6 3 2 3 2" xfId="36356"/>
    <cellStyle name="Input 6 3 2 3 3" xfId="36357"/>
    <cellStyle name="Input 6 3 2 3 4" xfId="36358"/>
    <cellStyle name="Input 6 3 2 3 5" xfId="36359"/>
    <cellStyle name="Input 6 3 2 3 6" xfId="36360"/>
    <cellStyle name="Input 6 3 2 3 7" xfId="36361"/>
    <cellStyle name="Input 6 3 2 4" xfId="6720"/>
    <cellStyle name="Input 6 3 2 5" xfId="36362"/>
    <cellStyle name="Input 6 3 2 6" xfId="36363"/>
    <cellStyle name="Input 6 3 2 7" xfId="36364"/>
    <cellStyle name="Input 6 3 2 8" xfId="36365"/>
    <cellStyle name="Input 6 3 3" xfId="6721"/>
    <cellStyle name="Input 6 3 3 2" xfId="6722"/>
    <cellStyle name="Input 6 3 3 2 2" xfId="6723"/>
    <cellStyle name="Input 6 3 3 2 2 2" xfId="36366"/>
    <cellStyle name="Input 6 3 3 2 2 3" xfId="36367"/>
    <cellStyle name="Input 6 3 3 2 2 4" xfId="36368"/>
    <cellStyle name="Input 6 3 3 2 2 5" xfId="36369"/>
    <cellStyle name="Input 6 3 3 2 2 6" xfId="36370"/>
    <cellStyle name="Input 6 3 3 2 2 7" xfId="36371"/>
    <cellStyle name="Input 6 3 3 2 2 8" xfId="36372"/>
    <cellStyle name="Input 6 3 3 2 3" xfId="6724"/>
    <cellStyle name="Input 6 3 3 2 3 2" xfId="36373"/>
    <cellStyle name="Input 6 3 3 2 4" xfId="36374"/>
    <cellStyle name="Input 6 3 3 2 5" xfId="36375"/>
    <cellStyle name="Input 6 3 3 2 6" xfId="36376"/>
    <cellStyle name="Input 6 3 3 2 7" xfId="36377"/>
    <cellStyle name="Input 6 3 3 3" xfId="6725"/>
    <cellStyle name="Input 6 3 3 3 2" xfId="36378"/>
    <cellStyle name="Input 6 3 3 3 3" xfId="36379"/>
    <cellStyle name="Input 6 3 3 3 4" xfId="36380"/>
    <cellStyle name="Input 6 3 3 3 5" xfId="36381"/>
    <cellStyle name="Input 6 3 3 3 6" xfId="36382"/>
    <cellStyle name="Input 6 3 3 3 7" xfId="36383"/>
    <cellStyle name="Input 6 3 3 4" xfId="6726"/>
    <cellStyle name="Input 6 3 3 5" xfId="36384"/>
    <cellStyle name="Input 6 3 3 6" xfId="36385"/>
    <cellStyle name="Input 6 3 3 7" xfId="36386"/>
    <cellStyle name="Input 6 3 3 8" xfId="36387"/>
    <cellStyle name="Input 6 3 4" xfId="6727"/>
    <cellStyle name="Input 6 3 4 2" xfId="6728"/>
    <cellStyle name="Input 6 3 4 2 2" xfId="6729"/>
    <cellStyle name="Input 6 3 4 2 2 2" xfId="36388"/>
    <cellStyle name="Input 6 3 4 2 2 3" xfId="36389"/>
    <cellStyle name="Input 6 3 4 2 2 4" xfId="36390"/>
    <cellStyle name="Input 6 3 4 2 2 5" xfId="36391"/>
    <cellStyle name="Input 6 3 4 2 2 6" xfId="36392"/>
    <cellStyle name="Input 6 3 4 2 2 7" xfId="36393"/>
    <cellStyle name="Input 6 3 4 2 2 8" xfId="36394"/>
    <cellStyle name="Input 6 3 4 2 3" xfId="6730"/>
    <cellStyle name="Input 6 3 4 2 3 2" xfId="36395"/>
    <cellStyle name="Input 6 3 4 2 4" xfId="36396"/>
    <cellStyle name="Input 6 3 4 2 5" xfId="36397"/>
    <cellStyle name="Input 6 3 4 2 6" xfId="36398"/>
    <cellStyle name="Input 6 3 4 2 7" xfId="36399"/>
    <cellStyle name="Input 6 3 4 3" xfId="6731"/>
    <cellStyle name="Input 6 3 4 3 2" xfId="36400"/>
    <cellStyle name="Input 6 3 4 3 3" xfId="36401"/>
    <cellStyle name="Input 6 3 4 3 4" xfId="36402"/>
    <cellStyle name="Input 6 3 4 3 5" xfId="36403"/>
    <cellStyle name="Input 6 3 4 3 6" xfId="36404"/>
    <cellStyle name="Input 6 3 4 3 7" xfId="36405"/>
    <cellStyle name="Input 6 3 4 4" xfId="6732"/>
    <cellStyle name="Input 6 3 4 5" xfId="36406"/>
    <cellStyle name="Input 6 3 4 6" xfId="36407"/>
    <cellStyle name="Input 6 3 4 7" xfId="36408"/>
    <cellStyle name="Input 6 3 4 8" xfId="36409"/>
    <cellStyle name="Input 6 3 5" xfId="6733"/>
    <cellStyle name="Input 6 3 5 2" xfId="6734"/>
    <cellStyle name="Input 6 3 5 2 2" xfId="36410"/>
    <cellStyle name="Input 6 3 5 2 3" xfId="36411"/>
    <cellStyle name="Input 6 3 5 2 4" xfId="36412"/>
    <cellStyle name="Input 6 3 5 2 5" xfId="36413"/>
    <cellStyle name="Input 6 3 5 2 6" xfId="36414"/>
    <cellStyle name="Input 6 3 5 2 7" xfId="36415"/>
    <cellStyle name="Input 6 3 5 2 8" xfId="36416"/>
    <cellStyle name="Input 6 3 5 3" xfId="6735"/>
    <cellStyle name="Input 6 3 5 3 2" xfId="36417"/>
    <cellStyle name="Input 6 3 5 4" xfId="36418"/>
    <cellStyle name="Input 6 3 5 5" xfId="36419"/>
    <cellStyle name="Input 6 3 5 6" xfId="36420"/>
    <cellStyle name="Input 6 3 5 7" xfId="36421"/>
    <cellStyle name="Input 6 3 6" xfId="6736"/>
    <cellStyle name="Input 6 3 6 2" xfId="36422"/>
    <cellStyle name="Input 6 3 6 3" xfId="36423"/>
    <cellStyle name="Input 6 3 6 4" xfId="36424"/>
    <cellStyle name="Input 6 3 6 5" xfId="36425"/>
    <cellStyle name="Input 6 3 6 6" xfId="36426"/>
    <cellStyle name="Input 6 3 6 7" xfId="36427"/>
    <cellStyle name="Input 6 3 7" xfId="6737"/>
    <cellStyle name="Input 6 3 8" xfId="36428"/>
    <cellStyle name="Input 6 3 9" xfId="36429"/>
    <cellStyle name="Input 6 4" xfId="6738"/>
    <cellStyle name="Input 6 4 10" xfId="36430"/>
    <cellStyle name="Input 6 4 11" xfId="36431"/>
    <cellStyle name="Input 6 4 2" xfId="6739"/>
    <cellStyle name="Input 6 4 2 2" xfId="6740"/>
    <cellStyle name="Input 6 4 2 2 2" xfId="6741"/>
    <cellStyle name="Input 6 4 2 2 2 2" xfId="36432"/>
    <cellStyle name="Input 6 4 2 2 2 3" xfId="36433"/>
    <cellStyle name="Input 6 4 2 2 2 4" xfId="36434"/>
    <cellStyle name="Input 6 4 2 2 2 5" xfId="36435"/>
    <cellStyle name="Input 6 4 2 2 2 6" xfId="36436"/>
    <cellStyle name="Input 6 4 2 2 2 7" xfId="36437"/>
    <cellStyle name="Input 6 4 2 2 2 8" xfId="36438"/>
    <cellStyle name="Input 6 4 2 2 3" xfId="6742"/>
    <cellStyle name="Input 6 4 2 2 3 2" xfId="36439"/>
    <cellStyle name="Input 6 4 2 2 4" xfId="36440"/>
    <cellStyle name="Input 6 4 2 2 5" xfId="36441"/>
    <cellStyle name="Input 6 4 2 2 6" xfId="36442"/>
    <cellStyle name="Input 6 4 2 2 7" xfId="36443"/>
    <cellStyle name="Input 6 4 2 3" xfId="6743"/>
    <cellStyle name="Input 6 4 2 3 2" xfId="36444"/>
    <cellStyle name="Input 6 4 2 3 3" xfId="36445"/>
    <cellStyle name="Input 6 4 2 3 4" xfId="36446"/>
    <cellStyle name="Input 6 4 2 3 5" xfId="36447"/>
    <cellStyle name="Input 6 4 2 3 6" xfId="36448"/>
    <cellStyle name="Input 6 4 2 3 7" xfId="36449"/>
    <cellStyle name="Input 6 4 2 4" xfId="6744"/>
    <cellStyle name="Input 6 4 2 5" xfId="36450"/>
    <cellStyle name="Input 6 4 2 6" xfId="36451"/>
    <cellStyle name="Input 6 4 2 7" xfId="36452"/>
    <cellStyle name="Input 6 4 2 8" xfId="36453"/>
    <cellStyle name="Input 6 4 3" xfId="6745"/>
    <cellStyle name="Input 6 4 3 2" xfId="6746"/>
    <cellStyle name="Input 6 4 3 2 2" xfId="6747"/>
    <cellStyle name="Input 6 4 3 2 2 2" xfId="36454"/>
    <cellStyle name="Input 6 4 3 2 2 3" xfId="36455"/>
    <cellStyle name="Input 6 4 3 2 2 4" xfId="36456"/>
    <cellStyle name="Input 6 4 3 2 2 5" xfId="36457"/>
    <cellStyle name="Input 6 4 3 2 2 6" xfId="36458"/>
    <cellStyle name="Input 6 4 3 2 2 7" xfId="36459"/>
    <cellStyle name="Input 6 4 3 2 2 8" xfId="36460"/>
    <cellStyle name="Input 6 4 3 2 3" xfId="6748"/>
    <cellStyle name="Input 6 4 3 2 3 2" xfId="36461"/>
    <cellStyle name="Input 6 4 3 2 4" xfId="36462"/>
    <cellStyle name="Input 6 4 3 2 5" xfId="36463"/>
    <cellStyle name="Input 6 4 3 2 6" xfId="36464"/>
    <cellStyle name="Input 6 4 3 2 7" xfId="36465"/>
    <cellStyle name="Input 6 4 3 3" xfId="6749"/>
    <cellStyle name="Input 6 4 3 3 2" xfId="36466"/>
    <cellStyle name="Input 6 4 3 3 3" xfId="36467"/>
    <cellStyle name="Input 6 4 3 3 4" xfId="36468"/>
    <cellStyle name="Input 6 4 3 3 5" xfId="36469"/>
    <cellStyle name="Input 6 4 3 3 6" xfId="36470"/>
    <cellStyle name="Input 6 4 3 3 7" xfId="36471"/>
    <cellStyle name="Input 6 4 3 4" xfId="6750"/>
    <cellStyle name="Input 6 4 3 5" xfId="36472"/>
    <cellStyle name="Input 6 4 3 6" xfId="36473"/>
    <cellStyle name="Input 6 4 3 7" xfId="36474"/>
    <cellStyle name="Input 6 4 3 8" xfId="36475"/>
    <cellStyle name="Input 6 4 4" xfId="6751"/>
    <cellStyle name="Input 6 4 4 2" xfId="6752"/>
    <cellStyle name="Input 6 4 4 2 2" xfId="6753"/>
    <cellStyle name="Input 6 4 4 2 2 2" xfId="36476"/>
    <cellStyle name="Input 6 4 4 2 2 3" xfId="36477"/>
    <cellStyle name="Input 6 4 4 2 2 4" xfId="36478"/>
    <cellStyle name="Input 6 4 4 2 2 5" xfId="36479"/>
    <cellStyle name="Input 6 4 4 2 2 6" xfId="36480"/>
    <cellStyle name="Input 6 4 4 2 2 7" xfId="36481"/>
    <cellStyle name="Input 6 4 4 2 2 8" xfId="36482"/>
    <cellStyle name="Input 6 4 4 2 3" xfId="6754"/>
    <cellStyle name="Input 6 4 4 2 3 2" xfId="36483"/>
    <cellStyle name="Input 6 4 4 2 4" xfId="36484"/>
    <cellStyle name="Input 6 4 4 2 5" xfId="36485"/>
    <cellStyle name="Input 6 4 4 2 6" xfId="36486"/>
    <cellStyle name="Input 6 4 4 2 7" xfId="36487"/>
    <cellStyle name="Input 6 4 4 3" xfId="6755"/>
    <cellStyle name="Input 6 4 4 3 2" xfId="36488"/>
    <cellStyle name="Input 6 4 4 3 3" xfId="36489"/>
    <cellStyle name="Input 6 4 4 3 4" xfId="36490"/>
    <cellStyle name="Input 6 4 4 3 5" xfId="36491"/>
    <cellStyle name="Input 6 4 4 3 6" xfId="36492"/>
    <cellStyle name="Input 6 4 4 3 7" xfId="36493"/>
    <cellStyle name="Input 6 4 4 4" xfId="6756"/>
    <cellStyle name="Input 6 4 4 5" xfId="36494"/>
    <cellStyle name="Input 6 4 4 6" xfId="36495"/>
    <cellStyle name="Input 6 4 4 7" xfId="36496"/>
    <cellStyle name="Input 6 4 4 8" xfId="36497"/>
    <cellStyle name="Input 6 4 5" xfId="6757"/>
    <cellStyle name="Input 6 4 5 2" xfId="6758"/>
    <cellStyle name="Input 6 4 5 2 2" xfId="36498"/>
    <cellStyle name="Input 6 4 5 2 3" xfId="36499"/>
    <cellStyle name="Input 6 4 5 2 4" xfId="36500"/>
    <cellStyle name="Input 6 4 5 2 5" xfId="36501"/>
    <cellStyle name="Input 6 4 5 2 6" xfId="36502"/>
    <cellStyle name="Input 6 4 5 2 7" xfId="36503"/>
    <cellStyle name="Input 6 4 5 2 8" xfId="36504"/>
    <cellStyle name="Input 6 4 5 3" xfId="6759"/>
    <cellStyle name="Input 6 4 5 3 2" xfId="36505"/>
    <cellStyle name="Input 6 4 5 4" xfId="36506"/>
    <cellStyle name="Input 6 4 5 5" xfId="36507"/>
    <cellStyle name="Input 6 4 5 6" xfId="36508"/>
    <cellStyle name="Input 6 4 5 7" xfId="36509"/>
    <cellStyle name="Input 6 4 6" xfId="6760"/>
    <cellStyle name="Input 6 4 6 2" xfId="36510"/>
    <cellStyle name="Input 6 4 6 3" xfId="36511"/>
    <cellStyle name="Input 6 4 6 4" xfId="36512"/>
    <cellStyle name="Input 6 4 6 5" xfId="36513"/>
    <cellStyle name="Input 6 4 6 6" xfId="36514"/>
    <cellStyle name="Input 6 4 6 7" xfId="36515"/>
    <cellStyle name="Input 6 4 7" xfId="6761"/>
    <cellStyle name="Input 6 4 8" xfId="36516"/>
    <cellStyle name="Input 6 4 9" xfId="36517"/>
    <cellStyle name="Input 6 5" xfId="6762"/>
    <cellStyle name="Input 6 5 2" xfId="6763"/>
    <cellStyle name="Input 6 5 2 2" xfId="6764"/>
    <cellStyle name="Input 6 5 2 2 2" xfId="36518"/>
    <cellStyle name="Input 6 5 2 2 3" xfId="36519"/>
    <cellStyle name="Input 6 5 2 2 4" xfId="36520"/>
    <cellStyle name="Input 6 5 2 2 5" xfId="36521"/>
    <cellStyle name="Input 6 5 2 2 6" xfId="36522"/>
    <cellStyle name="Input 6 5 2 2 7" xfId="36523"/>
    <cellStyle name="Input 6 5 2 2 8" xfId="36524"/>
    <cellStyle name="Input 6 5 2 3" xfId="6765"/>
    <cellStyle name="Input 6 5 2 3 2" xfId="36525"/>
    <cellStyle name="Input 6 5 2 4" xfId="36526"/>
    <cellStyle name="Input 6 5 2 5" xfId="36527"/>
    <cellStyle name="Input 6 5 2 6" xfId="36528"/>
    <cellStyle name="Input 6 5 2 7" xfId="36529"/>
    <cellStyle name="Input 6 5 3" xfId="6766"/>
    <cellStyle name="Input 6 5 3 2" xfId="36530"/>
    <cellStyle name="Input 6 5 3 3" xfId="36531"/>
    <cellStyle name="Input 6 5 3 4" xfId="36532"/>
    <cellStyle name="Input 6 5 3 5" xfId="36533"/>
    <cellStyle name="Input 6 5 3 6" xfId="36534"/>
    <cellStyle name="Input 6 5 3 7" xfId="36535"/>
    <cellStyle name="Input 6 5 4" xfId="6767"/>
    <cellStyle name="Input 6 5 5" xfId="36536"/>
    <cellStyle name="Input 6 5 6" xfId="36537"/>
    <cellStyle name="Input 6 5 7" xfId="36538"/>
    <cellStyle name="Input 6 5 8" xfId="36539"/>
    <cellStyle name="Input 6 6" xfId="6768"/>
    <cellStyle name="Input 6 6 2" xfId="6769"/>
    <cellStyle name="Input 6 6 2 2" xfId="6770"/>
    <cellStyle name="Input 6 6 2 2 2" xfId="36540"/>
    <cellStyle name="Input 6 6 2 2 3" xfId="36541"/>
    <cellStyle name="Input 6 6 2 2 4" xfId="36542"/>
    <cellStyle name="Input 6 6 2 2 5" xfId="36543"/>
    <cellStyle name="Input 6 6 2 2 6" xfId="36544"/>
    <cellStyle name="Input 6 6 2 2 7" xfId="36545"/>
    <cellStyle name="Input 6 6 2 2 8" xfId="36546"/>
    <cellStyle name="Input 6 6 2 3" xfId="6771"/>
    <cellStyle name="Input 6 6 2 3 2" xfId="36547"/>
    <cellStyle name="Input 6 6 2 4" xfId="36548"/>
    <cellStyle name="Input 6 6 2 5" xfId="36549"/>
    <cellStyle name="Input 6 6 2 6" xfId="36550"/>
    <cellStyle name="Input 6 6 2 7" xfId="36551"/>
    <cellStyle name="Input 6 6 3" xfId="6772"/>
    <cellStyle name="Input 6 6 3 2" xfId="36552"/>
    <cellStyle name="Input 6 6 3 3" xfId="36553"/>
    <cellStyle name="Input 6 6 3 4" xfId="36554"/>
    <cellStyle name="Input 6 6 3 5" xfId="36555"/>
    <cellStyle name="Input 6 6 3 6" xfId="36556"/>
    <cellStyle name="Input 6 6 3 7" xfId="36557"/>
    <cellStyle name="Input 6 6 4" xfId="6773"/>
    <cellStyle name="Input 6 6 5" xfId="36558"/>
    <cellStyle name="Input 6 6 6" xfId="36559"/>
    <cellStyle name="Input 6 6 7" xfId="36560"/>
    <cellStyle name="Input 6 6 8" xfId="36561"/>
    <cellStyle name="Input 6 7" xfId="6774"/>
    <cellStyle name="Input 6 7 2" xfId="6775"/>
    <cellStyle name="Input 6 7 2 2" xfId="6776"/>
    <cellStyle name="Input 6 7 2 2 2" xfId="36562"/>
    <cellStyle name="Input 6 7 2 2 3" xfId="36563"/>
    <cellStyle name="Input 6 7 2 2 4" xfId="36564"/>
    <cellStyle name="Input 6 7 2 2 5" xfId="36565"/>
    <cellStyle name="Input 6 7 2 2 6" xfId="36566"/>
    <cellStyle name="Input 6 7 2 2 7" xfId="36567"/>
    <cellStyle name="Input 6 7 2 2 8" xfId="36568"/>
    <cellStyle name="Input 6 7 2 3" xfId="6777"/>
    <cellStyle name="Input 6 7 2 3 2" xfId="36569"/>
    <cellStyle name="Input 6 7 2 4" xfId="36570"/>
    <cellStyle name="Input 6 7 2 5" xfId="36571"/>
    <cellStyle name="Input 6 7 2 6" xfId="36572"/>
    <cellStyle name="Input 6 7 2 7" xfId="36573"/>
    <cellStyle name="Input 6 7 3" xfId="6778"/>
    <cellStyle name="Input 6 7 3 2" xfId="36574"/>
    <cellStyle name="Input 6 7 3 3" xfId="36575"/>
    <cellStyle name="Input 6 7 3 4" xfId="36576"/>
    <cellStyle name="Input 6 7 3 5" xfId="36577"/>
    <cellStyle name="Input 6 7 3 6" xfId="36578"/>
    <cellStyle name="Input 6 7 3 7" xfId="36579"/>
    <cellStyle name="Input 6 7 4" xfId="6779"/>
    <cellStyle name="Input 6 7 5" xfId="36580"/>
    <cellStyle name="Input 6 7 6" xfId="36581"/>
    <cellStyle name="Input 6 7 7" xfId="36582"/>
    <cellStyle name="Input 6 7 8" xfId="36583"/>
    <cellStyle name="Input 6 8" xfId="6780"/>
    <cellStyle name="Input 6 8 2" xfId="6781"/>
    <cellStyle name="Input 6 8 2 2" xfId="36584"/>
    <cellStyle name="Input 6 8 2 3" xfId="36585"/>
    <cellStyle name="Input 6 8 2 4" xfId="36586"/>
    <cellStyle name="Input 6 8 2 5" xfId="36587"/>
    <cellStyle name="Input 6 8 2 6" xfId="36588"/>
    <cellStyle name="Input 6 8 2 7" xfId="36589"/>
    <cellStyle name="Input 6 8 2 8" xfId="36590"/>
    <cellStyle name="Input 6 8 3" xfId="6782"/>
    <cellStyle name="Input 6 8 3 2" xfId="36591"/>
    <cellStyle name="Input 6 8 4" xfId="36592"/>
    <cellStyle name="Input 6 8 5" xfId="36593"/>
    <cellStyle name="Input 6 8 6" xfId="36594"/>
    <cellStyle name="Input 6 8 7" xfId="36595"/>
    <cellStyle name="Input 6 9" xfId="6783"/>
    <cellStyle name="Input 6 9 2" xfId="36596"/>
    <cellStyle name="Input 6 9 3" xfId="36597"/>
    <cellStyle name="Input 6 9 4" xfId="36598"/>
    <cellStyle name="Input 6 9 5" xfId="36599"/>
    <cellStyle name="Input 6 9 6" xfId="36600"/>
    <cellStyle name="Input 6 9 7" xfId="36601"/>
    <cellStyle name="Input 7" xfId="6784"/>
    <cellStyle name="Input 7 10" xfId="6785"/>
    <cellStyle name="Input 7 11" xfId="36602"/>
    <cellStyle name="Input 7 12" xfId="36603"/>
    <cellStyle name="Input 7 13" xfId="36604"/>
    <cellStyle name="Input 7 14" xfId="36605"/>
    <cellStyle name="Input 7 2" xfId="6786"/>
    <cellStyle name="Input 7 2 10" xfId="36606"/>
    <cellStyle name="Input 7 2 11" xfId="36607"/>
    <cellStyle name="Input 7 2 12" xfId="36608"/>
    <cellStyle name="Input 7 2 2" xfId="6787"/>
    <cellStyle name="Input 7 2 2 10" xfId="36609"/>
    <cellStyle name="Input 7 2 2 11" xfId="36610"/>
    <cellStyle name="Input 7 2 2 2" xfId="6788"/>
    <cellStyle name="Input 7 2 2 2 2" xfId="6789"/>
    <cellStyle name="Input 7 2 2 2 2 2" xfId="6790"/>
    <cellStyle name="Input 7 2 2 2 2 2 2" xfId="36611"/>
    <cellStyle name="Input 7 2 2 2 2 2 3" xfId="36612"/>
    <cellStyle name="Input 7 2 2 2 2 2 4" xfId="36613"/>
    <cellStyle name="Input 7 2 2 2 2 2 5" xfId="36614"/>
    <cellStyle name="Input 7 2 2 2 2 2 6" xfId="36615"/>
    <cellStyle name="Input 7 2 2 2 2 2 7" xfId="36616"/>
    <cellStyle name="Input 7 2 2 2 2 2 8" xfId="36617"/>
    <cellStyle name="Input 7 2 2 2 2 3" xfId="6791"/>
    <cellStyle name="Input 7 2 2 2 2 3 2" xfId="36618"/>
    <cellStyle name="Input 7 2 2 2 2 4" xfId="36619"/>
    <cellStyle name="Input 7 2 2 2 2 5" xfId="36620"/>
    <cellStyle name="Input 7 2 2 2 2 6" xfId="36621"/>
    <cellStyle name="Input 7 2 2 2 2 7" xfId="36622"/>
    <cellStyle name="Input 7 2 2 2 3" xfId="6792"/>
    <cellStyle name="Input 7 2 2 2 3 2" xfId="36623"/>
    <cellStyle name="Input 7 2 2 2 3 3" xfId="36624"/>
    <cellStyle name="Input 7 2 2 2 3 4" xfId="36625"/>
    <cellStyle name="Input 7 2 2 2 3 5" xfId="36626"/>
    <cellStyle name="Input 7 2 2 2 3 6" xfId="36627"/>
    <cellStyle name="Input 7 2 2 2 3 7" xfId="36628"/>
    <cellStyle name="Input 7 2 2 2 4" xfId="6793"/>
    <cellStyle name="Input 7 2 2 2 5" xfId="36629"/>
    <cellStyle name="Input 7 2 2 2 6" xfId="36630"/>
    <cellStyle name="Input 7 2 2 2 7" xfId="36631"/>
    <cellStyle name="Input 7 2 2 2 8" xfId="36632"/>
    <cellStyle name="Input 7 2 2 3" xfId="6794"/>
    <cellStyle name="Input 7 2 2 3 2" xfId="6795"/>
    <cellStyle name="Input 7 2 2 3 2 2" xfId="6796"/>
    <cellStyle name="Input 7 2 2 3 2 2 2" xfId="36633"/>
    <cellStyle name="Input 7 2 2 3 2 2 3" xfId="36634"/>
    <cellStyle name="Input 7 2 2 3 2 2 4" xfId="36635"/>
    <cellStyle name="Input 7 2 2 3 2 2 5" xfId="36636"/>
    <cellStyle name="Input 7 2 2 3 2 2 6" xfId="36637"/>
    <cellStyle name="Input 7 2 2 3 2 2 7" xfId="36638"/>
    <cellStyle name="Input 7 2 2 3 2 2 8" xfId="36639"/>
    <cellStyle name="Input 7 2 2 3 2 3" xfId="6797"/>
    <cellStyle name="Input 7 2 2 3 2 3 2" xfId="36640"/>
    <cellStyle name="Input 7 2 2 3 2 4" xfId="36641"/>
    <cellStyle name="Input 7 2 2 3 2 5" xfId="36642"/>
    <cellStyle name="Input 7 2 2 3 2 6" xfId="36643"/>
    <cellStyle name="Input 7 2 2 3 2 7" xfId="36644"/>
    <cellStyle name="Input 7 2 2 3 3" xfId="6798"/>
    <cellStyle name="Input 7 2 2 3 3 2" xfId="36645"/>
    <cellStyle name="Input 7 2 2 3 3 3" xfId="36646"/>
    <cellStyle name="Input 7 2 2 3 3 4" xfId="36647"/>
    <cellStyle name="Input 7 2 2 3 3 5" xfId="36648"/>
    <cellStyle name="Input 7 2 2 3 3 6" xfId="36649"/>
    <cellStyle name="Input 7 2 2 3 3 7" xfId="36650"/>
    <cellStyle name="Input 7 2 2 3 4" xfId="6799"/>
    <cellStyle name="Input 7 2 2 3 5" xfId="36651"/>
    <cellStyle name="Input 7 2 2 3 6" xfId="36652"/>
    <cellStyle name="Input 7 2 2 3 7" xfId="36653"/>
    <cellStyle name="Input 7 2 2 3 8" xfId="36654"/>
    <cellStyle name="Input 7 2 2 4" xfId="6800"/>
    <cellStyle name="Input 7 2 2 4 2" xfId="6801"/>
    <cellStyle name="Input 7 2 2 4 2 2" xfId="6802"/>
    <cellStyle name="Input 7 2 2 4 2 2 2" xfId="36655"/>
    <cellStyle name="Input 7 2 2 4 2 2 3" xfId="36656"/>
    <cellStyle name="Input 7 2 2 4 2 2 4" xfId="36657"/>
    <cellStyle name="Input 7 2 2 4 2 2 5" xfId="36658"/>
    <cellStyle name="Input 7 2 2 4 2 2 6" xfId="36659"/>
    <cellStyle name="Input 7 2 2 4 2 2 7" xfId="36660"/>
    <cellStyle name="Input 7 2 2 4 2 2 8" xfId="36661"/>
    <cellStyle name="Input 7 2 2 4 2 3" xfId="6803"/>
    <cellStyle name="Input 7 2 2 4 2 3 2" xfId="36662"/>
    <cellStyle name="Input 7 2 2 4 2 4" xfId="36663"/>
    <cellStyle name="Input 7 2 2 4 2 5" xfId="36664"/>
    <cellStyle name="Input 7 2 2 4 2 6" xfId="36665"/>
    <cellStyle name="Input 7 2 2 4 2 7" xfId="36666"/>
    <cellStyle name="Input 7 2 2 4 3" xfId="6804"/>
    <cellStyle name="Input 7 2 2 4 3 2" xfId="36667"/>
    <cellStyle name="Input 7 2 2 4 3 3" xfId="36668"/>
    <cellStyle name="Input 7 2 2 4 3 4" xfId="36669"/>
    <cellStyle name="Input 7 2 2 4 3 5" xfId="36670"/>
    <cellStyle name="Input 7 2 2 4 3 6" xfId="36671"/>
    <cellStyle name="Input 7 2 2 4 3 7" xfId="36672"/>
    <cellStyle name="Input 7 2 2 4 4" xfId="6805"/>
    <cellStyle name="Input 7 2 2 4 5" xfId="36673"/>
    <cellStyle name="Input 7 2 2 4 6" xfId="36674"/>
    <cellStyle name="Input 7 2 2 4 7" xfId="36675"/>
    <cellStyle name="Input 7 2 2 4 8" xfId="36676"/>
    <cellStyle name="Input 7 2 2 5" xfId="6806"/>
    <cellStyle name="Input 7 2 2 5 2" xfId="6807"/>
    <cellStyle name="Input 7 2 2 5 2 2" xfId="36677"/>
    <cellStyle name="Input 7 2 2 5 2 3" xfId="36678"/>
    <cellStyle name="Input 7 2 2 5 2 4" xfId="36679"/>
    <cellStyle name="Input 7 2 2 5 2 5" xfId="36680"/>
    <cellStyle name="Input 7 2 2 5 2 6" xfId="36681"/>
    <cellStyle name="Input 7 2 2 5 2 7" xfId="36682"/>
    <cellStyle name="Input 7 2 2 5 2 8" xfId="36683"/>
    <cellStyle name="Input 7 2 2 5 3" xfId="6808"/>
    <cellStyle name="Input 7 2 2 5 3 2" xfId="36684"/>
    <cellStyle name="Input 7 2 2 5 4" xfId="36685"/>
    <cellStyle name="Input 7 2 2 5 5" xfId="36686"/>
    <cellStyle name="Input 7 2 2 5 6" xfId="36687"/>
    <cellStyle name="Input 7 2 2 5 7" xfId="36688"/>
    <cellStyle name="Input 7 2 2 6" xfId="6809"/>
    <cellStyle name="Input 7 2 2 6 2" xfId="36689"/>
    <cellStyle name="Input 7 2 2 6 3" xfId="36690"/>
    <cellStyle name="Input 7 2 2 6 4" xfId="36691"/>
    <cellStyle name="Input 7 2 2 6 5" xfId="36692"/>
    <cellStyle name="Input 7 2 2 6 6" xfId="36693"/>
    <cellStyle name="Input 7 2 2 6 7" xfId="36694"/>
    <cellStyle name="Input 7 2 2 7" xfId="6810"/>
    <cellStyle name="Input 7 2 2 8" xfId="36695"/>
    <cellStyle name="Input 7 2 2 9" xfId="36696"/>
    <cellStyle name="Input 7 2 3" xfId="6811"/>
    <cellStyle name="Input 7 2 3 2" xfId="6812"/>
    <cellStyle name="Input 7 2 3 2 2" xfId="6813"/>
    <cellStyle name="Input 7 2 3 2 2 2" xfId="36697"/>
    <cellStyle name="Input 7 2 3 2 2 3" xfId="36698"/>
    <cellStyle name="Input 7 2 3 2 2 4" xfId="36699"/>
    <cellStyle name="Input 7 2 3 2 2 5" xfId="36700"/>
    <cellStyle name="Input 7 2 3 2 2 6" xfId="36701"/>
    <cellStyle name="Input 7 2 3 2 2 7" xfId="36702"/>
    <cellStyle name="Input 7 2 3 2 2 8" xfId="36703"/>
    <cellStyle name="Input 7 2 3 2 3" xfId="6814"/>
    <cellStyle name="Input 7 2 3 2 3 2" xfId="36704"/>
    <cellStyle name="Input 7 2 3 2 4" xfId="36705"/>
    <cellStyle name="Input 7 2 3 2 5" xfId="36706"/>
    <cellStyle name="Input 7 2 3 2 6" xfId="36707"/>
    <cellStyle name="Input 7 2 3 2 7" xfId="36708"/>
    <cellStyle name="Input 7 2 3 3" xfId="6815"/>
    <cellStyle name="Input 7 2 3 3 2" xfId="36709"/>
    <cellStyle name="Input 7 2 3 3 3" xfId="36710"/>
    <cellStyle name="Input 7 2 3 3 4" xfId="36711"/>
    <cellStyle name="Input 7 2 3 3 5" xfId="36712"/>
    <cellStyle name="Input 7 2 3 3 6" xfId="36713"/>
    <cellStyle name="Input 7 2 3 3 7" xfId="36714"/>
    <cellStyle name="Input 7 2 3 4" xfId="6816"/>
    <cellStyle name="Input 7 2 3 5" xfId="36715"/>
    <cellStyle name="Input 7 2 3 6" xfId="36716"/>
    <cellStyle name="Input 7 2 3 7" xfId="36717"/>
    <cellStyle name="Input 7 2 3 8" xfId="36718"/>
    <cellStyle name="Input 7 2 4" xfId="6817"/>
    <cellStyle name="Input 7 2 4 2" xfId="6818"/>
    <cellStyle name="Input 7 2 4 2 2" xfId="6819"/>
    <cellStyle name="Input 7 2 4 2 2 2" xfId="36719"/>
    <cellStyle name="Input 7 2 4 2 2 3" xfId="36720"/>
    <cellStyle name="Input 7 2 4 2 2 4" xfId="36721"/>
    <cellStyle name="Input 7 2 4 2 2 5" xfId="36722"/>
    <cellStyle name="Input 7 2 4 2 2 6" xfId="36723"/>
    <cellStyle name="Input 7 2 4 2 2 7" xfId="36724"/>
    <cellStyle name="Input 7 2 4 2 2 8" xfId="36725"/>
    <cellStyle name="Input 7 2 4 2 3" xfId="6820"/>
    <cellStyle name="Input 7 2 4 2 3 2" xfId="36726"/>
    <cellStyle name="Input 7 2 4 2 4" xfId="36727"/>
    <cellStyle name="Input 7 2 4 2 5" xfId="36728"/>
    <cellStyle name="Input 7 2 4 2 6" xfId="36729"/>
    <cellStyle name="Input 7 2 4 2 7" xfId="36730"/>
    <cellStyle name="Input 7 2 4 3" xfId="6821"/>
    <cellStyle name="Input 7 2 4 3 2" xfId="36731"/>
    <cellStyle name="Input 7 2 4 3 3" xfId="36732"/>
    <cellStyle name="Input 7 2 4 3 4" xfId="36733"/>
    <cellStyle name="Input 7 2 4 3 5" xfId="36734"/>
    <cellStyle name="Input 7 2 4 3 6" xfId="36735"/>
    <cellStyle name="Input 7 2 4 3 7" xfId="36736"/>
    <cellStyle name="Input 7 2 4 4" xfId="6822"/>
    <cellStyle name="Input 7 2 4 5" xfId="36737"/>
    <cellStyle name="Input 7 2 4 6" xfId="36738"/>
    <cellStyle name="Input 7 2 4 7" xfId="36739"/>
    <cellStyle name="Input 7 2 4 8" xfId="36740"/>
    <cellStyle name="Input 7 2 5" xfId="6823"/>
    <cellStyle name="Input 7 2 5 2" xfId="6824"/>
    <cellStyle name="Input 7 2 5 2 2" xfId="6825"/>
    <cellStyle name="Input 7 2 5 2 2 2" xfId="36741"/>
    <cellStyle name="Input 7 2 5 2 2 3" xfId="36742"/>
    <cellStyle name="Input 7 2 5 2 2 4" xfId="36743"/>
    <cellStyle name="Input 7 2 5 2 2 5" xfId="36744"/>
    <cellStyle name="Input 7 2 5 2 2 6" xfId="36745"/>
    <cellStyle name="Input 7 2 5 2 2 7" xfId="36746"/>
    <cellStyle name="Input 7 2 5 2 2 8" xfId="36747"/>
    <cellStyle name="Input 7 2 5 2 3" xfId="6826"/>
    <cellStyle name="Input 7 2 5 2 3 2" xfId="36748"/>
    <cellStyle name="Input 7 2 5 2 4" xfId="36749"/>
    <cellStyle name="Input 7 2 5 2 5" xfId="36750"/>
    <cellStyle name="Input 7 2 5 2 6" xfId="36751"/>
    <cellStyle name="Input 7 2 5 2 7" xfId="36752"/>
    <cellStyle name="Input 7 2 5 3" xfId="6827"/>
    <cellStyle name="Input 7 2 5 3 2" xfId="36753"/>
    <cellStyle name="Input 7 2 5 3 3" xfId="36754"/>
    <cellStyle name="Input 7 2 5 3 4" xfId="36755"/>
    <cellStyle name="Input 7 2 5 3 5" xfId="36756"/>
    <cellStyle name="Input 7 2 5 3 6" xfId="36757"/>
    <cellStyle name="Input 7 2 5 3 7" xfId="36758"/>
    <cellStyle name="Input 7 2 5 4" xfId="6828"/>
    <cellStyle name="Input 7 2 5 5" xfId="36759"/>
    <cellStyle name="Input 7 2 5 6" xfId="36760"/>
    <cellStyle name="Input 7 2 5 7" xfId="36761"/>
    <cellStyle name="Input 7 2 5 8" xfId="36762"/>
    <cellStyle name="Input 7 2 6" xfId="6829"/>
    <cellStyle name="Input 7 2 6 2" xfId="6830"/>
    <cellStyle name="Input 7 2 6 2 2" xfId="36763"/>
    <cellStyle name="Input 7 2 6 2 3" xfId="36764"/>
    <cellStyle name="Input 7 2 6 2 4" xfId="36765"/>
    <cellStyle name="Input 7 2 6 2 5" xfId="36766"/>
    <cellStyle name="Input 7 2 6 2 6" xfId="36767"/>
    <cellStyle name="Input 7 2 6 2 7" xfId="36768"/>
    <cellStyle name="Input 7 2 6 2 8" xfId="36769"/>
    <cellStyle name="Input 7 2 6 3" xfId="6831"/>
    <cellStyle name="Input 7 2 6 3 2" xfId="36770"/>
    <cellStyle name="Input 7 2 6 4" xfId="36771"/>
    <cellStyle name="Input 7 2 6 5" xfId="36772"/>
    <cellStyle name="Input 7 2 6 6" xfId="36773"/>
    <cellStyle name="Input 7 2 6 7" xfId="36774"/>
    <cellStyle name="Input 7 2 7" xfId="6832"/>
    <cellStyle name="Input 7 2 7 2" xfId="36775"/>
    <cellStyle name="Input 7 2 7 3" xfId="36776"/>
    <cellStyle name="Input 7 2 7 4" xfId="36777"/>
    <cellStyle name="Input 7 2 7 5" xfId="36778"/>
    <cellStyle name="Input 7 2 7 6" xfId="36779"/>
    <cellStyle name="Input 7 2 7 7" xfId="36780"/>
    <cellStyle name="Input 7 2 8" xfId="6833"/>
    <cellStyle name="Input 7 2 9" xfId="36781"/>
    <cellStyle name="Input 7 3" xfId="6834"/>
    <cellStyle name="Input 7 3 10" xfId="36782"/>
    <cellStyle name="Input 7 3 11" xfId="36783"/>
    <cellStyle name="Input 7 3 2" xfId="6835"/>
    <cellStyle name="Input 7 3 2 2" xfId="6836"/>
    <cellStyle name="Input 7 3 2 2 2" xfId="6837"/>
    <cellStyle name="Input 7 3 2 2 2 2" xfId="36784"/>
    <cellStyle name="Input 7 3 2 2 2 3" xfId="36785"/>
    <cellStyle name="Input 7 3 2 2 2 4" xfId="36786"/>
    <cellStyle name="Input 7 3 2 2 2 5" xfId="36787"/>
    <cellStyle name="Input 7 3 2 2 2 6" xfId="36788"/>
    <cellStyle name="Input 7 3 2 2 2 7" xfId="36789"/>
    <cellStyle name="Input 7 3 2 2 2 8" xfId="36790"/>
    <cellStyle name="Input 7 3 2 2 3" xfId="6838"/>
    <cellStyle name="Input 7 3 2 2 3 2" xfId="36791"/>
    <cellStyle name="Input 7 3 2 2 4" xfId="36792"/>
    <cellStyle name="Input 7 3 2 2 5" xfId="36793"/>
    <cellStyle name="Input 7 3 2 2 6" xfId="36794"/>
    <cellStyle name="Input 7 3 2 2 7" xfId="36795"/>
    <cellStyle name="Input 7 3 2 3" xfId="6839"/>
    <cellStyle name="Input 7 3 2 3 2" xfId="36796"/>
    <cellStyle name="Input 7 3 2 3 3" xfId="36797"/>
    <cellStyle name="Input 7 3 2 3 4" xfId="36798"/>
    <cellStyle name="Input 7 3 2 3 5" xfId="36799"/>
    <cellStyle name="Input 7 3 2 3 6" xfId="36800"/>
    <cellStyle name="Input 7 3 2 3 7" xfId="36801"/>
    <cellStyle name="Input 7 3 2 4" xfId="6840"/>
    <cellStyle name="Input 7 3 2 5" xfId="36802"/>
    <cellStyle name="Input 7 3 2 6" xfId="36803"/>
    <cellStyle name="Input 7 3 2 7" xfId="36804"/>
    <cellStyle name="Input 7 3 2 8" xfId="36805"/>
    <cellStyle name="Input 7 3 3" xfId="6841"/>
    <cellStyle name="Input 7 3 3 2" xfId="6842"/>
    <cellStyle name="Input 7 3 3 2 2" xfId="6843"/>
    <cellStyle name="Input 7 3 3 2 2 2" xfId="36806"/>
    <cellStyle name="Input 7 3 3 2 2 3" xfId="36807"/>
    <cellStyle name="Input 7 3 3 2 2 4" xfId="36808"/>
    <cellStyle name="Input 7 3 3 2 2 5" xfId="36809"/>
    <cellStyle name="Input 7 3 3 2 2 6" xfId="36810"/>
    <cellStyle name="Input 7 3 3 2 2 7" xfId="36811"/>
    <cellStyle name="Input 7 3 3 2 2 8" xfId="36812"/>
    <cellStyle name="Input 7 3 3 2 3" xfId="6844"/>
    <cellStyle name="Input 7 3 3 2 3 2" xfId="36813"/>
    <cellStyle name="Input 7 3 3 2 4" xfId="36814"/>
    <cellStyle name="Input 7 3 3 2 5" xfId="36815"/>
    <cellStyle name="Input 7 3 3 2 6" xfId="36816"/>
    <cellStyle name="Input 7 3 3 2 7" xfId="36817"/>
    <cellStyle name="Input 7 3 3 3" xfId="6845"/>
    <cellStyle name="Input 7 3 3 3 2" xfId="36818"/>
    <cellStyle name="Input 7 3 3 3 3" xfId="36819"/>
    <cellStyle name="Input 7 3 3 3 4" xfId="36820"/>
    <cellStyle name="Input 7 3 3 3 5" xfId="36821"/>
    <cellStyle name="Input 7 3 3 3 6" xfId="36822"/>
    <cellStyle name="Input 7 3 3 3 7" xfId="36823"/>
    <cellStyle name="Input 7 3 3 4" xfId="6846"/>
    <cellStyle name="Input 7 3 3 5" xfId="36824"/>
    <cellStyle name="Input 7 3 3 6" xfId="36825"/>
    <cellStyle name="Input 7 3 3 7" xfId="36826"/>
    <cellStyle name="Input 7 3 3 8" xfId="36827"/>
    <cellStyle name="Input 7 3 4" xfId="6847"/>
    <cellStyle name="Input 7 3 4 2" xfId="6848"/>
    <cellStyle name="Input 7 3 4 2 2" xfId="6849"/>
    <cellStyle name="Input 7 3 4 2 2 2" xfId="36828"/>
    <cellStyle name="Input 7 3 4 2 2 3" xfId="36829"/>
    <cellStyle name="Input 7 3 4 2 2 4" xfId="36830"/>
    <cellStyle name="Input 7 3 4 2 2 5" xfId="36831"/>
    <cellStyle name="Input 7 3 4 2 2 6" xfId="36832"/>
    <cellStyle name="Input 7 3 4 2 2 7" xfId="36833"/>
    <cellStyle name="Input 7 3 4 2 2 8" xfId="36834"/>
    <cellStyle name="Input 7 3 4 2 3" xfId="6850"/>
    <cellStyle name="Input 7 3 4 2 3 2" xfId="36835"/>
    <cellStyle name="Input 7 3 4 2 4" xfId="36836"/>
    <cellStyle name="Input 7 3 4 2 5" xfId="36837"/>
    <cellStyle name="Input 7 3 4 2 6" xfId="36838"/>
    <cellStyle name="Input 7 3 4 2 7" xfId="36839"/>
    <cellStyle name="Input 7 3 4 3" xfId="6851"/>
    <cellStyle name="Input 7 3 4 3 2" xfId="36840"/>
    <cellStyle name="Input 7 3 4 3 3" xfId="36841"/>
    <cellStyle name="Input 7 3 4 3 4" xfId="36842"/>
    <cellStyle name="Input 7 3 4 3 5" xfId="36843"/>
    <cellStyle name="Input 7 3 4 3 6" xfId="36844"/>
    <cellStyle name="Input 7 3 4 3 7" xfId="36845"/>
    <cellStyle name="Input 7 3 4 4" xfId="6852"/>
    <cellStyle name="Input 7 3 4 5" xfId="36846"/>
    <cellStyle name="Input 7 3 4 6" xfId="36847"/>
    <cellStyle name="Input 7 3 4 7" xfId="36848"/>
    <cellStyle name="Input 7 3 4 8" xfId="36849"/>
    <cellStyle name="Input 7 3 5" xfId="6853"/>
    <cellStyle name="Input 7 3 5 2" xfId="6854"/>
    <cellStyle name="Input 7 3 5 2 2" xfId="36850"/>
    <cellStyle name="Input 7 3 5 2 3" xfId="36851"/>
    <cellStyle name="Input 7 3 5 2 4" xfId="36852"/>
    <cellStyle name="Input 7 3 5 2 5" xfId="36853"/>
    <cellStyle name="Input 7 3 5 2 6" xfId="36854"/>
    <cellStyle name="Input 7 3 5 2 7" xfId="36855"/>
    <cellStyle name="Input 7 3 5 2 8" xfId="36856"/>
    <cellStyle name="Input 7 3 5 3" xfId="6855"/>
    <cellStyle name="Input 7 3 5 3 2" xfId="36857"/>
    <cellStyle name="Input 7 3 5 4" xfId="36858"/>
    <cellStyle name="Input 7 3 5 5" xfId="36859"/>
    <cellStyle name="Input 7 3 5 6" xfId="36860"/>
    <cellStyle name="Input 7 3 5 7" xfId="36861"/>
    <cellStyle name="Input 7 3 6" xfId="6856"/>
    <cellStyle name="Input 7 3 6 2" xfId="36862"/>
    <cellStyle name="Input 7 3 6 3" xfId="36863"/>
    <cellStyle name="Input 7 3 6 4" xfId="36864"/>
    <cellStyle name="Input 7 3 6 5" xfId="36865"/>
    <cellStyle name="Input 7 3 6 6" xfId="36866"/>
    <cellStyle name="Input 7 3 6 7" xfId="36867"/>
    <cellStyle name="Input 7 3 7" xfId="6857"/>
    <cellStyle name="Input 7 3 8" xfId="36868"/>
    <cellStyle name="Input 7 3 9" xfId="36869"/>
    <cellStyle name="Input 7 4" xfId="6858"/>
    <cellStyle name="Input 7 4 10" xfId="36870"/>
    <cellStyle name="Input 7 4 11" xfId="36871"/>
    <cellStyle name="Input 7 4 2" xfId="6859"/>
    <cellStyle name="Input 7 4 2 2" xfId="6860"/>
    <cellStyle name="Input 7 4 2 2 2" xfId="6861"/>
    <cellStyle name="Input 7 4 2 2 2 2" xfId="36872"/>
    <cellStyle name="Input 7 4 2 2 2 3" xfId="36873"/>
    <cellStyle name="Input 7 4 2 2 2 4" xfId="36874"/>
    <cellStyle name="Input 7 4 2 2 2 5" xfId="36875"/>
    <cellStyle name="Input 7 4 2 2 2 6" xfId="36876"/>
    <cellStyle name="Input 7 4 2 2 2 7" xfId="36877"/>
    <cellStyle name="Input 7 4 2 2 2 8" xfId="36878"/>
    <cellStyle name="Input 7 4 2 2 3" xfId="6862"/>
    <cellStyle name="Input 7 4 2 2 3 2" xfId="36879"/>
    <cellStyle name="Input 7 4 2 2 4" xfId="36880"/>
    <cellStyle name="Input 7 4 2 2 5" xfId="36881"/>
    <cellStyle name="Input 7 4 2 2 6" xfId="36882"/>
    <cellStyle name="Input 7 4 2 2 7" xfId="36883"/>
    <cellStyle name="Input 7 4 2 3" xfId="6863"/>
    <cellStyle name="Input 7 4 2 3 2" xfId="36884"/>
    <cellStyle name="Input 7 4 2 3 3" xfId="36885"/>
    <cellStyle name="Input 7 4 2 3 4" xfId="36886"/>
    <cellStyle name="Input 7 4 2 3 5" xfId="36887"/>
    <cellStyle name="Input 7 4 2 3 6" xfId="36888"/>
    <cellStyle name="Input 7 4 2 3 7" xfId="36889"/>
    <cellStyle name="Input 7 4 2 4" xfId="6864"/>
    <cellStyle name="Input 7 4 2 5" xfId="36890"/>
    <cellStyle name="Input 7 4 2 6" xfId="36891"/>
    <cellStyle name="Input 7 4 2 7" xfId="36892"/>
    <cellStyle name="Input 7 4 2 8" xfId="36893"/>
    <cellStyle name="Input 7 4 3" xfId="6865"/>
    <cellStyle name="Input 7 4 3 2" xfId="6866"/>
    <cellStyle name="Input 7 4 3 2 2" xfId="6867"/>
    <cellStyle name="Input 7 4 3 2 2 2" xfId="36894"/>
    <cellStyle name="Input 7 4 3 2 2 3" xfId="36895"/>
    <cellStyle name="Input 7 4 3 2 2 4" xfId="36896"/>
    <cellStyle name="Input 7 4 3 2 2 5" xfId="36897"/>
    <cellStyle name="Input 7 4 3 2 2 6" xfId="36898"/>
    <cellStyle name="Input 7 4 3 2 2 7" xfId="36899"/>
    <cellStyle name="Input 7 4 3 2 2 8" xfId="36900"/>
    <cellStyle name="Input 7 4 3 2 3" xfId="6868"/>
    <cellStyle name="Input 7 4 3 2 3 2" xfId="36901"/>
    <cellStyle name="Input 7 4 3 2 4" xfId="36902"/>
    <cellStyle name="Input 7 4 3 2 5" xfId="36903"/>
    <cellStyle name="Input 7 4 3 2 6" xfId="36904"/>
    <cellStyle name="Input 7 4 3 2 7" xfId="36905"/>
    <cellStyle name="Input 7 4 3 3" xfId="6869"/>
    <cellStyle name="Input 7 4 3 3 2" xfId="36906"/>
    <cellStyle name="Input 7 4 3 3 3" xfId="36907"/>
    <cellStyle name="Input 7 4 3 3 4" xfId="36908"/>
    <cellStyle name="Input 7 4 3 3 5" xfId="36909"/>
    <cellStyle name="Input 7 4 3 3 6" xfId="36910"/>
    <cellStyle name="Input 7 4 3 3 7" xfId="36911"/>
    <cellStyle name="Input 7 4 3 4" xfId="6870"/>
    <cellStyle name="Input 7 4 3 5" xfId="36912"/>
    <cellStyle name="Input 7 4 3 6" xfId="36913"/>
    <cellStyle name="Input 7 4 3 7" xfId="36914"/>
    <cellStyle name="Input 7 4 3 8" xfId="36915"/>
    <cellStyle name="Input 7 4 4" xfId="6871"/>
    <cellStyle name="Input 7 4 4 2" xfId="6872"/>
    <cellStyle name="Input 7 4 4 2 2" xfId="6873"/>
    <cellStyle name="Input 7 4 4 2 2 2" xfId="36916"/>
    <cellStyle name="Input 7 4 4 2 2 3" xfId="36917"/>
    <cellStyle name="Input 7 4 4 2 2 4" xfId="36918"/>
    <cellStyle name="Input 7 4 4 2 2 5" xfId="36919"/>
    <cellStyle name="Input 7 4 4 2 2 6" xfId="36920"/>
    <cellStyle name="Input 7 4 4 2 2 7" xfId="36921"/>
    <cellStyle name="Input 7 4 4 2 2 8" xfId="36922"/>
    <cellStyle name="Input 7 4 4 2 3" xfId="6874"/>
    <cellStyle name="Input 7 4 4 2 3 2" xfId="36923"/>
    <cellStyle name="Input 7 4 4 2 4" xfId="36924"/>
    <cellStyle name="Input 7 4 4 2 5" xfId="36925"/>
    <cellStyle name="Input 7 4 4 2 6" xfId="36926"/>
    <cellStyle name="Input 7 4 4 2 7" xfId="36927"/>
    <cellStyle name="Input 7 4 4 3" xfId="6875"/>
    <cellStyle name="Input 7 4 4 3 2" xfId="36928"/>
    <cellStyle name="Input 7 4 4 3 3" xfId="36929"/>
    <cellStyle name="Input 7 4 4 3 4" xfId="36930"/>
    <cellStyle name="Input 7 4 4 3 5" xfId="36931"/>
    <cellStyle name="Input 7 4 4 3 6" xfId="36932"/>
    <cellStyle name="Input 7 4 4 3 7" xfId="36933"/>
    <cellStyle name="Input 7 4 4 4" xfId="6876"/>
    <cellStyle name="Input 7 4 4 5" xfId="36934"/>
    <cellStyle name="Input 7 4 4 6" xfId="36935"/>
    <cellStyle name="Input 7 4 4 7" xfId="36936"/>
    <cellStyle name="Input 7 4 4 8" xfId="36937"/>
    <cellStyle name="Input 7 4 5" xfId="6877"/>
    <cellStyle name="Input 7 4 5 2" xfId="6878"/>
    <cellStyle name="Input 7 4 5 2 2" xfId="36938"/>
    <cellStyle name="Input 7 4 5 2 3" xfId="36939"/>
    <cellStyle name="Input 7 4 5 2 4" xfId="36940"/>
    <cellStyle name="Input 7 4 5 2 5" xfId="36941"/>
    <cellStyle name="Input 7 4 5 2 6" xfId="36942"/>
    <cellStyle name="Input 7 4 5 2 7" xfId="36943"/>
    <cellStyle name="Input 7 4 5 2 8" xfId="36944"/>
    <cellStyle name="Input 7 4 5 3" xfId="6879"/>
    <cellStyle name="Input 7 4 5 3 2" xfId="36945"/>
    <cellStyle name="Input 7 4 5 4" xfId="36946"/>
    <cellStyle name="Input 7 4 5 5" xfId="36947"/>
    <cellStyle name="Input 7 4 5 6" xfId="36948"/>
    <cellStyle name="Input 7 4 5 7" xfId="36949"/>
    <cellStyle name="Input 7 4 6" xfId="6880"/>
    <cellStyle name="Input 7 4 6 2" xfId="36950"/>
    <cellStyle name="Input 7 4 6 3" xfId="36951"/>
    <cellStyle name="Input 7 4 6 4" xfId="36952"/>
    <cellStyle name="Input 7 4 6 5" xfId="36953"/>
    <cellStyle name="Input 7 4 6 6" xfId="36954"/>
    <cellStyle name="Input 7 4 6 7" xfId="36955"/>
    <cellStyle name="Input 7 4 7" xfId="6881"/>
    <cellStyle name="Input 7 4 8" xfId="36956"/>
    <cellStyle name="Input 7 4 9" xfId="36957"/>
    <cellStyle name="Input 7 5" xfId="6882"/>
    <cellStyle name="Input 7 5 2" xfId="6883"/>
    <cellStyle name="Input 7 5 2 2" xfId="6884"/>
    <cellStyle name="Input 7 5 2 2 2" xfId="36958"/>
    <cellStyle name="Input 7 5 2 2 3" xfId="36959"/>
    <cellStyle name="Input 7 5 2 2 4" xfId="36960"/>
    <cellStyle name="Input 7 5 2 2 5" xfId="36961"/>
    <cellStyle name="Input 7 5 2 2 6" xfId="36962"/>
    <cellStyle name="Input 7 5 2 2 7" xfId="36963"/>
    <cellStyle name="Input 7 5 2 2 8" xfId="36964"/>
    <cellStyle name="Input 7 5 2 3" xfId="6885"/>
    <cellStyle name="Input 7 5 2 3 2" xfId="36965"/>
    <cellStyle name="Input 7 5 2 4" xfId="36966"/>
    <cellStyle name="Input 7 5 2 5" xfId="36967"/>
    <cellStyle name="Input 7 5 2 6" xfId="36968"/>
    <cellStyle name="Input 7 5 2 7" xfId="36969"/>
    <cellStyle name="Input 7 5 3" xfId="6886"/>
    <cellStyle name="Input 7 5 3 2" xfId="36970"/>
    <cellStyle name="Input 7 5 3 3" xfId="36971"/>
    <cellStyle name="Input 7 5 3 4" xfId="36972"/>
    <cellStyle name="Input 7 5 3 5" xfId="36973"/>
    <cellStyle name="Input 7 5 3 6" xfId="36974"/>
    <cellStyle name="Input 7 5 3 7" xfId="36975"/>
    <cellStyle name="Input 7 5 4" xfId="6887"/>
    <cellStyle name="Input 7 5 5" xfId="36976"/>
    <cellStyle name="Input 7 5 6" xfId="36977"/>
    <cellStyle name="Input 7 5 7" xfId="36978"/>
    <cellStyle name="Input 7 5 8" xfId="36979"/>
    <cellStyle name="Input 7 6" xfId="6888"/>
    <cellStyle name="Input 7 6 2" xfId="6889"/>
    <cellStyle name="Input 7 6 2 2" xfId="6890"/>
    <cellStyle name="Input 7 6 2 2 2" xfId="36980"/>
    <cellStyle name="Input 7 6 2 2 3" xfId="36981"/>
    <cellStyle name="Input 7 6 2 2 4" xfId="36982"/>
    <cellStyle name="Input 7 6 2 2 5" xfId="36983"/>
    <cellStyle name="Input 7 6 2 2 6" xfId="36984"/>
    <cellStyle name="Input 7 6 2 2 7" xfId="36985"/>
    <cellStyle name="Input 7 6 2 2 8" xfId="36986"/>
    <cellStyle name="Input 7 6 2 3" xfId="6891"/>
    <cellStyle name="Input 7 6 2 3 2" xfId="36987"/>
    <cellStyle name="Input 7 6 2 4" xfId="36988"/>
    <cellStyle name="Input 7 6 2 5" xfId="36989"/>
    <cellStyle name="Input 7 6 2 6" xfId="36990"/>
    <cellStyle name="Input 7 6 2 7" xfId="36991"/>
    <cellStyle name="Input 7 6 3" xfId="6892"/>
    <cellStyle name="Input 7 6 3 2" xfId="36992"/>
    <cellStyle name="Input 7 6 3 3" xfId="36993"/>
    <cellStyle name="Input 7 6 3 4" xfId="36994"/>
    <cellStyle name="Input 7 6 3 5" xfId="36995"/>
    <cellStyle name="Input 7 6 3 6" xfId="36996"/>
    <cellStyle name="Input 7 6 3 7" xfId="36997"/>
    <cellStyle name="Input 7 6 4" xfId="6893"/>
    <cellStyle name="Input 7 6 5" xfId="36998"/>
    <cellStyle name="Input 7 6 6" xfId="36999"/>
    <cellStyle name="Input 7 6 7" xfId="37000"/>
    <cellStyle name="Input 7 6 8" xfId="37001"/>
    <cellStyle name="Input 7 7" xfId="6894"/>
    <cellStyle name="Input 7 7 2" xfId="6895"/>
    <cellStyle name="Input 7 7 2 2" xfId="6896"/>
    <cellStyle name="Input 7 7 2 2 2" xfId="37002"/>
    <cellStyle name="Input 7 7 2 2 3" xfId="37003"/>
    <cellStyle name="Input 7 7 2 2 4" xfId="37004"/>
    <cellStyle name="Input 7 7 2 2 5" xfId="37005"/>
    <cellStyle name="Input 7 7 2 2 6" xfId="37006"/>
    <cellStyle name="Input 7 7 2 2 7" xfId="37007"/>
    <cellStyle name="Input 7 7 2 2 8" xfId="37008"/>
    <cellStyle name="Input 7 7 2 3" xfId="6897"/>
    <cellStyle name="Input 7 7 2 3 2" xfId="37009"/>
    <cellStyle name="Input 7 7 2 4" xfId="37010"/>
    <cellStyle name="Input 7 7 2 5" xfId="37011"/>
    <cellStyle name="Input 7 7 2 6" xfId="37012"/>
    <cellStyle name="Input 7 7 2 7" xfId="37013"/>
    <cellStyle name="Input 7 7 3" xfId="6898"/>
    <cellStyle name="Input 7 7 3 2" xfId="37014"/>
    <cellStyle name="Input 7 7 3 3" xfId="37015"/>
    <cellStyle name="Input 7 7 3 4" xfId="37016"/>
    <cellStyle name="Input 7 7 3 5" xfId="37017"/>
    <cellStyle name="Input 7 7 3 6" xfId="37018"/>
    <cellStyle name="Input 7 7 3 7" xfId="37019"/>
    <cellStyle name="Input 7 7 4" xfId="6899"/>
    <cellStyle name="Input 7 7 5" xfId="37020"/>
    <cellStyle name="Input 7 7 6" xfId="37021"/>
    <cellStyle name="Input 7 7 7" xfId="37022"/>
    <cellStyle name="Input 7 7 8" xfId="37023"/>
    <cellStyle name="Input 7 8" xfId="6900"/>
    <cellStyle name="Input 7 8 2" xfId="6901"/>
    <cellStyle name="Input 7 8 2 2" xfId="37024"/>
    <cellStyle name="Input 7 8 2 3" xfId="37025"/>
    <cellStyle name="Input 7 8 2 4" xfId="37026"/>
    <cellStyle name="Input 7 8 2 5" xfId="37027"/>
    <cellStyle name="Input 7 8 2 6" xfId="37028"/>
    <cellStyle name="Input 7 8 2 7" xfId="37029"/>
    <cellStyle name="Input 7 8 2 8" xfId="37030"/>
    <cellStyle name="Input 7 8 3" xfId="6902"/>
    <cellStyle name="Input 7 8 3 2" xfId="37031"/>
    <cellStyle name="Input 7 8 4" xfId="37032"/>
    <cellStyle name="Input 7 8 5" xfId="37033"/>
    <cellStyle name="Input 7 8 6" xfId="37034"/>
    <cellStyle name="Input 7 8 7" xfId="37035"/>
    <cellStyle name="Input 7 9" xfId="6903"/>
    <cellStyle name="Input 7 9 2" xfId="37036"/>
    <cellStyle name="Input 7 9 3" xfId="37037"/>
    <cellStyle name="Input 7 9 4" xfId="37038"/>
    <cellStyle name="Input 7 9 5" xfId="37039"/>
    <cellStyle name="Input 7 9 6" xfId="37040"/>
    <cellStyle name="Input 7 9 7" xfId="37041"/>
    <cellStyle name="Input 8" xfId="6904"/>
    <cellStyle name="Input 8 10" xfId="6905"/>
    <cellStyle name="Input 8 11" xfId="37042"/>
    <cellStyle name="Input 8 12" xfId="37043"/>
    <cellStyle name="Input 8 13" xfId="37044"/>
    <cellStyle name="Input 8 14" xfId="37045"/>
    <cellStyle name="Input 8 2" xfId="6906"/>
    <cellStyle name="Input 8 2 10" xfId="37046"/>
    <cellStyle name="Input 8 2 11" xfId="37047"/>
    <cellStyle name="Input 8 2 12" xfId="37048"/>
    <cellStyle name="Input 8 2 2" xfId="6907"/>
    <cellStyle name="Input 8 2 2 10" xfId="37049"/>
    <cellStyle name="Input 8 2 2 11" xfId="37050"/>
    <cellStyle name="Input 8 2 2 2" xfId="6908"/>
    <cellStyle name="Input 8 2 2 2 2" xfId="6909"/>
    <cellStyle name="Input 8 2 2 2 2 2" xfId="6910"/>
    <cellStyle name="Input 8 2 2 2 2 2 2" xfId="37051"/>
    <cellStyle name="Input 8 2 2 2 2 2 3" xfId="37052"/>
    <cellStyle name="Input 8 2 2 2 2 2 4" xfId="37053"/>
    <cellStyle name="Input 8 2 2 2 2 2 5" xfId="37054"/>
    <cellStyle name="Input 8 2 2 2 2 2 6" xfId="37055"/>
    <cellStyle name="Input 8 2 2 2 2 2 7" xfId="37056"/>
    <cellStyle name="Input 8 2 2 2 2 2 8" xfId="37057"/>
    <cellStyle name="Input 8 2 2 2 2 3" xfId="6911"/>
    <cellStyle name="Input 8 2 2 2 2 3 2" xfId="37058"/>
    <cellStyle name="Input 8 2 2 2 2 4" xfId="37059"/>
    <cellStyle name="Input 8 2 2 2 2 5" xfId="37060"/>
    <cellStyle name="Input 8 2 2 2 2 6" xfId="37061"/>
    <cellStyle name="Input 8 2 2 2 2 7" xfId="37062"/>
    <cellStyle name="Input 8 2 2 2 3" xfId="6912"/>
    <cellStyle name="Input 8 2 2 2 3 2" xfId="37063"/>
    <cellStyle name="Input 8 2 2 2 3 3" xfId="37064"/>
    <cellStyle name="Input 8 2 2 2 3 4" xfId="37065"/>
    <cellStyle name="Input 8 2 2 2 3 5" xfId="37066"/>
    <cellStyle name="Input 8 2 2 2 3 6" xfId="37067"/>
    <cellStyle name="Input 8 2 2 2 3 7" xfId="37068"/>
    <cellStyle name="Input 8 2 2 2 4" xfId="6913"/>
    <cellStyle name="Input 8 2 2 2 5" xfId="37069"/>
    <cellStyle name="Input 8 2 2 2 6" xfId="37070"/>
    <cellStyle name="Input 8 2 2 2 7" xfId="37071"/>
    <cellStyle name="Input 8 2 2 2 8" xfId="37072"/>
    <cellStyle name="Input 8 2 2 3" xfId="6914"/>
    <cellStyle name="Input 8 2 2 3 2" xfId="6915"/>
    <cellStyle name="Input 8 2 2 3 2 2" xfId="6916"/>
    <cellStyle name="Input 8 2 2 3 2 2 2" xfId="37073"/>
    <cellStyle name="Input 8 2 2 3 2 2 3" xfId="37074"/>
    <cellStyle name="Input 8 2 2 3 2 2 4" xfId="37075"/>
    <cellStyle name="Input 8 2 2 3 2 2 5" xfId="37076"/>
    <cellStyle name="Input 8 2 2 3 2 2 6" xfId="37077"/>
    <cellStyle name="Input 8 2 2 3 2 2 7" xfId="37078"/>
    <cellStyle name="Input 8 2 2 3 2 2 8" xfId="37079"/>
    <cellStyle name="Input 8 2 2 3 2 3" xfId="6917"/>
    <cellStyle name="Input 8 2 2 3 2 3 2" xfId="37080"/>
    <cellStyle name="Input 8 2 2 3 2 4" xfId="37081"/>
    <cellStyle name="Input 8 2 2 3 2 5" xfId="37082"/>
    <cellStyle name="Input 8 2 2 3 2 6" xfId="37083"/>
    <cellStyle name="Input 8 2 2 3 2 7" xfId="37084"/>
    <cellStyle name="Input 8 2 2 3 3" xfId="6918"/>
    <cellStyle name="Input 8 2 2 3 3 2" xfId="37085"/>
    <cellStyle name="Input 8 2 2 3 3 3" xfId="37086"/>
    <cellStyle name="Input 8 2 2 3 3 4" xfId="37087"/>
    <cellStyle name="Input 8 2 2 3 3 5" xfId="37088"/>
    <cellStyle name="Input 8 2 2 3 3 6" xfId="37089"/>
    <cellStyle name="Input 8 2 2 3 3 7" xfId="37090"/>
    <cellStyle name="Input 8 2 2 3 4" xfId="6919"/>
    <cellStyle name="Input 8 2 2 3 5" xfId="37091"/>
    <cellStyle name="Input 8 2 2 3 6" xfId="37092"/>
    <cellStyle name="Input 8 2 2 3 7" xfId="37093"/>
    <cellStyle name="Input 8 2 2 3 8" xfId="37094"/>
    <cellStyle name="Input 8 2 2 4" xfId="6920"/>
    <cellStyle name="Input 8 2 2 4 2" xfId="6921"/>
    <cellStyle name="Input 8 2 2 4 2 2" xfId="6922"/>
    <cellStyle name="Input 8 2 2 4 2 2 2" xfId="37095"/>
    <cellStyle name="Input 8 2 2 4 2 2 3" xfId="37096"/>
    <cellStyle name="Input 8 2 2 4 2 2 4" xfId="37097"/>
    <cellStyle name="Input 8 2 2 4 2 2 5" xfId="37098"/>
    <cellStyle name="Input 8 2 2 4 2 2 6" xfId="37099"/>
    <cellStyle name="Input 8 2 2 4 2 2 7" xfId="37100"/>
    <cellStyle name="Input 8 2 2 4 2 2 8" xfId="37101"/>
    <cellStyle name="Input 8 2 2 4 2 3" xfId="6923"/>
    <cellStyle name="Input 8 2 2 4 2 3 2" xfId="37102"/>
    <cellStyle name="Input 8 2 2 4 2 4" xfId="37103"/>
    <cellStyle name="Input 8 2 2 4 2 5" xfId="37104"/>
    <cellStyle name="Input 8 2 2 4 2 6" xfId="37105"/>
    <cellStyle name="Input 8 2 2 4 2 7" xfId="37106"/>
    <cellStyle name="Input 8 2 2 4 3" xfId="6924"/>
    <cellStyle name="Input 8 2 2 4 3 2" xfId="37107"/>
    <cellStyle name="Input 8 2 2 4 3 3" xfId="37108"/>
    <cellStyle name="Input 8 2 2 4 3 4" xfId="37109"/>
    <cellStyle name="Input 8 2 2 4 3 5" xfId="37110"/>
    <cellStyle name="Input 8 2 2 4 3 6" xfId="37111"/>
    <cellStyle name="Input 8 2 2 4 3 7" xfId="37112"/>
    <cellStyle name="Input 8 2 2 4 4" xfId="6925"/>
    <cellStyle name="Input 8 2 2 4 5" xfId="37113"/>
    <cellStyle name="Input 8 2 2 4 6" xfId="37114"/>
    <cellStyle name="Input 8 2 2 4 7" xfId="37115"/>
    <cellStyle name="Input 8 2 2 4 8" xfId="37116"/>
    <cellStyle name="Input 8 2 2 5" xfId="6926"/>
    <cellStyle name="Input 8 2 2 5 2" xfId="6927"/>
    <cellStyle name="Input 8 2 2 5 2 2" xfId="37117"/>
    <cellStyle name="Input 8 2 2 5 2 3" xfId="37118"/>
    <cellStyle name="Input 8 2 2 5 2 4" xfId="37119"/>
    <cellStyle name="Input 8 2 2 5 2 5" xfId="37120"/>
    <cellStyle name="Input 8 2 2 5 2 6" xfId="37121"/>
    <cellStyle name="Input 8 2 2 5 2 7" xfId="37122"/>
    <cellStyle name="Input 8 2 2 5 2 8" xfId="37123"/>
    <cellStyle name="Input 8 2 2 5 3" xfId="6928"/>
    <cellStyle name="Input 8 2 2 5 3 2" xfId="37124"/>
    <cellStyle name="Input 8 2 2 5 4" xfId="37125"/>
    <cellStyle name="Input 8 2 2 5 5" xfId="37126"/>
    <cellStyle name="Input 8 2 2 5 6" xfId="37127"/>
    <cellStyle name="Input 8 2 2 5 7" xfId="37128"/>
    <cellStyle name="Input 8 2 2 6" xfId="6929"/>
    <cellStyle name="Input 8 2 2 6 2" xfId="37129"/>
    <cellStyle name="Input 8 2 2 6 3" xfId="37130"/>
    <cellStyle name="Input 8 2 2 6 4" xfId="37131"/>
    <cellStyle name="Input 8 2 2 6 5" xfId="37132"/>
    <cellStyle name="Input 8 2 2 6 6" xfId="37133"/>
    <cellStyle name="Input 8 2 2 6 7" xfId="37134"/>
    <cellStyle name="Input 8 2 2 7" xfId="6930"/>
    <cellStyle name="Input 8 2 2 8" xfId="37135"/>
    <cellStyle name="Input 8 2 2 9" xfId="37136"/>
    <cellStyle name="Input 8 2 3" xfId="6931"/>
    <cellStyle name="Input 8 2 3 2" xfId="6932"/>
    <cellStyle name="Input 8 2 3 2 2" xfId="6933"/>
    <cellStyle name="Input 8 2 3 2 2 2" xfId="37137"/>
    <cellStyle name="Input 8 2 3 2 2 3" xfId="37138"/>
    <cellStyle name="Input 8 2 3 2 2 4" xfId="37139"/>
    <cellStyle name="Input 8 2 3 2 2 5" xfId="37140"/>
    <cellStyle name="Input 8 2 3 2 2 6" xfId="37141"/>
    <cellStyle name="Input 8 2 3 2 2 7" xfId="37142"/>
    <cellStyle name="Input 8 2 3 2 2 8" xfId="37143"/>
    <cellStyle name="Input 8 2 3 2 3" xfId="6934"/>
    <cellStyle name="Input 8 2 3 2 3 2" xfId="37144"/>
    <cellStyle name="Input 8 2 3 2 4" xfId="37145"/>
    <cellStyle name="Input 8 2 3 2 5" xfId="37146"/>
    <cellStyle name="Input 8 2 3 2 6" xfId="37147"/>
    <cellStyle name="Input 8 2 3 2 7" xfId="37148"/>
    <cellStyle name="Input 8 2 3 3" xfId="6935"/>
    <cellStyle name="Input 8 2 3 3 2" xfId="37149"/>
    <cellStyle name="Input 8 2 3 3 3" xfId="37150"/>
    <cellStyle name="Input 8 2 3 3 4" xfId="37151"/>
    <cellStyle name="Input 8 2 3 3 5" xfId="37152"/>
    <cellStyle name="Input 8 2 3 3 6" xfId="37153"/>
    <cellStyle name="Input 8 2 3 3 7" xfId="37154"/>
    <cellStyle name="Input 8 2 3 4" xfId="6936"/>
    <cellStyle name="Input 8 2 3 5" xfId="37155"/>
    <cellStyle name="Input 8 2 3 6" xfId="37156"/>
    <cellStyle name="Input 8 2 3 7" xfId="37157"/>
    <cellStyle name="Input 8 2 3 8" xfId="37158"/>
    <cellStyle name="Input 8 2 4" xfId="6937"/>
    <cellStyle name="Input 8 2 4 2" xfId="6938"/>
    <cellStyle name="Input 8 2 4 2 2" xfId="6939"/>
    <cellStyle name="Input 8 2 4 2 2 2" xfId="37159"/>
    <cellStyle name="Input 8 2 4 2 2 3" xfId="37160"/>
    <cellStyle name="Input 8 2 4 2 2 4" xfId="37161"/>
    <cellStyle name="Input 8 2 4 2 2 5" xfId="37162"/>
    <cellStyle name="Input 8 2 4 2 2 6" xfId="37163"/>
    <cellStyle name="Input 8 2 4 2 2 7" xfId="37164"/>
    <cellStyle name="Input 8 2 4 2 2 8" xfId="37165"/>
    <cellStyle name="Input 8 2 4 2 3" xfId="6940"/>
    <cellStyle name="Input 8 2 4 2 3 2" xfId="37166"/>
    <cellStyle name="Input 8 2 4 2 4" xfId="37167"/>
    <cellStyle name="Input 8 2 4 2 5" xfId="37168"/>
    <cellStyle name="Input 8 2 4 2 6" xfId="37169"/>
    <cellStyle name="Input 8 2 4 2 7" xfId="37170"/>
    <cellStyle name="Input 8 2 4 3" xfId="6941"/>
    <cellStyle name="Input 8 2 4 3 2" xfId="37171"/>
    <cellStyle name="Input 8 2 4 3 3" xfId="37172"/>
    <cellStyle name="Input 8 2 4 3 4" xfId="37173"/>
    <cellStyle name="Input 8 2 4 3 5" xfId="37174"/>
    <cellStyle name="Input 8 2 4 3 6" xfId="37175"/>
    <cellStyle name="Input 8 2 4 3 7" xfId="37176"/>
    <cellStyle name="Input 8 2 4 4" xfId="6942"/>
    <cellStyle name="Input 8 2 4 5" xfId="37177"/>
    <cellStyle name="Input 8 2 4 6" xfId="37178"/>
    <cellStyle name="Input 8 2 4 7" xfId="37179"/>
    <cellStyle name="Input 8 2 4 8" xfId="37180"/>
    <cellStyle name="Input 8 2 5" xfId="6943"/>
    <cellStyle name="Input 8 2 5 2" xfId="6944"/>
    <cellStyle name="Input 8 2 5 2 2" xfId="6945"/>
    <cellStyle name="Input 8 2 5 2 2 2" xfId="37181"/>
    <cellStyle name="Input 8 2 5 2 2 3" xfId="37182"/>
    <cellStyle name="Input 8 2 5 2 2 4" xfId="37183"/>
    <cellStyle name="Input 8 2 5 2 2 5" xfId="37184"/>
    <cellStyle name="Input 8 2 5 2 2 6" xfId="37185"/>
    <cellStyle name="Input 8 2 5 2 2 7" xfId="37186"/>
    <cellStyle name="Input 8 2 5 2 2 8" xfId="37187"/>
    <cellStyle name="Input 8 2 5 2 3" xfId="6946"/>
    <cellStyle name="Input 8 2 5 2 3 2" xfId="37188"/>
    <cellStyle name="Input 8 2 5 2 4" xfId="37189"/>
    <cellStyle name="Input 8 2 5 2 5" xfId="37190"/>
    <cellStyle name="Input 8 2 5 2 6" xfId="37191"/>
    <cellStyle name="Input 8 2 5 2 7" xfId="37192"/>
    <cellStyle name="Input 8 2 5 3" xfId="6947"/>
    <cellStyle name="Input 8 2 5 3 2" xfId="37193"/>
    <cellStyle name="Input 8 2 5 3 3" xfId="37194"/>
    <cellStyle name="Input 8 2 5 3 4" xfId="37195"/>
    <cellStyle name="Input 8 2 5 3 5" xfId="37196"/>
    <cellStyle name="Input 8 2 5 3 6" xfId="37197"/>
    <cellStyle name="Input 8 2 5 3 7" xfId="37198"/>
    <cellStyle name="Input 8 2 5 4" xfId="6948"/>
    <cellStyle name="Input 8 2 5 5" xfId="37199"/>
    <cellStyle name="Input 8 2 5 6" xfId="37200"/>
    <cellStyle name="Input 8 2 5 7" xfId="37201"/>
    <cellStyle name="Input 8 2 5 8" xfId="37202"/>
    <cellStyle name="Input 8 2 6" xfId="6949"/>
    <cellStyle name="Input 8 2 6 2" xfId="6950"/>
    <cellStyle name="Input 8 2 6 2 2" xfId="37203"/>
    <cellStyle name="Input 8 2 6 2 3" xfId="37204"/>
    <cellStyle name="Input 8 2 6 2 4" xfId="37205"/>
    <cellStyle name="Input 8 2 6 2 5" xfId="37206"/>
    <cellStyle name="Input 8 2 6 2 6" xfId="37207"/>
    <cellStyle name="Input 8 2 6 2 7" xfId="37208"/>
    <cellStyle name="Input 8 2 6 2 8" xfId="37209"/>
    <cellStyle name="Input 8 2 6 3" xfId="6951"/>
    <cellStyle name="Input 8 2 6 3 2" xfId="37210"/>
    <cellStyle name="Input 8 2 6 4" xfId="37211"/>
    <cellStyle name="Input 8 2 6 5" xfId="37212"/>
    <cellStyle name="Input 8 2 6 6" xfId="37213"/>
    <cellStyle name="Input 8 2 6 7" xfId="37214"/>
    <cellStyle name="Input 8 2 7" xfId="6952"/>
    <cellStyle name="Input 8 2 7 2" xfId="37215"/>
    <cellStyle name="Input 8 2 7 3" xfId="37216"/>
    <cellStyle name="Input 8 2 7 4" xfId="37217"/>
    <cellStyle name="Input 8 2 7 5" xfId="37218"/>
    <cellStyle name="Input 8 2 7 6" xfId="37219"/>
    <cellStyle name="Input 8 2 7 7" xfId="37220"/>
    <cellStyle name="Input 8 2 8" xfId="6953"/>
    <cellStyle name="Input 8 2 9" xfId="37221"/>
    <cellStyle name="Input 8 3" xfId="6954"/>
    <cellStyle name="Input 8 3 10" xfId="37222"/>
    <cellStyle name="Input 8 3 11" xfId="37223"/>
    <cellStyle name="Input 8 3 2" xfId="6955"/>
    <cellStyle name="Input 8 3 2 2" xfId="6956"/>
    <cellStyle name="Input 8 3 2 2 2" xfId="6957"/>
    <cellStyle name="Input 8 3 2 2 2 2" xfId="37224"/>
    <cellStyle name="Input 8 3 2 2 2 3" xfId="37225"/>
    <cellStyle name="Input 8 3 2 2 2 4" xfId="37226"/>
    <cellStyle name="Input 8 3 2 2 2 5" xfId="37227"/>
    <cellStyle name="Input 8 3 2 2 2 6" xfId="37228"/>
    <cellStyle name="Input 8 3 2 2 2 7" xfId="37229"/>
    <cellStyle name="Input 8 3 2 2 2 8" xfId="37230"/>
    <cellStyle name="Input 8 3 2 2 3" xfId="6958"/>
    <cellStyle name="Input 8 3 2 2 3 2" xfId="37231"/>
    <cellStyle name="Input 8 3 2 2 4" xfId="37232"/>
    <cellStyle name="Input 8 3 2 2 5" xfId="37233"/>
    <cellStyle name="Input 8 3 2 2 6" xfId="37234"/>
    <cellStyle name="Input 8 3 2 2 7" xfId="37235"/>
    <cellStyle name="Input 8 3 2 3" xfId="6959"/>
    <cellStyle name="Input 8 3 2 3 2" xfId="37236"/>
    <cellStyle name="Input 8 3 2 3 3" xfId="37237"/>
    <cellStyle name="Input 8 3 2 3 4" xfId="37238"/>
    <cellStyle name="Input 8 3 2 3 5" xfId="37239"/>
    <cellStyle name="Input 8 3 2 3 6" xfId="37240"/>
    <cellStyle name="Input 8 3 2 3 7" xfId="37241"/>
    <cellStyle name="Input 8 3 2 4" xfId="6960"/>
    <cellStyle name="Input 8 3 2 5" xfId="37242"/>
    <cellStyle name="Input 8 3 2 6" xfId="37243"/>
    <cellStyle name="Input 8 3 2 7" xfId="37244"/>
    <cellStyle name="Input 8 3 2 8" xfId="37245"/>
    <cellStyle name="Input 8 3 3" xfId="6961"/>
    <cellStyle name="Input 8 3 3 2" xfId="6962"/>
    <cellStyle name="Input 8 3 3 2 2" xfId="6963"/>
    <cellStyle name="Input 8 3 3 2 2 2" xfId="37246"/>
    <cellStyle name="Input 8 3 3 2 2 3" xfId="37247"/>
    <cellStyle name="Input 8 3 3 2 2 4" xfId="37248"/>
    <cellStyle name="Input 8 3 3 2 2 5" xfId="37249"/>
    <cellStyle name="Input 8 3 3 2 2 6" xfId="37250"/>
    <cellStyle name="Input 8 3 3 2 2 7" xfId="37251"/>
    <cellStyle name="Input 8 3 3 2 2 8" xfId="37252"/>
    <cellStyle name="Input 8 3 3 2 3" xfId="6964"/>
    <cellStyle name="Input 8 3 3 2 3 2" xfId="37253"/>
    <cellStyle name="Input 8 3 3 2 4" xfId="37254"/>
    <cellStyle name="Input 8 3 3 2 5" xfId="37255"/>
    <cellStyle name="Input 8 3 3 2 6" xfId="37256"/>
    <cellStyle name="Input 8 3 3 2 7" xfId="37257"/>
    <cellStyle name="Input 8 3 3 3" xfId="6965"/>
    <cellStyle name="Input 8 3 3 3 2" xfId="37258"/>
    <cellStyle name="Input 8 3 3 3 3" xfId="37259"/>
    <cellStyle name="Input 8 3 3 3 4" xfId="37260"/>
    <cellStyle name="Input 8 3 3 3 5" xfId="37261"/>
    <cellStyle name="Input 8 3 3 3 6" xfId="37262"/>
    <cellStyle name="Input 8 3 3 3 7" xfId="37263"/>
    <cellStyle name="Input 8 3 3 4" xfId="6966"/>
    <cellStyle name="Input 8 3 3 5" xfId="37264"/>
    <cellStyle name="Input 8 3 3 6" xfId="37265"/>
    <cellStyle name="Input 8 3 3 7" xfId="37266"/>
    <cellStyle name="Input 8 3 3 8" xfId="37267"/>
    <cellStyle name="Input 8 3 4" xfId="6967"/>
    <cellStyle name="Input 8 3 4 2" xfId="6968"/>
    <cellStyle name="Input 8 3 4 2 2" xfId="6969"/>
    <cellStyle name="Input 8 3 4 2 2 2" xfId="37268"/>
    <cellStyle name="Input 8 3 4 2 2 3" xfId="37269"/>
    <cellStyle name="Input 8 3 4 2 2 4" xfId="37270"/>
    <cellStyle name="Input 8 3 4 2 2 5" xfId="37271"/>
    <cellStyle name="Input 8 3 4 2 2 6" xfId="37272"/>
    <cellStyle name="Input 8 3 4 2 2 7" xfId="37273"/>
    <cellStyle name="Input 8 3 4 2 2 8" xfId="37274"/>
    <cellStyle name="Input 8 3 4 2 3" xfId="6970"/>
    <cellStyle name="Input 8 3 4 2 3 2" xfId="37275"/>
    <cellStyle name="Input 8 3 4 2 4" xfId="37276"/>
    <cellStyle name="Input 8 3 4 2 5" xfId="37277"/>
    <cellStyle name="Input 8 3 4 2 6" xfId="37278"/>
    <cellStyle name="Input 8 3 4 2 7" xfId="37279"/>
    <cellStyle name="Input 8 3 4 3" xfId="6971"/>
    <cellStyle name="Input 8 3 4 3 2" xfId="37280"/>
    <cellStyle name="Input 8 3 4 3 3" xfId="37281"/>
    <cellStyle name="Input 8 3 4 3 4" xfId="37282"/>
    <cellStyle name="Input 8 3 4 3 5" xfId="37283"/>
    <cellStyle name="Input 8 3 4 3 6" xfId="37284"/>
    <cellStyle name="Input 8 3 4 3 7" xfId="37285"/>
    <cellStyle name="Input 8 3 4 4" xfId="6972"/>
    <cellStyle name="Input 8 3 4 5" xfId="37286"/>
    <cellStyle name="Input 8 3 4 6" xfId="37287"/>
    <cellStyle name="Input 8 3 4 7" xfId="37288"/>
    <cellStyle name="Input 8 3 4 8" xfId="37289"/>
    <cellStyle name="Input 8 3 5" xfId="6973"/>
    <cellStyle name="Input 8 3 5 2" xfId="6974"/>
    <cellStyle name="Input 8 3 5 2 2" xfId="37290"/>
    <cellStyle name="Input 8 3 5 2 3" xfId="37291"/>
    <cellStyle name="Input 8 3 5 2 4" xfId="37292"/>
    <cellStyle name="Input 8 3 5 2 5" xfId="37293"/>
    <cellStyle name="Input 8 3 5 2 6" xfId="37294"/>
    <cellStyle name="Input 8 3 5 2 7" xfId="37295"/>
    <cellStyle name="Input 8 3 5 2 8" xfId="37296"/>
    <cellStyle name="Input 8 3 5 3" xfId="6975"/>
    <cellStyle name="Input 8 3 5 3 2" xfId="37297"/>
    <cellStyle name="Input 8 3 5 4" xfId="37298"/>
    <cellStyle name="Input 8 3 5 5" xfId="37299"/>
    <cellStyle name="Input 8 3 5 6" xfId="37300"/>
    <cellStyle name="Input 8 3 5 7" xfId="37301"/>
    <cellStyle name="Input 8 3 6" xfId="6976"/>
    <cellStyle name="Input 8 3 6 2" xfId="37302"/>
    <cellStyle name="Input 8 3 6 3" xfId="37303"/>
    <cellStyle name="Input 8 3 6 4" xfId="37304"/>
    <cellStyle name="Input 8 3 6 5" xfId="37305"/>
    <cellStyle name="Input 8 3 6 6" xfId="37306"/>
    <cellStyle name="Input 8 3 6 7" xfId="37307"/>
    <cellStyle name="Input 8 3 7" xfId="6977"/>
    <cellStyle name="Input 8 3 8" xfId="37308"/>
    <cellStyle name="Input 8 3 9" xfId="37309"/>
    <cellStyle name="Input 8 4" xfId="6978"/>
    <cellStyle name="Input 8 4 10" xfId="37310"/>
    <cellStyle name="Input 8 4 11" xfId="37311"/>
    <cellStyle name="Input 8 4 2" xfId="6979"/>
    <cellStyle name="Input 8 4 2 2" xfId="6980"/>
    <cellStyle name="Input 8 4 2 2 2" xfId="6981"/>
    <cellStyle name="Input 8 4 2 2 2 2" xfId="37312"/>
    <cellStyle name="Input 8 4 2 2 2 3" xfId="37313"/>
    <cellStyle name="Input 8 4 2 2 2 4" xfId="37314"/>
    <cellStyle name="Input 8 4 2 2 2 5" xfId="37315"/>
    <cellStyle name="Input 8 4 2 2 2 6" xfId="37316"/>
    <cellStyle name="Input 8 4 2 2 2 7" xfId="37317"/>
    <cellStyle name="Input 8 4 2 2 2 8" xfId="37318"/>
    <cellStyle name="Input 8 4 2 2 3" xfId="6982"/>
    <cellStyle name="Input 8 4 2 2 3 2" xfId="37319"/>
    <cellStyle name="Input 8 4 2 2 4" xfId="37320"/>
    <cellStyle name="Input 8 4 2 2 5" xfId="37321"/>
    <cellStyle name="Input 8 4 2 2 6" xfId="37322"/>
    <cellStyle name="Input 8 4 2 2 7" xfId="37323"/>
    <cellStyle name="Input 8 4 2 3" xfId="6983"/>
    <cellStyle name="Input 8 4 2 3 2" xfId="37324"/>
    <cellStyle name="Input 8 4 2 3 3" xfId="37325"/>
    <cellStyle name="Input 8 4 2 3 4" xfId="37326"/>
    <cellStyle name="Input 8 4 2 3 5" xfId="37327"/>
    <cellStyle name="Input 8 4 2 3 6" xfId="37328"/>
    <cellStyle name="Input 8 4 2 3 7" xfId="37329"/>
    <cellStyle name="Input 8 4 2 4" xfId="6984"/>
    <cellStyle name="Input 8 4 2 5" xfId="37330"/>
    <cellStyle name="Input 8 4 2 6" xfId="37331"/>
    <cellStyle name="Input 8 4 2 7" xfId="37332"/>
    <cellStyle name="Input 8 4 2 8" xfId="37333"/>
    <cellStyle name="Input 8 4 3" xfId="6985"/>
    <cellStyle name="Input 8 4 3 2" xfId="6986"/>
    <cellStyle name="Input 8 4 3 2 2" xfId="6987"/>
    <cellStyle name="Input 8 4 3 2 2 2" xfId="37334"/>
    <cellStyle name="Input 8 4 3 2 2 3" xfId="37335"/>
    <cellStyle name="Input 8 4 3 2 2 4" xfId="37336"/>
    <cellStyle name="Input 8 4 3 2 2 5" xfId="37337"/>
    <cellStyle name="Input 8 4 3 2 2 6" xfId="37338"/>
    <cellStyle name="Input 8 4 3 2 2 7" xfId="37339"/>
    <cellStyle name="Input 8 4 3 2 2 8" xfId="37340"/>
    <cellStyle name="Input 8 4 3 2 3" xfId="6988"/>
    <cellStyle name="Input 8 4 3 2 3 2" xfId="37341"/>
    <cellStyle name="Input 8 4 3 2 4" xfId="37342"/>
    <cellStyle name="Input 8 4 3 2 5" xfId="37343"/>
    <cellStyle name="Input 8 4 3 2 6" xfId="37344"/>
    <cellStyle name="Input 8 4 3 2 7" xfId="37345"/>
    <cellStyle name="Input 8 4 3 3" xfId="6989"/>
    <cellStyle name="Input 8 4 3 3 2" xfId="37346"/>
    <cellStyle name="Input 8 4 3 3 3" xfId="37347"/>
    <cellStyle name="Input 8 4 3 3 4" xfId="37348"/>
    <cellStyle name="Input 8 4 3 3 5" xfId="37349"/>
    <cellStyle name="Input 8 4 3 3 6" xfId="37350"/>
    <cellStyle name="Input 8 4 3 3 7" xfId="37351"/>
    <cellStyle name="Input 8 4 3 4" xfId="6990"/>
    <cellStyle name="Input 8 4 3 5" xfId="37352"/>
    <cellStyle name="Input 8 4 3 6" xfId="37353"/>
    <cellStyle name="Input 8 4 3 7" xfId="37354"/>
    <cellStyle name="Input 8 4 3 8" xfId="37355"/>
    <cellStyle name="Input 8 4 4" xfId="6991"/>
    <cellStyle name="Input 8 4 4 2" xfId="6992"/>
    <cellStyle name="Input 8 4 4 2 2" xfId="6993"/>
    <cellStyle name="Input 8 4 4 2 2 2" xfId="37356"/>
    <cellStyle name="Input 8 4 4 2 2 3" xfId="37357"/>
    <cellStyle name="Input 8 4 4 2 2 4" xfId="37358"/>
    <cellStyle name="Input 8 4 4 2 2 5" xfId="37359"/>
    <cellStyle name="Input 8 4 4 2 2 6" xfId="37360"/>
    <cellStyle name="Input 8 4 4 2 2 7" xfId="37361"/>
    <cellStyle name="Input 8 4 4 2 2 8" xfId="37362"/>
    <cellStyle name="Input 8 4 4 2 3" xfId="6994"/>
    <cellStyle name="Input 8 4 4 2 3 2" xfId="37363"/>
    <cellStyle name="Input 8 4 4 2 4" xfId="37364"/>
    <cellStyle name="Input 8 4 4 2 5" xfId="37365"/>
    <cellStyle name="Input 8 4 4 2 6" xfId="37366"/>
    <cellStyle name="Input 8 4 4 2 7" xfId="37367"/>
    <cellStyle name="Input 8 4 4 3" xfId="6995"/>
    <cellStyle name="Input 8 4 4 3 2" xfId="37368"/>
    <cellStyle name="Input 8 4 4 3 3" xfId="37369"/>
    <cellStyle name="Input 8 4 4 3 4" xfId="37370"/>
    <cellStyle name="Input 8 4 4 3 5" xfId="37371"/>
    <cellStyle name="Input 8 4 4 3 6" xfId="37372"/>
    <cellStyle name="Input 8 4 4 3 7" xfId="37373"/>
    <cellStyle name="Input 8 4 4 4" xfId="6996"/>
    <cellStyle name="Input 8 4 4 5" xfId="37374"/>
    <cellStyle name="Input 8 4 4 6" xfId="37375"/>
    <cellStyle name="Input 8 4 4 7" xfId="37376"/>
    <cellStyle name="Input 8 4 4 8" xfId="37377"/>
    <cellStyle name="Input 8 4 5" xfId="6997"/>
    <cellStyle name="Input 8 4 5 2" xfId="6998"/>
    <cellStyle name="Input 8 4 5 2 2" xfId="37378"/>
    <cellStyle name="Input 8 4 5 2 3" xfId="37379"/>
    <cellStyle name="Input 8 4 5 2 4" xfId="37380"/>
    <cellStyle name="Input 8 4 5 2 5" xfId="37381"/>
    <cellStyle name="Input 8 4 5 2 6" xfId="37382"/>
    <cellStyle name="Input 8 4 5 2 7" xfId="37383"/>
    <cellStyle name="Input 8 4 5 2 8" xfId="37384"/>
    <cellStyle name="Input 8 4 5 3" xfId="6999"/>
    <cellStyle name="Input 8 4 5 3 2" xfId="37385"/>
    <cellStyle name="Input 8 4 5 4" xfId="37386"/>
    <cellStyle name="Input 8 4 5 5" xfId="37387"/>
    <cellStyle name="Input 8 4 5 6" xfId="37388"/>
    <cellStyle name="Input 8 4 5 7" xfId="37389"/>
    <cellStyle name="Input 8 4 6" xfId="7000"/>
    <cellStyle name="Input 8 4 6 2" xfId="37390"/>
    <cellStyle name="Input 8 4 6 3" xfId="37391"/>
    <cellStyle name="Input 8 4 6 4" xfId="37392"/>
    <cellStyle name="Input 8 4 6 5" xfId="37393"/>
    <cellStyle name="Input 8 4 6 6" xfId="37394"/>
    <cellStyle name="Input 8 4 6 7" xfId="37395"/>
    <cellStyle name="Input 8 4 7" xfId="7001"/>
    <cellStyle name="Input 8 4 8" xfId="37396"/>
    <cellStyle name="Input 8 4 9" xfId="37397"/>
    <cellStyle name="Input 8 5" xfId="7002"/>
    <cellStyle name="Input 8 5 2" xfId="7003"/>
    <cellStyle name="Input 8 5 2 2" xfId="7004"/>
    <cellStyle name="Input 8 5 2 2 2" xfId="37398"/>
    <cellStyle name="Input 8 5 2 2 3" xfId="37399"/>
    <cellStyle name="Input 8 5 2 2 4" xfId="37400"/>
    <cellStyle name="Input 8 5 2 2 5" xfId="37401"/>
    <cellStyle name="Input 8 5 2 2 6" xfId="37402"/>
    <cellStyle name="Input 8 5 2 2 7" xfId="37403"/>
    <cellStyle name="Input 8 5 2 2 8" xfId="37404"/>
    <cellStyle name="Input 8 5 2 3" xfId="7005"/>
    <cellStyle name="Input 8 5 2 3 2" xfId="37405"/>
    <cellStyle name="Input 8 5 2 4" xfId="37406"/>
    <cellStyle name="Input 8 5 2 5" xfId="37407"/>
    <cellStyle name="Input 8 5 2 6" xfId="37408"/>
    <cellStyle name="Input 8 5 2 7" xfId="37409"/>
    <cellStyle name="Input 8 5 3" xfId="7006"/>
    <cellStyle name="Input 8 5 3 2" xfId="37410"/>
    <cellStyle name="Input 8 5 3 3" xfId="37411"/>
    <cellStyle name="Input 8 5 3 4" xfId="37412"/>
    <cellStyle name="Input 8 5 3 5" xfId="37413"/>
    <cellStyle name="Input 8 5 3 6" xfId="37414"/>
    <cellStyle name="Input 8 5 3 7" xfId="37415"/>
    <cellStyle name="Input 8 5 4" xfId="7007"/>
    <cellStyle name="Input 8 5 5" xfId="37416"/>
    <cellStyle name="Input 8 5 6" xfId="37417"/>
    <cellStyle name="Input 8 5 7" xfId="37418"/>
    <cellStyle name="Input 8 5 8" xfId="37419"/>
    <cellStyle name="Input 8 6" xfId="7008"/>
    <cellStyle name="Input 8 6 2" xfId="7009"/>
    <cellStyle name="Input 8 6 2 2" xfId="7010"/>
    <cellStyle name="Input 8 6 2 2 2" xfId="37420"/>
    <cellStyle name="Input 8 6 2 2 3" xfId="37421"/>
    <cellStyle name="Input 8 6 2 2 4" xfId="37422"/>
    <cellStyle name="Input 8 6 2 2 5" xfId="37423"/>
    <cellStyle name="Input 8 6 2 2 6" xfId="37424"/>
    <cellStyle name="Input 8 6 2 2 7" xfId="37425"/>
    <cellStyle name="Input 8 6 2 2 8" xfId="37426"/>
    <cellStyle name="Input 8 6 2 3" xfId="7011"/>
    <cellStyle name="Input 8 6 2 3 2" xfId="37427"/>
    <cellStyle name="Input 8 6 2 4" xfId="37428"/>
    <cellStyle name="Input 8 6 2 5" xfId="37429"/>
    <cellStyle name="Input 8 6 2 6" xfId="37430"/>
    <cellStyle name="Input 8 6 2 7" xfId="37431"/>
    <cellStyle name="Input 8 6 3" xfId="7012"/>
    <cellStyle name="Input 8 6 3 2" xfId="37432"/>
    <cellStyle name="Input 8 6 3 3" xfId="37433"/>
    <cellStyle name="Input 8 6 3 4" xfId="37434"/>
    <cellStyle name="Input 8 6 3 5" xfId="37435"/>
    <cellStyle name="Input 8 6 3 6" xfId="37436"/>
    <cellStyle name="Input 8 6 3 7" xfId="37437"/>
    <cellStyle name="Input 8 6 4" xfId="7013"/>
    <cellStyle name="Input 8 6 5" xfId="37438"/>
    <cellStyle name="Input 8 6 6" xfId="37439"/>
    <cellStyle name="Input 8 6 7" xfId="37440"/>
    <cellStyle name="Input 8 6 8" xfId="37441"/>
    <cellStyle name="Input 8 7" xfId="7014"/>
    <cellStyle name="Input 8 7 2" xfId="7015"/>
    <cellStyle name="Input 8 7 2 2" xfId="7016"/>
    <cellStyle name="Input 8 7 2 2 2" xfId="37442"/>
    <cellStyle name="Input 8 7 2 2 3" xfId="37443"/>
    <cellStyle name="Input 8 7 2 2 4" xfId="37444"/>
    <cellStyle name="Input 8 7 2 2 5" xfId="37445"/>
    <cellStyle name="Input 8 7 2 2 6" xfId="37446"/>
    <cellStyle name="Input 8 7 2 2 7" xfId="37447"/>
    <cellStyle name="Input 8 7 2 2 8" xfId="37448"/>
    <cellStyle name="Input 8 7 2 3" xfId="7017"/>
    <cellStyle name="Input 8 7 2 3 2" xfId="37449"/>
    <cellStyle name="Input 8 7 2 4" xfId="37450"/>
    <cellStyle name="Input 8 7 2 5" xfId="37451"/>
    <cellStyle name="Input 8 7 2 6" xfId="37452"/>
    <cellStyle name="Input 8 7 2 7" xfId="37453"/>
    <cellStyle name="Input 8 7 3" xfId="7018"/>
    <cellStyle name="Input 8 7 3 2" xfId="37454"/>
    <cellStyle name="Input 8 7 3 3" xfId="37455"/>
    <cellStyle name="Input 8 7 3 4" xfId="37456"/>
    <cellStyle name="Input 8 7 3 5" xfId="37457"/>
    <cellStyle name="Input 8 7 3 6" xfId="37458"/>
    <cellStyle name="Input 8 7 3 7" xfId="37459"/>
    <cellStyle name="Input 8 7 4" xfId="7019"/>
    <cellStyle name="Input 8 7 5" xfId="37460"/>
    <cellStyle name="Input 8 7 6" xfId="37461"/>
    <cellStyle name="Input 8 7 7" xfId="37462"/>
    <cellStyle name="Input 8 7 8" xfId="37463"/>
    <cellStyle name="Input 8 8" xfId="7020"/>
    <cellStyle name="Input 8 8 2" xfId="7021"/>
    <cellStyle name="Input 8 8 2 2" xfId="37464"/>
    <cellStyle name="Input 8 8 2 3" xfId="37465"/>
    <cellStyle name="Input 8 8 2 4" xfId="37466"/>
    <cellStyle name="Input 8 8 2 5" xfId="37467"/>
    <cellStyle name="Input 8 8 2 6" xfId="37468"/>
    <cellStyle name="Input 8 8 2 7" xfId="37469"/>
    <cellStyle name="Input 8 8 2 8" xfId="37470"/>
    <cellStyle name="Input 8 8 3" xfId="7022"/>
    <cellStyle name="Input 8 8 3 2" xfId="37471"/>
    <cellStyle name="Input 8 8 4" xfId="37472"/>
    <cellStyle name="Input 8 8 5" xfId="37473"/>
    <cellStyle name="Input 8 8 6" xfId="37474"/>
    <cellStyle name="Input 8 8 7" xfId="37475"/>
    <cellStyle name="Input 8 9" xfId="7023"/>
    <cellStyle name="Input 8 9 2" xfId="37476"/>
    <cellStyle name="Input 8 9 3" xfId="37477"/>
    <cellStyle name="Input 8 9 4" xfId="37478"/>
    <cellStyle name="Input 8 9 5" xfId="37479"/>
    <cellStyle name="Input 8 9 6" xfId="37480"/>
    <cellStyle name="Input 8 9 7" xfId="37481"/>
    <cellStyle name="Input 9" xfId="7024"/>
    <cellStyle name="Input 9 10" xfId="7025"/>
    <cellStyle name="Input 9 11" xfId="37482"/>
    <cellStyle name="Input 9 12" xfId="37483"/>
    <cellStyle name="Input 9 13" xfId="37484"/>
    <cellStyle name="Input 9 14" xfId="37485"/>
    <cellStyle name="Input 9 2" xfId="7026"/>
    <cellStyle name="Input 9 2 10" xfId="37486"/>
    <cellStyle name="Input 9 2 11" xfId="37487"/>
    <cellStyle name="Input 9 2 12" xfId="37488"/>
    <cellStyle name="Input 9 2 2" xfId="7027"/>
    <cellStyle name="Input 9 2 2 10" xfId="37489"/>
    <cellStyle name="Input 9 2 2 11" xfId="37490"/>
    <cellStyle name="Input 9 2 2 2" xfId="7028"/>
    <cellStyle name="Input 9 2 2 2 2" xfId="7029"/>
    <cellStyle name="Input 9 2 2 2 2 2" xfId="7030"/>
    <cellStyle name="Input 9 2 2 2 2 2 2" xfId="37491"/>
    <cellStyle name="Input 9 2 2 2 2 2 3" xfId="37492"/>
    <cellStyle name="Input 9 2 2 2 2 2 4" xfId="37493"/>
    <cellStyle name="Input 9 2 2 2 2 2 5" xfId="37494"/>
    <cellStyle name="Input 9 2 2 2 2 2 6" xfId="37495"/>
    <cellStyle name="Input 9 2 2 2 2 2 7" xfId="37496"/>
    <cellStyle name="Input 9 2 2 2 2 2 8" xfId="37497"/>
    <cellStyle name="Input 9 2 2 2 2 3" xfId="7031"/>
    <cellStyle name="Input 9 2 2 2 2 3 2" xfId="37498"/>
    <cellStyle name="Input 9 2 2 2 2 4" xfId="37499"/>
    <cellStyle name="Input 9 2 2 2 2 5" xfId="37500"/>
    <cellStyle name="Input 9 2 2 2 2 6" xfId="37501"/>
    <cellStyle name="Input 9 2 2 2 2 7" xfId="37502"/>
    <cellStyle name="Input 9 2 2 2 3" xfId="7032"/>
    <cellStyle name="Input 9 2 2 2 3 2" xfId="37503"/>
    <cellStyle name="Input 9 2 2 2 3 3" xfId="37504"/>
    <cellStyle name="Input 9 2 2 2 3 4" xfId="37505"/>
    <cellStyle name="Input 9 2 2 2 3 5" xfId="37506"/>
    <cellStyle name="Input 9 2 2 2 3 6" xfId="37507"/>
    <cellStyle name="Input 9 2 2 2 3 7" xfId="37508"/>
    <cellStyle name="Input 9 2 2 2 4" xfId="7033"/>
    <cellStyle name="Input 9 2 2 2 5" xfId="37509"/>
    <cellStyle name="Input 9 2 2 2 6" xfId="37510"/>
    <cellStyle name="Input 9 2 2 2 7" xfId="37511"/>
    <cellStyle name="Input 9 2 2 2 8" xfId="37512"/>
    <cellStyle name="Input 9 2 2 3" xfId="7034"/>
    <cellStyle name="Input 9 2 2 3 2" xfId="7035"/>
    <cellStyle name="Input 9 2 2 3 2 2" xfId="7036"/>
    <cellStyle name="Input 9 2 2 3 2 2 2" xfId="37513"/>
    <cellStyle name="Input 9 2 2 3 2 2 3" xfId="37514"/>
    <cellStyle name="Input 9 2 2 3 2 2 4" xfId="37515"/>
    <cellStyle name="Input 9 2 2 3 2 2 5" xfId="37516"/>
    <cellStyle name="Input 9 2 2 3 2 2 6" xfId="37517"/>
    <cellStyle name="Input 9 2 2 3 2 2 7" xfId="37518"/>
    <cellStyle name="Input 9 2 2 3 2 2 8" xfId="37519"/>
    <cellStyle name="Input 9 2 2 3 2 3" xfId="7037"/>
    <cellStyle name="Input 9 2 2 3 2 3 2" xfId="37520"/>
    <cellStyle name="Input 9 2 2 3 2 4" xfId="37521"/>
    <cellStyle name="Input 9 2 2 3 2 5" xfId="37522"/>
    <cellStyle name="Input 9 2 2 3 2 6" xfId="37523"/>
    <cellStyle name="Input 9 2 2 3 2 7" xfId="37524"/>
    <cellStyle name="Input 9 2 2 3 3" xfId="7038"/>
    <cellStyle name="Input 9 2 2 3 3 2" xfId="37525"/>
    <cellStyle name="Input 9 2 2 3 3 3" xfId="37526"/>
    <cellStyle name="Input 9 2 2 3 3 4" xfId="37527"/>
    <cellStyle name="Input 9 2 2 3 3 5" xfId="37528"/>
    <cellStyle name="Input 9 2 2 3 3 6" xfId="37529"/>
    <cellStyle name="Input 9 2 2 3 3 7" xfId="37530"/>
    <cellStyle name="Input 9 2 2 3 4" xfId="7039"/>
    <cellStyle name="Input 9 2 2 3 5" xfId="37531"/>
    <cellStyle name="Input 9 2 2 3 6" xfId="37532"/>
    <cellStyle name="Input 9 2 2 3 7" xfId="37533"/>
    <cellStyle name="Input 9 2 2 3 8" xfId="37534"/>
    <cellStyle name="Input 9 2 2 4" xfId="7040"/>
    <cellStyle name="Input 9 2 2 4 2" xfId="7041"/>
    <cellStyle name="Input 9 2 2 4 2 2" xfId="7042"/>
    <cellStyle name="Input 9 2 2 4 2 2 2" xfId="37535"/>
    <cellStyle name="Input 9 2 2 4 2 2 3" xfId="37536"/>
    <cellStyle name="Input 9 2 2 4 2 2 4" xfId="37537"/>
    <cellStyle name="Input 9 2 2 4 2 2 5" xfId="37538"/>
    <cellStyle name="Input 9 2 2 4 2 2 6" xfId="37539"/>
    <cellStyle name="Input 9 2 2 4 2 2 7" xfId="37540"/>
    <cellStyle name="Input 9 2 2 4 2 2 8" xfId="37541"/>
    <cellStyle name="Input 9 2 2 4 2 3" xfId="7043"/>
    <cellStyle name="Input 9 2 2 4 2 3 2" xfId="37542"/>
    <cellStyle name="Input 9 2 2 4 2 4" xfId="37543"/>
    <cellStyle name="Input 9 2 2 4 2 5" xfId="37544"/>
    <cellStyle name="Input 9 2 2 4 2 6" xfId="37545"/>
    <cellStyle name="Input 9 2 2 4 2 7" xfId="37546"/>
    <cellStyle name="Input 9 2 2 4 3" xfId="7044"/>
    <cellStyle name="Input 9 2 2 4 3 2" xfId="37547"/>
    <cellStyle name="Input 9 2 2 4 3 3" xfId="37548"/>
    <cellStyle name="Input 9 2 2 4 3 4" xfId="37549"/>
    <cellStyle name="Input 9 2 2 4 3 5" xfId="37550"/>
    <cellStyle name="Input 9 2 2 4 3 6" xfId="37551"/>
    <cellStyle name="Input 9 2 2 4 3 7" xfId="37552"/>
    <cellStyle name="Input 9 2 2 4 4" xfId="7045"/>
    <cellStyle name="Input 9 2 2 4 5" xfId="37553"/>
    <cellStyle name="Input 9 2 2 4 6" xfId="37554"/>
    <cellStyle name="Input 9 2 2 4 7" xfId="37555"/>
    <cellStyle name="Input 9 2 2 4 8" xfId="37556"/>
    <cellStyle name="Input 9 2 2 5" xfId="7046"/>
    <cellStyle name="Input 9 2 2 5 2" xfId="7047"/>
    <cellStyle name="Input 9 2 2 5 2 2" xfId="37557"/>
    <cellStyle name="Input 9 2 2 5 2 3" xfId="37558"/>
    <cellStyle name="Input 9 2 2 5 2 4" xfId="37559"/>
    <cellStyle name="Input 9 2 2 5 2 5" xfId="37560"/>
    <cellStyle name="Input 9 2 2 5 2 6" xfId="37561"/>
    <cellStyle name="Input 9 2 2 5 2 7" xfId="37562"/>
    <cellStyle name="Input 9 2 2 5 2 8" xfId="37563"/>
    <cellStyle name="Input 9 2 2 5 3" xfId="7048"/>
    <cellStyle name="Input 9 2 2 5 3 2" xfId="37564"/>
    <cellStyle name="Input 9 2 2 5 4" xfId="37565"/>
    <cellStyle name="Input 9 2 2 5 5" xfId="37566"/>
    <cellStyle name="Input 9 2 2 5 6" xfId="37567"/>
    <cellStyle name="Input 9 2 2 5 7" xfId="37568"/>
    <cellStyle name="Input 9 2 2 6" xfId="7049"/>
    <cellStyle name="Input 9 2 2 6 2" xfId="37569"/>
    <cellStyle name="Input 9 2 2 6 3" xfId="37570"/>
    <cellStyle name="Input 9 2 2 6 4" xfId="37571"/>
    <cellStyle name="Input 9 2 2 6 5" xfId="37572"/>
    <cellStyle name="Input 9 2 2 6 6" xfId="37573"/>
    <cellStyle name="Input 9 2 2 6 7" xfId="37574"/>
    <cellStyle name="Input 9 2 2 7" xfId="7050"/>
    <cellStyle name="Input 9 2 2 8" xfId="37575"/>
    <cellStyle name="Input 9 2 2 9" xfId="37576"/>
    <cellStyle name="Input 9 2 3" xfId="7051"/>
    <cellStyle name="Input 9 2 3 2" xfId="7052"/>
    <cellStyle name="Input 9 2 3 2 2" xfId="7053"/>
    <cellStyle name="Input 9 2 3 2 2 2" xfId="37577"/>
    <cellStyle name="Input 9 2 3 2 2 3" xfId="37578"/>
    <cellStyle name="Input 9 2 3 2 2 4" xfId="37579"/>
    <cellStyle name="Input 9 2 3 2 2 5" xfId="37580"/>
    <cellStyle name="Input 9 2 3 2 2 6" xfId="37581"/>
    <cellStyle name="Input 9 2 3 2 2 7" xfId="37582"/>
    <cellStyle name="Input 9 2 3 2 2 8" xfId="37583"/>
    <cellStyle name="Input 9 2 3 2 3" xfId="7054"/>
    <cellStyle name="Input 9 2 3 2 3 2" xfId="37584"/>
    <cellStyle name="Input 9 2 3 2 4" xfId="37585"/>
    <cellStyle name="Input 9 2 3 2 5" xfId="37586"/>
    <cellStyle name="Input 9 2 3 2 6" xfId="37587"/>
    <cellStyle name="Input 9 2 3 2 7" xfId="37588"/>
    <cellStyle name="Input 9 2 3 3" xfId="7055"/>
    <cellStyle name="Input 9 2 3 3 2" xfId="37589"/>
    <cellStyle name="Input 9 2 3 3 3" xfId="37590"/>
    <cellStyle name="Input 9 2 3 3 4" xfId="37591"/>
    <cellStyle name="Input 9 2 3 3 5" xfId="37592"/>
    <cellStyle name="Input 9 2 3 3 6" xfId="37593"/>
    <cellStyle name="Input 9 2 3 3 7" xfId="37594"/>
    <cellStyle name="Input 9 2 3 4" xfId="7056"/>
    <cellStyle name="Input 9 2 3 5" xfId="37595"/>
    <cellStyle name="Input 9 2 3 6" xfId="37596"/>
    <cellStyle name="Input 9 2 3 7" xfId="37597"/>
    <cellStyle name="Input 9 2 3 8" xfId="37598"/>
    <cellStyle name="Input 9 2 4" xfId="7057"/>
    <cellStyle name="Input 9 2 4 2" xfId="7058"/>
    <cellStyle name="Input 9 2 4 2 2" xfId="7059"/>
    <cellStyle name="Input 9 2 4 2 2 2" xfId="37599"/>
    <cellStyle name="Input 9 2 4 2 2 3" xfId="37600"/>
    <cellStyle name="Input 9 2 4 2 2 4" xfId="37601"/>
    <cellStyle name="Input 9 2 4 2 2 5" xfId="37602"/>
    <cellStyle name="Input 9 2 4 2 2 6" xfId="37603"/>
    <cellStyle name="Input 9 2 4 2 2 7" xfId="37604"/>
    <cellStyle name="Input 9 2 4 2 2 8" xfId="37605"/>
    <cellStyle name="Input 9 2 4 2 3" xfId="7060"/>
    <cellStyle name="Input 9 2 4 2 3 2" xfId="37606"/>
    <cellStyle name="Input 9 2 4 2 4" xfId="37607"/>
    <cellStyle name="Input 9 2 4 2 5" xfId="37608"/>
    <cellStyle name="Input 9 2 4 2 6" xfId="37609"/>
    <cellStyle name="Input 9 2 4 2 7" xfId="37610"/>
    <cellStyle name="Input 9 2 4 3" xfId="7061"/>
    <cellStyle name="Input 9 2 4 3 2" xfId="37611"/>
    <cellStyle name="Input 9 2 4 3 3" xfId="37612"/>
    <cellStyle name="Input 9 2 4 3 4" xfId="37613"/>
    <cellStyle name="Input 9 2 4 3 5" xfId="37614"/>
    <cellStyle name="Input 9 2 4 3 6" xfId="37615"/>
    <cellStyle name="Input 9 2 4 3 7" xfId="37616"/>
    <cellStyle name="Input 9 2 4 4" xfId="7062"/>
    <cellStyle name="Input 9 2 4 5" xfId="37617"/>
    <cellStyle name="Input 9 2 4 6" xfId="37618"/>
    <cellStyle name="Input 9 2 4 7" xfId="37619"/>
    <cellStyle name="Input 9 2 4 8" xfId="37620"/>
    <cellStyle name="Input 9 2 5" xfId="7063"/>
    <cellStyle name="Input 9 2 5 2" xfId="7064"/>
    <cellStyle name="Input 9 2 5 2 2" xfId="7065"/>
    <cellStyle name="Input 9 2 5 2 2 2" xfId="37621"/>
    <cellStyle name="Input 9 2 5 2 2 3" xfId="37622"/>
    <cellStyle name="Input 9 2 5 2 2 4" xfId="37623"/>
    <cellStyle name="Input 9 2 5 2 2 5" xfId="37624"/>
    <cellStyle name="Input 9 2 5 2 2 6" xfId="37625"/>
    <cellStyle name="Input 9 2 5 2 2 7" xfId="37626"/>
    <cellStyle name="Input 9 2 5 2 2 8" xfId="37627"/>
    <cellStyle name="Input 9 2 5 2 3" xfId="7066"/>
    <cellStyle name="Input 9 2 5 2 3 2" xfId="37628"/>
    <cellStyle name="Input 9 2 5 2 4" xfId="37629"/>
    <cellStyle name="Input 9 2 5 2 5" xfId="37630"/>
    <cellStyle name="Input 9 2 5 2 6" xfId="37631"/>
    <cellStyle name="Input 9 2 5 2 7" xfId="37632"/>
    <cellStyle name="Input 9 2 5 3" xfId="7067"/>
    <cellStyle name="Input 9 2 5 3 2" xfId="37633"/>
    <cellStyle name="Input 9 2 5 3 3" xfId="37634"/>
    <cellStyle name="Input 9 2 5 3 4" xfId="37635"/>
    <cellStyle name="Input 9 2 5 3 5" xfId="37636"/>
    <cellStyle name="Input 9 2 5 3 6" xfId="37637"/>
    <cellStyle name="Input 9 2 5 3 7" xfId="37638"/>
    <cellStyle name="Input 9 2 5 4" xfId="7068"/>
    <cellStyle name="Input 9 2 5 5" xfId="37639"/>
    <cellStyle name="Input 9 2 5 6" xfId="37640"/>
    <cellStyle name="Input 9 2 5 7" xfId="37641"/>
    <cellStyle name="Input 9 2 5 8" xfId="37642"/>
    <cellStyle name="Input 9 2 6" xfId="7069"/>
    <cellStyle name="Input 9 2 6 2" xfId="7070"/>
    <cellStyle name="Input 9 2 6 2 2" xfId="37643"/>
    <cellStyle name="Input 9 2 6 2 3" xfId="37644"/>
    <cellStyle name="Input 9 2 6 2 4" xfId="37645"/>
    <cellStyle name="Input 9 2 6 2 5" xfId="37646"/>
    <cellStyle name="Input 9 2 6 2 6" xfId="37647"/>
    <cellStyle name="Input 9 2 6 2 7" xfId="37648"/>
    <cellStyle name="Input 9 2 6 2 8" xfId="37649"/>
    <cellStyle name="Input 9 2 6 3" xfId="7071"/>
    <cellStyle name="Input 9 2 6 3 2" xfId="37650"/>
    <cellStyle name="Input 9 2 6 4" xfId="37651"/>
    <cellStyle name="Input 9 2 6 5" xfId="37652"/>
    <cellStyle name="Input 9 2 6 6" xfId="37653"/>
    <cellStyle name="Input 9 2 6 7" xfId="37654"/>
    <cellStyle name="Input 9 2 7" xfId="7072"/>
    <cellStyle name="Input 9 2 7 2" xfId="37655"/>
    <cellStyle name="Input 9 2 7 3" xfId="37656"/>
    <cellStyle name="Input 9 2 7 4" xfId="37657"/>
    <cellStyle name="Input 9 2 7 5" xfId="37658"/>
    <cellStyle name="Input 9 2 7 6" xfId="37659"/>
    <cellStyle name="Input 9 2 7 7" xfId="37660"/>
    <cellStyle name="Input 9 2 8" xfId="7073"/>
    <cellStyle name="Input 9 2 9" xfId="37661"/>
    <cellStyle name="Input 9 3" xfId="7074"/>
    <cellStyle name="Input 9 3 10" xfId="37662"/>
    <cellStyle name="Input 9 3 11" xfId="37663"/>
    <cellStyle name="Input 9 3 2" xfId="7075"/>
    <cellStyle name="Input 9 3 2 2" xfId="7076"/>
    <cellStyle name="Input 9 3 2 2 2" xfId="7077"/>
    <cellStyle name="Input 9 3 2 2 2 2" xfId="37664"/>
    <cellStyle name="Input 9 3 2 2 2 3" xfId="37665"/>
    <cellStyle name="Input 9 3 2 2 2 4" xfId="37666"/>
    <cellStyle name="Input 9 3 2 2 2 5" xfId="37667"/>
    <cellStyle name="Input 9 3 2 2 2 6" xfId="37668"/>
    <cellStyle name="Input 9 3 2 2 2 7" xfId="37669"/>
    <cellStyle name="Input 9 3 2 2 2 8" xfId="37670"/>
    <cellStyle name="Input 9 3 2 2 3" xfId="7078"/>
    <cellStyle name="Input 9 3 2 2 3 2" xfId="37671"/>
    <cellStyle name="Input 9 3 2 2 4" xfId="37672"/>
    <cellStyle name="Input 9 3 2 2 5" xfId="37673"/>
    <cellStyle name="Input 9 3 2 2 6" xfId="37674"/>
    <cellStyle name="Input 9 3 2 2 7" xfId="37675"/>
    <cellStyle name="Input 9 3 2 3" xfId="7079"/>
    <cellStyle name="Input 9 3 2 3 2" xfId="37676"/>
    <cellStyle name="Input 9 3 2 3 3" xfId="37677"/>
    <cellStyle name="Input 9 3 2 3 4" xfId="37678"/>
    <cellStyle name="Input 9 3 2 3 5" xfId="37679"/>
    <cellStyle name="Input 9 3 2 3 6" xfId="37680"/>
    <cellStyle name="Input 9 3 2 3 7" xfId="37681"/>
    <cellStyle name="Input 9 3 2 4" xfId="7080"/>
    <cellStyle name="Input 9 3 2 5" xfId="37682"/>
    <cellStyle name="Input 9 3 2 6" xfId="37683"/>
    <cellStyle name="Input 9 3 2 7" xfId="37684"/>
    <cellStyle name="Input 9 3 2 8" xfId="37685"/>
    <cellStyle name="Input 9 3 3" xfId="7081"/>
    <cellStyle name="Input 9 3 3 2" xfId="7082"/>
    <cellStyle name="Input 9 3 3 2 2" xfId="7083"/>
    <cellStyle name="Input 9 3 3 2 2 2" xfId="37686"/>
    <cellStyle name="Input 9 3 3 2 2 3" xfId="37687"/>
    <cellStyle name="Input 9 3 3 2 2 4" xfId="37688"/>
    <cellStyle name="Input 9 3 3 2 2 5" xfId="37689"/>
    <cellStyle name="Input 9 3 3 2 2 6" xfId="37690"/>
    <cellStyle name="Input 9 3 3 2 2 7" xfId="37691"/>
    <cellStyle name="Input 9 3 3 2 2 8" xfId="37692"/>
    <cellStyle name="Input 9 3 3 2 3" xfId="7084"/>
    <cellStyle name="Input 9 3 3 2 3 2" xfId="37693"/>
    <cellStyle name="Input 9 3 3 2 4" xfId="37694"/>
    <cellStyle name="Input 9 3 3 2 5" xfId="37695"/>
    <cellStyle name="Input 9 3 3 2 6" xfId="37696"/>
    <cellStyle name="Input 9 3 3 2 7" xfId="37697"/>
    <cellStyle name="Input 9 3 3 3" xfId="7085"/>
    <cellStyle name="Input 9 3 3 3 2" xfId="37698"/>
    <cellStyle name="Input 9 3 3 3 3" xfId="37699"/>
    <cellStyle name="Input 9 3 3 3 4" xfId="37700"/>
    <cellStyle name="Input 9 3 3 3 5" xfId="37701"/>
    <cellStyle name="Input 9 3 3 3 6" xfId="37702"/>
    <cellStyle name="Input 9 3 3 3 7" xfId="37703"/>
    <cellStyle name="Input 9 3 3 4" xfId="7086"/>
    <cellStyle name="Input 9 3 3 5" xfId="37704"/>
    <cellStyle name="Input 9 3 3 6" xfId="37705"/>
    <cellStyle name="Input 9 3 3 7" xfId="37706"/>
    <cellStyle name="Input 9 3 3 8" xfId="37707"/>
    <cellStyle name="Input 9 3 4" xfId="7087"/>
    <cellStyle name="Input 9 3 4 2" xfId="7088"/>
    <cellStyle name="Input 9 3 4 2 2" xfId="7089"/>
    <cellStyle name="Input 9 3 4 2 2 2" xfId="37708"/>
    <cellStyle name="Input 9 3 4 2 2 3" xfId="37709"/>
    <cellStyle name="Input 9 3 4 2 2 4" xfId="37710"/>
    <cellStyle name="Input 9 3 4 2 2 5" xfId="37711"/>
    <cellStyle name="Input 9 3 4 2 2 6" xfId="37712"/>
    <cellStyle name="Input 9 3 4 2 2 7" xfId="37713"/>
    <cellStyle name="Input 9 3 4 2 2 8" xfId="37714"/>
    <cellStyle name="Input 9 3 4 2 3" xfId="7090"/>
    <cellStyle name="Input 9 3 4 2 3 2" xfId="37715"/>
    <cellStyle name="Input 9 3 4 2 4" xfId="37716"/>
    <cellStyle name="Input 9 3 4 2 5" xfId="37717"/>
    <cellStyle name="Input 9 3 4 2 6" xfId="37718"/>
    <cellStyle name="Input 9 3 4 2 7" xfId="37719"/>
    <cellStyle name="Input 9 3 4 3" xfId="7091"/>
    <cellStyle name="Input 9 3 4 3 2" xfId="37720"/>
    <cellStyle name="Input 9 3 4 3 3" xfId="37721"/>
    <cellStyle name="Input 9 3 4 3 4" xfId="37722"/>
    <cellStyle name="Input 9 3 4 3 5" xfId="37723"/>
    <cellStyle name="Input 9 3 4 3 6" xfId="37724"/>
    <cellStyle name="Input 9 3 4 3 7" xfId="37725"/>
    <cellStyle name="Input 9 3 4 4" xfId="7092"/>
    <cellStyle name="Input 9 3 4 5" xfId="37726"/>
    <cellStyle name="Input 9 3 4 6" xfId="37727"/>
    <cellStyle name="Input 9 3 4 7" xfId="37728"/>
    <cellStyle name="Input 9 3 4 8" xfId="37729"/>
    <cellStyle name="Input 9 3 5" xfId="7093"/>
    <cellStyle name="Input 9 3 5 2" xfId="7094"/>
    <cellStyle name="Input 9 3 5 2 2" xfId="37730"/>
    <cellStyle name="Input 9 3 5 2 3" xfId="37731"/>
    <cellStyle name="Input 9 3 5 2 4" xfId="37732"/>
    <cellStyle name="Input 9 3 5 2 5" xfId="37733"/>
    <cellStyle name="Input 9 3 5 2 6" xfId="37734"/>
    <cellStyle name="Input 9 3 5 2 7" xfId="37735"/>
    <cellStyle name="Input 9 3 5 2 8" xfId="37736"/>
    <cellStyle name="Input 9 3 5 3" xfId="7095"/>
    <cellStyle name="Input 9 3 5 3 2" xfId="37737"/>
    <cellStyle name="Input 9 3 5 4" xfId="37738"/>
    <cellStyle name="Input 9 3 5 5" xfId="37739"/>
    <cellStyle name="Input 9 3 5 6" xfId="37740"/>
    <cellStyle name="Input 9 3 5 7" xfId="37741"/>
    <cellStyle name="Input 9 3 6" xfId="7096"/>
    <cellStyle name="Input 9 3 6 2" xfId="37742"/>
    <cellStyle name="Input 9 3 6 3" xfId="37743"/>
    <cellStyle name="Input 9 3 6 4" xfId="37744"/>
    <cellStyle name="Input 9 3 6 5" xfId="37745"/>
    <cellStyle name="Input 9 3 6 6" xfId="37746"/>
    <cellStyle name="Input 9 3 6 7" xfId="37747"/>
    <cellStyle name="Input 9 3 7" xfId="7097"/>
    <cellStyle name="Input 9 3 8" xfId="37748"/>
    <cellStyle name="Input 9 3 9" xfId="37749"/>
    <cellStyle name="Input 9 4" xfId="7098"/>
    <cellStyle name="Input 9 4 10" xfId="37750"/>
    <cellStyle name="Input 9 4 11" xfId="37751"/>
    <cellStyle name="Input 9 4 2" xfId="7099"/>
    <cellStyle name="Input 9 4 2 2" xfId="7100"/>
    <cellStyle name="Input 9 4 2 2 2" xfId="7101"/>
    <cellStyle name="Input 9 4 2 2 2 2" xfId="37752"/>
    <cellStyle name="Input 9 4 2 2 2 3" xfId="37753"/>
    <cellStyle name="Input 9 4 2 2 2 4" xfId="37754"/>
    <cellStyle name="Input 9 4 2 2 2 5" xfId="37755"/>
    <cellStyle name="Input 9 4 2 2 2 6" xfId="37756"/>
    <cellStyle name="Input 9 4 2 2 2 7" xfId="37757"/>
    <cellStyle name="Input 9 4 2 2 2 8" xfId="37758"/>
    <cellStyle name="Input 9 4 2 2 3" xfId="7102"/>
    <cellStyle name="Input 9 4 2 2 3 2" xfId="37759"/>
    <cellStyle name="Input 9 4 2 2 4" xfId="37760"/>
    <cellStyle name="Input 9 4 2 2 5" xfId="37761"/>
    <cellStyle name="Input 9 4 2 2 6" xfId="37762"/>
    <cellStyle name="Input 9 4 2 2 7" xfId="37763"/>
    <cellStyle name="Input 9 4 2 3" xfId="7103"/>
    <cellStyle name="Input 9 4 2 3 2" xfId="37764"/>
    <cellStyle name="Input 9 4 2 3 3" xfId="37765"/>
    <cellStyle name="Input 9 4 2 3 4" xfId="37766"/>
    <cellStyle name="Input 9 4 2 3 5" xfId="37767"/>
    <cellStyle name="Input 9 4 2 3 6" xfId="37768"/>
    <cellStyle name="Input 9 4 2 3 7" xfId="37769"/>
    <cellStyle name="Input 9 4 2 4" xfId="7104"/>
    <cellStyle name="Input 9 4 2 5" xfId="37770"/>
    <cellStyle name="Input 9 4 2 6" xfId="37771"/>
    <cellStyle name="Input 9 4 2 7" xfId="37772"/>
    <cellStyle name="Input 9 4 2 8" xfId="37773"/>
    <cellStyle name="Input 9 4 3" xfId="7105"/>
    <cellStyle name="Input 9 4 3 2" xfId="7106"/>
    <cellStyle name="Input 9 4 3 2 2" xfId="7107"/>
    <cellStyle name="Input 9 4 3 2 2 2" xfId="37774"/>
    <cellStyle name="Input 9 4 3 2 2 3" xfId="37775"/>
    <cellStyle name="Input 9 4 3 2 2 4" xfId="37776"/>
    <cellStyle name="Input 9 4 3 2 2 5" xfId="37777"/>
    <cellStyle name="Input 9 4 3 2 2 6" xfId="37778"/>
    <cellStyle name="Input 9 4 3 2 2 7" xfId="37779"/>
    <cellStyle name="Input 9 4 3 2 2 8" xfId="37780"/>
    <cellStyle name="Input 9 4 3 2 3" xfId="7108"/>
    <cellStyle name="Input 9 4 3 2 3 2" xfId="37781"/>
    <cellStyle name="Input 9 4 3 2 4" xfId="37782"/>
    <cellStyle name="Input 9 4 3 2 5" xfId="37783"/>
    <cellStyle name="Input 9 4 3 2 6" xfId="37784"/>
    <cellStyle name="Input 9 4 3 2 7" xfId="37785"/>
    <cellStyle name="Input 9 4 3 3" xfId="7109"/>
    <cellStyle name="Input 9 4 3 3 2" xfId="37786"/>
    <cellStyle name="Input 9 4 3 3 3" xfId="37787"/>
    <cellStyle name="Input 9 4 3 3 4" xfId="37788"/>
    <cellStyle name="Input 9 4 3 3 5" xfId="37789"/>
    <cellStyle name="Input 9 4 3 3 6" xfId="37790"/>
    <cellStyle name="Input 9 4 3 3 7" xfId="37791"/>
    <cellStyle name="Input 9 4 3 4" xfId="7110"/>
    <cellStyle name="Input 9 4 3 5" xfId="37792"/>
    <cellStyle name="Input 9 4 3 6" xfId="37793"/>
    <cellStyle name="Input 9 4 3 7" xfId="37794"/>
    <cellStyle name="Input 9 4 3 8" xfId="37795"/>
    <cellStyle name="Input 9 4 4" xfId="7111"/>
    <cellStyle name="Input 9 4 4 2" xfId="7112"/>
    <cellStyle name="Input 9 4 4 2 2" xfId="7113"/>
    <cellStyle name="Input 9 4 4 2 2 2" xfId="37796"/>
    <cellStyle name="Input 9 4 4 2 2 3" xfId="37797"/>
    <cellStyle name="Input 9 4 4 2 2 4" xfId="37798"/>
    <cellStyle name="Input 9 4 4 2 2 5" xfId="37799"/>
    <cellStyle name="Input 9 4 4 2 2 6" xfId="37800"/>
    <cellStyle name="Input 9 4 4 2 2 7" xfId="37801"/>
    <cellStyle name="Input 9 4 4 2 2 8" xfId="37802"/>
    <cellStyle name="Input 9 4 4 2 3" xfId="7114"/>
    <cellStyle name="Input 9 4 4 2 3 2" xfId="37803"/>
    <cellStyle name="Input 9 4 4 2 4" xfId="37804"/>
    <cellStyle name="Input 9 4 4 2 5" xfId="37805"/>
    <cellStyle name="Input 9 4 4 2 6" xfId="37806"/>
    <cellStyle name="Input 9 4 4 2 7" xfId="37807"/>
    <cellStyle name="Input 9 4 4 3" xfId="7115"/>
    <cellStyle name="Input 9 4 4 3 2" xfId="37808"/>
    <cellStyle name="Input 9 4 4 3 3" xfId="37809"/>
    <cellStyle name="Input 9 4 4 3 4" xfId="37810"/>
    <cellStyle name="Input 9 4 4 3 5" xfId="37811"/>
    <cellStyle name="Input 9 4 4 3 6" xfId="37812"/>
    <cellStyle name="Input 9 4 4 3 7" xfId="37813"/>
    <cellStyle name="Input 9 4 4 4" xfId="7116"/>
    <cellStyle name="Input 9 4 4 5" xfId="37814"/>
    <cellStyle name="Input 9 4 4 6" xfId="37815"/>
    <cellStyle name="Input 9 4 4 7" xfId="37816"/>
    <cellStyle name="Input 9 4 4 8" xfId="37817"/>
    <cellStyle name="Input 9 4 5" xfId="7117"/>
    <cellStyle name="Input 9 4 5 2" xfId="7118"/>
    <cellStyle name="Input 9 4 5 2 2" xfId="37818"/>
    <cellStyle name="Input 9 4 5 2 3" xfId="37819"/>
    <cellStyle name="Input 9 4 5 2 4" xfId="37820"/>
    <cellStyle name="Input 9 4 5 2 5" xfId="37821"/>
    <cellStyle name="Input 9 4 5 2 6" xfId="37822"/>
    <cellStyle name="Input 9 4 5 2 7" xfId="37823"/>
    <cellStyle name="Input 9 4 5 2 8" xfId="37824"/>
    <cellStyle name="Input 9 4 5 3" xfId="7119"/>
    <cellStyle name="Input 9 4 5 3 2" xfId="37825"/>
    <cellStyle name="Input 9 4 5 4" xfId="37826"/>
    <cellStyle name="Input 9 4 5 5" xfId="37827"/>
    <cellStyle name="Input 9 4 5 6" xfId="37828"/>
    <cellStyle name="Input 9 4 5 7" xfId="37829"/>
    <cellStyle name="Input 9 4 6" xfId="7120"/>
    <cellStyle name="Input 9 4 6 2" xfId="37830"/>
    <cellStyle name="Input 9 4 6 3" xfId="37831"/>
    <cellStyle name="Input 9 4 6 4" xfId="37832"/>
    <cellStyle name="Input 9 4 6 5" xfId="37833"/>
    <cellStyle name="Input 9 4 6 6" xfId="37834"/>
    <cellStyle name="Input 9 4 6 7" xfId="37835"/>
    <cellStyle name="Input 9 4 7" xfId="7121"/>
    <cellStyle name="Input 9 4 8" xfId="37836"/>
    <cellStyle name="Input 9 4 9" xfId="37837"/>
    <cellStyle name="Input 9 5" xfId="7122"/>
    <cellStyle name="Input 9 5 2" xfId="7123"/>
    <cellStyle name="Input 9 5 2 2" xfId="7124"/>
    <cellStyle name="Input 9 5 2 2 2" xfId="37838"/>
    <cellStyle name="Input 9 5 2 2 3" xfId="37839"/>
    <cellStyle name="Input 9 5 2 2 4" xfId="37840"/>
    <cellStyle name="Input 9 5 2 2 5" xfId="37841"/>
    <cellStyle name="Input 9 5 2 2 6" xfId="37842"/>
    <cellStyle name="Input 9 5 2 2 7" xfId="37843"/>
    <cellStyle name="Input 9 5 2 2 8" xfId="37844"/>
    <cellStyle name="Input 9 5 2 3" xfId="7125"/>
    <cellStyle name="Input 9 5 2 3 2" xfId="37845"/>
    <cellStyle name="Input 9 5 2 4" xfId="37846"/>
    <cellStyle name="Input 9 5 2 5" xfId="37847"/>
    <cellStyle name="Input 9 5 2 6" xfId="37848"/>
    <cellStyle name="Input 9 5 2 7" xfId="37849"/>
    <cellStyle name="Input 9 5 3" xfId="7126"/>
    <cellStyle name="Input 9 5 3 2" xfId="37850"/>
    <cellStyle name="Input 9 5 3 3" xfId="37851"/>
    <cellStyle name="Input 9 5 3 4" xfId="37852"/>
    <cellStyle name="Input 9 5 3 5" xfId="37853"/>
    <cellStyle name="Input 9 5 3 6" xfId="37854"/>
    <cellStyle name="Input 9 5 3 7" xfId="37855"/>
    <cellStyle name="Input 9 5 4" xfId="7127"/>
    <cellStyle name="Input 9 5 5" xfId="37856"/>
    <cellStyle name="Input 9 5 6" xfId="37857"/>
    <cellStyle name="Input 9 5 7" xfId="37858"/>
    <cellStyle name="Input 9 5 8" xfId="37859"/>
    <cellStyle name="Input 9 6" xfId="7128"/>
    <cellStyle name="Input 9 6 2" xfId="7129"/>
    <cellStyle name="Input 9 6 2 2" xfId="7130"/>
    <cellStyle name="Input 9 6 2 2 2" xfId="37860"/>
    <cellStyle name="Input 9 6 2 2 3" xfId="37861"/>
    <cellStyle name="Input 9 6 2 2 4" xfId="37862"/>
    <cellStyle name="Input 9 6 2 2 5" xfId="37863"/>
    <cellStyle name="Input 9 6 2 2 6" xfId="37864"/>
    <cellStyle name="Input 9 6 2 2 7" xfId="37865"/>
    <cellStyle name="Input 9 6 2 2 8" xfId="37866"/>
    <cellStyle name="Input 9 6 2 3" xfId="7131"/>
    <cellStyle name="Input 9 6 2 3 2" xfId="37867"/>
    <cellStyle name="Input 9 6 2 4" xfId="37868"/>
    <cellStyle name="Input 9 6 2 5" xfId="37869"/>
    <cellStyle name="Input 9 6 2 6" xfId="37870"/>
    <cellStyle name="Input 9 6 2 7" xfId="37871"/>
    <cellStyle name="Input 9 6 3" xfId="7132"/>
    <cellStyle name="Input 9 6 3 2" xfId="37872"/>
    <cellStyle name="Input 9 6 3 3" xfId="37873"/>
    <cellStyle name="Input 9 6 3 4" xfId="37874"/>
    <cellStyle name="Input 9 6 3 5" xfId="37875"/>
    <cellStyle name="Input 9 6 3 6" xfId="37876"/>
    <cellStyle name="Input 9 6 3 7" xfId="37877"/>
    <cellStyle name="Input 9 6 4" xfId="7133"/>
    <cellStyle name="Input 9 6 5" xfId="37878"/>
    <cellStyle name="Input 9 6 6" xfId="37879"/>
    <cellStyle name="Input 9 6 7" xfId="37880"/>
    <cellStyle name="Input 9 6 8" xfId="37881"/>
    <cellStyle name="Input 9 7" xfId="7134"/>
    <cellStyle name="Input 9 7 2" xfId="7135"/>
    <cellStyle name="Input 9 7 2 2" xfId="7136"/>
    <cellStyle name="Input 9 7 2 2 2" xfId="37882"/>
    <cellStyle name="Input 9 7 2 2 3" xfId="37883"/>
    <cellStyle name="Input 9 7 2 2 4" xfId="37884"/>
    <cellStyle name="Input 9 7 2 2 5" xfId="37885"/>
    <cellStyle name="Input 9 7 2 2 6" xfId="37886"/>
    <cellStyle name="Input 9 7 2 2 7" xfId="37887"/>
    <cellStyle name="Input 9 7 2 2 8" xfId="37888"/>
    <cellStyle name="Input 9 7 2 3" xfId="7137"/>
    <cellStyle name="Input 9 7 2 3 2" xfId="37889"/>
    <cellStyle name="Input 9 7 2 4" xfId="37890"/>
    <cellStyle name="Input 9 7 2 5" xfId="37891"/>
    <cellStyle name="Input 9 7 2 6" xfId="37892"/>
    <cellStyle name="Input 9 7 2 7" xfId="37893"/>
    <cellStyle name="Input 9 7 3" xfId="7138"/>
    <cellStyle name="Input 9 7 3 2" xfId="37894"/>
    <cellStyle name="Input 9 7 3 3" xfId="37895"/>
    <cellStyle name="Input 9 7 3 4" xfId="37896"/>
    <cellStyle name="Input 9 7 3 5" xfId="37897"/>
    <cellStyle name="Input 9 7 3 6" xfId="37898"/>
    <cellStyle name="Input 9 7 3 7" xfId="37899"/>
    <cellStyle name="Input 9 7 4" xfId="7139"/>
    <cellStyle name="Input 9 7 5" xfId="37900"/>
    <cellStyle name="Input 9 7 6" xfId="37901"/>
    <cellStyle name="Input 9 7 7" xfId="37902"/>
    <cellStyle name="Input 9 7 8" xfId="37903"/>
    <cellStyle name="Input 9 8" xfId="7140"/>
    <cellStyle name="Input 9 8 2" xfId="7141"/>
    <cellStyle name="Input 9 8 2 2" xfId="37904"/>
    <cellStyle name="Input 9 8 2 3" xfId="37905"/>
    <cellStyle name="Input 9 8 2 4" xfId="37906"/>
    <cellStyle name="Input 9 8 2 5" xfId="37907"/>
    <cellStyle name="Input 9 8 2 6" xfId="37908"/>
    <cellStyle name="Input 9 8 2 7" xfId="37909"/>
    <cellStyle name="Input 9 8 2 8" xfId="37910"/>
    <cellStyle name="Input 9 8 3" xfId="7142"/>
    <cellStyle name="Input 9 8 3 2" xfId="37911"/>
    <cellStyle name="Input 9 8 4" xfId="37912"/>
    <cellStyle name="Input 9 8 5" xfId="37913"/>
    <cellStyle name="Input 9 8 6" xfId="37914"/>
    <cellStyle name="Input 9 8 7" xfId="37915"/>
    <cellStyle name="Input 9 9" xfId="7143"/>
    <cellStyle name="Input 9 9 2" xfId="37916"/>
    <cellStyle name="Input 9 9 3" xfId="37917"/>
    <cellStyle name="Input 9 9 4" xfId="37918"/>
    <cellStyle name="Input 9 9 5" xfId="37919"/>
    <cellStyle name="Input 9 9 6" xfId="37920"/>
    <cellStyle name="Input 9 9 7" xfId="37921"/>
    <cellStyle name="ÌTENS" xfId="97"/>
    <cellStyle name="ÌTENS 2" xfId="7144"/>
    <cellStyle name="ÌTENS 2 2" xfId="7145"/>
    <cellStyle name="ÌTENS 2 2 2" xfId="37922"/>
    <cellStyle name="ÌTENS 2 2 3" xfId="37923"/>
    <cellStyle name="ÌTENS 2 2 4" xfId="37924"/>
    <cellStyle name="ÌTENS 2 2 5" xfId="37925"/>
    <cellStyle name="ÌTENS 2 2 6" xfId="37926"/>
    <cellStyle name="ÌTENS 2 2 7" xfId="37927"/>
    <cellStyle name="ÌTENS 2 2 8" xfId="37928"/>
    <cellStyle name="ÌTENS 2 3" xfId="37929"/>
    <cellStyle name="ÌTENS 2 4" xfId="37930"/>
    <cellStyle name="ÌTENS 2 5" xfId="37931"/>
    <cellStyle name="ÌTENS 2 6" xfId="37932"/>
    <cellStyle name="ÌTENS 2 7" xfId="37933"/>
    <cellStyle name="ÌTENS 2 8" xfId="37934"/>
    <cellStyle name="ÌTENS 3" xfId="7146"/>
    <cellStyle name="ÌTENS 3 2" xfId="37935"/>
    <cellStyle name="ÌTENS 4" xfId="37936"/>
    <cellStyle name="ÌTENS 5" xfId="37937"/>
    <cellStyle name="ÌTENS 6" xfId="37938"/>
    <cellStyle name="ÌTENS 7" xfId="37939"/>
    <cellStyle name="ÌTENS 8" xfId="37940"/>
    <cellStyle name="Linked Cell" xfId="7147"/>
    <cellStyle name="Linked Cell 2" xfId="7148"/>
    <cellStyle name="Linked Cell 2 2" xfId="7149"/>
    <cellStyle name="Linked Cell 2 2 2" xfId="37941"/>
    <cellStyle name="Linked Cell 2 2 3" xfId="37942"/>
    <cellStyle name="Linked Cell 2 2 4" xfId="37943"/>
    <cellStyle name="Linked Cell 2 2 5" xfId="37944"/>
    <cellStyle name="Linked Cell 2 2 6" xfId="37945"/>
    <cellStyle name="Linked Cell 2 2 7" xfId="37946"/>
    <cellStyle name="Linked Cell 2 2 8" xfId="37947"/>
    <cellStyle name="Linked Cell 2 3" xfId="37948"/>
    <cellStyle name="Linked Cell 2 4" xfId="37949"/>
    <cellStyle name="Linked Cell 2 5" xfId="37950"/>
    <cellStyle name="Linked Cell 2 6" xfId="37951"/>
    <cellStyle name="Linked Cell 2 7" xfId="37952"/>
    <cellStyle name="Linked Cell 2 8" xfId="37953"/>
    <cellStyle name="Linked Cell 3" xfId="7150"/>
    <cellStyle name="Linked Cell 3 2" xfId="37954"/>
    <cellStyle name="Linked Cell 4" xfId="37955"/>
    <cellStyle name="Linked Cell 5" xfId="37956"/>
    <cellStyle name="Linked Cell 6" xfId="37957"/>
    <cellStyle name="Linked Cell 7" xfId="37958"/>
    <cellStyle name="Linked Cell 8" xfId="37959"/>
    <cellStyle name="Millares [0]_4°trim'96" xfId="98"/>
    <cellStyle name="Millares_3Q-8" xfId="99"/>
    <cellStyle name="Moeda" xfId="56660" builtinId="4"/>
    <cellStyle name="Moeda 2" xfId="100"/>
    <cellStyle name="Moeda 2 2" xfId="101"/>
    <cellStyle name="Moeda 3" xfId="102"/>
    <cellStyle name="Moeda 3 10" xfId="7151"/>
    <cellStyle name="Moeda 3 2" xfId="7152"/>
    <cellStyle name="Moeda 3 3" xfId="7153"/>
    <cellStyle name="Moeda 3 4" xfId="7154"/>
    <cellStyle name="Moeda 3 5" xfId="7155"/>
    <cellStyle name="Moeda 3 6" xfId="7156"/>
    <cellStyle name="Moeda 3 7" xfId="7157"/>
    <cellStyle name="Moeda 3 8" xfId="7158"/>
    <cellStyle name="Moeda 3 9" xfId="7159"/>
    <cellStyle name="Moeda 4" xfId="55874"/>
    <cellStyle name="Moeda 4 2" xfId="56556"/>
    <cellStyle name="Moeda 5" xfId="7160"/>
    <cellStyle name="Moeda 5 2" xfId="56008"/>
    <cellStyle name="Moeda 5 3" xfId="56555"/>
    <cellStyle name="Moeda 5 3 2" xfId="56639"/>
    <cellStyle name="Moeda 5 3 3" xfId="56647"/>
    <cellStyle name="Moeda 6" xfId="55932"/>
    <cellStyle name="Moeda 6 2" xfId="56557"/>
    <cellStyle name="Moeda 7" xfId="55939"/>
    <cellStyle name="Moeda0" xfId="103"/>
    <cellStyle name="Moeda0 2" xfId="104"/>
    <cellStyle name="Moneda [0]_4°trim'96" xfId="105"/>
    <cellStyle name="Moneda_4°trim'96" xfId="106"/>
    <cellStyle name="Monetario0" xfId="107"/>
    <cellStyle name="mpenho" xfId="108"/>
    <cellStyle name="Neutra 2" xfId="55875"/>
    <cellStyle name="Neutral" xfId="109"/>
    <cellStyle name="Neutral 2" xfId="7161"/>
    <cellStyle name="Neutral 2 2" xfId="7162"/>
    <cellStyle name="Neutral 2 2 2" xfId="37960"/>
    <cellStyle name="Neutral 2 2 3" xfId="37961"/>
    <cellStyle name="Neutral 2 2 4" xfId="37962"/>
    <cellStyle name="Neutral 2 2 5" xfId="37963"/>
    <cellStyle name="Neutral 2 2 6" xfId="37964"/>
    <cellStyle name="Neutral 2 2 7" xfId="37965"/>
    <cellStyle name="Neutral 2 2 8" xfId="37966"/>
    <cellStyle name="Neutral 2 3" xfId="37967"/>
    <cellStyle name="Neutral 2 4" xfId="37968"/>
    <cellStyle name="Neutral 2 5" xfId="37969"/>
    <cellStyle name="Neutral 2 6" xfId="37970"/>
    <cellStyle name="Neutral 2 7" xfId="37971"/>
    <cellStyle name="Neutral 2 8" xfId="37972"/>
    <cellStyle name="Neutral 3" xfId="7163"/>
    <cellStyle name="Neutral 3 2" xfId="37973"/>
    <cellStyle name="Neutral 4" xfId="37974"/>
    <cellStyle name="Neutral 5" xfId="37975"/>
    <cellStyle name="Neutral 6" xfId="37976"/>
    <cellStyle name="Neutral 7" xfId="37977"/>
    <cellStyle name="Neutral 8" xfId="37978"/>
    <cellStyle name="No-definido" xfId="110"/>
    <cellStyle name="Normal" xfId="0" builtinId="0"/>
    <cellStyle name="Normal (%)" xfId="111"/>
    <cellStyle name="Normal (No)" xfId="112"/>
    <cellStyle name="Normal 10" xfId="113"/>
    <cellStyle name="Normal 10 2" xfId="7164"/>
    <cellStyle name="Normal 10 2 2" xfId="7165"/>
    <cellStyle name="Normal 10 2 2 2" xfId="37979"/>
    <cellStyle name="Normal 10 2 2 2 2" xfId="56642"/>
    <cellStyle name="Normal 10 2 2 3" xfId="37980"/>
    <cellStyle name="Normal 10 2 2 4" xfId="37981"/>
    <cellStyle name="Normal 10 2 2 5" xfId="37982"/>
    <cellStyle name="Normal 10 2 2 6" xfId="37983"/>
    <cellStyle name="Normal 10 2 2 7" xfId="37984"/>
    <cellStyle name="Normal 10 2 2 8" xfId="37985"/>
    <cellStyle name="Normal 10 2 3" xfId="37986"/>
    <cellStyle name="Normal 10 2 4" xfId="37987"/>
    <cellStyle name="Normal 10 2 5" xfId="37988"/>
    <cellStyle name="Normal 10 2 6" xfId="37989"/>
    <cellStyle name="Normal 10 2 7" xfId="37990"/>
    <cellStyle name="Normal 10 2 8" xfId="37991"/>
    <cellStyle name="Normal 10 2 9" xfId="56558"/>
    <cellStyle name="Normal 10 3" xfId="7166"/>
    <cellStyle name="Normal 10 3 2" xfId="37992"/>
    <cellStyle name="Normal 10 3 3" xfId="56559"/>
    <cellStyle name="Normal 10 4" xfId="7167"/>
    <cellStyle name="Normal 10 4 2" xfId="37993"/>
    <cellStyle name="Normal 10 4 3" xfId="56560"/>
    <cellStyle name="Normal 10 5" xfId="37994"/>
    <cellStyle name="Normal 10 6" xfId="37995"/>
    <cellStyle name="Normal 10 7" xfId="37996"/>
    <cellStyle name="Normal 10 8" xfId="37997"/>
    <cellStyle name="Normal 11" xfId="18"/>
    <cellStyle name="Normal 11 10" xfId="56561"/>
    <cellStyle name="Normal 11 11" xfId="56562"/>
    <cellStyle name="Normal 11 12" xfId="56563"/>
    <cellStyle name="Normal 11 13" xfId="56656"/>
    <cellStyle name="Normal 11 14" xfId="56657"/>
    <cellStyle name="Normal 11 2" xfId="7168"/>
    <cellStyle name="Normal 11 2 2" xfId="7169"/>
    <cellStyle name="Normal 11 2 2 2" xfId="37998"/>
    <cellStyle name="Normal 11 2 2 3" xfId="37999"/>
    <cellStyle name="Normal 11 2 2 4" xfId="38000"/>
    <cellStyle name="Normal 11 2 2 5" xfId="38001"/>
    <cellStyle name="Normal 11 2 2 6" xfId="38002"/>
    <cellStyle name="Normal 11 2 2 7" xfId="38003"/>
    <cellStyle name="Normal 11 2 2 8" xfId="38004"/>
    <cellStyle name="Normal 11 2 3" xfId="38005"/>
    <cellStyle name="Normal 11 2 4" xfId="38006"/>
    <cellStyle name="Normal 11 2 5" xfId="38007"/>
    <cellStyle name="Normal 11 2 6" xfId="38008"/>
    <cellStyle name="Normal 11 2 7" xfId="38009"/>
    <cellStyle name="Normal 11 2 8" xfId="38010"/>
    <cellStyle name="Normal 11 2 9" xfId="56564"/>
    <cellStyle name="Normal 11 3" xfId="7170"/>
    <cellStyle name="Normal 11 3 2" xfId="38011"/>
    <cellStyle name="Normal 11 3 3" xfId="56565"/>
    <cellStyle name="Normal 11 4" xfId="7171"/>
    <cellStyle name="Normal 11 4 2" xfId="56566"/>
    <cellStyle name="Normal 11 5" xfId="38012"/>
    <cellStyle name="Normal 11 6" xfId="38013"/>
    <cellStyle name="Normal 11 7" xfId="38014"/>
    <cellStyle name="Normal 11 8" xfId="38015"/>
    <cellStyle name="Normal 11 9" xfId="55940"/>
    <cellStyle name="Normal 11 9 2" xfId="56567"/>
    <cellStyle name="Normal 11 9 3" xfId="56568"/>
    <cellStyle name="Normal 12" xfId="114"/>
    <cellStyle name="Normal 12 2" xfId="7172"/>
    <cellStyle name="Normal 12 2 2" xfId="7173"/>
    <cellStyle name="Normal 12 2 2 2" xfId="38016"/>
    <cellStyle name="Normal 12 2 2 3" xfId="38017"/>
    <cellStyle name="Normal 12 2 2 4" xfId="38018"/>
    <cellStyle name="Normal 12 2 2 5" xfId="38019"/>
    <cellStyle name="Normal 12 2 2 6" xfId="38020"/>
    <cellStyle name="Normal 12 2 2 7" xfId="38021"/>
    <cellStyle name="Normal 12 2 2 8" xfId="38022"/>
    <cellStyle name="Normal 12 2 3" xfId="38023"/>
    <cellStyle name="Normal 12 2 4" xfId="38024"/>
    <cellStyle name="Normal 12 2 5" xfId="38025"/>
    <cellStyle name="Normal 12 2 6" xfId="38026"/>
    <cellStyle name="Normal 12 2 7" xfId="38027"/>
    <cellStyle name="Normal 12 2 8" xfId="38028"/>
    <cellStyle name="Normal 12 2 9" xfId="56569"/>
    <cellStyle name="Normal 12 3" xfId="7174"/>
    <cellStyle name="Normal 12 3 2" xfId="38029"/>
    <cellStyle name="Normal 12 3 3" xfId="56570"/>
    <cellStyle name="Normal 12 4" xfId="7175"/>
    <cellStyle name="Normal 12 4 2" xfId="56571"/>
    <cellStyle name="Normal 12 5" xfId="38030"/>
    <cellStyle name="Normal 12 6" xfId="38031"/>
    <cellStyle name="Normal 12 7" xfId="38032"/>
    <cellStyle name="Normal 12 8" xfId="38033"/>
    <cellStyle name="Normal 13" xfId="115"/>
    <cellStyle name="Normal 13 2" xfId="7176"/>
    <cellStyle name="Normal 13 2 2" xfId="7177"/>
    <cellStyle name="Normal 13 2 2 2" xfId="38034"/>
    <cellStyle name="Normal 13 2 2 3" xfId="38035"/>
    <cellStyle name="Normal 13 2 2 4" xfId="38036"/>
    <cellStyle name="Normal 13 2 2 5" xfId="38037"/>
    <cellStyle name="Normal 13 2 2 6" xfId="38038"/>
    <cellStyle name="Normal 13 2 2 7" xfId="38039"/>
    <cellStyle name="Normal 13 2 2 8" xfId="38040"/>
    <cellStyle name="Normal 13 2 3" xfId="38041"/>
    <cellStyle name="Normal 13 2 4" xfId="38042"/>
    <cellStyle name="Normal 13 2 5" xfId="38043"/>
    <cellStyle name="Normal 13 2 6" xfId="38044"/>
    <cellStyle name="Normal 13 2 7" xfId="38045"/>
    <cellStyle name="Normal 13 2 8" xfId="38046"/>
    <cellStyle name="Normal 13 2 9" xfId="56572"/>
    <cellStyle name="Normal 13 3" xfId="7178"/>
    <cellStyle name="Normal 13 3 2" xfId="38047"/>
    <cellStyle name="Normal 13 3 3" xfId="56573"/>
    <cellStyle name="Normal 13 4" xfId="7179"/>
    <cellStyle name="Normal 13 4 2" xfId="38048"/>
    <cellStyle name="Normal 13 4 3" xfId="56574"/>
    <cellStyle name="Normal 13 5" xfId="38049"/>
    <cellStyle name="Normal 13 6" xfId="38050"/>
    <cellStyle name="Normal 13 7" xfId="38051"/>
    <cellStyle name="Normal 13 8" xfId="38052"/>
    <cellStyle name="Normal 14" xfId="191"/>
    <cellStyle name="Normal 14 2" xfId="7180"/>
    <cellStyle name="Normal 14 2 2" xfId="7181"/>
    <cellStyle name="Normal 14 2 2 2" xfId="38053"/>
    <cellStyle name="Normal 14 2 2 3" xfId="38054"/>
    <cellStyle name="Normal 14 2 2 4" xfId="38055"/>
    <cellStyle name="Normal 14 2 2 5" xfId="38056"/>
    <cellStyle name="Normal 14 2 2 6" xfId="38057"/>
    <cellStyle name="Normal 14 2 2 7" xfId="38058"/>
    <cellStyle name="Normal 14 2 2 8" xfId="38059"/>
    <cellStyle name="Normal 14 2 3" xfId="38060"/>
    <cellStyle name="Normal 14 2 4" xfId="38061"/>
    <cellStyle name="Normal 14 2 5" xfId="38062"/>
    <cellStyle name="Normal 14 2 6" xfId="38063"/>
    <cellStyle name="Normal 14 2 7" xfId="38064"/>
    <cellStyle name="Normal 14 2 8" xfId="38065"/>
    <cellStyle name="Normal 14 2 9" xfId="56575"/>
    <cellStyle name="Normal 14 3" xfId="7182"/>
    <cellStyle name="Normal 14 3 2" xfId="38066"/>
    <cellStyle name="Normal 14 3 3" xfId="56576"/>
    <cellStyle name="Normal 14 4" xfId="7183"/>
    <cellStyle name="Normal 14 4 2" xfId="38067"/>
    <cellStyle name="Normal 14 4 3" xfId="56577"/>
    <cellStyle name="Normal 14 5" xfId="38068"/>
    <cellStyle name="Normal 14 6" xfId="38069"/>
    <cellStyle name="Normal 14 7" xfId="38070"/>
    <cellStyle name="Normal 14 8" xfId="38071"/>
    <cellStyle name="Normal 15" xfId="193"/>
    <cellStyle name="Normal 15 10" xfId="38072"/>
    <cellStyle name="Normal 15 11" xfId="38073"/>
    <cellStyle name="Normal 15 2" xfId="7184"/>
    <cellStyle name="Normal 15 2 2" xfId="7185"/>
    <cellStyle name="Normal 15 2 2 2" xfId="7186"/>
    <cellStyle name="Normal 15 2 2 2 2" xfId="38074"/>
    <cellStyle name="Normal 15 2 2 2 3" xfId="38075"/>
    <cellStyle name="Normal 15 2 2 2 4" xfId="38076"/>
    <cellStyle name="Normal 15 2 2 2 5" xfId="38077"/>
    <cellStyle name="Normal 15 2 2 2 6" xfId="38078"/>
    <cellStyle name="Normal 15 2 2 2 7" xfId="38079"/>
    <cellStyle name="Normal 15 2 2 2 8" xfId="38080"/>
    <cellStyle name="Normal 15 2 2 3" xfId="38081"/>
    <cellStyle name="Normal 15 2 2 4" xfId="38082"/>
    <cellStyle name="Normal 15 2 2 5" xfId="38083"/>
    <cellStyle name="Normal 15 2 2 6" xfId="38084"/>
    <cellStyle name="Normal 15 2 2 7" xfId="38085"/>
    <cellStyle name="Normal 15 2 2 8" xfId="38086"/>
    <cellStyle name="Normal 15 2 3" xfId="7187"/>
    <cellStyle name="Normal 15 2 3 2" xfId="38087"/>
    <cellStyle name="Normal 15 2 4" xfId="38088"/>
    <cellStyle name="Normal 15 2 5" xfId="38089"/>
    <cellStyle name="Normal 15 2 6" xfId="38090"/>
    <cellStyle name="Normal 15 2 7" xfId="38091"/>
    <cellStyle name="Normal 15 2 8" xfId="38092"/>
    <cellStyle name="Normal 15 3" xfId="7188"/>
    <cellStyle name="Normal 15 3 2" xfId="7189"/>
    <cellStyle name="Normal 15 3 2 2" xfId="7190"/>
    <cellStyle name="Normal 15 3 2 2 2" xfId="38093"/>
    <cellStyle name="Normal 15 3 2 2 3" xfId="38094"/>
    <cellStyle name="Normal 15 3 2 2 4" xfId="38095"/>
    <cellStyle name="Normal 15 3 2 2 5" xfId="38096"/>
    <cellStyle name="Normal 15 3 2 2 6" xfId="38097"/>
    <cellStyle name="Normal 15 3 2 2 7" xfId="38098"/>
    <cellStyle name="Normal 15 3 2 2 8" xfId="38099"/>
    <cellStyle name="Normal 15 3 2 3" xfId="38100"/>
    <cellStyle name="Normal 15 3 2 4" xfId="38101"/>
    <cellStyle name="Normal 15 3 2 5" xfId="38102"/>
    <cellStyle name="Normal 15 3 2 6" xfId="38103"/>
    <cellStyle name="Normal 15 3 2 7" xfId="38104"/>
    <cellStyle name="Normal 15 3 2 8" xfId="38105"/>
    <cellStyle name="Normal 15 3 3" xfId="7191"/>
    <cellStyle name="Normal 15 3 3 2" xfId="38106"/>
    <cellStyle name="Normal 15 3 4" xfId="38107"/>
    <cellStyle name="Normal 15 3 5" xfId="38108"/>
    <cellStyle name="Normal 15 3 6" xfId="38109"/>
    <cellStyle name="Normal 15 3 7" xfId="38110"/>
    <cellStyle name="Normal 15 3 8" xfId="38111"/>
    <cellStyle name="Normal 15 4" xfId="7192"/>
    <cellStyle name="Normal 15 4 2" xfId="7193"/>
    <cellStyle name="Normal 15 4 2 2" xfId="7194"/>
    <cellStyle name="Normal 15 4 2 2 2" xfId="38112"/>
    <cellStyle name="Normal 15 4 2 2 3" xfId="38113"/>
    <cellStyle name="Normal 15 4 2 2 4" xfId="38114"/>
    <cellStyle name="Normal 15 4 2 2 5" xfId="38115"/>
    <cellStyle name="Normal 15 4 2 2 6" xfId="38116"/>
    <cellStyle name="Normal 15 4 2 2 7" xfId="38117"/>
    <cellStyle name="Normal 15 4 2 2 8" xfId="38118"/>
    <cellStyle name="Normal 15 4 2 3" xfId="38119"/>
    <cellStyle name="Normal 15 4 2 4" xfId="38120"/>
    <cellStyle name="Normal 15 4 2 5" xfId="38121"/>
    <cellStyle name="Normal 15 4 2 6" xfId="38122"/>
    <cellStyle name="Normal 15 4 2 7" xfId="38123"/>
    <cellStyle name="Normal 15 4 2 8" xfId="38124"/>
    <cellStyle name="Normal 15 4 3" xfId="7195"/>
    <cellStyle name="Normal 15 4 3 2" xfId="38125"/>
    <cellStyle name="Normal 15 4 4" xfId="38126"/>
    <cellStyle name="Normal 15 4 5" xfId="38127"/>
    <cellStyle name="Normal 15 4 6" xfId="38128"/>
    <cellStyle name="Normal 15 4 7" xfId="38129"/>
    <cellStyle name="Normal 15 4 8" xfId="38130"/>
    <cellStyle name="Normal 15 5" xfId="7196"/>
    <cellStyle name="Normal 15 5 2" xfId="7197"/>
    <cellStyle name="Normal 15 5 2 2" xfId="38131"/>
    <cellStyle name="Normal 15 5 2 3" xfId="38132"/>
    <cellStyle name="Normal 15 5 2 4" xfId="38133"/>
    <cellStyle name="Normal 15 5 2 5" xfId="38134"/>
    <cellStyle name="Normal 15 5 2 6" xfId="38135"/>
    <cellStyle name="Normal 15 5 2 7" xfId="38136"/>
    <cellStyle name="Normal 15 5 2 8" xfId="38137"/>
    <cellStyle name="Normal 15 5 3" xfId="38138"/>
    <cellStyle name="Normal 15 5 4" xfId="38139"/>
    <cellStyle name="Normal 15 5 5" xfId="38140"/>
    <cellStyle name="Normal 15 5 6" xfId="38141"/>
    <cellStyle name="Normal 15 5 7" xfId="38142"/>
    <cellStyle name="Normal 15 5 8" xfId="38143"/>
    <cellStyle name="Normal 15 6" xfId="7198"/>
    <cellStyle name="Normal 15 6 2" xfId="38144"/>
    <cellStyle name="Normal 15 7" xfId="38145"/>
    <cellStyle name="Normal 15 8" xfId="38146"/>
    <cellStyle name="Normal 15 9" xfId="38147"/>
    <cellStyle name="Normal 16" xfId="195"/>
    <cellStyle name="Normal 16 10" xfId="56009"/>
    <cellStyle name="Normal 16 11" xfId="56010"/>
    <cellStyle name="Normal 16 12" xfId="56011"/>
    <cellStyle name="Normal 16 13" xfId="56012"/>
    <cellStyle name="Normal 16 14" xfId="56013"/>
    <cellStyle name="Normal 16 15" xfId="56014"/>
    <cellStyle name="Normal 16 16" xfId="56015"/>
    <cellStyle name="Normal 16 17" xfId="56016"/>
    <cellStyle name="Normal 16 18" xfId="56017"/>
    <cellStyle name="Normal 16 19" xfId="56018"/>
    <cellStyle name="Normal 16 2" xfId="7199"/>
    <cellStyle name="Normal 16 2 2" xfId="7200"/>
    <cellStyle name="Normal 16 2 2 2" xfId="38148"/>
    <cellStyle name="Normal 16 2 2 3" xfId="38149"/>
    <cellStyle name="Normal 16 2 2 4" xfId="38150"/>
    <cellStyle name="Normal 16 2 2 5" xfId="38151"/>
    <cellStyle name="Normal 16 2 2 6" xfId="38152"/>
    <cellStyle name="Normal 16 2 2 7" xfId="38153"/>
    <cellStyle name="Normal 16 2 2 8" xfId="38154"/>
    <cellStyle name="Normal 16 2 3" xfId="38155"/>
    <cellStyle name="Normal 16 2 4" xfId="38156"/>
    <cellStyle name="Normal 16 2 5" xfId="38157"/>
    <cellStyle name="Normal 16 2 6" xfId="38158"/>
    <cellStyle name="Normal 16 2 7" xfId="38159"/>
    <cellStyle name="Normal 16 2 8" xfId="38160"/>
    <cellStyle name="Normal 16 20" xfId="56019"/>
    <cellStyle name="Normal 16 21" xfId="56020"/>
    <cellStyle name="Normal 16 22" xfId="56021"/>
    <cellStyle name="Normal 16 23" xfId="56022"/>
    <cellStyle name="Normal 16 24" xfId="56023"/>
    <cellStyle name="Normal 16 25" xfId="56024"/>
    <cellStyle name="Normal 16 26" xfId="56025"/>
    <cellStyle name="Normal 16 27" xfId="56026"/>
    <cellStyle name="Normal 16 28" xfId="56027"/>
    <cellStyle name="Normal 16 3" xfId="7201"/>
    <cellStyle name="Normal 16 3 2" xfId="38161"/>
    <cellStyle name="Normal 16 3 3" xfId="56578"/>
    <cellStyle name="Normal 16 4" xfId="7202"/>
    <cellStyle name="Normal 16 5" xfId="38162"/>
    <cellStyle name="Normal 16 6" xfId="38163"/>
    <cellStyle name="Normal 16 7" xfId="38164"/>
    <cellStyle name="Normal 16 8" xfId="38165"/>
    <cellStyle name="Normal 16 9" xfId="56028"/>
    <cellStyle name="Normal 17" xfId="116"/>
    <cellStyle name="Normal 17 10" xfId="56029"/>
    <cellStyle name="Normal 17 11" xfId="56030"/>
    <cellStyle name="Normal 17 12" xfId="56031"/>
    <cellStyle name="Normal 17 13" xfId="56032"/>
    <cellStyle name="Normal 17 14" xfId="56033"/>
    <cellStyle name="Normal 17 15" xfId="56034"/>
    <cellStyle name="Normal 17 16" xfId="56035"/>
    <cellStyle name="Normal 17 17" xfId="56036"/>
    <cellStyle name="Normal 17 18" xfId="56037"/>
    <cellStyle name="Normal 17 19" xfId="56038"/>
    <cellStyle name="Normal 17 2" xfId="7203"/>
    <cellStyle name="Normal 17 2 2" xfId="7204"/>
    <cellStyle name="Normal 17 2 2 2" xfId="38166"/>
    <cellStyle name="Normal 17 2 2 3" xfId="38167"/>
    <cellStyle name="Normal 17 2 2 4" xfId="38168"/>
    <cellStyle name="Normal 17 2 2 5" xfId="38169"/>
    <cellStyle name="Normal 17 2 2 6" xfId="38170"/>
    <cellStyle name="Normal 17 2 2 7" xfId="38171"/>
    <cellStyle name="Normal 17 2 2 8" xfId="38172"/>
    <cellStyle name="Normal 17 2 3" xfId="38173"/>
    <cellStyle name="Normal 17 2 4" xfId="38174"/>
    <cellStyle name="Normal 17 2 5" xfId="38175"/>
    <cellStyle name="Normal 17 2 6" xfId="38176"/>
    <cellStyle name="Normal 17 2 7" xfId="38177"/>
    <cellStyle name="Normal 17 2 8" xfId="38178"/>
    <cellStyle name="Normal 17 20" xfId="56039"/>
    <cellStyle name="Normal 17 21" xfId="56040"/>
    <cellStyle name="Normal 17 22" xfId="56041"/>
    <cellStyle name="Normal 17 23" xfId="56042"/>
    <cellStyle name="Normal 17 24" xfId="56043"/>
    <cellStyle name="Normal 17 25" xfId="56044"/>
    <cellStyle name="Normal 17 26" xfId="56045"/>
    <cellStyle name="Normal 17 27" xfId="56046"/>
    <cellStyle name="Normal 17 28" xfId="56047"/>
    <cellStyle name="Normal 17 3" xfId="7205"/>
    <cellStyle name="Normal 17 3 2" xfId="38179"/>
    <cellStyle name="Normal 17 3 3" xfId="56579"/>
    <cellStyle name="Normal 17 4" xfId="7206"/>
    <cellStyle name="Normal 17 5" xfId="38180"/>
    <cellStyle name="Normal 17 6" xfId="38181"/>
    <cellStyle name="Normal 17 7" xfId="38182"/>
    <cellStyle name="Normal 17 8" xfId="38183"/>
    <cellStyle name="Normal 17 9" xfId="56048"/>
    <cellStyle name="Normal 18" xfId="197"/>
    <cellStyle name="Normal 18 10" xfId="56049"/>
    <cellStyle name="Normal 18 11" xfId="56050"/>
    <cellStyle name="Normal 18 12" xfId="56051"/>
    <cellStyle name="Normal 18 13" xfId="56052"/>
    <cellStyle name="Normal 18 14" xfId="56053"/>
    <cellStyle name="Normal 18 15" xfId="56054"/>
    <cellStyle name="Normal 18 16" xfId="56055"/>
    <cellStyle name="Normal 18 17" xfId="56056"/>
    <cellStyle name="Normal 18 18" xfId="56057"/>
    <cellStyle name="Normal 18 19" xfId="56058"/>
    <cellStyle name="Normal 18 2" xfId="7207"/>
    <cellStyle name="Normal 18 2 2" xfId="7208"/>
    <cellStyle name="Normal 18 2 2 2" xfId="38184"/>
    <cellStyle name="Normal 18 2 2 3" xfId="38185"/>
    <cellStyle name="Normal 18 2 2 4" xfId="38186"/>
    <cellStyle name="Normal 18 2 2 5" xfId="38187"/>
    <cellStyle name="Normal 18 2 2 6" xfId="38188"/>
    <cellStyle name="Normal 18 2 2 7" xfId="38189"/>
    <cellStyle name="Normal 18 2 2 8" xfId="38190"/>
    <cellStyle name="Normal 18 2 3" xfId="38191"/>
    <cellStyle name="Normal 18 2 4" xfId="38192"/>
    <cellStyle name="Normal 18 2 5" xfId="38193"/>
    <cellStyle name="Normal 18 2 6" xfId="38194"/>
    <cellStyle name="Normal 18 2 7" xfId="38195"/>
    <cellStyle name="Normal 18 2 8" xfId="38196"/>
    <cellStyle name="Normal 18 20" xfId="56059"/>
    <cellStyle name="Normal 18 21" xfId="56060"/>
    <cellStyle name="Normal 18 22" xfId="56061"/>
    <cellStyle name="Normal 18 23" xfId="56062"/>
    <cellStyle name="Normal 18 24" xfId="56063"/>
    <cellStyle name="Normal 18 25" xfId="56064"/>
    <cellStyle name="Normal 18 26" xfId="56065"/>
    <cellStyle name="Normal 18 27" xfId="56066"/>
    <cellStyle name="Normal 18 28" xfId="56067"/>
    <cellStyle name="Normal 18 3" xfId="7209"/>
    <cellStyle name="Normal 18 3 2" xfId="38197"/>
    <cellStyle name="Normal 18 3 3" xfId="56580"/>
    <cellStyle name="Normal 18 4" xfId="7210"/>
    <cellStyle name="Normal 18 5" xfId="38198"/>
    <cellStyle name="Normal 18 6" xfId="38199"/>
    <cellStyle name="Normal 18 7" xfId="38200"/>
    <cellStyle name="Normal 18 8" xfId="38201"/>
    <cellStyle name="Normal 18 9" xfId="56068"/>
    <cellStyle name="Normal 19" xfId="198"/>
    <cellStyle name="Normal 19 10" xfId="56069"/>
    <cellStyle name="Normal 19 11" xfId="56070"/>
    <cellStyle name="Normal 19 12" xfId="56071"/>
    <cellStyle name="Normal 19 13" xfId="56072"/>
    <cellStyle name="Normal 19 14" xfId="56073"/>
    <cellStyle name="Normal 19 15" xfId="56074"/>
    <cellStyle name="Normal 19 16" xfId="56075"/>
    <cellStyle name="Normal 19 17" xfId="56076"/>
    <cellStyle name="Normal 19 18" xfId="56077"/>
    <cellStyle name="Normal 19 19" xfId="56078"/>
    <cellStyle name="Normal 19 2" xfId="7211"/>
    <cellStyle name="Normal 19 2 2" xfId="7212"/>
    <cellStyle name="Normal 19 2 2 2" xfId="38202"/>
    <cellStyle name="Normal 19 2 2 3" xfId="38203"/>
    <cellStyle name="Normal 19 2 2 4" xfId="38204"/>
    <cellStyle name="Normal 19 2 2 5" xfId="38205"/>
    <cellStyle name="Normal 19 2 2 6" xfId="38206"/>
    <cellStyle name="Normal 19 2 2 7" xfId="38207"/>
    <cellStyle name="Normal 19 2 2 8" xfId="38208"/>
    <cellStyle name="Normal 19 2 3" xfId="38209"/>
    <cellStyle name="Normal 19 2 4" xfId="38210"/>
    <cellStyle name="Normal 19 2 5" xfId="38211"/>
    <cellStyle name="Normal 19 2 6" xfId="38212"/>
    <cellStyle name="Normal 19 2 7" xfId="38213"/>
    <cellStyle name="Normal 19 2 8" xfId="38214"/>
    <cellStyle name="Normal 19 2 9" xfId="56581"/>
    <cellStyle name="Normal 19 20" xfId="56079"/>
    <cellStyle name="Normal 19 21" xfId="56080"/>
    <cellStyle name="Normal 19 22" xfId="56081"/>
    <cellStyle name="Normal 19 23" xfId="56082"/>
    <cellStyle name="Normal 19 24" xfId="56083"/>
    <cellStyle name="Normal 19 25" xfId="56084"/>
    <cellStyle name="Normal 19 26" xfId="56085"/>
    <cellStyle name="Normal 19 27" xfId="56086"/>
    <cellStyle name="Normal 19 28" xfId="56087"/>
    <cellStyle name="Normal 19 3" xfId="7213"/>
    <cellStyle name="Normal 19 3 2" xfId="38215"/>
    <cellStyle name="Normal 19 3 3" xfId="56582"/>
    <cellStyle name="Normal 19 4" xfId="7214"/>
    <cellStyle name="Normal 19 4 2" xfId="38216"/>
    <cellStyle name="Normal 19 5" xfId="38217"/>
    <cellStyle name="Normal 19 6" xfId="38218"/>
    <cellStyle name="Normal 19 7" xfId="38219"/>
    <cellStyle name="Normal 19 8" xfId="38220"/>
    <cellStyle name="Normal 19 9" xfId="56088"/>
    <cellStyle name="Normal 2" xfId="2"/>
    <cellStyle name="Normal 2 10" xfId="117"/>
    <cellStyle name="Normal 2 10 2" xfId="7215"/>
    <cellStyle name="Normal 2 10 2 2" xfId="7216"/>
    <cellStyle name="Normal 2 10 2 2 2" xfId="38221"/>
    <cellStyle name="Normal 2 10 2 2 3" xfId="38222"/>
    <cellStyle name="Normal 2 10 2 2 4" xfId="38223"/>
    <cellStyle name="Normal 2 10 2 2 5" xfId="38224"/>
    <cellStyle name="Normal 2 10 2 2 6" xfId="38225"/>
    <cellStyle name="Normal 2 10 2 2 7" xfId="38226"/>
    <cellStyle name="Normal 2 10 2 2 8" xfId="38227"/>
    <cellStyle name="Normal 2 10 2 3" xfId="38228"/>
    <cellStyle name="Normal 2 10 2 4" xfId="38229"/>
    <cellStyle name="Normal 2 10 2 5" xfId="38230"/>
    <cellStyle name="Normal 2 10 2 6" xfId="38231"/>
    <cellStyle name="Normal 2 10 2 7" xfId="38232"/>
    <cellStyle name="Normal 2 10 3" xfId="7217"/>
    <cellStyle name="Normal 2 10 3 2" xfId="38233"/>
    <cellStyle name="Normal 2 10 4" xfId="38234"/>
    <cellStyle name="Normal 2 10 5" xfId="38235"/>
    <cellStyle name="Normal 2 10 6" xfId="38236"/>
    <cellStyle name="Normal 2 10 7" xfId="38237"/>
    <cellStyle name="Normal 2 10 8" xfId="38238"/>
    <cellStyle name="Normal 2 11" xfId="7218"/>
    <cellStyle name="Normal 2 11 2" xfId="7219"/>
    <cellStyle name="Normal 2 11 2 2" xfId="7220"/>
    <cellStyle name="Normal 2 11 2 2 2" xfId="38239"/>
    <cellStyle name="Normal 2 11 2 2 3" xfId="38240"/>
    <cellStyle name="Normal 2 11 2 2 4" xfId="38241"/>
    <cellStyle name="Normal 2 11 2 2 5" xfId="38242"/>
    <cellStyle name="Normal 2 11 2 2 6" xfId="38243"/>
    <cellStyle name="Normal 2 11 2 2 7" xfId="38244"/>
    <cellStyle name="Normal 2 11 2 2 8" xfId="38245"/>
    <cellStyle name="Normal 2 11 2 3" xfId="38246"/>
    <cellStyle name="Normal 2 11 2 4" xfId="38247"/>
    <cellStyle name="Normal 2 11 2 5" xfId="38248"/>
    <cellStyle name="Normal 2 11 2 6" xfId="38249"/>
    <cellStyle name="Normal 2 11 2 7" xfId="38250"/>
    <cellStyle name="Normal 2 11 2 8" xfId="38251"/>
    <cellStyle name="Normal 2 11 3" xfId="7221"/>
    <cellStyle name="Normal 2 11 3 2" xfId="38252"/>
    <cellStyle name="Normal 2 11 4" xfId="38253"/>
    <cellStyle name="Normal 2 11 5" xfId="38254"/>
    <cellStyle name="Normal 2 11 6" xfId="38255"/>
    <cellStyle name="Normal 2 11 7" xfId="38256"/>
    <cellStyle name="Normal 2 11 8" xfId="38257"/>
    <cellStyle name="Normal 2 11 9" xfId="56583"/>
    <cellStyle name="Normal 2 12" xfId="7222"/>
    <cellStyle name="Normal 2 12 2" xfId="7223"/>
    <cellStyle name="Normal 2 12 2 2" xfId="7224"/>
    <cellStyle name="Normal 2 12 2 2 2" xfId="38258"/>
    <cellStyle name="Normal 2 12 2 2 3" xfId="38259"/>
    <cellStyle name="Normal 2 12 2 2 4" xfId="38260"/>
    <cellStyle name="Normal 2 12 2 2 5" xfId="38261"/>
    <cellStyle name="Normal 2 12 2 2 6" xfId="38262"/>
    <cellStyle name="Normal 2 12 2 2 7" xfId="38263"/>
    <cellStyle name="Normal 2 12 2 2 8" xfId="38264"/>
    <cellStyle name="Normal 2 12 2 3" xfId="38265"/>
    <cellStyle name="Normal 2 12 2 4" xfId="38266"/>
    <cellStyle name="Normal 2 12 2 5" xfId="38267"/>
    <cellStyle name="Normal 2 12 2 6" xfId="38268"/>
    <cellStyle name="Normal 2 12 2 7" xfId="38269"/>
    <cellStyle name="Normal 2 12 2 8" xfId="38270"/>
    <cellStyle name="Normal 2 12 3" xfId="7225"/>
    <cellStyle name="Normal 2 12 3 2" xfId="38271"/>
    <cellStyle name="Normal 2 12 4" xfId="38272"/>
    <cellStyle name="Normal 2 12 5" xfId="38273"/>
    <cellStyle name="Normal 2 12 6" xfId="38274"/>
    <cellStyle name="Normal 2 12 7" xfId="38275"/>
    <cellStyle name="Normal 2 12 8" xfId="38276"/>
    <cellStyle name="Normal 2 13" xfId="7226"/>
    <cellStyle name="Normal 2 13 2" xfId="7227"/>
    <cellStyle name="Normal 2 13 2 2" xfId="7228"/>
    <cellStyle name="Normal 2 13 2 2 2" xfId="38277"/>
    <cellStyle name="Normal 2 13 2 2 3" xfId="38278"/>
    <cellStyle name="Normal 2 13 2 2 4" xfId="38279"/>
    <cellStyle name="Normal 2 13 2 2 5" xfId="38280"/>
    <cellStyle name="Normal 2 13 2 2 6" xfId="38281"/>
    <cellStyle name="Normal 2 13 2 2 7" xfId="38282"/>
    <cellStyle name="Normal 2 13 2 2 8" xfId="38283"/>
    <cellStyle name="Normal 2 13 2 3" xfId="38284"/>
    <cellStyle name="Normal 2 13 2 4" xfId="38285"/>
    <cellStyle name="Normal 2 13 2 5" xfId="38286"/>
    <cellStyle name="Normal 2 13 2 6" xfId="38287"/>
    <cellStyle name="Normal 2 13 2 7" xfId="38288"/>
    <cellStyle name="Normal 2 13 2 8" xfId="38289"/>
    <cellStyle name="Normal 2 13 3" xfId="7229"/>
    <cellStyle name="Normal 2 13 3 2" xfId="38290"/>
    <cellStyle name="Normal 2 13 4" xfId="38291"/>
    <cellStyle name="Normal 2 13 5" xfId="38292"/>
    <cellStyle name="Normal 2 13 6" xfId="38293"/>
    <cellStyle name="Normal 2 13 7" xfId="38294"/>
    <cellStyle name="Normal 2 13 8" xfId="38295"/>
    <cellStyle name="Normal 2 13 9" xfId="56584"/>
    <cellStyle name="Normal 2 14" xfId="118"/>
    <cellStyle name="Normal 2 14 2" xfId="7230"/>
    <cellStyle name="Normal 2 14 2 2" xfId="7231"/>
    <cellStyle name="Normal 2 14 2 2 2" xfId="38296"/>
    <cellStyle name="Normal 2 14 2 2 3" xfId="38297"/>
    <cellStyle name="Normal 2 14 2 2 4" xfId="38298"/>
    <cellStyle name="Normal 2 14 2 2 5" xfId="38299"/>
    <cellStyle name="Normal 2 14 2 2 6" xfId="38300"/>
    <cellStyle name="Normal 2 14 2 2 7" xfId="38301"/>
    <cellStyle name="Normal 2 14 2 2 8" xfId="38302"/>
    <cellStyle name="Normal 2 14 2 3" xfId="38303"/>
    <cellStyle name="Normal 2 14 2 4" xfId="38304"/>
    <cellStyle name="Normal 2 14 2 5" xfId="38305"/>
    <cellStyle name="Normal 2 14 2 6" xfId="38306"/>
    <cellStyle name="Normal 2 14 2 7" xfId="38307"/>
    <cellStyle name="Normal 2 14 2 8" xfId="38308"/>
    <cellStyle name="Normal 2 14 3" xfId="7232"/>
    <cellStyle name="Normal 2 14 3 2" xfId="38309"/>
    <cellStyle name="Normal 2 14 4" xfId="38310"/>
    <cellStyle name="Normal 2 14 5" xfId="38311"/>
    <cellStyle name="Normal 2 14 6" xfId="38312"/>
    <cellStyle name="Normal 2 14 7" xfId="38313"/>
    <cellStyle name="Normal 2 14 8" xfId="38314"/>
    <cellStyle name="Normal 2 14 9" xfId="56585"/>
    <cellStyle name="Normal 2 15" xfId="7233"/>
    <cellStyle name="Normal 2 15 2" xfId="7234"/>
    <cellStyle name="Normal 2 15 2 2" xfId="7235"/>
    <cellStyle name="Normal 2 15 2 2 2" xfId="38315"/>
    <cellStyle name="Normal 2 15 2 2 3" xfId="38316"/>
    <cellStyle name="Normal 2 15 2 2 4" xfId="38317"/>
    <cellStyle name="Normal 2 15 2 2 5" xfId="38318"/>
    <cellStyle name="Normal 2 15 2 2 6" xfId="38319"/>
    <cellStyle name="Normal 2 15 2 2 7" xfId="38320"/>
    <cellStyle name="Normal 2 15 2 2 8" xfId="38321"/>
    <cellStyle name="Normal 2 15 2 3" xfId="38322"/>
    <cellStyle name="Normal 2 15 2 4" xfId="38323"/>
    <cellStyle name="Normal 2 15 2 5" xfId="38324"/>
    <cellStyle name="Normal 2 15 2 6" xfId="38325"/>
    <cellStyle name="Normal 2 15 2 7" xfId="38326"/>
    <cellStyle name="Normal 2 15 2 8" xfId="38327"/>
    <cellStyle name="Normal 2 15 3" xfId="7236"/>
    <cellStyle name="Normal 2 15 3 2" xfId="38328"/>
    <cellStyle name="Normal 2 15 4" xfId="38329"/>
    <cellStyle name="Normal 2 15 5" xfId="38330"/>
    <cellStyle name="Normal 2 15 6" xfId="38331"/>
    <cellStyle name="Normal 2 15 7" xfId="38332"/>
    <cellStyle name="Normal 2 15 8" xfId="38333"/>
    <cellStyle name="Normal 2 15 9" xfId="56586"/>
    <cellStyle name="Normal 2 16" xfId="119"/>
    <cellStyle name="Normal 2 16 2" xfId="7237"/>
    <cellStyle name="Normal 2 16 2 2" xfId="7238"/>
    <cellStyle name="Normal 2 16 2 2 2" xfId="38334"/>
    <cellStyle name="Normal 2 16 2 2 3" xfId="38335"/>
    <cellStyle name="Normal 2 16 2 2 4" xfId="38336"/>
    <cellStyle name="Normal 2 16 2 2 5" xfId="38337"/>
    <cellStyle name="Normal 2 16 2 2 6" xfId="38338"/>
    <cellStyle name="Normal 2 16 2 2 7" xfId="38339"/>
    <cellStyle name="Normal 2 16 2 2 8" xfId="38340"/>
    <cellStyle name="Normal 2 16 2 3" xfId="38341"/>
    <cellStyle name="Normal 2 16 2 4" xfId="38342"/>
    <cellStyle name="Normal 2 16 2 5" xfId="38343"/>
    <cellStyle name="Normal 2 16 2 6" xfId="38344"/>
    <cellStyle name="Normal 2 16 2 7" xfId="38345"/>
    <cellStyle name="Normal 2 16 2 8" xfId="38346"/>
    <cellStyle name="Normal 2 16 3" xfId="7239"/>
    <cellStyle name="Normal 2 16 3 2" xfId="38347"/>
    <cellStyle name="Normal 2 16 4" xfId="38348"/>
    <cellStyle name="Normal 2 16 5" xfId="38349"/>
    <cellStyle name="Normal 2 16 6" xfId="38350"/>
    <cellStyle name="Normal 2 16 7" xfId="38351"/>
    <cellStyle name="Normal 2 16 8" xfId="38352"/>
    <cellStyle name="Normal 2 16 9" xfId="56587"/>
    <cellStyle name="Normal 2 17" xfId="7240"/>
    <cellStyle name="Normal 2 17 2" xfId="7241"/>
    <cellStyle name="Normal 2 17 2 2" xfId="7242"/>
    <cellStyle name="Normal 2 17 2 2 2" xfId="38353"/>
    <cellStyle name="Normal 2 17 2 2 3" xfId="38354"/>
    <cellStyle name="Normal 2 17 2 2 4" xfId="38355"/>
    <cellStyle name="Normal 2 17 2 2 5" xfId="38356"/>
    <cellStyle name="Normal 2 17 2 2 6" xfId="38357"/>
    <cellStyle name="Normal 2 17 2 2 7" xfId="38358"/>
    <cellStyle name="Normal 2 17 2 2 8" xfId="38359"/>
    <cellStyle name="Normal 2 17 2 3" xfId="38360"/>
    <cellStyle name="Normal 2 17 2 4" xfId="38361"/>
    <cellStyle name="Normal 2 17 2 5" xfId="38362"/>
    <cellStyle name="Normal 2 17 2 6" xfId="38363"/>
    <cellStyle name="Normal 2 17 2 7" xfId="38364"/>
    <cellStyle name="Normal 2 17 2 8" xfId="38365"/>
    <cellStyle name="Normal 2 17 3" xfId="7243"/>
    <cellStyle name="Normal 2 17 3 2" xfId="38366"/>
    <cellStyle name="Normal 2 17 4" xfId="38367"/>
    <cellStyle name="Normal 2 17 5" xfId="38368"/>
    <cellStyle name="Normal 2 17 6" xfId="38369"/>
    <cellStyle name="Normal 2 17 7" xfId="38370"/>
    <cellStyle name="Normal 2 17 8" xfId="38371"/>
    <cellStyle name="Normal 2 17 9" xfId="56588"/>
    <cellStyle name="Normal 2 18" xfId="7244"/>
    <cellStyle name="Normal 2 18 2" xfId="7245"/>
    <cellStyle name="Normal 2 18 2 2" xfId="7246"/>
    <cellStyle name="Normal 2 18 2 2 2" xfId="38372"/>
    <cellStyle name="Normal 2 18 2 2 3" xfId="38373"/>
    <cellStyle name="Normal 2 18 2 2 4" xfId="38374"/>
    <cellStyle name="Normal 2 18 2 2 5" xfId="38375"/>
    <cellStyle name="Normal 2 18 2 2 6" xfId="38376"/>
    <cellStyle name="Normal 2 18 2 2 7" xfId="38377"/>
    <cellStyle name="Normal 2 18 2 2 8" xfId="38378"/>
    <cellStyle name="Normal 2 18 2 3" xfId="38379"/>
    <cellStyle name="Normal 2 18 2 4" xfId="38380"/>
    <cellStyle name="Normal 2 18 2 5" xfId="38381"/>
    <cellStyle name="Normal 2 18 2 6" xfId="38382"/>
    <cellStyle name="Normal 2 18 2 7" xfId="38383"/>
    <cellStyle name="Normal 2 18 2 8" xfId="38384"/>
    <cellStyle name="Normal 2 18 3" xfId="7247"/>
    <cellStyle name="Normal 2 18 3 2" xfId="38385"/>
    <cellStyle name="Normal 2 18 4" xfId="38386"/>
    <cellStyle name="Normal 2 18 5" xfId="38387"/>
    <cellStyle name="Normal 2 18 6" xfId="38388"/>
    <cellStyle name="Normal 2 18 7" xfId="38389"/>
    <cellStyle name="Normal 2 18 8" xfId="38390"/>
    <cellStyle name="Normal 2 18 9" xfId="56589"/>
    <cellStyle name="Normal 2 19" xfId="7248"/>
    <cellStyle name="Normal 2 19 2" xfId="7249"/>
    <cellStyle name="Normal 2 19 2 2" xfId="7250"/>
    <cellStyle name="Normal 2 19 2 2 2" xfId="38391"/>
    <cellStyle name="Normal 2 19 2 2 3" xfId="38392"/>
    <cellStyle name="Normal 2 19 2 2 4" xfId="38393"/>
    <cellStyle name="Normal 2 19 2 2 5" xfId="38394"/>
    <cellStyle name="Normal 2 19 2 2 6" xfId="38395"/>
    <cellStyle name="Normal 2 19 2 2 7" xfId="38396"/>
    <cellStyle name="Normal 2 19 2 2 8" xfId="38397"/>
    <cellStyle name="Normal 2 19 2 3" xfId="38398"/>
    <cellStyle name="Normal 2 19 2 4" xfId="38399"/>
    <cellStyle name="Normal 2 19 2 5" xfId="38400"/>
    <cellStyle name="Normal 2 19 2 6" xfId="38401"/>
    <cellStyle name="Normal 2 19 2 7" xfId="38402"/>
    <cellStyle name="Normal 2 19 2 8" xfId="38403"/>
    <cellStyle name="Normal 2 19 3" xfId="7251"/>
    <cellStyle name="Normal 2 19 3 2" xfId="38404"/>
    <cellStyle name="Normal 2 19 4" xfId="38405"/>
    <cellStyle name="Normal 2 19 5" xfId="38406"/>
    <cellStyle name="Normal 2 19 6" xfId="38407"/>
    <cellStyle name="Normal 2 19 7" xfId="38408"/>
    <cellStyle name="Normal 2 19 8" xfId="38409"/>
    <cellStyle name="Normal 2 2" xfId="5"/>
    <cellStyle name="Normal 2 2 10" xfId="38410"/>
    <cellStyle name="Normal 2 2 11" xfId="38411"/>
    <cellStyle name="Normal 2 2 12" xfId="38412"/>
    <cellStyle name="Normal 2 2 13" xfId="38413"/>
    <cellStyle name="Normal 2 2 2" xfId="120"/>
    <cellStyle name="Normal 2 2 2 10" xfId="7252"/>
    <cellStyle name="Normal 2 2 2 11" xfId="7253"/>
    <cellStyle name="Normal 2 2 2 12" xfId="7254"/>
    <cellStyle name="Normal 2 2 2 13" xfId="7255"/>
    <cellStyle name="Normal 2 2 2 14" xfId="7256"/>
    <cellStyle name="Normal 2 2 2 15" xfId="7257"/>
    <cellStyle name="Normal 2 2 2 16" xfId="7258"/>
    <cellStyle name="Normal 2 2 2 17" xfId="7259"/>
    <cellStyle name="Normal 2 2 2 18" xfId="7260"/>
    <cellStyle name="Normal 2 2 2 19" xfId="7261"/>
    <cellStyle name="Normal 2 2 2 2" xfId="7262"/>
    <cellStyle name="Normal 2 2 2 3" xfId="7263"/>
    <cellStyle name="Normal 2 2 2 4" xfId="7264"/>
    <cellStyle name="Normal 2 2 2 5" xfId="7265"/>
    <cellStyle name="Normal 2 2 2 6" xfId="7266"/>
    <cellStyle name="Normal 2 2 2 7" xfId="7267"/>
    <cellStyle name="Normal 2 2 2 8" xfId="7268"/>
    <cellStyle name="Normal 2 2 2 9" xfId="7269"/>
    <cellStyle name="Normal 2 2 3" xfId="121"/>
    <cellStyle name="Normal 2 2 3 2" xfId="7270"/>
    <cellStyle name="Normal 2 2 3 2 2" xfId="7271"/>
    <cellStyle name="Normal 2 2 3 2 2 2" xfId="7272"/>
    <cellStyle name="Normal 2 2 3 2 2 3" xfId="7273"/>
    <cellStyle name="Normal 2 2 3 2 2 4" xfId="38414"/>
    <cellStyle name="Normal 2 2 3 2 3" xfId="7274"/>
    <cellStyle name="Normal 2 2 3 2 3 2" xfId="38415"/>
    <cellStyle name="Normal 2 2 3 2 4" xfId="38416"/>
    <cellStyle name="Normal 2 2 3 2 5" xfId="38417"/>
    <cellStyle name="Normal 2 2 3 2 6" xfId="38418"/>
    <cellStyle name="Normal 2 2 3 2 7" xfId="38419"/>
    <cellStyle name="Normal 2 2 3 2 8" xfId="38420"/>
    <cellStyle name="Normal 2 2 3 3" xfId="7275"/>
    <cellStyle name="Normal 2 2 3 3 2" xfId="7276"/>
    <cellStyle name="Normal 2 2 3 3 2 2" xfId="38421"/>
    <cellStyle name="Normal 2 2 3 3 2 3" xfId="38422"/>
    <cellStyle name="Normal 2 2 3 3 2 4" xfId="38423"/>
    <cellStyle name="Normal 2 2 3 3 2 5" xfId="38424"/>
    <cellStyle name="Normal 2 2 3 3 2 6" xfId="38425"/>
    <cellStyle name="Normal 2 2 3 3 2 7" xfId="38426"/>
    <cellStyle name="Normal 2 2 3 3 2 8" xfId="38427"/>
    <cellStyle name="Normal 2 2 3 3 3" xfId="38428"/>
    <cellStyle name="Normal 2 2 3 3 4" xfId="38429"/>
    <cellStyle name="Normal 2 2 3 3 5" xfId="38430"/>
    <cellStyle name="Normal 2 2 3 3 6" xfId="38431"/>
    <cellStyle name="Normal 2 2 3 3 7" xfId="38432"/>
    <cellStyle name="Normal 2 2 3 3 8" xfId="38433"/>
    <cellStyle name="Normal 2 2 3 4" xfId="7277"/>
    <cellStyle name="Normal 2 2 3 4 2" xfId="38434"/>
    <cellStyle name="Normal 2 2 3 5" xfId="7278"/>
    <cellStyle name="Normal 2 2 3 5 2" xfId="38435"/>
    <cellStyle name="Normal 2 2 3 6" xfId="11728"/>
    <cellStyle name="Normal 2 2 3 7" xfId="38436"/>
    <cellStyle name="Normal 2 2 3 8" xfId="38437"/>
    <cellStyle name="Normal 2 2 3 9" xfId="38438"/>
    <cellStyle name="Normal 2 2 4" xfId="122"/>
    <cellStyle name="Normal 2 2 4 2" xfId="7279"/>
    <cellStyle name="Normal 2 2 4 2 2" xfId="7280"/>
    <cellStyle name="Normal 2 2 4 2 2 2" xfId="38439"/>
    <cellStyle name="Normal 2 2 4 2 2 3" xfId="38440"/>
    <cellStyle name="Normal 2 2 4 2 2 4" xfId="38441"/>
    <cellStyle name="Normal 2 2 4 2 2 5" xfId="38442"/>
    <cellStyle name="Normal 2 2 4 2 2 6" xfId="38443"/>
    <cellStyle name="Normal 2 2 4 2 2 7" xfId="38444"/>
    <cellStyle name="Normal 2 2 4 2 2 8" xfId="38445"/>
    <cellStyle name="Normal 2 2 4 2 3" xfId="38446"/>
    <cellStyle name="Normal 2 2 4 2 4" xfId="38447"/>
    <cellStyle name="Normal 2 2 4 2 5" xfId="38448"/>
    <cellStyle name="Normal 2 2 4 2 6" xfId="38449"/>
    <cellStyle name="Normal 2 2 4 2 7" xfId="38450"/>
    <cellStyle name="Normal 2 2 4 2 8" xfId="38451"/>
    <cellStyle name="Normal 2 2 4 3" xfId="7281"/>
    <cellStyle name="Normal 2 2 4 3 2" xfId="38452"/>
    <cellStyle name="Normal 2 2 4 4" xfId="38453"/>
    <cellStyle name="Normal 2 2 4 5" xfId="38454"/>
    <cellStyle name="Normal 2 2 4 6" xfId="38455"/>
    <cellStyle name="Normal 2 2 4 7" xfId="38456"/>
    <cellStyle name="Normal 2 2 4 8" xfId="38457"/>
    <cellStyle name="Normal 2 2 5" xfId="7282"/>
    <cellStyle name="Normal 2 2 5 2" xfId="7283"/>
    <cellStyle name="Normal 2 2 5 2 2" xfId="7284"/>
    <cellStyle name="Normal 2 2 5 2 2 2" xfId="38458"/>
    <cellStyle name="Normal 2 2 5 2 2 3" xfId="38459"/>
    <cellStyle name="Normal 2 2 5 2 2 4" xfId="38460"/>
    <cellStyle name="Normal 2 2 5 2 2 5" xfId="38461"/>
    <cellStyle name="Normal 2 2 5 2 2 6" xfId="38462"/>
    <cellStyle name="Normal 2 2 5 2 2 7" xfId="38463"/>
    <cellStyle name="Normal 2 2 5 2 2 8" xfId="38464"/>
    <cellStyle name="Normal 2 2 5 2 3" xfId="38465"/>
    <cellStyle name="Normal 2 2 5 2 4" xfId="38466"/>
    <cellStyle name="Normal 2 2 5 2 5" xfId="38467"/>
    <cellStyle name="Normal 2 2 5 2 6" xfId="38468"/>
    <cellStyle name="Normal 2 2 5 2 7" xfId="38469"/>
    <cellStyle name="Normal 2 2 5 2 8" xfId="38470"/>
    <cellStyle name="Normal 2 2 5 3" xfId="7285"/>
    <cellStyle name="Normal 2 2 5 3 2" xfId="38471"/>
    <cellStyle name="Normal 2 2 5 4" xfId="38472"/>
    <cellStyle name="Normal 2 2 5 5" xfId="38473"/>
    <cellStyle name="Normal 2 2 5 6" xfId="38474"/>
    <cellStyle name="Normal 2 2 5 7" xfId="38475"/>
    <cellStyle name="Normal 2 2 5 8" xfId="38476"/>
    <cellStyle name="Normal 2 2 6" xfId="7286"/>
    <cellStyle name="Normal 2 2 6 2" xfId="7287"/>
    <cellStyle name="Normal 2 2 6 2 2" xfId="7288"/>
    <cellStyle name="Normal 2 2 6 2 2 2" xfId="38477"/>
    <cellStyle name="Normal 2 2 6 2 2 3" xfId="38478"/>
    <cellStyle name="Normal 2 2 6 2 2 4" xfId="38479"/>
    <cellStyle name="Normal 2 2 6 2 2 5" xfId="38480"/>
    <cellStyle name="Normal 2 2 6 2 2 6" xfId="38481"/>
    <cellStyle name="Normal 2 2 6 2 2 7" xfId="38482"/>
    <cellStyle name="Normal 2 2 6 2 2 8" xfId="38483"/>
    <cellStyle name="Normal 2 2 6 2 3" xfId="38484"/>
    <cellStyle name="Normal 2 2 6 2 4" xfId="38485"/>
    <cellStyle name="Normal 2 2 6 2 5" xfId="38486"/>
    <cellStyle name="Normal 2 2 6 2 6" xfId="38487"/>
    <cellStyle name="Normal 2 2 6 2 7" xfId="38488"/>
    <cellStyle name="Normal 2 2 6 2 8" xfId="38489"/>
    <cellStyle name="Normal 2 2 6 3" xfId="7289"/>
    <cellStyle name="Normal 2 2 6 3 2" xfId="38490"/>
    <cellStyle name="Normal 2 2 6 4" xfId="38491"/>
    <cellStyle name="Normal 2 2 6 5" xfId="38492"/>
    <cellStyle name="Normal 2 2 6 6" xfId="38493"/>
    <cellStyle name="Normal 2 2 6 7" xfId="38494"/>
    <cellStyle name="Normal 2 2 6 8" xfId="38495"/>
    <cellStyle name="Normal 2 2 7" xfId="7290"/>
    <cellStyle name="Normal 2 2 7 2" xfId="7291"/>
    <cellStyle name="Normal 2 2 7 2 2" xfId="38496"/>
    <cellStyle name="Normal 2 2 7 2 3" xfId="38497"/>
    <cellStyle name="Normal 2 2 7 2 4" xfId="38498"/>
    <cellStyle name="Normal 2 2 7 2 5" xfId="38499"/>
    <cellStyle name="Normal 2 2 7 2 6" xfId="38500"/>
    <cellStyle name="Normal 2 2 7 2 7" xfId="38501"/>
    <cellStyle name="Normal 2 2 7 2 8" xfId="38502"/>
    <cellStyle name="Normal 2 2 7 3" xfId="38503"/>
    <cellStyle name="Normal 2 2 7 4" xfId="38504"/>
    <cellStyle name="Normal 2 2 7 5" xfId="38505"/>
    <cellStyle name="Normal 2 2 7 6" xfId="38506"/>
    <cellStyle name="Normal 2 2 7 7" xfId="38507"/>
    <cellStyle name="Normal 2 2 7 8" xfId="38508"/>
    <cellStyle name="Normal 2 2 8" xfId="7292"/>
    <cellStyle name="Normal 2 2 8 2" xfId="38509"/>
    <cellStyle name="Normal 2 2 9" xfId="38510"/>
    <cellStyle name="Normal 2 2_composiçõesRafael" xfId="56643"/>
    <cellStyle name="Normal 2 20" xfId="7293"/>
    <cellStyle name="Normal 2 20 2" xfId="38511"/>
    <cellStyle name="Normal 2 20 3" xfId="56590"/>
    <cellStyle name="Normal 2 21" xfId="7294"/>
    <cellStyle name="Normal 2 21 2" xfId="38512"/>
    <cellStyle name="Normal 2 21 3" xfId="56591"/>
    <cellStyle name="Normal 2 22" xfId="7295"/>
    <cellStyle name="Normal 2 22 2" xfId="7296"/>
    <cellStyle name="Normal 2 22 2 2" xfId="7297"/>
    <cellStyle name="Normal 2 22 2 2 2" xfId="38513"/>
    <cellStyle name="Normal 2 22 2 2 3" xfId="38514"/>
    <cellStyle name="Normal 2 22 2 2 4" xfId="38515"/>
    <cellStyle name="Normal 2 22 2 2 5" xfId="38516"/>
    <cellStyle name="Normal 2 22 2 2 6" xfId="38517"/>
    <cellStyle name="Normal 2 22 2 2 7" xfId="38518"/>
    <cellStyle name="Normal 2 22 2 2 8" xfId="38519"/>
    <cellStyle name="Normal 2 22 2 3" xfId="38520"/>
    <cellStyle name="Normal 2 22 2 4" xfId="38521"/>
    <cellStyle name="Normal 2 22 2 5" xfId="38522"/>
    <cellStyle name="Normal 2 22 2 6" xfId="38523"/>
    <cellStyle name="Normal 2 22 2 7" xfId="38524"/>
    <cellStyle name="Normal 2 22 2 8" xfId="38525"/>
    <cellStyle name="Normal 2 22 3" xfId="7298"/>
    <cellStyle name="Normal 2 22 3 2" xfId="38526"/>
    <cellStyle name="Normal 2 22 4" xfId="38527"/>
    <cellStyle name="Normal 2 22 5" xfId="38528"/>
    <cellStyle name="Normal 2 22 6" xfId="38529"/>
    <cellStyle name="Normal 2 22 7" xfId="38530"/>
    <cellStyle name="Normal 2 22 8" xfId="38531"/>
    <cellStyle name="Normal 2 23" xfId="38532"/>
    <cellStyle name="Normal 2 24" xfId="38533"/>
    <cellStyle name="Normal 2 25" xfId="38534"/>
    <cellStyle name="Normal 2 26" xfId="38535"/>
    <cellStyle name="Normal 2 27" xfId="38536"/>
    <cellStyle name="Normal 2 28" xfId="56089"/>
    <cellStyle name="Normal 2 29" xfId="56090"/>
    <cellStyle name="Normal 2 3" xfId="123"/>
    <cellStyle name="Normal 2 3 10" xfId="7299"/>
    <cellStyle name="Normal 2 3 11" xfId="7300"/>
    <cellStyle name="Normal 2 3 12" xfId="7301"/>
    <cellStyle name="Normal 2 3 13" xfId="7302"/>
    <cellStyle name="Normal 2 3 14" xfId="7303"/>
    <cellStyle name="Normal 2 3 15" xfId="7304"/>
    <cellStyle name="Normal 2 3 16" xfId="7305"/>
    <cellStyle name="Normal 2 3 17" xfId="7306"/>
    <cellStyle name="Normal 2 3 18" xfId="7307"/>
    <cellStyle name="Normal 2 3 19" xfId="7308"/>
    <cellStyle name="Normal 2 3 2" xfId="7309"/>
    <cellStyle name="Normal 2 3 20" xfId="7310"/>
    <cellStyle name="Normal 2 3 21" xfId="38537"/>
    <cellStyle name="Normal 2 3 3" xfId="7311"/>
    <cellStyle name="Normal 2 3 4" xfId="7312"/>
    <cellStyle name="Normal 2 3 5" xfId="7313"/>
    <cellStyle name="Normal 2 3 6" xfId="7314"/>
    <cellStyle name="Normal 2 3 7" xfId="7315"/>
    <cellStyle name="Normal 2 3 8" xfId="7316"/>
    <cellStyle name="Normal 2 3 9" xfId="7317"/>
    <cellStyle name="Normal 2 30" xfId="7318"/>
    <cellStyle name="Normal 2 30 2" xfId="7319"/>
    <cellStyle name="Normal 2 30 2 2" xfId="7320"/>
    <cellStyle name="Normal 2 30 2 2 2" xfId="38538"/>
    <cellStyle name="Normal 2 30 2 2 3" xfId="38539"/>
    <cellStyle name="Normal 2 30 2 2 4" xfId="38540"/>
    <cellStyle name="Normal 2 30 2 2 5" xfId="38541"/>
    <cellStyle name="Normal 2 30 2 2 6" xfId="38542"/>
    <cellStyle name="Normal 2 30 2 2 7" xfId="38543"/>
    <cellStyle name="Normal 2 30 2 2 8" xfId="38544"/>
    <cellStyle name="Normal 2 30 2 3" xfId="38545"/>
    <cellStyle name="Normal 2 30 2 4" xfId="38546"/>
    <cellStyle name="Normal 2 30 2 5" xfId="38547"/>
    <cellStyle name="Normal 2 30 2 6" xfId="38548"/>
    <cellStyle name="Normal 2 30 2 7" xfId="38549"/>
    <cellStyle name="Normal 2 30 2 8" xfId="38550"/>
    <cellStyle name="Normal 2 30 3" xfId="7321"/>
    <cellStyle name="Normal 2 30 3 2" xfId="38551"/>
    <cellStyle name="Normal 2 30 4" xfId="38552"/>
    <cellStyle name="Normal 2 30 5" xfId="38553"/>
    <cellStyle name="Normal 2 30 6" xfId="38554"/>
    <cellStyle name="Normal 2 30 7" xfId="38555"/>
    <cellStyle name="Normal 2 30 8" xfId="38556"/>
    <cellStyle name="Normal 2 31" xfId="56091"/>
    <cellStyle name="Normal 2 32" xfId="56092"/>
    <cellStyle name="Normal 2 33" xfId="56093"/>
    <cellStyle name="Normal 2 34" xfId="56094"/>
    <cellStyle name="Normal 2 35" xfId="56095"/>
    <cellStyle name="Normal 2 36" xfId="56096"/>
    <cellStyle name="Normal 2 37" xfId="56097"/>
    <cellStyle name="Normal 2 38" xfId="56098"/>
    <cellStyle name="Normal 2 39" xfId="56099"/>
    <cellStyle name="Normal 2 4" xfId="124"/>
    <cellStyle name="Normal 2 4 2" xfId="7322"/>
    <cellStyle name="Normal 2 4 2 2" xfId="7323"/>
    <cellStyle name="Normal 2 4 2 2 2" xfId="38557"/>
    <cellStyle name="Normal 2 4 2 2 3" xfId="38558"/>
    <cellStyle name="Normal 2 4 2 2 4" xfId="38559"/>
    <cellStyle name="Normal 2 4 2 2 5" xfId="38560"/>
    <cellStyle name="Normal 2 4 2 2 6" xfId="38561"/>
    <cellStyle name="Normal 2 4 2 2 7" xfId="38562"/>
    <cellStyle name="Normal 2 4 2 2 8" xfId="38563"/>
    <cellStyle name="Normal 2 4 2 3" xfId="38564"/>
    <cellStyle name="Normal 2 4 2 4" xfId="38565"/>
    <cellStyle name="Normal 2 4 2 5" xfId="38566"/>
    <cellStyle name="Normal 2 4 2 6" xfId="38567"/>
    <cellStyle name="Normal 2 4 2 7" xfId="38568"/>
    <cellStyle name="Normal 2 4 2 8" xfId="38569"/>
    <cellStyle name="Normal 2 4 3" xfId="7324"/>
    <cellStyle name="Normal 2 4 3 2" xfId="38570"/>
    <cellStyle name="Normal 2 4 4" xfId="38571"/>
    <cellStyle name="Normal 2 4 5" xfId="38572"/>
    <cellStyle name="Normal 2 4 6" xfId="38573"/>
    <cellStyle name="Normal 2 4 7" xfId="38574"/>
    <cellStyle name="Normal 2 4 8" xfId="38575"/>
    <cellStyle name="Normal 2 40" xfId="56100"/>
    <cellStyle name="Normal 2 41" xfId="56101"/>
    <cellStyle name="Normal 2 42" xfId="56102"/>
    <cellStyle name="Normal 2 43" xfId="56103"/>
    <cellStyle name="Normal 2 44" xfId="56104"/>
    <cellStyle name="Normal 2 45" xfId="56105"/>
    <cellStyle name="Normal 2 46" xfId="56106"/>
    <cellStyle name="Normal 2 47" xfId="56107"/>
    <cellStyle name="Normal 2 48" xfId="56108"/>
    <cellStyle name="Normal 2 49" xfId="56109"/>
    <cellStyle name="Normal 2 5" xfId="125"/>
    <cellStyle name="Normal 2 5 2" xfId="7325"/>
    <cellStyle name="Normal 2 5 2 2" xfId="7326"/>
    <cellStyle name="Normal 2 5 2 2 2" xfId="38576"/>
    <cellStyle name="Normal 2 5 2 2 3" xfId="38577"/>
    <cellStyle name="Normal 2 5 2 2 4" xfId="38578"/>
    <cellStyle name="Normal 2 5 2 2 5" xfId="38579"/>
    <cellStyle name="Normal 2 5 2 2 6" xfId="38580"/>
    <cellStyle name="Normal 2 5 2 2 7" xfId="38581"/>
    <cellStyle name="Normal 2 5 2 2 8" xfId="38582"/>
    <cellStyle name="Normal 2 5 2 3" xfId="38583"/>
    <cellStyle name="Normal 2 5 2 4" xfId="38584"/>
    <cellStyle name="Normal 2 5 2 5" xfId="38585"/>
    <cellStyle name="Normal 2 5 2 6" xfId="38586"/>
    <cellStyle name="Normal 2 5 2 7" xfId="38587"/>
    <cellStyle name="Normal 2 5 3" xfId="7327"/>
    <cellStyle name="Normal 2 5 3 2" xfId="38588"/>
    <cellStyle name="Normal 2 5 4" xfId="38589"/>
    <cellStyle name="Normal 2 5 5" xfId="38590"/>
    <cellStyle name="Normal 2 5 6" xfId="38591"/>
    <cellStyle name="Normal 2 5 7" xfId="38592"/>
    <cellStyle name="Normal 2 5 8" xfId="38593"/>
    <cellStyle name="Normal 2 5 9" xfId="38594"/>
    <cellStyle name="Normal 2 50" xfId="56110"/>
    <cellStyle name="Normal 2 51" xfId="56111"/>
    <cellStyle name="Normal 2 52" xfId="56112"/>
    <cellStyle name="Normal 2 53" xfId="56113"/>
    <cellStyle name="Normal 2 54" xfId="56114"/>
    <cellStyle name="Normal 2 55" xfId="56115"/>
    <cellStyle name="Normal 2 56" xfId="56116"/>
    <cellStyle name="Normal 2 57" xfId="56117"/>
    <cellStyle name="Normal 2 6" xfId="7328"/>
    <cellStyle name="Normal 2 6 2" xfId="7329"/>
    <cellStyle name="Normal 2 6 2 2" xfId="7330"/>
    <cellStyle name="Normal 2 6 2 2 2" xfId="38595"/>
    <cellStyle name="Normal 2 6 2 2 3" xfId="38596"/>
    <cellStyle name="Normal 2 6 2 2 4" xfId="38597"/>
    <cellStyle name="Normal 2 6 2 2 5" xfId="38598"/>
    <cellStyle name="Normal 2 6 2 2 6" xfId="38599"/>
    <cellStyle name="Normal 2 6 2 2 7" xfId="38600"/>
    <cellStyle name="Normal 2 6 2 2 8" xfId="38601"/>
    <cellStyle name="Normal 2 6 2 3" xfId="38602"/>
    <cellStyle name="Normal 2 6 2 4" xfId="38603"/>
    <cellStyle name="Normal 2 6 2 5" xfId="38604"/>
    <cellStyle name="Normal 2 6 2 6" xfId="38605"/>
    <cellStyle name="Normal 2 6 2 7" xfId="38606"/>
    <cellStyle name="Normal 2 6 2 8" xfId="38607"/>
    <cellStyle name="Normal 2 6 3" xfId="7331"/>
    <cellStyle name="Normal 2 6 3 2" xfId="38608"/>
    <cellStyle name="Normal 2 6 4" xfId="38609"/>
    <cellStyle name="Normal 2 6 5" xfId="38610"/>
    <cellStyle name="Normal 2 6 6" xfId="38611"/>
    <cellStyle name="Normal 2 6 7" xfId="38612"/>
    <cellStyle name="Normal 2 6 8" xfId="38613"/>
    <cellStyle name="Normal 2 6 9" xfId="56592"/>
    <cellStyle name="Normal 2 7" xfId="7332"/>
    <cellStyle name="Normal 2 7 2" xfId="7333"/>
    <cellStyle name="Normal 2 7 2 2" xfId="7334"/>
    <cellStyle name="Normal 2 7 2 2 2" xfId="38614"/>
    <cellStyle name="Normal 2 7 2 2 3" xfId="38615"/>
    <cellStyle name="Normal 2 7 2 2 4" xfId="38616"/>
    <cellStyle name="Normal 2 7 2 2 5" xfId="38617"/>
    <cellStyle name="Normal 2 7 2 2 6" xfId="38618"/>
    <cellStyle name="Normal 2 7 2 2 7" xfId="38619"/>
    <cellStyle name="Normal 2 7 2 2 8" xfId="38620"/>
    <cellStyle name="Normal 2 7 2 3" xfId="38621"/>
    <cellStyle name="Normal 2 7 2 4" xfId="38622"/>
    <cellStyle name="Normal 2 7 2 5" xfId="38623"/>
    <cellStyle name="Normal 2 7 2 6" xfId="38624"/>
    <cellStyle name="Normal 2 7 2 7" xfId="38625"/>
    <cellStyle name="Normal 2 7 2 8" xfId="38626"/>
    <cellStyle name="Normal 2 7 3" xfId="7335"/>
    <cellStyle name="Normal 2 7 3 2" xfId="38627"/>
    <cellStyle name="Normal 2 7 4" xfId="38628"/>
    <cellStyle name="Normal 2 7 5" xfId="38629"/>
    <cellStyle name="Normal 2 7 6" xfId="38630"/>
    <cellStyle name="Normal 2 7 7" xfId="38631"/>
    <cellStyle name="Normal 2 7 8" xfId="38632"/>
    <cellStyle name="Normal 2 8" xfId="7336"/>
    <cellStyle name="Normal 2 8 2" xfId="7337"/>
    <cellStyle name="Normal 2 8 2 2" xfId="7338"/>
    <cellStyle name="Normal 2 8 2 2 2" xfId="38633"/>
    <cellStyle name="Normal 2 8 2 2 3" xfId="38634"/>
    <cellStyle name="Normal 2 8 2 2 4" xfId="38635"/>
    <cellStyle name="Normal 2 8 2 2 5" xfId="38636"/>
    <cellStyle name="Normal 2 8 2 2 6" xfId="38637"/>
    <cellStyle name="Normal 2 8 2 2 7" xfId="38638"/>
    <cellStyle name="Normal 2 8 2 2 8" xfId="38639"/>
    <cellStyle name="Normal 2 8 2 3" xfId="38640"/>
    <cellStyle name="Normal 2 8 2 4" xfId="38641"/>
    <cellStyle name="Normal 2 8 2 5" xfId="38642"/>
    <cellStyle name="Normal 2 8 2 6" xfId="38643"/>
    <cellStyle name="Normal 2 8 2 7" xfId="38644"/>
    <cellStyle name="Normal 2 8 2 8" xfId="38645"/>
    <cellStyle name="Normal 2 8 3" xfId="7339"/>
    <cellStyle name="Normal 2 8 3 2" xfId="38646"/>
    <cellStyle name="Normal 2 8 4" xfId="38647"/>
    <cellStyle name="Normal 2 8 5" xfId="38648"/>
    <cellStyle name="Normal 2 8 6" xfId="38649"/>
    <cellStyle name="Normal 2 8 7" xfId="38650"/>
    <cellStyle name="Normal 2 8 8" xfId="38651"/>
    <cellStyle name="Normal 2 8 9" xfId="56593"/>
    <cellStyle name="Normal 2 9" xfId="7340"/>
    <cellStyle name="Normal 2 9 2" xfId="7341"/>
    <cellStyle name="Normal 2 9 2 2" xfId="7342"/>
    <cellStyle name="Normal 2 9 2 2 2" xfId="38652"/>
    <cellStyle name="Normal 2 9 2 2 3" xfId="38653"/>
    <cellStyle name="Normal 2 9 2 2 4" xfId="38654"/>
    <cellStyle name="Normal 2 9 2 2 5" xfId="38655"/>
    <cellStyle name="Normal 2 9 2 2 6" xfId="38656"/>
    <cellStyle name="Normal 2 9 2 2 7" xfId="38657"/>
    <cellStyle name="Normal 2 9 2 2 8" xfId="38658"/>
    <cellStyle name="Normal 2 9 2 3" xfId="38659"/>
    <cellStyle name="Normal 2 9 2 4" xfId="38660"/>
    <cellStyle name="Normal 2 9 2 5" xfId="38661"/>
    <cellStyle name="Normal 2 9 2 6" xfId="38662"/>
    <cellStyle name="Normal 2 9 2 7" xfId="38663"/>
    <cellStyle name="Normal 2 9 2 8" xfId="38664"/>
    <cellStyle name="Normal 2 9 3" xfId="7343"/>
    <cellStyle name="Normal 2 9 3 2" xfId="38665"/>
    <cellStyle name="Normal 2 9 4" xfId="38666"/>
    <cellStyle name="Normal 2 9 5" xfId="38667"/>
    <cellStyle name="Normal 2 9 6" xfId="38668"/>
    <cellStyle name="Normal 2 9 7" xfId="38669"/>
    <cellStyle name="Normal 2 9 8" xfId="38670"/>
    <cellStyle name="Normal 2_547-01-1000CN-N-P12-0001-00 com fórmulas" xfId="55876"/>
    <cellStyle name="Normal 20" xfId="7344"/>
    <cellStyle name="Normal 20 10" xfId="56118"/>
    <cellStyle name="Normal 20 11" xfId="56119"/>
    <cellStyle name="Normal 20 12" xfId="56120"/>
    <cellStyle name="Normal 20 13" xfId="56121"/>
    <cellStyle name="Normal 20 14" xfId="56122"/>
    <cellStyle name="Normal 20 15" xfId="56123"/>
    <cellStyle name="Normal 20 16" xfId="56124"/>
    <cellStyle name="Normal 20 17" xfId="56125"/>
    <cellStyle name="Normal 20 18" xfId="56126"/>
    <cellStyle name="Normal 20 19" xfId="56127"/>
    <cellStyle name="Normal 20 2" xfId="7345"/>
    <cellStyle name="Normal 20 2 2" xfId="7346"/>
    <cellStyle name="Normal 20 2 2 2" xfId="38671"/>
    <cellStyle name="Normal 20 2 2 3" xfId="38672"/>
    <cellStyle name="Normal 20 2 2 4" xfId="38673"/>
    <cellStyle name="Normal 20 2 2 5" xfId="38674"/>
    <cellStyle name="Normal 20 2 2 6" xfId="38675"/>
    <cellStyle name="Normal 20 2 2 7" xfId="38676"/>
    <cellStyle name="Normal 20 2 2 8" xfId="38677"/>
    <cellStyle name="Normal 20 2 3" xfId="38678"/>
    <cellStyle name="Normal 20 2 4" xfId="38679"/>
    <cellStyle name="Normal 20 2 5" xfId="38680"/>
    <cellStyle name="Normal 20 2 6" xfId="38681"/>
    <cellStyle name="Normal 20 2 7" xfId="38682"/>
    <cellStyle name="Normal 20 2 8" xfId="38683"/>
    <cellStyle name="Normal 20 20" xfId="56128"/>
    <cellStyle name="Normal 20 21" xfId="56129"/>
    <cellStyle name="Normal 20 22" xfId="56130"/>
    <cellStyle name="Normal 20 23" xfId="56131"/>
    <cellStyle name="Normal 20 24" xfId="56132"/>
    <cellStyle name="Normal 20 25" xfId="56133"/>
    <cellStyle name="Normal 20 26" xfId="56134"/>
    <cellStyle name="Normal 20 27" xfId="56135"/>
    <cellStyle name="Normal 20 28" xfId="56136"/>
    <cellStyle name="Normal 20 3" xfId="7347"/>
    <cellStyle name="Normal 20 3 2" xfId="38684"/>
    <cellStyle name="Normal 20 4" xfId="38685"/>
    <cellStyle name="Normal 20 5" xfId="38686"/>
    <cellStyle name="Normal 20 6" xfId="38687"/>
    <cellStyle name="Normal 20 7" xfId="38688"/>
    <cellStyle name="Normal 20 8" xfId="38689"/>
    <cellStyle name="Normal 20 9" xfId="56137"/>
    <cellStyle name="Normal 21" xfId="7348"/>
    <cellStyle name="Normal 21 10" xfId="56138"/>
    <cellStyle name="Normal 21 11" xfId="56139"/>
    <cellStyle name="Normal 21 12" xfId="56140"/>
    <cellStyle name="Normal 21 13" xfId="56141"/>
    <cellStyle name="Normal 21 14" xfId="56142"/>
    <cellStyle name="Normal 21 15" xfId="56143"/>
    <cellStyle name="Normal 21 16" xfId="56144"/>
    <cellStyle name="Normal 21 17" xfId="56145"/>
    <cellStyle name="Normal 21 18" xfId="56146"/>
    <cellStyle name="Normal 21 19" xfId="56147"/>
    <cellStyle name="Normal 21 2" xfId="7349"/>
    <cellStyle name="Normal 21 2 2" xfId="7350"/>
    <cellStyle name="Normal 21 2 2 2" xfId="38690"/>
    <cellStyle name="Normal 21 2 2 3" xfId="38691"/>
    <cellStyle name="Normal 21 2 2 4" xfId="38692"/>
    <cellStyle name="Normal 21 2 2 5" xfId="38693"/>
    <cellStyle name="Normal 21 2 2 6" xfId="38694"/>
    <cellStyle name="Normal 21 2 2 7" xfId="38695"/>
    <cellStyle name="Normal 21 2 2 8" xfId="38696"/>
    <cellStyle name="Normal 21 2 3" xfId="38697"/>
    <cellStyle name="Normal 21 2 4" xfId="38698"/>
    <cellStyle name="Normal 21 2 5" xfId="38699"/>
    <cellStyle name="Normal 21 2 6" xfId="38700"/>
    <cellStyle name="Normal 21 2 7" xfId="38701"/>
    <cellStyle name="Normal 21 2 8" xfId="38702"/>
    <cellStyle name="Normal 21 20" xfId="56148"/>
    <cellStyle name="Normal 21 21" xfId="56149"/>
    <cellStyle name="Normal 21 22" xfId="56150"/>
    <cellStyle name="Normal 21 23" xfId="56151"/>
    <cellStyle name="Normal 21 24" xfId="56152"/>
    <cellStyle name="Normal 21 25" xfId="56153"/>
    <cellStyle name="Normal 21 26" xfId="56154"/>
    <cellStyle name="Normal 21 27" xfId="56155"/>
    <cellStyle name="Normal 21 28" xfId="56156"/>
    <cellStyle name="Normal 21 3" xfId="7351"/>
    <cellStyle name="Normal 21 3 2" xfId="38703"/>
    <cellStyle name="Normal 21 4" xfId="38704"/>
    <cellStyle name="Normal 21 5" xfId="38705"/>
    <cellStyle name="Normal 21 6" xfId="38706"/>
    <cellStyle name="Normal 21 7" xfId="38707"/>
    <cellStyle name="Normal 21 8" xfId="38708"/>
    <cellStyle name="Normal 21 9" xfId="56157"/>
    <cellStyle name="Normal 22" xfId="7352"/>
    <cellStyle name="Normal 22 2" xfId="38709"/>
    <cellStyle name="Normal 22 3" xfId="56158"/>
    <cellStyle name="Normal 22 4" xfId="56594"/>
    <cellStyle name="Normal 23" xfId="7353"/>
    <cellStyle name="Normal 23 2" xfId="7354"/>
    <cellStyle name="Normal 23 2 2" xfId="7355"/>
    <cellStyle name="Normal 23 2 2 2" xfId="38710"/>
    <cellStyle name="Normal 23 2 2 3" xfId="38711"/>
    <cellStyle name="Normal 23 2 2 4" xfId="38712"/>
    <cellStyle name="Normal 23 2 2 5" xfId="38713"/>
    <cellStyle name="Normal 23 2 2 6" xfId="38714"/>
    <cellStyle name="Normal 23 2 2 7" xfId="38715"/>
    <cellStyle name="Normal 23 2 2 8" xfId="38716"/>
    <cellStyle name="Normal 23 2 3" xfId="38717"/>
    <cellStyle name="Normal 23 2 4" xfId="38718"/>
    <cellStyle name="Normal 23 2 5" xfId="38719"/>
    <cellStyle name="Normal 23 2 6" xfId="38720"/>
    <cellStyle name="Normal 23 2 7" xfId="38721"/>
    <cellStyle name="Normal 23 2 8" xfId="38722"/>
    <cellStyle name="Normal 23 3" xfId="7356"/>
    <cellStyle name="Normal 23 3 2" xfId="38723"/>
    <cellStyle name="Normal 23 4" xfId="38724"/>
    <cellStyle name="Normal 23 5" xfId="38725"/>
    <cellStyle name="Normal 23 6" xfId="38726"/>
    <cellStyle name="Normal 23 7" xfId="38727"/>
    <cellStyle name="Normal 23 8" xfId="38728"/>
    <cellStyle name="Normal 24" xfId="7357"/>
    <cellStyle name="Normal 24 10" xfId="56159"/>
    <cellStyle name="Normal 24 11" xfId="56160"/>
    <cellStyle name="Normal 24 12" xfId="56161"/>
    <cellStyle name="Normal 24 13" xfId="56162"/>
    <cellStyle name="Normal 24 14" xfId="56163"/>
    <cellStyle name="Normal 24 15" xfId="56164"/>
    <cellStyle name="Normal 24 16" xfId="56165"/>
    <cellStyle name="Normal 24 17" xfId="56166"/>
    <cellStyle name="Normal 24 18" xfId="56167"/>
    <cellStyle name="Normal 24 19" xfId="56168"/>
    <cellStyle name="Normal 24 2" xfId="7358"/>
    <cellStyle name="Normal 24 2 2" xfId="7359"/>
    <cellStyle name="Normal 24 2 2 2" xfId="38729"/>
    <cellStyle name="Normal 24 2 2 3" xfId="38730"/>
    <cellStyle name="Normal 24 2 2 4" xfId="38731"/>
    <cellStyle name="Normal 24 2 2 5" xfId="38732"/>
    <cellStyle name="Normal 24 2 2 6" xfId="38733"/>
    <cellStyle name="Normal 24 2 2 7" xfId="38734"/>
    <cellStyle name="Normal 24 2 2 8" xfId="38735"/>
    <cellStyle name="Normal 24 2 3" xfId="38736"/>
    <cellStyle name="Normal 24 2 4" xfId="38737"/>
    <cellStyle name="Normal 24 2 5" xfId="38738"/>
    <cellStyle name="Normal 24 2 6" xfId="38739"/>
    <cellStyle name="Normal 24 2 7" xfId="38740"/>
    <cellStyle name="Normal 24 2 8" xfId="38741"/>
    <cellStyle name="Normal 24 20" xfId="56169"/>
    <cellStyle name="Normal 24 21" xfId="56170"/>
    <cellStyle name="Normal 24 22" xfId="56171"/>
    <cellStyle name="Normal 24 23" xfId="56172"/>
    <cellStyle name="Normal 24 24" xfId="56173"/>
    <cellStyle name="Normal 24 25" xfId="56174"/>
    <cellStyle name="Normal 24 26" xfId="56175"/>
    <cellStyle name="Normal 24 27" xfId="56176"/>
    <cellStyle name="Normal 24 28" xfId="56177"/>
    <cellStyle name="Normal 24 3" xfId="7360"/>
    <cellStyle name="Normal 24 3 2" xfId="38742"/>
    <cellStyle name="Normal 24 4" xfId="38743"/>
    <cellStyle name="Normal 24 5" xfId="38744"/>
    <cellStyle name="Normal 24 6" xfId="38745"/>
    <cellStyle name="Normal 24 7" xfId="38746"/>
    <cellStyle name="Normal 24 8" xfId="38747"/>
    <cellStyle name="Normal 24 9" xfId="56178"/>
    <cellStyle name="Normal 25" xfId="7361"/>
    <cellStyle name="Normal 25 10" xfId="56179"/>
    <cellStyle name="Normal 25 11" xfId="56180"/>
    <cellStyle name="Normal 25 12" xfId="56181"/>
    <cellStyle name="Normal 25 13" xfId="56182"/>
    <cellStyle name="Normal 25 14" xfId="56183"/>
    <cellStyle name="Normal 25 15" xfId="56184"/>
    <cellStyle name="Normal 25 16" xfId="56185"/>
    <cellStyle name="Normal 25 17" xfId="56186"/>
    <cellStyle name="Normal 25 18" xfId="56187"/>
    <cellStyle name="Normal 25 19" xfId="56188"/>
    <cellStyle name="Normal 25 2" xfId="7362"/>
    <cellStyle name="Normal 25 2 2" xfId="7363"/>
    <cellStyle name="Normal 25 2 2 2" xfId="38748"/>
    <cellStyle name="Normal 25 2 2 3" xfId="38749"/>
    <cellStyle name="Normal 25 2 2 4" xfId="38750"/>
    <cellStyle name="Normal 25 2 2 5" xfId="38751"/>
    <cellStyle name="Normal 25 2 2 6" xfId="38752"/>
    <cellStyle name="Normal 25 2 2 7" xfId="38753"/>
    <cellStyle name="Normal 25 2 2 8" xfId="38754"/>
    <cellStyle name="Normal 25 2 3" xfId="38755"/>
    <cellStyle name="Normal 25 2 4" xfId="38756"/>
    <cellStyle name="Normal 25 2 5" xfId="38757"/>
    <cellStyle name="Normal 25 2 6" xfId="38758"/>
    <cellStyle name="Normal 25 2 7" xfId="38759"/>
    <cellStyle name="Normal 25 2 8" xfId="38760"/>
    <cellStyle name="Normal 25 20" xfId="56189"/>
    <cellStyle name="Normal 25 21" xfId="56190"/>
    <cellStyle name="Normal 25 22" xfId="56191"/>
    <cellStyle name="Normal 25 23" xfId="56192"/>
    <cellStyle name="Normal 25 24" xfId="56193"/>
    <cellStyle name="Normal 25 25" xfId="56194"/>
    <cellStyle name="Normal 25 26" xfId="56195"/>
    <cellStyle name="Normal 25 27" xfId="56196"/>
    <cellStyle name="Normal 25 28" xfId="56197"/>
    <cellStyle name="Normal 25 3" xfId="7364"/>
    <cellStyle name="Normal 25 3 2" xfId="38761"/>
    <cellStyle name="Normal 25 4" xfId="38762"/>
    <cellStyle name="Normal 25 5" xfId="38763"/>
    <cellStyle name="Normal 25 6" xfId="38764"/>
    <cellStyle name="Normal 25 7" xfId="38765"/>
    <cellStyle name="Normal 25 8" xfId="38766"/>
    <cellStyle name="Normal 25 9" xfId="56198"/>
    <cellStyle name="Normal 26" xfId="7365"/>
    <cellStyle name="Normal 26 10" xfId="56199"/>
    <cellStyle name="Normal 26 11" xfId="56200"/>
    <cellStyle name="Normal 26 12" xfId="56201"/>
    <cellStyle name="Normal 26 13" xfId="56202"/>
    <cellStyle name="Normal 26 14" xfId="56203"/>
    <cellStyle name="Normal 26 15" xfId="56204"/>
    <cellStyle name="Normal 26 16" xfId="56205"/>
    <cellStyle name="Normal 26 17" xfId="56206"/>
    <cellStyle name="Normal 26 18" xfId="56207"/>
    <cellStyle name="Normal 26 19" xfId="56208"/>
    <cellStyle name="Normal 26 2" xfId="7366"/>
    <cellStyle name="Normal 26 2 2" xfId="7367"/>
    <cellStyle name="Normal 26 2 2 2" xfId="38767"/>
    <cellStyle name="Normal 26 2 2 3" xfId="38768"/>
    <cellStyle name="Normal 26 2 2 4" xfId="38769"/>
    <cellStyle name="Normal 26 2 2 5" xfId="38770"/>
    <cellStyle name="Normal 26 2 2 6" xfId="38771"/>
    <cellStyle name="Normal 26 2 2 7" xfId="38772"/>
    <cellStyle name="Normal 26 2 2 8" xfId="38773"/>
    <cellStyle name="Normal 26 2 3" xfId="38774"/>
    <cellStyle name="Normal 26 2 4" xfId="38775"/>
    <cellStyle name="Normal 26 2 5" xfId="38776"/>
    <cellStyle name="Normal 26 2 6" xfId="38777"/>
    <cellStyle name="Normal 26 2 7" xfId="38778"/>
    <cellStyle name="Normal 26 2 8" xfId="38779"/>
    <cellStyle name="Normal 26 20" xfId="56209"/>
    <cellStyle name="Normal 26 21" xfId="56210"/>
    <cellStyle name="Normal 26 22" xfId="56211"/>
    <cellStyle name="Normal 26 23" xfId="56212"/>
    <cellStyle name="Normal 26 24" xfId="56213"/>
    <cellStyle name="Normal 26 25" xfId="56214"/>
    <cellStyle name="Normal 26 26" xfId="56215"/>
    <cellStyle name="Normal 26 27" xfId="56216"/>
    <cellStyle name="Normal 26 28" xfId="56217"/>
    <cellStyle name="Normal 26 3" xfId="7368"/>
    <cellStyle name="Normal 26 3 2" xfId="38780"/>
    <cellStyle name="Normal 26 4" xfId="38781"/>
    <cellStyle name="Normal 26 5" xfId="38782"/>
    <cellStyle name="Normal 26 6" xfId="38783"/>
    <cellStyle name="Normal 26 7" xfId="38784"/>
    <cellStyle name="Normal 26 8" xfId="38785"/>
    <cellStyle name="Normal 26 9" xfId="56218"/>
    <cellStyle name="Normal 27" xfId="7369"/>
    <cellStyle name="Normal 27 10" xfId="56219"/>
    <cellStyle name="Normal 27 11" xfId="56220"/>
    <cellStyle name="Normal 27 12" xfId="56221"/>
    <cellStyle name="Normal 27 13" xfId="56222"/>
    <cellStyle name="Normal 27 14" xfId="56223"/>
    <cellStyle name="Normal 27 15" xfId="56224"/>
    <cellStyle name="Normal 27 16" xfId="56225"/>
    <cellStyle name="Normal 27 17" xfId="56226"/>
    <cellStyle name="Normal 27 18" xfId="56227"/>
    <cellStyle name="Normal 27 19" xfId="56228"/>
    <cellStyle name="Normal 27 2" xfId="38786"/>
    <cellStyle name="Normal 27 20" xfId="56229"/>
    <cellStyle name="Normal 27 21" xfId="56230"/>
    <cellStyle name="Normal 27 22" xfId="56231"/>
    <cellStyle name="Normal 27 23" xfId="56232"/>
    <cellStyle name="Normal 27 24" xfId="56233"/>
    <cellStyle name="Normal 27 25" xfId="56234"/>
    <cellStyle name="Normal 27 26" xfId="56235"/>
    <cellStyle name="Normal 27 27" xfId="56236"/>
    <cellStyle name="Normal 27 28" xfId="56237"/>
    <cellStyle name="Normal 27 3" xfId="56238"/>
    <cellStyle name="Normal 27 4" xfId="56239"/>
    <cellStyle name="Normal 27 5" xfId="56240"/>
    <cellStyle name="Normal 27 6" xfId="56241"/>
    <cellStyle name="Normal 27 7" xfId="56242"/>
    <cellStyle name="Normal 27 8" xfId="56243"/>
    <cellStyle name="Normal 27 9" xfId="56244"/>
    <cellStyle name="Normal 28" xfId="7370"/>
    <cellStyle name="Normal 28 10" xfId="56245"/>
    <cellStyle name="Normal 28 11" xfId="56246"/>
    <cellStyle name="Normal 28 12" xfId="56247"/>
    <cellStyle name="Normal 28 13" xfId="56248"/>
    <cellStyle name="Normal 28 14" xfId="56249"/>
    <cellStyle name="Normal 28 15" xfId="56250"/>
    <cellStyle name="Normal 28 16" xfId="56251"/>
    <cellStyle name="Normal 28 17" xfId="56252"/>
    <cellStyle name="Normal 28 18" xfId="56253"/>
    <cellStyle name="Normal 28 19" xfId="56254"/>
    <cellStyle name="Normal 28 2" xfId="38787"/>
    <cellStyle name="Normal 28 20" xfId="56255"/>
    <cellStyle name="Normal 28 21" xfId="56256"/>
    <cellStyle name="Normal 28 22" xfId="56257"/>
    <cellStyle name="Normal 28 3" xfId="56258"/>
    <cellStyle name="Normal 28 4" xfId="56259"/>
    <cellStyle name="Normal 28 5" xfId="56260"/>
    <cellStyle name="Normal 28 6" xfId="56261"/>
    <cellStyle name="Normal 28 7" xfId="56262"/>
    <cellStyle name="Normal 28 8" xfId="56263"/>
    <cellStyle name="Normal 28 9" xfId="56264"/>
    <cellStyle name="Normal 29" xfId="11709"/>
    <cellStyle name="Normal 29 10" xfId="56265"/>
    <cellStyle name="Normal 29 11" xfId="56266"/>
    <cellStyle name="Normal 29 12" xfId="56267"/>
    <cellStyle name="Normal 29 13" xfId="56268"/>
    <cellStyle name="Normal 29 14" xfId="56269"/>
    <cellStyle name="Normal 29 15" xfId="56270"/>
    <cellStyle name="Normal 29 16" xfId="56271"/>
    <cellStyle name="Normal 29 17" xfId="56272"/>
    <cellStyle name="Normal 29 18" xfId="56273"/>
    <cellStyle name="Normal 29 19" xfId="56274"/>
    <cellStyle name="Normal 29 2" xfId="56275"/>
    <cellStyle name="Normal 29 20" xfId="56276"/>
    <cellStyle name="Normal 29 21" xfId="56277"/>
    <cellStyle name="Normal 29 22" xfId="56278"/>
    <cellStyle name="Normal 29 3" xfId="56279"/>
    <cellStyle name="Normal 29 4" xfId="56280"/>
    <cellStyle name="Normal 29 5" xfId="56281"/>
    <cellStyle name="Normal 29 6" xfId="56282"/>
    <cellStyle name="Normal 29 7" xfId="56283"/>
    <cellStyle name="Normal 29 8" xfId="56284"/>
    <cellStyle name="Normal 29 9" xfId="56285"/>
    <cellStyle name="Normal 3" xfId="6"/>
    <cellStyle name="Normal 3 10" xfId="7371"/>
    <cellStyle name="Normal 3 10 10" xfId="38788"/>
    <cellStyle name="Normal 3 10 11" xfId="38789"/>
    <cellStyle name="Normal 3 10 12" xfId="38790"/>
    <cellStyle name="Normal 3 10 2" xfId="7372"/>
    <cellStyle name="Normal 3 10 2 10" xfId="38791"/>
    <cellStyle name="Normal 3 10 2 11" xfId="38792"/>
    <cellStyle name="Normal 3 10 2 12" xfId="38793"/>
    <cellStyle name="Normal 3 10 2 2" xfId="7373"/>
    <cellStyle name="Normal 3 10 2 2 2" xfId="7374"/>
    <cellStyle name="Normal 3 10 2 2 2 2" xfId="7375"/>
    <cellStyle name="Normal 3 10 2 2 2 2 2" xfId="38794"/>
    <cellStyle name="Normal 3 10 2 2 2 2 3" xfId="38795"/>
    <cellStyle name="Normal 3 10 2 2 2 2 4" xfId="38796"/>
    <cellStyle name="Normal 3 10 2 2 2 2 5" xfId="38797"/>
    <cellStyle name="Normal 3 10 2 2 2 2 6" xfId="38798"/>
    <cellStyle name="Normal 3 10 2 2 2 2 7" xfId="38799"/>
    <cellStyle name="Normal 3 10 2 2 2 2 8" xfId="38800"/>
    <cellStyle name="Normal 3 10 2 2 2 3" xfId="7376"/>
    <cellStyle name="Normal 3 10 2 2 2 3 2" xfId="38801"/>
    <cellStyle name="Normal 3 10 2 2 2 4" xfId="7377"/>
    <cellStyle name="Normal 3 10 2 2 2 4 2" xfId="38802"/>
    <cellStyle name="Normal 3 10 2 2 2 5" xfId="38803"/>
    <cellStyle name="Normal 3 10 2 2 2 6" xfId="38804"/>
    <cellStyle name="Normal 3 10 2 2 2 7" xfId="38805"/>
    <cellStyle name="Normal 3 10 2 2 2 8" xfId="38806"/>
    <cellStyle name="Normal 3 10 2 2 3" xfId="7378"/>
    <cellStyle name="Normal 3 10 2 2 3 2" xfId="38807"/>
    <cellStyle name="Normal 3 10 2 2 3 3" xfId="38808"/>
    <cellStyle name="Normal 3 10 2 2 3 4" xfId="38809"/>
    <cellStyle name="Normal 3 10 2 2 3 5" xfId="38810"/>
    <cellStyle name="Normal 3 10 2 2 3 6" xfId="38811"/>
    <cellStyle name="Normal 3 10 2 2 3 7" xfId="38812"/>
    <cellStyle name="Normal 3 10 2 2 4" xfId="7379"/>
    <cellStyle name="Normal 3 10 2 2 4 2" xfId="38813"/>
    <cellStyle name="Normal 3 10 2 2 5" xfId="7380"/>
    <cellStyle name="Normal 3 10 2 2 5 2" xfId="38814"/>
    <cellStyle name="Normal 3 10 2 2 6" xfId="38815"/>
    <cellStyle name="Normal 3 10 2 2 7" xfId="38816"/>
    <cellStyle name="Normal 3 10 2 2 8" xfId="38817"/>
    <cellStyle name="Normal 3 10 2 2 9" xfId="38818"/>
    <cellStyle name="Normal 3 10 2 3" xfId="7381"/>
    <cellStyle name="Normal 3 10 2 3 2" xfId="7382"/>
    <cellStyle name="Normal 3 10 2 3 2 2" xfId="7383"/>
    <cellStyle name="Normal 3 10 2 3 2 2 2" xfId="38819"/>
    <cellStyle name="Normal 3 10 2 3 2 2 3" xfId="38820"/>
    <cellStyle name="Normal 3 10 2 3 2 2 4" xfId="38821"/>
    <cellStyle name="Normal 3 10 2 3 2 2 5" xfId="38822"/>
    <cellStyle name="Normal 3 10 2 3 2 2 6" xfId="38823"/>
    <cellStyle name="Normal 3 10 2 3 2 2 7" xfId="38824"/>
    <cellStyle name="Normal 3 10 2 3 2 2 8" xfId="38825"/>
    <cellStyle name="Normal 3 10 2 3 2 3" xfId="7384"/>
    <cellStyle name="Normal 3 10 2 3 2 3 2" xfId="38826"/>
    <cellStyle name="Normal 3 10 2 3 2 4" xfId="7385"/>
    <cellStyle name="Normal 3 10 2 3 2 4 2" xfId="38827"/>
    <cellStyle name="Normal 3 10 2 3 2 5" xfId="38828"/>
    <cellStyle name="Normal 3 10 2 3 2 6" xfId="38829"/>
    <cellStyle name="Normal 3 10 2 3 2 7" xfId="38830"/>
    <cellStyle name="Normal 3 10 2 3 2 8" xfId="38831"/>
    <cellStyle name="Normal 3 10 2 3 3" xfId="7386"/>
    <cellStyle name="Normal 3 10 2 3 3 2" xfId="38832"/>
    <cellStyle name="Normal 3 10 2 3 3 3" xfId="38833"/>
    <cellStyle name="Normal 3 10 2 3 3 4" xfId="38834"/>
    <cellStyle name="Normal 3 10 2 3 3 5" xfId="38835"/>
    <cellStyle name="Normal 3 10 2 3 3 6" xfId="38836"/>
    <cellStyle name="Normal 3 10 2 3 3 7" xfId="38837"/>
    <cellStyle name="Normal 3 10 2 3 4" xfId="7387"/>
    <cellStyle name="Normal 3 10 2 3 4 2" xfId="38838"/>
    <cellStyle name="Normal 3 10 2 3 5" xfId="7388"/>
    <cellStyle name="Normal 3 10 2 3 5 2" xfId="38839"/>
    <cellStyle name="Normal 3 10 2 3 6" xfId="38840"/>
    <cellStyle name="Normal 3 10 2 3 7" xfId="38841"/>
    <cellStyle name="Normal 3 10 2 3 8" xfId="38842"/>
    <cellStyle name="Normal 3 10 2 3 9" xfId="38843"/>
    <cellStyle name="Normal 3 10 2 4" xfId="7389"/>
    <cellStyle name="Normal 3 10 2 4 2" xfId="7390"/>
    <cellStyle name="Normal 3 10 2 4 2 2" xfId="7391"/>
    <cellStyle name="Normal 3 10 2 4 2 2 2" xfId="38844"/>
    <cellStyle name="Normal 3 10 2 4 2 2 3" xfId="38845"/>
    <cellStyle name="Normal 3 10 2 4 2 2 4" xfId="38846"/>
    <cellStyle name="Normal 3 10 2 4 2 2 5" xfId="38847"/>
    <cellStyle name="Normal 3 10 2 4 2 2 6" xfId="38848"/>
    <cellStyle name="Normal 3 10 2 4 2 2 7" xfId="38849"/>
    <cellStyle name="Normal 3 10 2 4 2 2 8" xfId="38850"/>
    <cellStyle name="Normal 3 10 2 4 2 3" xfId="7392"/>
    <cellStyle name="Normal 3 10 2 4 2 3 2" xfId="38851"/>
    <cellStyle name="Normal 3 10 2 4 2 4" xfId="7393"/>
    <cellStyle name="Normal 3 10 2 4 2 4 2" xfId="38852"/>
    <cellStyle name="Normal 3 10 2 4 2 5" xfId="38853"/>
    <cellStyle name="Normal 3 10 2 4 2 6" xfId="38854"/>
    <cellStyle name="Normal 3 10 2 4 2 7" xfId="38855"/>
    <cellStyle name="Normal 3 10 2 4 2 8" xfId="38856"/>
    <cellStyle name="Normal 3 10 2 4 3" xfId="7394"/>
    <cellStyle name="Normal 3 10 2 4 3 2" xfId="38857"/>
    <cellStyle name="Normal 3 10 2 4 3 3" xfId="38858"/>
    <cellStyle name="Normal 3 10 2 4 3 4" xfId="38859"/>
    <cellStyle name="Normal 3 10 2 4 3 5" xfId="38860"/>
    <cellStyle name="Normal 3 10 2 4 3 6" xfId="38861"/>
    <cellStyle name="Normal 3 10 2 4 3 7" xfId="38862"/>
    <cellStyle name="Normal 3 10 2 4 4" xfId="7395"/>
    <cellStyle name="Normal 3 10 2 4 4 2" xfId="38863"/>
    <cellStyle name="Normal 3 10 2 4 5" xfId="7396"/>
    <cellStyle name="Normal 3 10 2 4 5 2" xfId="38864"/>
    <cellStyle name="Normal 3 10 2 4 6" xfId="38865"/>
    <cellStyle name="Normal 3 10 2 4 7" xfId="38866"/>
    <cellStyle name="Normal 3 10 2 4 8" xfId="38867"/>
    <cellStyle name="Normal 3 10 2 4 9" xfId="38868"/>
    <cellStyle name="Normal 3 10 2 5" xfId="7397"/>
    <cellStyle name="Normal 3 10 2 5 2" xfId="7398"/>
    <cellStyle name="Normal 3 10 2 5 2 2" xfId="38869"/>
    <cellStyle name="Normal 3 10 2 5 2 3" xfId="38870"/>
    <cellStyle name="Normal 3 10 2 5 2 4" xfId="38871"/>
    <cellStyle name="Normal 3 10 2 5 2 5" xfId="38872"/>
    <cellStyle name="Normal 3 10 2 5 2 6" xfId="38873"/>
    <cellStyle name="Normal 3 10 2 5 2 7" xfId="38874"/>
    <cellStyle name="Normal 3 10 2 5 2 8" xfId="38875"/>
    <cellStyle name="Normal 3 10 2 5 3" xfId="7399"/>
    <cellStyle name="Normal 3 10 2 5 3 2" xfId="38876"/>
    <cellStyle name="Normal 3 10 2 5 4" xfId="7400"/>
    <cellStyle name="Normal 3 10 2 5 4 2" xfId="38877"/>
    <cellStyle name="Normal 3 10 2 5 5" xfId="38878"/>
    <cellStyle name="Normal 3 10 2 5 6" xfId="38879"/>
    <cellStyle name="Normal 3 10 2 5 7" xfId="38880"/>
    <cellStyle name="Normal 3 10 2 5 8" xfId="38881"/>
    <cellStyle name="Normal 3 10 2 6" xfId="7401"/>
    <cellStyle name="Normal 3 10 2 6 2" xfId="38882"/>
    <cellStyle name="Normal 3 10 2 6 3" xfId="38883"/>
    <cellStyle name="Normal 3 10 2 6 4" xfId="38884"/>
    <cellStyle name="Normal 3 10 2 6 5" xfId="38885"/>
    <cellStyle name="Normal 3 10 2 6 6" xfId="38886"/>
    <cellStyle name="Normal 3 10 2 6 7" xfId="38887"/>
    <cellStyle name="Normal 3 10 2 7" xfId="7402"/>
    <cellStyle name="Normal 3 10 2 7 2" xfId="38888"/>
    <cellStyle name="Normal 3 10 2 8" xfId="7403"/>
    <cellStyle name="Normal 3 10 2 8 2" xfId="38889"/>
    <cellStyle name="Normal 3 10 2 9" xfId="38890"/>
    <cellStyle name="Normal 3 10 3" xfId="7404"/>
    <cellStyle name="Normal 3 10 3 2" xfId="7405"/>
    <cellStyle name="Normal 3 10 3 2 2" xfId="7406"/>
    <cellStyle name="Normal 3 10 3 2 2 2" xfId="38891"/>
    <cellStyle name="Normal 3 10 3 2 2 3" xfId="38892"/>
    <cellStyle name="Normal 3 10 3 2 2 4" xfId="38893"/>
    <cellStyle name="Normal 3 10 3 2 2 5" xfId="38894"/>
    <cellStyle name="Normal 3 10 3 2 2 6" xfId="38895"/>
    <cellStyle name="Normal 3 10 3 2 2 7" xfId="38896"/>
    <cellStyle name="Normal 3 10 3 2 2 8" xfId="38897"/>
    <cellStyle name="Normal 3 10 3 2 3" xfId="7407"/>
    <cellStyle name="Normal 3 10 3 2 3 2" xfId="38898"/>
    <cellStyle name="Normal 3 10 3 2 4" xfId="7408"/>
    <cellStyle name="Normal 3 10 3 2 4 2" xfId="38899"/>
    <cellStyle name="Normal 3 10 3 2 5" xfId="38900"/>
    <cellStyle name="Normal 3 10 3 2 6" xfId="38901"/>
    <cellStyle name="Normal 3 10 3 2 7" xfId="38902"/>
    <cellStyle name="Normal 3 10 3 2 8" xfId="38903"/>
    <cellStyle name="Normal 3 10 3 3" xfId="7409"/>
    <cellStyle name="Normal 3 10 3 3 2" xfId="38904"/>
    <cellStyle name="Normal 3 10 3 3 3" xfId="38905"/>
    <cellStyle name="Normal 3 10 3 3 4" xfId="38906"/>
    <cellStyle name="Normal 3 10 3 3 5" xfId="38907"/>
    <cellStyle name="Normal 3 10 3 3 6" xfId="38908"/>
    <cellStyle name="Normal 3 10 3 3 7" xfId="38909"/>
    <cellStyle name="Normal 3 10 3 4" xfId="7410"/>
    <cellStyle name="Normal 3 10 3 4 2" xfId="38910"/>
    <cellStyle name="Normal 3 10 3 5" xfId="7411"/>
    <cellStyle name="Normal 3 10 3 5 2" xfId="38911"/>
    <cellStyle name="Normal 3 10 3 6" xfId="38912"/>
    <cellStyle name="Normal 3 10 3 7" xfId="38913"/>
    <cellStyle name="Normal 3 10 3 8" xfId="38914"/>
    <cellStyle name="Normal 3 10 3 9" xfId="38915"/>
    <cellStyle name="Normal 3 10 4" xfId="7412"/>
    <cellStyle name="Normal 3 10 4 2" xfId="7413"/>
    <cellStyle name="Normal 3 10 4 2 2" xfId="7414"/>
    <cellStyle name="Normal 3 10 4 2 2 2" xfId="38916"/>
    <cellStyle name="Normal 3 10 4 2 2 3" xfId="38917"/>
    <cellStyle name="Normal 3 10 4 2 2 4" xfId="38918"/>
    <cellStyle name="Normal 3 10 4 2 2 5" xfId="38919"/>
    <cellStyle name="Normal 3 10 4 2 2 6" xfId="38920"/>
    <cellStyle name="Normal 3 10 4 2 2 7" xfId="38921"/>
    <cellStyle name="Normal 3 10 4 2 2 8" xfId="38922"/>
    <cellStyle name="Normal 3 10 4 2 3" xfId="7415"/>
    <cellStyle name="Normal 3 10 4 2 3 2" xfId="38923"/>
    <cellStyle name="Normal 3 10 4 2 4" xfId="7416"/>
    <cellStyle name="Normal 3 10 4 2 4 2" xfId="38924"/>
    <cellStyle name="Normal 3 10 4 2 5" xfId="38925"/>
    <cellStyle name="Normal 3 10 4 2 6" xfId="38926"/>
    <cellStyle name="Normal 3 10 4 2 7" xfId="38927"/>
    <cellStyle name="Normal 3 10 4 2 8" xfId="38928"/>
    <cellStyle name="Normal 3 10 4 3" xfId="7417"/>
    <cellStyle name="Normal 3 10 4 3 2" xfId="38929"/>
    <cellStyle name="Normal 3 10 4 3 3" xfId="38930"/>
    <cellStyle name="Normal 3 10 4 3 4" xfId="38931"/>
    <cellStyle name="Normal 3 10 4 3 5" xfId="38932"/>
    <cellStyle name="Normal 3 10 4 3 6" xfId="38933"/>
    <cellStyle name="Normal 3 10 4 3 7" xfId="38934"/>
    <cellStyle name="Normal 3 10 4 4" xfId="7418"/>
    <cellStyle name="Normal 3 10 4 4 2" xfId="38935"/>
    <cellStyle name="Normal 3 10 4 5" xfId="7419"/>
    <cellStyle name="Normal 3 10 4 5 2" xfId="38936"/>
    <cellStyle name="Normal 3 10 4 6" xfId="38937"/>
    <cellStyle name="Normal 3 10 4 7" xfId="38938"/>
    <cellStyle name="Normal 3 10 4 8" xfId="38939"/>
    <cellStyle name="Normal 3 10 4 9" xfId="38940"/>
    <cellStyle name="Normal 3 10 5" xfId="7420"/>
    <cellStyle name="Normal 3 10 5 2" xfId="7421"/>
    <cellStyle name="Normal 3 10 5 2 2" xfId="38941"/>
    <cellStyle name="Normal 3 10 5 2 3" xfId="38942"/>
    <cellStyle name="Normal 3 10 5 2 4" xfId="38943"/>
    <cellStyle name="Normal 3 10 5 2 5" xfId="38944"/>
    <cellStyle name="Normal 3 10 5 2 6" xfId="38945"/>
    <cellStyle name="Normal 3 10 5 2 7" xfId="38946"/>
    <cellStyle name="Normal 3 10 5 2 8" xfId="38947"/>
    <cellStyle name="Normal 3 10 5 3" xfId="7422"/>
    <cellStyle name="Normal 3 10 5 3 2" xfId="38948"/>
    <cellStyle name="Normal 3 10 5 4" xfId="7423"/>
    <cellStyle name="Normal 3 10 5 4 2" xfId="38949"/>
    <cellStyle name="Normal 3 10 5 5" xfId="38950"/>
    <cellStyle name="Normal 3 10 5 6" xfId="38951"/>
    <cellStyle name="Normal 3 10 5 7" xfId="38952"/>
    <cellStyle name="Normal 3 10 5 8" xfId="38953"/>
    <cellStyle name="Normal 3 10 6" xfId="7424"/>
    <cellStyle name="Normal 3 10 6 2" xfId="38954"/>
    <cellStyle name="Normal 3 10 6 3" xfId="38955"/>
    <cellStyle name="Normal 3 10 6 4" xfId="38956"/>
    <cellStyle name="Normal 3 10 6 5" xfId="38957"/>
    <cellStyle name="Normal 3 10 6 6" xfId="38958"/>
    <cellStyle name="Normal 3 10 6 7" xfId="38959"/>
    <cellStyle name="Normal 3 10 7" xfId="7425"/>
    <cellStyle name="Normal 3 10 7 2" xfId="38960"/>
    <cellStyle name="Normal 3 10 8" xfId="7426"/>
    <cellStyle name="Normal 3 10 8 2" xfId="38961"/>
    <cellStyle name="Normal 3 10 9" xfId="38962"/>
    <cellStyle name="Normal 3 11" xfId="7427"/>
    <cellStyle name="Normal 3 11 10" xfId="38963"/>
    <cellStyle name="Normal 3 11 11" xfId="38964"/>
    <cellStyle name="Normal 3 11 12" xfId="38965"/>
    <cellStyle name="Normal 3 11 2" xfId="7428"/>
    <cellStyle name="Normal 3 11 2 10" xfId="38966"/>
    <cellStyle name="Normal 3 11 2 11" xfId="38967"/>
    <cellStyle name="Normal 3 11 2 12" xfId="38968"/>
    <cellStyle name="Normal 3 11 2 2" xfId="7429"/>
    <cellStyle name="Normal 3 11 2 2 2" xfId="7430"/>
    <cellStyle name="Normal 3 11 2 2 2 2" xfId="7431"/>
    <cellStyle name="Normal 3 11 2 2 2 2 2" xfId="38969"/>
    <cellStyle name="Normal 3 11 2 2 2 2 3" xfId="38970"/>
    <cellStyle name="Normal 3 11 2 2 2 2 4" xfId="38971"/>
    <cellStyle name="Normal 3 11 2 2 2 2 5" xfId="38972"/>
    <cellStyle name="Normal 3 11 2 2 2 2 6" xfId="38973"/>
    <cellStyle name="Normal 3 11 2 2 2 2 7" xfId="38974"/>
    <cellStyle name="Normal 3 11 2 2 2 2 8" xfId="38975"/>
    <cellStyle name="Normal 3 11 2 2 2 3" xfId="7432"/>
    <cellStyle name="Normal 3 11 2 2 2 3 2" xfId="38976"/>
    <cellStyle name="Normal 3 11 2 2 2 4" xfId="7433"/>
    <cellStyle name="Normal 3 11 2 2 2 4 2" xfId="38977"/>
    <cellStyle name="Normal 3 11 2 2 2 5" xfId="38978"/>
    <cellStyle name="Normal 3 11 2 2 2 6" xfId="38979"/>
    <cellStyle name="Normal 3 11 2 2 2 7" xfId="38980"/>
    <cellStyle name="Normal 3 11 2 2 2 8" xfId="38981"/>
    <cellStyle name="Normal 3 11 2 2 3" xfId="7434"/>
    <cellStyle name="Normal 3 11 2 2 3 2" xfId="38982"/>
    <cellStyle name="Normal 3 11 2 2 3 3" xfId="38983"/>
    <cellStyle name="Normal 3 11 2 2 3 4" xfId="38984"/>
    <cellStyle name="Normal 3 11 2 2 3 5" xfId="38985"/>
    <cellStyle name="Normal 3 11 2 2 3 6" xfId="38986"/>
    <cellStyle name="Normal 3 11 2 2 3 7" xfId="38987"/>
    <cellStyle name="Normal 3 11 2 2 4" xfId="7435"/>
    <cellStyle name="Normal 3 11 2 2 4 2" xfId="38988"/>
    <cellStyle name="Normal 3 11 2 2 5" xfId="7436"/>
    <cellStyle name="Normal 3 11 2 2 5 2" xfId="38989"/>
    <cellStyle name="Normal 3 11 2 2 6" xfId="38990"/>
    <cellStyle name="Normal 3 11 2 2 7" xfId="38991"/>
    <cellStyle name="Normal 3 11 2 2 8" xfId="38992"/>
    <cellStyle name="Normal 3 11 2 2 9" xfId="38993"/>
    <cellStyle name="Normal 3 11 2 3" xfId="7437"/>
    <cellStyle name="Normal 3 11 2 3 2" xfId="7438"/>
    <cellStyle name="Normal 3 11 2 3 2 2" xfId="7439"/>
    <cellStyle name="Normal 3 11 2 3 2 2 2" xfId="38994"/>
    <cellStyle name="Normal 3 11 2 3 2 2 3" xfId="38995"/>
    <cellStyle name="Normal 3 11 2 3 2 2 4" xfId="38996"/>
    <cellStyle name="Normal 3 11 2 3 2 2 5" xfId="38997"/>
    <cellStyle name="Normal 3 11 2 3 2 2 6" xfId="38998"/>
    <cellStyle name="Normal 3 11 2 3 2 2 7" xfId="38999"/>
    <cellStyle name="Normal 3 11 2 3 2 2 8" xfId="39000"/>
    <cellStyle name="Normal 3 11 2 3 2 3" xfId="7440"/>
    <cellStyle name="Normal 3 11 2 3 2 3 2" xfId="39001"/>
    <cellStyle name="Normal 3 11 2 3 2 4" xfId="7441"/>
    <cellStyle name="Normal 3 11 2 3 2 4 2" xfId="39002"/>
    <cellStyle name="Normal 3 11 2 3 2 5" xfId="39003"/>
    <cellStyle name="Normal 3 11 2 3 2 6" xfId="39004"/>
    <cellStyle name="Normal 3 11 2 3 2 7" xfId="39005"/>
    <cellStyle name="Normal 3 11 2 3 2 8" xfId="39006"/>
    <cellStyle name="Normal 3 11 2 3 3" xfId="7442"/>
    <cellStyle name="Normal 3 11 2 3 3 2" xfId="39007"/>
    <cellStyle name="Normal 3 11 2 3 3 3" xfId="39008"/>
    <cellStyle name="Normal 3 11 2 3 3 4" xfId="39009"/>
    <cellStyle name="Normal 3 11 2 3 3 5" xfId="39010"/>
    <cellStyle name="Normal 3 11 2 3 3 6" xfId="39011"/>
    <cellStyle name="Normal 3 11 2 3 3 7" xfId="39012"/>
    <cellStyle name="Normal 3 11 2 3 4" xfId="7443"/>
    <cellStyle name="Normal 3 11 2 3 4 2" xfId="39013"/>
    <cellStyle name="Normal 3 11 2 3 5" xfId="7444"/>
    <cellStyle name="Normal 3 11 2 3 5 2" xfId="39014"/>
    <cellStyle name="Normal 3 11 2 3 6" xfId="39015"/>
    <cellStyle name="Normal 3 11 2 3 7" xfId="39016"/>
    <cellStyle name="Normal 3 11 2 3 8" xfId="39017"/>
    <cellStyle name="Normal 3 11 2 3 9" xfId="39018"/>
    <cellStyle name="Normal 3 11 2 4" xfId="7445"/>
    <cellStyle name="Normal 3 11 2 4 2" xfId="7446"/>
    <cellStyle name="Normal 3 11 2 4 2 2" xfId="7447"/>
    <cellStyle name="Normal 3 11 2 4 2 2 2" xfId="39019"/>
    <cellStyle name="Normal 3 11 2 4 2 2 3" xfId="39020"/>
    <cellStyle name="Normal 3 11 2 4 2 2 4" xfId="39021"/>
    <cellStyle name="Normal 3 11 2 4 2 2 5" xfId="39022"/>
    <cellStyle name="Normal 3 11 2 4 2 2 6" xfId="39023"/>
    <cellStyle name="Normal 3 11 2 4 2 2 7" xfId="39024"/>
    <cellStyle name="Normal 3 11 2 4 2 2 8" xfId="39025"/>
    <cellStyle name="Normal 3 11 2 4 2 3" xfId="7448"/>
    <cellStyle name="Normal 3 11 2 4 2 3 2" xfId="39026"/>
    <cellStyle name="Normal 3 11 2 4 2 4" xfId="7449"/>
    <cellStyle name="Normal 3 11 2 4 2 4 2" xfId="39027"/>
    <cellStyle name="Normal 3 11 2 4 2 5" xfId="39028"/>
    <cellStyle name="Normal 3 11 2 4 2 6" xfId="39029"/>
    <cellStyle name="Normal 3 11 2 4 2 7" xfId="39030"/>
    <cellStyle name="Normal 3 11 2 4 2 8" xfId="39031"/>
    <cellStyle name="Normal 3 11 2 4 3" xfId="7450"/>
    <cellStyle name="Normal 3 11 2 4 3 2" xfId="39032"/>
    <cellStyle name="Normal 3 11 2 4 3 3" xfId="39033"/>
    <cellStyle name="Normal 3 11 2 4 3 4" xfId="39034"/>
    <cellStyle name="Normal 3 11 2 4 3 5" xfId="39035"/>
    <cellStyle name="Normal 3 11 2 4 3 6" xfId="39036"/>
    <cellStyle name="Normal 3 11 2 4 3 7" xfId="39037"/>
    <cellStyle name="Normal 3 11 2 4 4" xfId="7451"/>
    <cellStyle name="Normal 3 11 2 4 4 2" xfId="39038"/>
    <cellStyle name="Normal 3 11 2 4 5" xfId="7452"/>
    <cellStyle name="Normal 3 11 2 4 5 2" xfId="39039"/>
    <cellStyle name="Normal 3 11 2 4 6" xfId="39040"/>
    <cellStyle name="Normal 3 11 2 4 7" xfId="39041"/>
    <cellStyle name="Normal 3 11 2 4 8" xfId="39042"/>
    <cellStyle name="Normal 3 11 2 4 9" xfId="39043"/>
    <cellStyle name="Normal 3 11 2 5" xfId="7453"/>
    <cellStyle name="Normal 3 11 2 5 2" xfId="7454"/>
    <cellStyle name="Normal 3 11 2 5 2 2" xfId="39044"/>
    <cellStyle name="Normal 3 11 2 5 2 3" xfId="39045"/>
    <cellStyle name="Normal 3 11 2 5 2 4" xfId="39046"/>
    <cellStyle name="Normal 3 11 2 5 2 5" xfId="39047"/>
    <cellStyle name="Normal 3 11 2 5 2 6" xfId="39048"/>
    <cellStyle name="Normal 3 11 2 5 2 7" xfId="39049"/>
    <cellStyle name="Normal 3 11 2 5 2 8" xfId="39050"/>
    <cellStyle name="Normal 3 11 2 5 3" xfId="7455"/>
    <cellStyle name="Normal 3 11 2 5 3 2" xfId="39051"/>
    <cellStyle name="Normal 3 11 2 5 4" xfId="7456"/>
    <cellStyle name="Normal 3 11 2 5 4 2" xfId="39052"/>
    <cellStyle name="Normal 3 11 2 5 5" xfId="39053"/>
    <cellStyle name="Normal 3 11 2 5 6" xfId="39054"/>
    <cellStyle name="Normal 3 11 2 5 7" xfId="39055"/>
    <cellStyle name="Normal 3 11 2 5 8" xfId="39056"/>
    <cellStyle name="Normal 3 11 2 6" xfId="7457"/>
    <cellStyle name="Normal 3 11 2 6 2" xfId="39057"/>
    <cellStyle name="Normal 3 11 2 6 3" xfId="39058"/>
    <cellStyle name="Normal 3 11 2 6 4" xfId="39059"/>
    <cellStyle name="Normal 3 11 2 6 5" xfId="39060"/>
    <cellStyle name="Normal 3 11 2 6 6" xfId="39061"/>
    <cellStyle name="Normal 3 11 2 6 7" xfId="39062"/>
    <cellStyle name="Normal 3 11 2 7" xfId="7458"/>
    <cellStyle name="Normal 3 11 2 7 2" xfId="39063"/>
    <cellStyle name="Normal 3 11 2 8" xfId="7459"/>
    <cellStyle name="Normal 3 11 2 8 2" xfId="39064"/>
    <cellStyle name="Normal 3 11 2 9" xfId="39065"/>
    <cellStyle name="Normal 3 11 3" xfId="7460"/>
    <cellStyle name="Normal 3 11 3 2" xfId="7461"/>
    <cellStyle name="Normal 3 11 3 2 2" xfId="7462"/>
    <cellStyle name="Normal 3 11 3 2 2 2" xfId="39066"/>
    <cellStyle name="Normal 3 11 3 2 2 3" xfId="39067"/>
    <cellStyle name="Normal 3 11 3 2 2 4" xfId="39068"/>
    <cellStyle name="Normal 3 11 3 2 2 5" xfId="39069"/>
    <cellStyle name="Normal 3 11 3 2 2 6" xfId="39070"/>
    <cellStyle name="Normal 3 11 3 2 2 7" xfId="39071"/>
    <cellStyle name="Normal 3 11 3 2 2 8" xfId="39072"/>
    <cellStyle name="Normal 3 11 3 2 3" xfId="7463"/>
    <cellStyle name="Normal 3 11 3 2 3 2" xfId="39073"/>
    <cellStyle name="Normal 3 11 3 2 4" xfId="7464"/>
    <cellStyle name="Normal 3 11 3 2 4 2" xfId="39074"/>
    <cellStyle name="Normal 3 11 3 2 5" xfId="39075"/>
    <cellStyle name="Normal 3 11 3 2 6" xfId="39076"/>
    <cellStyle name="Normal 3 11 3 2 7" xfId="39077"/>
    <cellStyle name="Normal 3 11 3 2 8" xfId="39078"/>
    <cellStyle name="Normal 3 11 3 3" xfId="7465"/>
    <cellStyle name="Normal 3 11 3 3 2" xfId="39079"/>
    <cellStyle name="Normal 3 11 3 3 3" xfId="39080"/>
    <cellStyle name="Normal 3 11 3 3 4" xfId="39081"/>
    <cellStyle name="Normal 3 11 3 3 5" xfId="39082"/>
    <cellStyle name="Normal 3 11 3 3 6" xfId="39083"/>
    <cellStyle name="Normal 3 11 3 3 7" xfId="39084"/>
    <cellStyle name="Normal 3 11 3 4" xfId="7466"/>
    <cellStyle name="Normal 3 11 3 4 2" xfId="39085"/>
    <cellStyle name="Normal 3 11 3 5" xfId="7467"/>
    <cellStyle name="Normal 3 11 3 5 2" xfId="39086"/>
    <cellStyle name="Normal 3 11 3 6" xfId="39087"/>
    <cellStyle name="Normal 3 11 3 7" xfId="39088"/>
    <cellStyle name="Normal 3 11 3 8" xfId="39089"/>
    <cellStyle name="Normal 3 11 3 9" xfId="39090"/>
    <cellStyle name="Normal 3 11 4" xfId="7468"/>
    <cellStyle name="Normal 3 11 4 2" xfId="7469"/>
    <cellStyle name="Normal 3 11 4 2 2" xfId="7470"/>
    <cellStyle name="Normal 3 11 4 2 2 2" xfId="39091"/>
    <cellStyle name="Normal 3 11 4 2 2 3" xfId="39092"/>
    <cellStyle name="Normal 3 11 4 2 2 4" xfId="39093"/>
    <cellStyle name="Normal 3 11 4 2 2 5" xfId="39094"/>
    <cellStyle name="Normal 3 11 4 2 2 6" xfId="39095"/>
    <cellStyle name="Normal 3 11 4 2 2 7" xfId="39096"/>
    <cellStyle name="Normal 3 11 4 2 2 8" xfId="39097"/>
    <cellStyle name="Normal 3 11 4 2 3" xfId="7471"/>
    <cellStyle name="Normal 3 11 4 2 3 2" xfId="39098"/>
    <cellStyle name="Normal 3 11 4 2 4" xfId="7472"/>
    <cellStyle name="Normal 3 11 4 2 4 2" xfId="39099"/>
    <cellStyle name="Normal 3 11 4 2 5" xfId="39100"/>
    <cellStyle name="Normal 3 11 4 2 6" xfId="39101"/>
    <cellStyle name="Normal 3 11 4 2 7" xfId="39102"/>
    <cellStyle name="Normal 3 11 4 2 8" xfId="39103"/>
    <cellStyle name="Normal 3 11 4 3" xfId="7473"/>
    <cellStyle name="Normal 3 11 4 3 2" xfId="39104"/>
    <cellStyle name="Normal 3 11 4 3 3" xfId="39105"/>
    <cellStyle name="Normal 3 11 4 3 4" xfId="39106"/>
    <cellStyle name="Normal 3 11 4 3 5" xfId="39107"/>
    <cellStyle name="Normal 3 11 4 3 6" xfId="39108"/>
    <cellStyle name="Normal 3 11 4 3 7" xfId="39109"/>
    <cellStyle name="Normal 3 11 4 4" xfId="7474"/>
    <cellStyle name="Normal 3 11 4 4 2" xfId="39110"/>
    <cellStyle name="Normal 3 11 4 5" xfId="7475"/>
    <cellStyle name="Normal 3 11 4 5 2" xfId="39111"/>
    <cellStyle name="Normal 3 11 4 6" xfId="39112"/>
    <cellStyle name="Normal 3 11 4 7" xfId="39113"/>
    <cellStyle name="Normal 3 11 4 8" xfId="39114"/>
    <cellStyle name="Normal 3 11 4 9" xfId="39115"/>
    <cellStyle name="Normal 3 11 5" xfId="7476"/>
    <cellStyle name="Normal 3 11 5 2" xfId="7477"/>
    <cellStyle name="Normal 3 11 5 2 2" xfId="39116"/>
    <cellStyle name="Normal 3 11 5 2 3" xfId="39117"/>
    <cellStyle name="Normal 3 11 5 2 4" xfId="39118"/>
    <cellStyle name="Normal 3 11 5 2 5" xfId="39119"/>
    <cellStyle name="Normal 3 11 5 2 6" xfId="39120"/>
    <cellStyle name="Normal 3 11 5 2 7" xfId="39121"/>
    <cellStyle name="Normal 3 11 5 2 8" xfId="39122"/>
    <cellStyle name="Normal 3 11 5 3" xfId="7478"/>
    <cellStyle name="Normal 3 11 5 3 2" xfId="39123"/>
    <cellStyle name="Normal 3 11 5 4" xfId="7479"/>
    <cellStyle name="Normal 3 11 5 4 2" xfId="39124"/>
    <cellStyle name="Normal 3 11 5 5" xfId="39125"/>
    <cellStyle name="Normal 3 11 5 6" xfId="39126"/>
    <cellStyle name="Normal 3 11 5 7" xfId="39127"/>
    <cellStyle name="Normal 3 11 5 8" xfId="39128"/>
    <cellStyle name="Normal 3 11 6" xfId="7480"/>
    <cellStyle name="Normal 3 11 6 2" xfId="39129"/>
    <cellStyle name="Normal 3 11 6 3" xfId="39130"/>
    <cellStyle name="Normal 3 11 6 4" xfId="39131"/>
    <cellStyle name="Normal 3 11 6 5" xfId="39132"/>
    <cellStyle name="Normal 3 11 6 6" xfId="39133"/>
    <cellStyle name="Normal 3 11 6 7" xfId="39134"/>
    <cellStyle name="Normal 3 11 7" xfId="7481"/>
    <cellStyle name="Normal 3 11 7 2" xfId="39135"/>
    <cellStyle name="Normal 3 11 8" xfId="7482"/>
    <cellStyle name="Normal 3 11 8 2" xfId="39136"/>
    <cellStyle name="Normal 3 11 9" xfId="39137"/>
    <cellStyle name="Normal 3 12" xfId="7483"/>
    <cellStyle name="Normal 3 12 10" xfId="39138"/>
    <cellStyle name="Normal 3 12 11" xfId="39139"/>
    <cellStyle name="Normal 3 12 12" xfId="39140"/>
    <cellStyle name="Normal 3 12 2" xfId="7484"/>
    <cellStyle name="Normal 3 12 2 10" xfId="39141"/>
    <cellStyle name="Normal 3 12 2 11" xfId="39142"/>
    <cellStyle name="Normal 3 12 2 12" xfId="39143"/>
    <cellStyle name="Normal 3 12 2 2" xfId="7485"/>
    <cellStyle name="Normal 3 12 2 2 2" xfId="7486"/>
    <cellStyle name="Normal 3 12 2 2 2 2" xfId="7487"/>
    <cellStyle name="Normal 3 12 2 2 2 2 2" xfId="39144"/>
    <cellStyle name="Normal 3 12 2 2 2 2 3" xfId="39145"/>
    <cellStyle name="Normal 3 12 2 2 2 2 4" xfId="39146"/>
    <cellStyle name="Normal 3 12 2 2 2 2 5" xfId="39147"/>
    <cellStyle name="Normal 3 12 2 2 2 2 6" xfId="39148"/>
    <cellStyle name="Normal 3 12 2 2 2 2 7" xfId="39149"/>
    <cellStyle name="Normal 3 12 2 2 2 2 8" xfId="39150"/>
    <cellStyle name="Normal 3 12 2 2 2 3" xfId="7488"/>
    <cellStyle name="Normal 3 12 2 2 2 3 2" xfId="39151"/>
    <cellStyle name="Normal 3 12 2 2 2 4" xfId="7489"/>
    <cellStyle name="Normal 3 12 2 2 2 4 2" xfId="39152"/>
    <cellStyle name="Normal 3 12 2 2 2 5" xfId="39153"/>
    <cellStyle name="Normal 3 12 2 2 2 6" xfId="39154"/>
    <cellStyle name="Normal 3 12 2 2 2 7" xfId="39155"/>
    <cellStyle name="Normal 3 12 2 2 2 8" xfId="39156"/>
    <cellStyle name="Normal 3 12 2 2 3" xfId="7490"/>
    <cellStyle name="Normal 3 12 2 2 3 2" xfId="39157"/>
    <cellStyle name="Normal 3 12 2 2 3 3" xfId="39158"/>
    <cellStyle name="Normal 3 12 2 2 3 4" xfId="39159"/>
    <cellStyle name="Normal 3 12 2 2 3 5" xfId="39160"/>
    <cellStyle name="Normal 3 12 2 2 3 6" xfId="39161"/>
    <cellStyle name="Normal 3 12 2 2 3 7" xfId="39162"/>
    <cellStyle name="Normal 3 12 2 2 4" xfId="7491"/>
    <cellStyle name="Normal 3 12 2 2 4 2" xfId="39163"/>
    <cellStyle name="Normal 3 12 2 2 5" xfId="7492"/>
    <cellStyle name="Normal 3 12 2 2 5 2" xfId="39164"/>
    <cellStyle name="Normal 3 12 2 2 6" xfId="39165"/>
    <cellStyle name="Normal 3 12 2 2 7" xfId="39166"/>
    <cellStyle name="Normal 3 12 2 2 8" xfId="39167"/>
    <cellStyle name="Normal 3 12 2 2 9" xfId="39168"/>
    <cellStyle name="Normal 3 12 2 3" xfId="7493"/>
    <cellStyle name="Normal 3 12 2 3 2" xfId="7494"/>
    <cellStyle name="Normal 3 12 2 3 2 2" xfId="7495"/>
    <cellStyle name="Normal 3 12 2 3 2 2 2" xfId="39169"/>
    <cellStyle name="Normal 3 12 2 3 2 2 3" xfId="39170"/>
    <cellStyle name="Normal 3 12 2 3 2 2 4" xfId="39171"/>
    <cellStyle name="Normal 3 12 2 3 2 2 5" xfId="39172"/>
    <cellStyle name="Normal 3 12 2 3 2 2 6" xfId="39173"/>
    <cellStyle name="Normal 3 12 2 3 2 2 7" xfId="39174"/>
    <cellStyle name="Normal 3 12 2 3 2 2 8" xfId="39175"/>
    <cellStyle name="Normal 3 12 2 3 2 3" xfId="7496"/>
    <cellStyle name="Normal 3 12 2 3 2 3 2" xfId="39176"/>
    <cellStyle name="Normal 3 12 2 3 2 4" xfId="7497"/>
    <cellStyle name="Normal 3 12 2 3 2 4 2" xfId="39177"/>
    <cellStyle name="Normal 3 12 2 3 2 5" xfId="39178"/>
    <cellStyle name="Normal 3 12 2 3 2 6" xfId="39179"/>
    <cellStyle name="Normal 3 12 2 3 2 7" xfId="39180"/>
    <cellStyle name="Normal 3 12 2 3 2 8" xfId="39181"/>
    <cellStyle name="Normal 3 12 2 3 3" xfId="7498"/>
    <cellStyle name="Normal 3 12 2 3 3 2" xfId="39182"/>
    <cellStyle name="Normal 3 12 2 3 3 3" xfId="39183"/>
    <cellStyle name="Normal 3 12 2 3 3 4" xfId="39184"/>
    <cellStyle name="Normal 3 12 2 3 3 5" xfId="39185"/>
    <cellStyle name="Normal 3 12 2 3 3 6" xfId="39186"/>
    <cellStyle name="Normal 3 12 2 3 3 7" xfId="39187"/>
    <cellStyle name="Normal 3 12 2 3 4" xfId="7499"/>
    <cellStyle name="Normal 3 12 2 3 4 2" xfId="39188"/>
    <cellStyle name="Normal 3 12 2 3 5" xfId="7500"/>
    <cellStyle name="Normal 3 12 2 3 5 2" xfId="39189"/>
    <cellStyle name="Normal 3 12 2 3 6" xfId="39190"/>
    <cellStyle name="Normal 3 12 2 3 7" xfId="39191"/>
    <cellStyle name="Normal 3 12 2 3 8" xfId="39192"/>
    <cellStyle name="Normal 3 12 2 3 9" xfId="39193"/>
    <cellStyle name="Normal 3 12 2 4" xfId="7501"/>
    <cellStyle name="Normal 3 12 2 4 2" xfId="7502"/>
    <cellStyle name="Normal 3 12 2 4 2 2" xfId="7503"/>
    <cellStyle name="Normal 3 12 2 4 2 2 2" xfId="39194"/>
    <cellStyle name="Normal 3 12 2 4 2 2 3" xfId="39195"/>
    <cellStyle name="Normal 3 12 2 4 2 2 4" xfId="39196"/>
    <cellStyle name="Normal 3 12 2 4 2 2 5" xfId="39197"/>
    <cellStyle name="Normal 3 12 2 4 2 2 6" xfId="39198"/>
    <cellStyle name="Normal 3 12 2 4 2 2 7" xfId="39199"/>
    <cellStyle name="Normal 3 12 2 4 2 2 8" xfId="39200"/>
    <cellStyle name="Normal 3 12 2 4 2 3" xfId="7504"/>
    <cellStyle name="Normal 3 12 2 4 2 3 2" xfId="39201"/>
    <cellStyle name="Normal 3 12 2 4 2 4" xfId="7505"/>
    <cellStyle name="Normal 3 12 2 4 2 4 2" xfId="39202"/>
    <cellStyle name="Normal 3 12 2 4 2 5" xfId="39203"/>
    <cellStyle name="Normal 3 12 2 4 2 6" xfId="39204"/>
    <cellStyle name="Normal 3 12 2 4 2 7" xfId="39205"/>
    <cellStyle name="Normal 3 12 2 4 2 8" xfId="39206"/>
    <cellStyle name="Normal 3 12 2 4 3" xfId="7506"/>
    <cellStyle name="Normal 3 12 2 4 3 2" xfId="39207"/>
    <cellStyle name="Normal 3 12 2 4 3 3" xfId="39208"/>
    <cellStyle name="Normal 3 12 2 4 3 4" xfId="39209"/>
    <cellStyle name="Normal 3 12 2 4 3 5" xfId="39210"/>
    <cellStyle name="Normal 3 12 2 4 3 6" xfId="39211"/>
    <cellStyle name="Normal 3 12 2 4 3 7" xfId="39212"/>
    <cellStyle name="Normal 3 12 2 4 4" xfId="7507"/>
    <cellStyle name="Normal 3 12 2 4 4 2" xfId="39213"/>
    <cellStyle name="Normal 3 12 2 4 5" xfId="7508"/>
    <cellStyle name="Normal 3 12 2 4 5 2" xfId="39214"/>
    <cellStyle name="Normal 3 12 2 4 6" xfId="39215"/>
    <cellStyle name="Normal 3 12 2 4 7" xfId="39216"/>
    <cellStyle name="Normal 3 12 2 4 8" xfId="39217"/>
    <cellStyle name="Normal 3 12 2 4 9" xfId="39218"/>
    <cellStyle name="Normal 3 12 2 5" xfId="7509"/>
    <cellStyle name="Normal 3 12 2 5 2" xfId="7510"/>
    <cellStyle name="Normal 3 12 2 5 2 2" xfId="39219"/>
    <cellStyle name="Normal 3 12 2 5 2 3" xfId="39220"/>
    <cellStyle name="Normal 3 12 2 5 2 4" xfId="39221"/>
    <cellStyle name="Normal 3 12 2 5 2 5" xfId="39222"/>
    <cellStyle name="Normal 3 12 2 5 2 6" xfId="39223"/>
    <cellStyle name="Normal 3 12 2 5 2 7" xfId="39224"/>
    <cellStyle name="Normal 3 12 2 5 2 8" xfId="39225"/>
    <cellStyle name="Normal 3 12 2 5 3" xfId="7511"/>
    <cellStyle name="Normal 3 12 2 5 3 2" xfId="39226"/>
    <cellStyle name="Normal 3 12 2 5 4" xfId="7512"/>
    <cellStyle name="Normal 3 12 2 5 4 2" xfId="39227"/>
    <cellStyle name="Normal 3 12 2 5 5" xfId="39228"/>
    <cellStyle name="Normal 3 12 2 5 6" xfId="39229"/>
    <cellStyle name="Normal 3 12 2 5 7" xfId="39230"/>
    <cellStyle name="Normal 3 12 2 5 8" xfId="39231"/>
    <cellStyle name="Normal 3 12 2 6" xfId="7513"/>
    <cellStyle name="Normal 3 12 2 6 2" xfId="39232"/>
    <cellStyle name="Normal 3 12 2 6 3" xfId="39233"/>
    <cellStyle name="Normal 3 12 2 6 4" xfId="39234"/>
    <cellStyle name="Normal 3 12 2 6 5" xfId="39235"/>
    <cellStyle name="Normal 3 12 2 6 6" xfId="39236"/>
    <cellStyle name="Normal 3 12 2 6 7" xfId="39237"/>
    <cellStyle name="Normal 3 12 2 7" xfId="7514"/>
    <cellStyle name="Normal 3 12 2 7 2" xfId="39238"/>
    <cellStyle name="Normal 3 12 2 8" xfId="7515"/>
    <cellStyle name="Normal 3 12 2 8 2" xfId="39239"/>
    <cellStyle name="Normal 3 12 2 9" xfId="39240"/>
    <cellStyle name="Normal 3 12 3" xfId="7516"/>
    <cellStyle name="Normal 3 12 3 2" xfId="7517"/>
    <cellStyle name="Normal 3 12 3 2 2" xfId="7518"/>
    <cellStyle name="Normal 3 12 3 2 2 2" xfId="39241"/>
    <cellStyle name="Normal 3 12 3 2 2 3" xfId="39242"/>
    <cellStyle name="Normal 3 12 3 2 2 4" xfId="39243"/>
    <cellStyle name="Normal 3 12 3 2 2 5" xfId="39244"/>
    <cellStyle name="Normal 3 12 3 2 2 6" xfId="39245"/>
    <cellStyle name="Normal 3 12 3 2 2 7" xfId="39246"/>
    <cellStyle name="Normal 3 12 3 2 2 8" xfId="39247"/>
    <cellStyle name="Normal 3 12 3 2 3" xfId="7519"/>
    <cellStyle name="Normal 3 12 3 2 3 2" xfId="39248"/>
    <cellStyle name="Normal 3 12 3 2 4" xfId="7520"/>
    <cellStyle name="Normal 3 12 3 2 4 2" xfId="39249"/>
    <cellStyle name="Normal 3 12 3 2 5" xfId="39250"/>
    <cellStyle name="Normal 3 12 3 2 6" xfId="39251"/>
    <cellStyle name="Normal 3 12 3 2 7" xfId="39252"/>
    <cellStyle name="Normal 3 12 3 2 8" xfId="39253"/>
    <cellStyle name="Normal 3 12 3 3" xfId="7521"/>
    <cellStyle name="Normal 3 12 3 3 2" xfId="39254"/>
    <cellStyle name="Normal 3 12 3 3 3" xfId="39255"/>
    <cellStyle name="Normal 3 12 3 3 4" xfId="39256"/>
    <cellStyle name="Normal 3 12 3 3 5" xfId="39257"/>
    <cellStyle name="Normal 3 12 3 3 6" xfId="39258"/>
    <cellStyle name="Normal 3 12 3 3 7" xfId="39259"/>
    <cellStyle name="Normal 3 12 3 4" xfId="7522"/>
    <cellStyle name="Normal 3 12 3 4 2" xfId="39260"/>
    <cellStyle name="Normal 3 12 3 5" xfId="7523"/>
    <cellStyle name="Normal 3 12 3 5 2" xfId="39261"/>
    <cellStyle name="Normal 3 12 3 6" xfId="39262"/>
    <cellStyle name="Normal 3 12 3 7" xfId="39263"/>
    <cellStyle name="Normal 3 12 3 8" xfId="39264"/>
    <cellStyle name="Normal 3 12 3 9" xfId="39265"/>
    <cellStyle name="Normal 3 12 4" xfId="7524"/>
    <cellStyle name="Normal 3 12 4 2" xfId="7525"/>
    <cellStyle name="Normal 3 12 4 2 2" xfId="7526"/>
    <cellStyle name="Normal 3 12 4 2 2 2" xfId="39266"/>
    <cellStyle name="Normal 3 12 4 2 2 3" xfId="39267"/>
    <cellStyle name="Normal 3 12 4 2 2 4" xfId="39268"/>
    <cellStyle name="Normal 3 12 4 2 2 5" xfId="39269"/>
    <cellStyle name="Normal 3 12 4 2 2 6" xfId="39270"/>
    <cellStyle name="Normal 3 12 4 2 2 7" xfId="39271"/>
    <cellStyle name="Normal 3 12 4 2 2 8" xfId="39272"/>
    <cellStyle name="Normal 3 12 4 2 3" xfId="7527"/>
    <cellStyle name="Normal 3 12 4 2 3 2" xfId="39273"/>
    <cellStyle name="Normal 3 12 4 2 4" xfId="7528"/>
    <cellStyle name="Normal 3 12 4 2 4 2" xfId="39274"/>
    <cellStyle name="Normal 3 12 4 2 5" xfId="39275"/>
    <cellStyle name="Normal 3 12 4 2 6" xfId="39276"/>
    <cellStyle name="Normal 3 12 4 2 7" xfId="39277"/>
    <cellStyle name="Normal 3 12 4 2 8" xfId="39278"/>
    <cellStyle name="Normal 3 12 4 3" xfId="7529"/>
    <cellStyle name="Normal 3 12 4 3 2" xfId="39279"/>
    <cellStyle name="Normal 3 12 4 3 3" xfId="39280"/>
    <cellStyle name="Normal 3 12 4 3 4" xfId="39281"/>
    <cellStyle name="Normal 3 12 4 3 5" xfId="39282"/>
    <cellStyle name="Normal 3 12 4 3 6" xfId="39283"/>
    <cellStyle name="Normal 3 12 4 3 7" xfId="39284"/>
    <cellStyle name="Normal 3 12 4 4" xfId="7530"/>
    <cellStyle name="Normal 3 12 4 4 2" xfId="39285"/>
    <cellStyle name="Normal 3 12 4 5" xfId="7531"/>
    <cellStyle name="Normal 3 12 4 5 2" xfId="39286"/>
    <cellStyle name="Normal 3 12 4 6" xfId="39287"/>
    <cellStyle name="Normal 3 12 4 7" xfId="39288"/>
    <cellStyle name="Normal 3 12 4 8" xfId="39289"/>
    <cellStyle name="Normal 3 12 4 9" xfId="39290"/>
    <cellStyle name="Normal 3 12 5" xfId="7532"/>
    <cellStyle name="Normal 3 12 5 2" xfId="7533"/>
    <cellStyle name="Normal 3 12 5 2 2" xfId="39291"/>
    <cellStyle name="Normal 3 12 5 2 3" xfId="39292"/>
    <cellStyle name="Normal 3 12 5 2 4" xfId="39293"/>
    <cellStyle name="Normal 3 12 5 2 5" xfId="39294"/>
    <cellStyle name="Normal 3 12 5 2 6" xfId="39295"/>
    <cellStyle name="Normal 3 12 5 2 7" xfId="39296"/>
    <cellStyle name="Normal 3 12 5 2 8" xfId="39297"/>
    <cellStyle name="Normal 3 12 5 3" xfId="7534"/>
    <cellStyle name="Normal 3 12 5 3 2" xfId="39298"/>
    <cellStyle name="Normal 3 12 5 4" xfId="7535"/>
    <cellStyle name="Normal 3 12 5 4 2" xfId="39299"/>
    <cellStyle name="Normal 3 12 5 5" xfId="39300"/>
    <cellStyle name="Normal 3 12 5 6" xfId="39301"/>
    <cellStyle name="Normal 3 12 5 7" xfId="39302"/>
    <cellStyle name="Normal 3 12 5 8" xfId="39303"/>
    <cellStyle name="Normal 3 12 6" xfId="7536"/>
    <cellStyle name="Normal 3 12 6 2" xfId="39304"/>
    <cellStyle name="Normal 3 12 6 3" xfId="39305"/>
    <cellStyle name="Normal 3 12 6 4" xfId="39306"/>
    <cellStyle name="Normal 3 12 6 5" xfId="39307"/>
    <cellStyle name="Normal 3 12 6 6" xfId="39308"/>
    <cellStyle name="Normal 3 12 6 7" xfId="39309"/>
    <cellStyle name="Normal 3 12 7" xfId="7537"/>
    <cellStyle name="Normal 3 12 7 2" xfId="39310"/>
    <cellStyle name="Normal 3 12 8" xfId="7538"/>
    <cellStyle name="Normal 3 12 8 2" xfId="39311"/>
    <cellStyle name="Normal 3 12 9" xfId="39312"/>
    <cellStyle name="Normal 3 13" xfId="7539"/>
    <cellStyle name="Normal 3 13 10" xfId="39313"/>
    <cellStyle name="Normal 3 13 11" xfId="39314"/>
    <cellStyle name="Normal 3 13 12" xfId="39315"/>
    <cellStyle name="Normal 3 13 2" xfId="7540"/>
    <cellStyle name="Normal 3 13 2 10" xfId="39316"/>
    <cellStyle name="Normal 3 13 2 11" xfId="39317"/>
    <cellStyle name="Normal 3 13 2 12" xfId="39318"/>
    <cellStyle name="Normal 3 13 2 2" xfId="7541"/>
    <cellStyle name="Normal 3 13 2 2 2" xfId="7542"/>
    <cellStyle name="Normal 3 13 2 2 2 2" xfId="7543"/>
    <cellStyle name="Normal 3 13 2 2 2 2 2" xfId="39319"/>
    <cellStyle name="Normal 3 13 2 2 2 2 3" xfId="39320"/>
    <cellStyle name="Normal 3 13 2 2 2 2 4" xfId="39321"/>
    <cellStyle name="Normal 3 13 2 2 2 2 5" xfId="39322"/>
    <cellStyle name="Normal 3 13 2 2 2 2 6" xfId="39323"/>
    <cellStyle name="Normal 3 13 2 2 2 2 7" xfId="39324"/>
    <cellStyle name="Normal 3 13 2 2 2 2 8" xfId="39325"/>
    <cellStyle name="Normal 3 13 2 2 2 3" xfId="7544"/>
    <cellStyle name="Normal 3 13 2 2 2 3 2" xfId="39326"/>
    <cellStyle name="Normal 3 13 2 2 2 4" xfId="7545"/>
    <cellStyle name="Normal 3 13 2 2 2 4 2" xfId="39327"/>
    <cellStyle name="Normal 3 13 2 2 2 5" xfId="39328"/>
    <cellStyle name="Normal 3 13 2 2 2 6" xfId="39329"/>
    <cellStyle name="Normal 3 13 2 2 2 7" xfId="39330"/>
    <cellStyle name="Normal 3 13 2 2 2 8" xfId="39331"/>
    <cellStyle name="Normal 3 13 2 2 3" xfId="7546"/>
    <cellStyle name="Normal 3 13 2 2 3 2" xfId="39332"/>
    <cellStyle name="Normal 3 13 2 2 3 3" xfId="39333"/>
    <cellStyle name="Normal 3 13 2 2 3 4" xfId="39334"/>
    <cellStyle name="Normal 3 13 2 2 3 5" xfId="39335"/>
    <cellStyle name="Normal 3 13 2 2 3 6" xfId="39336"/>
    <cellStyle name="Normal 3 13 2 2 3 7" xfId="39337"/>
    <cellStyle name="Normal 3 13 2 2 4" xfId="7547"/>
    <cellStyle name="Normal 3 13 2 2 4 2" xfId="39338"/>
    <cellStyle name="Normal 3 13 2 2 5" xfId="7548"/>
    <cellStyle name="Normal 3 13 2 2 5 2" xfId="39339"/>
    <cellStyle name="Normal 3 13 2 2 6" xfId="39340"/>
    <cellStyle name="Normal 3 13 2 2 7" xfId="39341"/>
    <cellStyle name="Normal 3 13 2 2 8" xfId="39342"/>
    <cellStyle name="Normal 3 13 2 2 9" xfId="39343"/>
    <cellStyle name="Normal 3 13 2 3" xfId="7549"/>
    <cellStyle name="Normal 3 13 2 3 2" xfId="7550"/>
    <cellStyle name="Normal 3 13 2 3 2 2" xfId="7551"/>
    <cellStyle name="Normal 3 13 2 3 2 2 2" xfId="39344"/>
    <cellStyle name="Normal 3 13 2 3 2 2 3" xfId="39345"/>
    <cellStyle name="Normal 3 13 2 3 2 2 4" xfId="39346"/>
    <cellStyle name="Normal 3 13 2 3 2 2 5" xfId="39347"/>
    <cellStyle name="Normal 3 13 2 3 2 2 6" xfId="39348"/>
    <cellStyle name="Normal 3 13 2 3 2 2 7" xfId="39349"/>
    <cellStyle name="Normal 3 13 2 3 2 2 8" xfId="39350"/>
    <cellStyle name="Normal 3 13 2 3 2 3" xfId="7552"/>
    <cellStyle name="Normal 3 13 2 3 2 3 2" xfId="39351"/>
    <cellStyle name="Normal 3 13 2 3 2 4" xfId="7553"/>
    <cellStyle name="Normal 3 13 2 3 2 4 2" xfId="39352"/>
    <cellStyle name="Normal 3 13 2 3 2 5" xfId="39353"/>
    <cellStyle name="Normal 3 13 2 3 2 6" xfId="39354"/>
    <cellStyle name="Normal 3 13 2 3 2 7" xfId="39355"/>
    <cellStyle name="Normal 3 13 2 3 2 8" xfId="39356"/>
    <cellStyle name="Normal 3 13 2 3 3" xfId="7554"/>
    <cellStyle name="Normal 3 13 2 3 3 2" xfId="39357"/>
    <cellStyle name="Normal 3 13 2 3 3 3" xfId="39358"/>
    <cellStyle name="Normal 3 13 2 3 3 4" xfId="39359"/>
    <cellStyle name="Normal 3 13 2 3 3 5" xfId="39360"/>
    <cellStyle name="Normal 3 13 2 3 3 6" xfId="39361"/>
    <cellStyle name="Normal 3 13 2 3 3 7" xfId="39362"/>
    <cellStyle name="Normal 3 13 2 3 4" xfId="7555"/>
    <cellStyle name="Normal 3 13 2 3 4 2" xfId="39363"/>
    <cellStyle name="Normal 3 13 2 3 5" xfId="7556"/>
    <cellStyle name="Normal 3 13 2 3 5 2" xfId="39364"/>
    <cellStyle name="Normal 3 13 2 3 6" xfId="39365"/>
    <cellStyle name="Normal 3 13 2 3 7" xfId="39366"/>
    <cellStyle name="Normal 3 13 2 3 8" xfId="39367"/>
    <cellStyle name="Normal 3 13 2 3 9" xfId="39368"/>
    <cellStyle name="Normal 3 13 2 4" xfId="7557"/>
    <cellStyle name="Normal 3 13 2 4 2" xfId="7558"/>
    <cellStyle name="Normal 3 13 2 4 2 2" xfId="7559"/>
    <cellStyle name="Normal 3 13 2 4 2 2 2" xfId="39369"/>
    <cellStyle name="Normal 3 13 2 4 2 2 3" xfId="39370"/>
    <cellStyle name="Normal 3 13 2 4 2 2 4" xfId="39371"/>
    <cellStyle name="Normal 3 13 2 4 2 2 5" xfId="39372"/>
    <cellStyle name="Normal 3 13 2 4 2 2 6" xfId="39373"/>
    <cellStyle name="Normal 3 13 2 4 2 2 7" xfId="39374"/>
    <cellStyle name="Normal 3 13 2 4 2 2 8" xfId="39375"/>
    <cellStyle name="Normal 3 13 2 4 2 3" xfId="7560"/>
    <cellStyle name="Normal 3 13 2 4 2 3 2" xfId="39376"/>
    <cellStyle name="Normal 3 13 2 4 2 4" xfId="7561"/>
    <cellStyle name="Normal 3 13 2 4 2 4 2" xfId="39377"/>
    <cellStyle name="Normal 3 13 2 4 2 5" xfId="39378"/>
    <cellStyle name="Normal 3 13 2 4 2 6" xfId="39379"/>
    <cellStyle name="Normal 3 13 2 4 2 7" xfId="39380"/>
    <cellStyle name="Normal 3 13 2 4 2 8" xfId="39381"/>
    <cellStyle name="Normal 3 13 2 4 3" xfId="7562"/>
    <cellStyle name="Normal 3 13 2 4 3 2" xfId="39382"/>
    <cellStyle name="Normal 3 13 2 4 3 3" xfId="39383"/>
    <cellStyle name="Normal 3 13 2 4 3 4" xfId="39384"/>
    <cellStyle name="Normal 3 13 2 4 3 5" xfId="39385"/>
    <cellStyle name="Normal 3 13 2 4 3 6" xfId="39386"/>
    <cellStyle name="Normal 3 13 2 4 3 7" xfId="39387"/>
    <cellStyle name="Normal 3 13 2 4 4" xfId="7563"/>
    <cellStyle name="Normal 3 13 2 4 4 2" xfId="39388"/>
    <cellStyle name="Normal 3 13 2 4 5" xfId="7564"/>
    <cellStyle name="Normal 3 13 2 4 5 2" xfId="39389"/>
    <cellStyle name="Normal 3 13 2 4 6" xfId="39390"/>
    <cellStyle name="Normal 3 13 2 4 7" xfId="39391"/>
    <cellStyle name="Normal 3 13 2 4 8" xfId="39392"/>
    <cellStyle name="Normal 3 13 2 4 9" xfId="39393"/>
    <cellStyle name="Normal 3 13 2 5" xfId="7565"/>
    <cellStyle name="Normal 3 13 2 5 2" xfId="7566"/>
    <cellStyle name="Normal 3 13 2 5 2 2" xfId="39394"/>
    <cellStyle name="Normal 3 13 2 5 2 3" xfId="39395"/>
    <cellStyle name="Normal 3 13 2 5 2 4" xfId="39396"/>
    <cellStyle name="Normal 3 13 2 5 2 5" xfId="39397"/>
    <cellStyle name="Normal 3 13 2 5 2 6" xfId="39398"/>
    <cellStyle name="Normal 3 13 2 5 2 7" xfId="39399"/>
    <cellStyle name="Normal 3 13 2 5 2 8" xfId="39400"/>
    <cellStyle name="Normal 3 13 2 5 3" xfId="7567"/>
    <cellStyle name="Normal 3 13 2 5 3 2" xfId="39401"/>
    <cellStyle name="Normal 3 13 2 5 4" xfId="7568"/>
    <cellStyle name="Normal 3 13 2 5 4 2" xfId="39402"/>
    <cellStyle name="Normal 3 13 2 5 5" xfId="39403"/>
    <cellStyle name="Normal 3 13 2 5 6" xfId="39404"/>
    <cellStyle name="Normal 3 13 2 5 7" xfId="39405"/>
    <cellStyle name="Normal 3 13 2 5 8" xfId="39406"/>
    <cellStyle name="Normal 3 13 2 6" xfId="7569"/>
    <cellStyle name="Normal 3 13 2 6 2" xfId="39407"/>
    <cellStyle name="Normal 3 13 2 6 3" xfId="39408"/>
    <cellStyle name="Normal 3 13 2 6 4" xfId="39409"/>
    <cellStyle name="Normal 3 13 2 6 5" xfId="39410"/>
    <cellStyle name="Normal 3 13 2 6 6" xfId="39411"/>
    <cellStyle name="Normal 3 13 2 6 7" xfId="39412"/>
    <cellStyle name="Normal 3 13 2 7" xfId="7570"/>
    <cellStyle name="Normal 3 13 2 7 2" xfId="39413"/>
    <cellStyle name="Normal 3 13 2 8" xfId="7571"/>
    <cellStyle name="Normal 3 13 2 8 2" xfId="39414"/>
    <cellStyle name="Normal 3 13 2 9" xfId="39415"/>
    <cellStyle name="Normal 3 13 3" xfId="7572"/>
    <cellStyle name="Normal 3 13 3 2" xfId="7573"/>
    <cellStyle name="Normal 3 13 3 2 2" xfId="7574"/>
    <cellStyle name="Normal 3 13 3 2 2 2" xfId="39416"/>
    <cellStyle name="Normal 3 13 3 2 2 3" xfId="39417"/>
    <cellStyle name="Normal 3 13 3 2 2 4" xfId="39418"/>
    <cellStyle name="Normal 3 13 3 2 2 5" xfId="39419"/>
    <cellStyle name="Normal 3 13 3 2 2 6" xfId="39420"/>
    <cellStyle name="Normal 3 13 3 2 2 7" xfId="39421"/>
    <cellStyle name="Normal 3 13 3 2 2 8" xfId="39422"/>
    <cellStyle name="Normal 3 13 3 2 3" xfId="7575"/>
    <cellStyle name="Normal 3 13 3 2 3 2" xfId="39423"/>
    <cellStyle name="Normal 3 13 3 2 4" xfId="7576"/>
    <cellStyle name="Normal 3 13 3 2 4 2" xfId="39424"/>
    <cellStyle name="Normal 3 13 3 2 5" xfId="39425"/>
    <cellStyle name="Normal 3 13 3 2 6" xfId="39426"/>
    <cellStyle name="Normal 3 13 3 2 7" xfId="39427"/>
    <cellStyle name="Normal 3 13 3 2 8" xfId="39428"/>
    <cellStyle name="Normal 3 13 3 3" xfId="7577"/>
    <cellStyle name="Normal 3 13 3 3 2" xfId="39429"/>
    <cellStyle name="Normal 3 13 3 3 3" xfId="39430"/>
    <cellStyle name="Normal 3 13 3 3 4" xfId="39431"/>
    <cellStyle name="Normal 3 13 3 3 5" xfId="39432"/>
    <cellStyle name="Normal 3 13 3 3 6" xfId="39433"/>
    <cellStyle name="Normal 3 13 3 3 7" xfId="39434"/>
    <cellStyle name="Normal 3 13 3 4" xfId="7578"/>
    <cellStyle name="Normal 3 13 3 4 2" xfId="39435"/>
    <cellStyle name="Normal 3 13 3 5" xfId="7579"/>
    <cellStyle name="Normal 3 13 3 5 2" xfId="39436"/>
    <cellStyle name="Normal 3 13 3 6" xfId="39437"/>
    <cellStyle name="Normal 3 13 3 7" xfId="39438"/>
    <cellStyle name="Normal 3 13 3 8" xfId="39439"/>
    <cellStyle name="Normal 3 13 3 9" xfId="39440"/>
    <cellStyle name="Normal 3 13 4" xfId="7580"/>
    <cellStyle name="Normal 3 13 4 2" xfId="7581"/>
    <cellStyle name="Normal 3 13 4 2 2" xfId="7582"/>
    <cellStyle name="Normal 3 13 4 2 2 2" xfId="39441"/>
    <cellStyle name="Normal 3 13 4 2 2 3" xfId="39442"/>
    <cellStyle name="Normal 3 13 4 2 2 4" xfId="39443"/>
    <cellStyle name="Normal 3 13 4 2 2 5" xfId="39444"/>
    <cellStyle name="Normal 3 13 4 2 2 6" xfId="39445"/>
    <cellStyle name="Normal 3 13 4 2 2 7" xfId="39446"/>
    <cellStyle name="Normal 3 13 4 2 2 8" xfId="39447"/>
    <cellStyle name="Normal 3 13 4 2 3" xfId="7583"/>
    <cellStyle name="Normal 3 13 4 2 3 2" xfId="39448"/>
    <cellStyle name="Normal 3 13 4 2 4" xfId="7584"/>
    <cellStyle name="Normal 3 13 4 2 4 2" xfId="39449"/>
    <cellStyle name="Normal 3 13 4 2 5" xfId="39450"/>
    <cellStyle name="Normal 3 13 4 2 6" xfId="39451"/>
    <cellStyle name="Normal 3 13 4 2 7" xfId="39452"/>
    <cellStyle name="Normal 3 13 4 2 8" xfId="39453"/>
    <cellStyle name="Normal 3 13 4 3" xfId="7585"/>
    <cellStyle name="Normal 3 13 4 3 2" xfId="39454"/>
    <cellStyle name="Normal 3 13 4 3 3" xfId="39455"/>
    <cellStyle name="Normal 3 13 4 3 4" xfId="39456"/>
    <cellStyle name="Normal 3 13 4 3 5" xfId="39457"/>
    <cellStyle name="Normal 3 13 4 3 6" xfId="39458"/>
    <cellStyle name="Normal 3 13 4 3 7" xfId="39459"/>
    <cellStyle name="Normal 3 13 4 4" xfId="7586"/>
    <cellStyle name="Normal 3 13 4 4 2" xfId="39460"/>
    <cellStyle name="Normal 3 13 4 5" xfId="7587"/>
    <cellStyle name="Normal 3 13 4 5 2" xfId="39461"/>
    <cellStyle name="Normal 3 13 4 6" xfId="39462"/>
    <cellStyle name="Normal 3 13 4 7" xfId="39463"/>
    <cellStyle name="Normal 3 13 4 8" xfId="39464"/>
    <cellStyle name="Normal 3 13 4 9" xfId="39465"/>
    <cellStyle name="Normal 3 13 5" xfId="7588"/>
    <cellStyle name="Normal 3 13 5 2" xfId="7589"/>
    <cellStyle name="Normal 3 13 5 2 2" xfId="39466"/>
    <cellStyle name="Normal 3 13 5 2 3" xfId="39467"/>
    <cellStyle name="Normal 3 13 5 2 4" xfId="39468"/>
    <cellStyle name="Normal 3 13 5 2 5" xfId="39469"/>
    <cellStyle name="Normal 3 13 5 2 6" xfId="39470"/>
    <cellStyle name="Normal 3 13 5 2 7" xfId="39471"/>
    <cellStyle name="Normal 3 13 5 2 8" xfId="39472"/>
    <cellStyle name="Normal 3 13 5 3" xfId="7590"/>
    <cellStyle name="Normal 3 13 5 3 2" xfId="39473"/>
    <cellStyle name="Normal 3 13 5 4" xfId="7591"/>
    <cellStyle name="Normal 3 13 5 4 2" xfId="39474"/>
    <cellStyle name="Normal 3 13 5 5" xfId="39475"/>
    <cellStyle name="Normal 3 13 5 6" xfId="39476"/>
    <cellStyle name="Normal 3 13 5 7" xfId="39477"/>
    <cellStyle name="Normal 3 13 5 8" xfId="39478"/>
    <cellStyle name="Normal 3 13 6" xfId="7592"/>
    <cellStyle name="Normal 3 13 6 2" xfId="39479"/>
    <cellStyle name="Normal 3 13 6 3" xfId="39480"/>
    <cellStyle name="Normal 3 13 6 4" xfId="39481"/>
    <cellStyle name="Normal 3 13 6 5" xfId="39482"/>
    <cellStyle name="Normal 3 13 6 6" xfId="39483"/>
    <cellStyle name="Normal 3 13 6 7" xfId="39484"/>
    <cellStyle name="Normal 3 13 7" xfId="7593"/>
    <cellStyle name="Normal 3 13 7 2" xfId="39485"/>
    <cellStyle name="Normal 3 13 8" xfId="7594"/>
    <cellStyle name="Normal 3 13 8 2" xfId="39486"/>
    <cellStyle name="Normal 3 13 9" xfId="39487"/>
    <cellStyle name="Normal 3 14" xfId="7595"/>
    <cellStyle name="Normal 3 15" xfId="56286"/>
    <cellStyle name="Normal 3 16" xfId="56287"/>
    <cellStyle name="Normal 3 17" xfId="56288"/>
    <cellStyle name="Normal 3 2" xfId="126"/>
    <cellStyle name="Normal 3 2 10" xfId="39488"/>
    <cellStyle name="Normal 3 2 11" xfId="39489"/>
    <cellStyle name="Normal 3 2 12" xfId="39490"/>
    <cellStyle name="Normal 3 2 2" xfId="127"/>
    <cellStyle name="Normal 3 2 2 2" xfId="196"/>
    <cellStyle name="Normal 3 2 2 2 2" xfId="7596"/>
    <cellStyle name="Normal 3 2 2 2 2 2" xfId="39491"/>
    <cellStyle name="Normal 3 2 2 2 2 3" xfId="39492"/>
    <cellStyle name="Normal 3 2 2 2 2 4" xfId="39493"/>
    <cellStyle name="Normal 3 2 2 2 2 5" xfId="39494"/>
    <cellStyle name="Normal 3 2 2 2 2 6" xfId="39495"/>
    <cellStyle name="Normal 3 2 2 2 2 7" xfId="39496"/>
    <cellStyle name="Normal 3 2 2 2 2 8" xfId="39497"/>
    <cellStyle name="Normal 3 2 2 2 3" xfId="39498"/>
    <cellStyle name="Normal 3 2 2 2 4" xfId="39499"/>
    <cellStyle name="Normal 3 2 2 2 5" xfId="39500"/>
    <cellStyle name="Normal 3 2 2 2 6" xfId="39501"/>
    <cellStyle name="Normal 3 2 2 2 7" xfId="39502"/>
    <cellStyle name="Normal 3 2 2 2 8" xfId="39503"/>
    <cellStyle name="Normal 3 2 2 3" xfId="7597"/>
    <cellStyle name="Normal 3 2 2 3 2" xfId="39504"/>
    <cellStyle name="Normal 3 2 2 4" xfId="39505"/>
    <cellStyle name="Normal 3 2 2 5" xfId="39506"/>
    <cellStyle name="Normal 3 2 2 6" xfId="39507"/>
    <cellStyle name="Normal 3 2 2 7" xfId="39508"/>
    <cellStyle name="Normal 3 2 2 8" xfId="39509"/>
    <cellStyle name="Normal 3 2 3" xfId="7598"/>
    <cellStyle name="Normal 3 2 3 2" xfId="7599"/>
    <cellStyle name="Normal 3 2 3 2 2" xfId="7600"/>
    <cellStyle name="Normal 3 2 3 2 2 2" xfId="39510"/>
    <cellStyle name="Normal 3 2 3 2 2 3" xfId="39511"/>
    <cellStyle name="Normal 3 2 3 2 2 4" xfId="39512"/>
    <cellStyle name="Normal 3 2 3 2 2 5" xfId="39513"/>
    <cellStyle name="Normal 3 2 3 2 2 6" xfId="39514"/>
    <cellStyle name="Normal 3 2 3 2 2 7" xfId="39515"/>
    <cellStyle name="Normal 3 2 3 2 2 8" xfId="39516"/>
    <cellStyle name="Normal 3 2 3 2 3" xfId="39517"/>
    <cellStyle name="Normal 3 2 3 2 4" xfId="39518"/>
    <cellStyle name="Normal 3 2 3 2 5" xfId="39519"/>
    <cellStyle name="Normal 3 2 3 2 6" xfId="39520"/>
    <cellStyle name="Normal 3 2 3 2 7" xfId="39521"/>
    <cellStyle name="Normal 3 2 3 2 8" xfId="39522"/>
    <cellStyle name="Normal 3 2 3 3" xfId="7601"/>
    <cellStyle name="Normal 3 2 3 3 2" xfId="39523"/>
    <cellStyle name="Normal 3 2 3 4" xfId="39524"/>
    <cellStyle name="Normal 3 2 3 5" xfId="39525"/>
    <cellStyle name="Normal 3 2 3 6" xfId="39526"/>
    <cellStyle name="Normal 3 2 3 7" xfId="39527"/>
    <cellStyle name="Normal 3 2 3 8" xfId="39528"/>
    <cellStyle name="Normal 3 2 4" xfId="7602"/>
    <cellStyle name="Normal 3 2 4 2" xfId="7603"/>
    <cellStyle name="Normal 3 2 4 2 2" xfId="7604"/>
    <cellStyle name="Normal 3 2 4 2 2 2" xfId="39529"/>
    <cellStyle name="Normal 3 2 4 2 2 3" xfId="39530"/>
    <cellStyle name="Normal 3 2 4 2 2 4" xfId="39531"/>
    <cellStyle name="Normal 3 2 4 2 2 5" xfId="39532"/>
    <cellStyle name="Normal 3 2 4 2 2 6" xfId="39533"/>
    <cellStyle name="Normal 3 2 4 2 2 7" xfId="39534"/>
    <cellStyle name="Normal 3 2 4 2 2 8" xfId="39535"/>
    <cellStyle name="Normal 3 2 4 2 3" xfId="39536"/>
    <cellStyle name="Normal 3 2 4 2 4" xfId="39537"/>
    <cellStyle name="Normal 3 2 4 2 5" xfId="39538"/>
    <cellStyle name="Normal 3 2 4 2 6" xfId="39539"/>
    <cellStyle name="Normal 3 2 4 2 7" xfId="39540"/>
    <cellStyle name="Normal 3 2 4 2 8" xfId="39541"/>
    <cellStyle name="Normal 3 2 4 3" xfId="7605"/>
    <cellStyle name="Normal 3 2 4 3 2" xfId="39542"/>
    <cellStyle name="Normal 3 2 4 4" xfId="39543"/>
    <cellStyle name="Normal 3 2 4 5" xfId="39544"/>
    <cellStyle name="Normal 3 2 4 6" xfId="39545"/>
    <cellStyle name="Normal 3 2 4 7" xfId="39546"/>
    <cellStyle name="Normal 3 2 4 8" xfId="39547"/>
    <cellStyle name="Normal 3 2 5" xfId="7606"/>
    <cellStyle name="Normal 3 2 5 2" xfId="7607"/>
    <cellStyle name="Normal 3 2 5 2 2" xfId="7608"/>
    <cellStyle name="Normal 3 2 5 2 2 2" xfId="39548"/>
    <cellStyle name="Normal 3 2 5 2 2 3" xfId="39549"/>
    <cellStyle name="Normal 3 2 5 2 2 4" xfId="39550"/>
    <cellStyle name="Normal 3 2 5 2 2 5" xfId="39551"/>
    <cellStyle name="Normal 3 2 5 2 2 6" xfId="39552"/>
    <cellStyle name="Normal 3 2 5 2 2 7" xfId="39553"/>
    <cellStyle name="Normal 3 2 5 2 2 8" xfId="39554"/>
    <cellStyle name="Normal 3 2 5 2 3" xfId="39555"/>
    <cellStyle name="Normal 3 2 5 2 4" xfId="39556"/>
    <cellStyle name="Normal 3 2 5 2 5" xfId="39557"/>
    <cellStyle name="Normal 3 2 5 2 6" xfId="39558"/>
    <cellStyle name="Normal 3 2 5 2 7" xfId="39559"/>
    <cellStyle name="Normal 3 2 5 2 8" xfId="39560"/>
    <cellStyle name="Normal 3 2 5 3" xfId="7609"/>
    <cellStyle name="Normal 3 2 5 3 2" xfId="39561"/>
    <cellStyle name="Normal 3 2 5 4" xfId="39562"/>
    <cellStyle name="Normal 3 2 5 5" xfId="39563"/>
    <cellStyle name="Normal 3 2 5 6" xfId="39564"/>
    <cellStyle name="Normal 3 2 5 7" xfId="39565"/>
    <cellStyle name="Normal 3 2 5 8" xfId="39566"/>
    <cellStyle name="Normal 3 2 6" xfId="7610"/>
    <cellStyle name="Normal 3 2 6 2" xfId="7611"/>
    <cellStyle name="Normal 3 2 6 2 2" xfId="39567"/>
    <cellStyle name="Normal 3 2 6 2 3" xfId="39568"/>
    <cellStyle name="Normal 3 2 6 2 4" xfId="39569"/>
    <cellStyle name="Normal 3 2 6 2 5" xfId="39570"/>
    <cellStyle name="Normal 3 2 6 2 6" xfId="39571"/>
    <cellStyle name="Normal 3 2 6 2 7" xfId="39572"/>
    <cellStyle name="Normal 3 2 6 2 8" xfId="39573"/>
    <cellStyle name="Normal 3 2 6 3" xfId="39574"/>
    <cellStyle name="Normal 3 2 6 4" xfId="39575"/>
    <cellStyle name="Normal 3 2 6 5" xfId="39576"/>
    <cellStyle name="Normal 3 2 6 6" xfId="39577"/>
    <cellStyle name="Normal 3 2 6 7" xfId="39578"/>
    <cellStyle name="Normal 3 2 6 8" xfId="39579"/>
    <cellStyle name="Normal 3 2 7" xfId="7612"/>
    <cellStyle name="Normal 3 2 7 2" xfId="39580"/>
    <cellStyle name="Normal 3 2 8" xfId="11720"/>
    <cellStyle name="Normal 3 2 8 2" xfId="55877"/>
    <cellStyle name="Normal 3 2 9" xfId="39581"/>
    <cellStyle name="Normal 3 3" xfId="128"/>
    <cellStyle name="Normal 3 3 2" xfId="7613"/>
    <cellStyle name="Normal 3 3 3" xfId="39582"/>
    <cellStyle name="Normal 3 3 4" xfId="56289"/>
    <cellStyle name="Normal 3 3 5" xfId="56290"/>
    <cellStyle name="Normal 3 4" xfId="129"/>
    <cellStyle name="Normal 3 4 10" xfId="39583"/>
    <cellStyle name="Normal 3 4 11" xfId="39584"/>
    <cellStyle name="Normal 3 4 12" xfId="39585"/>
    <cellStyle name="Normal 3 4 2" xfId="7614"/>
    <cellStyle name="Normal 3 4 2 10" xfId="39586"/>
    <cellStyle name="Normal 3 4 2 11" xfId="39587"/>
    <cellStyle name="Normal 3 4 2 12" xfId="39588"/>
    <cellStyle name="Normal 3 4 2 2" xfId="7615"/>
    <cellStyle name="Normal 3 4 2 2 2" xfId="7616"/>
    <cellStyle name="Normal 3 4 2 2 2 2" xfId="7617"/>
    <cellStyle name="Normal 3 4 2 2 2 2 2" xfId="39589"/>
    <cellStyle name="Normal 3 4 2 2 2 2 3" xfId="39590"/>
    <cellStyle name="Normal 3 4 2 2 2 2 4" xfId="39591"/>
    <cellStyle name="Normal 3 4 2 2 2 2 5" xfId="39592"/>
    <cellStyle name="Normal 3 4 2 2 2 2 6" xfId="39593"/>
    <cellStyle name="Normal 3 4 2 2 2 2 7" xfId="39594"/>
    <cellStyle name="Normal 3 4 2 2 2 2 8" xfId="39595"/>
    <cellStyle name="Normal 3 4 2 2 2 3" xfId="7618"/>
    <cellStyle name="Normal 3 4 2 2 2 3 2" xfId="39596"/>
    <cellStyle name="Normal 3 4 2 2 2 4" xfId="7619"/>
    <cellStyle name="Normal 3 4 2 2 2 4 2" xfId="39597"/>
    <cellStyle name="Normal 3 4 2 2 2 5" xfId="39598"/>
    <cellStyle name="Normal 3 4 2 2 2 6" xfId="39599"/>
    <cellStyle name="Normal 3 4 2 2 2 7" xfId="39600"/>
    <cellStyle name="Normal 3 4 2 2 2 8" xfId="39601"/>
    <cellStyle name="Normal 3 4 2 2 3" xfId="7620"/>
    <cellStyle name="Normal 3 4 2 2 3 2" xfId="39602"/>
    <cellStyle name="Normal 3 4 2 2 3 3" xfId="39603"/>
    <cellStyle name="Normal 3 4 2 2 3 4" xfId="39604"/>
    <cellStyle name="Normal 3 4 2 2 3 5" xfId="39605"/>
    <cellStyle name="Normal 3 4 2 2 3 6" xfId="39606"/>
    <cellStyle name="Normal 3 4 2 2 3 7" xfId="39607"/>
    <cellStyle name="Normal 3 4 2 2 4" xfId="7621"/>
    <cellStyle name="Normal 3 4 2 2 4 2" xfId="39608"/>
    <cellStyle name="Normal 3 4 2 2 5" xfId="7622"/>
    <cellStyle name="Normal 3 4 2 2 5 2" xfId="39609"/>
    <cellStyle name="Normal 3 4 2 2 6" xfId="39610"/>
    <cellStyle name="Normal 3 4 2 2 7" xfId="39611"/>
    <cellStyle name="Normal 3 4 2 2 8" xfId="39612"/>
    <cellStyle name="Normal 3 4 2 2 9" xfId="39613"/>
    <cellStyle name="Normal 3 4 2 3" xfId="7623"/>
    <cellStyle name="Normal 3 4 2 3 2" xfId="7624"/>
    <cellStyle name="Normal 3 4 2 3 2 2" xfId="7625"/>
    <cellStyle name="Normal 3 4 2 3 2 2 2" xfId="39614"/>
    <cellStyle name="Normal 3 4 2 3 2 2 3" xfId="39615"/>
    <cellStyle name="Normal 3 4 2 3 2 2 4" xfId="39616"/>
    <cellStyle name="Normal 3 4 2 3 2 2 5" xfId="39617"/>
    <cellStyle name="Normal 3 4 2 3 2 2 6" xfId="39618"/>
    <cellStyle name="Normal 3 4 2 3 2 2 7" xfId="39619"/>
    <cellStyle name="Normal 3 4 2 3 2 2 8" xfId="39620"/>
    <cellStyle name="Normal 3 4 2 3 2 3" xfId="7626"/>
    <cellStyle name="Normal 3 4 2 3 2 3 2" xfId="39621"/>
    <cellStyle name="Normal 3 4 2 3 2 4" xfId="7627"/>
    <cellStyle name="Normal 3 4 2 3 2 4 2" xfId="39622"/>
    <cellStyle name="Normal 3 4 2 3 2 5" xfId="39623"/>
    <cellStyle name="Normal 3 4 2 3 2 6" xfId="39624"/>
    <cellStyle name="Normal 3 4 2 3 2 7" xfId="39625"/>
    <cellStyle name="Normal 3 4 2 3 2 8" xfId="39626"/>
    <cellStyle name="Normal 3 4 2 3 3" xfId="7628"/>
    <cellStyle name="Normal 3 4 2 3 3 2" xfId="39627"/>
    <cellStyle name="Normal 3 4 2 3 3 3" xfId="39628"/>
    <cellStyle name="Normal 3 4 2 3 3 4" xfId="39629"/>
    <cellStyle name="Normal 3 4 2 3 3 5" xfId="39630"/>
    <cellStyle name="Normal 3 4 2 3 3 6" xfId="39631"/>
    <cellStyle name="Normal 3 4 2 3 3 7" xfId="39632"/>
    <cellStyle name="Normal 3 4 2 3 4" xfId="7629"/>
    <cellStyle name="Normal 3 4 2 3 4 2" xfId="39633"/>
    <cellStyle name="Normal 3 4 2 3 5" xfId="7630"/>
    <cellStyle name="Normal 3 4 2 3 5 2" xfId="39634"/>
    <cellStyle name="Normal 3 4 2 3 6" xfId="39635"/>
    <cellStyle name="Normal 3 4 2 3 7" xfId="39636"/>
    <cellStyle name="Normal 3 4 2 3 8" xfId="39637"/>
    <cellStyle name="Normal 3 4 2 3 9" xfId="39638"/>
    <cellStyle name="Normal 3 4 2 4" xfId="7631"/>
    <cellStyle name="Normal 3 4 2 4 2" xfId="7632"/>
    <cellStyle name="Normal 3 4 2 4 2 2" xfId="7633"/>
    <cellStyle name="Normal 3 4 2 4 2 2 2" xfId="39639"/>
    <cellStyle name="Normal 3 4 2 4 2 2 3" xfId="39640"/>
    <cellStyle name="Normal 3 4 2 4 2 2 4" xfId="39641"/>
    <cellStyle name="Normal 3 4 2 4 2 2 5" xfId="39642"/>
    <cellStyle name="Normal 3 4 2 4 2 2 6" xfId="39643"/>
    <cellStyle name="Normal 3 4 2 4 2 2 7" xfId="39644"/>
    <cellStyle name="Normal 3 4 2 4 2 2 8" xfId="39645"/>
    <cellStyle name="Normal 3 4 2 4 2 3" xfId="7634"/>
    <cellStyle name="Normal 3 4 2 4 2 3 2" xfId="39646"/>
    <cellStyle name="Normal 3 4 2 4 2 4" xfId="7635"/>
    <cellStyle name="Normal 3 4 2 4 2 4 2" xfId="39647"/>
    <cellStyle name="Normal 3 4 2 4 2 5" xfId="39648"/>
    <cellStyle name="Normal 3 4 2 4 2 6" xfId="39649"/>
    <cellStyle name="Normal 3 4 2 4 2 7" xfId="39650"/>
    <cellStyle name="Normal 3 4 2 4 2 8" xfId="39651"/>
    <cellStyle name="Normal 3 4 2 4 3" xfId="7636"/>
    <cellStyle name="Normal 3 4 2 4 3 2" xfId="39652"/>
    <cellStyle name="Normal 3 4 2 4 3 3" xfId="39653"/>
    <cellStyle name="Normal 3 4 2 4 3 4" xfId="39654"/>
    <cellStyle name="Normal 3 4 2 4 3 5" xfId="39655"/>
    <cellStyle name="Normal 3 4 2 4 3 6" xfId="39656"/>
    <cellStyle name="Normal 3 4 2 4 3 7" xfId="39657"/>
    <cellStyle name="Normal 3 4 2 4 4" xfId="7637"/>
    <cellStyle name="Normal 3 4 2 4 4 2" xfId="39658"/>
    <cellStyle name="Normal 3 4 2 4 5" xfId="7638"/>
    <cellStyle name="Normal 3 4 2 4 5 2" xfId="39659"/>
    <cellStyle name="Normal 3 4 2 4 6" xfId="39660"/>
    <cellStyle name="Normal 3 4 2 4 7" xfId="39661"/>
    <cellStyle name="Normal 3 4 2 4 8" xfId="39662"/>
    <cellStyle name="Normal 3 4 2 4 9" xfId="39663"/>
    <cellStyle name="Normal 3 4 2 5" xfId="7639"/>
    <cellStyle name="Normal 3 4 2 5 2" xfId="7640"/>
    <cellStyle name="Normal 3 4 2 5 2 2" xfId="39664"/>
    <cellStyle name="Normal 3 4 2 5 2 3" xfId="39665"/>
    <cellStyle name="Normal 3 4 2 5 2 4" xfId="39666"/>
    <cellStyle name="Normal 3 4 2 5 2 5" xfId="39667"/>
    <cellStyle name="Normal 3 4 2 5 2 6" xfId="39668"/>
    <cellStyle name="Normal 3 4 2 5 2 7" xfId="39669"/>
    <cellStyle name="Normal 3 4 2 5 2 8" xfId="39670"/>
    <cellStyle name="Normal 3 4 2 5 3" xfId="7641"/>
    <cellStyle name="Normal 3 4 2 5 3 2" xfId="39671"/>
    <cellStyle name="Normal 3 4 2 5 4" xfId="7642"/>
    <cellStyle name="Normal 3 4 2 5 4 2" xfId="39672"/>
    <cellStyle name="Normal 3 4 2 5 5" xfId="39673"/>
    <cellStyle name="Normal 3 4 2 5 6" xfId="39674"/>
    <cellStyle name="Normal 3 4 2 5 7" xfId="39675"/>
    <cellStyle name="Normal 3 4 2 5 8" xfId="39676"/>
    <cellStyle name="Normal 3 4 2 6" xfId="7643"/>
    <cellStyle name="Normal 3 4 2 6 2" xfId="39677"/>
    <cellStyle name="Normal 3 4 2 6 3" xfId="39678"/>
    <cellStyle name="Normal 3 4 2 6 4" xfId="39679"/>
    <cellStyle name="Normal 3 4 2 6 5" xfId="39680"/>
    <cellStyle name="Normal 3 4 2 6 6" xfId="39681"/>
    <cellStyle name="Normal 3 4 2 6 7" xfId="39682"/>
    <cellStyle name="Normal 3 4 2 7" xfId="7644"/>
    <cellStyle name="Normal 3 4 2 7 2" xfId="39683"/>
    <cellStyle name="Normal 3 4 2 8" xfId="7645"/>
    <cellStyle name="Normal 3 4 2 8 2" xfId="39684"/>
    <cellStyle name="Normal 3 4 2 9" xfId="39685"/>
    <cellStyle name="Normal 3 4 3" xfId="7646"/>
    <cellStyle name="Normal 3 4 3 2" xfId="7647"/>
    <cellStyle name="Normal 3 4 3 2 2" xfId="7648"/>
    <cellStyle name="Normal 3 4 3 2 2 2" xfId="39686"/>
    <cellStyle name="Normal 3 4 3 2 2 3" xfId="39687"/>
    <cellStyle name="Normal 3 4 3 2 2 4" xfId="39688"/>
    <cellStyle name="Normal 3 4 3 2 2 5" xfId="39689"/>
    <cellStyle name="Normal 3 4 3 2 2 6" xfId="39690"/>
    <cellStyle name="Normal 3 4 3 2 2 7" xfId="39691"/>
    <cellStyle name="Normal 3 4 3 2 2 8" xfId="39692"/>
    <cellStyle name="Normal 3 4 3 2 3" xfId="7649"/>
    <cellStyle name="Normal 3 4 3 2 3 2" xfId="39693"/>
    <cellStyle name="Normal 3 4 3 2 4" xfId="7650"/>
    <cellStyle name="Normal 3 4 3 2 4 2" xfId="39694"/>
    <cellStyle name="Normal 3 4 3 2 5" xfId="39695"/>
    <cellStyle name="Normal 3 4 3 2 6" xfId="39696"/>
    <cellStyle name="Normal 3 4 3 2 7" xfId="39697"/>
    <cellStyle name="Normal 3 4 3 2 8" xfId="39698"/>
    <cellStyle name="Normal 3 4 3 3" xfId="7651"/>
    <cellStyle name="Normal 3 4 3 3 2" xfId="39699"/>
    <cellStyle name="Normal 3 4 3 3 3" xfId="39700"/>
    <cellStyle name="Normal 3 4 3 3 4" xfId="39701"/>
    <cellStyle name="Normal 3 4 3 3 5" xfId="39702"/>
    <cellStyle name="Normal 3 4 3 3 6" xfId="39703"/>
    <cellStyle name="Normal 3 4 3 3 7" xfId="39704"/>
    <cellStyle name="Normal 3 4 3 4" xfId="7652"/>
    <cellStyle name="Normal 3 4 3 4 2" xfId="39705"/>
    <cellStyle name="Normal 3 4 3 5" xfId="7653"/>
    <cellStyle name="Normal 3 4 3 5 2" xfId="39706"/>
    <cellStyle name="Normal 3 4 3 6" xfId="39707"/>
    <cellStyle name="Normal 3 4 3 7" xfId="39708"/>
    <cellStyle name="Normal 3 4 3 8" xfId="39709"/>
    <cellStyle name="Normal 3 4 3 9" xfId="39710"/>
    <cellStyle name="Normal 3 4 4" xfId="7654"/>
    <cellStyle name="Normal 3 4 4 2" xfId="7655"/>
    <cellStyle name="Normal 3 4 4 2 2" xfId="7656"/>
    <cellStyle name="Normal 3 4 4 2 2 2" xfId="39711"/>
    <cellStyle name="Normal 3 4 4 2 2 3" xfId="39712"/>
    <cellStyle name="Normal 3 4 4 2 2 4" xfId="39713"/>
    <cellStyle name="Normal 3 4 4 2 2 5" xfId="39714"/>
    <cellStyle name="Normal 3 4 4 2 2 6" xfId="39715"/>
    <cellStyle name="Normal 3 4 4 2 2 7" xfId="39716"/>
    <cellStyle name="Normal 3 4 4 2 2 8" xfId="39717"/>
    <cellStyle name="Normal 3 4 4 2 3" xfId="7657"/>
    <cellStyle name="Normal 3 4 4 2 3 2" xfId="39718"/>
    <cellStyle name="Normal 3 4 4 2 4" xfId="7658"/>
    <cellStyle name="Normal 3 4 4 2 4 2" xfId="39719"/>
    <cellStyle name="Normal 3 4 4 2 5" xfId="39720"/>
    <cellStyle name="Normal 3 4 4 2 6" xfId="39721"/>
    <cellStyle name="Normal 3 4 4 2 7" xfId="39722"/>
    <cellStyle name="Normal 3 4 4 2 8" xfId="39723"/>
    <cellStyle name="Normal 3 4 4 3" xfId="7659"/>
    <cellStyle name="Normal 3 4 4 3 2" xfId="39724"/>
    <cellStyle name="Normal 3 4 4 3 3" xfId="39725"/>
    <cellStyle name="Normal 3 4 4 3 4" xfId="39726"/>
    <cellStyle name="Normal 3 4 4 3 5" xfId="39727"/>
    <cellStyle name="Normal 3 4 4 3 6" xfId="39728"/>
    <cellStyle name="Normal 3 4 4 3 7" xfId="39729"/>
    <cellStyle name="Normal 3 4 4 4" xfId="7660"/>
    <cellStyle name="Normal 3 4 4 4 2" xfId="39730"/>
    <cellStyle name="Normal 3 4 4 5" xfId="7661"/>
    <cellStyle name="Normal 3 4 4 5 2" xfId="39731"/>
    <cellStyle name="Normal 3 4 4 6" xfId="39732"/>
    <cellStyle name="Normal 3 4 4 7" xfId="39733"/>
    <cellStyle name="Normal 3 4 4 8" xfId="39734"/>
    <cellStyle name="Normal 3 4 4 9" xfId="39735"/>
    <cellStyle name="Normal 3 4 5" xfId="7662"/>
    <cellStyle name="Normal 3 4 5 2" xfId="7663"/>
    <cellStyle name="Normal 3 4 5 2 2" xfId="39736"/>
    <cellStyle name="Normal 3 4 5 2 3" xfId="39737"/>
    <cellStyle name="Normal 3 4 5 2 4" xfId="39738"/>
    <cellStyle name="Normal 3 4 5 2 5" xfId="39739"/>
    <cellStyle name="Normal 3 4 5 2 6" xfId="39740"/>
    <cellStyle name="Normal 3 4 5 2 7" xfId="39741"/>
    <cellStyle name="Normal 3 4 5 2 8" xfId="39742"/>
    <cellStyle name="Normal 3 4 5 3" xfId="7664"/>
    <cellStyle name="Normal 3 4 5 3 2" xfId="39743"/>
    <cellStyle name="Normal 3 4 5 4" xfId="7665"/>
    <cellStyle name="Normal 3 4 5 4 2" xfId="39744"/>
    <cellStyle name="Normal 3 4 5 5" xfId="39745"/>
    <cellStyle name="Normal 3 4 5 6" xfId="39746"/>
    <cellStyle name="Normal 3 4 5 7" xfId="39747"/>
    <cellStyle name="Normal 3 4 5 8" xfId="39748"/>
    <cellStyle name="Normal 3 4 6" xfId="7666"/>
    <cellStyle name="Normal 3 4 6 2" xfId="39749"/>
    <cellStyle name="Normal 3 4 6 3" xfId="39750"/>
    <cellStyle name="Normal 3 4 6 4" xfId="39751"/>
    <cellStyle name="Normal 3 4 6 5" xfId="39752"/>
    <cellStyle name="Normal 3 4 6 6" xfId="39753"/>
    <cellStyle name="Normal 3 4 6 7" xfId="39754"/>
    <cellStyle name="Normal 3 4 7" xfId="7667"/>
    <cellStyle name="Normal 3 4 7 2" xfId="39755"/>
    <cellStyle name="Normal 3 4 8" xfId="7668"/>
    <cellStyle name="Normal 3 4 8 2" xfId="39756"/>
    <cellStyle name="Normal 3 4 9" xfId="39757"/>
    <cellStyle name="Normal 3 5" xfId="7669"/>
    <cellStyle name="Normal 3 5 10" xfId="39758"/>
    <cellStyle name="Normal 3 5 11" xfId="39759"/>
    <cellStyle name="Normal 3 5 12" xfId="39760"/>
    <cellStyle name="Normal 3 5 2" xfId="7670"/>
    <cellStyle name="Normal 3 5 2 10" xfId="39761"/>
    <cellStyle name="Normal 3 5 2 11" xfId="39762"/>
    <cellStyle name="Normal 3 5 2 12" xfId="39763"/>
    <cellStyle name="Normal 3 5 2 2" xfId="7671"/>
    <cellStyle name="Normal 3 5 2 2 2" xfId="7672"/>
    <cellStyle name="Normal 3 5 2 2 2 2" xfId="7673"/>
    <cellStyle name="Normal 3 5 2 2 2 2 2" xfId="39764"/>
    <cellStyle name="Normal 3 5 2 2 2 2 3" xfId="39765"/>
    <cellStyle name="Normal 3 5 2 2 2 2 4" xfId="39766"/>
    <cellStyle name="Normal 3 5 2 2 2 2 5" xfId="39767"/>
    <cellStyle name="Normal 3 5 2 2 2 2 6" xfId="39768"/>
    <cellStyle name="Normal 3 5 2 2 2 2 7" xfId="39769"/>
    <cellStyle name="Normal 3 5 2 2 2 2 8" xfId="39770"/>
    <cellStyle name="Normal 3 5 2 2 2 3" xfId="7674"/>
    <cellStyle name="Normal 3 5 2 2 2 3 2" xfId="39771"/>
    <cellStyle name="Normal 3 5 2 2 2 4" xfId="7675"/>
    <cellStyle name="Normal 3 5 2 2 2 4 2" xfId="39772"/>
    <cellStyle name="Normal 3 5 2 2 2 5" xfId="39773"/>
    <cellStyle name="Normal 3 5 2 2 2 6" xfId="39774"/>
    <cellStyle name="Normal 3 5 2 2 2 7" xfId="39775"/>
    <cellStyle name="Normal 3 5 2 2 2 8" xfId="39776"/>
    <cellStyle name="Normal 3 5 2 2 3" xfId="7676"/>
    <cellStyle name="Normal 3 5 2 2 3 2" xfId="39777"/>
    <cellStyle name="Normal 3 5 2 2 3 3" xfId="39778"/>
    <cellStyle name="Normal 3 5 2 2 3 4" xfId="39779"/>
    <cellStyle name="Normal 3 5 2 2 3 5" xfId="39780"/>
    <cellStyle name="Normal 3 5 2 2 3 6" xfId="39781"/>
    <cellStyle name="Normal 3 5 2 2 3 7" xfId="39782"/>
    <cellStyle name="Normal 3 5 2 2 4" xfId="7677"/>
    <cellStyle name="Normal 3 5 2 2 4 2" xfId="39783"/>
    <cellStyle name="Normal 3 5 2 2 5" xfId="7678"/>
    <cellStyle name="Normal 3 5 2 2 5 2" xfId="39784"/>
    <cellStyle name="Normal 3 5 2 2 6" xfId="39785"/>
    <cellStyle name="Normal 3 5 2 2 7" xfId="39786"/>
    <cellStyle name="Normal 3 5 2 2 8" xfId="39787"/>
    <cellStyle name="Normal 3 5 2 2 9" xfId="39788"/>
    <cellStyle name="Normal 3 5 2 3" xfId="7679"/>
    <cellStyle name="Normal 3 5 2 3 2" xfId="7680"/>
    <cellStyle name="Normal 3 5 2 3 2 2" xfId="7681"/>
    <cellStyle name="Normal 3 5 2 3 2 2 2" xfId="39789"/>
    <cellStyle name="Normal 3 5 2 3 2 2 3" xfId="39790"/>
    <cellStyle name="Normal 3 5 2 3 2 2 4" xfId="39791"/>
    <cellStyle name="Normal 3 5 2 3 2 2 5" xfId="39792"/>
    <cellStyle name="Normal 3 5 2 3 2 2 6" xfId="39793"/>
    <cellStyle name="Normal 3 5 2 3 2 2 7" xfId="39794"/>
    <cellStyle name="Normal 3 5 2 3 2 2 8" xfId="39795"/>
    <cellStyle name="Normal 3 5 2 3 2 3" xfId="7682"/>
    <cellStyle name="Normal 3 5 2 3 2 3 2" xfId="39796"/>
    <cellStyle name="Normal 3 5 2 3 2 4" xfId="7683"/>
    <cellStyle name="Normal 3 5 2 3 2 4 2" xfId="39797"/>
    <cellStyle name="Normal 3 5 2 3 2 5" xfId="39798"/>
    <cellStyle name="Normal 3 5 2 3 2 6" xfId="39799"/>
    <cellStyle name="Normal 3 5 2 3 2 7" xfId="39800"/>
    <cellStyle name="Normal 3 5 2 3 2 8" xfId="39801"/>
    <cellStyle name="Normal 3 5 2 3 3" xfId="7684"/>
    <cellStyle name="Normal 3 5 2 3 3 2" xfId="39802"/>
    <cellStyle name="Normal 3 5 2 3 3 3" xfId="39803"/>
    <cellStyle name="Normal 3 5 2 3 3 4" xfId="39804"/>
    <cellStyle name="Normal 3 5 2 3 3 5" xfId="39805"/>
    <cellStyle name="Normal 3 5 2 3 3 6" xfId="39806"/>
    <cellStyle name="Normal 3 5 2 3 3 7" xfId="39807"/>
    <cellStyle name="Normal 3 5 2 3 4" xfId="7685"/>
    <cellStyle name="Normal 3 5 2 3 4 2" xfId="39808"/>
    <cellStyle name="Normal 3 5 2 3 5" xfId="7686"/>
    <cellStyle name="Normal 3 5 2 3 5 2" xfId="39809"/>
    <cellStyle name="Normal 3 5 2 3 6" xfId="39810"/>
    <cellStyle name="Normal 3 5 2 3 7" xfId="39811"/>
    <cellStyle name="Normal 3 5 2 3 8" xfId="39812"/>
    <cellStyle name="Normal 3 5 2 3 9" xfId="39813"/>
    <cellStyle name="Normal 3 5 2 4" xfId="7687"/>
    <cellStyle name="Normal 3 5 2 4 2" xfId="7688"/>
    <cellStyle name="Normal 3 5 2 4 2 2" xfId="7689"/>
    <cellStyle name="Normal 3 5 2 4 2 2 2" xfId="39814"/>
    <cellStyle name="Normal 3 5 2 4 2 2 3" xfId="39815"/>
    <cellStyle name="Normal 3 5 2 4 2 2 4" xfId="39816"/>
    <cellStyle name="Normal 3 5 2 4 2 2 5" xfId="39817"/>
    <cellStyle name="Normal 3 5 2 4 2 2 6" xfId="39818"/>
    <cellStyle name="Normal 3 5 2 4 2 2 7" xfId="39819"/>
    <cellStyle name="Normal 3 5 2 4 2 2 8" xfId="39820"/>
    <cellStyle name="Normal 3 5 2 4 2 3" xfId="7690"/>
    <cellStyle name="Normal 3 5 2 4 2 3 2" xfId="39821"/>
    <cellStyle name="Normal 3 5 2 4 2 4" xfId="7691"/>
    <cellStyle name="Normal 3 5 2 4 2 4 2" xfId="39822"/>
    <cellStyle name="Normal 3 5 2 4 2 5" xfId="39823"/>
    <cellStyle name="Normal 3 5 2 4 2 6" xfId="39824"/>
    <cellStyle name="Normal 3 5 2 4 2 7" xfId="39825"/>
    <cellStyle name="Normal 3 5 2 4 2 8" xfId="39826"/>
    <cellStyle name="Normal 3 5 2 4 3" xfId="7692"/>
    <cellStyle name="Normal 3 5 2 4 3 2" xfId="39827"/>
    <cellStyle name="Normal 3 5 2 4 3 3" xfId="39828"/>
    <cellStyle name="Normal 3 5 2 4 3 4" xfId="39829"/>
    <cellStyle name="Normal 3 5 2 4 3 5" xfId="39830"/>
    <cellStyle name="Normal 3 5 2 4 3 6" xfId="39831"/>
    <cellStyle name="Normal 3 5 2 4 3 7" xfId="39832"/>
    <cellStyle name="Normal 3 5 2 4 4" xfId="7693"/>
    <cellStyle name="Normal 3 5 2 4 4 2" xfId="39833"/>
    <cellStyle name="Normal 3 5 2 4 5" xfId="7694"/>
    <cellStyle name="Normal 3 5 2 4 5 2" xfId="39834"/>
    <cellStyle name="Normal 3 5 2 4 6" xfId="39835"/>
    <cellStyle name="Normal 3 5 2 4 7" xfId="39836"/>
    <cellStyle name="Normal 3 5 2 4 8" xfId="39837"/>
    <cellStyle name="Normal 3 5 2 4 9" xfId="39838"/>
    <cellStyle name="Normal 3 5 2 5" xfId="7695"/>
    <cellStyle name="Normal 3 5 2 5 2" xfId="7696"/>
    <cellStyle name="Normal 3 5 2 5 2 2" xfId="39839"/>
    <cellStyle name="Normal 3 5 2 5 2 3" xfId="39840"/>
    <cellStyle name="Normal 3 5 2 5 2 4" xfId="39841"/>
    <cellStyle name="Normal 3 5 2 5 2 5" xfId="39842"/>
    <cellStyle name="Normal 3 5 2 5 2 6" xfId="39843"/>
    <cellStyle name="Normal 3 5 2 5 2 7" xfId="39844"/>
    <cellStyle name="Normal 3 5 2 5 2 8" xfId="39845"/>
    <cellStyle name="Normal 3 5 2 5 3" xfId="7697"/>
    <cellStyle name="Normal 3 5 2 5 3 2" xfId="39846"/>
    <cellStyle name="Normal 3 5 2 5 4" xfId="7698"/>
    <cellStyle name="Normal 3 5 2 5 4 2" xfId="39847"/>
    <cellStyle name="Normal 3 5 2 5 5" xfId="39848"/>
    <cellStyle name="Normal 3 5 2 5 6" xfId="39849"/>
    <cellStyle name="Normal 3 5 2 5 7" xfId="39850"/>
    <cellStyle name="Normal 3 5 2 5 8" xfId="39851"/>
    <cellStyle name="Normal 3 5 2 6" xfId="7699"/>
    <cellStyle name="Normal 3 5 2 6 2" xfId="39852"/>
    <cellStyle name="Normal 3 5 2 6 3" xfId="39853"/>
    <cellStyle name="Normal 3 5 2 6 4" xfId="39854"/>
    <cellStyle name="Normal 3 5 2 6 5" xfId="39855"/>
    <cellStyle name="Normal 3 5 2 6 6" xfId="39856"/>
    <cellStyle name="Normal 3 5 2 6 7" xfId="39857"/>
    <cellStyle name="Normal 3 5 2 7" xfId="7700"/>
    <cellStyle name="Normal 3 5 2 7 2" xfId="39858"/>
    <cellStyle name="Normal 3 5 2 8" xfId="7701"/>
    <cellStyle name="Normal 3 5 2 8 2" xfId="39859"/>
    <cellStyle name="Normal 3 5 2 9" xfId="39860"/>
    <cellStyle name="Normal 3 5 3" xfId="7702"/>
    <cellStyle name="Normal 3 5 3 2" xfId="7703"/>
    <cellStyle name="Normal 3 5 3 2 2" xfId="7704"/>
    <cellStyle name="Normal 3 5 3 2 2 2" xfId="39861"/>
    <cellStyle name="Normal 3 5 3 2 2 3" xfId="39862"/>
    <cellStyle name="Normal 3 5 3 2 2 4" xfId="39863"/>
    <cellStyle name="Normal 3 5 3 2 2 5" xfId="39864"/>
    <cellStyle name="Normal 3 5 3 2 2 6" xfId="39865"/>
    <cellStyle name="Normal 3 5 3 2 2 7" xfId="39866"/>
    <cellStyle name="Normal 3 5 3 2 2 8" xfId="39867"/>
    <cellStyle name="Normal 3 5 3 2 3" xfId="7705"/>
    <cellStyle name="Normal 3 5 3 2 3 2" xfId="39868"/>
    <cellStyle name="Normal 3 5 3 2 4" xfId="7706"/>
    <cellStyle name="Normal 3 5 3 2 4 2" xfId="39869"/>
    <cellStyle name="Normal 3 5 3 2 5" xfId="39870"/>
    <cellStyle name="Normal 3 5 3 2 6" xfId="39871"/>
    <cellStyle name="Normal 3 5 3 2 7" xfId="39872"/>
    <cellStyle name="Normal 3 5 3 2 8" xfId="39873"/>
    <cellStyle name="Normal 3 5 3 3" xfId="7707"/>
    <cellStyle name="Normal 3 5 3 3 2" xfId="39874"/>
    <cellStyle name="Normal 3 5 3 3 3" xfId="39875"/>
    <cellStyle name="Normal 3 5 3 3 4" xfId="39876"/>
    <cellStyle name="Normal 3 5 3 3 5" xfId="39877"/>
    <cellStyle name="Normal 3 5 3 3 6" xfId="39878"/>
    <cellStyle name="Normal 3 5 3 3 7" xfId="39879"/>
    <cellStyle name="Normal 3 5 3 4" xfId="7708"/>
    <cellStyle name="Normal 3 5 3 4 2" xfId="39880"/>
    <cellStyle name="Normal 3 5 3 5" xfId="7709"/>
    <cellStyle name="Normal 3 5 3 5 2" xfId="39881"/>
    <cellStyle name="Normal 3 5 3 6" xfId="39882"/>
    <cellStyle name="Normal 3 5 3 7" xfId="39883"/>
    <cellStyle name="Normal 3 5 3 8" xfId="39884"/>
    <cellStyle name="Normal 3 5 3 9" xfId="39885"/>
    <cellStyle name="Normal 3 5 4" xfId="7710"/>
    <cellStyle name="Normal 3 5 4 2" xfId="7711"/>
    <cellStyle name="Normal 3 5 4 2 2" xfId="7712"/>
    <cellStyle name="Normal 3 5 4 2 2 2" xfId="39886"/>
    <cellStyle name="Normal 3 5 4 2 2 3" xfId="39887"/>
    <cellStyle name="Normal 3 5 4 2 2 4" xfId="39888"/>
    <cellStyle name="Normal 3 5 4 2 2 5" xfId="39889"/>
    <cellStyle name="Normal 3 5 4 2 2 6" xfId="39890"/>
    <cellStyle name="Normal 3 5 4 2 2 7" xfId="39891"/>
    <cellStyle name="Normal 3 5 4 2 2 8" xfId="39892"/>
    <cellStyle name="Normal 3 5 4 2 3" xfId="7713"/>
    <cellStyle name="Normal 3 5 4 2 3 2" xfId="39893"/>
    <cellStyle name="Normal 3 5 4 2 4" xfId="7714"/>
    <cellStyle name="Normal 3 5 4 2 4 2" xfId="39894"/>
    <cellStyle name="Normal 3 5 4 2 5" xfId="39895"/>
    <cellStyle name="Normal 3 5 4 2 6" xfId="39896"/>
    <cellStyle name="Normal 3 5 4 2 7" xfId="39897"/>
    <cellStyle name="Normal 3 5 4 2 8" xfId="39898"/>
    <cellStyle name="Normal 3 5 4 3" xfId="7715"/>
    <cellStyle name="Normal 3 5 4 3 2" xfId="39899"/>
    <cellStyle name="Normal 3 5 4 3 3" xfId="39900"/>
    <cellStyle name="Normal 3 5 4 3 4" xfId="39901"/>
    <cellStyle name="Normal 3 5 4 3 5" xfId="39902"/>
    <cellStyle name="Normal 3 5 4 3 6" xfId="39903"/>
    <cellStyle name="Normal 3 5 4 3 7" xfId="39904"/>
    <cellStyle name="Normal 3 5 4 4" xfId="7716"/>
    <cellStyle name="Normal 3 5 4 4 2" xfId="39905"/>
    <cellStyle name="Normal 3 5 4 5" xfId="7717"/>
    <cellStyle name="Normal 3 5 4 5 2" xfId="39906"/>
    <cellStyle name="Normal 3 5 4 6" xfId="39907"/>
    <cellStyle name="Normal 3 5 4 7" xfId="39908"/>
    <cellStyle name="Normal 3 5 4 8" xfId="39909"/>
    <cellStyle name="Normal 3 5 4 9" xfId="39910"/>
    <cellStyle name="Normal 3 5 5" xfId="7718"/>
    <cellStyle name="Normal 3 5 5 2" xfId="7719"/>
    <cellStyle name="Normal 3 5 5 2 2" xfId="39911"/>
    <cellStyle name="Normal 3 5 5 2 3" xfId="39912"/>
    <cellStyle name="Normal 3 5 5 2 4" xfId="39913"/>
    <cellStyle name="Normal 3 5 5 2 5" xfId="39914"/>
    <cellStyle name="Normal 3 5 5 2 6" xfId="39915"/>
    <cellStyle name="Normal 3 5 5 2 7" xfId="39916"/>
    <cellStyle name="Normal 3 5 5 2 8" xfId="39917"/>
    <cellStyle name="Normal 3 5 5 3" xfId="7720"/>
    <cellStyle name="Normal 3 5 5 3 2" xfId="39918"/>
    <cellStyle name="Normal 3 5 5 4" xfId="7721"/>
    <cellStyle name="Normal 3 5 5 4 2" xfId="39919"/>
    <cellStyle name="Normal 3 5 5 5" xfId="39920"/>
    <cellStyle name="Normal 3 5 5 6" xfId="39921"/>
    <cellStyle name="Normal 3 5 5 7" xfId="39922"/>
    <cellStyle name="Normal 3 5 5 8" xfId="39923"/>
    <cellStyle name="Normal 3 5 6" xfId="7722"/>
    <cellStyle name="Normal 3 5 6 2" xfId="39924"/>
    <cellStyle name="Normal 3 5 6 3" xfId="39925"/>
    <cellStyle name="Normal 3 5 6 4" xfId="39926"/>
    <cellStyle name="Normal 3 5 6 5" xfId="39927"/>
    <cellStyle name="Normal 3 5 6 6" xfId="39928"/>
    <cellStyle name="Normal 3 5 6 7" xfId="39929"/>
    <cellStyle name="Normal 3 5 7" xfId="7723"/>
    <cellStyle name="Normal 3 5 7 2" xfId="39930"/>
    <cellStyle name="Normal 3 5 8" xfId="7724"/>
    <cellStyle name="Normal 3 5 8 2" xfId="39931"/>
    <cellStyle name="Normal 3 5 9" xfId="39932"/>
    <cellStyle name="Normal 3 6" xfId="7725"/>
    <cellStyle name="Normal 3 6 10" xfId="39933"/>
    <cellStyle name="Normal 3 6 11" xfId="39934"/>
    <cellStyle name="Normal 3 6 12" xfId="39935"/>
    <cellStyle name="Normal 3 6 2" xfId="7726"/>
    <cellStyle name="Normal 3 6 2 10" xfId="39936"/>
    <cellStyle name="Normal 3 6 2 11" xfId="39937"/>
    <cellStyle name="Normal 3 6 2 12" xfId="39938"/>
    <cellStyle name="Normal 3 6 2 2" xfId="7727"/>
    <cellStyle name="Normal 3 6 2 2 2" xfId="7728"/>
    <cellStyle name="Normal 3 6 2 2 2 2" xfId="7729"/>
    <cellStyle name="Normal 3 6 2 2 2 2 2" xfId="39939"/>
    <cellStyle name="Normal 3 6 2 2 2 2 3" xfId="39940"/>
    <cellStyle name="Normal 3 6 2 2 2 2 4" xfId="39941"/>
    <cellStyle name="Normal 3 6 2 2 2 2 5" xfId="39942"/>
    <cellStyle name="Normal 3 6 2 2 2 2 6" xfId="39943"/>
    <cellStyle name="Normal 3 6 2 2 2 2 7" xfId="39944"/>
    <cellStyle name="Normal 3 6 2 2 2 2 8" xfId="39945"/>
    <cellStyle name="Normal 3 6 2 2 2 3" xfId="7730"/>
    <cellStyle name="Normal 3 6 2 2 2 3 2" xfId="39946"/>
    <cellStyle name="Normal 3 6 2 2 2 4" xfId="7731"/>
    <cellStyle name="Normal 3 6 2 2 2 4 2" xfId="39947"/>
    <cellStyle name="Normal 3 6 2 2 2 5" xfId="39948"/>
    <cellStyle name="Normal 3 6 2 2 2 6" xfId="39949"/>
    <cellStyle name="Normal 3 6 2 2 2 7" xfId="39950"/>
    <cellStyle name="Normal 3 6 2 2 2 8" xfId="39951"/>
    <cellStyle name="Normal 3 6 2 2 3" xfId="7732"/>
    <cellStyle name="Normal 3 6 2 2 3 2" xfId="39952"/>
    <cellStyle name="Normal 3 6 2 2 3 3" xfId="39953"/>
    <cellStyle name="Normal 3 6 2 2 3 4" xfId="39954"/>
    <cellStyle name="Normal 3 6 2 2 3 5" xfId="39955"/>
    <cellStyle name="Normal 3 6 2 2 3 6" xfId="39956"/>
    <cellStyle name="Normal 3 6 2 2 3 7" xfId="39957"/>
    <cellStyle name="Normal 3 6 2 2 4" xfId="7733"/>
    <cellStyle name="Normal 3 6 2 2 4 2" xfId="39958"/>
    <cellStyle name="Normal 3 6 2 2 5" xfId="7734"/>
    <cellStyle name="Normal 3 6 2 2 5 2" xfId="39959"/>
    <cellStyle name="Normal 3 6 2 2 6" xfId="39960"/>
    <cellStyle name="Normal 3 6 2 2 7" xfId="39961"/>
    <cellStyle name="Normal 3 6 2 2 8" xfId="39962"/>
    <cellStyle name="Normal 3 6 2 2 9" xfId="39963"/>
    <cellStyle name="Normal 3 6 2 3" xfId="7735"/>
    <cellStyle name="Normal 3 6 2 3 2" xfId="7736"/>
    <cellStyle name="Normal 3 6 2 3 2 2" xfId="7737"/>
    <cellStyle name="Normal 3 6 2 3 2 2 2" xfId="39964"/>
    <cellStyle name="Normal 3 6 2 3 2 2 3" xfId="39965"/>
    <cellStyle name="Normal 3 6 2 3 2 2 4" xfId="39966"/>
    <cellStyle name="Normal 3 6 2 3 2 2 5" xfId="39967"/>
    <cellStyle name="Normal 3 6 2 3 2 2 6" xfId="39968"/>
    <cellStyle name="Normal 3 6 2 3 2 2 7" xfId="39969"/>
    <cellStyle name="Normal 3 6 2 3 2 2 8" xfId="39970"/>
    <cellStyle name="Normal 3 6 2 3 2 3" xfId="7738"/>
    <cellStyle name="Normal 3 6 2 3 2 3 2" xfId="39971"/>
    <cellStyle name="Normal 3 6 2 3 2 4" xfId="7739"/>
    <cellStyle name="Normal 3 6 2 3 2 4 2" xfId="39972"/>
    <cellStyle name="Normal 3 6 2 3 2 5" xfId="39973"/>
    <cellStyle name="Normal 3 6 2 3 2 6" xfId="39974"/>
    <cellStyle name="Normal 3 6 2 3 2 7" xfId="39975"/>
    <cellStyle name="Normal 3 6 2 3 2 8" xfId="39976"/>
    <cellStyle name="Normal 3 6 2 3 3" xfId="7740"/>
    <cellStyle name="Normal 3 6 2 3 3 2" xfId="39977"/>
    <cellStyle name="Normal 3 6 2 3 3 3" xfId="39978"/>
    <cellStyle name="Normal 3 6 2 3 3 4" xfId="39979"/>
    <cellStyle name="Normal 3 6 2 3 3 5" xfId="39980"/>
    <cellStyle name="Normal 3 6 2 3 3 6" xfId="39981"/>
    <cellStyle name="Normal 3 6 2 3 3 7" xfId="39982"/>
    <cellStyle name="Normal 3 6 2 3 4" xfId="7741"/>
    <cellStyle name="Normal 3 6 2 3 4 2" xfId="39983"/>
    <cellStyle name="Normal 3 6 2 3 5" xfId="7742"/>
    <cellStyle name="Normal 3 6 2 3 5 2" xfId="39984"/>
    <cellStyle name="Normal 3 6 2 3 6" xfId="39985"/>
    <cellStyle name="Normal 3 6 2 3 7" xfId="39986"/>
    <cellStyle name="Normal 3 6 2 3 8" xfId="39987"/>
    <cellStyle name="Normal 3 6 2 3 9" xfId="39988"/>
    <cellStyle name="Normal 3 6 2 4" xfId="7743"/>
    <cellStyle name="Normal 3 6 2 4 2" xfId="7744"/>
    <cellStyle name="Normal 3 6 2 4 2 2" xfId="7745"/>
    <cellStyle name="Normal 3 6 2 4 2 2 2" xfId="39989"/>
    <cellStyle name="Normal 3 6 2 4 2 2 3" xfId="39990"/>
    <cellStyle name="Normal 3 6 2 4 2 2 4" xfId="39991"/>
    <cellStyle name="Normal 3 6 2 4 2 2 5" xfId="39992"/>
    <cellStyle name="Normal 3 6 2 4 2 2 6" xfId="39993"/>
    <cellStyle name="Normal 3 6 2 4 2 2 7" xfId="39994"/>
    <cellStyle name="Normal 3 6 2 4 2 2 8" xfId="39995"/>
    <cellStyle name="Normal 3 6 2 4 2 3" xfId="7746"/>
    <cellStyle name="Normal 3 6 2 4 2 3 2" xfId="39996"/>
    <cellStyle name="Normal 3 6 2 4 2 4" xfId="7747"/>
    <cellStyle name="Normal 3 6 2 4 2 4 2" xfId="39997"/>
    <cellStyle name="Normal 3 6 2 4 2 5" xfId="39998"/>
    <cellStyle name="Normal 3 6 2 4 2 6" xfId="39999"/>
    <cellStyle name="Normal 3 6 2 4 2 7" xfId="40000"/>
    <cellStyle name="Normal 3 6 2 4 2 8" xfId="40001"/>
    <cellStyle name="Normal 3 6 2 4 3" xfId="7748"/>
    <cellStyle name="Normal 3 6 2 4 3 2" xfId="40002"/>
    <cellStyle name="Normal 3 6 2 4 3 3" xfId="40003"/>
    <cellStyle name="Normal 3 6 2 4 3 4" xfId="40004"/>
    <cellStyle name="Normal 3 6 2 4 3 5" xfId="40005"/>
    <cellStyle name="Normal 3 6 2 4 3 6" xfId="40006"/>
    <cellStyle name="Normal 3 6 2 4 3 7" xfId="40007"/>
    <cellStyle name="Normal 3 6 2 4 4" xfId="7749"/>
    <cellStyle name="Normal 3 6 2 4 4 2" xfId="40008"/>
    <cellStyle name="Normal 3 6 2 4 5" xfId="7750"/>
    <cellStyle name="Normal 3 6 2 4 5 2" xfId="40009"/>
    <cellStyle name="Normal 3 6 2 4 6" xfId="40010"/>
    <cellStyle name="Normal 3 6 2 4 7" xfId="40011"/>
    <cellStyle name="Normal 3 6 2 4 8" xfId="40012"/>
    <cellStyle name="Normal 3 6 2 4 9" xfId="40013"/>
    <cellStyle name="Normal 3 6 2 5" xfId="7751"/>
    <cellStyle name="Normal 3 6 2 5 2" xfId="7752"/>
    <cellStyle name="Normal 3 6 2 5 2 2" xfId="40014"/>
    <cellStyle name="Normal 3 6 2 5 2 3" xfId="40015"/>
    <cellStyle name="Normal 3 6 2 5 2 4" xfId="40016"/>
    <cellStyle name="Normal 3 6 2 5 2 5" xfId="40017"/>
    <cellStyle name="Normal 3 6 2 5 2 6" xfId="40018"/>
    <cellStyle name="Normal 3 6 2 5 2 7" xfId="40019"/>
    <cellStyle name="Normal 3 6 2 5 2 8" xfId="40020"/>
    <cellStyle name="Normal 3 6 2 5 3" xfId="7753"/>
    <cellStyle name="Normal 3 6 2 5 3 2" xfId="40021"/>
    <cellStyle name="Normal 3 6 2 5 4" xfId="7754"/>
    <cellStyle name="Normal 3 6 2 5 4 2" xfId="40022"/>
    <cellStyle name="Normal 3 6 2 5 5" xfId="40023"/>
    <cellStyle name="Normal 3 6 2 5 6" xfId="40024"/>
    <cellStyle name="Normal 3 6 2 5 7" xfId="40025"/>
    <cellStyle name="Normal 3 6 2 5 8" xfId="40026"/>
    <cellStyle name="Normal 3 6 2 6" xfId="7755"/>
    <cellStyle name="Normal 3 6 2 6 2" xfId="40027"/>
    <cellStyle name="Normal 3 6 2 6 3" xfId="40028"/>
    <cellStyle name="Normal 3 6 2 6 4" xfId="40029"/>
    <cellStyle name="Normal 3 6 2 6 5" xfId="40030"/>
    <cellStyle name="Normal 3 6 2 6 6" xfId="40031"/>
    <cellStyle name="Normal 3 6 2 6 7" xfId="40032"/>
    <cellStyle name="Normal 3 6 2 7" xfId="7756"/>
    <cellStyle name="Normal 3 6 2 7 2" xfId="40033"/>
    <cellStyle name="Normal 3 6 2 8" xfId="7757"/>
    <cellStyle name="Normal 3 6 2 8 2" xfId="40034"/>
    <cellStyle name="Normal 3 6 2 9" xfId="40035"/>
    <cellStyle name="Normal 3 6 3" xfId="7758"/>
    <cellStyle name="Normal 3 6 3 2" xfId="7759"/>
    <cellStyle name="Normal 3 6 3 2 2" xfId="7760"/>
    <cellStyle name="Normal 3 6 3 2 2 2" xfId="40036"/>
    <cellStyle name="Normal 3 6 3 2 2 3" xfId="40037"/>
    <cellStyle name="Normal 3 6 3 2 2 4" xfId="40038"/>
    <cellStyle name="Normal 3 6 3 2 2 5" xfId="40039"/>
    <cellStyle name="Normal 3 6 3 2 2 6" xfId="40040"/>
    <cellStyle name="Normal 3 6 3 2 2 7" xfId="40041"/>
    <cellStyle name="Normal 3 6 3 2 2 8" xfId="40042"/>
    <cellStyle name="Normal 3 6 3 2 3" xfId="7761"/>
    <cellStyle name="Normal 3 6 3 2 3 2" xfId="40043"/>
    <cellStyle name="Normal 3 6 3 2 4" xfId="7762"/>
    <cellStyle name="Normal 3 6 3 2 4 2" xfId="40044"/>
    <cellStyle name="Normal 3 6 3 2 5" xfId="40045"/>
    <cellStyle name="Normal 3 6 3 2 6" xfId="40046"/>
    <cellStyle name="Normal 3 6 3 2 7" xfId="40047"/>
    <cellStyle name="Normal 3 6 3 2 8" xfId="40048"/>
    <cellStyle name="Normal 3 6 3 3" xfId="7763"/>
    <cellStyle name="Normal 3 6 3 3 2" xfId="40049"/>
    <cellStyle name="Normal 3 6 3 3 3" xfId="40050"/>
    <cellStyle name="Normal 3 6 3 3 4" xfId="40051"/>
    <cellStyle name="Normal 3 6 3 3 5" xfId="40052"/>
    <cellStyle name="Normal 3 6 3 3 6" xfId="40053"/>
    <cellStyle name="Normal 3 6 3 3 7" xfId="40054"/>
    <cellStyle name="Normal 3 6 3 4" xfId="7764"/>
    <cellStyle name="Normal 3 6 3 4 2" xfId="40055"/>
    <cellStyle name="Normal 3 6 3 5" xfId="7765"/>
    <cellStyle name="Normal 3 6 3 5 2" xfId="40056"/>
    <cellStyle name="Normal 3 6 3 6" xfId="40057"/>
    <cellStyle name="Normal 3 6 3 7" xfId="40058"/>
    <cellStyle name="Normal 3 6 3 8" xfId="40059"/>
    <cellStyle name="Normal 3 6 3 9" xfId="40060"/>
    <cellStyle name="Normal 3 6 4" xfId="7766"/>
    <cellStyle name="Normal 3 6 4 2" xfId="7767"/>
    <cellStyle name="Normal 3 6 4 2 2" xfId="7768"/>
    <cellStyle name="Normal 3 6 4 2 2 2" xfId="40061"/>
    <cellStyle name="Normal 3 6 4 2 2 3" xfId="40062"/>
    <cellStyle name="Normal 3 6 4 2 2 4" xfId="40063"/>
    <cellStyle name="Normal 3 6 4 2 2 5" xfId="40064"/>
    <cellStyle name="Normal 3 6 4 2 2 6" xfId="40065"/>
    <cellStyle name="Normal 3 6 4 2 2 7" xfId="40066"/>
    <cellStyle name="Normal 3 6 4 2 2 8" xfId="40067"/>
    <cellStyle name="Normal 3 6 4 2 3" xfId="7769"/>
    <cellStyle name="Normal 3 6 4 2 3 2" xfId="40068"/>
    <cellStyle name="Normal 3 6 4 2 4" xfId="7770"/>
    <cellStyle name="Normal 3 6 4 2 4 2" xfId="40069"/>
    <cellStyle name="Normal 3 6 4 2 5" xfId="40070"/>
    <cellStyle name="Normal 3 6 4 2 6" xfId="40071"/>
    <cellStyle name="Normal 3 6 4 2 7" xfId="40072"/>
    <cellStyle name="Normal 3 6 4 2 8" xfId="40073"/>
    <cellStyle name="Normal 3 6 4 3" xfId="7771"/>
    <cellStyle name="Normal 3 6 4 3 2" xfId="40074"/>
    <cellStyle name="Normal 3 6 4 3 3" xfId="40075"/>
    <cellStyle name="Normal 3 6 4 3 4" xfId="40076"/>
    <cellStyle name="Normal 3 6 4 3 5" xfId="40077"/>
    <cellStyle name="Normal 3 6 4 3 6" xfId="40078"/>
    <cellStyle name="Normal 3 6 4 3 7" xfId="40079"/>
    <cellStyle name="Normal 3 6 4 4" xfId="7772"/>
    <cellStyle name="Normal 3 6 4 4 2" xfId="40080"/>
    <cellStyle name="Normal 3 6 4 5" xfId="7773"/>
    <cellStyle name="Normal 3 6 4 5 2" xfId="40081"/>
    <cellStyle name="Normal 3 6 4 6" xfId="40082"/>
    <cellStyle name="Normal 3 6 4 7" xfId="40083"/>
    <cellStyle name="Normal 3 6 4 8" xfId="40084"/>
    <cellStyle name="Normal 3 6 4 9" xfId="40085"/>
    <cellStyle name="Normal 3 6 5" xfId="7774"/>
    <cellStyle name="Normal 3 6 5 2" xfId="7775"/>
    <cellStyle name="Normal 3 6 5 2 2" xfId="40086"/>
    <cellStyle name="Normal 3 6 5 2 3" xfId="40087"/>
    <cellStyle name="Normal 3 6 5 2 4" xfId="40088"/>
    <cellStyle name="Normal 3 6 5 2 5" xfId="40089"/>
    <cellStyle name="Normal 3 6 5 2 6" xfId="40090"/>
    <cellStyle name="Normal 3 6 5 2 7" xfId="40091"/>
    <cellStyle name="Normal 3 6 5 2 8" xfId="40092"/>
    <cellStyle name="Normal 3 6 5 3" xfId="7776"/>
    <cellStyle name="Normal 3 6 5 3 2" xfId="40093"/>
    <cellStyle name="Normal 3 6 5 4" xfId="7777"/>
    <cellStyle name="Normal 3 6 5 4 2" xfId="40094"/>
    <cellStyle name="Normal 3 6 5 5" xfId="40095"/>
    <cellStyle name="Normal 3 6 5 6" xfId="40096"/>
    <cellStyle name="Normal 3 6 5 7" xfId="40097"/>
    <cellStyle name="Normal 3 6 5 8" xfId="40098"/>
    <cellStyle name="Normal 3 6 6" xfId="7778"/>
    <cellStyle name="Normal 3 6 6 2" xfId="40099"/>
    <cellStyle name="Normal 3 6 6 3" xfId="40100"/>
    <cellStyle name="Normal 3 6 6 4" xfId="40101"/>
    <cellStyle name="Normal 3 6 6 5" xfId="40102"/>
    <cellStyle name="Normal 3 6 6 6" xfId="40103"/>
    <cellStyle name="Normal 3 6 6 7" xfId="40104"/>
    <cellStyle name="Normal 3 6 7" xfId="7779"/>
    <cellStyle name="Normal 3 6 7 2" xfId="40105"/>
    <cellStyle name="Normal 3 6 8" xfId="7780"/>
    <cellStyle name="Normal 3 6 8 2" xfId="40106"/>
    <cellStyle name="Normal 3 6 9" xfId="40107"/>
    <cellStyle name="Normal 3 7" xfId="7781"/>
    <cellStyle name="Normal 3 7 10" xfId="40108"/>
    <cellStyle name="Normal 3 7 11" xfId="40109"/>
    <cellStyle name="Normal 3 7 12" xfId="40110"/>
    <cellStyle name="Normal 3 7 2" xfId="7782"/>
    <cellStyle name="Normal 3 7 2 10" xfId="40111"/>
    <cellStyle name="Normal 3 7 2 11" xfId="40112"/>
    <cellStyle name="Normal 3 7 2 12" xfId="40113"/>
    <cellStyle name="Normal 3 7 2 2" xfId="7783"/>
    <cellStyle name="Normal 3 7 2 2 2" xfId="7784"/>
    <cellStyle name="Normal 3 7 2 2 2 2" xfId="7785"/>
    <cellStyle name="Normal 3 7 2 2 2 2 2" xfId="40114"/>
    <cellStyle name="Normal 3 7 2 2 2 2 3" xfId="40115"/>
    <cellStyle name="Normal 3 7 2 2 2 2 4" xfId="40116"/>
    <cellStyle name="Normal 3 7 2 2 2 2 5" xfId="40117"/>
    <cellStyle name="Normal 3 7 2 2 2 2 6" xfId="40118"/>
    <cellStyle name="Normal 3 7 2 2 2 2 7" xfId="40119"/>
    <cellStyle name="Normal 3 7 2 2 2 2 8" xfId="40120"/>
    <cellStyle name="Normal 3 7 2 2 2 3" xfId="7786"/>
    <cellStyle name="Normal 3 7 2 2 2 3 2" xfId="40121"/>
    <cellStyle name="Normal 3 7 2 2 2 4" xfId="7787"/>
    <cellStyle name="Normal 3 7 2 2 2 4 2" xfId="40122"/>
    <cellStyle name="Normal 3 7 2 2 2 5" xfId="40123"/>
    <cellStyle name="Normal 3 7 2 2 2 6" xfId="40124"/>
    <cellStyle name="Normal 3 7 2 2 2 7" xfId="40125"/>
    <cellStyle name="Normal 3 7 2 2 2 8" xfId="40126"/>
    <cellStyle name="Normal 3 7 2 2 3" xfId="7788"/>
    <cellStyle name="Normal 3 7 2 2 3 2" xfId="40127"/>
    <cellStyle name="Normal 3 7 2 2 3 3" xfId="40128"/>
    <cellStyle name="Normal 3 7 2 2 3 4" xfId="40129"/>
    <cellStyle name="Normal 3 7 2 2 3 5" xfId="40130"/>
    <cellStyle name="Normal 3 7 2 2 3 6" xfId="40131"/>
    <cellStyle name="Normal 3 7 2 2 3 7" xfId="40132"/>
    <cellStyle name="Normal 3 7 2 2 4" xfId="7789"/>
    <cellStyle name="Normal 3 7 2 2 4 2" xfId="40133"/>
    <cellStyle name="Normal 3 7 2 2 5" xfId="7790"/>
    <cellStyle name="Normal 3 7 2 2 5 2" xfId="40134"/>
    <cellStyle name="Normal 3 7 2 2 6" xfId="40135"/>
    <cellStyle name="Normal 3 7 2 2 7" xfId="40136"/>
    <cellStyle name="Normal 3 7 2 2 8" xfId="40137"/>
    <cellStyle name="Normal 3 7 2 2 9" xfId="40138"/>
    <cellStyle name="Normal 3 7 2 3" xfId="7791"/>
    <cellStyle name="Normal 3 7 2 3 2" xfId="7792"/>
    <cellStyle name="Normal 3 7 2 3 2 2" xfId="7793"/>
    <cellStyle name="Normal 3 7 2 3 2 2 2" xfId="40139"/>
    <cellStyle name="Normal 3 7 2 3 2 2 3" xfId="40140"/>
    <cellStyle name="Normal 3 7 2 3 2 2 4" xfId="40141"/>
    <cellStyle name="Normal 3 7 2 3 2 2 5" xfId="40142"/>
    <cellStyle name="Normal 3 7 2 3 2 2 6" xfId="40143"/>
    <cellStyle name="Normal 3 7 2 3 2 2 7" xfId="40144"/>
    <cellStyle name="Normal 3 7 2 3 2 2 8" xfId="40145"/>
    <cellStyle name="Normal 3 7 2 3 2 3" xfId="7794"/>
    <cellStyle name="Normal 3 7 2 3 2 3 2" xfId="40146"/>
    <cellStyle name="Normal 3 7 2 3 2 4" xfId="7795"/>
    <cellStyle name="Normal 3 7 2 3 2 4 2" xfId="40147"/>
    <cellStyle name="Normal 3 7 2 3 2 5" xfId="40148"/>
    <cellStyle name="Normal 3 7 2 3 2 6" xfId="40149"/>
    <cellStyle name="Normal 3 7 2 3 2 7" xfId="40150"/>
    <cellStyle name="Normal 3 7 2 3 2 8" xfId="40151"/>
    <cellStyle name="Normal 3 7 2 3 3" xfId="7796"/>
    <cellStyle name="Normal 3 7 2 3 3 2" xfId="40152"/>
    <cellStyle name="Normal 3 7 2 3 3 3" xfId="40153"/>
    <cellStyle name="Normal 3 7 2 3 3 4" xfId="40154"/>
    <cellStyle name="Normal 3 7 2 3 3 5" xfId="40155"/>
    <cellStyle name="Normal 3 7 2 3 3 6" xfId="40156"/>
    <cellStyle name="Normal 3 7 2 3 3 7" xfId="40157"/>
    <cellStyle name="Normal 3 7 2 3 4" xfId="7797"/>
    <cellStyle name="Normal 3 7 2 3 4 2" xfId="40158"/>
    <cellStyle name="Normal 3 7 2 3 5" xfId="7798"/>
    <cellStyle name="Normal 3 7 2 3 5 2" xfId="40159"/>
    <cellStyle name="Normal 3 7 2 3 6" xfId="40160"/>
    <cellStyle name="Normal 3 7 2 3 7" xfId="40161"/>
    <cellStyle name="Normal 3 7 2 3 8" xfId="40162"/>
    <cellStyle name="Normal 3 7 2 3 9" xfId="40163"/>
    <cellStyle name="Normal 3 7 2 4" xfId="7799"/>
    <cellStyle name="Normal 3 7 2 4 2" xfId="7800"/>
    <cellStyle name="Normal 3 7 2 4 2 2" xfId="7801"/>
    <cellStyle name="Normal 3 7 2 4 2 2 2" xfId="40164"/>
    <cellStyle name="Normal 3 7 2 4 2 2 3" xfId="40165"/>
    <cellStyle name="Normal 3 7 2 4 2 2 4" xfId="40166"/>
    <cellStyle name="Normal 3 7 2 4 2 2 5" xfId="40167"/>
    <cellStyle name="Normal 3 7 2 4 2 2 6" xfId="40168"/>
    <cellStyle name="Normal 3 7 2 4 2 2 7" xfId="40169"/>
    <cellStyle name="Normal 3 7 2 4 2 2 8" xfId="40170"/>
    <cellStyle name="Normal 3 7 2 4 2 3" xfId="7802"/>
    <cellStyle name="Normal 3 7 2 4 2 3 2" xfId="40171"/>
    <cellStyle name="Normal 3 7 2 4 2 4" xfId="7803"/>
    <cellStyle name="Normal 3 7 2 4 2 4 2" xfId="40172"/>
    <cellStyle name="Normal 3 7 2 4 2 5" xfId="40173"/>
    <cellStyle name="Normal 3 7 2 4 2 6" xfId="40174"/>
    <cellStyle name="Normal 3 7 2 4 2 7" xfId="40175"/>
    <cellStyle name="Normal 3 7 2 4 2 8" xfId="40176"/>
    <cellStyle name="Normal 3 7 2 4 3" xfId="7804"/>
    <cellStyle name="Normal 3 7 2 4 3 2" xfId="40177"/>
    <cellStyle name="Normal 3 7 2 4 3 3" xfId="40178"/>
    <cellStyle name="Normal 3 7 2 4 3 4" xfId="40179"/>
    <cellStyle name="Normal 3 7 2 4 3 5" xfId="40180"/>
    <cellStyle name="Normal 3 7 2 4 3 6" xfId="40181"/>
    <cellStyle name="Normal 3 7 2 4 3 7" xfId="40182"/>
    <cellStyle name="Normal 3 7 2 4 4" xfId="7805"/>
    <cellStyle name="Normal 3 7 2 4 4 2" xfId="40183"/>
    <cellStyle name="Normal 3 7 2 4 5" xfId="7806"/>
    <cellStyle name="Normal 3 7 2 4 5 2" xfId="40184"/>
    <cellStyle name="Normal 3 7 2 4 6" xfId="40185"/>
    <cellStyle name="Normal 3 7 2 4 7" xfId="40186"/>
    <cellStyle name="Normal 3 7 2 4 8" xfId="40187"/>
    <cellStyle name="Normal 3 7 2 4 9" xfId="40188"/>
    <cellStyle name="Normal 3 7 2 5" xfId="7807"/>
    <cellStyle name="Normal 3 7 2 5 2" xfId="7808"/>
    <cellStyle name="Normal 3 7 2 5 2 2" xfId="40189"/>
    <cellStyle name="Normal 3 7 2 5 2 3" xfId="40190"/>
    <cellStyle name="Normal 3 7 2 5 2 4" xfId="40191"/>
    <cellStyle name="Normal 3 7 2 5 2 5" xfId="40192"/>
    <cellStyle name="Normal 3 7 2 5 2 6" xfId="40193"/>
    <cellStyle name="Normal 3 7 2 5 2 7" xfId="40194"/>
    <cellStyle name="Normal 3 7 2 5 2 8" xfId="40195"/>
    <cellStyle name="Normal 3 7 2 5 3" xfId="7809"/>
    <cellStyle name="Normal 3 7 2 5 3 2" xfId="40196"/>
    <cellStyle name="Normal 3 7 2 5 4" xfId="7810"/>
    <cellStyle name="Normal 3 7 2 5 4 2" xfId="40197"/>
    <cellStyle name="Normal 3 7 2 5 5" xfId="40198"/>
    <cellStyle name="Normal 3 7 2 5 6" xfId="40199"/>
    <cellStyle name="Normal 3 7 2 5 7" xfId="40200"/>
    <cellStyle name="Normal 3 7 2 5 8" xfId="40201"/>
    <cellStyle name="Normal 3 7 2 6" xfId="7811"/>
    <cellStyle name="Normal 3 7 2 6 2" xfId="40202"/>
    <cellStyle name="Normal 3 7 2 6 3" xfId="40203"/>
    <cellStyle name="Normal 3 7 2 6 4" xfId="40204"/>
    <cellStyle name="Normal 3 7 2 6 5" xfId="40205"/>
    <cellStyle name="Normal 3 7 2 6 6" xfId="40206"/>
    <cellStyle name="Normal 3 7 2 6 7" xfId="40207"/>
    <cellStyle name="Normal 3 7 2 7" xfId="7812"/>
    <cellStyle name="Normal 3 7 2 7 2" xfId="40208"/>
    <cellStyle name="Normal 3 7 2 8" xfId="7813"/>
    <cellStyle name="Normal 3 7 2 8 2" xfId="40209"/>
    <cellStyle name="Normal 3 7 2 9" xfId="40210"/>
    <cellStyle name="Normal 3 7 3" xfId="7814"/>
    <cellStyle name="Normal 3 7 3 2" xfId="7815"/>
    <cellStyle name="Normal 3 7 3 2 2" xfId="7816"/>
    <cellStyle name="Normal 3 7 3 2 2 2" xfId="40211"/>
    <cellStyle name="Normal 3 7 3 2 2 3" xfId="40212"/>
    <cellStyle name="Normal 3 7 3 2 2 4" xfId="40213"/>
    <cellStyle name="Normal 3 7 3 2 2 5" xfId="40214"/>
    <cellStyle name="Normal 3 7 3 2 2 6" xfId="40215"/>
    <cellStyle name="Normal 3 7 3 2 2 7" xfId="40216"/>
    <cellStyle name="Normal 3 7 3 2 2 8" xfId="40217"/>
    <cellStyle name="Normal 3 7 3 2 3" xfId="7817"/>
    <cellStyle name="Normal 3 7 3 2 3 2" xfId="40218"/>
    <cellStyle name="Normal 3 7 3 2 4" xfId="7818"/>
    <cellStyle name="Normal 3 7 3 2 4 2" xfId="40219"/>
    <cellStyle name="Normal 3 7 3 2 5" xfId="40220"/>
    <cellStyle name="Normal 3 7 3 2 6" xfId="40221"/>
    <cellStyle name="Normal 3 7 3 2 7" xfId="40222"/>
    <cellStyle name="Normal 3 7 3 2 8" xfId="40223"/>
    <cellStyle name="Normal 3 7 3 3" xfId="7819"/>
    <cellStyle name="Normal 3 7 3 3 2" xfId="40224"/>
    <cellStyle name="Normal 3 7 3 3 3" xfId="40225"/>
    <cellStyle name="Normal 3 7 3 3 4" xfId="40226"/>
    <cellStyle name="Normal 3 7 3 3 5" xfId="40227"/>
    <cellStyle name="Normal 3 7 3 3 6" xfId="40228"/>
    <cellStyle name="Normal 3 7 3 3 7" xfId="40229"/>
    <cellStyle name="Normal 3 7 3 4" xfId="7820"/>
    <cellStyle name="Normal 3 7 3 4 2" xfId="40230"/>
    <cellStyle name="Normal 3 7 3 5" xfId="7821"/>
    <cellStyle name="Normal 3 7 3 5 2" xfId="40231"/>
    <cellStyle name="Normal 3 7 3 6" xfId="40232"/>
    <cellStyle name="Normal 3 7 3 7" xfId="40233"/>
    <cellStyle name="Normal 3 7 3 8" xfId="40234"/>
    <cellStyle name="Normal 3 7 3 9" xfId="40235"/>
    <cellStyle name="Normal 3 7 4" xfId="7822"/>
    <cellStyle name="Normal 3 7 4 2" xfId="7823"/>
    <cellStyle name="Normal 3 7 4 2 2" xfId="7824"/>
    <cellStyle name="Normal 3 7 4 2 2 2" xfId="40236"/>
    <cellStyle name="Normal 3 7 4 2 2 3" xfId="40237"/>
    <cellStyle name="Normal 3 7 4 2 2 4" xfId="40238"/>
    <cellStyle name="Normal 3 7 4 2 2 5" xfId="40239"/>
    <cellStyle name="Normal 3 7 4 2 2 6" xfId="40240"/>
    <cellStyle name="Normal 3 7 4 2 2 7" xfId="40241"/>
    <cellStyle name="Normal 3 7 4 2 2 8" xfId="40242"/>
    <cellStyle name="Normal 3 7 4 2 3" xfId="7825"/>
    <cellStyle name="Normal 3 7 4 2 3 2" xfId="40243"/>
    <cellStyle name="Normal 3 7 4 2 4" xfId="7826"/>
    <cellStyle name="Normal 3 7 4 2 4 2" xfId="40244"/>
    <cellStyle name="Normal 3 7 4 2 5" xfId="40245"/>
    <cellStyle name="Normal 3 7 4 2 6" xfId="40246"/>
    <cellStyle name="Normal 3 7 4 2 7" xfId="40247"/>
    <cellStyle name="Normal 3 7 4 2 8" xfId="40248"/>
    <cellStyle name="Normal 3 7 4 3" xfId="7827"/>
    <cellStyle name="Normal 3 7 4 3 2" xfId="40249"/>
    <cellStyle name="Normal 3 7 4 3 3" xfId="40250"/>
    <cellStyle name="Normal 3 7 4 3 4" xfId="40251"/>
    <cellStyle name="Normal 3 7 4 3 5" xfId="40252"/>
    <cellStyle name="Normal 3 7 4 3 6" xfId="40253"/>
    <cellStyle name="Normal 3 7 4 3 7" xfId="40254"/>
    <cellStyle name="Normal 3 7 4 4" xfId="7828"/>
    <cellStyle name="Normal 3 7 4 4 2" xfId="40255"/>
    <cellStyle name="Normal 3 7 4 5" xfId="7829"/>
    <cellStyle name="Normal 3 7 4 5 2" xfId="40256"/>
    <cellStyle name="Normal 3 7 4 6" xfId="40257"/>
    <cellStyle name="Normal 3 7 4 7" xfId="40258"/>
    <cellStyle name="Normal 3 7 4 8" xfId="40259"/>
    <cellStyle name="Normal 3 7 4 9" xfId="40260"/>
    <cellStyle name="Normal 3 7 5" xfId="7830"/>
    <cellStyle name="Normal 3 7 5 2" xfId="7831"/>
    <cellStyle name="Normal 3 7 5 2 2" xfId="40261"/>
    <cellStyle name="Normal 3 7 5 2 3" xfId="40262"/>
    <cellStyle name="Normal 3 7 5 2 4" xfId="40263"/>
    <cellStyle name="Normal 3 7 5 2 5" xfId="40264"/>
    <cellStyle name="Normal 3 7 5 2 6" xfId="40265"/>
    <cellStyle name="Normal 3 7 5 2 7" xfId="40266"/>
    <cellStyle name="Normal 3 7 5 2 8" xfId="40267"/>
    <cellStyle name="Normal 3 7 5 3" xfId="7832"/>
    <cellStyle name="Normal 3 7 5 3 2" xfId="40268"/>
    <cellStyle name="Normal 3 7 5 4" xfId="7833"/>
    <cellStyle name="Normal 3 7 5 4 2" xfId="40269"/>
    <cellStyle name="Normal 3 7 5 5" xfId="40270"/>
    <cellStyle name="Normal 3 7 5 6" xfId="40271"/>
    <cellStyle name="Normal 3 7 5 7" xfId="40272"/>
    <cellStyle name="Normal 3 7 5 8" xfId="40273"/>
    <cellStyle name="Normal 3 7 6" xfId="7834"/>
    <cellStyle name="Normal 3 7 6 2" xfId="40274"/>
    <cellStyle name="Normal 3 7 6 3" xfId="40275"/>
    <cellStyle name="Normal 3 7 6 4" xfId="40276"/>
    <cellStyle name="Normal 3 7 6 5" xfId="40277"/>
    <cellStyle name="Normal 3 7 6 6" xfId="40278"/>
    <cellStyle name="Normal 3 7 6 7" xfId="40279"/>
    <cellStyle name="Normal 3 7 7" xfId="7835"/>
    <cellStyle name="Normal 3 7 7 2" xfId="40280"/>
    <cellStyle name="Normal 3 7 8" xfId="7836"/>
    <cellStyle name="Normal 3 7 8 2" xfId="40281"/>
    <cellStyle name="Normal 3 7 9" xfId="40282"/>
    <cellStyle name="Normal 3 8" xfId="7837"/>
    <cellStyle name="Normal 3 8 10" xfId="40283"/>
    <cellStyle name="Normal 3 8 11" xfId="40284"/>
    <cellStyle name="Normal 3 8 12" xfId="40285"/>
    <cellStyle name="Normal 3 8 2" xfId="7838"/>
    <cellStyle name="Normal 3 8 2 10" xfId="40286"/>
    <cellStyle name="Normal 3 8 2 11" xfId="40287"/>
    <cellStyle name="Normal 3 8 2 12" xfId="40288"/>
    <cellStyle name="Normal 3 8 2 2" xfId="7839"/>
    <cellStyle name="Normal 3 8 2 2 2" xfId="7840"/>
    <cellStyle name="Normal 3 8 2 2 2 2" xfId="7841"/>
    <cellStyle name="Normal 3 8 2 2 2 2 2" xfId="40289"/>
    <cellStyle name="Normal 3 8 2 2 2 2 3" xfId="40290"/>
    <cellStyle name="Normal 3 8 2 2 2 2 4" xfId="40291"/>
    <cellStyle name="Normal 3 8 2 2 2 2 5" xfId="40292"/>
    <cellStyle name="Normal 3 8 2 2 2 2 6" xfId="40293"/>
    <cellStyle name="Normal 3 8 2 2 2 2 7" xfId="40294"/>
    <cellStyle name="Normal 3 8 2 2 2 2 8" xfId="40295"/>
    <cellStyle name="Normal 3 8 2 2 2 3" xfId="7842"/>
    <cellStyle name="Normal 3 8 2 2 2 3 2" xfId="40296"/>
    <cellStyle name="Normal 3 8 2 2 2 4" xfId="7843"/>
    <cellStyle name="Normal 3 8 2 2 2 4 2" xfId="40297"/>
    <cellStyle name="Normal 3 8 2 2 2 5" xfId="40298"/>
    <cellStyle name="Normal 3 8 2 2 2 6" xfId="40299"/>
    <cellStyle name="Normal 3 8 2 2 2 7" xfId="40300"/>
    <cellStyle name="Normal 3 8 2 2 2 8" xfId="40301"/>
    <cellStyle name="Normal 3 8 2 2 3" xfId="7844"/>
    <cellStyle name="Normal 3 8 2 2 3 2" xfId="40302"/>
    <cellStyle name="Normal 3 8 2 2 3 3" xfId="40303"/>
    <cellStyle name="Normal 3 8 2 2 3 4" xfId="40304"/>
    <cellStyle name="Normal 3 8 2 2 3 5" xfId="40305"/>
    <cellStyle name="Normal 3 8 2 2 3 6" xfId="40306"/>
    <cellStyle name="Normal 3 8 2 2 3 7" xfId="40307"/>
    <cellStyle name="Normal 3 8 2 2 4" xfId="7845"/>
    <cellStyle name="Normal 3 8 2 2 4 2" xfId="40308"/>
    <cellStyle name="Normal 3 8 2 2 5" xfId="7846"/>
    <cellStyle name="Normal 3 8 2 2 5 2" xfId="40309"/>
    <cellStyle name="Normal 3 8 2 2 6" xfId="40310"/>
    <cellStyle name="Normal 3 8 2 2 7" xfId="40311"/>
    <cellStyle name="Normal 3 8 2 2 8" xfId="40312"/>
    <cellStyle name="Normal 3 8 2 2 9" xfId="40313"/>
    <cellStyle name="Normal 3 8 2 3" xfId="7847"/>
    <cellStyle name="Normal 3 8 2 3 2" xfId="7848"/>
    <cellStyle name="Normal 3 8 2 3 2 2" xfId="7849"/>
    <cellStyle name="Normal 3 8 2 3 2 2 2" xfId="40314"/>
    <cellStyle name="Normal 3 8 2 3 2 2 3" xfId="40315"/>
    <cellStyle name="Normal 3 8 2 3 2 2 4" xfId="40316"/>
    <cellStyle name="Normal 3 8 2 3 2 2 5" xfId="40317"/>
    <cellStyle name="Normal 3 8 2 3 2 2 6" xfId="40318"/>
    <cellStyle name="Normal 3 8 2 3 2 2 7" xfId="40319"/>
    <cellStyle name="Normal 3 8 2 3 2 2 8" xfId="40320"/>
    <cellStyle name="Normal 3 8 2 3 2 3" xfId="7850"/>
    <cellStyle name="Normal 3 8 2 3 2 3 2" xfId="40321"/>
    <cellStyle name="Normal 3 8 2 3 2 4" xfId="7851"/>
    <cellStyle name="Normal 3 8 2 3 2 4 2" xfId="40322"/>
    <cellStyle name="Normal 3 8 2 3 2 5" xfId="40323"/>
    <cellStyle name="Normal 3 8 2 3 2 6" xfId="40324"/>
    <cellStyle name="Normal 3 8 2 3 2 7" xfId="40325"/>
    <cellStyle name="Normal 3 8 2 3 2 8" xfId="40326"/>
    <cellStyle name="Normal 3 8 2 3 3" xfId="7852"/>
    <cellStyle name="Normal 3 8 2 3 3 2" xfId="40327"/>
    <cellStyle name="Normal 3 8 2 3 3 3" xfId="40328"/>
    <cellStyle name="Normal 3 8 2 3 3 4" xfId="40329"/>
    <cellStyle name="Normal 3 8 2 3 3 5" xfId="40330"/>
    <cellStyle name="Normal 3 8 2 3 3 6" xfId="40331"/>
    <cellStyle name="Normal 3 8 2 3 3 7" xfId="40332"/>
    <cellStyle name="Normal 3 8 2 3 4" xfId="7853"/>
    <cellStyle name="Normal 3 8 2 3 4 2" xfId="40333"/>
    <cellStyle name="Normal 3 8 2 3 5" xfId="7854"/>
    <cellStyle name="Normal 3 8 2 3 5 2" xfId="40334"/>
    <cellStyle name="Normal 3 8 2 3 6" xfId="40335"/>
    <cellStyle name="Normal 3 8 2 3 7" xfId="40336"/>
    <cellStyle name="Normal 3 8 2 3 8" xfId="40337"/>
    <cellStyle name="Normal 3 8 2 3 9" xfId="40338"/>
    <cellStyle name="Normal 3 8 2 4" xfId="7855"/>
    <cellStyle name="Normal 3 8 2 4 2" xfId="7856"/>
    <cellStyle name="Normal 3 8 2 4 2 2" xfId="7857"/>
    <cellStyle name="Normal 3 8 2 4 2 2 2" xfId="40339"/>
    <cellStyle name="Normal 3 8 2 4 2 2 3" xfId="40340"/>
    <cellStyle name="Normal 3 8 2 4 2 2 4" xfId="40341"/>
    <cellStyle name="Normal 3 8 2 4 2 2 5" xfId="40342"/>
    <cellStyle name="Normal 3 8 2 4 2 2 6" xfId="40343"/>
    <cellStyle name="Normal 3 8 2 4 2 2 7" xfId="40344"/>
    <cellStyle name="Normal 3 8 2 4 2 2 8" xfId="40345"/>
    <cellStyle name="Normal 3 8 2 4 2 3" xfId="7858"/>
    <cellStyle name="Normal 3 8 2 4 2 3 2" xfId="40346"/>
    <cellStyle name="Normal 3 8 2 4 2 4" xfId="7859"/>
    <cellStyle name="Normal 3 8 2 4 2 4 2" xfId="40347"/>
    <cellStyle name="Normal 3 8 2 4 2 5" xfId="40348"/>
    <cellStyle name="Normal 3 8 2 4 2 6" xfId="40349"/>
    <cellStyle name="Normal 3 8 2 4 2 7" xfId="40350"/>
    <cellStyle name="Normal 3 8 2 4 2 8" xfId="40351"/>
    <cellStyle name="Normal 3 8 2 4 3" xfId="7860"/>
    <cellStyle name="Normal 3 8 2 4 3 2" xfId="40352"/>
    <cellStyle name="Normal 3 8 2 4 3 3" xfId="40353"/>
    <cellStyle name="Normal 3 8 2 4 3 4" xfId="40354"/>
    <cellStyle name="Normal 3 8 2 4 3 5" xfId="40355"/>
    <cellStyle name="Normal 3 8 2 4 3 6" xfId="40356"/>
    <cellStyle name="Normal 3 8 2 4 3 7" xfId="40357"/>
    <cellStyle name="Normal 3 8 2 4 4" xfId="7861"/>
    <cellStyle name="Normal 3 8 2 4 4 2" xfId="40358"/>
    <cellStyle name="Normal 3 8 2 4 5" xfId="7862"/>
    <cellStyle name="Normal 3 8 2 4 5 2" xfId="40359"/>
    <cellStyle name="Normal 3 8 2 4 6" xfId="40360"/>
    <cellStyle name="Normal 3 8 2 4 7" xfId="40361"/>
    <cellStyle name="Normal 3 8 2 4 8" xfId="40362"/>
    <cellStyle name="Normal 3 8 2 4 9" xfId="40363"/>
    <cellStyle name="Normal 3 8 2 5" xfId="7863"/>
    <cellStyle name="Normal 3 8 2 5 2" xfId="7864"/>
    <cellStyle name="Normal 3 8 2 5 2 2" xfId="40364"/>
    <cellStyle name="Normal 3 8 2 5 2 3" xfId="40365"/>
    <cellStyle name="Normal 3 8 2 5 2 4" xfId="40366"/>
    <cellStyle name="Normal 3 8 2 5 2 5" xfId="40367"/>
    <cellStyle name="Normal 3 8 2 5 2 6" xfId="40368"/>
    <cellStyle name="Normal 3 8 2 5 2 7" xfId="40369"/>
    <cellStyle name="Normal 3 8 2 5 2 8" xfId="40370"/>
    <cellStyle name="Normal 3 8 2 5 3" xfId="7865"/>
    <cellStyle name="Normal 3 8 2 5 3 2" xfId="40371"/>
    <cellStyle name="Normal 3 8 2 5 4" xfId="7866"/>
    <cellStyle name="Normal 3 8 2 5 4 2" xfId="40372"/>
    <cellStyle name="Normal 3 8 2 5 5" xfId="40373"/>
    <cellStyle name="Normal 3 8 2 5 6" xfId="40374"/>
    <cellStyle name="Normal 3 8 2 5 7" xfId="40375"/>
    <cellStyle name="Normal 3 8 2 5 8" xfId="40376"/>
    <cellStyle name="Normal 3 8 2 6" xfId="7867"/>
    <cellStyle name="Normal 3 8 2 6 2" xfId="40377"/>
    <cellStyle name="Normal 3 8 2 6 3" xfId="40378"/>
    <cellStyle name="Normal 3 8 2 6 4" xfId="40379"/>
    <cellStyle name="Normal 3 8 2 6 5" xfId="40380"/>
    <cellStyle name="Normal 3 8 2 6 6" xfId="40381"/>
    <cellStyle name="Normal 3 8 2 6 7" xfId="40382"/>
    <cellStyle name="Normal 3 8 2 7" xfId="7868"/>
    <cellStyle name="Normal 3 8 2 7 2" xfId="40383"/>
    <cellStyle name="Normal 3 8 2 8" xfId="7869"/>
    <cellStyle name="Normal 3 8 2 8 2" xfId="40384"/>
    <cellStyle name="Normal 3 8 2 9" xfId="40385"/>
    <cellStyle name="Normal 3 8 3" xfId="7870"/>
    <cellStyle name="Normal 3 8 3 2" xfId="7871"/>
    <cellStyle name="Normal 3 8 3 2 2" xfId="7872"/>
    <cellStyle name="Normal 3 8 3 2 2 2" xfId="40386"/>
    <cellStyle name="Normal 3 8 3 2 2 3" xfId="40387"/>
    <cellStyle name="Normal 3 8 3 2 2 4" xfId="40388"/>
    <cellStyle name="Normal 3 8 3 2 2 5" xfId="40389"/>
    <cellStyle name="Normal 3 8 3 2 2 6" xfId="40390"/>
    <cellStyle name="Normal 3 8 3 2 2 7" xfId="40391"/>
    <cellStyle name="Normal 3 8 3 2 2 8" xfId="40392"/>
    <cellStyle name="Normal 3 8 3 2 3" xfId="7873"/>
    <cellStyle name="Normal 3 8 3 2 3 2" xfId="40393"/>
    <cellStyle name="Normal 3 8 3 2 4" xfId="7874"/>
    <cellStyle name="Normal 3 8 3 2 4 2" xfId="40394"/>
    <cellStyle name="Normal 3 8 3 2 5" xfId="40395"/>
    <cellStyle name="Normal 3 8 3 2 6" xfId="40396"/>
    <cellStyle name="Normal 3 8 3 2 7" xfId="40397"/>
    <cellStyle name="Normal 3 8 3 2 8" xfId="40398"/>
    <cellStyle name="Normal 3 8 3 3" xfId="7875"/>
    <cellStyle name="Normal 3 8 3 3 2" xfId="40399"/>
    <cellStyle name="Normal 3 8 3 3 3" xfId="40400"/>
    <cellStyle name="Normal 3 8 3 3 4" xfId="40401"/>
    <cellStyle name="Normal 3 8 3 3 5" xfId="40402"/>
    <cellStyle name="Normal 3 8 3 3 6" xfId="40403"/>
    <cellStyle name="Normal 3 8 3 3 7" xfId="40404"/>
    <cellStyle name="Normal 3 8 3 4" xfId="7876"/>
    <cellStyle name="Normal 3 8 3 4 2" xfId="40405"/>
    <cellStyle name="Normal 3 8 3 5" xfId="7877"/>
    <cellStyle name="Normal 3 8 3 5 2" xfId="40406"/>
    <cellStyle name="Normal 3 8 3 6" xfId="40407"/>
    <cellStyle name="Normal 3 8 3 7" xfId="40408"/>
    <cellStyle name="Normal 3 8 3 8" xfId="40409"/>
    <cellStyle name="Normal 3 8 3 9" xfId="40410"/>
    <cellStyle name="Normal 3 8 4" xfId="7878"/>
    <cellStyle name="Normal 3 8 4 2" xfId="7879"/>
    <cellStyle name="Normal 3 8 4 2 2" xfId="7880"/>
    <cellStyle name="Normal 3 8 4 2 2 2" xfId="40411"/>
    <cellStyle name="Normal 3 8 4 2 2 3" xfId="40412"/>
    <cellStyle name="Normal 3 8 4 2 2 4" xfId="40413"/>
    <cellStyle name="Normal 3 8 4 2 2 5" xfId="40414"/>
    <cellStyle name="Normal 3 8 4 2 2 6" xfId="40415"/>
    <cellStyle name="Normal 3 8 4 2 2 7" xfId="40416"/>
    <cellStyle name="Normal 3 8 4 2 2 8" xfId="40417"/>
    <cellStyle name="Normal 3 8 4 2 3" xfId="7881"/>
    <cellStyle name="Normal 3 8 4 2 3 2" xfId="40418"/>
    <cellStyle name="Normal 3 8 4 2 4" xfId="7882"/>
    <cellStyle name="Normal 3 8 4 2 4 2" xfId="40419"/>
    <cellStyle name="Normal 3 8 4 2 5" xfId="40420"/>
    <cellStyle name="Normal 3 8 4 2 6" xfId="40421"/>
    <cellStyle name="Normal 3 8 4 2 7" xfId="40422"/>
    <cellStyle name="Normal 3 8 4 2 8" xfId="40423"/>
    <cellStyle name="Normal 3 8 4 3" xfId="7883"/>
    <cellStyle name="Normal 3 8 4 3 2" xfId="40424"/>
    <cellStyle name="Normal 3 8 4 3 3" xfId="40425"/>
    <cellStyle name="Normal 3 8 4 3 4" xfId="40426"/>
    <cellStyle name="Normal 3 8 4 3 5" xfId="40427"/>
    <cellStyle name="Normal 3 8 4 3 6" xfId="40428"/>
    <cellStyle name="Normal 3 8 4 3 7" xfId="40429"/>
    <cellStyle name="Normal 3 8 4 4" xfId="7884"/>
    <cellStyle name="Normal 3 8 4 4 2" xfId="40430"/>
    <cellStyle name="Normal 3 8 4 5" xfId="7885"/>
    <cellStyle name="Normal 3 8 4 5 2" xfId="40431"/>
    <cellStyle name="Normal 3 8 4 6" xfId="40432"/>
    <cellStyle name="Normal 3 8 4 7" xfId="40433"/>
    <cellStyle name="Normal 3 8 4 8" xfId="40434"/>
    <cellStyle name="Normal 3 8 4 9" xfId="40435"/>
    <cellStyle name="Normal 3 8 5" xfId="7886"/>
    <cellStyle name="Normal 3 8 5 2" xfId="7887"/>
    <cellStyle name="Normal 3 8 5 2 2" xfId="40436"/>
    <cellStyle name="Normal 3 8 5 2 3" xfId="40437"/>
    <cellStyle name="Normal 3 8 5 2 4" xfId="40438"/>
    <cellStyle name="Normal 3 8 5 2 5" xfId="40439"/>
    <cellStyle name="Normal 3 8 5 2 6" xfId="40440"/>
    <cellStyle name="Normal 3 8 5 2 7" xfId="40441"/>
    <cellStyle name="Normal 3 8 5 2 8" xfId="40442"/>
    <cellStyle name="Normal 3 8 5 3" xfId="7888"/>
    <cellStyle name="Normal 3 8 5 3 2" xfId="40443"/>
    <cellStyle name="Normal 3 8 5 4" xfId="7889"/>
    <cellStyle name="Normal 3 8 5 4 2" xfId="40444"/>
    <cellStyle name="Normal 3 8 5 5" xfId="40445"/>
    <cellStyle name="Normal 3 8 5 6" xfId="40446"/>
    <cellStyle name="Normal 3 8 5 7" xfId="40447"/>
    <cellStyle name="Normal 3 8 5 8" xfId="40448"/>
    <cellStyle name="Normal 3 8 6" xfId="7890"/>
    <cellStyle name="Normal 3 8 6 2" xfId="40449"/>
    <cellStyle name="Normal 3 8 6 3" xfId="40450"/>
    <cellStyle name="Normal 3 8 6 4" xfId="40451"/>
    <cellStyle name="Normal 3 8 6 5" xfId="40452"/>
    <cellStyle name="Normal 3 8 6 6" xfId="40453"/>
    <cellStyle name="Normal 3 8 6 7" xfId="40454"/>
    <cellStyle name="Normal 3 8 7" xfId="7891"/>
    <cellStyle name="Normal 3 8 7 2" xfId="40455"/>
    <cellStyle name="Normal 3 8 8" xfId="7892"/>
    <cellStyle name="Normal 3 8 8 2" xfId="40456"/>
    <cellStyle name="Normal 3 8 9" xfId="40457"/>
    <cellStyle name="Normal 3 9" xfId="7893"/>
    <cellStyle name="Normal 3 9 10" xfId="40458"/>
    <cellStyle name="Normal 3 9 11" xfId="40459"/>
    <cellStyle name="Normal 3 9 12" xfId="40460"/>
    <cellStyle name="Normal 3 9 2" xfId="7894"/>
    <cellStyle name="Normal 3 9 2 10" xfId="40461"/>
    <cellStyle name="Normal 3 9 2 11" xfId="40462"/>
    <cellStyle name="Normal 3 9 2 12" xfId="40463"/>
    <cellStyle name="Normal 3 9 2 2" xfId="7895"/>
    <cellStyle name="Normal 3 9 2 2 2" xfId="7896"/>
    <cellStyle name="Normal 3 9 2 2 2 2" xfId="7897"/>
    <cellStyle name="Normal 3 9 2 2 2 2 2" xfId="40464"/>
    <cellStyle name="Normal 3 9 2 2 2 2 3" xfId="40465"/>
    <cellStyle name="Normal 3 9 2 2 2 2 4" xfId="40466"/>
    <cellStyle name="Normal 3 9 2 2 2 2 5" xfId="40467"/>
    <cellStyle name="Normal 3 9 2 2 2 2 6" xfId="40468"/>
    <cellStyle name="Normal 3 9 2 2 2 2 7" xfId="40469"/>
    <cellStyle name="Normal 3 9 2 2 2 2 8" xfId="40470"/>
    <cellStyle name="Normal 3 9 2 2 2 3" xfId="7898"/>
    <cellStyle name="Normal 3 9 2 2 2 3 2" xfId="40471"/>
    <cellStyle name="Normal 3 9 2 2 2 4" xfId="7899"/>
    <cellStyle name="Normal 3 9 2 2 2 4 2" xfId="40472"/>
    <cellStyle name="Normal 3 9 2 2 2 5" xfId="40473"/>
    <cellStyle name="Normal 3 9 2 2 2 6" xfId="40474"/>
    <cellStyle name="Normal 3 9 2 2 2 7" xfId="40475"/>
    <cellStyle name="Normal 3 9 2 2 2 8" xfId="40476"/>
    <cellStyle name="Normal 3 9 2 2 3" xfId="7900"/>
    <cellStyle name="Normal 3 9 2 2 3 2" xfId="40477"/>
    <cellStyle name="Normal 3 9 2 2 3 3" xfId="40478"/>
    <cellStyle name="Normal 3 9 2 2 3 4" xfId="40479"/>
    <cellStyle name="Normal 3 9 2 2 3 5" xfId="40480"/>
    <cellStyle name="Normal 3 9 2 2 3 6" xfId="40481"/>
    <cellStyle name="Normal 3 9 2 2 3 7" xfId="40482"/>
    <cellStyle name="Normal 3 9 2 2 4" xfId="7901"/>
    <cellStyle name="Normal 3 9 2 2 4 2" xfId="40483"/>
    <cellStyle name="Normal 3 9 2 2 5" xfId="7902"/>
    <cellStyle name="Normal 3 9 2 2 5 2" xfId="40484"/>
    <cellStyle name="Normal 3 9 2 2 6" xfId="40485"/>
    <cellStyle name="Normal 3 9 2 2 7" xfId="40486"/>
    <cellStyle name="Normal 3 9 2 2 8" xfId="40487"/>
    <cellStyle name="Normal 3 9 2 2 9" xfId="40488"/>
    <cellStyle name="Normal 3 9 2 3" xfId="7903"/>
    <cellStyle name="Normal 3 9 2 3 2" xfId="7904"/>
    <cellStyle name="Normal 3 9 2 3 2 2" xfId="7905"/>
    <cellStyle name="Normal 3 9 2 3 2 2 2" xfId="40489"/>
    <cellStyle name="Normal 3 9 2 3 2 2 3" xfId="40490"/>
    <cellStyle name="Normal 3 9 2 3 2 2 4" xfId="40491"/>
    <cellStyle name="Normal 3 9 2 3 2 2 5" xfId="40492"/>
    <cellStyle name="Normal 3 9 2 3 2 2 6" xfId="40493"/>
    <cellStyle name="Normal 3 9 2 3 2 2 7" xfId="40494"/>
    <cellStyle name="Normal 3 9 2 3 2 2 8" xfId="40495"/>
    <cellStyle name="Normal 3 9 2 3 2 3" xfId="7906"/>
    <cellStyle name="Normal 3 9 2 3 2 3 2" xfId="40496"/>
    <cellStyle name="Normal 3 9 2 3 2 4" xfId="7907"/>
    <cellStyle name="Normal 3 9 2 3 2 4 2" xfId="40497"/>
    <cellStyle name="Normal 3 9 2 3 2 5" xfId="40498"/>
    <cellStyle name="Normal 3 9 2 3 2 6" xfId="40499"/>
    <cellStyle name="Normal 3 9 2 3 2 7" xfId="40500"/>
    <cellStyle name="Normal 3 9 2 3 2 8" xfId="40501"/>
    <cellStyle name="Normal 3 9 2 3 3" xfId="7908"/>
    <cellStyle name="Normal 3 9 2 3 3 2" xfId="40502"/>
    <cellStyle name="Normal 3 9 2 3 3 3" xfId="40503"/>
    <cellStyle name="Normal 3 9 2 3 3 4" xfId="40504"/>
    <cellStyle name="Normal 3 9 2 3 3 5" xfId="40505"/>
    <cellStyle name="Normal 3 9 2 3 3 6" xfId="40506"/>
    <cellStyle name="Normal 3 9 2 3 3 7" xfId="40507"/>
    <cellStyle name="Normal 3 9 2 3 4" xfId="7909"/>
    <cellStyle name="Normal 3 9 2 3 4 2" xfId="40508"/>
    <cellStyle name="Normal 3 9 2 3 5" xfId="7910"/>
    <cellStyle name="Normal 3 9 2 3 5 2" xfId="40509"/>
    <cellStyle name="Normal 3 9 2 3 6" xfId="40510"/>
    <cellStyle name="Normal 3 9 2 3 7" xfId="40511"/>
    <cellStyle name="Normal 3 9 2 3 8" xfId="40512"/>
    <cellStyle name="Normal 3 9 2 3 9" xfId="40513"/>
    <cellStyle name="Normal 3 9 2 4" xfId="7911"/>
    <cellStyle name="Normal 3 9 2 4 2" xfId="7912"/>
    <cellStyle name="Normal 3 9 2 4 2 2" xfId="7913"/>
    <cellStyle name="Normal 3 9 2 4 2 2 2" xfId="40514"/>
    <cellStyle name="Normal 3 9 2 4 2 2 3" xfId="40515"/>
    <cellStyle name="Normal 3 9 2 4 2 2 4" xfId="40516"/>
    <cellStyle name="Normal 3 9 2 4 2 2 5" xfId="40517"/>
    <cellStyle name="Normal 3 9 2 4 2 2 6" xfId="40518"/>
    <cellStyle name="Normal 3 9 2 4 2 2 7" xfId="40519"/>
    <cellStyle name="Normal 3 9 2 4 2 2 8" xfId="40520"/>
    <cellStyle name="Normal 3 9 2 4 2 3" xfId="7914"/>
    <cellStyle name="Normal 3 9 2 4 2 3 2" xfId="40521"/>
    <cellStyle name="Normal 3 9 2 4 2 4" xfId="7915"/>
    <cellStyle name="Normal 3 9 2 4 2 4 2" xfId="40522"/>
    <cellStyle name="Normal 3 9 2 4 2 5" xfId="40523"/>
    <cellStyle name="Normal 3 9 2 4 2 6" xfId="40524"/>
    <cellStyle name="Normal 3 9 2 4 2 7" xfId="40525"/>
    <cellStyle name="Normal 3 9 2 4 2 8" xfId="40526"/>
    <cellStyle name="Normal 3 9 2 4 3" xfId="7916"/>
    <cellStyle name="Normal 3 9 2 4 3 2" xfId="40527"/>
    <cellStyle name="Normal 3 9 2 4 3 3" xfId="40528"/>
    <cellStyle name="Normal 3 9 2 4 3 4" xfId="40529"/>
    <cellStyle name="Normal 3 9 2 4 3 5" xfId="40530"/>
    <cellStyle name="Normal 3 9 2 4 3 6" xfId="40531"/>
    <cellStyle name="Normal 3 9 2 4 3 7" xfId="40532"/>
    <cellStyle name="Normal 3 9 2 4 4" xfId="7917"/>
    <cellStyle name="Normal 3 9 2 4 4 2" xfId="40533"/>
    <cellStyle name="Normal 3 9 2 4 5" xfId="7918"/>
    <cellStyle name="Normal 3 9 2 4 5 2" xfId="40534"/>
    <cellStyle name="Normal 3 9 2 4 6" xfId="40535"/>
    <cellStyle name="Normal 3 9 2 4 7" xfId="40536"/>
    <cellStyle name="Normal 3 9 2 4 8" xfId="40537"/>
    <cellStyle name="Normal 3 9 2 4 9" xfId="40538"/>
    <cellStyle name="Normal 3 9 2 5" xfId="7919"/>
    <cellStyle name="Normal 3 9 2 5 2" xfId="7920"/>
    <cellStyle name="Normal 3 9 2 5 2 2" xfId="40539"/>
    <cellStyle name="Normal 3 9 2 5 2 3" xfId="40540"/>
    <cellStyle name="Normal 3 9 2 5 2 4" xfId="40541"/>
    <cellStyle name="Normal 3 9 2 5 2 5" xfId="40542"/>
    <cellStyle name="Normal 3 9 2 5 2 6" xfId="40543"/>
    <cellStyle name="Normal 3 9 2 5 2 7" xfId="40544"/>
    <cellStyle name="Normal 3 9 2 5 2 8" xfId="40545"/>
    <cellStyle name="Normal 3 9 2 5 3" xfId="7921"/>
    <cellStyle name="Normal 3 9 2 5 3 2" xfId="40546"/>
    <cellStyle name="Normal 3 9 2 5 4" xfId="7922"/>
    <cellStyle name="Normal 3 9 2 5 4 2" xfId="40547"/>
    <cellStyle name="Normal 3 9 2 5 5" xfId="40548"/>
    <cellStyle name="Normal 3 9 2 5 6" xfId="40549"/>
    <cellStyle name="Normal 3 9 2 5 7" xfId="40550"/>
    <cellStyle name="Normal 3 9 2 5 8" xfId="40551"/>
    <cellStyle name="Normal 3 9 2 6" xfId="7923"/>
    <cellStyle name="Normal 3 9 2 6 2" xfId="40552"/>
    <cellStyle name="Normal 3 9 2 6 3" xfId="40553"/>
    <cellStyle name="Normal 3 9 2 6 4" xfId="40554"/>
    <cellStyle name="Normal 3 9 2 6 5" xfId="40555"/>
    <cellStyle name="Normal 3 9 2 6 6" xfId="40556"/>
    <cellStyle name="Normal 3 9 2 6 7" xfId="40557"/>
    <cellStyle name="Normal 3 9 2 7" xfId="7924"/>
    <cellStyle name="Normal 3 9 2 7 2" xfId="40558"/>
    <cellStyle name="Normal 3 9 2 8" xfId="7925"/>
    <cellStyle name="Normal 3 9 2 8 2" xfId="40559"/>
    <cellStyle name="Normal 3 9 2 9" xfId="40560"/>
    <cellStyle name="Normal 3 9 3" xfId="7926"/>
    <cellStyle name="Normal 3 9 3 2" xfId="7927"/>
    <cellStyle name="Normal 3 9 3 2 2" xfId="7928"/>
    <cellStyle name="Normal 3 9 3 2 2 2" xfId="40561"/>
    <cellStyle name="Normal 3 9 3 2 2 3" xfId="40562"/>
    <cellStyle name="Normal 3 9 3 2 2 4" xfId="40563"/>
    <cellStyle name="Normal 3 9 3 2 2 5" xfId="40564"/>
    <cellStyle name="Normal 3 9 3 2 2 6" xfId="40565"/>
    <cellStyle name="Normal 3 9 3 2 2 7" xfId="40566"/>
    <cellStyle name="Normal 3 9 3 2 2 8" xfId="40567"/>
    <cellStyle name="Normal 3 9 3 2 3" xfId="7929"/>
    <cellStyle name="Normal 3 9 3 2 3 2" xfId="40568"/>
    <cellStyle name="Normal 3 9 3 2 4" xfId="7930"/>
    <cellStyle name="Normal 3 9 3 2 4 2" xfId="40569"/>
    <cellStyle name="Normal 3 9 3 2 5" xfId="40570"/>
    <cellStyle name="Normal 3 9 3 2 6" xfId="40571"/>
    <cellStyle name="Normal 3 9 3 2 7" xfId="40572"/>
    <cellStyle name="Normal 3 9 3 2 8" xfId="40573"/>
    <cellStyle name="Normal 3 9 3 3" xfId="7931"/>
    <cellStyle name="Normal 3 9 3 3 2" xfId="40574"/>
    <cellStyle name="Normal 3 9 3 3 3" xfId="40575"/>
    <cellStyle name="Normal 3 9 3 3 4" xfId="40576"/>
    <cellStyle name="Normal 3 9 3 3 5" xfId="40577"/>
    <cellStyle name="Normal 3 9 3 3 6" xfId="40578"/>
    <cellStyle name="Normal 3 9 3 3 7" xfId="40579"/>
    <cellStyle name="Normal 3 9 3 4" xfId="7932"/>
    <cellStyle name="Normal 3 9 3 4 2" xfId="40580"/>
    <cellStyle name="Normal 3 9 3 5" xfId="7933"/>
    <cellStyle name="Normal 3 9 3 5 2" xfId="40581"/>
    <cellStyle name="Normal 3 9 3 6" xfId="40582"/>
    <cellStyle name="Normal 3 9 3 7" xfId="40583"/>
    <cellStyle name="Normal 3 9 3 8" xfId="40584"/>
    <cellStyle name="Normal 3 9 3 9" xfId="40585"/>
    <cellStyle name="Normal 3 9 4" xfId="7934"/>
    <cellStyle name="Normal 3 9 4 2" xfId="7935"/>
    <cellStyle name="Normal 3 9 4 2 2" xfId="7936"/>
    <cellStyle name="Normal 3 9 4 2 2 2" xfId="40586"/>
    <cellStyle name="Normal 3 9 4 2 2 3" xfId="40587"/>
    <cellStyle name="Normal 3 9 4 2 2 4" xfId="40588"/>
    <cellStyle name="Normal 3 9 4 2 2 5" xfId="40589"/>
    <cellStyle name="Normal 3 9 4 2 2 6" xfId="40590"/>
    <cellStyle name="Normal 3 9 4 2 2 7" xfId="40591"/>
    <cellStyle name="Normal 3 9 4 2 2 8" xfId="40592"/>
    <cellStyle name="Normal 3 9 4 2 3" xfId="7937"/>
    <cellStyle name="Normal 3 9 4 2 3 2" xfId="40593"/>
    <cellStyle name="Normal 3 9 4 2 4" xfId="7938"/>
    <cellStyle name="Normal 3 9 4 2 4 2" xfId="40594"/>
    <cellStyle name="Normal 3 9 4 2 5" xfId="40595"/>
    <cellStyle name="Normal 3 9 4 2 6" xfId="40596"/>
    <cellStyle name="Normal 3 9 4 2 7" xfId="40597"/>
    <cellStyle name="Normal 3 9 4 2 8" xfId="40598"/>
    <cellStyle name="Normal 3 9 4 3" xfId="7939"/>
    <cellStyle name="Normal 3 9 4 3 2" xfId="40599"/>
    <cellStyle name="Normal 3 9 4 3 3" xfId="40600"/>
    <cellStyle name="Normal 3 9 4 3 4" xfId="40601"/>
    <cellStyle name="Normal 3 9 4 3 5" xfId="40602"/>
    <cellStyle name="Normal 3 9 4 3 6" xfId="40603"/>
    <cellStyle name="Normal 3 9 4 3 7" xfId="40604"/>
    <cellStyle name="Normal 3 9 4 4" xfId="7940"/>
    <cellStyle name="Normal 3 9 4 4 2" xfId="40605"/>
    <cellStyle name="Normal 3 9 4 5" xfId="7941"/>
    <cellStyle name="Normal 3 9 4 5 2" xfId="40606"/>
    <cellStyle name="Normal 3 9 4 6" xfId="40607"/>
    <cellStyle name="Normal 3 9 4 7" xfId="40608"/>
    <cellStyle name="Normal 3 9 4 8" xfId="40609"/>
    <cellStyle name="Normal 3 9 4 9" xfId="40610"/>
    <cellStyle name="Normal 3 9 5" xfId="7942"/>
    <cellStyle name="Normal 3 9 5 2" xfId="7943"/>
    <cellStyle name="Normal 3 9 5 2 2" xfId="40611"/>
    <cellStyle name="Normal 3 9 5 2 3" xfId="40612"/>
    <cellStyle name="Normal 3 9 5 2 4" xfId="40613"/>
    <cellStyle name="Normal 3 9 5 2 5" xfId="40614"/>
    <cellStyle name="Normal 3 9 5 2 6" xfId="40615"/>
    <cellStyle name="Normal 3 9 5 2 7" xfId="40616"/>
    <cellStyle name="Normal 3 9 5 2 8" xfId="40617"/>
    <cellStyle name="Normal 3 9 5 3" xfId="7944"/>
    <cellStyle name="Normal 3 9 5 3 2" xfId="40618"/>
    <cellStyle name="Normal 3 9 5 4" xfId="7945"/>
    <cellStyle name="Normal 3 9 5 4 2" xfId="40619"/>
    <cellStyle name="Normal 3 9 5 5" xfId="40620"/>
    <cellStyle name="Normal 3 9 5 6" xfId="40621"/>
    <cellStyle name="Normal 3 9 5 7" xfId="40622"/>
    <cellStyle name="Normal 3 9 5 8" xfId="40623"/>
    <cellStyle name="Normal 3 9 6" xfId="7946"/>
    <cellStyle name="Normal 3 9 6 2" xfId="40624"/>
    <cellStyle name="Normal 3 9 6 3" xfId="40625"/>
    <cellStyle name="Normal 3 9 6 4" xfId="40626"/>
    <cellStyle name="Normal 3 9 6 5" xfId="40627"/>
    <cellStyle name="Normal 3 9 6 6" xfId="40628"/>
    <cellStyle name="Normal 3 9 6 7" xfId="40629"/>
    <cellStyle name="Normal 3 9 7" xfId="7947"/>
    <cellStyle name="Normal 3 9 7 2" xfId="40630"/>
    <cellStyle name="Normal 3 9 8" xfId="7948"/>
    <cellStyle name="Normal 3 9 8 2" xfId="40631"/>
    <cellStyle name="Normal 3 9 9" xfId="40632"/>
    <cellStyle name="Normal 30" xfId="11710"/>
    <cellStyle name="Normal 30 10" xfId="56291"/>
    <cellStyle name="Normal 30 11" xfId="56292"/>
    <cellStyle name="Normal 30 12" xfId="56293"/>
    <cellStyle name="Normal 30 13" xfId="56294"/>
    <cellStyle name="Normal 30 14" xfId="56295"/>
    <cellStyle name="Normal 30 15" xfId="56296"/>
    <cellStyle name="Normal 30 16" xfId="56297"/>
    <cellStyle name="Normal 30 17" xfId="56298"/>
    <cellStyle name="Normal 30 18" xfId="56299"/>
    <cellStyle name="Normal 30 19" xfId="56300"/>
    <cellStyle name="Normal 30 2" xfId="56301"/>
    <cellStyle name="Normal 30 20" xfId="56302"/>
    <cellStyle name="Normal 30 21" xfId="56303"/>
    <cellStyle name="Normal 30 22" xfId="56304"/>
    <cellStyle name="Normal 30 3" xfId="56305"/>
    <cellStyle name="Normal 30 4" xfId="56306"/>
    <cellStyle name="Normal 30 5" xfId="56307"/>
    <cellStyle name="Normal 30 6" xfId="56308"/>
    <cellStyle name="Normal 30 7" xfId="56309"/>
    <cellStyle name="Normal 30 8" xfId="56310"/>
    <cellStyle name="Normal 30 9" xfId="56311"/>
    <cellStyle name="Normal 31" xfId="11711"/>
    <cellStyle name="Normal 31 10" xfId="56312"/>
    <cellStyle name="Normal 31 11" xfId="56313"/>
    <cellStyle name="Normal 31 12" xfId="56314"/>
    <cellStyle name="Normal 31 13" xfId="56315"/>
    <cellStyle name="Normal 31 14" xfId="56316"/>
    <cellStyle name="Normal 31 15" xfId="56317"/>
    <cellStyle name="Normal 31 16" xfId="56318"/>
    <cellStyle name="Normal 31 17" xfId="56319"/>
    <cellStyle name="Normal 31 18" xfId="56320"/>
    <cellStyle name="Normal 31 19" xfId="56321"/>
    <cellStyle name="Normal 31 2" xfId="56322"/>
    <cellStyle name="Normal 31 20" xfId="56323"/>
    <cellStyle name="Normal 31 21" xfId="56324"/>
    <cellStyle name="Normal 31 22" xfId="56325"/>
    <cellStyle name="Normal 31 3" xfId="56326"/>
    <cellStyle name="Normal 31 4" xfId="56327"/>
    <cellStyle name="Normal 31 5" xfId="56328"/>
    <cellStyle name="Normal 31 6" xfId="56329"/>
    <cellStyle name="Normal 31 7" xfId="56330"/>
    <cellStyle name="Normal 31 8" xfId="56331"/>
    <cellStyle name="Normal 31 9" xfId="56332"/>
    <cellStyle name="Normal 32" xfId="11712"/>
    <cellStyle name="Normal 32 2" xfId="56595"/>
    <cellStyle name="Normal 32 3" xfId="56596"/>
    <cellStyle name="Normal 33" xfId="7949"/>
    <cellStyle name="Normal 33 10" xfId="56333"/>
    <cellStyle name="Normal 33 11" xfId="56334"/>
    <cellStyle name="Normal 33 12" xfId="56335"/>
    <cellStyle name="Normal 33 13" xfId="56336"/>
    <cellStyle name="Normal 33 14" xfId="56337"/>
    <cellStyle name="Normal 33 15" xfId="56338"/>
    <cellStyle name="Normal 33 16" xfId="56339"/>
    <cellStyle name="Normal 33 17" xfId="56340"/>
    <cellStyle name="Normal 33 18" xfId="56341"/>
    <cellStyle name="Normal 33 19" xfId="56342"/>
    <cellStyle name="Normal 33 2" xfId="7950"/>
    <cellStyle name="Normal 33 2 2" xfId="7951"/>
    <cellStyle name="Normal 33 2 2 2" xfId="40633"/>
    <cellStyle name="Normal 33 2 2 3" xfId="40634"/>
    <cellStyle name="Normal 33 2 2 4" xfId="40635"/>
    <cellStyle name="Normal 33 2 2 5" xfId="40636"/>
    <cellStyle name="Normal 33 2 2 6" xfId="40637"/>
    <cellStyle name="Normal 33 2 2 7" xfId="40638"/>
    <cellStyle name="Normal 33 2 2 8" xfId="40639"/>
    <cellStyle name="Normal 33 2 3" xfId="40640"/>
    <cellStyle name="Normal 33 2 4" xfId="40641"/>
    <cellStyle name="Normal 33 2 5" xfId="40642"/>
    <cellStyle name="Normal 33 2 6" xfId="40643"/>
    <cellStyle name="Normal 33 2 7" xfId="40644"/>
    <cellStyle name="Normal 33 2 8" xfId="40645"/>
    <cellStyle name="Normal 33 20" xfId="56343"/>
    <cellStyle name="Normal 33 21" xfId="56344"/>
    <cellStyle name="Normal 33 22" xfId="56345"/>
    <cellStyle name="Normal 33 3" xfId="7952"/>
    <cellStyle name="Normal 33 3 2" xfId="40646"/>
    <cellStyle name="Normal 33 4" xfId="40647"/>
    <cellStyle name="Normal 33 5" xfId="40648"/>
    <cellStyle name="Normal 33 6" xfId="40649"/>
    <cellStyle name="Normal 33 7" xfId="40650"/>
    <cellStyle name="Normal 33 8" xfId="40651"/>
    <cellStyle name="Normal 33 9" xfId="56346"/>
    <cellStyle name="Normal 34" xfId="7953"/>
    <cellStyle name="Normal 34 10" xfId="56347"/>
    <cellStyle name="Normal 34 11" xfId="56348"/>
    <cellStyle name="Normal 34 12" xfId="56349"/>
    <cellStyle name="Normal 34 13" xfId="56350"/>
    <cellStyle name="Normal 34 14" xfId="56351"/>
    <cellStyle name="Normal 34 15" xfId="56352"/>
    <cellStyle name="Normal 34 16" xfId="56353"/>
    <cellStyle name="Normal 34 17" xfId="56354"/>
    <cellStyle name="Normal 34 18" xfId="56355"/>
    <cellStyle name="Normal 34 19" xfId="56356"/>
    <cellStyle name="Normal 34 2" xfId="7954"/>
    <cellStyle name="Normal 34 2 2" xfId="7955"/>
    <cellStyle name="Normal 34 2 2 2" xfId="40652"/>
    <cellStyle name="Normal 34 2 2 3" xfId="40653"/>
    <cellStyle name="Normal 34 2 2 4" xfId="40654"/>
    <cellStyle name="Normal 34 2 2 5" xfId="40655"/>
    <cellStyle name="Normal 34 2 2 6" xfId="40656"/>
    <cellStyle name="Normal 34 2 2 7" xfId="40657"/>
    <cellStyle name="Normal 34 2 2 8" xfId="40658"/>
    <cellStyle name="Normal 34 2 3" xfId="40659"/>
    <cellStyle name="Normal 34 2 4" xfId="40660"/>
    <cellStyle name="Normal 34 2 5" xfId="40661"/>
    <cellStyle name="Normal 34 2 6" xfId="40662"/>
    <cellStyle name="Normal 34 2 7" xfId="40663"/>
    <cellStyle name="Normal 34 2 8" xfId="40664"/>
    <cellStyle name="Normal 34 20" xfId="56357"/>
    <cellStyle name="Normal 34 21" xfId="56358"/>
    <cellStyle name="Normal 34 22" xfId="56359"/>
    <cellStyle name="Normal 34 3" xfId="7956"/>
    <cellStyle name="Normal 34 3 2" xfId="40665"/>
    <cellStyle name="Normal 34 4" xfId="40666"/>
    <cellStyle name="Normal 34 5" xfId="40667"/>
    <cellStyle name="Normal 34 6" xfId="40668"/>
    <cellStyle name="Normal 34 7" xfId="40669"/>
    <cellStyle name="Normal 34 8" xfId="40670"/>
    <cellStyle name="Normal 34 9" xfId="56360"/>
    <cellStyle name="Normal 35" xfId="7957"/>
    <cellStyle name="Normal 35 10" xfId="56361"/>
    <cellStyle name="Normal 35 11" xfId="56362"/>
    <cellStyle name="Normal 35 12" xfId="56363"/>
    <cellStyle name="Normal 35 13" xfId="56364"/>
    <cellStyle name="Normal 35 14" xfId="56365"/>
    <cellStyle name="Normal 35 15" xfId="56366"/>
    <cellStyle name="Normal 35 16" xfId="56367"/>
    <cellStyle name="Normal 35 17" xfId="56368"/>
    <cellStyle name="Normal 35 18" xfId="56369"/>
    <cellStyle name="Normal 35 19" xfId="56370"/>
    <cellStyle name="Normal 35 2" xfId="7958"/>
    <cellStyle name="Normal 35 2 2" xfId="7959"/>
    <cellStyle name="Normal 35 2 2 2" xfId="40671"/>
    <cellStyle name="Normal 35 2 2 3" xfId="40672"/>
    <cellStyle name="Normal 35 2 2 4" xfId="40673"/>
    <cellStyle name="Normal 35 2 2 5" xfId="40674"/>
    <cellStyle name="Normal 35 2 2 6" xfId="40675"/>
    <cellStyle name="Normal 35 2 2 7" xfId="40676"/>
    <cellStyle name="Normal 35 2 2 8" xfId="40677"/>
    <cellStyle name="Normal 35 2 3" xfId="40678"/>
    <cellStyle name="Normal 35 2 4" xfId="40679"/>
    <cellStyle name="Normal 35 2 5" xfId="40680"/>
    <cellStyle name="Normal 35 2 6" xfId="40681"/>
    <cellStyle name="Normal 35 2 7" xfId="40682"/>
    <cellStyle name="Normal 35 2 8" xfId="40683"/>
    <cellStyle name="Normal 35 20" xfId="56371"/>
    <cellStyle name="Normal 35 21" xfId="56372"/>
    <cellStyle name="Normal 35 22" xfId="56373"/>
    <cellStyle name="Normal 35 3" xfId="7960"/>
    <cellStyle name="Normal 35 3 2" xfId="40684"/>
    <cellStyle name="Normal 35 4" xfId="40685"/>
    <cellStyle name="Normal 35 5" xfId="40686"/>
    <cellStyle name="Normal 35 6" xfId="40687"/>
    <cellStyle name="Normal 35 7" xfId="40688"/>
    <cellStyle name="Normal 35 8" xfId="40689"/>
    <cellStyle name="Normal 35 9" xfId="56374"/>
    <cellStyle name="Normal 36" xfId="11713"/>
    <cellStyle name="Normal 37" xfId="11714"/>
    <cellStyle name="Normal 38" xfId="11715"/>
    <cellStyle name="Normal 39" xfId="11716"/>
    <cellStyle name="Normal 39 2" xfId="55927"/>
    <cellStyle name="Normal 39 3" xfId="56597"/>
    <cellStyle name="Normal 39 4" xfId="56598"/>
    <cellStyle name="Normal 4" xfId="7"/>
    <cellStyle name="Normal 4 10" xfId="7961"/>
    <cellStyle name="Normal 4 10 2" xfId="7962"/>
    <cellStyle name="Normal 4 10 2 2" xfId="7963"/>
    <cellStyle name="Normal 4 10 2 2 2" xfId="40690"/>
    <cellStyle name="Normal 4 10 2 2 3" xfId="40691"/>
    <cellStyle name="Normal 4 10 2 2 4" xfId="40692"/>
    <cellStyle name="Normal 4 10 2 2 5" xfId="40693"/>
    <cellStyle name="Normal 4 10 2 2 6" xfId="40694"/>
    <cellStyle name="Normal 4 10 2 2 7" xfId="40695"/>
    <cellStyle name="Normal 4 10 2 2 8" xfId="40696"/>
    <cellStyle name="Normal 4 10 2 3" xfId="40697"/>
    <cellStyle name="Normal 4 10 2 4" xfId="40698"/>
    <cellStyle name="Normal 4 10 2 5" xfId="40699"/>
    <cellStyle name="Normal 4 10 2 6" xfId="40700"/>
    <cellStyle name="Normal 4 10 2 7" xfId="40701"/>
    <cellStyle name="Normal 4 10 2 8" xfId="40702"/>
    <cellStyle name="Normal 4 10 3" xfId="7964"/>
    <cellStyle name="Normal 4 10 3 2" xfId="40703"/>
    <cellStyle name="Normal 4 10 4" xfId="40704"/>
    <cellStyle name="Normal 4 10 5" xfId="40705"/>
    <cellStyle name="Normal 4 10 6" xfId="40706"/>
    <cellStyle name="Normal 4 10 7" xfId="40707"/>
    <cellStyle name="Normal 4 10 8" xfId="40708"/>
    <cellStyle name="Normal 4 10 9" xfId="56599"/>
    <cellStyle name="Normal 4 11" xfId="7965"/>
    <cellStyle name="Normal 4 11 2" xfId="7966"/>
    <cellStyle name="Normal 4 11 2 2" xfId="7967"/>
    <cellStyle name="Normal 4 11 2 2 2" xfId="40709"/>
    <cellStyle name="Normal 4 11 2 2 3" xfId="40710"/>
    <cellStyle name="Normal 4 11 2 2 4" xfId="40711"/>
    <cellStyle name="Normal 4 11 2 2 5" xfId="40712"/>
    <cellStyle name="Normal 4 11 2 2 6" xfId="40713"/>
    <cellStyle name="Normal 4 11 2 2 7" xfId="40714"/>
    <cellStyle name="Normal 4 11 2 2 8" xfId="40715"/>
    <cellStyle name="Normal 4 11 2 3" xfId="40716"/>
    <cellStyle name="Normal 4 11 2 4" xfId="40717"/>
    <cellStyle name="Normal 4 11 2 5" xfId="40718"/>
    <cellStyle name="Normal 4 11 2 6" xfId="40719"/>
    <cellStyle name="Normal 4 11 2 7" xfId="40720"/>
    <cellStyle name="Normal 4 11 2 8" xfId="40721"/>
    <cellStyle name="Normal 4 11 3" xfId="7968"/>
    <cellStyle name="Normal 4 11 3 2" xfId="40722"/>
    <cellStyle name="Normal 4 11 4" xfId="40723"/>
    <cellStyle name="Normal 4 11 5" xfId="40724"/>
    <cellStyle name="Normal 4 11 6" xfId="40725"/>
    <cellStyle name="Normal 4 11 7" xfId="40726"/>
    <cellStyle name="Normal 4 11 8" xfId="40727"/>
    <cellStyle name="Normal 4 11 9" xfId="56600"/>
    <cellStyle name="Normal 4 12" xfId="7969"/>
    <cellStyle name="Normal 4 12 2" xfId="7970"/>
    <cellStyle name="Normal 4 12 2 2" xfId="7971"/>
    <cellStyle name="Normal 4 12 2 2 2" xfId="40728"/>
    <cellStyle name="Normal 4 12 2 2 3" xfId="40729"/>
    <cellStyle name="Normal 4 12 2 2 4" xfId="40730"/>
    <cellStyle name="Normal 4 12 2 2 5" xfId="40731"/>
    <cellStyle name="Normal 4 12 2 2 6" xfId="40732"/>
    <cellStyle name="Normal 4 12 2 2 7" xfId="40733"/>
    <cellStyle name="Normal 4 12 2 2 8" xfId="40734"/>
    <cellStyle name="Normal 4 12 2 3" xfId="40735"/>
    <cellStyle name="Normal 4 12 2 4" xfId="40736"/>
    <cellStyle name="Normal 4 12 2 5" xfId="40737"/>
    <cellStyle name="Normal 4 12 2 6" xfId="40738"/>
    <cellStyle name="Normal 4 12 2 7" xfId="40739"/>
    <cellStyle name="Normal 4 12 2 8" xfId="40740"/>
    <cellStyle name="Normal 4 12 3" xfId="7972"/>
    <cellStyle name="Normal 4 12 3 2" xfId="40741"/>
    <cellStyle name="Normal 4 12 4" xfId="40742"/>
    <cellStyle name="Normal 4 12 5" xfId="40743"/>
    <cellStyle name="Normal 4 12 6" xfId="40744"/>
    <cellStyle name="Normal 4 12 7" xfId="40745"/>
    <cellStyle name="Normal 4 12 8" xfId="40746"/>
    <cellStyle name="Normal 4 13" xfId="7973"/>
    <cellStyle name="Normal 4 13 2" xfId="7974"/>
    <cellStyle name="Normal 4 13 2 2" xfId="7975"/>
    <cellStyle name="Normal 4 13 2 2 2" xfId="40747"/>
    <cellStyle name="Normal 4 13 2 2 3" xfId="40748"/>
    <cellStyle name="Normal 4 13 2 2 4" xfId="40749"/>
    <cellStyle name="Normal 4 13 2 2 5" xfId="40750"/>
    <cellStyle name="Normal 4 13 2 2 6" xfId="40751"/>
    <cellStyle name="Normal 4 13 2 2 7" xfId="40752"/>
    <cellStyle name="Normal 4 13 2 2 8" xfId="40753"/>
    <cellStyle name="Normal 4 13 2 3" xfId="40754"/>
    <cellStyle name="Normal 4 13 2 4" xfId="40755"/>
    <cellStyle name="Normal 4 13 2 5" xfId="40756"/>
    <cellStyle name="Normal 4 13 2 6" xfId="40757"/>
    <cellStyle name="Normal 4 13 2 7" xfId="40758"/>
    <cellStyle name="Normal 4 13 2 8" xfId="40759"/>
    <cellStyle name="Normal 4 13 3" xfId="7976"/>
    <cellStyle name="Normal 4 13 3 2" xfId="40760"/>
    <cellStyle name="Normal 4 13 4" xfId="40761"/>
    <cellStyle name="Normal 4 13 5" xfId="40762"/>
    <cellStyle name="Normal 4 13 6" xfId="40763"/>
    <cellStyle name="Normal 4 13 7" xfId="40764"/>
    <cellStyle name="Normal 4 13 8" xfId="40765"/>
    <cellStyle name="Normal 4 14" xfId="7977"/>
    <cellStyle name="Normal 4 14 2" xfId="7978"/>
    <cellStyle name="Normal 4 14 2 2" xfId="7979"/>
    <cellStyle name="Normal 4 14 2 2 2" xfId="40766"/>
    <cellStyle name="Normal 4 14 2 2 3" xfId="40767"/>
    <cellStyle name="Normal 4 14 2 2 4" xfId="40768"/>
    <cellStyle name="Normal 4 14 2 2 5" xfId="40769"/>
    <cellStyle name="Normal 4 14 2 2 6" xfId="40770"/>
    <cellStyle name="Normal 4 14 2 2 7" xfId="40771"/>
    <cellStyle name="Normal 4 14 2 2 8" xfId="40772"/>
    <cellStyle name="Normal 4 14 2 3" xfId="40773"/>
    <cellStyle name="Normal 4 14 2 4" xfId="40774"/>
    <cellStyle name="Normal 4 14 2 5" xfId="40775"/>
    <cellStyle name="Normal 4 14 2 6" xfId="40776"/>
    <cellStyle name="Normal 4 14 2 7" xfId="40777"/>
    <cellStyle name="Normal 4 14 2 8" xfId="40778"/>
    <cellStyle name="Normal 4 14 3" xfId="7980"/>
    <cellStyle name="Normal 4 14 3 2" xfId="40779"/>
    <cellStyle name="Normal 4 14 4" xfId="40780"/>
    <cellStyle name="Normal 4 14 5" xfId="40781"/>
    <cellStyle name="Normal 4 14 6" xfId="40782"/>
    <cellStyle name="Normal 4 14 7" xfId="40783"/>
    <cellStyle name="Normal 4 14 8" xfId="40784"/>
    <cellStyle name="Normal 4 15" xfId="7981"/>
    <cellStyle name="Normal 4 15 2" xfId="7982"/>
    <cellStyle name="Normal 4 15 2 2" xfId="7983"/>
    <cellStyle name="Normal 4 15 2 2 2" xfId="40785"/>
    <cellStyle name="Normal 4 15 2 2 3" xfId="40786"/>
    <cellStyle name="Normal 4 15 2 2 4" xfId="40787"/>
    <cellStyle name="Normal 4 15 2 2 5" xfId="40788"/>
    <cellStyle name="Normal 4 15 2 2 6" xfId="40789"/>
    <cellStyle name="Normal 4 15 2 2 7" xfId="40790"/>
    <cellStyle name="Normal 4 15 2 2 8" xfId="40791"/>
    <cellStyle name="Normal 4 15 2 3" xfId="40792"/>
    <cellStyle name="Normal 4 15 2 4" xfId="40793"/>
    <cellStyle name="Normal 4 15 2 5" xfId="40794"/>
    <cellStyle name="Normal 4 15 2 6" xfId="40795"/>
    <cellStyle name="Normal 4 15 2 7" xfId="40796"/>
    <cellStyle name="Normal 4 15 2 8" xfId="40797"/>
    <cellStyle name="Normal 4 15 3" xfId="7984"/>
    <cellStyle name="Normal 4 15 3 2" xfId="40798"/>
    <cellStyle name="Normal 4 15 4" xfId="40799"/>
    <cellStyle name="Normal 4 15 5" xfId="40800"/>
    <cellStyle name="Normal 4 15 6" xfId="40801"/>
    <cellStyle name="Normal 4 15 7" xfId="40802"/>
    <cellStyle name="Normal 4 15 8" xfId="40803"/>
    <cellStyle name="Normal 4 16" xfId="7985"/>
    <cellStyle name="Normal 4 16 2" xfId="7986"/>
    <cellStyle name="Normal 4 16 2 2" xfId="7987"/>
    <cellStyle name="Normal 4 16 2 2 2" xfId="40804"/>
    <cellStyle name="Normal 4 16 2 2 3" xfId="40805"/>
    <cellStyle name="Normal 4 16 2 2 4" xfId="40806"/>
    <cellStyle name="Normal 4 16 2 2 5" xfId="40807"/>
    <cellStyle name="Normal 4 16 2 2 6" xfId="40808"/>
    <cellStyle name="Normal 4 16 2 2 7" xfId="40809"/>
    <cellStyle name="Normal 4 16 2 2 8" xfId="40810"/>
    <cellStyle name="Normal 4 16 2 3" xfId="40811"/>
    <cellStyle name="Normal 4 16 2 4" xfId="40812"/>
    <cellStyle name="Normal 4 16 2 5" xfId="40813"/>
    <cellStyle name="Normal 4 16 2 6" xfId="40814"/>
    <cellStyle name="Normal 4 16 2 7" xfId="40815"/>
    <cellStyle name="Normal 4 16 2 8" xfId="40816"/>
    <cellStyle name="Normal 4 16 3" xfId="7988"/>
    <cellStyle name="Normal 4 16 3 2" xfId="40817"/>
    <cellStyle name="Normal 4 16 4" xfId="40818"/>
    <cellStyle name="Normal 4 16 5" xfId="40819"/>
    <cellStyle name="Normal 4 16 6" xfId="40820"/>
    <cellStyle name="Normal 4 16 7" xfId="40821"/>
    <cellStyle name="Normal 4 16 8" xfId="40822"/>
    <cellStyle name="Normal 4 17" xfId="7989"/>
    <cellStyle name="Normal 4 17 2" xfId="7990"/>
    <cellStyle name="Normal 4 17 2 2" xfId="7991"/>
    <cellStyle name="Normal 4 17 2 2 2" xfId="40823"/>
    <cellStyle name="Normal 4 17 2 2 3" xfId="40824"/>
    <cellStyle name="Normal 4 17 2 2 4" xfId="40825"/>
    <cellStyle name="Normal 4 17 2 2 5" xfId="40826"/>
    <cellStyle name="Normal 4 17 2 2 6" xfId="40827"/>
    <cellStyle name="Normal 4 17 2 2 7" xfId="40828"/>
    <cellStyle name="Normal 4 17 2 2 8" xfId="40829"/>
    <cellStyle name="Normal 4 17 2 3" xfId="40830"/>
    <cellStyle name="Normal 4 17 2 4" xfId="40831"/>
    <cellStyle name="Normal 4 17 2 5" xfId="40832"/>
    <cellStyle name="Normal 4 17 2 6" xfId="40833"/>
    <cellStyle name="Normal 4 17 2 7" xfId="40834"/>
    <cellStyle name="Normal 4 17 2 8" xfId="40835"/>
    <cellStyle name="Normal 4 17 3" xfId="7992"/>
    <cellStyle name="Normal 4 17 3 2" xfId="40836"/>
    <cellStyle name="Normal 4 17 4" xfId="40837"/>
    <cellStyle name="Normal 4 17 5" xfId="40838"/>
    <cellStyle name="Normal 4 17 6" xfId="40839"/>
    <cellStyle name="Normal 4 17 7" xfId="40840"/>
    <cellStyle name="Normal 4 17 8" xfId="40841"/>
    <cellStyle name="Normal 4 18" xfId="7993"/>
    <cellStyle name="Normal 4 18 2" xfId="7994"/>
    <cellStyle name="Normal 4 18 2 2" xfId="7995"/>
    <cellStyle name="Normal 4 18 2 2 2" xfId="40842"/>
    <cellStyle name="Normal 4 18 2 2 3" xfId="40843"/>
    <cellStyle name="Normal 4 18 2 2 4" xfId="40844"/>
    <cellStyle name="Normal 4 18 2 2 5" xfId="40845"/>
    <cellStyle name="Normal 4 18 2 2 6" xfId="40846"/>
    <cellStyle name="Normal 4 18 2 2 7" xfId="40847"/>
    <cellStyle name="Normal 4 18 2 2 8" xfId="40848"/>
    <cellStyle name="Normal 4 18 2 3" xfId="40849"/>
    <cellStyle name="Normal 4 18 2 4" xfId="40850"/>
    <cellStyle name="Normal 4 18 2 5" xfId="40851"/>
    <cellStyle name="Normal 4 18 2 6" xfId="40852"/>
    <cellStyle name="Normal 4 18 2 7" xfId="40853"/>
    <cellStyle name="Normal 4 18 2 8" xfId="40854"/>
    <cellStyle name="Normal 4 18 3" xfId="7996"/>
    <cellStyle name="Normal 4 18 3 2" xfId="40855"/>
    <cellStyle name="Normal 4 18 4" xfId="40856"/>
    <cellStyle name="Normal 4 18 5" xfId="40857"/>
    <cellStyle name="Normal 4 18 6" xfId="40858"/>
    <cellStyle name="Normal 4 18 7" xfId="40859"/>
    <cellStyle name="Normal 4 18 8" xfId="40860"/>
    <cellStyle name="Normal 4 19" xfId="7997"/>
    <cellStyle name="Normal 4 19 2" xfId="7998"/>
    <cellStyle name="Normal 4 19 2 2" xfId="7999"/>
    <cellStyle name="Normal 4 19 2 2 2" xfId="40861"/>
    <cellStyle name="Normal 4 19 2 2 3" xfId="40862"/>
    <cellStyle name="Normal 4 19 2 2 4" xfId="40863"/>
    <cellStyle name="Normal 4 19 2 2 5" xfId="40864"/>
    <cellStyle name="Normal 4 19 2 2 6" xfId="40865"/>
    <cellStyle name="Normal 4 19 2 2 7" xfId="40866"/>
    <cellStyle name="Normal 4 19 2 2 8" xfId="40867"/>
    <cellStyle name="Normal 4 19 2 3" xfId="40868"/>
    <cellStyle name="Normal 4 19 2 4" xfId="40869"/>
    <cellStyle name="Normal 4 19 2 5" xfId="40870"/>
    <cellStyle name="Normal 4 19 2 6" xfId="40871"/>
    <cellStyle name="Normal 4 19 2 7" xfId="40872"/>
    <cellStyle name="Normal 4 19 2 8" xfId="40873"/>
    <cellStyle name="Normal 4 19 3" xfId="8000"/>
    <cellStyle name="Normal 4 19 3 2" xfId="40874"/>
    <cellStyle name="Normal 4 19 4" xfId="40875"/>
    <cellStyle name="Normal 4 19 5" xfId="40876"/>
    <cellStyle name="Normal 4 19 6" xfId="40877"/>
    <cellStyle name="Normal 4 19 7" xfId="40878"/>
    <cellStyle name="Normal 4 19 8" xfId="40879"/>
    <cellStyle name="Normal 4 2" xfId="130"/>
    <cellStyle name="Normal 4 2 2" xfId="8001"/>
    <cellStyle name="Normal 4 2 2 2" xfId="8002"/>
    <cellStyle name="Normal 4 2 2 2 2" xfId="40880"/>
    <cellStyle name="Normal 4 2 2 2 3" xfId="40881"/>
    <cellStyle name="Normal 4 2 2 2 4" xfId="40882"/>
    <cellStyle name="Normal 4 2 2 2 5" xfId="40883"/>
    <cellStyle name="Normal 4 2 2 2 6" xfId="40884"/>
    <cellStyle name="Normal 4 2 2 2 7" xfId="40885"/>
    <cellStyle name="Normal 4 2 2 2 8" xfId="40886"/>
    <cellStyle name="Normal 4 2 2 3" xfId="40887"/>
    <cellStyle name="Normal 4 2 2 4" xfId="40888"/>
    <cellStyle name="Normal 4 2 2 5" xfId="40889"/>
    <cellStyle name="Normal 4 2 2 6" xfId="40890"/>
    <cellStyle name="Normal 4 2 2 7" xfId="40891"/>
    <cellStyle name="Normal 4 2 3" xfId="8003"/>
    <cellStyle name="Normal 4 2 3 2" xfId="40892"/>
    <cellStyle name="Normal 4 2 4" xfId="40893"/>
    <cellStyle name="Normal 4 2 5" xfId="40894"/>
    <cellStyle name="Normal 4 2 6" xfId="40895"/>
    <cellStyle name="Normal 4 2 7" xfId="40896"/>
    <cellStyle name="Normal 4 2 8" xfId="40897"/>
    <cellStyle name="Normal 4 2 9" xfId="40898"/>
    <cellStyle name="Normal 4 20" xfId="8004"/>
    <cellStyle name="Normal 4 20 2" xfId="8005"/>
    <cellStyle name="Normal 4 20 2 2" xfId="40899"/>
    <cellStyle name="Normal 4 20 2 3" xfId="40900"/>
    <cellStyle name="Normal 4 20 2 4" xfId="40901"/>
    <cellStyle name="Normal 4 20 2 5" xfId="40902"/>
    <cellStyle name="Normal 4 20 2 6" xfId="40903"/>
    <cellStyle name="Normal 4 20 2 7" xfId="40904"/>
    <cellStyle name="Normal 4 20 2 8" xfId="40905"/>
    <cellStyle name="Normal 4 20 3" xfId="40906"/>
    <cellStyle name="Normal 4 20 4" xfId="40907"/>
    <cellStyle name="Normal 4 20 5" xfId="40908"/>
    <cellStyle name="Normal 4 20 6" xfId="40909"/>
    <cellStyle name="Normal 4 20 7" xfId="40910"/>
    <cellStyle name="Normal 4 20 8" xfId="40911"/>
    <cellStyle name="Normal 4 21" xfId="8006"/>
    <cellStyle name="Normal 4 21 2" xfId="40912"/>
    <cellStyle name="Normal 4 22" xfId="11718"/>
    <cellStyle name="Normal 4 22 2" xfId="55878"/>
    <cellStyle name="Normal 4 22 3" xfId="55933"/>
    <cellStyle name="Normal 4 22 4" xfId="56662"/>
    <cellStyle name="Normal 4 23" xfId="40913"/>
    <cellStyle name="Normal 4 24" xfId="40914"/>
    <cellStyle name="Normal 4 25" xfId="40915"/>
    <cellStyle name="Normal 4 26" xfId="40916"/>
    <cellStyle name="Normal 4 27" xfId="55814"/>
    <cellStyle name="Normal 4 27 2" xfId="56549"/>
    <cellStyle name="Normal 4 28" xfId="55952"/>
    <cellStyle name="Normal 4 28 2" xfId="56601"/>
    <cellStyle name="Normal 4 29" xfId="56375"/>
    <cellStyle name="Normal 4 3" xfId="131"/>
    <cellStyle name="Normal 4 3 2" xfId="8007"/>
    <cellStyle name="Normal 4 3 2 2" xfId="8008"/>
    <cellStyle name="Normal 4 3 2 2 2" xfId="40917"/>
    <cellStyle name="Normal 4 3 2 2 3" xfId="40918"/>
    <cellStyle name="Normal 4 3 2 2 4" xfId="40919"/>
    <cellStyle name="Normal 4 3 2 2 5" xfId="40920"/>
    <cellStyle name="Normal 4 3 2 2 6" xfId="40921"/>
    <cellStyle name="Normal 4 3 2 2 7" xfId="40922"/>
    <cellStyle name="Normal 4 3 2 2 8" xfId="40923"/>
    <cellStyle name="Normal 4 3 2 3" xfId="40924"/>
    <cellStyle name="Normal 4 3 2 4" xfId="40925"/>
    <cellStyle name="Normal 4 3 2 5" xfId="40926"/>
    <cellStyle name="Normal 4 3 2 6" xfId="40927"/>
    <cellStyle name="Normal 4 3 2 7" xfId="40928"/>
    <cellStyle name="Normal 4 3 2 8" xfId="40929"/>
    <cellStyle name="Normal 4 3 3" xfId="8009"/>
    <cellStyle name="Normal 4 3 3 2" xfId="40930"/>
    <cellStyle name="Normal 4 3 4" xfId="40931"/>
    <cellStyle name="Normal 4 3 5" xfId="40932"/>
    <cellStyle name="Normal 4 3 6" xfId="40933"/>
    <cellStyle name="Normal 4 3 7" xfId="40934"/>
    <cellStyle name="Normal 4 3 8" xfId="40935"/>
    <cellStyle name="Normal 4 30" xfId="56548"/>
    <cellStyle name="Normal 4 30 2" xfId="56664"/>
    <cellStyle name="Normal 4 31" xfId="56665"/>
    <cellStyle name="Normal 4 4" xfId="194"/>
    <cellStyle name="Normal 4 4 2" xfId="8010"/>
    <cellStyle name="Normal 4 4 2 2" xfId="8011"/>
    <cellStyle name="Normal 4 4 2 2 2" xfId="40936"/>
    <cellStyle name="Normal 4 4 2 2 3" xfId="40937"/>
    <cellStyle name="Normal 4 4 2 2 4" xfId="40938"/>
    <cellStyle name="Normal 4 4 2 2 5" xfId="40939"/>
    <cellStyle name="Normal 4 4 2 2 6" xfId="40940"/>
    <cellStyle name="Normal 4 4 2 2 7" xfId="40941"/>
    <cellStyle name="Normal 4 4 2 2 8" xfId="40942"/>
    <cellStyle name="Normal 4 4 2 3" xfId="40943"/>
    <cellStyle name="Normal 4 4 2 4" xfId="40944"/>
    <cellStyle name="Normal 4 4 2 5" xfId="40945"/>
    <cellStyle name="Normal 4 4 2 6" xfId="40946"/>
    <cellStyle name="Normal 4 4 2 7" xfId="40947"/>
    <cellStyle name="Normal 4 4 2 8" xfId="40948"/>
    <cellStyle name="Normal 4 4 3" xfId="8012"/>
    <cellStyle name="Normal 4 4 3 2" xfId="40949"/>
    <cellStyle name="Normal 4 4 4" xfId="40950"/>
    <cellStyle name="Normal 4 4 5" xfId="40951"/>
    <cellStyle name="Normal 4 4 6" xfId="40952"/>
    <cellStyle name="Normal 4 4 7" xfId="40953"/>
    <cellStyle name="Normal 4 4 8" xfId="40954"/>
    <cellStyle name="Normal 4 4 9" xfId="56602"/>
    <cellStyle name="Normal 4 5" xfId="8013"/>
    <cellStyle name="Normal 4 5 2" xfId="8014"/>
    <cellStyle name="Normal 4 5 2 2" xfId="8015"/>
    <cellStyle name="Normal 4 5 2 2 2" xfId="40955"/>
    <cellStyle name="Normal 4 5 2 2 3" xfId="40956"/>
    <cellStyle name="Normal 4 5 2 2 4" xfId="40957"/>
    <cellStyle name="Normal 4 5 2 2 5" xfId="40958"/>
    <cellStyle name="Normal 4 5 2 2 6" xfId="40959"/>
    <cellStyle name="Normal 4 5 2 2 7" xfId="40960"/>
    <cellStyle name="Normal 4 5 2 2 8" xfId="40961"/>
    <cellStyle name="Normal 4 5 2 3" xfId="40962"/>
    <cellStyle name="Normal 4 5 2 4" xfId="40963"/>
    <cellStyle name="Normal 4 5 2 5" xfId="40964"/>
    <cellStyle name="Normal 4 5 2 6" xfId="40965"/>
    <cellStyle name="Normal 4 5 2 7" xfId="40966"/>
    <cellStyle name="Normal 4 5 2 8" xfId="40967"/>
    <cellStyle name="Normal 4 5 3" xfId="8016"/>
    <cellStyle name="Normal 4 5 3 2" xfId="40968"/>
    <cellStyle name="Normal 4 5 4" xfId="40969"/>
    <cellStyle name="Normal 4 5 5" xfId="40970"/>
    <cellStyle name="Normal 4 5 6" xfId="40971"/>
    <cellStyle name="Normal 4 5 7" xfId="40972"/>
    <cellStyle name="Normal 4 5 8" xfId="40973"/>
    <cellStyle name="Normal 4 5 9" xfId="56603"/>
    <cellStyle name="Normal 4 6" xfId="8017"/>
    <cellStyle name="Normal 4 6 2" xfId="8018"/>
    <cellStyle name="Normal 4 6 2 2" xfId="8019"/>
    <cellStyle name="Normal 4 6 2 2 2" xfId="40974"/>
    <cellStyle name="Normal 4 6 2 2 3" xfId="40975"/>
    <cellStyle name="Normal 4 6 2 2 4" xfId="40976"/>
    <cellStyle name="Normal 4 6 2 2 5" xfId="40977"/>
    <cellStyle name="Normal 4 6 2 2 6" xfId="40978"/>
    <cellStyle name="Normal 4 6 2 2 7" xfId="40979"/>
    <cellStyle name="Normal 4 6 2 2 8" xfId="40980"/>
    <cellStyle name="Normal 4 6 2 3" xfId="40981"/>
    <cellStyle name="Normal 4 6 2 4" xfId="40982"/>
    <cellStyle name="Normal 4 6 2 5" xfId="40983"/>
    <cellStyle name="Normal 4 6 2 6" xfId="40984"/>
    <cellStyle name="Normal 4 6 2 7" xfId="40985"/>
    <cellStyle name="Normal 4 6 2 8" xfId="40986"/>
    <cellStyle name="Normal 4 6 3" xfId="8020"/>
    <cellStyle name="Normal 4 6 3 2" xfId="40987"/>
    <cellStyle name="Normal 4 6 4" xfId="40988"/>
    <cellStyle name="Normal 4 6 5" xfId="40989"/>
    <cellStyle name="Normal 4 6 6" xfId="40990"/>
    <cellStyle name="Normal 4 6 7" xfId="40991"/>
    <cellStyle name="Normal 4 6 8" xfId="40992"/>
    <cellStyle name="Normal 4 6 9" xfId="56604"/>
    <cellStyle name="Normal 4 7" xfId="8021"/>
    <cellStyle name="Normal 4 7 2" xfId="8022"/>
    <cellStyle name="Normal 4 7 2 2" xfId="8023"/>
    <cellStyle name="Normal 4 7 2 2 2" xfId="40993"/>
    <cellStyle name="Normal 4 7 2 2 3" xfId="40994"/>
    <cellStyle name="Normal 4 7 2 2 4" xfId="40995"/>
    <cellStyle name="Normal 4 7 2 2 5" xfId="40996"/>
    <cellStyle name="Normal 4 7 2 2 6" xfId="40997"/>
    <cellStyle name="Normal 4 7 2 2 7" xfId="40998"/>
    <cellStyle name="Normal 4 7 2 2 8" xfId="40999"/>
    <cellStyle name="Normal 4 7 2 3" xfId="41000"/>
    <cellStyle name="Normal 4 7 2 4" xfId="41001"/>
    <cellStyle name="Normal 4 7 2 5" xfId="41002"/>
    <cellStyle name="Normal 4 7 2 6" xfId="41003"/>
    <cellStyle name="Normal 4 7 2 7" xfId="41004"/>
    <cellStyle name="Normal 4 7 2 8" xfId="41005"/>
    <cellStyle name="Normal 4 7 3" xfId="8024"/>
    <cellStyle name="Normal 4 7 3 2" xfId="41006"/>
    <cellStyle name="Normal 4 7 4" xfId="41007"/>
    <cellStyle name="Normal 4 7 5" xfId="41008"/>
    <cellStyle name="Normal 4 7 6" xfId="41009"/>
    <cellStyle name="Normal 4 7 7" xfId="41010"/>
    <cellStyle name="Normal 4 7 8" xfId="41011"/>
    <cellStyle name="Normal 4 7 9" xfId="56605"/>
    <cellStyle name="Normal 4 8" xfId="8025"/>
    <cellStyle name="Normal 4 8 2" xfId="8026"/>
    <cellStyle name="Normal 4 8 2 2" xfId="8027"/>
    <cellStyle name="Normal 4 8 2 2 2" xfId="41012"/>
    <cellStyle name="Normal 4 8 2 2 3" xfId="41013"/>
    <cellStyle name="Normal 4 8 2 2 4" xfId="41014"/>
    <cellStyle name="Normal 4 8 2 2 5" xfId="41015"/>
    <cellStyle name="Normal 4 8 2 2 6" xfId="41016"/>
    <cellStyle name="Normal 4 8 2 2 7" xfId="41017"/>
    <cellStyle name="Normal 4 8 2 2 8" xfId="41018"/>
    <cellStyle name="Normal 4 8 2 3" xfId="41019"/>
    <cellStyle name="Normal 4 8 2 4" xfId="41020"/>
    <cellStyle name="Normal 4 8 2 5" xfId="41021"/>
    <cellStyle name="Normal 4 8 2 6" xfId="41022"/>
    <cellStyle name="Normal 4 8 2 7" xfId="41023"/>
    <cellStyle name="Normal 4 8 2 8" xfId="41024"/>
    <cellStyle name="Normal 4 8 3" xfId="8028"/>
    <cellStyle name="Normal 4 8 3 2" xfId="41025"/>
    <cellStyle name="Normal 4 8 4" xfId="41026"/>
    <cellStyle name="Normal 4 8 5" xfId="41027"/>
    <cellStyle name="Normal 4 8 6" xfId="41028"/>
    <cellStyle name="Normal 4 8 7" xfId="41029"/>
    <cellStyle name="Normal 4 8 8" xfId="41030"/>
    <cellStyle name="Normal 4 8 9" xfId="56606"/>
    <cellStyle name="Normal 4 9" xfId="8029"/>
    <cellStyle name="Normal 4 9 2" xfId="8030"/>
    <cellStyle name="Normal 4 9 2 2" xfId="8031"/>
    <cellStyle name="Normal 4 9 2 2 2" xfId="41031"/>
    <cellStyle name="Normal 4 9 2 2 3" xfId="41032"/>
    <cellStyle name="Normal 4 9 2 2 4" xfId="41033"/>
    <cellStyle name="Normal 4 9 2 2 5" xfId="41034"/>
    <cellStyle name="Normal 4 9 2 2 6" xfId="41035"/>
    <cellStyle name="Normal 4 9 2 2 7" xfId="41036"/>
    <cellStyle name="Normal 4 9 2 2 8" xfId="41037"/>
    <cellStyle name="Normal 4 9 2 3" xfId="41038"/>
    <cellStyle name="Normal 4 9 2 4" xfId="41039"/>
    <cellStyle name="Normal 4 9 2 5" xfId="41040"/>
    <cellStyle name="Normal 4 9 2 6" xfId="41041"/>
    <cellStyle name="Normal 4 9 2 7" xfId="41042"/>
    <cellStyle name="Normal 4 9 2 8" xfId="41043"/>
    <cellStyle name="Normal 4 9 3" xfId="8032"/>
    <cellStyle name="Normal 4 9 3 2" xfId="41044"/>
    <cellStyle name="Normal 4 9 4" xfId="41045"/>
    <cellStyle name="Normal 4 9 5" xfId="41046"/>
    <cellStyle name="Normal 4 9 6" xfId="41047"/>
    <cellStyle name="Normal 4 9 7" xfId="41048"/>
    <cellStyle name="Normal 4 9 8" xfId="41049"/>
    <cellStyle name="Normal 4 9 9" xfId="56607"/>
    <cellStyle name="Normal 40" xfId="132"/>
    <cellStyle name="Normal 40 2" xfId="133"/>
    <cellStyle name="Normal 40 2 2" xfId="8033"/>
    <cellStyle name="Normal 40 2 2 2" xfId="41050"/>
    <cellStyle name="Normal 40 2 2 3" xfId="41051"/>
    <cellStyle name="Normal 40 2 2 4" xfId="41052"/>
    <cellStyle name="Normal 40 2 2 5" xfId="41053"/>
    <cellStyle name="Normal 40 2 2 6" xfId="41054"/>
    <cellStyle name="Normal 40 2 2 7" xfId="41055"/>
    <cellStyle name="Normal 40 2 2 8" xfId="41056"/>
    <cellStyle name="Normal 40 2 3" xfId="41057"/>
    <cellStyle name="Normal 40 2 4" xfId="41058"/>
    <cellStyle name="Normal 40 2 5" xfId="41059"/>
    <cellStyle name="Normal 40 2 6" xfId="41060"/>
    <cellStyle name="Normal 40 2 7" xfId="41061"/>
    <cellStyle name="Normal 40 2 8" xfId="41062"/>
    <cellStyle name="Normal 40 3" xfId="134"/>
    <cellStyle name="Normal 40 3 2" xfId="41063"/>
    <cellStyle name="Normal 40 4" xfId="41064"/>
    <cellStyle name="Normal 40 5" xfId="41065"/>
    <cellStyle name="Normal 40 6" xfId="41066"/>
    <cellStyle name="Normal 40 7" xfId="41067"/>
    <cellStyle name="Normal 40 8" xfId="41068"/>
    <cellStyle name="Normal 41" xfId="11717"/>
    <cellStyle name="Normal 42" xfId="11721"/>
    <cellStyle name="Normal 43" xfId="11725"/>
    <cellStyle name="Normal 44" xfId="11729"/>
    <cellStyle name="Normal 45" xfId="55811"/>
    <cellStyle name="Normal 45 2" xfId="55935"/>
    <cellStyle name="Normal 46" xfId="55879"/>
    <cellStyle name="Normal 47" xfId="55880"/>
    <cellStyle name="Normal 48" xfId="55881"/>
    <cellStyle name="Normal 49" xfId="135"/>
    <cellStyle name="Normal 49 2" xfId="136"/>
    <cellStyle name="Normal 49 2 2" xfId="8034"/>
    <cellStyle name="Normal 49 2 2 2" xfId="41069"/>
    <cellStyle name="Normal 49 2 2 3" xfId="41070"/>
    <cellStyle name="Normal 49 2 2 4" xfId="41071"/>
    <cellStyle name="Normal 49 2 2 5" xfId="41072"/>
    <cellStyle name="Normal 49 2 2 6" xfId="41073"/>
    <cellStyle name="Normal 49 2 2 7" xfId="41074"/>
    <cellStyle name="Normal 49 2 2 8" xfId="41075"/>
    <cellStyle name="Normal 49 2 3" xfId="41076"/>
    <cellStyle name="Normal 49 2 4" xfId="41077"/>
    <cellStyle name="Normal 49 2 5" xfId="41078"/>
    <cellStyle name="Normal 49 2 6" xfId="41079"/>
    <cellStyle name="Normal 49 2 7" xfId="41080"/>
    <cellStyle name="Normal 49 2 8" xfId="41081"/>
    <cellStyle name="Normal 49 3" xfId="137"/>
    <cellStyle name="Normal 49 3 2" xfId="41082"/>
    <cellStyle name="Normal 49 4" xfId="41083"/>
    <cellStyle name="Normal 49 5" xfId="41084"/>
    <cellStyle name="Normal 49 6" xfId="41085"/>
    <cellStyle name="Normal 49 7" xfId="41086"/>
    <cellStyle name="Normal 49 8" xfId="41087"/>
    <cellStyle name="Normal 5" xfId="8"/>
    <cellStyle name="Normal 5 10" xfId="55882"/>
    <cellStyle name="Normal 5 10 2" xfId="56550"/>
    <cellStyle name="Normal 5 10 3" xfId="56608"/>
    <cellStyle name="Normal 5 10 4" xfId="56658"/>
    <cellStyle name="Normal 5 11" xfId="56547"/>
    <cellStyle name="Normal 5 11 2" xfId="56663"/>
    <cellStyle name="Normal 5 12" xfId="56551"/>
    <cellStyle name="Normal 5 2" xfId="192"/>
    <cellStyle name="Normal 5 2 2" xfId="8035"/>
    <cellStyle name="Normal 5 2 2 2" xfId="41088"/>
    <cellStyle name="Normal 5 2 2 3" xfId="41089"/>
    <cellStyle name="Normal 5 2 2 4" xfId="41090"/>
    <cellStyle name="Normal 5 2 2 5" xfId="41091"/>
    <cellStyle name="Normal 5 2 2 6" xfId="41092"/>
    <cellStyle name="Normal 5 2 2 7" xfId="41093"/>
    <cellStyle name="Normal 5 2 2 8" xfId="41094"/>
    <cellStyle name="Normal 5 2 3" xfId="41095"/>
    <cellStyle name="Normal 5 2 4" xfId="41096"/>
    <cellStyle name="Normal 5 2 5" xfId="41097"/>
    <cellStyle name="Normal 5 2 6" xfId="41098"/>
    <cellStyle name="Normal 5 2 7" xfId="41099"/>
    <cellStyle name="Normal 5 2 8" xfId="41100"/>
    <cellStyle name="Normal 5 3" xfId="8036"/>
    <cellStyle name="Normal 5 3 2" xfId="56609"/>
    <cellStyle name="Normal 5 4" xfId="8037"/>
    <cellStyle name="Normal 5 4 2" xfId="41101"/>
    <cellStyle name="Normal 5 5" xfId="8038"/>
    <cellStyle name="Normal 5 5 2" xfId="41102"/>
    <cellStyle name="Normal 5 6" xfId="8039"/>
    <cellStyle name="Normal 5 6 2" xfId="41103"/>
    <cellStyle name="Normal 5 7" xfId="8040"/>
    <cellStyle name="Normal 5 7 2" xfId="41104"/>
    <cellStyle name="Normal 5 8" xfId="8041"/>
    <cellStyle name="Normal 5 8 2" xfId="41105"/>
    <cellStyle name="Normal 5 9" xfId="41106"/>
    <cellStyle name="Normal 50" xfId="55883"/>
    <cellStyle name="Normal 51" xfId="55884"/>
    <cellStyle name="Normal 52" xfId="55885"/>
    <cellStyle name="Normal 53" xfId="55886"/>
    <cellStyle name="Normal 54" xfId="55887"/>
    <cellStyle name="Normal 55" xfId="55888"/>
    <cellStyle name="Normal 56" xfId="55889"/>
    <cellStyle name="Normal 57" xfId="55890"/>
    <cellStyle name="Normal 58" xfId="11708"/>
    <cellStyle name="Normal 58 2" xfId="11719"/>
    <cellStyle name="Normal 58 2 2" xfId="55891"/>
    <cellStyle name="Normal 59" xfId="55892"/>
    <cellStyle name="Normal 6" xfId="16"/>
    <cellStyle name="Normal 6 10" xfId="56376"/>
    <cellStyle name="Normal 6 11" xfId="56377"/>
    <cellStyle name="Normal 6 12" xfId="56378"/>
    <cellStyle name="Normal 6 13" xfId="56379"/>
    <cellStyle name="Normal 6 14" xfId="56380"/>
    <cellStyle name="Normal 6 15" xfId="56381"/>
    <cellStyle name="Normal 6 16" xfId="56382"/>
    <cellStyle name="Normal 6 17" xfId="56383"/>
    <cellStyle name="Normal 6 18" xfId="56384"/>
    <cellStyle name="Normal 6 19" xfId="56385"/>
    <cellStyle name="Normal 6 2" xfId="8042"/>
    <cellStyle name="Normal 6 2 2" xfId="8043"/>
    <cellStyle name="Normal 6 2 2 2" xfId="41107"/>
    <cellStyle name="Normal 6 2 2 3" xfId="41108"/>
    <cellStyle name="Normal 6 2 2 4" xfId="41109"/>
    <cellStyle name="Normal 6 2 2 5" xfId="41110"/>
    <cellStyle name="Normal 6 2 2 6" xfId="41111"/>
    <cellStyle name="Normal 6 2 2 7" xfId="41112"/>
    <cellStyle name="Normal 6 2 2 8" xfId="41113"/>
    <cellStyle name="Normal 6 2 3" xfId="41114"/>
    <cellStyle name="Normal 6 2 4" xfId="41115"/>
    <cellStyle name="Normal 6 2 5" xfId="41116"/>
    <cellStyle name="Normal 6 2 6" xfId="41117"/>
    <cellStyle name="Normal 6 2 7" xfId="41118"/>
    <cellStyle name="Normal 6 2 8" xfId="41119"/>
    <cellStyle name="Normal 6 20" xfId="56386"/>
    <cellStyle name="Normal 6 21" xfId="56387"/>
    <cellStyle name="Normal 6 22" xfId="56388"/>
    <cellStyle name="Normal 6 23" xfId="56389"/>
    <cellStyle name="Normal 6 24" xfId="56390"/>
    <cellStyle name="Normal 6 25" xfId="56391"/>
    <cellStyle name="Normal 6 26" xfId="56392"/>
    <cellStyle name="Normal 6 27" xfId="56393"/>
    <cellStyle name="Normal 6 28" xfId="56394"/>
    <cellStyle name="Normal 6 3" xfId="8044"/>
    <cellStyle name="Normal 6 3 2" xfId="41120"/>
    <cellStyle name="Normal 6 3 3" xfId="56610"/>
    <cellStyle name="Normal 6 4" xfId="8045"/>
    <cellStyle name="Normal 6 4 2" xfId="41121"/>
    <cellStyle name="Normal 6 5" xfId="8046"/>
    <cellStyle name="Normal 6 5 2" xfId="41122"/>
    <cellStyle name="Normal 6 6" xfId="8047"/>
    <cellStyle name="Normal 6 6 2" xfId="41123"/>
    <cellStyle name="Normal 6 7" xfId="8048"/>
    <cellStyle name="Normal 6 7 2" xfId="41124"/>
    <cellStyle name="Normal 6 8" xfId="41125"/>
    <cellStyle name="Normal 6 9" xfId="56395"/>
    <cellStyle name="Normal 60" xfId="55893"/>
    <cellStyle name="Normal 61" xfId="55894"/>
    <cellStyle name="Normal 62" xfId="55895"/>
    <cellStyle name="Normal 63" xfId="55896"/>
    <cellStyle name="Normal 64" xfId="55897"/>
    <cellStyle name="Normal 65" xfId="55898"/>
    <cellStyle name="Normal 66" xfId="55899"/>
    <cellStyle name="Normal 67" xfId="55900"/>
    <cellStyle name="Normal 68" xfId="55901"/>
    <cellStyle name="Normal 69" xfId="55902"/>
    <cellStyle name="Normal 7" xfId="17"/>
    <cellStyle name="Normal 7 10" xfId="8049"/>
    <cellStyle name="Normal 7 10 2" xfId="8050"/>
    <cellStyle name="Normal 7 10 2 2" xfId="8051"/>
    <cellStyle name="Normal 7 10 2 3" xfId="11734"/>
    <cellStyle name="Normal 7 10 2 4" xfId="55941"/>
    <cellStyle name="Normal 7 10 3" xfId="8052"/>
    <cellStyle name="Normal 7 10 3 2" xfId="41126"/>
    <cellStyle name="Normal 7 10 4" xfId="41127"/>
    <cellStyle name="Normal 7 10 5" xfId="41128"/>
    <cellStyle name="Normal 7 10 6" xfId="41129"/>
    <cellStyle name="Normal 7 10 7" xfId="41130"/>
    <cellStyle name="Normal 7 10 8" xfId="41131"/>
    <cellStyle name="Normal 7 11" xfId="8053"/>
    <cellStyle name="Normal 7 11 2" xfId="8054"/>
    <cellStyle name="Normal 7 11 2 2" xfId="8055"/>
    <cellStyle name="Normal 7 11 2 2 2" xfId="41132"/>
    <cellStyle name="Normal 7 11 2 2 3" xfId="41133"/>
    <cellStyle name="Normal 7 11 2 2 4" xfId="41134"/>
    <cellStyle name="Normal 7 11 2 2 5" xfId="41135"/>
    <cellStyle name="Normal 7 11 2 2 6" xfId="41136"/>
    <cellStyle name="Normal 7 11 2 2 7" xfId="41137"/>
    <cellStyle name="Normal 7 11 2 2 8" xfId="41138"/>
    <cellStyle name="Normal 7 11 2 3" xfId="11722"/>
    <cellStyle name="Normal 7 11 2 3 2" xfId="55813"/>
    <cellStyle name="Normal 7 11 2 3 2 2" xfId="55937"/>
    <cellStyle name="Normal 7 11 2 3 3" xfId="55903"/>
    <cellStyle name="Normal 7 11 2 4" xfId="11726"/>
    <cellStyle name="Normal 7 11 2 5" xfId="41139"/>
    <cellStyle name="Normal 7 11 2 6" xfId="41140"/>
    <cellStyle name="Normal 7 11 2 7" xfId="41141"/>
    <cellStyle name="Normal 7 11 2 8" xfId="41142"/>
    <cellStyle name="Normal 7 11 2 9" xfId="55930"/>
    <cellStyle name="Normal 7 11 3" xfId="8056"/>
    <cellStyle name="Normal 7 11 3 2" xfId="41143"/>
    <cellStyle name="Normal 7 11 4" xfId="41144"/>
    <cellStyle name="Normal 7 11 5" xfId="41145"/>
    <cellStyle name="Normal 7 11 6" xfId="41146"/>
    <cellStyle name="Normal 7 11 7" xfId="41147"/>
    <cellStyle name="Normal 7 11 8" xfId="41148"/>
    <cellStyle name="Normal 7 12" xfId="8057"/>
    <cellStyle name="Normal 7 12 2" xfId="8058"/>
    <cellStyle name="Normal 7 12 2 2" xfId="8059"/>
    <cellStyle name="Normal 7 12 2 2 2" xfId="41149"/>
    <cellStyle name="Normal 7 12 2 2 3" xfId="41150"/>
    <cellStyle name="Normal 7 12 2 2 4" xfId="41151"/>
    <cellStyle name="Normal 7 12 2 2 5" xfId="41152"/>
    <cellStyle name="Normal 7 12 2 2 6" xfId="41153"/>
    <cellStyle name="Normal 7 12 2 2 7" xfId="41154"/>
    <cellStyle name="Normal 7 12 2 2 8" xfId="41155"/>
    <cellStyle name="Normal 7 12 2 3" xfId="41156"/>
    <cellStyle name="Normal 7 12 2 4" xfId="41157"/>
    <cellStyle name="Normal 7 12 2 5" xfId="41158"/>
    <cellStyle name="Normal 7 12 2 6" xfId="41159"/>
    <cellStyle name="Normal 7 12 2 7" xfId="41160"/>
    <cellStyle name="Normal 7 12 2 8" xfId="41161"/>
    <cellStyle name="Normal 7 12 3" xfId="8060"/>
    <cellStyle name="Normal 7 12 3 2" xfId="41162"/>
    <cellStyle name="Normal 7 12 4" xfId="41163"/>
    <cellStyle name="Normal 7 12 5" xfId="41164"/>
    <cellStyle name="Normal 7 12 6" xfId="41165"/>
    <cellStyle name="Normal 7 12 7" xfId="41166"/>
    <cellStyle name="Normal 7 12 8" xfId="41167"/>
    <cellStyle name="Normal 7 13" xfId="8061"/>
    <cellStyle name="Normal 7 13 2" xfId="8062"/>
    <cellStyle name="Normal 7 13 2 2" xfId="8063"/>
    <cellStyle name="Normal 7 13 2 2 2" xfId="41168"/>
    <cellStyle name="Normal 7 13 2 2 3" xfId="41169"/>
    <cellStyle name="Normal 7 13 2 2 4" xfId="41170"/>
    <cellStyle name="Normal 7 13 2 2 5" xfId="41171"/>
    <cellStyle name="Normal 7 13 2 2 6" xfId="41172"/>
    <cellStyle name="Normal 7 13 2 2 7" xfId="41173"/>
    <cellStyle name="Normal 7 13 2 2 8" xfId="41174"/>
    <cellStyle name="Normal 7 13 2 3" xfId="41175"/>
    <cellStyle name="Normal 7 13 2 4" xfId="41176"/>
    <cellStyle name="Normal 7 13 2 5" xfId="41177"/>
    <cellStyle name="Normal 7 13 2 6" xfId="41178"/>
    <cellStyle name="Normal 7 13 2 7" xfId="41179"/>
    <cellStyle name="Normal 7 13 2 8" xfId="41180"/>
    <cellStyle name="Normal 7 13 3" xfId="8064"/>
    <cellStyle name="Normal 7 13 3 2" xfId="41181"/>
    <cellStyle name="Normal 7 13 4" xfId="41182"/>
    <cellStyle name="Normal 7 13 5" xfId="41183"/>
    <cellStyle name="Normal 7 13 6" xfId="41184"/>
    <cellStyle name="Normal 7 13 7" xfId="41185"/>
    <cellStyle name="Normal 7 13 8" xfId="41186"/>
    <cellStyle name="Normal 7 14" xfId="8065"/>
    <cellStyle name="Normal 7 14 2" xfId="8066"/>
    <cellStyle name="Normal 7 14 2 2" xfId="8067"/>
    <cellStyle name="Normal 7 14 2 2 2" xfId="41187"/>
    <cellStyle name="Normal 7 14 2 2 3" xfId="41188"/>
    <cellStyle name="Normal 7 14 2 2 4" xfId="41189"/>
    <cellStyle name="Normal 7 14 2 2 5" xfId="41190"/>
    <cellStyle name="Normal 7 14 2 2 6" xfId="41191"/>
    <cellStyle name="Normal 7 14 2 2 7" xfId="41192"/>
    <cellStyle name="Normal 7 14 2 2 8" xfId="41193"/>
    <cellStyle name="Normal 7 14 2 3" xfId="41194"/>
    <cellStyle name="Normal 7 14 2 4" xfId="41195"/>
    <cellStyle name="Normal 7 14 2 5" xfId="41196"/>
    <cellStyle name="Normal 7 14 2 6" xfId="41197"/>
    <cellStyle name="Normal 7 14 2 7" xfId="41198"/>
    <cellStyle name="Normal 7 14 2 8" xfId="41199"/>
    <cellStyle name="Normal 7 14 3" xfId="8068"/>
    <cellStyle name="Normal 7 14 3 2" xfId="41200"/>
    <cellStyle name="Normal 7 14 4" xfId="41201"/>
    <cellStyle name="Normal 7 14 5" xfId="41202"/>
    <cellStyle name="Normal 7 14 6" xfId="41203"/>
    <cellStyle name="Normal 7 14 7" xfId="41204"/>
    <cellStyle name="Normal 7 14 8" xfId="41205"/>
    <cellStyle name="Normal 7 15" xfId="8069"/>
    <cellStyle name="Normal 7 15 2" xfId="8070"/>
    <cellStyle name="Normal 7 15 2 2" xfId="8071"/>
    <cellStyle name="Normal 7 15 2 2 2" xfId="41206"/>
    <cellStyle name="Normal 7 15 2 2 3" xfId="41207"/>
    <cellStyle name="Normal 7 15 2 2 4" xfId="41208"/>
    <cellStyle name="Normal 7 15 2 2 5" xfId="41209"/>
    <cellStyle name="Normal 7 15 2 2 6" xfId="41210"/>
    <cellStyle name="Normal 7 15 2 2 7" xfId="41211"/>
    <cellStyle name="Normal 7 15 2 2 8" xfId="41212"/>
    <cellStyle name="Normal 7 15 2 3" xfId="41213"/>
    <cellStyle name="Normal 7 15 2 4" xfId="41214"/>
    <cellStyle name="Normal 7 15 2 5" xfId="41215"/>
    <cellStyle name="Normal 7 15 2 6" xfId="41216"/>
    <cellStyle name="Normal 7 15 2 7" xfId="41217"/>
    <cellStyle name="Normal 7 15 2 8" xfId="41218"/>
    <cellStyle name="Normal 7 15 3" xfId="8072"/>
    <cellStyle name="Normal 7 15 3 2" xfId="41219"/>
    <cellStyle name="Normal 7 15 4" xfId="41220"/>
    <cellStyle name="Normal 7 15 5" xfId="41221"/>
    <cellStyle name="Normal 7 15 6" xfId="41222"/>
    <cellStyle name="Normal 7 15 7" xfId="41223"/>
    <cellStyle name="Normal 7 15 8" xfId="41224"/>
    <cellStyle name="Normal 7 16" xfId="8073"/>
    <cellStyle name="Normal 7 16 2" xfId="8074"/>
    <cellStyle name="Normal 7 16 2 2" xfId="8075"/>
    <cellStyle name="Normal 7 16 2 2 2" xfId="41225"/>
    <cellStyle name="Normal 7 16 2 2 3" xfId="41226"/>
    <cellStyle name="Normal 7 16 2 2 4" xfId="41227"/>
    <cellStyle name="Normal 7 16 2 2 5" xfId="41228"/>
    <cellStyle name="Normal 7 16 2 2 6" xfId="41229"/>
    <cellStyle name="Normal 7 16 2 2 7" xfId="41230"/>
    <cellStyle name="Normal 7 16 2 2 8" xfId="41231"/>
    <cellStyle name="Normal 7 16 2 3" xfId="41232"/>
    <cellStyle name="Normal 7 16 2 4" xfId="41233"/>
    <cellStyle name="Normal 7 16 2 5" xfId="41234"/>
    <cellStyle name="Normal 7 16 2 6" xfId="41235"/>
    <cellStyle name="Normal 7 16 2 7" xfId="41236"/>
    <cellStyle name="Normal 7 16 2 8" xfId="41237"/>
    <cellStyle name="Normal 7 16 3" xfId="8076"/>
    <cellStyle name="Normal 7 16 3 2" xfId="41238"/>
    <cellStyle name="Normal 7 16 4" xfId="41239"/>
    <cellStyle name="Normal 7 16 5" xfId="41240"/>
    <cellStyle name="Normal 7 16 6" xfId="41241"/>
    <cellStyle name="Normal 7 16 7" xfId="41242"/>
    <cellStyle name="Normal 7 16 8" xfId="41243"/>
    <cellStyle name="Normal 7 17" xfId="8077"/>
    <cellStyle name="Normal 7 17 2" xfId="8078"/>
    <cellStyle name="Normal 7 17 2 2" xfId="8079"/>
    <cellStyle name="Normal 7 17 2 2 2" xfId="41244"/>
    <cellStyle name="Normal 7 17 2 2 3" xfId="41245"/>
    <cellStyle name="Normal 7 17 2 2 4" xfId="41246"/>
    <cellStyle name="Normal 7 17 2 2 5" xfId="41247"/>
    <cellStyle name="Normal 7 17 2 2 6" xfId="41248"/>
    <cellStyle name="Normal 7 17 2 2 7" xfId="41249"/>
    <cellStyle name="Normal 7 17 2 2 8" xfId="41250"/>
    <cellStyle name="Normal 7 17 2 3" xfId="41251"/>
    <cellStyle name="Normal 7 17 2 4" xfId="41252"/>
    <cellStyle name="Normal 7 17 2 5" xfId="41253"/>
    <cellStyle name="Normal 7 17 2 6" xfId="41254"/>
    <cellStyle name="Normal 7 17 2 7" xfId="41255"/>
    <cellStyle name="Normal 7 17 2 8" xfId="41256"/>
    <cellStyle name="Normal 7 17 3" xfId="8080"/>
    <cellStyle name="Normal 7 17 3 2" xfId="41257"/>
    <cellStyle name="Normal 7 17 4" xfId="41258"/>
    <cellStyle name="Normal 7 17 5" xfId="41259"/>
    <cellStyle name="Normal 7 17 6" xfId="41260"/>
    <cellStyle name="Normal 7 17 7" xfId="41261"/>
    <cellStyle name="Normal 7 17 8" xfId="41262"/>
    <cellStyle name="Normal 7 18" xfId="8081"/>
    <cellStyle name="Normal 7 18 2" xfId="8082"/>
    <cellStyle name="Normal 7 18 2 2" xfId="8083"/>
    <cellStyle name="Normal 7 18 2 2 2" xfId="41263"/>
    <cellStyle name="Normal 7 18 2 2 3" xfId="41264"/>
    <cellStyle name="Normal 7 18 2 2 4" xfId="41265"/>
    <cellStyle name="Normal 7 18 2 2 5" xfId="41266"/>
    <cellStyle name="Normal 7 18 2 2 6" xfId="41267"/>
    <cellStyle name="Normal 7 18 2 2 7" xfId="41268"/>
    <cellStyle name="Normal 7 18 2 2 8" xfId="41269"/>
    <cellStyle name="Normal 7 18 2 3" xfId="41270"/>
    <cellStyle name="Normal 7 18 2 4" xfId="41271"/>
    <cellStyle name="Normal 7 18 2 5" xfId="41272"/>
    <cellStyle name="Normal 7 18 2 6" xfId="41273"/>
    <cellStyle name="Normal 7 18 2 7" xfId="41274"/>
    <cellStyle name="Normal 7 18 2 8" xfId="41275"/>
    <cellStyle name="Normal 7 18 3" xfId="8084"/>
    <cellStyle name="Normal 7 18 3 2" xfId="41276"/>
    <cellStyle name="Normal 7 18 4" xfId="41277"/>
    <cellStyle name="Normal 7 18 5" xfId="41278"/>
    <cellStyle name="Normal 7 18 6" xfId="41279"/>
    <cellStyle name="Normal 7 18 7" xfId="41280"/>
    <cellStyle name="Normal 7 18 8" xfId="41281"/>
    <cellStyle name="Normal 7 19" xfId="8085"/>
    <cellStyle name="Normal 7 19 2" xfId="8086"/>
    <cellStyle name="Normal 7 19 2 2" xfId="8087"/>
    <cellStyle name="Normal 7 19 2 2 2" xfId="41282"/>
    <cellStyle name="Normal 7 19 2 2 3" xfId="41283"/>
    <cellStyle name="Normal 7 19 2 2 4" xfId="41284"/>
    <cellStyle name="Normal 7 19 2 2 5" xfId="41285"/>
    <cellStyle name="Normal 7 19 2 2 6" xfId="41286"/>
    <cellStyle name="Normal 7 19 2 2 7" xfId="41287"/>
    <cellStyle name="Normal 7 19 2 2 8" xfId="41288"/>
    <cellStyle name="Normal 7 19 2 3" xfId="41289"/>
    <cellStyle name="Normal 7 19 2 4" xfId="41290"/>
    <cellStyle name="Normal 7 19 2 5" xfId="41291"/>
    <cellStyle name="Normal 7 19 2 6" xfId="41292"/>
    <cellStyle name="Normal 7 19 2 7" xfId="41293"/>
    <cellStyle name="Normal 7 19 2 8" xfId="41294"/>
    <cellStyle name="Normal 7 19 3" xfId="8088"/>
    <cellStyle name="Normal 7 19 3 2" xfId="41295"/>
    <cellStyle name="Normal 7 19 4" xfId="41296"/>
    <cellStyle name="Normal 7 19 5" xfId="41297"/>
    <cellStyle name="Normal 7 19 6" xfId="41298"/>
    <cellStyle name="Normal 7 19 7" xfId="41299"/>
    <cellStyle name="Normal 7 19 8" xfId="41300"/>
    <cellStyle name="Normal 7 2" xfId="8089"/>
    <cellStyle name="Normal 7 2 10" xfId="41301"/>
    <cellStyle name="Normal 7 2 11" xfId="41302"/>
    <cellStyle name="Normal 7 2 12" xfId="41303"/>
    <cellStyle name="Normal 7 2 13" xfId="41304"/>
    <cellStyle name="Normal 7 2 14" xfId="55904"/>
    <cellStyle name="Normal 7 2 2" xfId="8090"/>
    <cellStyle name="Normal 7 2 3" xfId="8091"/>
    <cellStyle name="Normal 7 2 4" xfId="8092"/>
    <cellStyle name="Normal 7 2 5" xfId="8093"/>
    <cellStyle name="Normal 7 2 6" xfId="8094"/>
    <cellStyle name="Normal 7 2 6 2" xfId="8095"/>
    <cellStyle name="Normal 7 2 6 2 2" xfId="41305"/>
    <cellStyle name="Normal 7 2 6 2 3" xfId="41306"/>
    <cellStyle name="Normal 7 2 6 2 4" xfId="41307"/>
    <cellStyle name="Normal 7 2 6 2 5" xfId="41308"/>
    <cellStyle name="Normal 7 2 6 2 6" xfId="41309"/>
    <cellStyle name="Normal 7 2 6 2 7" xfId="41310"/>
    <cellStyle name="Normal 7 2 6 2 8" xfId="41311"/>
    <cellStyle name="Normal 7 2 6 3" xfId="41312"/>
    <cellStyle name="Normal 7 2 6 4" xfId="41313"/>
    <cellStyle name="Normal 7 2 6 5" xfId="41314"/>
    <cellStyle name="Normal 7 2 6 6" xfId="41315"/>
    <cellStyle name="Normal 7 2 6 7" xfId="41316"/>
    <cellStyle name="Normal 7 2 7" xfId="8096"/>
    <cellStyle name="Normal 7 2 7 2" xfId="41317"/>
    <cellStyle name="Normal 7 2 8" xfId="41318"/>
    <cellStyle name="Normal 7 2 9" xfId="41319"/>
    <cellStyle name="Normal 7 20" xfId="8097"/>
    <cellStyle name="Normal 7 20 2" xfId="8098"/>
    <cellStyle name="Normal 7 20 2 2" xfId="8099"/>
    <cellStyle name="Normal 7 20 2 2 2" xfId="41320"/>
    <cellStyle name="Normal 7 20 2 2 3" xfId="41321"/>
    <cellStyle name="Normal 7 20 2 2 4" xfId="41322"/>
    <cellStyle name="Normal 7 20 2 2 5" xfId="41323"/>
    <cellStyle name="Normal 7 20 2 2 6" xfId="41324"/>
    <cellStyle name="Normal 7 20 2 2 7" xfId="41325"/>
    <cellStyle name="Normal 7 20 2 2 8" xfId="41326"/>
    <cellStyle name="Normal 7 20 2 3" xfId="41327"/>
    <cellStyle name="Normal 7 20 2 4" xfId="41328"/>
    <cellStyle name="Normal 7 20 2 5" xfId="41329"/>
    <cellStyle name="Normal 7 20 2 6" xfId="41330"/>
    <cellStyle name="Normal 7 20 2 7" xfId="41331"/>
    <cellStyle name="Normal 7 20 2 8" xfId="41332"/>
    <cellStyle name="Normal 7 20 3" xfId="8100"/>
    <cellStyle name="Normal 7 20 3 2" xfId="41333"/>
    <cellStyle name="Normal 7 20 4" xfId="41334"/>
    <cellStyle name="Normal 7 20 5" xfId="41335"/>
    <cellStyle name="Normal 7 20 6" xfId="41336"/>
    <cellStyle name="Normal 7 20 7" xfId="41337"/>
    <cellStyle name="Normal 7 20 8" xfId="41338"/>
    <cellStyle name="Normal 7 21" xfId="8101"/>
    <cellStyle name="Normal 7 21 10" xfId="56654"/>
    <cellStyle name="Normal 7 21 2" xfId="8102"/>
    <cellStyle name="Normal 7 21 2 2" xfId="11733"/>
    <cellStyle name="Normal 7 21 2 3" xfId="55942"/>
    <cellStyle name="Normal 7 21 3" xfId="8103"/>
    <cellStyle name="Normal 7 21 3 2" xfId="41339"/>
    <cellStyle name="Normal 7 21 3 3" xfId="41340"/>
    <cellStyle name="Normal 7 21 3 4" xfId="41341"/>
    <cellStyle name="Normal 7 21 3 5" xfId="41342"/>
    <cellStyle name="Normal 7 21 3 6" xfId="41343"/>
    <cellStyle name="Normal 7 21 3 7" xfId="41344"/>
    <cellStyle name="Normal 7 21 3 8" xfId="41345"/>
    <cellStyle name="Normal 7 21 4" xfId="8104"/>
    <cellStyle name="Normal 7 21 4 2" xfId="41346"/>
    <cellStyle name="Normal 7 21 5" xfId="11730"/>
    <cellStyle name="Normal 7 21 6" xfId="41347"/>
    <cellStyle name="Normal 7 21 7" xfId="41348"/>
    <cellStyle name="Normal 7 21 8" xfId="41349"/>
    <cellStyle name="Normal 7 21 9" xfId="55943"/>
    <cellStyle name="Normal 7 22" xfId="8105"/>
    <cellStyle name="Normal 7 23" xfId="8106"/>
    <cellStyle name="Normal 7 23 2" xfId="41350"/>
    <cellStyle name="Normal 7 24" xfId="11723"/>
    <cellStyle name="Normal 7 24 2" xfId="55812"/>
    <cellStyle name="Normal 7 24 2 2" xfId="55936"/>
    <cellStyle name="Normal 7 24 3" xfId="55905"/>
    <cellStyle name="Normal 7 25" xfId="11724"/>
    <cellStyle name="Normal 7 26" xfId="11731"/>
    <cellStyle name="Normal 7 27" xfId="41351"/>
    <cellStyle name="Normal 7 28" xfId="41352"/>
    <cellStyle name="Normal 7 29" xfId="55928"/>
    <cellStyle name="Normal 7 29 2" xfId="55954"/>
    <cellStyle name="Normal 7 29 2 2" xfId="56539"/>
    <cellStyle name="Normal 7 29 2 2 2" xfId="56611"/>
    <cellStyle name="Normal 7 29 2 2 2 2" xfId="56652"/>
    <cellStyle name="Normal 7 29 3" xfId="55957"/>
    <cellStyle name="Normal 7 29 3 2" xfId="56532"/>
    <cellStyle name="Normal 7 29 3 2 2" xfId="56612"/>
    <cellStyle name="Normal 7 29 3 2 2 2" xfId="56651"/>
    <cellStyle name="Normal 7 29 3 3" xfId="56534"/>
    <cellStyle name="Normal 7 29 3 4" xfId="56536"/>
    <cellStyle name="Normal 7 29 3 5" xfId="56537"/>
    <cellStyle name="Normal 7 29 3 5 2" xfId="56613"/>
    <cellStyle name="Normal 7 29 3 5 3" xfId="56553"/>
    <cellStyle name="Normal 7 29 3 5 3 2" xfId="56637"/>
    <cellStyle name="Normal 7 29 3 5 3 3" xfId="56645"/>
    <cellStyle name="Normal 7 29 3 5 3 4" xfId="56653"/>
    <cellStyle name="Normal 7 29 3 5 4" xfId="56636"/>
    <cellStyle name="Normal 7 29 3 5 5" xfId="56644"/>
    <cellStyle name="Normal 7 29 4" xfId="56540"/>
    <cellStyle name="Normal 7 3" xfId="8107"/>
    <cellStyle name="Normal 7 3 2" xfId="8108"/>
    <cellStyle name="Normal 7 3 2 2" xfId="8109"/>
    <cellStyle name="Normal 7 3 2 2 2" xfId="41353"/>
    <cellStyle name="Normal 7 3 2 2 3" xfId="41354"/>
    <cellStyle name="Normal 7 3 2 2 4" xfId="41355"/>
    <cellStyle name="Normal 7 3 2 2 5" xfId="41356"/>
    <cellStyle name="Normal 7 3 2 2 6" xfId="41357"/>
    <cellStyle name="Normal 7 3 2 2 7" xfId="41358"/>
    <cellStyle name="Normal 7 3 2 2 8" xfId="41359"/>
    <cellStyle name="Normal 7 3 2 3" xfId="41360"/>
    <cellStyle name="Normal 7 3 2 4" xfId="41361"/>
    <cellStyle name="Normal 7 3 2 5" xfId="41362"/>
    <cellStyle name="Normal 7 3 2 6" xfId="41363"/>
    <cellStyle name="Normal 7 3 2 7" xfId="41364"/>
    <cellStyle name="Normal 7 3 2 8" xfId="41365"/>
    <cellStyle name="Normal 7 3 3" xfId="8110"/>
    <cellStyle name="Normal 7 3 3 2" xfId="41366"/>
    <cellStyle name="Normal 7 3 4" xfId="41367"/>
    <cellStyle name="Normal 7 3 5" xfId="41368"/>
    <cellStyle name="Normal 7 3 6" xfId="41369"/>
    <cellStyle name="Normal 7 3 7" xfId="41370"/>
    <cellStyle name="Normal 7 3 8" xfId="41371"/>
    <cellStyle name="Normal 7 3 9" xfId="56614"/>
    <cellStyle name="Normal 7 30" xfId="55964"/>
    <cellStyle name="Normal 7 30 2" xfId="56541"/>
    <cellStyle name="Normal 7 30 3" xfId="56542"/>
    <cellStyle name="Normal 7 30 4" xfId="56543"/>
    <cellStyle name="Normal 7 30 4 2" xfId="56615"/>
    <cellStyle name="Normal 7 31" xfId="55962"/>
    <cellStyle name="Normal 7 31 2" xfId="56544"/>
    <cellStyle name="Normal 7 31 2 2" xfId="56616"/>
    <cellStyle name="Normal 7 31 2 2 2" xfId="56650"/>
    <cellStyle name="Normal 7 32" xfId="56396"/>
    <cellStyle name="Normal 7 32 2" xfId="56617"/>
    <cellStyle name="Normal 7 4" xfId="8111"/>
    <cellStyle name="Normal 7 4 2" xfId="8112"/>
    <cellStyle name="Normal 7 4 2 2" xfId="8113"/>
    <cellStyle name="Normal 7 4 2 2 2" xfId="41372"/>
    <cellStyle name="Normal 7 4 2 2 3" xfId="41373"/>
    <cellStyle name="Normal 7 4 2 2 4" xfId="41374"/>
    <cellStyle name="Normal 7 4 2 2 5" xfId="41375"/>
    <cellStyle name="Normal 7 4 2 2 6" xfId="41376"/>
    <cellStyle name="Normal 7 4 2 2 7" xfId="41377"/>
    <cellStyle name="Normal 7 4 2 2 8" xfId="41378"/>
    <cellStyle name="Normal 7 4 2 3" xfId="41379"/>
    <cellStyle name="Normal 7 4 2 4" xfId="41380"/>
    <cellStyle name="Normal 7 4 2 5" xfId="41381"/>
    <cellStyle name="Normal 7 4 2 6" xfId="41382"/>
    <cellStyle name="Normal 7 4 2 7" xfId="41383"/>
    <cellStyle name="Normal 7 4 2 8" xfId="41384"/>
    <cellStyle name="Normal 7 4 3" xfId="8114"/>
    <cellStyle name="Normal 7 4 3 2" xfId="41385"/>
    <cellStyle name="Normal 7 4 4" xfId="41386"/>
    <cellStyle name="Normal 7 4 5" xfId="41387"/>
    <cellStyle name="Normal 7 4 6" xfId="41388"/>
    <cellStyle name="Normal 7 4 7" xfId="41389"/>
    <cellStyle name="Normal 7 4 8" xfId="41390"/>
    <cellStyle name="Normal 7 4 9" xfId="56618"/>
    <cellStyle name="Normal 7 5" xfId="8115"/>
    <cellStyle name="Normal 7 5 2" xfId="8116"/>
    <cellStyle name="Normal 7 5 2 2" xfId="8117"/>
    <cellStyle name="Normal 7 5 2 2 2" xfId="41391"/>
    <cellStyle name="Normal 7 5 2 2 3" xfId="41392"/>
    <cellStyle name="Normal 7 5 2 2 4" xfId="41393"/>
    <cellStyle name="Normal 7 5 2 2 5" xfId="41394"/>
    <cellStyle name="Normal 7 5 2 2 6" xfId="41395"/>
    <cellStyle name="Normal 7 5 2 2 7" xfId="41396"/>
    <cellStyle name="Normal 7 5 2 2 8" xfId="41397"/>
    <cellStyle name="Normal 7 5 2 3" xfId="41398"/>
    <cellStyle name="Normal 7 5 2 4" xfId="41399"/>
    <cellStyle name="Normal 7 5 2 5" xfId="41400"/>
    <cellStyle name="Normal 7 5 2 6" xfId="41401"/>
    <cellStyle name="Normal 7 5 2 7" xfId="41402"/>
    <cellStyle name="Normal 7 5 2 8" xfId="41403"/>
    <cellStyle name="Normal 7 5 3" xfId="8118"/>
    <cellStyle name="Normal 7 5 3 2" xfId="41404"/>
    <cellStyle name="Normal 7 5 4" xfId="41405"/>
    <cellStyle name="Normal 7 5 5" xfId="41406"/>
    <cellStyle name="Normal 7 5 6" xfId="41407"/>
    <cellStyle name="Normal 7 5 7" xfId="41408"/>
    <cellStyle name="Normal 7 5 8" xfId="41409"/>
    <cellStyle name="Normal 7 5 9" xfId="56619"/>
    <cellStyle name="Normal 7 6" xfId="8119"/>
    <cellStyle name="Normal 7 6 2" xfId="8120"/>
    <cellStyle name="Normal 7 6 2 2" xfId="8121"/>
    <cellStyle name="Normal 7 6 2 2 2" xfId="41410"/>
    <cellStyle name="Normal 7 6 2 2 3" xfId="41411"/>
    <cellStyle name="Normal 7 6 2 2 4" xfId="41412"/>
    <cellStyle name="Normal 7 6 2 2 5" xfId="41413"/>
    <cellStyle name="Normal 7 6 2 2 6" xfId="41414"/>
    <cellStyle name="Normal 7 6 2 2 7" xfId="41415"/>
    <cellStyle name="Normal 7 6 2 2 8" xfId="41416"/>
    <cellStyle name="Normal 7 6 2 3" xfId="41417"/>
    <cellStyle name="Normal 7 6 2 4" xfId="41418"/>
    <cellStyle name="Normal 7 6 2 5" xfId="41419"/>
    <cellStyle name="Normal 7 6 2 6" xfId="41420"/>
    <cellStyle name="Normal 7 6 2 7" xfId="41421"/>
    <cellStyle name="Normal 7 6 2 8" xfId="41422"/>
    <cellStyle name="Normal 7 6 3" xfId="8122"/>
    <cellStyle name="Normal 7 6 3 2" xfId="41423"/>
    <cellStyle name="Normal 7 6 4" xfId="41424"/>
    <cellStyle name="Normal 7 6 5" xfId="41425"/>
    <cellStyle name="Normal 7 6 6" xfId="41426"/>
    <cellStyle name="Normal 7 6 7" xfId="41427"/>
    <cellStyle name="Normal 7 6 8" xfId="41428"/>
    <cellStyle name="Normal 7 6 9" xfId="56620"/>
    <cellStyle name="Normal 7 7" xfId="8123"/>
    <cellStyle name="Normal 7 7 2" xfId="8124"/>
    <cellStyle name="Normal 7 7 2 2" xfId="8125"/>
    <cellStyle name="Normal 7 7 2 2 2" xfId="41429"/>
    <cellStyle name="Normal 7 7 2 2 3" xfId="41430"/>
    <cellStyle name="Normal 7 7 2 2 4" xfId="41431"/>
    <cellStyle name="Normal 7 7 2 2 5" xfId="41432"/>
    <cellStyle name="Normal 7 7 2 2 6" xfId="41433"/>
    <cellStyle name="Normal 7 7 2 2 7" xfId="41434"/>
    <cellStyle name="Normal 7 7 2 2 8" xfId="41435"/>
    <cellStyle name="Normal 7 7 2 3" xfId="41436"/>
    <cellStyle name="Normal 7 7 2 4" xfId="41437"/>
    <cellStyle name="Normal 7 7 2 5" xfId="41438"/>
    <cellStyle name="Normal 7 7 2 6" xfId="41439"/>
    <cellStyle name="Normal 7 7 2 7" xfId="41440"/>
    <cellStyle name="Normal 7 7 2 8" xfId="41441"/>
    <cellStyle name="Normal 7 7 3" xfId="8126"/>
    <cellStyle name="Normal 7 7 3 2" xfId="41442"/>
    <cellStyle name="Normal 7 7 4" xfId="41443"/>
    <cellStyle name="Normal 7 7 5" xfId="41444"/>
    <cellStyle name="Normal 7 7 6" xfId="41445"/>
    <cellStyle name="Normal 7 7 7" xfId="41446"/>
    <cellStyle name="Normal 7 7 8" xfId="41447"/>
    <cellStyle name="Normal 7 7 9" xfId="56621"/>
    <cellStyle name="Normal 7 8" xfId="8127"/>
    <cellStyle name="Normal 7 8 2" xfId="8128"/>
    <cellStyle name="Normal 7 8 2 2" xfId="8129"/>
    <cellStyle name="Normal 7 8 2 2 2" xfId="41448"/>
    <cellStyle name="Normal 7 8 2 2 3" xfId="41449"/>
    <cellStyle name="Normal 7 8 2 2 4" xfId="41450"/>
    <cellStyle name="Normal 7 8 2 2 5" xfId="41451"/>
    <cellStyle name="Normal 7 8 2 2 6" xfId="41452"/>
    <cellStyle name="Normal 7 8 2 2 7" xfId="41453"/>
    <cellStyle name="Normal 7 8 2 2 8" xfId="41454"/>
    <cellStyle name="Normal 7 8 2 3" xfId="41455"/>
    <cellStyle name="Normal 7 8 2 4" xfId="41456"/>
    <cellStyle name="Normal 7 8 2 5" xfId="41457"/>
    <cellStyle name="Normal 7 8 2 6" xfId="41458"/>
    <cellStyle name="Normal 7 8 2 7" xfId="41459"/>
    <cellStyle name="Normal 7 8 2 8" xfId="41460"/>
    <cellStyle name="Normal 7 8 3" xfId="8130"/>
    <cellStyle name="Normal 7 8 3 2" xfId="41461"/>
    <cellStyle name="Normal 7 8 4" xfId="41462"/>
    <cellStyle name="Normal 7 8 5" xfId="41463"/>
    <cellStyle name="Normal 7 8 6" xfId="41464"/>
    <cellStyle name="Normal 7 8 7" xfId="41465"/>
    <cellStyle name="Normal 7 8 8" xfId="41466"/>
    <cellStyle name="Normal 7 9" xfId="8131"/>
    <cellStyle name="Normal 7 9 2" xfId="8132"/>
    <cellStyle name="Normal 7 9 2 2" xfId="8133"/>
    <cellStyle name="Normal 7 9 2 2 2" xfId="41467"/>
    <cellStyle name="Normal 7 9 2 2 3" xfId="41468"/>
    <cellStyle name="Normal 7 9 2 2 4" xfId="41469"/>
    <cellStyle name="Normal 7 9 2 2 5" xfId="41470"/>
    <cellStyle name="Normal 7 9 2 2 6" xfId="41471"/>
    <cellStyle name="Normal 7 9 2 2 7" xfId="41472"/>
    <cellStyle name="Normal 7 9 2 2 8" xfId="41473"/>
    <cellStyle name="Normal 7 9 2 3" xfId="41474"/>
    <cellStyle name="Normal 7 9 2 4" xfId="41475"/>
    <cellStyle name="Normal 7 9 2 5" xfId="41476"/>
    <cellStyle name="Normal 7 9 2 6" xfId="41477"/>
    <cellStyle name="Normal 7 9 2 7" xfId="41478"/>
    <cellStyle name="Normal 7 9 2 8" xfId="41479"/>
    <cellStyle name="Normal 7 9 3" xfId="8134"/>
    <cellStyle name="Normal 7 9 3 2" xfId="41480"/>
    <cellStyle name="Normal 7 9 4" xfId="41481"/>
    <cellStyle name="Normal 7 9 5" xfId="41482"/>
    <cellStyle name="Normal 7 9 6" xfId="41483"/>
    <cellStyle name="Normal 7 9 7" xfId="41484"/>
    <cellStyle name="Normal 7 9 8" xfId="41485"/>
    <cellStyle name="Normal 70" xfId="55906"/>
    <cellStyle name="Normal 71" xfId="55907"/>
    <cellStyle name="Normal 72" xfId="55929"/>
    <cellStyle name="Normal 72 2" xfId="56622"/>
    <cellStyle name="Normal 73" xfId="55931"/>
    <cellStyle name="Normal 74" xfId="55944"/>
    <cellStyle name="Normal 75" xfId="55945"/>
    <cellStyle name="Normal 75 2" xfId="56655"/>
    <cellStyle name="Normal 76" xfId="55946"/>
    <cellStyle name="Normal 77" xfId="55953"/>
    <cellStyle name="Normal 77 2" xfId="55961"/>
    <cellStyle name="Normal 78" xfId="56552"/>
    <cellStyle name="Normal 79" xfId="56623"/>
    <cellStyle name="Normal 8" xfId="138"/>
    <cellStyle name="Normal 8 2" xfId="8135"/>
    <cellStyle name="Normal 8 2 2" xfId="8136"/>
    <cellStyle name="Normal 8 2 2 2" xfId="41486"/>
    <cellStyle name="Normal 8 2 2 3" xfId="41487"/>
    <cellStyle name="Normal 8 2 2 4" xfId="41488"/>
    <cellStyle name="Normal 8 2 2 5" xfId="41489"/>
    <cellStyle name="Normal 8 2 2 6" xfId="41490"/>
    <cellStyle name="Normal 8 2 2 7" xfId="41491"/>
    <cellStyle name="Normal 8 2 2 8" xfId="41492"/>
    <cellStyle name="Normal 8 2 3" xfId="41493"/>
    <cellStyle name="Normal 8 2 4" xfId="41494"/>
    <cellStyle name="Normal 8 2 5" xfId="41495"/>
    <cellStyle name="Normal 8 2 6" xfId="41496"/>
    <cellStyle name="Normal 8 2 7" xfId="41497"/>
    <cellStyle name="Normal 8 2 8" xfId="41498"/>
    <cellStyle name="Normal 8 3" xfId="8137"/>
    <cellStyle name="Normal 8 3 2" xfId="41499"/>
    <cellStyle name="Normal 8 4" xfId="41500"/>
    <cellStyle name="Normal 8 5" xfId="41501"/>
    <cellStyle name="Normal 8 6" xfId="41502"/>
    <cellStyle name="Normal 8 7" xfId="41503"/>
    <cellStyle name="Normal 8 8" xfId="41504"/>
    <cellStyle name="Normal 80" xfId="56624"/>
    <cellStyle name="Normal 81" xfId="56625"/>
    <cellStyle name="Normal 82" xfId="56626"/>
    <cellStyle name="Normal 83" xfId="56648"/>
    <cellStyle name="Normal 84" xfId="56661"/>
    <cellStyle name="Normal 85" xfId="56666"/>
    <cellStyle name="Normal 86" xfId="56668"/>
    <cellStyle name="Normal 87" xfId="56667"/>
    <cellStyle name="Normal 88" xfId="56669"/>
    <cellStyle name="Normal 89" xfId="56670"/>
    <cellStyle name="Normal 9" xfId="139"/>
    <cellStyle name="Normal 9 10" xfId="41505"/>
    <cellStyle name="Normal 9 11" xfId="41506"/>
    <cellStyle name="Normal 9 12" xfId="41507"/>
    <cellStyle name="Normal 9 2" xfId="8138"/>
    <cellStyle name="Normal 9 2 2" xfId="8139"/>
    <cellStyle name="Normal 9 2 2 2" xfId="8140"/>
    <cellStyle name="Normal 9 2 2 2 2" xfId="41508"/>
    <cellStyle name="Normal 9 2 2 2 3" xfId="41509"/>
    <cellStyle name="Normal 9 2 2 2 4" xfId="41510"/>
    <cellStyle name="Normal 9 2 2 2 5" xfId="41511"/>
    <cellStyle name="Normal 9 2 2 2 6" xfId="41512"/>
    <cellStyle name="Normal 9 2 2 2 7" xfId="41513"/>
    <cellStyle name="Normal 9 2 2 2 8" xfId="41514"/>
    <cellStyle name="Normal 9 2 2 3" xfId="41515"/>
    <cellStyle name="Normal 9 2 2 4" xfId="41516"/>
    <cellStyle name="Normal 9 2 2 5" xfId="41517"/>
    <cellStyle name="Normal 9 2 2 6" xfId="41518"/>
    <cellStyle name="Normal 9 2 2 7" xfId="41519"/>
    <cellStyle name="Normal 9 2 2 8" xfId="41520"/>
    <cellStyle name="Normal 9 2 3" xfId="8141"/>
    <cellStyle name="Normal 9 2 3 2" xfId="41521"/>
    <cellStyle name="Normal 9 2 4" xfId="41522"/>
    <cellStyle name="Normal 9 2 5" xfId="41523"/>
    <cellStyle name="Normal 9 2 6" xfId="41524"/>
    <cellStyle name="Normal 9 2 7" xfId="41525"/>
    <cellStyle name="Normal 9 2 8" xfId="41526"/>
    <cellStyle name="Normal 9 3" xfId="8142"/>
    <cellStyle name="Normal 9 3 2" xfId="8143"/>
    <cellStyle name="Normal 9 3 2 2" xfId="8144"/>
    <cellStyle name="Normal 9 3 2 2 2" xfId="41527"/>
    <cellStyle name="Normal 9 3 2 2 3" xfId="41528"/>
    <cellStyle name="Normal 9 3 2 2 4" xfId="41529"/>
    <cellStyle name="Normal 9 3 2 2 5" xfId="41530"/>
    <cellStyle name="Normal 9 3 2 2 6" xfId="41531"/>
    <cellStyle name="Normal 9 3 2 2 7" xfId="41532"/>
    <cellStyle name="Normal 9 3 2 2 8" xfId="41533"/>
    <cellStyle name="Normal 9 3 2 3" xfId="41534"/>
    <cellStyle name="Normal 9 3 2 4" xfId="41535"/>
    <cellStyle name="Normal 9 3 2 5" xfId="41536"/>
    <cellStyle name="Normal 9 3 2 6" xfId="41537"/>
    <cellStyle name="Normal 9 3 2 7" xfId="41538"/>
    <cellStyle name="Normal 9 3 2 8" xfId="41539"/>
    <cellStyle name="Normal 9 3 3" xfId="8145"/>
    <cellStyle name="Normal 9 3 3 2" xfId="41540"/>
    <cellStyle name="Normal 9 3 4" xfId="41541"/>
    <cellStyle name="Normal 9 3 5" xfId="41542"/>
    <cellStyle name="Normal 9 3 6" xfId="41543"/>
    <cellStyle name="Normal 9 3 7" xfId="41544"/>
    <cellStyle name="Normal 9 3 8" xfId="41545"/>
    <cellStyle name="Normal 9 4" xfId="8146"/>
    <cellStyle name="Normal 9 4 2" xfId="8147"/>
    <cellStyle name="Normal 9 4 2 2" xfId="8148"/>
    <cellStyle name="Normal 9 4 2 2 2" xfId="41546"/>
    <cellStyle name="Normal 9 4 2 2 3" xfId="41547"/>
    <cellStyle name="Normal 9 4 2 2 4" xfId="41548"/>
    <cellStyle name="Normal 9 4 2 2 5" xfId="41549"/>
    <cellStyle name="Normal 9 4 2 2 6" xfId="41550"/>
    <cellStyle name="Normal 9 4 2 2 7" xfId="41551"/>
    <cellStyle name="Normal 9 4 2 2 8" xfId="41552"/>
    <cellStyle name="Normal 9 4 2 3" xfId="41553"/>
    <cellStyle name="Normal 9 4 2 4" xfId="41554"/>
    <cellStyle name="Normal 9 4 2 5" xfId="41555"/>
    <cellStyle name="Normal 9 4 2 6" xfId="41556"/>
    <cellStyle name="Normal 9 4 2 7" xfId="41557"/>
    <cellStyle name="Normal 9 4 2 8" xfId="41558"/>
    <cellStyle name="Normal 9 4 3" xfId="8149"/>
    <cellStyle name="Normal 9 4 3 2" xfId="41559"/>
    <cellStyle name="Normal 9 4 4" xfId="41560"/>
    <cellStyle name="Normal 9 4 5" xfId="41561"/>
    <cellStyle name="Normal 9 4 6" xfId="41562"/>
    <cellStyle name="Normal 9 4 7" xfId="41563"/>
    <cellStyle name="Normal 9 4 8" xfId="41564"/>
    <cellStyle name="Normal 9 5" xfId="8150"/>
    <cellStyle name="Normal 9 5 2" xfId="8151"/>
    <cellStyle name="Normal 9 5 2 2" xfId="8152"/>
    <cellStyle name="Normal 9 5 2 2 2" xfId="41565"/>
    <cellStyle name="Normal 9 5 2 2 3" xfId="41566"/>
    <cellStyle name="Normal 9 5 2 2 4" xfId="41567"/>
    <cellStyle name="Normal 9 5 2 2 5" xfId="41568"/>
    <cellStyle name="Normal 9 5 2 2 6" xfId="41569"/>
    <cellStyle name="Normal 9 5 2 2 7" xfId="41570"/>
    <cellStyle name="Normal 9 5 2 2 8" xfId="41571"/>
    <cellStyle name="Normal 9 5 2 3" xfId="41572"/>
    <cellStyle name="Normal 9 5 2 4" xfId="41573"/>
    <cellStyle name="Normal 9 5 2 5" xfId="41574"/>
    <cellStyle name="Normal 9 5 2 6" xfId="41575"/>
    <cellStyle name="Normal 9 5 2 7" xfId="41576"/>
    <cellStyle name="Normal 9 5 2 8" xfId="41577"/>
    <cellStyle name="Normal 9 5 3" xfId="8153"/>
    <cellStyle name="Normal 9 5 3 2" xfId="41578"/>
    <cellStyle name="Normal 9 5 4" xfId="41579"/>
    <cellStyle name="Normal 9 5 5" xfId="41580"/>
    <cellStyle name="Normal 9 5 6" xfId="41581"/>
    <cellStyle name="Normal 9 5 7" xfId="41582"/>
    <cellStyle name="Normal 9 5 8" xfId="41583"/>
    <cellStyle name="Normal 9 6" xfId="8154"/>
    <cellStyle name="Normal 9 6 2" xfId="8155"/>
    <cellStyle name="Normal 9 6 2 2" xfId="41584"/>
    <cellStyle name="Normal 9 6 2 3" xfId="41585"/>
    <cellStyle name="Normal 9 6 2 4" xfId="41586"/>
    <cellStyle name="Normal 9 6 2 5" xfId="41587"/>
    <cellStyle name="Normal 9 6 2 6" xfId="41588"/>
    <cellStyle name="Normal 9 6 2 7" xfId="41589"/>
    <cellStyle name="Normal 9 6 2 8" xfId="41590"/>
    <cellStyle name="Normal 9 6 3" xfId="41591"/>
    <cellStyle name="Normal 9 6 4" xfId="41592"/>
    <cellStyle name="Normal 9 6 5" xfId="41593"/>
    <cellStyle name="Normal 9 6 6" xfId="41594"/>
    <cellStyle name="Normal 9 6 7" xfId="41595"/>
    <cellStyle name="Normal 9 6 8" xfId="41596"/>
    <cellStyle name="Normal 9 7" xfId="8156"/>
    <cellStyle name="Normal 9 7 2" xfId="41597"/>
    <cellStyle name="Normal 9 8" xfId="41598"/>
    <cellStyle name="Normal 9 9" xfId="41599"/>
    <cellStyle name="Normal 90" xfId="56671"/>
    <cellStyle name="Normal 91" xfId="56672"/>
    <cellStyle name="Nota 2" xfId="8157"/>
    <cellStyle name="Notas" xfId="140"/>
    <cellStyle name="Note" xfId="8158"/>
    <cellStyle name="Note 10" xfId="8159"/>
    <cellStyle name="Note 10 10" xfId="8160"/>
    <cellStyle name="Note 10 11" xfId="41600"/>
    <cellStyle name="Note 10 12" xfId="41601"/>
    <cellStyle name="Note 10 13" xfId="41602"/>
    <cellStyle name="Note 10 14" xfId="41603"/>
    <cellStyle name="Note 10 2" xfId="8161"/>
    <cellStyle name="Note 10 2 10" xfId="41604"/>
    <cellStyle name="Note 10 2 11" xfId="41605"/>
    <cellStyle name="Note 10 2 12" xfId="41606"/>
    <cellStyle name="Note 10 2 2" xfId="8162"/>
    <cellStyle name="Note 10 2 2 10" xfId="41607"/>
    <cellStyle name="Note 10 2 2 11" xfId="41608"/>
    <cellStyle name="Note 10 2 2 2" xfId="8163"/>
    <cellStyle name="Note 10 2 2 2 2" xfId="8164"/>
    <cellStyle name="Note 10 2 2 2 2 2" xfId="8165"/>
    <cellStyle name="Note 10 2 2 2 2 2 2" xfId="41609"/>
    <cellStyle name="Note 10 2 2 2 2 2 3" xfId="41610"/>
    <cellStyle name="Note 10 2 2 2 2 2 4" xfId="41611"/>
    <cellStyle name="Note 10 2 2 2 2 2 5" xfId="41612"/>
    <cellStyle name="Note 10 2 2 2 2 2 6" xfId="41613"/>
    <cellStyle name="Note 10 2 2 2 2 2 7" xfId="41614"/>
    <cellStyle name="Note 10 2 2 2 2 2 8" xfId="41615"/>
    <cellStyle name="Note 10 2 2 2 2 3" xfId="8166"/>
    <cellStyle name="Note 10 2 2 2 2 3 2" xfId="41616"/>
    <cellStyle name="Note 10 2 2 2 2 4" xfId="41617"/>
    <cellStyle name="Note 10 2 2 2 2 5" xfId="41618"/>
    <cellStyle name="Note 10 2 2 2 2 6" xfId="41619"/>
    <cellStyle name="Note 10 2 2 2 2 7" xfId="41620"/>
    <cellStyle name="Note 10 2 2 2 3" xfId="8167"/>
    <cellStyle name="Note 10 2 2 2 3 2" xfId="41621"/>
    <cellStyle name="Note 10 2 2 2 3 3" xfId="41622"/>
    <cellStyle name="Note 10 2 2 2 3 4" xfId="41623"/>
    <cellStyle name="Note 10 2 2 2 3 5" xfId="41624"/>
    <cellStyle name="Note 10 2 2 2 3 6" xfId="41625"/>
    <cellStyle name="Note 10 2 2 2 3 7" xfId="41626"/>
    <cellStyle name="Note 10 2 2 2 4" xfId="8168"/>
    <cellStyle name="Note 10 2 2 2 5" xfId="41627"/>
    <cellStyle name="Note 10 2 2 2 6" xfId="41628"/>
    <cellStyle name="Note 10 2 2 2 7" xfId="41629"/>
    <cellStyle name="Note 10 2 2 2 8" xfId="41630"/>
    <cellStyle name="Note 10 2 2 3" xfId="8169"/>
    <cellStyle name="Note 10 2 2 3 2" xfId="8170"/>
    <cellStyle name="Note 10 2 2 3 2 2" xfId="8171"/>
    <cellStyle name="Note 10 2 2 3 2 2 2" xfId="41631"/>
    <cellStyle name="Note 10 2 2 3 2 2 3" xfId="41632"/>
    <cellStyle name="Note 10 2 2 3 2 2 4" xfId="41633"/>
    <cellStyle name="Note 10 2 2 3 2 2 5" xfId="41634"/>
    <cellStyle name="Note 10 2 2 3 2 2 6" xfId="41635"/>
    <cellStyle name="Note 10 2 2 3 2 2 7" xfId="41636"/>
    <cellStyle name="Note 10 2 2 3 2 2 8" xfId="41637"/>
    <cellStyle name="Note 10 2 2 3 2 3" xfId="8172"/>
    <cellStyle name="Note 10 2 2 3 2 3 2" xfId="41638"/>
    <cellStyle name="Note 10 2 2 3 2 4" xfId="41639"/>
    <cellStyle name="Note 10 2 2 3 2 5" xfId="41640"/>
    <cellStyle name="Note 10 2 2 3 2 6" xfId="41641"/>
    <cellStyle name="Note 10 2 2 3 2 7" xfId="41642"/>
    <cellStyle name="Note 10 2 2 3 3" xfId="8173"/>
    <cellStyle name="Note 10 2 2 3 3 2" xfId="41643"/>
    <cellStyle name="Note 10 2 2 3 3 3" xfId="41644"/>
    <cellStyle name="Note 10 2 2 3 3 4" xfId="41645"/>
    <cellStyle name="Note 10 2 2 3 3 5" xfId="41646"/>
    <cellStyle name="Note 10 2 2 3 3 6" xfId="41647"/>
    <cellStyle name="Note 10 2 2 3 3 7" xfId="41648"/>
    <cellStyle name="Note 10 2 2 3 4" xfId="8174"/>
    <cellStyle name="Note 10 2 2 3 5" xfId="41649"/>
    <cellStyle name="Note 10 2 2 3 6" xfId="41650"/>
    <cellStyle name="Note 10 2 2 3 7" xfId="41651"/>
    <cellStyle name="Note 10 2 2 3 8" xfId="41652"/>
    <cellStyle name="Note 10 2 2 4" xfId="8175"/>
    <cellStyle name="Note 10 2 2 4 2" xfId="8176"/>
    <cellStyle name="Note 10 2 2 4 2 2" xfId="8177"/>
    <cellStyle name="Note 10 2 2 4 2 2 2" xfId="41653"/>
    <cellStyle name="Note 10 2 2 4 2 2 3" xfId="41654"/>
    <cellStyle name="Note 10 2 2 4 2 2 4" xfId="41655"/>
    <cellStyle name="Note 10 2 2 4 2 2 5" xfId="41656"/>
    <cellStyle name="Note 10 2 2 4 2 2 6" xfId="41657"/>
    <cellStyle name="Note 10 2 2 4 2 2 7" xfId="41658"/>
    <cellStyle name="Note 10 2 2 4 2 2 8" xfId="41659"/>
    <cellStyle name="Note 10 2 2 4 2 3" xfId="8178"/>
    <cellStyle name="Note 10 2 2 4 2 3 2" xfId="41660"/>
    <cellStyle name="Note 10 2 2 4 2 4" xfId="41661"/>
    <cellStyle name="Note 10 2 2 4 2 5" xfId="41662"/>
    <cellStyle name="Note 10 2 2 4 2 6" xfId="41663"/>
    <cellStyle name="Note 10 2 2 4 2 7" xfId="41664"/>
    <cellStyle name="Note 10 2 2 4 3" xfId="8179"/>
    <cellStyle name="Note 10 2 2 4 3 2" xfId="41665"/>
    <cellStyle name="Note 10 2 2 4 3 3" xfId="41666"/>
    <cellStyle name="Note 10 2 2 4 3 4" xfId="41667"/>
    <cellStyle name="Note 10 2 2 4 3 5" xfId="41668"/>
    <cellStyle name="Note 10 2 2 4 3 6" xfId="41669"/>
    <cellStyle name="Note 10 2 2 4 3 7" xfId="41670"/>
    <cellStyle name="Note 10 2 2 4 4" xfId="8180"/>
    <cellStyle name="Note 10 2 2 4 5" xfId="41671"/>
    <cellStyle name="Note 10 2 2 4 6" xfId="41672"/>
    <cellStyle name="Note 10 2 2 4 7" xfId="41673"/>
    <cellStyle name="Note 10 2 2 4 8" xfId="41674"/>
    <cellStyle name="Note 10 2 2 5" xfId="8181"/>
    <cellStyle name="Note 10 2 2 5 2" xfId="8182"/>
    <cellStyle name="Note 10 2 2 5 2 2" xfId="41675"/>
    <cellStyle name="Note 10 2 2 5 2 3" xfId="41676"/>
    <cellStyle name="Note 10 2 2 5 2 4" xfId="41677"/>
    <cellStyle name="Note 10 2 2 5 2 5" xfId="41678"/>
    <cellStyle name="Note 10 2 2 5 2 6" xfId="41679"/>
    <cellStyle name="Note 10 2 2 5 2 7" xfId="41680"/>
    <cellStyle name="Note 10 2 2 5 2 8" xfId="41681"/>
    <cellStyle name="Note 10 2 2 5 3" xfId="8183"/>
    <cellStyle name="Note 10 2 2 5 3 2" xfId="41682"/>
    <cellStyle name="Note 10 2 2 5 4" xfId="41683"/>
    <cellStyle name="Note 10 2 2 5 5" xfId="41684"/>
    <cellStyle name="Note 10 2 2 5 6" xfId="41685"/>
    <cellStyle name="Note 10 2 2 5 7" xfId="41686"/>
    <cellStyle name="Note 10 2 2 6" xfId="8184"/>
    <cellStyle name="Note 10 2 2 6 2" xfId="41687"/>
    <cellStyle name="Note 10 2 2 6 3" xfId="41688"/>
    <cellStyle name="Note 10 2 2 6 4" xfId="41689"/>
    <cellStyle name="Note 10 2 2 6 5" xfId="41690"/>
    <cellStyle name="Note 10 2 2 6 6" xfId="41691"/>
    <cellStyle name="Note 10 2 2 6 7" xfId="41692"/>
    <cellStyle name="Note 10 2 2 7" xfId="8185"/>
    <cellStyle name="Note 10 2 2 8" xfId="41693"/>
    <cellStyle name="Note 10 2 2 9" xfId="41694"/>
    <cellStyle name="Note 10 2 3" xfId="8186"/>
    <cellStyle name="Note 10 2 3 2" xfId="8187"/>
    <cellStyle name="Note 10 2 3 2 2" xfId="8188"/>
    <cellStyle name="Note 10 2 3 2 2 2" xfId="41695"/>
    <cellStyle name="Note 10 2 3 2 2 3" xfId="41696"/>
    <cellStyle name="Note 10 2 3 2 2 4" xfId="41697"/>
    <cellStyle name="Note 10 2 3 2 2 5" xfId="41698"/>
    <cellStyle name="Note 10 2 3 2 2 6" xfId="41699"/>
    <cellStyle name="Note 10 2 3 2 2 7" xfId="41700"/>
    <cellStyle name="Note 10 2 3 2 2 8" xfId="41701"/>
    <cellStyle name="Note 10 2 3 2 3" xfId="8189"/>
    <cellStyle name="Note 10 2 3 2 3 2" xfId="41702"/>
    <cellStyle name="Note 10 2 3 2 4" xfId="41703"/>
    <cellStyle name="Note 10 2 3 2 5" xfId="41704"/>
    <cellStyle name="Note 10 2 3 2 6" xfId="41705"/>
    <cellStyle name="Note 10 2 3 2 7" xfId="41706"/>
    <cellStyle name="Note 10 2 3 3" xfId="8190"/>
    <cellStyle name="Note 10 2 3 3 2" xfId="41707"/>
    <cellStyle name="Note 10 2 3 3 3" xfId="41708"/>
    <cellStyle name="Note 10 2 3 3 4" xfId="41709"/>
    <cellStyle name="Note 10 2 3 3 5" xfId="41710"/>
    <cellStyle name="Note 10 2 3 3 6" xfId="41711"/>
    <cellStyle name="Note 10 2 3 3 7" xfId="41712"/>
    <cellStyle name="Note 10 2 3 4" xfId="8191"/>
    <cellStyle name="Note 10 2 3 5" xfId="41713"/>
    <cellStyle name="Note 10 2 3 6" xfId="41714"/>
    <cellStyle name="Note 10 2 3 7" xfId="41715"/>
    <cellStyle name="Note 10 2 3 8" xfId="41716"/>
    <cellStyle name="Note 10 2 4" xfId="8192"/>
    <cellStyle name="Note 10 2 4 2" xfId="8193"/>
    <cellStyle name="Note 10 2 4 2 2" xfId="8194"/>
    <cellStyle name="Note 10 2 4 2 2 2" xfId="41717"/>
    <cellStyle name="Note 10 2 4 2 2 3" xfId="41718"/>
    <cellStyle name="Note 10 2 4 2 2 4" xfId="41719"/>
    <cellStyle name="Note 10 2 4 2 2 5" xfId="41720"/>
    <cellStyle name="Note 10 2 4 2 2 6" xfId="41721"/>
    <cellStyle name="Note 10 2 4 2 2 7" xfId="41722"/>
    <cellStyle name="Note 10 2 4 2 2 8" xfId="41723"/>
    <cellStyle name="Note 10 2 4 2 3" xfId="8195"/>
    <cellStyle name="Note 10 2 4 2 3 2" xfId="41724"/>
    <cellStyle name="Note 10 2 4 2 4" xfId="41725"/>
    <cellStyle name="Note 10 2 4 2 5" xfId="41726"/>
    <cellStyle name="Note 10 2 4 2 6" xfId="41727"/>
    <cellStyle name="Note 10 2 4 2 7" xfId="41728"/>
    <cellStyle name="Note 10 2 4 3" xfId="8196"/>
    <cellStyle name="Note 10 2 4 3 2" xfId="41729"/>
    <cellStyle name="Note 10 2 4 3 3" xfId="41730"/>
    <cellStyle name="Note 10 2 4 3 4" xfId="41731"/>
    <cellStyle name="Note 10 2 4 3 5" xfId="41732"/>
    <cellStyle name="Note 10 2 4 3 6" xfId="41733"/>
    <cellStyle name="Note 10 2 4 3 7" xfId="41734"/>
    <cellStyle name="Note 10 2 4 4" xfId="8197"/>
    <cellStyle name="Note 10 2 4 5" xfId="41735"/>
    <cellStyle name="Note 10 2 4 6" xfId="41736"/>
    <cellStyle name="Note 10 2 4 7" xfId="41737"/>
    <cellStyle name="Note 10 2 4 8" xfId="41738"/>
    <cellStyle name="Note 10 2 5" xfId="8198"/>
    <cellStyle name="Note 10 2 5 2" xfId="8199"/>
    <cellStyle name="Note 10 2 5 2 2" xfId="8200"/>
    <cellStyle name="Note 10 2 5 2 2 2" xfId="41739"/>
    <cellStyle name="Note 10 2 5 2 2 3" xfId="41740"/>
    <cellStyle name="Note 10 2 5 2 2 4" xfId="41741"/>
    <cellStyle name="Note 10 2 5 2 2 5" xfId="41742"/>
    <cellStyle name="Note 10 2 5 2 2 6" xfId="41743"/>
    <cellStyle name="Note 10 2 5 2 2 7" xfId="41744"/>
    <cellStyle name="Note 10 2 5 2 2 8" xfId="41745"/>
    <cellStyle name="Note 10 2 5 2 3" xfId="8201"/>
    <cellStyle name="Note 10 2 5 2 3 2" xfId="41746"/>
    <cellStyle name="Note 10 2 5 2 4" xfId="41747"/>
    <cellStyle name="Note 10 2 5 2 5" xfId="41748"/>
    <cellStyle name="Note 10 2 5 2 6" xfId="41749"/>
    <cellStyle name="Note 10 2 5 2 7" xfId="41750"/>
    <cellStyle name="Note 10 2 5 3" xfId="8202"/>
    <cellStyle name="Note 10 2 5 3 2" xfId="41751"/>
    <cellStyle name="Note 10 2 5 3 3" xfId="41752"/>
    <cellStyle name="Note 10 2 5 3 4" xfId="41753"/>
    <cellStyle name="Note 10 2 5 3 5" xfId="41754"/>
    <cellStyle name="Note 10 2 5 3 6" xfId="41755"/>
    <cellStyle name="Note 10 2 5 3 7" xfId="41756"/>
    <cellStyle name="Note 10 2 5 4" xfId="8203"/>
    <cellStyle name="Note 10 2 5 5" xfId="41757"/>
    <cellStyle name="Note 10 2 5 6" xfId="41758"/>
    <cellStyle name="Note 10 2 5 7" xfId="41759"/>
    <cellStyle name="Note 10 2 5 8" xfId="41760"/>
    <cellStyle name="Note 10 2 6" xfId="8204"/>
    <cellStyle name="Note 10 2 6 2" xfId="8205"/>
    <cellStyle name="Note 10 2 6 2 2" xfId="41761"/>
    <cellStyle name="Note 10 2 6 2 3" xfId="41762"/>
    <cellStyle name="Note 10 2 6 2 4" xfId="41763"/>
    <cellStyle name="Note 10 2 6 2 5" xfId="41764"/>
    <cellStyle name="Note 10 2 6 2 6" xfId="41765"/>
    <cellStyle name="Note 10 2 6 2 7" xfId="41766"/>
    <cellStyle name="Note 10 2 6 2 8" xfId="41767"/>
    <cellStyle name="Note 10 2 6 3" xfId="8206"/>
    <cellStyle name="Note 10 2 6 3 2" xfId="41768"/>
    <cellStyle name="Note 10 2 6 4" xfId="41769"/>
    <cellStyle name="Note 10 2 6 5" xfId="41770"/>
    <cellStyle name="Note 10 2 6 6" xfId="41771"/>
    <cellStyle name="Note 10 2 6 7" xfId="41772"/>
    <cellStyle name="Note 10 2 7" xfId="8207"/>
    <cellStyle name="Note 10 2 7 2" xfId="41773"/>
    <cellStyle name="Note 10 2 7 3" xfId="41774"/>
    <cellStyle name="Note 10 2 7 4" xfId="41775"/>
    <cellStyle name="Note 10 2 7 5" xfId="41776"/>
    <cellStyle name="Note 10 2 7 6" xfId="41777"/>
    <cellStyle name="Note 10 2 7 7" xfId="41778"/>
    <cellStyle name="Note 10 2 8" xfId="8208"/>
    <cellStyle name="Note 10 2 9" xfId="41779"/>
    <cellStyle name="Note 10 3" xfId="8209"/>
    <cellStyle name="Note 10 3 10" xfId="41780"/>
    <cellStyle name="Note 10 3 11" xfId="41781"/>
    <cellStyle name="Note 10 3 2" xfId="8210"/>
    <cellStyle name="Note 10 3 2 2" xfId="8211"/>
    <cellStyle name="Note 10 3 2 2 2" xfId="8212"/>
    <cellStyle name="Note 10 3 2 2 2 2" xfId="41782"/>
    <cellStyle name="Note 10 3 2 2 2 3" xfId="41783"/>
    <cellStyle name="Note 10 3 2 2 2 4" xfId="41784"/>
    <cellStyle name="Note 10 3 2 2 2 5" xfId="41785"/>
    <cellStyle name="Note 10 3 2 2 2 6" xfId="41786"/>
    <cellStyle name="Note 10 3 2 2 2 7" xfId="41787"/>
    <cellStyle name="Note 10 3 2 2 2 8" xfId="41788"/>
    <cellStyle name="Note 10 3 2 2 3" xfId="8213"/>
    <cellStyle name="Note 10 3 2 2 3 2" xfId="41789"/>
    <cellStyle name="Note 10 3 2 2 4" xfId="41790"/>
    <cellStyle name="Note 10 3 2 2 5" xfId="41791"/>
    <cellStyle name="Note 10 3 2 2 6" xfId="41792"/>
    <cellStyle name="Note 10 3 2 2 7" xfId="41793"/>
    <cellStyle name="Note 10 3 2 3" xfId="8214"/>
    <cellStyle name="Note 10 3 2 3 2" xfId="41794"/>
    <cellStyle name="Note 10 3 2 3 3" xfId="41795"/>
    <cellStyle name="Note 10 3 2 3 4" xfId="41796"/>
    <cellStyle name="Note 10 3 2 3 5" xfId="41797"/>
    <cellStyle name="Note 10 3 2 3 6" xfId="41798"/>
    <cellStyle name="Note 10 3 2 3 7" xfId="41799"/>
    <cellStyle name="Note 10 3 2 4" xfId="8215"/>
    <cellStyle name="Note 10 3 2 5" xfId="41800"/>
    <cellStyle name="Note 10 3 2 6" xfId="41801"/>
    <cellStyle name="Note 10 3 2 7" xfId="41802"/>
    <cellStyle name="Note 10 3 2 8" xfId="41803"/>
    <cellStyle name="Note 10 3 3" xfId="8216"/>
    <cellStyle name="Note 10 3 3 2" xfId="8217"/>
    <cellStyle name="Note 10 3 3 2 2" xfId="8218"/>
    <cellStyle name="Note 10 3 3 2 2 2" xfId="41804"/>
    <cellStyle name="Note 10 3 3 2 2 3" xfId="41805"/>
    <cellStyle name="Note 10 3 3 2 2 4" xfId="41806"/>
    <cellStyle name="Note 10 3 3 2 2 5" xfId="41807"/>
    <cellStyle name="Note 10 3 3 2 2 6" xfId="41808"/>
    <cellStyle name="Note 10 3 3 2 2 7" xfId="41809"/>
    <cellStyle name="Note 10 3 3 2 2 8" xfId="41810"/>
    <cellStyle name="Note 10 3 3 2 3" xfId="8219"/>
    <cellStyle name="Note 10 3 3 2 3 2" xfId="41811"/>
    <cellStyle name="Note 10 3 3 2 4" xfId="41812"/>
    <cellStyle name="Note 10 3 3 2 5" xfId="41813"/>
    <cellStyle name="Note 10 3 3 2 6" xfId="41814"/>
    <cellStyle name="Note 10 3 3 2 7" xfId="41815"/>
    <cellStyle name="Note 10 3 3 3" xfId="8220"/>
    <cellStyle name="Note 10 3 3 3 2" xfId="41816"/>
    <cellStyle name="Note 10 3 3 3 3" xfId="41817"/>
    <cellStyle name="Note 10 3 3 3 4" xfId="41818"/>
    <cellStyle name="Note 10 3 3 3 5" xfId="41819"/>
    <cellStyle name="Note 10 3 3 3 6" xfId="41820"/>
    <cellStyle name="Note 10 3 3 3 7" xfId="41821"/>
    <cellStyle name="Note 10 3 3 4" xfId="8221"/>
    <cellStyle name="Note 10 3 3 5" xfId="41822"/>
    <cellStyle name="Note 10 3 3 6" xfId="41823"/>
    <cellStyle name="Note 10 3 3 7" xfId="41824"/>
    <cellStyle name="Note 10 3 3 8" xfId="41825"/>
    <cellStyle name="Note 10 3 4" xfId="8222"/>
    <cellStyle name="Note 10 3 4 2" xfId="8223"/>
    <cellStyle name="Note 10 3 4 2 2" xfId="8224"/>
    <cellStyle name="Note 10 3 4 2 2 2" xfId="41826"/>
    <cellStyle name="Note 10 3 4 2 2 3" xfId="41827"/>
    <cellStyle name="Note 10 3 4 2 2 4" xfId="41828"/>
    <cellStyle name="Note 10 3 4 2 2 5" xfId="41829"/>
    <cellStyle name="Note 10 3 4 2 2 6" xfId="41830"/>
    <cellStyle name="Note 10 3 4 2 2 7" xfId="41831"/>
    <cellStyle name="Note 10 3 4 2 2 8" xfId="41832"/>
    <cellStyle name="Note 10 3 4 2 3" xfId="8225"/>
    <cellStyle name="Note 10 3 4 2 3 2" xfId="41833"/>
    <cellStyle name="Note 10 3 4 2 4" xfId="41834"/>
    <cellStyle name="Note 10 3 4 2 5" xfId="41835"/>
    <cellStyle name="Note 10 3 4 2 6" xfId="41836"/>
    <cellStyle name="Note 10 3 4 2 7" xfId="41837"/>
    <cellStyle name="Note 10 3 4 3" xfId="8226"/>
    <cellStyle name="Note 10 3 4 3 2" xfId="41838"/>
    <cellStyle name="Note 10 3 4 3 3" xfId="41839"/>
    <cellStyle name="Note 10 3 4 3 4" xfId="41840"/>
    <cellStyle name="Note 10 3 4 3 5" xfId="41841"/>
    <cellStyle name="Note 10 3 4 3 6" xfId="41842"/>
    <cellStyle name="Note 10 3 4 3 7" xfId="41843"/>
    <cellStyle name="Note 10 3 4 4" xfId="8227"/>
    <cellStyle name="Note 10 3 4 5" xfId="41844"/>
    <cellStyle name="Note 10 3 4 6" xfId="41845"/>
    <cellStyle name="Note 10 3 4 7" xfId="41846"/>
    <cellStyle name="Note 10 3 4 8" xfId="41847"/>
    <cellStyle name="Note 10 3 5" xfId="8228"/>
    <cellStyle name="Note 10 3 5 2" xfId="8229"/>
    <cellStyle name="Note 10 3 5 2 2" xfId="41848"/>
    <cellStyle name="Note 10 3 5 2 3" xfId="41849"/>
    <cellStyle name="Note 10 3 5 2 4" xfId="41850"/>
    <cellStyle name="Note 10 3 5 2 5" xfId="41851"/>
    <cellStyle name="Note 10 3 5 2 6" xfId="41852"/>
    <cellStyle name="Note 10 3 5 2 7" xfId="41853"/>
    <cellStyle name="Note 10 3 5 2 8" xfId="41854"/>
    <cellStyle name="Note 10 3 5 3" xfId="8230"/>
    <cellStyle name="Note 10 3 5 3 2" xfId="41855"/>
    <cellStyle name="Note 10 3 5 4" xfId="41856"/>
    <cellStyle name="Note 10 3 5 5" xfId="41857"/>
    <cellStyle name="Note 10 3 5 6" xfId="41858"/>
    <cellStyle name="Note 10 3 5 7" xfId="41859"/>
    <cellStyle name="Note 10 3 6" xfId="8231"/>
    <cellStyle name="Note 10 3 6 2" xfId="41860"/>
    <cellStyle name="Note 10 3 6 3" xfId="41861"/>
    <cellStyle name="Note 10 3 6 4" xfId="41862"/>
    <cellStyle name="Note 10 3 6 5" xfId="41863"/>
    <cellStyle name="Note 10 3 6 6" xfId="41864"/>
    <cellStyle name="Note 10 3 6 7" xfId="41865"/>
    <cellStyle name="Note 10 3 7" xfId="8232"/>
    <cellStyle name="Note 10 3 8" xfId="41866"/>
    <cellStyle name="Note 10 3 9" xfId="41867"/>
    <cellStyle name="Note 10 4" xfId="8233"/>
    <cellStyle name="Note 10 4 10" xfId="41868"/>
    <cellStyle name="Note 10 4 11" xfId="41869"/>
    <cellStyle name="Note 10 4 2" xfId="8234"/>
    <cellStyle name="Note 10 4 2 2" xfId="8235"/>
    <cellStyle name="Note 10 4 2 2 2" xfId="8236"/>
    <cellStyle name="Note 10 4 2 2 2 2" xfId="41870"/>
    <cellStyle name="Note 10 4 2 2 2 3" xfId="41871"/>
    <cellStyle name="Note 10 4 2 2 2 4" xfId="41872"/>
    <cellStyle name="Note 10 4 2 2 2 5" xfId="41873"/>
    <cellStyle name="Note 10 4 2 2 2 6" xfId="41874"/>
    <cellStyle name="Note 10 4 2 2 2 7" xfId="41875"/>
    <cellStyle name="Note 10 4 2 2 2 8" xfId="41876"/>
    <cellStyle name="Note 10 4 2 2 3" xfId="8237"/>
    <cellStyle name="Note 10 4 2 2 3 2" xfId="41877"/>
    <cellStyle name="Note 10 4 2 2 4" xfId="41878"/>
    <cellStyle name="Note 10 4 2 2 5" xfId="41879"/>
    <cellStyle name="Note 10 4 2 2 6" xfId="41880"/>
    <cellStyle name="Note 10 4 2 2 7" xfId="41881"/>
    <cellStyle name="Note 10 4 2 3" xfId="8238"/>
    <cellStyle name="Note 10 4 2 3 2" xfId="41882"/>
    <cellStyle name="Note 10 4 2 3 3" xfId="41883"/>
    <cellStyle name="Note 10 4 2 3 4" xfId="41884"/>
    <cellStyle name="Note 10 4 2 3 5" xfId="41885"/>
    <cellStyle name="Note 10 4 2 3 6" xfId="41886"/>
    <cellStyle name="Note 10 4 2 3 7" xfId="41887"/>
    <cellStyle name="Note 10 4 2 4" xfId="8239"/>
    <cellStyle name="Note 10 4 2 5" xfId="41888"/>
    <cellStyle name="Note 10 4 2 6" xfId="41889"/>
    <cellStyle name="Note 10 4 2 7" xfId="41890"/>
    <cellStyle name="Note 10 4 2 8" xfId="41891"/>
    <cellStyle name="Note 10 4 3" xfId="8240"/>
    <cellStyle name="Note 10 4 3 2" xfId="8241"/>
    <cellStyle name="Note 10 4 3 2 2" xfId="8242"/>
    <cellStyle name="Note 10 4 3 2 2 2" xfId="41892"/>
    <cellStyle name="Note 10 4 3 2 2 3" xfId="41893"/>
    <cellStyle name="Note 10 4 3 2 2 4" xfId="41894"/>
    <cellStyle name="Note 10 4 3 2 2 5" xfId="41895"/>
    <cellStyle name="Note 10 4 3 2 2 6" xfId="41896"/>
    <cellStyle name="Note 10 4 3 2 2 7" xfId="41897"/>
    <cellStyle name="Note 10 4 3 2 2 8" xfId="41898"/>
    <cellStyle name="Note 10 4 3 2 3" xfId="8243"/>
    <cellStyle name="Note 10 4 3 2 3 2" xfId="41899"/>
    <cellStyle name="Note 10 4 3 2 4" xfId="41900"/>
    <cellStyle name="Note 10 4 3 2 5" xfId="41901"/>
    <cellStyle name="Note 10 4 3 2 6" xfId="41902"/>
    <cellStyle name="Note 10 4 3 2 7" xfId="41903"/>
    <cellStyle name="Note 10 4 3 3" xfId="8244"/>
    <cellStyle name="Note 10 4 3 3 2" xfId="41904"/>
    <cellStyle name="Note 10 4 3 3 3" xfId="41905"/>
    <cellStyle name="Note 10 4 3 3 4" xfId="41906"/>
    <cellStyle name="Note 10 4 3 3 5" xfId="41907"/>
    <cellStyle name="Note 10 4 3 3 6" xfId="41908"/>
    <cellStyle name="Note 10 4 3 3 7" xfId="41909"/>
    <cellStyle name="Note 10 4 3 4" xfId="8245"/>
    <cellStyle name="Note 10 4 3 5" xfId="41910"/>
    <cellStyle name="Note 10 4 3 6" xfId="41911"/>
    <cellStyle name="Note 10 4 3 7" xfId="41912"/>
    <cellStyle name="Note 10 4 3 8" xfId="41913"/>
    <cellStyle name="Note 10 4 4" xfId="8246"/>
    <cellStyle name="Note 10 4 4 2" xfId="8247"/>
    <cellStyle name="Note 10 4 4 2 2" xfId="8248"/>
    <cellStyle name="Note 10 4 4 2 2 2" xfId="41914"/>
    <cellStyle name="Note 10 4 4 2 2 3" xfId="41915"/>
    <cellStyle name="Note 10 4 4 2 2 4" xfId="41916"/>
    <cellStyle name="Note 10 4 4 2 2 5" xfId="41917"/>
    <cellStyle name="Note 10 4 4 2 2 6" xfId="41918"/>
    <cellStyle name="Note 10 4 4 2 2 7" xfId="41919"/>
    <cellStyle name="Note 10 4 4 2 2 8" xfId="41920"/>
    <cellStyle name="Note 10 4 4 2 3" xfId="8249"/>
    <cellStyle name="Note 10 4 4 2 3 2" xfId="41921"/>
    <cellStyle name="Note 10 4 4 2 4" xfId="41922"/>
    <cellStyle name="Note 10 4 4 2 5" xfId="41923"/>
    <cellStyle name="Note 10 4 4 2 6" xfId="41924"/>
    <cellStyle name="Note 10 4 4 2 7" xfId="41925"/>
    <cellStyle name="Note 10 4 4 3" xfId="8250"/>
    <cellStyle name="Note 10 4 4 3 2" xfId="41926"/>
    <cellStyle name="Note 10 4 4 3 3" xfId="41927"/>
    <cellStyle name="Note 10 4 4 3 4" xfId="41928"/>
    <cellStyle name="Note 10 4 4 3 5" xfId="41929"/>
    <cellStyle name="Note 10 4 4 3 6" xfId="41930"/>
    <cellStyle name="Note 10 4 4 3 7" xfId="41931"/>
    <cellStyle name="Note 10 4 4 4" xfId="8251"/>
    <cellStyle name="Note 10 4 4 5" xfId="41932"/>
    <cellStyle name="Note 10 4 4 6" xfId="41933"/>
    <cellStyle name="Note 10 4 4 7" xfId="41934"/>
    <cellStyle name="Note 10 4 4 8" xfId="41935"/>
    <cellStyle name="Note 10 4 5" xfId="8252"/>
    <cellStyle name="Note 10 4 5 2" xfId="8253"/>
    <cellStyle name="Note 10 4 5 2 2" xfId="41936"/>
    <cellStyle name="Note 10 4 5 2 3" xfId="41937"/>
    <cellStyle name="Note 10 4 5 2 4" xfId="41938"/>
    <cellStyle name="Note 10 4 5 2 5" xfId="41939"/>
    <cellStyle name="Note 10 4 5 2 6" xfId="41940"/>
    <cellStyle name="Note 10 4 5 2 7" xfId="41941"/>
    <cellStyle name="Note 10 4 5 2 8" xfId="41942"/>
    <cellStyle name="Note 10 4 5 3" xfId="8254"/>
    <cellStyle name="Note 10 4 5 3 2" xfId="41943"/>
    <cellStyle name="Note 10 4 5 4" xfId="41944"/>
    <cellStyle name="Note 10 4 5 5" xfId="41945"/>
    <cellStyle name="Note 10 4 5 6" xfId="41946"/>
    <cellStyle name="Note 10 4 5 7" xfId="41947"/>
    <cellStyle name="Note 10 4 6" xfId="8255"/>
    <cellStyle name="Note 10 4 6 2" xfId="41948"/>
    <cellStyle name="Note 10 4 6 3" xfId="41949"/>
    <cellStyle name="Note 10 4 6 4" xfId="41950"/>
    <cellStyle name="Note 10 4 6 5" xfId="41951"/>
    <cellStyle name="Note 10 4 6 6" xfId="41952"/>
    <cellStyle name="Note 10 4 6 7" xfId="41953"/>
    <cellStyle name="Note 10 4 7" xfId="8256"/>
    <cellStyle name="Note 10 4 8" xfId="41954"/>
    <cellStyle name="Note 10 4 9" xfId="41955"/>
    <cellStyle name="Note 10 5" xfId="8257"/>
    <cellStyle name="Note 10 5 2" xfId="8258"/>
    <cellStyle name="Note 10 5 2 2" xfId="8259"/>
    <cellStyle name="Note 10 5 2 2 2" xfId="41956"/>
    <cellStyle name="Note 10 5 2 2 3" xfId="41957"/>
    <cellStyle name="Note 10 5 2 2 4" xfId="41958"/>
    <cellStyle name="Note 10 5 2 2 5" xfId="41959"/>
    <cellStyle name="Note 10 5 2 2 6" xfId="41960"/>
    <cellStyle name="Note 10 5 2 2 7" xfId="41961"/>
    <cellStyle name="Note 10 5 2 2 8" xfId="41962"/>
    <cellStyle name="Note 10 5 2 3" xfId="8260"/>
    <cellStyle name="Note 10 5 2 3 2" xfId="41963"/>
    <cellStyle name="Note 10 5 2 4" xfId="41964"/>
    <cellStyle name="Note 10 5 2 5" xfId="41965"/>
    <cellStyle name="Note 10 5 2 6" xfId="41966"/>
    <cellStyle name="Note 10 5 2 7" xfId="41967"/>
    <cellStyle name="Note 10 5 3" xfId="8261"/>
    <cellStyle name="Note 10 5 3 2" xfId="41968"/>
    <cellStyle name="Note 10 5 3 3" xfId="41969"/>
    <cellStyle name="Note 10 5 3 4" xfId="41970"/>
    <cellStyle name="Note 10 5 3 5" xfId="41971"/>
    <cellStyle name="Note 10 5 3 6" xfId="41972"/>
    <cellStyle name="Note 10 5 3 7" xfId="41973"/>
    <cellStyle name="Note 10 5 4" xfId="8262"/>
    <cellStyle name="Note 10 5 5" xfId="41974"/>
    <cellStyle name="Note 10 5 6" xfId="41975"/>
    <cellStyle name="Note 10 5 7" xfId="41976"/>
    <cellStyle name="Note 10 5 8" xfId="41977"/>
    <cellStyle name="Note 10 6" xfId="8263"/>
    <cellStyle name="Note 10 6 2" xfId="8264"/>
    <cellStyle name="Note 10 6 2 2" xfId="8265"/>
    <cellStyle name="Note 10 6 2 2 2" xfId="41978"/>
    <cellStyle name="Note 10 6 2 2 3" xfId="41979"/>
    <cellStyle name="Note 10 6 2 2 4" xfId="41980"/>
    <cellStyle name="Note 10 6 2 2 5" xfId="41981"/>
    <cellStyle name="Note 10 6 2 2 6" xfId="41982"/>
    <cellStyle name="Note 10 6 2 2 7" xfId="41983"/>
    <cellStyle name="Note 10 6 2 2 8" xfId="41984"/>
    <cellStyle name="Note 10 6 2 3" xfId="8266"/>
    <cellStyle name="Note 10 6 2 3 2" xfId="41985"/>
    <cellStyle name="Note 10 6 2 4" xfId="41986"/>
    <cellStyle name="Note 10 6 2 5" xfId="41987"/>
    <cellStyle name="Note 10 6 2 6" xfId="41988"/>
    <cellStyle name="Note 10 6 2 7" xfId="41989"/>
    <cellStyle name="Note 10 6 3" xfId="8267"/>
    <cellStyle name="Note 10 6 3 2" xfId="41990"/>
    <cellStyle name="Note 10 6 3 3" xfId="41991"/>
    <cellStyle name="Note 10 6 3 4" xfId="41992"/>
    <cellStyle name="Note 10 6 3 5" xfId="41993"/>
    <cellStyle name="Note 10 6 3 6" xfId="41994"/>
    <cellStyle name="Note 10 6 3 7" xfId="41995"/>
    <cellStyle name="Note 10 6 4" xfId="8268"/>
    <cellStyle name="Note 10 6 5" xfId="41996"/>
    <cellStyle name="Note 10 6 6" xfId="41997"/>
    <cellStyle name="Note 10 6 7" xfId="41998"/>
    <cellStyle name="Note 10 6 8" xfId="41999"/>
    <cellStyle name="Note 10 7" xfId="8269"/>
    <cellStyle name="Note 10 7 2" xfId="8270"/>
    <cellStyle name="Note 10 7 2 2" xfId="8271"/>
    <cellStyle name="Note 10 7 2 2 2" xfId="42000"/>
    <cellStyle name="Note 10 7 2 2 3" xfId="42001"/>
    <cellStyle name="Note 10 7 2 2 4" xfId="42002"/>
    <cellStyle name="Note 10 7 2 2 5" xfId="42003"/>
    <cellStyle name="Note 10 7 2 2 6" xfId="42004"/>
    <cellStyle name="Note 10 7 2 2 7" xfId="42005"/>
    <cellStyle name="Note 10 7 2 2 8" xfId="42006"/>
    <cellStyle name="Note 10 7 2 3" xfId="8272"/>
    <cellStyle name="Note 10 7 2 3 2" xfId="42007"/>
    <cellStyle name="Note 10 7 2 4" xfId="42008"/>
    <cellStyle name="Note 10 7 2 5" xfId="42009"/>
    <cellStyle name="Note 10 7 2 6" xfId="42010"/>
    <cellStyle name="Note 10 7 2 7" xfId="42011"/>
    <cellStyle name="Note 10 7 3" xfId="8273"/>
    <cellStyle name="Note 10 7 3 2" xfId="42012"/>
    <cellStyle name="Note 10 7 3 3" xfId="42013"/>
    <cellStyle name="Note 10 7 3 4" xfId="42014"/>
    <cellStyle name="Note 10 7 3 5" xfId="42015"/>
    <cellStyle name="Note 10 7 3 6" xfId="42016"/>
    <cellStyle name="Note 10 7 3 7" xfId="42017"/>
    <cellStyle name="Note 10 7 4" xfId="8274"/>
    <cellStyle name="Note 10 7 5" xfId="42018"/>
    <cellStyle name="Note 10 7 6" xfId="42019"/>
    <cellStyle name="Note 10 7 7" xfId="42020"/>
    <cellStyle name="Note 10 7 8" xfId="42021"/>
    <cellStyle name="Note 10 8" xfId="8275"/>
    <cellStyle name="Note 10 8 2" xfId="8276"/>
    <cellStyle name="Note 10 8 2 2" xfId="42022"/>
    <cellStyle name="Note 10 8 2 3" xfId="42023"/>
    <cellStyle name="Note 10 8 2 4" xfId="42024"/>
    <cellStyle name="Note 10 8 2 5" xfId="42025"/>
    <cellStyle name="Note 10 8 2 6" xfId="42026"/>
    <cellStyle name="Note 10 8 2 7" xfId="42027"/>
    <cellStyle name="Note 10 8 2 8" xfId="42028"/>
    <cellStyle name="Note 10 8 3" xfId="8277"/>
    <cellStyle name="Note 10 8 3 2" xfId="42029"/>
    <cellStyle name="Note 10 8 4" xfId="42030"/>
    <cellStyle name="Note 10 8 5" xfId="42031"/>
    <cellStyle name="Note 10 8 6" xfId="42032"/>
    <cellStyle name="Note 10 8 7" xfId="42033"/>
    <cellStyle name="Note 10 9" xfId="8278"/>
    <cellStyle name="Note 10 9 2" xfId="42034"/>
    <cellStyle name="Note 10 9 3" xfId="42035"/>
    <cellStyle name="Note 10 9 4" xfId="42036"/>
    <cellStyle name="Note 10 9 5" xfId="42037"/>
    <cellStyle name="Note 10 9 6" xfId="42038"/>
    <cellStyle name="Note 10 9 7" xfId="42039"/>
    <cellStyle name="Note 11" xfId="8279"/>
    <cellStyle name="Note 11 10" xfId="8280"/>
    <cellStyle name="Note 11 11" xfId="42040"/>
    <cellStyle name="Note 11 12" xfId="42041"/>
    <cellStyle name="Note 11 13" xfId="42042"/>
    <cellStyle name="Note 11 14" xfId="42043"/>
    <cellStyle name="Note 11 2" xfId="8281"/>
    <cellStyle name="Note 11 2 10" xfId="42044"/>
    <cellStyle name="Note 11 2 11" xfId="42045"/>
    <cellStyle name="Note 11 2 12" xfId="42046"/>
    <cellStyle name="Note 11 2 2" xfId="8282"/>
    <cellStyle name="Note 11 2 2 10" xfId="42047"/>
    <cellStyle name="Note 11 2 2 11" xfId="42048"/>
    <cellStyle name="Note 11 2 2 2" xfId="8283"/>
    <cellStyle name="Note 11 2 2 2 2" xfId="8284"/>
    <cellStyle name="Note 11 2 2 2 2 2" xfId="8285"/>
    <cellStyle name="Note 11 2 2 2 2 2 2" xfId="42049"/>
    <cellStyle name="Note 11 2 2 2 2 2 3" xfId="42050"/>
    <cellStyle name="Note 11 2 2 2 2 2 4" xfId="42051"/>
    <cellStyle name="Note 11 2 2 2 2 2 5" xfId="42052"/>
    <cellStyle name="Note 11 2 2 2 2 2 6" xfId="42053"/>
    <cellStyle name="Note 11 2 2 2 2 2 7" xfId="42054"/>
    <cellStyle name="Note 11 2 2 2 2 2 8" xfId="42055"/>
    <cellStyle name="Note 11 2 2 2 2 3" xfId="8286"/>
    <cellStyle name="Note 11 2 2 2 2 3 2" xfId="42056"/>
    <cellStyle name="Note 11 2 2 2 2 4" xfId="42057"/>
    <cellStyle name="Note 11 2 2 2 2 5" xfId="42058"/>
    <cellStyle name="Note 11 2 2 2 2 6" xfId="42059"/>
    <cellStyle name="Note 11 2 2 2 2 7" xfId="42060"/>
    <cellStyle name="Note 11 2 2 2 3" xfId="8287"/>
    <cellStyle name="Note 11 2 2 2 3 2" xfId="42061"/>
    <cellStyle name="Note 11 2 2 2 3 3" xfId="42062"/>
    <cellStyle name="Note 11 2 2 2 3 4" xfId="42063"/>
    <cellStyle name="Note 11 2 2 2 3 5" xfId="42064"/>
    <cellStyle name="Note 11 2 2 2 3 6" xfId="42065"/>
    <cellStyle name="Note 11 2 2 2 3 7" xfId="42066"/>
    <cellStyle name="Note 11 2 2 2 4" xfId="8288"/>
    <cellStyle name="Note 11 2 2 2 5" xfId="42067"/>
    <cellStyle name="Note 11 2 2 2 6" xfId="42068"/>
    <cellStyle name="Note 11 2 2 2 7" xfId="42069"/>
    <cellStyle name="Note 11 2 2 2 8" xfId="42070"/>
    <cellStyle name="Note 11 2 2 3" xfId="8289"/>
    <cellStyle name="Note 11 2 2 3 2" xfId="8290"/>
    <cellStyle name="Note 11 2 2 3 2 2" xfId="8291"/>
    <cellStyle name="Note 11 2 2 3 2 2 2" xfId="42071"/>
    <cellStyle name="Note 11 2 2 3 2 2 3" xfId="42072"/>
    <cellStyle name="Note 11 2 2 3 2 2 4" xfId="42073"/>
    <cellStyle name="Note 11 2 2 3 2 2 5" xfId="42074"/>
    <cellStyle name="Note 11 2 2 3 2 2 6" xfId="42075"/>
    <cellStyle name="Note 11 2 2 3 2 2 7" xfId="42076"/>
    <cellStyle name="Note 11 2 2 3 2 2 8" xfId="42077"/>
    <cellStyle name="Note 11 2 2 3 2 3" xfId="8292"/>
    <cellStyle name="Note 11 2 2 3 2 3 2" xfId="42078"/>
    <cellStyle name="Note 11 2 2 3 2 4" xfId="42079"/>
    <cellStyle name="Note 11 2 2 3 2 5" xfId="42080"/>
    <cellStyle name="Note 11 2 2 3 2 6" xfId="42081"/>
    <cellStyle name="Note 11 2 2 3 2 7" xfId="42082"/>
    <cellStyle name="Note 11 2 2 3 3" xfId="8293"/>
    <cellStyle name="Note 11 2 2 3 3 2" xfId="42083"/>
    <cellStyle name="Note 11 2 2 3 3 3" xfId="42084"/>
    <cellStyle name="Note 11 2 2 3 3 4" xfId="42085"/>
    <cellStyle name="Note 11 2 2 3 3 5" xfId="42086"/>
    <cellStyle name="Note 11 2 2 3 3 6" xfId="42087"/>
    <cellStyle name="Note 11 2 2 3 3 7" xfId="42088"/>
    <cellStyle name="Note 11 2 2 3 4" xfId="8294"/>
    <cellStyle name="Note 11 2 2 3 5" xfId="42089"/>
    <cellStyle name="Note 11 2 2 3 6" xfId="42090"/>
    <cellStyle name="Note 11 2 2 3 7" xfId="42091"/>
    <cellStyle name="Note 11 2 2 3 8" xfId="42092"/>
    <cellStyle name="Note 11 2 2 4" xfId="8295"/>
    <cellStyle name="Note 11 2 2 4 2" xfId="8296"/>
    <cellStyle name="Note 11 2 2 4 2 2" xfId="8297"/>
    <cellStyle name="Note 11 2 2 4 2 2 2" xfId="42093"/>
    <cellStyle name="Note 11 2 2 4 2 2 3" xfId="42094"/>
    <cellStyle name="Note 11 2 2 4 2 2 4" xfId="42095"/>
    <cellStyle name="Note 11 2 2 4 2 2 5" xfId="42096"/>
    <cellStyle name="Note 11 2 2 4 2 2 6" xfId="42097"/>
    <cellStyle name="Note 11 2 2 4 2 2 7" xfId="42098"/>
    <cellStyle name="Note 11 2 2 4 2 2 8" xfId="42099"/>
    <cellStyle name="Note 11 2 2 4 2 3" xfId="8298"/>
    <cellStyle name="Note 11 2 2 4 2 3 2" xfId="42100"/>
    <cellStyle name="Note 11 2 2 4 2 4" xfId="42101"/>
    <cellStyle name="Note 11 2 2 4 2 5" xfId="42102"/>
    <cellStyle name="Note 11 2 2 4 2 6" xfId="42103"/>
    <cellStyle name="Note 11 2 2 4 2 7" xfId="42104"/>
    <cellStyle name="Note 11 2 2 4 3" xfId="8299"/>
    <cellStyle name="Note 11 2 2 4 3 2" xfId="42105"/>
    <cellStyle name="Note 11 2 2 4 3 3" xfId="42106"/>
    <cellStyle name="Note 11 2 2 4 3 4" xfId="42107"/>
    <cellStyle name="Note 11 2 2 4 3 5" xfId="42108"/>
    <cellStyle name="Note 11 2 2 4 3 6" xfId="42109"/>
    <cellStyle name="Note 11 2 2 4 3 7" xfId="42110"/>
    <cellStyle name="Note 11 2 2 4 4" xfId="8300"/>
    <cellStyle name="Note 11 2 2 4 5" xfId="42111"/>
    <cellStyle name="Note 11 2 2 4 6" xfId="42112"/>
    <cellStyle name="Note 11 2 2 4 7" xfId="42113"/>
    <cellStyle name="Note 11 2 2 4 8" xfId="42114"/>
    <cellStyle name="Note 11 2 2 5" xfId="8301"/>
    <cellStyle name="Note 11 2 2 5 2" xfId="8302"/>
    <cellStyle name="Note 11 2 2 5 2 2" xfId="42115"/>
    <cellStyle name="Note 11 2 2 5 2 3" xfId="42116"/>
    <cellStyle name="Note 11 2 2 5 2 4" xfId="42117"/>
    <cellStyle name="Note 11 2 2 5 2 5" xfId="42118"/>
    <cellStyle name="Note 11 2 2 5 2 6" xfId="42119"/>
    <cellStyle name="Note 11 2 2 5 2 7" xfId="42120"/>
    <cellStyle name="Note 11 2 2 5 2 8" xfId="42121"/>
    <cellStyle name="Note 11 2 2 5 3" xfId="8303"/>
    <cellStyle name="Note 11 2 2 5 3 2" xfId="42122"/>
    <cellStyle name="Note 11 2 2 5 4" xfId="42123"/>
    <cellStyle name="Note 11 2 2 5 5" xfId="42124"/>
    <cellStyle name="Note 11 2 2 5 6" xfId="42125"/>
    <cellStyle name="Note 11 2 2 5 7" xfId="42126"/>
    <cellStyle name="Note 11 2 2 6" xfId="8304"/>
    <cellStyle name="Note 11 2 2 6 2" xfId="42127"/>
    <cellStyle name="Note 11 2 2 6 3" xfId="42128"/>
    <cellStyle name="Note 11 2 2 6 4" xfId="42129"/>
    <cellStyle name="Note 11 2 2 6 5" xfId="42130"/>
    <cellStyle name="Note 11 2 2 6 6" xfId="42131"/>
    <cellStyle name="Note 11 2 2 6 7" xfId="42132"/>
    <cellStyle name="Note 11 2 2 7" xfId="8305"/>
    <cellStyle name="Note 11 2 2 8" xfId="42133"/>
    <cellStyle name="Note 11 2 2 9" xfId="42134"/>
    <cellStyle name="Note 11 2 3" xfId="8306"/>
    <cellStyle name="Note 11 2 3 2" xfId="8307"/>
    <cellStyle name="Note 11 2 3 2 2" xfId="8308"/>
    <cellStyle name="Note 11 2 3 2 2 2" xfId="42135"/>
    <cellStyle name="Note 11 2 3 2 2 3" xfId="42136"/>
    <cellStyle name="Note 11 2 3 2 2 4" xfId="42137"/>
    <cellStyle name="Note 11 2 3 2 2 5" xfId="42138"/>
    <cellStyle name="Note 11 2 3 2 2 6" xfId="42139"/>
    <cellStyle name="Note 11 2 3 2 2 7" xfId="42140"/>
    <cellStyle name="Note 11 2 3 2 2 8" xfId="42141"/>
    <cellStyle name="Note 11 2 3 2 3" xfId="8309"/>
    <cellStyle name="Note 11 2 3 2 3 2" xfId="42142"/>
    <cellStyle name="Note 11 2 3 2 4" xfId="42143"/>
    <cellStyle name="Note 11 2 3 2 5" xfId="42144"/>
    <cellStyle name="Note 11 2 3 2 6" xfId="42145"/>
    <cellStyle name="Note 11 2 3 2 7" xfId="42146"/>
    <cellStyle name="Note 11 2 3 3" xfId="8310"/>
    <cellStyle name="Note 11 2 3 3 2" xfId="42147"/>
    <cellStyle name="Note 11 2 3 3 3" xfId="42148"/>
    <cellStyle name="Note 11 2 3 3 4" xfId="42149"/>
    <cellStyle name="Note 11 2 3 3 5" xfId="42150"/>
    <cellStyle name="Note 11 2 3 3 6" xfId="42151"/>
    <cellStyle name="Note 11 2 3 3 7" xfId="42152"/>
    <cellStyle name="Note 11 2 3 4" xfId="8311"/>
    <cellStyle name="Note 11 2 3 5" xfId="42153"/>
    <cellStyle name="Note 11 2 3 6" xfId="42154"/>
    <cellStyle name="Note 11 2 3 7" xfId="42155"/>
    <cellStyle name="Note 11 2 3 8" xfId="42156"/>
    <cellStyle name="Note 11 2 4" xfId="8312"/>
    <cellStyle name="Note 11 2 4 2" xfId="8313"/>
    <cellStyle name="Note 11 2 4 2 2" xfId="8314"/>
    <cellStyle name="Note 11 2 4 2 2 2" xfId="42157"/>
    <cellStyle name="Note 11 2 4 2 2 3" xfId="42158"/>
    <cellStyle name="Note 11 2 4 2 2 4" xfId="42159"/>
    <cellStyle name="Note 11 2 4 2 2 5" xfId="42160"/>
    <cellStyle name="Note 11 2 4 2 2 6" xfId="42161"/>
    <cellStyle name="Note 11 2 4 2 2 7" xfId="42162"/>
    <cellStyle name="Note 11 2 4 2 2 8" xfId="42163"/>
    <cellStyle name="Note 11 2 4 2 3" xfId="8315"/>
    <cellStyle name="Note 11 2 4 2 3 2" xfId="42164"/>
    <cellStyle name="Note 11 2 4 2 4" xfId="42165"/>
    <cellStyle name="Note 11 2 4 2 5" xfId="42166"/>
    <cellStyle name="Note 11 2 4 2 6" xfId="42167"/>
    <cellStyle name="Note 11 2 4 2 7" xfId="42168"/>
    <cellStyle name="Note 11 2 4 3" xfId="8316"/>
    <cellStyle name="Note 11 2 4 3 2" xfId="42169"/>
    <cellStyle name="Note 11 2 4 3 3" xfId="42170"/>
    <cellStyle name="Note 11 2 4 3 4" xfId="42171"/>
    <cellStyle name="Note 11 2 4 3 5" xfId="42172"/>
    <cellStyle name="Note 11 2 4 3 6" xfId="42173"/>
    <cellStyle name="Note 11 2 4 3 7" xfId="42174"/>
    <cellStyle name="Note 11 2 4 4" xfId="8317"/>
    <cellStyle name="Note 11 2 4 5" xfId="42175"/>
    <cellStyle name="Note 11 2 4 6" xfId="42176"/>
    <cellStyle name="Note 11 2 4 7" xfId="42177"/>
    <cellStyle name="Note 11 2 4 8" xfId="42178"/>
    <cellStyle name="Note 11 2 5" xfId="8318"/>
    <cellStyle name="Note 11 2 5 2" xfId="8319"/>
    <cellStyle name="Note 11 2 5 2 2" xfId="8320"/>
    <cellStyle name="Note 11 2 5 2 2 2" xfId="42179"/>
    <cellStyle name="Note 11 2 5 2 2 3" xfId="42180"/>
    <cellStyle name="Note 11 2 5 2 2 4" xfId="42181"/>
    <cellStyle name="Note 11 2 5 2 2 5" xfId="42182"/>
    <cellStyle name="Note 11 2 5 2 2 6" xfId="42183"/>
    <cellStyle name="Note 11 2 5 2 2 7" xfId="42184"/>
    <cellStyle name="Note 11 2 5 2 2 8" xfId="42185"/>
    <cellStyle name="Note 11 2 5 2 3" xfId="8321"/>
    <cellStyle name="Note 11 2 5 2 3 2" xfId="42186"/>
    <cellStyle name="Note 11 2 5 2 4" xfId="42187"/>
    <cellStyle name="Note 11 2 5 2 5" xfId="42188"/>
    <cellStyle name="Note 11 2 5 2 6" xfId="42189"/>
    <cellStyle name="Note 11 2 5 2 7" xfId="42190"/>
    <cellStyle name="Note 11 2 5 3" xfId="8322"/>
    <cellStyle name="Note 11 2 5 3 2" xfId="42191"/>
    <cellStyle name="Note 11 2 5 3 3" xfId="42192"/>
    <cellStyle name="Note 11 2 5 3 4" xfId="42193"/>
    <cellStyle name="Note 11 2 5 3 5" xfId="42194"/>
    <cellStyle name="Note 11 2 5 3 6" xfId="42195"/>
    <cellStyle name="Note 11 2 5 3 7" xfId="42196"/>
    <cellStyle name="Note 11 2 5 4" xfId="8323"/>
    <cellStyle name="Note 11 2 5 5" xfId="42197"/>
    <cellStyle name="Note 11 2 5 6" xfId="42198"/>
    <cellStyle name="Note 11 2 5 7" xfId="42199"/>
    <cellStyle name="Note 11 2 5 8" xfId="42200"/>
    <cellStyle name="Note 11 2 6" xfId="8324"/>
    <cellStyle name="Note 11 2 6 2" xfId="8325"/>
    <cellStyle name="Note 11 2 6 2 2" xfId="42201"/>
    <cellStyle name="Note 11 2 6 2 3" xfId="42202"/>
    <cellStyle name="Note 11 2 6 2 4" xfId="42203"/>
    <cellStyle name="Note 11 2 6 2 5" xfId="42204"/>
    <cellStyle name="Note 11 2 6 2 6" xfId="42205"/>
    <cellStyle name="Note 11 2 6 2 7" xfId="42206"/>
    <cellStyle name="Note 11 2 6 2 8" xfId="42207"/>
    <cellStyle name="Note 11 2 6 3" xfId="8326"/>
    <cellStyle name="Note 11 2 6 3 2" xfId="42208"/>
    <cellStyle name="Note 11 2 6 4" xfId="42209"/>
    <cellStyle name="Note 11 2 6 5" xfId="42210"/>
    <cellStyle name="Note 11 2 6 6" xfId="42211"/>
    <cellStyle name="Note 11 2 6 7" xfId="42212"/>
    <cellStyle name="Note 11 2 7" xfId="8327"/>
    <cellStyle name="Note 11 2 7 2" xfId="42213"/>
    <cellStyle name="Note 11 2 7 3" xfId="42214"/>
    <cellStyle name="Note 11 2 7 4" xfId="42215"/>
    <cellStyle name="Note 11 2 7 5" xfId="42216"/>
    <cellStyle name="Note 11 2 7 6" xfId="42217"/>
    <cellStyle name="Note 11 2 7 7" xfId="42218"/>
    <cellStyle name="Note 11 2 8" xfId="8328"/>
    <cellStyle name="Note 11 2 9" xfId="42219"/>
    <cellStyle name="Note 11 3" xfId="8329"/>
    <cellStyle name="Note 11 3 10" xfId="42220"/>
    <cellStyle name="Note 11 3 11" xfId="42221"/>
    <cellStyle name="Note 11 3 2" xfId="8330"/>
    <cellStyle name="Note 11 3 2 2" xfId="8331"/>
    <cellStyle name="Note 11 3 2 2 2" xfId="8332"/>
    <cellStyle name="Note 11 3 2 2 2 2" xfId="42222"/>
    <cellStyle name="Note 11 3 2 2 2 3" xfId="42223"/>
    <cellStyle name="Note 11 3 2 2 2 4" xfId="42224"/>
    <cellStyle name="Note 11 3 2 2 2 5" xfId="42225"/>
    <cellStyle name="Note 11 3 2 2 2 6" xfId="42226"/>
    <cellStyle name="Note 11 3 2 2 2 7" xfId="42227"/>
    <cellStyle name="Note 11 3 2 2 2 8" xfId="42228"/>
    <cellStyle name="Note 11 3 2 2 3" xfId="8333"/>
    <cellStyle name="Note 11 3 2 2 3 2" xfId="42229"/>
    <cellStyle name="Note 11 3 2 2 4" xfId="42230"/>
    <cellStyle name="Note 11 3 2 2 5" xfId="42231"/>
    <cellStyle name="Note 11 3 2 2 6" xfId="42232"/>
    <cellStyle name="Note 11 3 2 2 7" xfId="42233"/>
    <cellStyle name="Note 11 3 2 3" xfId="8334"/>
    <cellStyle name="Note 11 3 2 3 2" xfId="42234"/>
    <cellStyle name="Note 11 3 2 3 3" xfId="42235"/>
    <cellStyle name="Note 11 3 2 3 4" xfId="42236"/>
    <cellStyle name="Note 11 3 2 3 5" xfId="42237"/>
    <cellStyle name="Note 11 3 2 3 6" xfId="42238"/>
    <cellStyle name="Note 11 3 2 3 7" xfId="42239"/>
    <cellStyle name="Note 11 3 2 4" xfId="8335"/>
    <cellStyle name="Note 11 3 2 5" xfId="42240"/>
    <cellStyle name="Note 11 3 2 6" xfId="42241"/>
    <cellStyle name="Note 11 3 2 7" xfId="42242"/>
    <cellStyle name="Note 11 3 2 8" xfId="42243"/>
    <cellStyle name="Note 11 3 3" xfId="8336"/>
    <cellStyle name="Note 11 3 3 2" xfId="8337"/>
    <cellStyle name="Note 11 3 3 2 2" xfId="8338"/>
    <cellStyle name="Note 11 3 3 2 2 2" xfId="42244"/>
    <cellStyle name="Note 11 3 3 2 2 3" xfId="42245"/>
    <cellStyle name="Note 11 3 3 2 2 4" xfId="42246"/>
    <cellStyle name="Note 11 3 3 2 2 5" xfId="42247"/>
    <cellStyle name="Note 11 3 3 2 2 6" xfId="42248"/>
    <cellStyle name="Note 11 3 3 2 2 7" xfId="42249"/>
    <cellStyle name="Note 11 3 3 2 2 8" xfId="42250"/>
    <cellStyle name="Note 11 3 3 2 3" xfId="8339"/>
    <cellStyle name="Note 11 3 3 2 3 2" xfId="42251"/>
    <cellStyle name="Note 11 3 3 2 4" xfId="42252"/>
    <cellStyle name="Note 11 3 3 2 5" xfId="42253"/>
    <cellStyle name="Note 11 3 3 2 6" xfId="42254"/>
    <cellStyle name="Note 11 3 3 2 7" xfId="42255"/>
    <cellStyle name="Note 11 3 3 3" xfId="8340"/>
    <cellStyle name="Note 11 3 3 3 2" xfId="42256"/>
    <cellStyle name="Note 11 3 3 3 3" xfId="42257"/>
    <cellStyle name="Note 11 3 3 3 4" xfId="42258"/>
    <cellStyle name="Note 11 3 3 3 5" xfId="42259"/>
    <cellStyle name="Note 11 3 3 3 6" xfId="42260"/>
    <cellStyle name="Note 11 3 3 3 7" xfId="42261"/>
    <cellStyle name="Note 11 3 3 4" xfId="8341"/>
    <cellStyle name="Note 11 3 3 5" xfId="42262"/>
    <cellStyle name="Note 11 3 3 6" xfId="42263"/>
    <cellStyle name="Note 11 3 3 7" xfId="42264"/>
    <cellStyle name="Note 11 3 3 8" xfId="42265"/>
    <cellStyle name="Note 11 3 4" xfId="8342"/>
    <cellStyle name="Note 11 3 4 2" xfId="8343"/>
    <cellStyle name="Note 11 3 4 2 2" xfId="8344"/>
    <cellStyle name="Note 11 3 4 2 2 2" xfId="42266"/>
    <cellStyle name="Note 11 3 4 2 2 3" xfId="42267"/>
    <cellStyle name="Note 11 3 4 2 2 4" xfId="42268"/>
    <cellStyle name="Note 11 3 4 2 2 5" xfId="42269"/>
    <cellStyle name="Note 11 3 4 2 2 6" xfId="42270"/>
    <cellStyle name="Note 11 3 4 2 2 7" xfId="42271"/>
    <cellStyle name="Note 11 3 4 2 2 8" xfId="42272"/>
    <cellStyle name="Note 11 3 4 2 3" xfId="8345"/>
    <cellStyle name="Note 11 3 4 2 3 2" xfId="42273"/>
    <cellStyle name="Note 11 3 4 2 4" xfId="42274"/>
    <cellStyle name="Note 11 3 4 2 5" xfId="42275"/>
    <cellStyle name="Note 11 3 4 2 6" xfId="42276"/>
    <cellStyle name="Note 11 3 4 2 7" xfId="42277"/>
    <cellStyle name="Note 11 3 4 3" xfId="8346"/>
    <cellStyle name="Note 11 3 4 3 2" xfId="42278"/>
    <cellStyle name="Note 11 3 4 3 3" xfId="42279"/>
    <cellStyle name="Note 11 3 4 3 4" xfId="42280"/>
    <cellStyle name="Note 11 3 4 3 5" xfId="42281"/>
    <cellStyle name="Note 11 3 4 3 6" xfId="42282"/>
    <cellStyle name="Note 11 3 4 3 7" xfId="42283"/>
    <cellStyle name="Note 11 3 4 4" xfId="8347"/>
    <cellStyle name="Note 11 3 4 5" xfId="42284"/>
    <cellStyle name="Note 11 3 4 6" xfId="42285"/>
    <cellStyle name="Note 11 3 4 7" xfId="42286"/>
    <cellStyle name="Note 11 3 4 8" xfId="42287"/>
    <cellStyle name="Note 11 3 5" xfId="8348"/>
    <cellStyle name="Note 11 3 5 2" xfId="8349"/>
    <cellStyle name="Note 11 3 5 2 2" xfId="42288"/>
    <cellStyle name="Note 11 3 5 2 3" xfId="42289"/>
    <cellStyle name="Note 11 3 5 2 4" xfId="42290"/>
    <cellStyle name="Note 11 3 5 2 5" xfId="42291"/>
    <cellStyle name="Note 11 3 5 2 6" xfId="42292"/>
    <cellStyle name="Note 11 3 5 2 7" xfId="42293"/>
    <cellStyle name="Note 11 3 5 2 8" xfId="42294"/>
    <cellStyle name="Note 11 3 5 3" xfId="8350"/>
    <cellStyle name="Note 11 3 5 3 2" xfId="42295"/>
    <cellStyle name="Note 11 3 5 4" xfId="42296"/>
    <cellStyle name="Note 11 3 5 5" xfId="42297"/>
    <cellStyle name="Note 11 3 5 6" xfId="42298"/>
    <cellStyle name="Note 11 3 5 7" xfId="42299"/>
    <cellStyle name="Note 11 3 6" xfId="8351"/>
    <cellStyle name="Note 11 3 6 2" xfId="42300"/>
    <cellStyle name="Note 11 3 6 3" xfId="42301"/>
    <cellStyle name="Note 11 3 6 4" xfId="42302"/>
    <cellStyle name="Note 11 3 6 5" xfId="42303"/>
    <cellStyle name="Note 11 3 6 6" xfId="42304"/>
    <cellStyle name="Note 11 3 6 7" xfId="42305"/>
    <cellStyle name="Note 11 3 7" xfId="8352"/>
    <cellStyle name="Note 11 3 8" xfId="42306"/>
    <cellStyle name="Note 11 3 9" xfId="42307"/>
    <cellStyle name="Note 11 4" xfId="8353"/>
    <cellStyle name="Note 11 4 10" xfId="42308"/>
    <cellStyle name="Note 11 4 11" xfId="42309"/>
    <cellStyle name="Note 11 4 2" xfId="8354"/>
    <cellStyle name="Note 11 4 2 2" xfId="8355"/>
    <cellStyle name="Note 11 4 2 2 2" xfId="8356"/>
    <cellStyle name="Note 11 4 2 2 2 2" xfId="42310"/>
    <cellStyle name="Note 11 4 2 2 2 3" xfId="42311"/>
    <cellStyle name="Note 11 4 2 2 2 4" xfId="42312"/>
    <cellStyle name="Note 11 4 2 2 2 5" xfId="42313"/>
    <cellStyle name="Note 11 4 2 2 2 6" xfId="42314"/>
    <cellStyle name="Note 11 4 2 2 2 7" xfId="42315"/>
    <cellStyle name="Note 11 4 2 2 2 8" xfId="42316"/>
    <cellStyle name="Note 11 4 2 2 3" xfId="8357"/>
    <cellStyle name="Note 11 4 2 2 3 2" xfId="42317"/>
    <cellStyle name="Note 11 4 2 2 4" xfId="42318"/>
    <cellStyle name="Note 11 4 2 2 5" xfId="42319"/>
    <cellStyle name="Note 11 4 2 2 6" xfId="42320"/>
    <cellStyle name="Note 11 4 2 2 7" xfId="42321"/>
    <cellStyle name="Note 11 4 2 3" xfId="8358"/>
    <cellStyle name="Note 11 4 2 3 2" xfId="42322"/>
    <cellStyle name="Note 11 4 2 3 3" xfId="42323"/>
    <cellStyle name="Note 11 4 2 3 4" xfId="42324"/>
    <cellStyle name="Note 11 4 2 3 5" xfId="42325"/>
    <cellStyle name="Note 11 4 2 3 6" xfId="42326"/>
    <cellStyle name="Note 11 4 2 3 7" xfId="42327"/>
    <cellStyle name="Note 11 4 2 4" xfId="8359"/>
    <cellStyle name="Note 11 4 2 5" xfId="42328"/>
    <cellStyle name="Note 11 4 2 6" xfId="42329"/>
    <cellStyle name="Note 11 4 2 7" xfId="42330"/>
    <cellStyle name="Note 11 4 2 8" xfId="42331"/>
    <cellStyle name="Note 11 4 3" xfId="8360"/>
    <cellStyle name="Note 11 4 3 2" xfId="8361"/>
    <cellStyle name="Note 11 4 3 2 2" xfId="8362"/>
    <cellStyle name="Note 11 4 3 2 2 2" xfId="42332"/>
    <cellStyle name="Note 11 4 3 2 2 3" xfId="42333"/>
    <cellStyle name="Note 11 4 3 2 2 4" xfId="42334"/>
    <cellStyle name="Note 11 4 3 2 2 5" xfId="42335"/>
    <cellStyle name="Note 11 4 3 2 2 6" xfId="42336"/>
    <cellStyle name="Note 11 4 3 2 2 7" xfId="42337"/>
    <cellStyle name="Note 11 4 3 2 2 8" xfId="42338"/>
    <cellStyle name="Note 11 4 3 2 3" xfId="8363"/>
    <cellStyle name="Note 11 4 3 2 3 2" xfId="42339"/>
    <cellStyle name="Note 11 4 3 2 4" xfId="42340"/>
    <cellStyle name="Note 11 4 3 2 5" xfId="42341"/>
    <cellStyle name="Note 11 4 3 2 6" xfId="42342"/>
    <cellStyle name="Note 11 4 3 2 7" xfId="42343"/>
    <cellStyle name="Note 11 4 3 3" xfId="8364"/>
    <cellStyle name="Note 11 4 3 3 2" xfId="42344"/>
    <cellStyle name="Note 11 4 3 3 3" xfId="42345"/>
    <cellStyle name="Note 11 4 3 3 4" xfId="42346"/>
    <cellStyle name="Note 11 4 3 3 5" xfId="42347"/>
    <cellStyle name="Note 11 4 3 3 6" xfId="42348"/>
    <cellStyle name="Note 11 4 3 3 7" xfId="42349"/>
    <cellStyle name="Note 11 4 3 4" xfId="8365"/>
    <cellStyle name="Note 11 4 3 5" xfId="42350"/>
    <cellStyle name="Note 11 4 3 6" xfId="42351"/>
    <cellStyle name="Note 11 4 3 7" xfId="42352"/>
    <cellStyle name="Note 11 4 3 8" xfId="42353"/>
    <cellStyle name="Note 11 4 4" xfId="8366"/>
    <cellStyle name="Note 11 4 4 2" xfId="8367"/>
    <cellStyle name="Note 11 4 4 2 2" xfId="8368"/>
    <cellStyle name="Note 11 4 4 2 2 2" xfId="42354"/>
    <cellStyle name="Note 11 4 4 2 2 3" xfId="42355"/>
    <cellStyle name="Note 11 4 4 2 2 4" xfId="42356"/>
    <cellStyle name="Note 11 4 4 2 2 5" xfId="42357"/>
    <cellStyle name="Note 11 4 4 2 2 6" xfId="42358"/>
    <cellStyle name="Note 11 4 4 2 2 7" xfId="42359"/>
    <cellStyle name="Note 11 4 4 2 2 8" xfId="42360"/>
    <cellStyle name="Note 11 4 4 2 3" xfId="8369"/>
    <cellStyle name="Note 11 4 4 2 3 2" xfId="42361"/>
    <cellStyle name="Note 11 4 4 2 4" xfId="42362"/>
    <cellStyle name="Note 11 4 4 2 5" xfId="42363"/>
    <cellStyle name="Note 11 4 4 2 6" xfId="42364"/>
    <cellStyle name="Note 11 4 4 2 7" xfId="42365"/>
    <cellStyle name="Note 11 4 4 3" xfId="8370"/>
    <cellStyle name="Note 11 4 4 3 2" xfId="42366"/>
    <cellStyle name="Note 11 4 4 3 3" xfId="42367"/>
    <cellStyle name="Note 11 4 4 3 4" xfId="42368"/>
    <cellStyle name="Note 11 4 4 3 5" xfId="42369"/>
    <cellStyle name="Note 11 4 4 3 6" xfId="42370"/>
    <cellStyle name="Note 11 4 4 3 7" xfId="42371"/>
    <cellStyle name="Note 11 4 4 4" xfId="8371"/>
    <cellStyle name="Note 11 4 4 5" xfId="42372"/>
    <cellStyle name="Note 11 4 4 6" xfId="42373"/>
    <cellStyle name="Note 11 4 4 7" xfId="42374"/>
    <cellStyle name="Note 11 4 4 8" xfId="42375"/>
    <cellStyle name="Note 11 4 5" xfId="8372"/>
    <cellStyle name="Note 11 4 5 2" xfId="8373"/>
    <cellStyle name="Note 11 4 5 2 2" xfId="42376"/>
    <cellStyle name="Note 11 4 5 2 3" xfId="42377"/>
    <cellStyle name="Note 11 4 5 2 4" xfId="42378"/>
    <cellStyle name="Note 11 4 5 2 5" xfId="42379"/>
    <cellStyle name="Note 11 4 5 2 6" xfId="42380"/>
    <cellStyle name="Note 11 4 5 2 7" xfId="42381"/>
    <cellStyle name="Note 11 4 5 2 8" xfId="42382"/>
    <cellStyle name="Note 11 4 5 3" xfId="8374"/>
    <cellStyle name="Note 11 4 5 3 2" xfId="42383"/>
    <cellStyle name="Note 11 4 5 4" xfId="42384"/>
    <cellStyle name="Note 11 4 5 5" xfId="42385"/>
    <cellStyle name="Note 11 4 5 6" xfId="42386"/>
    <cellStyle name="Note 11 4 5 7" xfId="42387"/>
    <cellStyle name="Note 11 4 6" xfId="8375"/>
    <cellStyle name="Note 11 4 6 2" xfId="42388"/>
    <cellStyle name="Note 11 4 6 3" xfId="42389"/>
    <cellStyle name="Note 11 4 6 4" xfId="42390"/>
    <cellStyle name="Note 11 4 6 5" xfId="42391"/>
    <cellStyle name="Note 11 4 6 6" xfId="42392"/>
    <cellStyle name="Note 11 4 6 7" xfId="42393"/>
    <cellStyle name="Note 11 4 7" xfId="8376"/>
    <cellStyle name="Note 11 4 8" xfId="42394"/>
    <cellStyle name="Note 11 4 9" xfId="42395"/>
    <cellStyle name="Note 11 5" xfId="8377"/>
    <cellStyle name="Note 11 5 2" xfId="8378"/>
    <cellStyle name="Note 11 5 2 2" xfId="8379"/>
    <cellStyle name="Note 11 5 2 2 2" xfId="42396"/>
    <cellStyle name="Note 11 5 2 2 3" xfId="42397"/>
    <cellStyle name="Note 11 5 2 2 4" xfId="42398"/>
    <cellStyle name="Note 11 5 2 2 5" xfId="42399"/>
    <cellStyle name="Note 11 5 2 2 6" xfId="42400"/>
    <cellStyle name="Note 11 5 2 2 7" xfId="42401"/>
    <cellStyle name="Note 11 5 2 2 8" xfId="42402"/>
    <cellStyle name="Note 11 5 2 3" xfId="8380"/>
    <cellStyle name="Note 11 5 2 3 2" xfId="42403"/>
    <cellStyle name="Note 11 5 2 4" xfId="42404"/>
    <cellStyle name="Note 11 5 2 5" xfId="42405"/>
    <cellStyle name="Note 11 5 2 6" xfId="42406"/>
    <cellStyle name="Note 11 5 2 7" xfId="42407"/>
    <cellStyle name="Note 11 5 3" xfId="8381"/>
    <cellStyle name="Note 11 5 3 2" xfId="42408"/>
    <cellStyle name="Note 11 5 3 3" xfId="42409"/>
    <cellStyle name="Note 11 5 3 4" xfId="42410"/>
    <cellStyle name="Note 11 5 3 5" xfId="42411"/>
    <cellStyle name="Note 11 5 3 6" xfId="42412"/>
    <cellStyle name="Note 11 5 3 7" xfId="42413"/>
    <cellStyle name="Note 11 5 4" xfId="8382"/>
    <cellStyle name="Note 11 5 5" xfId="42414"/>
    <cellStyle name="Note 11 5 6" xfId="42415"/>
    <cellStyle name="Note 11 5 7" xfId="42416"/>
    <cellStyle name="Note 11 5 8" xfId="42417"/>
    <cellStyle name="Note 11 6" xfId="8383"/>
    <cellStyle name="Note 11 6 2" xfId="8384"/>
    <cellStyle name="Note 11 6 2 2" xfId="8385"/>
    <cellStyle name="Note 11 6 2 2 2" xfId="42418"/>
    <cellStyle name="Note 11 6 2 2 3" xfId="42419"/>
    <cellStyle name="Note 11 6 2 2 4" xfId="42420"/>
    <cellStyle name="Note 11 6 2 2 5" xfId="42421"/>
    <cellStyle name="Note 11 6 2 2 6" xfId="42422"/>
    <cellStyle name="Note 11 6 2 2 7" xfId="42423"/>
    <cellStyle name="Note 11 6 2 2 8" xfId="42424"/>
    <cellStyle name="Note 11 6 2 3" xfId="8386"/>
    <cellStyle name="Note 11 6 2 3 2" xfId="42425"/>
    <cellStyle name="Note 11 6 2 4" xfId="42426"/>
    <cellStyle name="Note 11 6 2 5" xfId="42427"/>
    <cellStyle name="Note 11 6 2 6" xfId="42428"/>
    <cellStyle name="Note 11 6 2 7" xfId="42429"/>
    <cellStyle name="Note 11 6 3" xfId="8387"/>
    <cellStyle name="Note 11 6 3 2" xfId="42430"/>
    <cellStyle name="Note 11 6 3 3" xfId="42431"/>
    <cellStyle name="Note 11 6 3 4" xfId="42432"/>
    <cellStyle name="Note 11 6 3 5" xfId="42433"/>
    <cellStyle name="Note 11 6 3 6" xfId="42434"/>
    <cellStyle name="Note 11 6 3 7" xfId="42435"/>
    <cellStyle name="Note 11 6 4" xfId="8388"/>
    <cellStyle name="Note 11 6 5" xfId="42436"/>
    <cellStyle name="Note 11 6 6" xfId="42437"/>
    <cellStyle name="Note 11 6 7" xfId="42438"/>
    <cellStyle name="Note 11 6 8" xfId="42439"/>
    <cellStyle name="Note 11 7" xfId="8389"/>
    <cellStyle name="Note 11 7 2" xfId="8390"/>
    <cellStyle name="Note 11 7 2 2" xfId="8391"/>
    <cellStyle name="Note 11 7 2 2 2" xfId="42440"/>
    <cellStyle name="Note 11 7 2 2 3" xfId="42441"/>
    <cellStyle name="Note 11 7 2 2 4" xfId="42442"/>
    <cellStyle name="Note 11 7 2 2 5" xfId="42443"/>
    <cellStyle name="Note 11 7 2 2 6" xfId="42444"/>
    <cellStyle name="Note 11 7 2 2 7" xfId="42445"/>
    <cellStyle name="Note 11 7 2 2 8" xfId="42446"/>
    <cellStyle name="Note 11 7 2 3" xfId="8392"/>
    <cellStyle name="Note 11 7 2 3 2" xfId="42447"/>
    <cellStyle name="Note 11 7 2 4" xfId="42448"/>
    <cellStyle name="Note 11 7 2 5" xfId="42449"/>
    <cellStyle name="Note 11 7 2 6" xfId="42450"/>
    <cellStyle name="Note 11 7 2 7" xfId="42451"/>
    <cellStyle name="Note 11 7 3" xfId="8393"/>
    <cellStyle name="Note 11 7 3 2" xfId="42452"/>
    <cellStyle name="Note 11 7 3 3" xfId="42453"/>
    <cellStyle name="Note 11 7 3 4" xfId="42454"/>
    <cellStyle name="Note 11 7 3 5" xfId="42455"/>
    <cellStyle name="Note 11 7 3 6" xfId="42456"/>
    <cellStyle name="Note 11 7 3 7" xfId="42457"/>
    <cellStyle name="Note 11 7 4" xfId="8394"/>
    <cellStyle name="Note 11 7 5" xfId="42458"/>
    <cellStyle name="Note 11 7 6" xfId="42459"/>
    <cellStyle name="Note 11 7 7" xfId="42460"/>
    <cellStyle name="Note 11 7 8" xfId="42461"/>
    <cellStyle name="Note 11 8" xfId="8395"/>
    <cellStyle name="Note 11 8 2" xfId="8396"/>
    <cellStyle name="Note 11 8 2 2" xfId="42462"/>
    <cellStyle name="Note 11 8 2 3" xfId="42463"/>
    <cellStyle name="Note 11 8 2 4" xfId="42464"/>
    <cellStyle name="Note 11 8 2 5" xfId="42465"/>
    <cellStyle name="Note 11 8 2 6" xfId="42466"/>
    <cellStyle name="Note 11 8 2 7" xfId="42467"/>
    <cellStyle name="Note 11 8 2 8" xfId="42468"/>
    <cellStyle name="Note 11 8 3" xfId="8397"/>
    <cellStyle name="Note 11 8 3 2" xfId="42469"/>
    <cellStyle name="Note 11 8 4" xfId="42470"/>
    <cellStyle name="Note 11 8 5" xfId="42471"/>
    <cellStyle name="Note 11 8 6" xfId="42472"/>
    <cellStyle name="Note 11 8 7" xfId="42473"/>
    <cellStyle name="Note 11 9" xfId="8398"/>
    <cellStyle name="Note 11 9 2" xfId="42474"/>
    <cellStyle name="Note 11 9 3" xfId="42475"/>
    <cellStyle name="Note 11 9 4" xfId="42476"/>
    <cellStyle name="Note 11 9 5" xfId="42477"/>
    <cellStyle name="Note 11 9 6" xfId="42478"/>
    <cellStyle name="Note 11 9 7" xfId="42479"/>
    <cellStyle name="Note 12" xfId="8399"/>
    <cellStyle name="Note 12 10" xfId="8400"/>
    <cellStyle name="Note 12 11" xfId="42480"/>
    <cellStyle name="Note 12 12" xfId="42481"/>
    <cellStyle name="Note 12 13" xfId="42482"/>
    <cellStyle name="Note 12 14" xfId="42483"/>
    <cellStyle name="Note 12 2" xfId="8401"/>
    <cellStyle name="Note 12 2 10" xfId="42484"/>
    <cellStyle name="Note 12 2 11" xfId="42485"/>
    <cellStyle name="Note 12 2 12" xfId="42486"/>
    <cellStyle name="Note 12 2 2" xfId="8402"/>
    <cellStyle name="Note 12 2 2 10" xfId="42487"/>
    <cellStyle name="Note 12 2 2 11" xfId="42488"/>
    <cellStyle name="Note 12 2 2 2" xfId="8403"/>
    <cellStyle name="Note 12 2 2 2 2" xfId="8404"/>
    <cellStyle name="Note 12 2 2 2 2 2" xfId="8405"/>
    <cellStyle name="Note 12 2 2 2 2 2 2" xfId="42489"/>
    <cellStyle name="Note 12 2 2 2 2 2 3" xfId="42490"/>
    <cellStyle name="Note 12 2 2 2 2 2 4" xfId="42491"/>
    <cellStyle name="Note 12 2 2 2 2 2 5" xfId="42492"/>
    <cellStyle name="Note 12 2 2 2 2 2 6" xfId="42493"/>
    <cellStyle name="Note 12 2 2 2 2 2 7" xfId="42494"/>
    <cellStyle name="Note 12 2 2 2 2 2 8" xfId="42495"/>
    <cellStyle name="Note 12 2 2 2 2 3" xfId="8406"/>
    <cellStyle name="Note 12 2 2 2 2 3 2" xfId="42496"/>
    <cellStyle name="Note 12 2 2 2 2 4" xfId="42497"/>
    <cellStyle name="Note 12 2 2 2 2 5" xfId="42498"/>
    <cellStyle name="Note 12 2 2 2 2 6" xfId="42499"/>
    <cellStyle name="Note 12 2 2 2 2 7" xfId="42500"/>
    <cellStyle name="Note 12 2 2 2 3" xfId="8407"/>
    <cellStyle name="Note 12 2 2 2 3 2" xfId="42501"/>
    <cellStyle name="Note 12 2 2 2 3 3" xfId="42502"/>
    <cellStyle name="Note 12 2 2 2 3 4" xfId="42503"/>
    <cellStyle name="Note 12 2 2 2 3 5" xfId="42504"/>
    <cellStyle name="Note 12 2 2 2 3 6" xfId="42505"/>
    <cellStyle name="Note 12 2 2 2 3 7" xfId="42506"/>
    <cellStyle name="Note 12 2 2 2 4" xfId="8408"/>
    <cellStyle name="Note 12 2 2 2 5" xfId="42507"/>
    <cellStyle name="Note 12 2 2 2 6" xfId="42508"/>
    <cellStyle name="Note 12 2 2 2 7" xfId="42509"/>
    <cellStyle name="Note 12 2 2 2 8" xfId="42510"/>
    <cellStyle name="Note 12 2 2 3" xfId="8409"/>
    <cellStyle name="Note 12 2 2 3 2" xfId="8410"/>
    <cellStyle name="Note 12 2 2 3 2 2" xfId="8411"/>
    <cellStyle name="Note 12 2 2 3 2 2 2" xfId="42511"/>
    <cellStyle name="Note 12 2 2 3 2 2 3" xfId="42512"/>
    <cellStyle name="Note 12 2 2 3 2 2 4" xfId="42513"/>
    <cellStyle name="Note 12 2 2 3 2 2 5" xfId="42514"/>
    <cellStyle name="Note 12 2 2 3 2 2 6" xfId="42515"/>
    <cellStyle name="Note 12 2 2 3 2 2 7" xfId="42516"/>
    <cellStyle name="Note 12 2 2 3 2 2 8" xfId="42517"/>
    <cellStyle name="Note 12 2 2 3 2 3" xfId="8412"/>
    <cellStyle name="Note 12 2 2 3 2 3 2" xfId="42518"/>
    <cellStyle name="Note 12 2 2 3 2 4" xfId="42519"/>
    <cellStyle name="Note 12 2 2 3 2 5" xfId="42520"/>
    <cellStyle name="Note 12 2 2 3 2 6" xfId="42521"/>
    <cellStyle name="Note 12 2 2 3 2 7" xfId="42522"/>
    <cellStyle name="Note 12 2 2 3 3" xfId="8413"/>
    <cellStyle name="Note 12 2 2 3 3 2" xfId="42523"/>
    <cellStyle name="Note 12 2 2 3 3 3" xfId="42524"/>
    <cellStyle name="Note 12 2 2 3 3 4" xfId="42525"/>
    <cellStyle name="Note 12 2 2 3 3 5" xfId="42526"/>
    <cellStyle name="Note 12 2 2 3 3 6" xfId="42527"/>
    <cellStyle name="Note 12 2 2 3 3 7" xfId="42528"/>
    <cellStyle name="Note 12 2 2 3 4" xfId="8414"/>
    <cellStyle name="Note 12 2 2 3 5" xfId="42529"/>
    <cellStyle name="Note 12 2 2 3 6" xfId="42530"/>
    <cellStyle name="Note 12 2 2 3 7" xfId="42531"/>
    <cellStyle name="Note 12 2 2 3 8" xfId="42532"/>
    <cellStyle name="Note 12 2 2 4" xfId="8415"/>
    <cellStyle name="Note 12 2 2 4 2" xfId="8416"/>
    <cellStyle name="Note 12 2 2 4 2 2" xfId="8417"/>
    <cellStyle name="Note 12 2 2 4 2 2 2" xfId="42533"/>
    <cellStyle name="Note 12 2 2 4 2 2 3" xfId="42534"/>
    <cellStyle name="Note 12 2 2 4 2 2 4" xfId="42535"/>
    <cellStyle name="Note 12 2 2 4 2 2 5" xfId="42536"/>
    <cellStyle name="Note 12 2 2 4 2 2 6" xfId="42537"/>
    <cellStyle name="Note 12 2 2 4 2 2 7" xfId="42538"/>
    <cellStyle name="Note 12 2 2 4 2 2 8" xfId="42539"/>
    <cellStyle name="Note 12 2 2 4 2 3" xfId="8418"/>
    <cellStyle name="Note 12 2 2 4 2 3 2" xfId="42540"/>
    <cellStyle name="Note 12 2 2 4 2 4" xfId="42541"/>
    <cellStyle name="Note 12 2 2 4 2 5" xfId="42542"/>
    <cellStyle name="Note 12 2 2 4 2 6" xfId="42543"/>
    <cellStyle name="Note 12 2 2 4 2 7" xfId="42544"/>
    <cellStyle name="Note 12 2 2 4 3" xfId="8419"/>
    <cellStyle name="Note 12 2 2 4 3 2" xfId="42545"/>
    <cellStyle name="Note 12 2 2 4 3 3" xfId="42546"/>
    <cellStyle name="Note 12 2 2 4 3 4" xfId="42547"/>
    <cellStyle name="Note 12 2 2 4 3 5" xfId="42548"/>
    <cellStyle name="Note 12 2 2 4 3 6" xfId="42549"/>
    <cellStyle name="Note 12 2 2 4 3 7" xfId="42550"/>
    <cellStyle name="Note 12 2 2 4 4" xfId="8420"/>
    <cellStyle name="Note 12 2 2 4 5" xfId="42551"/>
    <cellStyle name="Note 12 2 2 4 6" xfId="42552"/>
    <cellStyle name="Note 12 2 2 4 7" xfId="42553"/>
    <cellStyle name="Note 12 2 2 4 8" xfId="42554"/>
    <cellStyle name="Note 12 2 2 5" xfId="8421"/>
    <cellStyle name="Note 12 2 2 5 2" xfId="8422"/>
    <cellStyle name="Note 12 2 2 5 2 2" xfId="42555"/>
    <cellStyle name="Note 12 2 2 5 2 3" xfId="42556"/>
    <cellStyle name="Note 12 2 2 5 2 4" xfId="42557"/>
    <cellStyle name="Note 12 2 2 5 2 5" xfId="42558"/>
    <cellStyle name="Note 12 2 2 5 2 6" xfId="42559"/>
    <cellStyle name="Note 12 2 2 5 2 7" xfId="42560"/>
    <cellStyle name="Note 12 2 2 5 2 8" xfId="42561"/>
    <cellStyle name="Note 12 2 2 5 3" xfId="8423"/>
    <cellStyle name="Note 12 2 2 5 3 2" xfId="42562"/>
    <cellStyle name="Note 12 2 2 5 4" xfId="42563"/>
    <cellStyle name="Note 12 2 2 5 5" xfId="42564"/>
    <cellStyle name="Note 12 2 2 5 6" xfId="42565"/>
    <cellStyle name="Note 12 2 2 5 7" xfId="42566"/>
    <cellStyle name="Note 12 2 2 6" xfId="8424"/>
    <cellStyle name="Note 12 2 2 6 2" xfId="42567"/>
    <cellStyle name="Note 12 2 2 6 3" xfId="42568"/>
    <cellStyle name="Note 12 2 2 6 4" xfId="42569"/>
    <cellStyle name="Note 12 2 2 6 5" xfId="42570"/>
    <cellStyle name="Note 12 2 2 6 6" xfId="42571"/>
    <cellStyle name="Note 12 2 2 6 7" xfId="42572"/>
    <cellStyle name="Note 12 2 2 7" xfId="8425"/>
    <cellStyle name="Note 12 2 2 8" xfId="42573"/>
    <cellStyle name="Note 12 2 2 9" xfId="42574"/>
    <cellStyle name="Note 12 2 3" xfId="8426"/>
    <cellStyle name="Note 12 2 3 2" xfId="8427"/>
    <cellStyle name="Note 12 2 3 2 2" xfId="8428"/>
    <cellStyle name="Note 12 2 3 2 2 2" xfId="42575"/>
    <cellStyle name="Note 12 2 3 2 2 3" xfId="42576"/>
    <cellStyle name="Note 12 2 3 2 2 4" xfId="42577"/>
    <cellStyle name="Note 12 2 3 2 2 5" xfId="42578"/>
    <cellStyle name="Note 12 2 3 2 2 6" xfId="42579"/>
    <cellStyle name="Note 12 2 3 2 2 7" xfId="42580"/>
    <cellStyle name="Note 12 2 3 2 2 8" xfId="42581"/>
    <cellStyle name="Note 12 2 3 2 3" xfId="8429"/>
    <cellStyle name="Note 12 2 3 2 3 2" xfId="42582"/>
    <cellStyle name="Note 12 2 3 2 4" xfId="42583"/>
    <cellStyle name="Note 12 2 3 2 5" xfId="42584"/>
    <cellStyle name="Note 12 2 3 2 6" xfId="42585"/>
    <cellStyle name="Note 12 2 3 2 7" xfId="42586"/>
    <cellStyle name="Note 12 2 3 3" xfId="8430"/>
    <cellStyle name="Note 12 2 3 3 2" xfId="42587"/>
    <cellStyle name="Note 12 2 3 3 3" xfId="42588"/>
    <cellStyle name="Note 12 2 3 3 4" xfId="42589"/>
    <cellStyle name="Note 12 2 3 3 5" xfId="42590"/>
    <cellStyle name="Note 12 2 3 3 6" xfId="42591"/>
    <cellStyle name="Note 12 2 3 3 7" xfId="42592"/>
    <cellStyle name="Note 12 2 3 4" xfId="8431"/>
    <cellStyle name="Note 12 2 3 5" xfId="42593"/>
    <cellStyle name="Note 12 2 3 6" xfId="42594"/>
    <cellStyle name="Note 12 2 3 7" xfId="42595"/>
    <cellStyle name="Note 12 2 3 8" xfId="42596"/>
    <cellStyle name="Note 12 2 4" xfId="8432"/>
    <cellStyle name="Note 12 2 4 2" xfId="8433"/>
    <cellStyle name="Note 12 2 4 2 2" xfId="8434"/>
    <cellStyle name="Note 12 2 4 2 2 2" xfId="42597"/>
    <cellStyle name="Note 12 2 4 2 2 3" xfId="42598"/>
    <cellStyle name="Note 12 2 4 2 2 4" xfId="42599"/>
    <cellStyle name="Note 12 2 4 2 2 5" xfId="42600"/>
    <cellStyle name="Note 12 2 4 2 2 6" xfId="42601"/>
    <cellStyle name="Note 12 2 4 2 2 7" xfId="42602"/>
    <cellStyle name="Note 12 2 4 2 2 8" xfId="42603"/>
    <cellStyle name="Note 12 2 4 2 3" xfId="8435"/>
    <cellStyle name="Note 12 2 4 2 3 2" xfId="42604"/>
    <cellStyle name="Note 12 2 4 2 4" xfId="42605"/>
    <cellStyle name="Note 12 2 4 2 5" xfId="42606"/>
    <cellStyle name="Note 12 2 4 2 6" xfId="42607"/>
    <cellStyle name="Note 12 2 4 2 7" xfId="42608"/>
    <cellStyle name="Note 12 2 4 3" xfId="8436"/>
    <cellStyle name="Note 12 2 4 3 2" xfId="42609"/>
    <cellStyle name="Note 12 2 4 3 3" xfId="42610"/>
    <cellStyle name="Note 12 2 4 3 4" xfId="42611"/>
    <cellStyle name="Note 12 2 4 3 5" xfId="42612"/>
    <cellStyle name="Note 12 2 4 3 6" xfId="42613"/>
    <cellStyle name="Note 12 2 4 3 7" xfId="42614"/>
    <cellStyle name="Note 12 2 4 4" xfId="8437"/>
    <cellStyle name="Note 12 2 4 5" xfId="42615"/>
    <cellStyle name="Note 12 2 4 6" xfId="42616"/>
    <cellStyle name="Note 12 2 4 7" xfId="42617"/>
    <cellStyle name="Note 12 2 4 8" xfId="42618"/>
    <cellStyle name="Note 12 2 5" xfId="8438"/>
    <cellStyle name="Note 12 2 5 2" xfId="8439"/>
    <cellStyle name="Note 12 2 5 2 2" xfId="8440"/>
    <cellStyle name="Note 12 2 5 2 2 2" xfId="42619"/>
    <cellStyle name="Note 12 2 5 2 2 3" xfId="42620"/>
    <cellStyle name="Note 12 2 5 2 2 4" xfId="42621"/>
    <cellStyle name="Note 12 2 5 2 2 5" xfId="42622"/>
    <cellStyle name="Note 12 2 5 2 2 6" xfId="42623"/>
    <cellStyle name="Note 12 2 5 2 2 7" xfId="42624"/>
    <cellStyle name="Note 12 2 5 2 2 8" xfId="42625"/>
    <cellStyle name="Note 12 2 5 2 3" xfId="8441"/>
    <cellStyle name="Note 12 2 5 2 3 2" xfId="42626"/>
    <cellStyle name="Note 12 2 5 2 4" xfId="42627"/>
    <cellStyle name="Note 12 2 5 2 5" xfId="42628"/>
    <cellStyle name="Note 12 2 5 2 6" xfId="42629"/>
    <cellStyle name="Note 12 2 5 2 7" xfId="42630"/>
    <cellStyle name="Note 12 2 5 3" xfId="8442"/>
    <cellStyle name="Note 12 2 5 3 2" xfId="42631"/>
    <cellStyle name="Note 12 2 5 3 3" xfId="42632"/>
    <cellStyle name="Note 12 2 5 3 4" xfId="42633"/>
    <cellStyle name="Note 12 2 5 3 5" xfId="42634"/>
    <cellStyle name="Note 12 2 5 3 6" xfId="42635"/>
    <cellStyle name="Note 12 2 5 3 7" xfId="42636"/>
    <cellStyle name="Note 12 2 5 4" xfId="8443"/>
    <cellStyle name="Note 12 2 5 5" xfId="42637"/>
    <cellStyle name="Note 12 2 5 6" xfId="42638"/>
    <cellStyle name="Note 12 2 5 7" xfId="42639"/>
    <cellStyle name="Note 12 2 5 8" xfId="42640"/>
    <cellStyle name="Note 12 2 6" xfId="8444"/>
    <cellStyle name="Note 12 2 6 2" xfId="8445"/>
    <cellStyle name="Note 12 2 6 2 2" xfId="42641"/>
    <cellStyle name="Note 12 2 6 2 3" xfId="42642"/>
    <cellStyle name="Note 12 2 6 2 4" xfId="42643"/>
    <cellStyle name="Note 12 2 6 2 5" xfId="42644"/>
    <cellStyle name="Note 12 2 6 2 6" xfId="42645"/>
    <cellStyle name="Note 12 2 6 2 7" xfId="42646"/>
    <cellStyle name="Note 12 2 6 2 8" xfId="42647"/>
    <cellStyle name="Note 12 2 6 3" xfId="8446"/>
    <cellStyle name="Note 12 2 6 3 2" xfId="42648"/>
    <cellStyle name="Note 12 2 6 4" xfId="42649"/>
    <cellStyle name="Note 12 2 6 5" xfId="42650"/>
    <cellStyle name="Note 12 2 6 6" xfId="42651"/>
    <cellStyle name="Note 12 2 6 7" xfId="42652"/>
    <cellStyle name="Note 12 2 7" xfId="8447"/>
    <cellStyle name="Note 12 2 7 2" xfId="42653"/>
    <cellStyle name="Note 12 2 7 3" xfId="42654"/>
    <cellStyle name="Note 12 2 7 4" xfId="42655"/>
    <cellStyle name="Note 12 2 7 5" xfId="42656"/>
    <cellStyle name="Note 12 2 7 6" xfId="42657"/>
    <cellStyle name="Note 12 2 7 7" xfId="42658"/>
    <cellStyle name="Note 12 2 8" xfId="8448"/>
    <cellStyle name="Note 12 2 9" xfId="42659"/>
    <cellStyle name="Note 12 3" xfId="8449"/>
    <cellStyle name="Note 12 3 10" xfId="42660"/>
    <cellStyle name="Note 12 3 11" xfId="42661"/>
    <cellStyle name="Note 12 3 2" xfId="8450"/>
    <cellStyle name="Note 12 3 2 2" xfId="8451"/>
    <cellStyle name="Note 12 3 2 2 2" xfId="8452"/>
    <cellStyle name="Note 12 3 2 2 2 2" xfId="42662"/>
    <cellStyle name="Note 12 3 2 2 2 3" xfId="42663"/>
    <cellStyle name="Note 12 3 2 2 2 4" xfId="42664"/>
    <cellStyle name="Note 12 3 2 2 2 5" xfId="42665"/>
    <cellStyle name="Note 12 3 2 2 2 6" xfId="42666"/>
    <cellStyle name="Note 12 3 2 2 2 7" xfId="42667"/>
    <cellStyle name="Note 12 3 2 2 2 8" xfId="42668"/>
    <cellStyle name="Note 12 3 2 2 3" xfId="8453"/>
    <cellStyle name="Note 12 3 2 2 3 2" xfId="42669"/>
    <cellStyle name="Note 12 3 2 2 4" xfId="42670"/>
    <cellStyle name="Note 12 3 2 2 5" xfId="42671"/>
    <cellStyle name="Note 12 3 2 2 6" xfId="42672"/>
    <cellStyle name="Note 12 3 2 2 7" xfId="42673"/>
    <cellStyle name="Note 12 3 2 3" xfId="8454"/>
    <cellStyle name="Note 12 3 2 3 2" xfId="42674"/>
    <cellStyle name="Note 12 3 2 3 3" xfId="42675"/>
    <cellStyle name="Note 12 3 2 3 4" xfId="42676"/>
    <cellStyle name="Note 12 3 2 3 5" xfId="42677"/>
    <cellStyle name="Note 12 3 2 3 6" xfId="42678"/>
    <cellStyle name="Note 12 3 2 3 7" xfId="42679"/>
    <cellStyle name="Note 12 3 2 4" xfId="8455"/>
    <cellStyle name="Note 12 3 2 5" xfId="42680"/>
    <cellStyle name="Note 12 3 2 6" xfId="42681"/>
    <cellStyle name="Note 12 3 2 7" xfId="42682"/>
    <cellStyle name="Note 12 3 2 8" xfId="42683"/>
    <cellStyle name="Note 12 3 3" xfId="8456"/>
    <cellStyle name="Note 12 3 3 2" xfId="8457"/>
    <cellStyle name="Note 12 3 3 2 2" xfId="8458"/>
    <cellStyle name="Note 12 3 3 2 2 2" xfId="42684"/>
    <cellStyle name="Note 12 3 3 2 2 3" xfId="42685"/>
    <cellStyle name="Note 12 3 3 2 2 4" xfId="42686"/>
    <cellStyle name="Note 12 3 3 2 2 5" xfId="42687"/>
    <cellStyle name="Note 12 3 3 2 2 6" xfId="42688"/>
    <cellStyle name="Note 12 3 3 2 2 7" xfId="42689"/>
    <cellStyle name="Note 12 3 3 2 2 8" xfId="42690"/>
    <cellStyle name="Note 12 3 3 2 3" xfId="8459"/>
    <cellStyle name="Note 12 3 3 2 3 2" xfId="42691"/>
    <cellStyle name="Note 12 3 3 2 4" xfId="42692"/>
    <cellStyle name="Note 12 3 3 2 5" xfId="42693"/>
    <cellStyle name="Note 12 3 3 2 6" xfId="42694"/>
    <cellStyle name="Note 12 3 3 2 7" xfId="42695"/>
    <cellStyle name="Note 12 3 3 3" xfId="8460"/>
    <cellStyle name="Note 12 3 3 3 2" xfId="42696"/>
    <cellStyle name="Note 12 3 3 3 3" xfId="42697"/>
    <cellStyle name="Note 12 3 3 3 4" xfId="42698"/>
    <cellStyle name="Note 12 3 3 3 5" xfId="42699"/>
    <cellStyle name="Note 12 3 3 3 6" xfId="42700"/>
    <cellStyle name="Note 12 3 3 3 7" xfId="42701"/>
    <cellStyle name="Note 12 3 3 4" xfId="8461"/>
    <cellStyle name="Note 12 3 3 5" xfId="42702"/>
    <cellStyle name="Note 12 3 3 6" xfId="42703"/>
    <cellStyle name="Note 12 3 3 7" xfId="42704"/>
    <cellStyle name="Note 12 3 3 8" xfId="42705"/>
    <cellStyle name="Note 12 3 4" xfId="8462"/>
    <cellStyle name="Note 12 3 4 2" xfId="8463"/>
    <cellStyle name="Note 12 3 4 2 2" xfId="8464"/>
    <cellStyle name="Note 12 3 4 2 2 2" xfId="42706"/>
    <cellStyle name="Note 12 3 4 2 2 3" xfId="42707"/>
    <cellStyle name="Note 12 3 4 2 2 4" xfId="42708"/>
    <cellStyle name="Note 12 3 4 2 2 5" xfId="42709"/>
    <cellStyle name="Note 12 3 4 2 2 6" xfId="42710"/>
    <cellStyle name="Note 12 3 4 2 2 7" xfId="42711"/>
    <cellStyle name="Note 12 3 4 2 2 8" xfId="42712"/>
    <cellStyle name="Note 12 3 4 2 3" xfId="8465"/>
    <cellStyle name="Note 12 3 4 2 3 2" xfId="42713"/>
    <cellStyle name="Note 12 3 4 2 4" xfId="42714"/>
    <cellStyle name="Note 12 3 4 2 5" xfId="42715"/>
    <cellStyle name="Note 12 3 4 2 6" xfId="42716"/>
    <cellStyle name="Note 12 3 4 2 7" xfId="42717"/>
    <cellStyle name="Note 12 3 4 3" xfId="8466"/>
    <cellStyle name="Note 12 3 4 3 2" xfId="42718"/>
    <cellStyle name="Note 12 3 4 3 3" xfId="42719"/>
    <cellStyle name="Note 12 3 4 3 4" xfId="42720"/>
    <cellStyle name="Note 12 3 4 3 5" xfId="42721"/>
    <cellStyle name="Note 12 3 4 3 6" xfId="42722"/>
    <cellStyle name="Note 12 3 4 3 7" xfId="42723"/>
    <cellStyle name="Note 12 3 4 4" xfId="8467"/>
    <cellStyle name="Note 12 3 4 5" xfId="42724"/>
    <cellStyle name="Note 12 3 4 6" xfId="42725"/>
    <cellStyle name="Note 12 3 4 7" xfId="42726"/>
    <cellStyle name="Note 12 3 4 8" xfId="42727"/>
    <cellStyle name="Note 12 3 5" xfId="8468"/>
    <cellStyle name="Note 12 3 5 2" xfId="8469"/>
    <cellStyle name="Note 12 3 5 2 2" xfId="42728"/>
    <cellStyle name="Note 12 3 5 2 3" xfId="42729"/>
    <cellStyle name="Note 12 3 5 2 4" xfId="42730"/>
    <cellStyle name="Note 12 3 5 2 5" xfId="42731"/>
    <cellStyle name="Note 12 3 5 2 6" xfId="42732"/>
    <cellStyle name="Note 12 3 5 2 7" xfId="42733"/>
    <cellStyle name="Note 12 3 5 2 8" xfId="42734"/>
    <cellStyle name="Note 12 3 5 3" xfId="8470"/>
    <cellStyle name="Note 12 3 5 3 2" xfId="42735"/>
    <cellStyle name="Note 12 3 5 4" xfId="42736"/>
    <cellStyle name="Note 12 3 5 5" xfId="42737"/>
    <cellStyle name="Note 12 3 5 6" xfId="42738"/>
    <cellStyle name="Note 12 3 5 7" xfId="42739"/>
    <cellStyle name="Note 12 3 6" xfId="8471"/>
    <cellStyle name="Note 12 3 6 2" xfId="42740"/>
    <cellStyle name="Note 12 3 6 3" xfId="42741"/>
    <cellStyle name="Note 12 3 6 4" xfId="42742"/>
    <cellStyle name="Note 12 3 6 5" xfId="42743"/>
    <cellStyle name="Note 12 3 6 6" xfId="42744"/>
    <cellStyle name="Note 12 3 6 7" xfId="42745"/>
    <cellStyle name="Note 12 3 7" xfId="8472"/>
    <cellStyle name="Note 12 3 8" xfId="42746"/>
    <cellStyle name="Note 12 3 9" xfId="42747"/>
    <cellStyle name="Note 12 4" xfId="8473"/>
    <cellStyle name="Note 12 4 10" xfId="42748"/>
    <cellStyle name="Note 12 4 11" xfId="42749"/>
    <cellStyle name="Note 12 4 2" xfId="8474"/>
    <cellStyle name="Note 12 4 2 2" xfId="8475"/>
    <cellStyle name="Note 12 4 2 2 2" xfId="8476"/>
    <cellStyle name="Note 12 4 2 2 2 2" xfId="42750"/>
    <cellStyle name="Note 12 4 2 2 2 3" xfId="42751"/>
    <cellStyle name="Note 12 4 2 2 2 4" xfId="42752"/>
    <cellStyle name="Note 12 4 2 2 2 5" xfId="42753"/>
    <cellStyle name="Note 12 4 2 2 2 6" xfId="42754"/>
    <cellStyle name="Note 12 4 2 2 2 7" xfId="42755"/>
    <cellStyle name="Note 12 4 2 2 2 8" xfId="42756"/>
    <cellStyle name="Note 12 4 2 2 3" xfId="8477"/>
    <cellStyle name="Note 12 4 2 2 3 2" xfId="42757"/>
    <cellStyle name="Note 12 4 2 2 4" xfId="42758"/>
    <cellStyle name="Note 12 4 2 2 5" xfId="42759"/>
    <cellStyle name="Note 12 4 2 2 6" xfId="42760"/>
    <cellStyle name="Note 12 4 2 2 7" xfId="42761"/>
    <cellStyle name="Note 12 4 2 3" xfId="8478"/>
    <cellStyle name="Note 12 4 2 3 2" xfId="42762"/>
    <cellStyle name="Note 12 4 2 3 3" xfId="42763"/>
    <cellStyle name="Note 12 4 2 3 4" xfId="42764"/>
    <cellStyle name="Note 12 4 2 3 5" xfId="42765"/>
    <cellStyle name="Note 12 4 2 3 6" xfId="42766"/>
    <cellStyle name="Note 12 4 2 3 7" xfId="42767"/>
    <cellStyle name="Note 12 4 2 4" xfId="8479"/>
    <cellStyle name="Note 12 4 2 5" xfId="42768"/>
    <cellStyle name="Note 12 4 2 6" xfId="42769"/>
    <cellStyle name="Note 12 4 2 7" xfId="42770"/>
    <cellStyle name="Note 12 4 2 8" xfId="42771"/>
    <cellStyle name="Note 12 4 3" xfId="8480"/>
    <cellStyle name="Note 12 4 3 2" xfId="8481"/>
    <cellStyle name="Note 12 4 3 2 2" xfId="8482"/>
    <cellStyle name="Note 12 4 3 2 2 2" xfId="42772"/>
    <cellStyle name="Note 12 4 3 2 2 3" xfId="42773"/>
    <cellStyle name="Note 12 4 3 2 2 4" xfId="42774"/>
    <cellStyle name="Note 12 4 3 2 2 5" xfId="42775"/>
    <cellStyle name="Note 12 4 3 2 2 6" xfId="42776"/>
    <cellStyle name="Note 12 4 3 2 2 7" xfId="42777"/>
    <cellStyle name="Note 12 4 3 2 2 8" xfId="42778"/>
    <cellStyle name="Note 12 4 3 2 3" xfId="8483"/>
    <cellStyle name="Note 12 4 3 2 3 2" xfId="42779"/>
    <cellStyle name="Note 12 4 3 2 4" xfId="42780"/>
    <cellStyle name="Note 12 4 3 2 5" xfId="42781"/>
    <cellStyle name="Note 12 4 3 2 6" xfId="42782"/>
    <cellStyle name="Note 12 4 3 2 7" xfId="42783"/>
    <cellStyle name="Note 12 4 3 3" xfId="8484"/>
    <cellStyle name="Note 12 4 3 3 2" xfId="42784"/>
    <cellStyle name="Note 12 4 3 3 3" xfId="42785"/>
    <cellStyle name="Note 12 4 3 3 4" xfId="42786"/>
    <cellStyle name="Note 12 4 3 3 5" xfId="42787"/>
    <cellStyle name="Note 12 4 3 3 6" xfId="42788"/>
    <cellStyle name="Note 12 4 3 3 7" xfId="42789"/>
    <cellStyle name="Note 12 4 3 4" xfId="8485"/>
    <cellStyle name="Note 12 4 3 5" xfId="42790"/>
    <cellStyle name="Note 12 4 3 6" xfId="42791"/>
    <cellStyle name="Note 12 4 3 7" xfId="42792"/>
    <cellStyle name="Note 12 4 3 8" xfId="42793"/>
    <cellStyle name="Note 12 4 4" xfId="8486"/>
    <cellStyle name="Note 12 4 4 2" xfId="8487"/>
    <cellStyle name="Note 12 4 4 2 2" xfId="8488"/>
    <cellStyle name="Note 12 4 4 2 2 2" xfId="42794"/>
    <cellStyle name="Note 12 4 4 2 2 3" xfId="42795"/>
    <cellStyle name="Note 12 4 4 2 2 4" xfId="42796"/>
    <cellStyle name="Note 12 4 4 2 2 5" xfId="42797"/>
    <cellStyle name="Note 12 4 4 2 2 6" xfId="42798"/>
    <cellStyle name="Note 12 4 4 2 2 7" xfId="42799"/>
    <cellStyle name="Note 12 4 4 2 2 8" xfId="42800"/>
    <cellStyle name="Note 12 4 4 2 3" xfId="8489"/>
    <cellStyle name="Note 12 4 4 2 3 2" xfId="42801"/>
    <cellStyle name="Note 12 4 4 2 4" xfId="42802"/>
    <cellStyle name="Note 12 4 4 2 5" xfId="42803"/>
    <cellStyle name="Note 12 4 4 2 6" xfId="42804"/>
    <cellStyle name="Note 12 4 4 2 7" xfId="42805"/>
    <cellStyle name="Note 12 4 4 3" xfId="8490"/>
    <cellStyle name="Note 12 4 4 3 2" xfId="42806"/>
    <cellStyle name="Note 12 4 4 3 3" xfId="42807"/>
    <cellStyle name="Note 12 4 4 3 4" xfId="42808"/>
    <cellStyle name="Note 12 4 4 3 5" xfId="42809"/>
    <cellStyle name="Note 12 4 4 3 6" xfId="42810"/>
    <cellStyle name="Note 12 4 4 3 7" xfId="42811"/>
    <cellStyle name="Note 12 4 4 4" xfId="8491"/>
    <cellStyle name="Note 12 4 4 5" xfId="42812"/>
    <cellStyle name="Note 12 4 4 6" xfId="42813"/>
    <cellStyle name="Note 12 4 4 7" xfId="42814"/>
    <cellStyle name="Note 12 4 4 8" xfId="42815"/>
    <cellStyle name="Note 12 4 5" xfId="8492"/>
    <cellStyle name="Note 12 4 5 2" xfId="8493"/>
    <cellStyle name="Note 12 4 5 2 2" xfId="42816"/>
    <cellStyle name="Note 12 4 5 2 3" xfId="42817"/>
    <cellStyle name="Note 12 4 5 2 4" xfId="42818"/>
    <cellStyle name="Note 12 4 5 2 5" xfId="42819"/>
    <cellStyle name="Note 12 4 5 2 6" xfId="42820"/>
    <cellStyle name="Note 12 4 5 2 7" xfId="42821"/>
    <cellStyle name="Note 12 4 5 2 8" xfId="42822"/>
    <cellStyle name="Note 12 4 5 3" xfId="8494"/>
    <cellStyle name="Note 12 4 5 3 2" xfId="42823"/>
    <cellStyle name="Note 12 4 5 4" xfId="42824"/>
    <cellStyle name="Note 12 4 5 5" xfId="42825"/>
    <cellStyle name="Note 12 4 5 6" xfId="42826"/>
    <cellStyle name="Note 12 4 5 7" xfId="42827"/>
    <cellStyle name="Note 12 4 6" xfId="8495"/>
    <cellStyle name="Note 12 4 6 2" xfId="42828"/>
    <cellStyle name="Note 12 4 6 3" xfId="42829"/>
    <cellStyle name="Note 12 4 6 4" xfId="42830"/>
    <cellStyle name="Note 12 4 6 5" xfId="42831"/>
    <cellStyle name="Note 12 4 6 6" xfId="42832"/>
    <cellStyle name="Note 12 4 6 7" xfId="42833"/>
    <cellStyle name="Note 12 4 7" xfId="8496"/>
    <cellStyle name="Note 12 4 8" xfId="42834"/>
    <cellStyle name="Note 12 4 9" xfId="42835"/>
    <cellStyle name="Note 12 5" xfId="8497"/>
    <cellStyle name="Note 12 5 2" xfId="8498"/>
    <cellStyle name="Note 12 5 2 2" xfId="8499"/>
    <cellStyle name="Note 12 5 2 2 2" xfId="42836"/>
    <cellStyle name="Note 12 5 2 2 3" xfId="42837"/>
    <cellStyle name="Note 12 5 2 2 4" xfId="42838"/>
    <cellStyle name="Note 12 5 2 2 5" xfId="42839"/>
    <cellStyle name="Note 12 5 2 2 6" xfId="42840"/>
    <cellStyle name="Note 12 5 2 2 7" xfId="42841"/>
    <cellStyle name="Note 12 5 2 2 8" xfId="42842"/>
    <cellStyle name="Note 12 5 2 3" xfId="8500"/>
    <cellStyle name="Note 12 5 2 3 2" xfId="42843"/>
    <cellStyle name="Note 12 5 2 4" xfId="42844"/>
    <cellStyle name="Note 12 5 2 5" xfId="42845"/>
    <cellStyle name="Note 12 5 2 6" xfId="42846"/>
    <cellStyle name="Note 12 5 2 7" xfId="42847"/>
    <cellStyle name="Note 12 5 3" xfId="8501"/>
    <cellStyle name="Note 12 5 3 2" xfId="42848"/>
    <cellStyle name="Note 12 5 3 3" xfId="42849"/>
    <cellStyle name="Note 12 5 3 4" xfId="42850"/>
    <cellStyle name="Note 12 5 3 5" xfId="42851"/>
    <cellStyle name="Note 12 5 3 6" xfId="42852"/>
    <cellStyle name="Note 12 5 3 7" xfId="42853"/>
    <cellStyle name="Note 12 5 4" xfId="8502"/>
    <cellStyle name="Note 12 5 5" xfId="42854"/>
    <cellStyle name="Note 12 5 6" xfId="42855"/>
    <cellStyle name="Note 12 5 7" xfId="42856"/>
    <cellStyle name="Note 12 5 8" xfId="42857"/>
    <cellStyle name="Note 12 6" xfId="8503"/>
    <cellStyle name="Note 12 6 2" xfId="8504"/>
    <cellStyle name="Note 12 6 2 2" xfId="8505"/>
    <cellStyle name="Note 12 6 2 2 2" xfId="42858"/>
    <cellStyle name="Note 12 6 2 2 3" xfId="42859"/>
    <cellStyle name="Note 12 6 2 2 4" xfId="42860"/>
    <cellStyle name="Note 12 6 2 2 5" xfId="42861"/>
    <cellStyle name="Note 12 6 2 2 6" xfId="42862"/>
    <cellStyle name="Note 12 6 2 2 7" xfId="42863"/>
    <cellStyle name="Note 12 6 2 2 8" xfId="42864"/>
    <cellStyle name="Note 12 6 2 3" xfId="8506"/>
    <cellStyle name="Note 12 6 2 3 2" xfId="42865"/>
    <cellStyle name="Note 12 6 2 4" xfId="42866"/>
    <cellStyle name="Note 12 6 2 5" xfId="42867"/>
    <cellStyle name="Note 12 6 2 6" xfId="42868"/>
    <cellStyle name="Note 12 6 2 7" xfId="42869"/>
    <cellStyle name="Note 12 6 3" xfId="8507"/>
    <cellStyle name="Note 12 6 3 2" xfId="42870"/>
    <cellStyle name="Note 12 6 3 3" xfId="42871"/>
    <cellStyle name="Note 12 6 3 4" xfId="42872"/>
    <cellStyle name="Note 12 6 3 5" xfId="42873"/>
    <cellStyle name="Note 12 6 3 6" xfId="42874"/>
    <cellStyle name="Note 12 6 3 7" xfId="42875"/>
    <cellStyle name="Note 12 6 4" xfId="8508"/>
    <cellStyle name="Note 12 6 5" xfId="42876"/>
    <cellStyle name="Note 12 6 6" xfId="42877"/>
    <cellStyle name="Note 12 6 7" xfId="42878"/>
    <cellStyle name="Note 12 6 8" xfId="42879"/>
    <cellStyle name="Note 12 7" xfId="8509"/>
    <cellStyle name="Note 12 7 2" xfId="8510"/>
    <cellStyle name="Note 12 7 2 2" xfId="8511"/>
    <cellStyle name="Note 12 7 2 2 2" xfId="42880"/>
    <cellStyle name="Note 12 7 2 2 3" xfId="42881"/>
    <cellStyle name="Note 12 7 2 2 4" xfId="42882"/>
    <cellStyle name="Note 12 7 2 2 5" xfId="42883"/>
    <cellStyle name="Note 12 7 2 2 6" xfId="42884"/>
    <cellStyle name="Note 12 7 2 2 7" xfId="42885"/>
    <cellStyle name="Note 12 7 2 2 8" xfId="42886"/>
    <cellStyle name="Note 12 7 2 3" xfId="8512"/>
    <cellStyle name="Note 12 7 2 3 2" xfId="42887"/>
    <cellStyle name="Note 12 7 2 4" xfId="42888"/>
    <cellStyle name="Note 12 7 2 5" xfId="42889"/>
    <cellStyle name="Note 12 7 2 6" xfId="42890"/>
    <cellStyle name="Note 12 7 2 7" xfId="42891"/>
    <cellStyle name="Note 12 7 3" xfId="8513"/>
    <cellStyle name="Note 12 7 3 2" xfId="42892"/>
    <cellStyle name="Note 12 7 3 3" xfId="42893"/>
    <cellStyle name="Note 12 7 3 4" xfId="42894"/>
    <cellStyle name="Note 12 7 3 5" xfId="42895"/>
    <cellStyle name="Note 12 7 3 6" xfId="42896"/>
    <cellStyle name="Note 12 7 3 7" xfId="42897"/>
    <cellStyle name="Note 12 7 4" xfId="8514"/>
    <cellStyle name="Note 12 7 5" xfId="42898"/>
    <cellStyle name="Note 12 7 6" xfId="42899"/>
    <cellStyle name="Note 12 7 7" xfId="42900"/>
    <cellStyle name="Note 12 7 8" xfId="42901"/>
    <cellStyle name="Note 12 8" xfId="8515"/>
    <cellStyle name="Note 12 8 2" xfId="8516"/>
    <cellStyle name="Note 12 8 2 2" xfId="42902"/>
    <cellStyle name="Note 12 8 2 3" xfId="42903"/>
    <cellStyle name="Note 12 8 2 4" xfId="42904"/>
    <cellStyle name="Note 12 8 2 5" xfId="42905"/>
    <cellStyle name="Note 12 8 2 6" xfId="42906"/>
    <cellStyle name="Note 12 8 2 7" xfId="42907"/>
    <cellStyle name="Note 12 8 2 8" xfId="42908"/>
    <cellStyle name="Note 12 8 3" xfId="8517"/>
    <cellStyle name="Note 12 8 3 2" xfId="42909"/>
    <cellStyle name="Note 12 8 4" xfId="42910"/>
    <cellStyle name="Note 12 8 5" xfId="42911"/>
    <cellStyle name="Note 12 8 6" xfId="42912"/>
    <cellStyle name="Note 12 8 7" xfId="42913"/>
    <cellStyle name="Note 12 9" xfId="8518"/>
    <cellStyle name="Note 12 9 2" xfId="42914"/>
    <cellStyle name="Note 12 9 3" xfId="42915"/>
    <cellStyle name="Note 12 9 4" xfId="42916"/>
    <cellStyle name="Note 12 9 5" xfId="42917"/>
    <cellStyle name="Note 12 9 6" xfId="42918"/>
    <cellStyle name="Note 12 9 7" xfId="42919"/>
    <cellStyle name="Note 13" xfId="8519"/>
    <cellStyle name="Note 13 10" xfId="42920"/>
    <cellStyle name="Note 13 11" xfId="42921"/>
    <cellStyle name="Note 13 2" xfId="8520"/>
    <cellStyle name="Note 13 2 2" xfId="8521"/>
    <cellStyle name="Note 13 2 2 2" xfId="8522"/>
    <cellStyle name="Note 13 2 2 2 2" xfId="42922"/>
    <cellStyle name="Note 13 2 2 2 3" xfId="42923"/>
    <cellStyle name="Note 13 2 2 2 4" xfId="42924"/>
    <cellStyle name="Note 13 2 2 2 5" xfId="42925"/>
    <cellStyle name="Note 13 2 2 2 6" xfId="42926"/>
    <cellStyle name="Note 13 2 2 2 7" xfId="42927"/>
    <cellStyle name="Note 13 2 2 2 8" xfId="42928"/>
    <cellStyle name="Note 13 2 2 3" xfId="8523"/>
    <cellStyle name="Note 13 2 2 3 2" xfId="42929"/>
    <cellStyle name="Note 13 2 2 4" xfId="42930"/>
    <cellStyle name="Note 13 2 2 5" xfId="42931"/>
    <cellStyle name="Note 13 2 2 6" xfId="42932"/>
    <cellStyle name="Note 13 2 2 7" xfId="42933"/>
    <cellStyle name="Note 13 2 3" xfId="8524"/>
    <cellStyle name="Note 13 2 3 2" xfId="42934"/>
    <cellStyle name="Note 13 2 3 3" xfId="42935"/>
    <cellStyle name="Note 13 2 3 4" xfId="42936"/>
    <cellStyle name="Note 13 2 3 5" xfId="42937"/>
    <cellStyle name="Note 13 2 3 6" xfId="42938"/>
    <cellStyle name="Note 13 2 3 7" xfId="42939"/>
    <cellStyle name="Note 13 2 4" xfId="8525"/>
    <cellStyle name="Note 13 2 5" xfId="42940"/>
    <cellStyle name="Note 13 2 6" xfId="42941"/>
    <cellStyle name="Note 13 2 7" xfId="42942"/>
    <cellStyle name="Note 13 2 8" xfId="42943"/>
    <cellStyle name="Note 13 3" xfId="8526"/>
    <cellStyle name="Note 13 3 2" xfId="8527"/>
    <cellStyle name="Note 13 3 2 2" xfId="8528"/>
    <cellStyle name="Note 13 3 2 2 2" xfId="42944"/>
    <cellStyle name="Note 13 3 2 2 3" xfId="42945"/>
    <cellStyle name="Note 13 3 2 2 4" xfId="42946"/>
    <cellStyle name="Note 13 3 2 2 5" xfId="42947"/>
    <cellStyle name="Note 13 3 2 2 6" xfId="42948"/>
    <cellStyle name="Note 13 3 2 2 7" xfId="42949"/>
    <cellStyle name="Note 13 3 2 2 8" xfId="42950"/>
    <cellStyle name="Note 13 3 2 3" xfId="8529"/>
    <cellStyle name="Note 13 3 2 3 2" xfId="42951"/>
    <cellStyle name="Note 13 3 2 4" xfId="42952"/>
    <cellStyle name="Note 13 3 2 5" xfId="42953"/>
    <cellStyle name="Note 13 3 2 6" xfId="42954"/>
    <cellStyle name="Note 13 3 2 7" xfId="42955"/>
    <cellStyle name="Note 13 3 3" xfId="8530"/>
    <cellStyle name="Note 13 3 3 2" xfId="42956"/>
    <cellStyle name="Note 13 3 3 3" xfId="42957"/>
    <cellStyle name="Note 13 3 3 4" xfId="42958"/>
    <cellStyle name="Note 13 3 3 5" xfId="42959"/>
    <cellStyle name="Note 13 3 3 6" xfId="42960"/>
    <cellStyle name="Note 13 3 3 7" xfId="42961"/>
    <cellStyle name="Note 13 3 4" xfId="8531"/>
    <cellStyle name="Note 13 3 5" xfId="42962"/>
    <cellStyle name="Note 13 3 6" xfId="42963"/>
    <cellStyle name="Note 13 3 7" xfId="42964"/>
    <cellStyle name="Note 13 3 8" xfId="42965"/>
    <cellStyle name="Note 13 4" xfId="8532"/>
    <cellStyle name="Note 13 4 2" xfId="8533"/>
    <cellStyle name="Note 13 4 2 2" xfId="8534"/>
    <cellStyle name="Note 13 4 2 2 2" xfId="42966"/>
    <cellStyle name="Note 13 4 2 2 3" xfId="42967"/>
    <cellStyle name="Note 13 4 2 2 4" xfId="42968"/>
    <cellStyle name="Note 13 4 2 2 5" xfId="42969"/>
    <cellStyle name="Note 13 4 2 2 6" xfId="42970"/>
    <cellStyle name="Note 13 4 2 2 7" xfId="42971"/>
    <cellStyle name="Note 13 4 2 2 8" xfId="42972"/>
    <cellStyle name="Note 13 4 2 3" xfId="8535"/>
    <cellStyle name="Note 13 4 2 3 2" xfId="42973"/>
    <cellStyle name="Note 13 4 2 4" xfId="42974"/>
    <cellStyle name="Note 13 4 2 5" xfId="42975"/>
    <cellStyle name="Note 13 4 2 6" xfId="42976"/>
    <cellStyle name="Note 13 4 2 7" xfId="42977"/>
    <cellStyle name="Note 13 4 3" xfId="8536"/>
    <cellStyle name="Note 13 4 3 2" xfId="42978"/>
    <cellStyle name="Note 13 4 3 3" xfId="42979"/>
    <cellStyle name="Note 13 4 3 4" xfId="42980"/>
    <cellStyle name="Note 13 4 3 5" xfId="42981"/>
    <cellStyle name="Note 13 4 3 6" xfId="42982"/>
    <cellStyle name="Note 13 4 3 7" xfId="42983"/>
    <cellStyle name="Note 13 4 4" xfId="8537"/>
    <cellStyle name="Note 13 4 5" xfId="42984"/>
    <cellStyle name="Note 13 4 6" xfId="42985"/>
    <cellStyle name="Note 13 4 7" xfId="42986"/>
    <cellStyle name="Note 13 4 8" xfId="42987"/>
    <cellStyle name="Note 13 5" xfId="8538"/>
    <cellStyle name="Note 13 5 2" xfId="8539"/>
    <cellStyle name="Note 13 5 2 2" xfId="42988"/>
    <cellStyle name="Note 13 5 2 3" xfId="42989"/>
    <cellStyle name="Note 13 5 2 4" xfId="42990"/>
    <cellStyle name="Note 13 5 2 5" xfId="42991"/>
    <cellStyle name="Note 13 5 2 6" xfId="42992"/>
    <cellStyle name="Note 13 5 2 7" xfId="42993"/>
    <cellStyle name="Note 13 5 2 8" xfId="42994"/>
    <cellStyle name="Note 13 5 3" xfId="8540"/>
    <cellStyle name="Note 13 5 3 2" xfId="42995"/>
    <cellStyle name="Note 13 5 4" xfId="42996"/>
    <cellStyle name="Note 13 5 5" xfId="42997"/>
    <cellStyle name="Note 13 5 6" xfId="42998"/>
    <cellStyle name="Note 13 5 7" xfId="42999"/>
    <cellStyle name="Note 13 6" xfId="8541"/>
    <cellStyle name="Note 13 6 2" xfId="43000"/>
    <cellStyle name="Note 13 6 3" xfId="43001"/>
    <cellStyle name="Note 13 6 4" xfId="43002"/>
    <cellStyle name="Note 13 6 5" xfId="43003"/>
    <cellStyle name="Note 13 6 6" xfId="43004"/>
    <cellStyle name="Note 13 6 7" xfId="43005"/>
    <cellStyle name="Note 13 7" xfId="8542"/>
    <cellStyle name="Note 13 8" xfId="43006"/>
    <cellStyle name="Note 13 9" xfId="43007"/>
    <cellStyle name="Note 14" xfId="8543"/>
    <cellStyle name="Note 14 2" xfId="8544"/>
    <cellStyle name="Note 14 2 2" xfId="8545"/>
    <cellStyle name="Note 14 2 2 2" xfId="43008"/>
    <cellStyle name="Note 14 2 2 3" xfId="43009"/>
    <cellStyle name="Note 14 2 2 4" xfId="43010"/>
    <cellStyle name="Note 14 2 2 5" xfId="43011"/>
    <cellStyle name="Note 14 2 2 6" xfId="43012"/>
    <cellStyle name="Note 14 2 2 7" xfId="43013"/>
    <cellStyle name="Note 14 2 2 8" xfId="43014"/>
    <cellStyle name="Note 14 2 3" xfId="8546"/>
    <cellStyle name="Note 14 2 3 2" xfId="43015"/>
    <cellStyle name="Note 14 2 4" xfId="43016"/>
    <cellStyle name="Note 14 2 5" xfId="43017"/>
    <cellStyle name="Note 14 2 6" xfId="43018"/>
    <cellStyle name="Note 14 2 7" xfId="43019"/>
    <cellStyle name="Note 14 3" xfId="8547"/>
    <cellStyle name="Note 14 3 2" xfId="43020"/>
    <cellStyle name="Note 14 3 3" xfId="43021"/>
    <cellStyle name="Note 14 3 4" xfId="43022"/>
    <cellStyle name="Note 14 3 5" xfId="43023"/>
    <cellStyle name="Note 14 3 6" xfId="43024"/>
    <cellStyle name="Note 14 3 7" xfId="43025"/>
    <cellStyle name="Note 14 4" xfId="8548"/>
    <cellStyle name="Note 14 5" xfId="43026"/>
    <cellStyle name="Note 14 6" xfId="43027"/>
    <cellStyle name="Note 14 7" xfId="43028"/>
    <cellStyle name="Note 14 8" xfId="43029"/>
    <cellStyle name="Note 15" xfId="8549"/>
    <cellStyle name="Note 15 2" xfId="8550"/>
    <cellStyle name="Note 15 2 2" xfId="8551"/>
    <cellStyle name="Note 15 2 2 2" xfId="43030"/>
    <cellStyle name="Note 15 2 2 3" xfId="43031"/>
    <cellStyle name="Note 15 2 2 4" xfId="43032"/>
    <cellStyle name="Note 15 2 2 5" xfId="43033"/>
    <cellStyle name="Note 15 2 2 6" xfId="43034"/>
    <cellStyle name="Note 15 2 2 7" xfId="43035"/>
    <cellStyle name="Note 15 2 2 8" xfId="43036"/>
    <cellStyle name="Note 15 2 3" xfId="8552"/>
    <cellStyle name="Note 15 2 3 2" xfId="43037"/>
    <cellStyle name="Note 15 2 4" xfId="43038"/>
    <cellStyle name="Note 15 2 5" xfId="43039"/>
    <cellStyle name="Note 15 2 6" xfId="43040"/>
    <cellStyle name="Note 15 2 7" xfId="43041"/>
    <cellStyle name="Note 15 3" xfId="8553"/>
    <cellStyle name="Note 15 3 2" xfId="43042"/>
    <cellStyle name="Note 15 3 3" xfId="43043"/>
    <cellStyle name="Note 15 3 4" xfId="43044"/>
    <cellStyle name="Note 15 3 5" xfId="43045"/>
    <cellStyle name="Note 15 3 6" xfId="43046"/>
    <cellStyle name="Note 15 3 7" xfId="43047"/>
    <cellStyle name="Note 15 4" xfId="8554"/>
    <cellStyle name="Note 15 5" xfId="43048"/>
    <cellStyle name="Note 15 6" xfId="43049"/>
    <cellStyle name="Note 15 7" xfId="43050"/>
    <cellStyle name="Note 15 8" xfId="43051"/>
    <cellStyle name="Note 16" xfId="8555"/>
    <cellStyle name="Note 16 2" xfId="8556"/>
    <cellStyle name="Note 16 2 2" xfId="8557"/>
    <cellStyle name="Note 16 2 2 2" xfId="43052"/>
    <cellStyle name="Note 16 2 2 3" xfId="43053"/>
    <cellStyle name="Note 16 2 2 4" xfId="43054"/>
    <cellStyle name="Note 16 2 2 5" xfId="43055"/>
    <cellStyle name="Note 16 2 2 6" xfId="43056"/>
    <cellStyle name="Note 16 2 2 7" xfId="43057"/>
    <cellStyle name="Note 16 2 2 8" xfId="43058"/>
    <cellStyle name="Note 16 2 3" xfId="8558"/>
    <cellStyle name="Note 16 2 3 2" xfId="43059"/>
    <cellStyle name="Note 16 2 4" xfId="43060"/>
    <cellStyle name="Note 16 2 5" xfId="43061"/>
    <cellStyle name="Note 16 2 6" xfId="43062"/>
    <cellStyle name="Note 16 2 7" xfId="43063"/>
    <cellStyle name="Note 16 3" xfId="8559"/>
    <cellStyle name="Note 16 3 2" xfId="43064"/>
    <cellStyle name="Note 16 3 3" xfId="43065"/>
    <cellStyle name="Note 16 3 4" xfId="43066"/>
    <cellStyle name="Note 16 3 5" xfId="43067"/>
    <cellStyle name="Note 16 3 6" xfId="43068"/>
    <cellStyle name="Note 16 3 7" xfId="43069"/>
    <cellStyle name="Note 16 4" xfId="8560"/>
    <cellStyle name="Note 16 5" xfId="43070"/>
    <cellStyle name="Note 16 6" xfId="43071"/>
    <cellStyle name="Note 16 7" xfId="43072"/>
    <cellStyle name="Note 16 8" xfId="43073"/>
    <cellStyle name="Note 17" xfId="8561"/>
    <cellStyle name="Note 17 2" xfId="8562"/>
    <cellStyle name="Note 17 2 2" xfId="43074"/>
    <cellStyle name="Note 17 2 3" xfId="43075"/>
    <cellStyle name="Note 17 2 4" xfId="43076"/>
    <cellStyle name="Note 17 2 5" xfId="43077"/>
    <cellStyle name="Note 17 2 6" xfId="43078"/>
    <cellStyle name="Note 17 2 7" xfId="43079"/>
    <cellStyle name="Note 17 2 8" xfId="43080"/>
    <cellStyle name="Note 17 3" xfId="8563"/>
    <cellStyle name="Note 17 3 2" xfId="43081"/>
    <cellStyle name="Note 17 4" xfId="43082"/>
    <cellStyle name="Note 17 5" xfId="43083"/>
    <cellStyle name="Note 17 6" xfId="43084"/>
    <cellStyle name="Note 17 7" xfId="43085"/>
    <cellStyle name="Note 18" xfId="8564"/>
    <cellStyle name="Note 18 2" xfId="43086"/>
    <cellStyle name="Note 18 3" xfId="43087"/>
    <cellStyle name="Note 18 4" xfId="43088"/>
    <cellStyle name="Note 18 5" xfId="43089"/>
    <cellStyle name="Note 18 6" xfId="43090"/>
    <cellStyle name="Note 18 7" xfId="43091"/>
    <cellStyle name="Note 19" xfId="8565"/>
    <cellStyle name="Note 2" xfId="8566"/>
    <cellStyle name="Note 2 10" xfId="8567"/>
    <cellStyle name="Note 2 10 2" xfId="43092"/>
    <cellStyle name="Note 2 10 3" xfId="43093"/>
    <cellStyle name="Note 2 10 4" xfId="43094"/>
    <cellStyle name="Note 2 10 5" xfId="43095"/>
    <cellStyle name="Note 2 10 6" xfId="43096"/>
    <cellStyle name="Note 2 10 7" xfId="43097"/>
    <cellStyle name="Note 2 11" xfId="8568"/>
    <cellStyle name="Note 2 12" xfId="43098"/>
    <cellStyle name="Note 2 13" xfId="43099"/>
    <cellStyle name="Note 2 14" xfId="43100"/>
    <cellStyle name="Note 2 15" xfId="43101"/>
    <cellStyle name="Note 2 2" xfId="8569"/>
    <cellStyle name="Note 2 2 10" xfId="8570"/>
    <cellStyle name="Note 2 2 11" xfId="43102"/>
    <cellStyle name="Note 2 2 12" xfId="43103"/>
    <cellStyle name="Note 2 2 13" xfId="43104"/>
    <cellStyle name="Note 2 2 14" xfId="43105"/>
    <cellStyle name="Note 2 2 2" xfId="8571"/>
    <cellStyle name="Note 2 2 2 10" xfId="43106"/>
    <cellStyle name="Note 2 2 2 11" xfId="43107"/>
    <cellStyle name="Note 2 2 2 12" xfId="43108"/>
    <cellStyle name="Note 2 2 2 2" xfId="8572"/>
    <cellStyle name="Note 2 2 2 2 10" xfId="43109"/>
    <cellStyle name="Note 2 2 2 2 11" xfId="43110"/>
    <cellStyle name="Note 2 2 2 2 2" xfId="8573"/>
    <cellStyle name="Note 2 2 2 2 2 2" xfId="8574"/>
    <cellStyle name="Note 2 2 2 2 2 2 2" xfId="8575"/>
    <cellStyle name="Note 2 2 2 2 2 2 2 2" xfId="43111"/>
    <cellStyle name="Note 2 2 2 2 2 2 2 3" xfId="43112"/>
    <cellStyle name="Note 2 2 2 2 2 2 2 4" xfId="43113"/>
    <cellStyle name="Note 2 2 2 2 2 2 2 5" xfId="43114"/>
    <cellStyle name="Note 2 2 2 2 2 2 2 6" xfId="43115"/>
    <cellStyle name="Note 2 2 2 2 2 2 2 7" xfId="43116"/>
    <cellStyle name="Note 2 2 2 2 2 2 2 8" xfId="43117"/>
    <cellStyle name="Note 2 2 2 2 2 2 3" xfId="8576"/>
    <cellStyle name="Note 2 2 2 2 2 2 3 2" xfId="43118"/>
    <cellStyle name="Note 2 2 2 2 2 2 4" xfId="43119"/>
    <cellStyle name="Note 2 2 2 2 2 2 5" xfId="43120"/>
    <cellStyle name="Note 2 2 2 2 2 2 6" xfId="43121"/>
    <cellStyle name="Note 2 2 2 2 2 2 7" xfId="43122"/>
    <cellStyle name="Note 2 2 2 2 2 3" xfId="8577"/>
    <cellStyle name="Note 2 2 2 2 2 3 2" xfId="43123"/>
    <cellStyle name="Note 2 2 2 2 2 3 3" xfId="43124"/>
    <cellStyle name="Note 2 2 2 2 2 3 4" xfId="43125"/>
    <cellStyle name="Note 2 2 2 2 2 3 5" xfId="43126"/>
    <cellStyle name="Note 2 2 2 2 2 3 6" xfId="43127"/>
    <cellStyle name="Note 2 2 2 2 2 3 7" xfId="43128"/>
    <cellStyle name="Note 2 2 2 2 2 4" xfId="8578"/>
    <cellStyle name="Note 2 2 2 2 2 5" xfId="43129"/>
    <cellStyle name="Note 2 2 2 2 2 6" xfId="43130"/>
    <cellStyle name="Note 2 2 2 2 2 7" xfId="43131"/>
    <cellStyle name="Note 2 2 2 2 2 8" xfId="43132"/>
    <cellStyle name="Note 2 2 2 2 3" xfId="8579"/>
    <cellStyle name="Note 2 2 2 2 3 2" xfId="8580"/>
    <cellStyle name="Note 2 2 2 2 3 2 2" xfId="8581"/>
    <cellStyle name="Note 2 2 2 2 3 2 2 2" xfId="43133"/>
    <cellStyle name="Note 2 2 2 2 3 2 2 3" xfId="43134"/>
    <cellStyle name="Note 2 2 2 2 3 2 2 4" xfId="43135"/>
    <cellStyle name="Note 2 2 2 2 3 2 2 5" xfId="43136"/>
    <cellStyle name="Note 2 2 2 2 3 2 2 6" xfId="43137"/>
    <cellStyle name="Note 2 2 2 2 3 2 2 7" xfId="43138"/>
    <cellStyle name="Note 2 2 2 2 3 2 2 8" xfId="43139"/>
    <cellStyle name="Note 2 2 2 2 3 2 3" xfId="8582"/>
    <cellStyle name="Note 2 2 2 2 3 2 3 2" xfId="43140"/>
    <cellStyle name="Note 2 2 2 2 3 2 4" xfId="43141"/>
    <cellStyle name="Note 2 2 2 2 3 2 5" xfId="43142"/>
    <cellStyle name="Note 2 2 2 2 3 2 6" xfId="43143"/>
    <cellStyle name="Note 2 2 2 2 3 2 7" xfId="43144"/>
    <cellStyle name="Note 2 2 2 2 3 3" xfId="8583"/>
    <cellStyle name="Note 2 2 2 2 3 3 2" xfId="43145"/>
    <cellStyle name="Note 2 2 2 2 3 3 3" xfId="43146"/>
    <cellStyle name="Note 2 2 2 2 3 3 4" xfId="43147"/>
    <cellStyle name="Note 2 2 2 2 3 3 5" xfId="43148"/>
    <cellStyle name="Note 2 2 2 2 3 3 6" xfId="43149"/>
    <cellStyle name="Note 2 2 2 2 3 3 7" xfId="43150"/>
    <cellStyle name="Note 2 2 2 2 3 4" xfId="8584"/>
    <cellStyle name="Note 2 2 2 2 3 5" xfId="43151"/>
    <cellStyle name="Note 2 2 2 2 3 6" xfId="43152"/>
    <cellStyle name="Note 2 2 2 2 3 7" xfId="43153"/>
    <cellStyle name="Note 2 2 2 2 3 8" xfId="43154"/>
    <cellStyle name="Note 2 2 2 2 4" xfId="8585"/>
    <cellStyle name="Note 2 2 2 2 4 2" xfId="8586"/>
    <cellStyle name="Note 2 2 2 2 4 2 2" xfId="8587"/>
    <cellStyle name="Note 2 2 2 2 4 2 2 2" xfId="43155"/>
    <cellStyle name="Note 2 2 2 2 4 2 2 3" xfId="43156"/>
    <cellStyle name="Note 2 2 2 2 4 2 2 4" xfId="43157"/>
    <cellStyle name="Note 2 2 2 2 4 2 2 5" xfId="43158"/>
    <cellStyle name="Note 2 2 2 2 4 2 2 6" xfId="43159"/>
    <cellStyle name="Note 2 2 2 2 4 2 2 7" xfId="43160"/>
    <cellStyle name="Note 2 2 2 2 4 2 2 8" xfId="43161"/>
    <cellStyle name="Note 2 2 2 2 4 2 3" xfId="8588"/>
    <cellStyle name="Note 2 2 2 2 4 2 3 2" xfId="43162"/>
    <cellStyle name="Note 2 2 2 2 4 2 4" xfId="43163"/>
    <cellStyle name="Note 2 2 2 2 4 2 5" xfId="43164"/>
    <cellStyle name="Note 2 2 2 2 4 2 6" xfId="43165"/>
    <cellStyle name="Note 2 2 2 2 4 2 7" xfId="43166"/>
    <cellStyle name="Note 2 2 2 2 4 3" xfId="8589"/>
    <cellStyle name="Note 2 2 2 2 4 3 2" xfId="43167"/>
    <cellStyle name="Note 2 2 2 2 4 3 3" xfId="43168"/>
    <cellStyle name="Note 2 2 2 2 4 3 4" xfId="43169"/>
    <cellStyle name="Note 2 2 2 2 4 3 5" xfId="43170"/>
    <cellStyle name="Note 2 2 2 2 4 3 6" xfId="43171"/>
    <cellStyle name="Note 2 2 2 2 4 3 7" xfId="43172"/>
    <cellStyle name="Note 2 2 2 2 4 4" xfId="8590"/>
    <cellStyle name="Note 2 2 2 2 4 5" xfId="43173"/>
    <cellStyle name="Note 2 2 2 2 4 6" xfId="43174"/>
    <cellStyle name="Note 2 2 2 2 4 7" xfId="43175"/>
    <cellStyle name="Note 2 2 2 2 4 8" xfId="43176"/>
    <cellStyle name="Note 2 2 2 2 5" xfId="8591"/>
    <cellStyle name="Note 2 2 2 2 5 2" xfId="8592"/>
    <cellStyle name="Note 2 2 2 2 5 2 2" xfId="43177"/>
    <cellStyle name="Note 2 2 2 2 5 2 3" xfId="43178"/>
    <cellStyle name="Note 2 2 2 2 5 2 4" xfId="43179"/>
    <cellStyle name="Note 2 2 2 2 5 2 5" xfId="43180"/>
    <cellStyle name="Note 2 2 2 2 5 2 6" xfId="43181"/>
    <cellStyle name="Note 2 2 2 2 5 2 7" xfId="43182"/>
    <cellStyle name="Note 2 2 2 2 5 2 8" xfId="43183"/>
    <cellStyle name="Note 2 2 2 2 5 3" xfId="8593"/>
    <cellStyle name="Note 2 2 2 2 5 3 2" xfId="43184"/>
    <cellStyle name="Note 2 2 2 2 5 4" xfId="43185"/>
    <cellStyle name="Note 2 2 2 2 5 5" xfId="43186"/>
    <cellStyle name="Note 2 2 2 2 5 6" xfId="43187"/>
    <cellStyle name="Note 2 2 2 2 5 7" xfId="43188"/>
    <cellStyle name="Note 2 2 2 2 6" xfId="8594"/>
    <cellStyle name="Note 2 2 2 2 6 2" xfId="43189"/>
    <cellStyle name="Note 2 2 2 2 6 3" xfId="43190"/>
    <cellStyle name="Note 2 2 2 2 6 4" xfId="43191"/>
    <cellStyle name="Note 2 2 2 2 6 5" xfId="43192"/>
    <cellStyle name="Note 2 2 2 2 6 6" xfId="43193"/>
    <cellStyle name="Note 2 2 2 2 6 7" xfId="43194"/>
    <cellStyle name="Note 2 2 2 2 7" xfId="8595"/>
    <cellStyle name="Note 2 2 2 2 8" xfId="43195"/>
    <cellStyle name="Note 2 2 2 2 9" xfId="43196"/>
    <cellStyle name="Note 2 2 2 3" xfId="8596"/>
    <cellStyle name="Note 2 2 2 3 2" xfId="8597"/>
    <cellStyle name="Note 2 2 2 3 2 2" xfId="8598"/>
    <cellStyle name="Note 2 2 2 3 2 2 2" xfId="43197"/>
    <cellStyle name="Note 2 2 2 3 2 2 3" xfId="43198"/>
    <cellStyle name="Note 2 2 2 3 2 2 4" xfId="43199"/>
    <cellStyle name="Note 2 2 2 3 2 2 5" xfId="43200"/>
    <cellStyle name="Note 2 2 2 3 2 2 6" xfId="43201"/>
    <cellStyle name="Note 2 2 2 3 2 2 7" xfId="43202"/>
    <cellStyle name="Note 2 2 2 3 2 2 8" xfId="43203"/>
    <cellStyle name="Note 2 2 2 3 2 3" xfId="8599"/>
    <cellStyle name="Note 2 2 2 3 2 3 2" xfId="43204"/>
    <cellStyle name="Note 2 2 2 3 2 4" xfId="43205"/>
    <cellStyle name="Note 2 2 2 3 2 5" xfId="43206"/>
    <cellStyle name="Note 2 2 2 3 2 6" xfId="43207"/>
    <cellStyle name="Note 2 2 2 3 2 7" xfId="43208"/>
    <cellStyle name="Note 2 2 2 3 3" xfId="8600"/>
    <cellStyle name="Note 2 2 2 3 3 2" xfId="43209"/>
    <cellStyle name="Note 2 2 2 3 3 3" xfId="43210"/>
    <cellStyle name="Note 2 2 2 3 3 4" xfId="43211"/>
    <cellStyle name="Note 2 2 2 3 3 5" xfId="43212"/>
    <cellStyle name="Note 2 2 2 3 3 6" xfId="43213"/>
    <cellStyle name="Note 2 2 2 3 3 7" xfId="43214"/>
    <cellStyle name="Note 2 2 2 3 4" xfId="8601"/>
    <cellStyle name="Note 2 2 2 3 5" xfId="43215"/>
    <cellStyle name="Note 2 2 2 3 6" xfId="43216"/>
    <cellStyle name="Note 2 2 2 3 7" xfId="43217"/>
    <cellStyle name="Note 2 2 2 3 8" xfId="43218"/>
    <cellStyle name="Note 2 2 2 4" xfId="8602"/>
    <cellStyle name="Note 2 2 2 4 2" xfId="8603"/>
    <cellStyle name="Note 2 2 2 4 2 2" xfId="8604"/>
    <cellStyle name="Note 2 2 2 4 2 2 2" xfId="43219"/>
    <cellStyle name="Note 2 2 2 4 2 2 3" xfId="43220"/>
    <cellStyle name="Note 2 2 2 4 2 2 4" xfId="43221"/>
    <cellStyle name="Note 2 2 2 4 2 2 5" xfId="43222"/>
    <cellStyle name="Note 2 2 2 4 2 2 6" xfId="43223"/>
    <cellStyle name="Note 2 2 2 4 2 2 7" xfId="43224"/>
    <cellStyle name="Note 2 2 2 4 2 2 8" xfId="43225"/>
    <cellStyle name="Note 2 2 2 4 2 3" xfId="8605"/>
    <cellStyle name="Note 2 2 2 4 2 3 2" xfId="43226"/>
    <cellStyle name="Note 2 2 2 4 2 4" xfId="43227"/>
    <cellStyle name="Note 2 2 2 4 2 5" xfId="43228"/>
    <cellStyle name="Note 2 2 2 4 2 6" xfId="43229"/>
    <cellStyle name="Note 2 2 2 4 2 7" xfId="43230"/>
    <cellStyle name="Note 2 2 2 4 3" xfId="8606"/>
    <cellStyle name="Note 2 2 2 4 3 2" xfId="43231"/>
    <cellStyle name="Note 2 2 2 4 3 3" xfId="43232"/>
    <cellStyle name="Note 2 2 2 4 3 4" xfId="43233"/>
    <cellStyle name="Note 2 2 2 4 3 5" xfId="43234"/>
    <cellStyle name="Note 2 2 2 4 3 6" xfId="43235"/>
    <cellStyle name="Note 2 2 2 4 3 7" xfId="43236"/>
    <cellStyle name="Note 2 2 2 4 4" xfId="8607"/>
    <cellStyle name="Note 2 2 2 4 5" xfId="43237"/>
    <cellStyle name="Note 2 2 2 4 6" xfId="43238"/>
    <cellStyle name="Note 2 2 2 4 7" xfId="43239"/>
    <cellStyle name="Note 2 2 2 4 8" xfId="43240"/>
    <cellStyle name="Note 2 2 2 5" xfId="8608"/>
    <cellStyle name="Note 2 2 2 5 2" xfId="8609"/>
    <cellStyle name="Note 2 2 2 5 2 2" xfId="8610"/>
    <cellStyle name="Note 2 2 2 5 2 2 2" xfId="43241"/>
    <cellStyle name="Note 2 2 2 5 2 2 3" xfId="43242"/>
    <cellStyle name="Note 2 2 2 5 2 2 4" xfId="43243"/>
    <cellStyle name="Note 2 2 2 5 2 2 5" xfId="43244"/>
    <cellStyle name="Note 2 2 2 5 2 2 6" xfId="43245"/>
    <cellStyle name="Note 2 2 2 5 2 2 7" xfId="43246"/>
    <cellStyle name="Note 2 2 2 5 2 2 8" xfId="43247"/>
    <cellStyle name="Note 2 2 2 5 2 3" xfId="8611"/>
    <cellStyle name="Note 2 2 2 5 2 3 2" xfId="43248"/>
    <cellStyle name="Note 2 2 2 5 2 4" xfId="43249"/>
    <cellStyle name="Note 2 2 2 5 2 5" xfId="43250"/>
    <cellStyle name="Note 2 2 2 5 2 6" xfId="43251"/>
    <cellStyle name="Note 2 2 2 5 2 7" xfId="43252"/>
    <cellStyle name="Note 2 2 2 5 3" xfId="8612"/>
    <cellStyle name="Note 2 2 2 5 3 2" xfId="43253"/>
    <cellStyle name="Note 2 2 2 5 3 3" xfId="43254"/>
    <cellStyle name="Note 2 2 2 5 3 4" xfId="43255"/>
    <cellStyle name="Note 2 2 2 5 3 5" xfId="43256"/>
    <cellStyle name="Note 2 2 2 5 3 6" xfId="43257"/>
    <cellStyle name="Note 2 2 2 5 3 7" xfId="43258"/>
    <cellStyle name="Note 2 2 2 5 4" xfId="8613"/>
    <cellStyle name="Note 2 2 2 5 5" xfId="43259"/>
    <cellStyle name="Note 2 2 2 5 6" xfId="43260"/>
    <cellStyle name="Note 2 2 2 5 7" xfId="43261"/>
    <cellStyle name="Note 2 2 2 5 8" xfId="43262"/>
    <cellStyle name="Note 2 2 2 6" xfId="8614"/>
    <cellStyle name="Note 2 2 2 6 2" xfId="8615"/>
    <cellStyle name="Note 2 2 2 6 2 2" xfId="43263"/>
    <cellStyle name="Note 2 2 2 6 2 3" xfId="43264"/>
    <cellStyle name="Note 2 2 2 6 2 4" xfId="43265"/>
    <cellStyle name="Note 2 2 2 6 2 5" xfId="43266"/>
    <cellStyle name="Note 2 2 2 6 2 6" xfId="43267"/>
    <cellStyle name="Note 2 2 2 6 2 7" xfId="43268"/>
    <cellStyle name="Note 2 2 2 6 2 8" xfId="43269"/>
    <cellStyle name="Note 2 2 2 6 3" xfId="8616"/>
    <cellStyle name="Note 2 2 2 6 3 2" xfId="43270"/>
    <cellStyle name="Note 2 2 2 6 4" xfId="43271"/>
    <cellStyle name="Note 2 2 2 6 5" xfId="43272"/>
    <cellStyle name="Note 2 2 2 6 6" xfId="43273"/>
    <cellStyle name="Note 2 2 2 6 7" xfId="43274"/>
    <cellStyle name="Note 2 2 2 7" xfId="8617"/>
    <cellStyle name="Note 2 2 2 7 2" xfId="43275"/>
    <cellStyle name="Note 2 2 2 7 3" xfId="43276"/>
    <cellStyle name="Note 2 2 2 7 4" xfId="43277"/>
    <cellStyle name="Note 2 2 2 7 5" xfId="43278"/>
    <cellStyle name="Note 2 2 2 7 6" xfId="43279"/>
    <cellStyle name="Note 2 2 2 7 7" xfId="43280"/>
    <cellStyle name="Note 2 2 2 8" xfId="8618"/>
    <cellStyle name="Note 2 2 2 9" xfId="43281"/>
    <cellStyle name="Note 2 2 3" xfId="8619"/>
    <cellStyle name="Note 2 2 3 10" xfId="43282"/>
    <cellStyle name="Note 2 2 3 11" xfId="43283"/>
    <cellStyle name="Note 2 2 3 2" xfId="8620"/>
    <cellStyle name="Note 2 2 3 2 2" xfId="8621"/>
    <cellStyle name="Note 2 2 3 2 2 2" xfId="8622"/>
    <cellStyle name="Note 2 2 3 2 2 2 2" xfId="43284"/>
    <cellStyle name="Note 2 2 3 2 2 2 3" xfId="43285"/>
    <cellStyle name="Note 2 2 3 2 2 2 4" xfId="43286"/>
    <cellStyle name="Note 2 2 3 2 2 2 5" xfId="43287"/>
    <cellStyle name="Note 2 2 3 2 2 2 6" xfId="43288"/>
    <cellStyle name="Note 2 2 3 2 2 2 7" xfId="43289"/>
    <cellStyle name="Note 2 2 3 2 2 2 8" xfId="43290"/>
    <cellStyle name="Note 2 2 3 2 2 3" xfId="8623"/>
    <cellStyle name="Note 2 2 3 2 2 3 2" xfId="43291"/>
    <cellStyle name="Note 2 2 3 2 2 4" xfId="43292"/>
    <cellStyle name="Note 2 2 3 2 2 5" xfId="43293"/>
    <cellStyle name="Note 2 2 3 2 2 6" xfId="43294"/>
    <cellStyle name="Note 2 2 3 2 2 7" xfId="43295"/>
    <cellStyle name="Note 2 2 3 2 3" xfId="8624"/>
    <cellStyle name="Note 2 2 3 2 3 2" xfId="43296"/>
    <cellStyle name="Note 2 2 3 2 3 3" xfId="43297"/>
    <cellStyle name="Note 2 2 3 2 3 4" xfId="43298"/>
    <cellStyle name="Note 2 2 3 2 3 5" xfId="43299"/>
    <cellStyle name="Note 2 2 3 2 3 6" xfId="43300"/>
    <cellStyle name="Note 2 2 3 2 3 7" xfId="43301"/>
    <cellStyle name="Note 2 2 3 2 4" xfId="8625"/>
    <cellStyle name="Note 2 2 3 2 5" xfId="43302"/>
    <cellStyle name="Note 2 2 3 2 6" xfId="43303"/>
    <cellStyle name="Note 2 2 3 2 7" xfId="43304"/>
    <cellStyle name="Note 2 2 3 2 8" xfId="43305"/>
    <cellStyle name="Note 2 2 3 3" xfId="8626"/>
    <cellStyle name="Note 2 2 3 3 2" xfId="8627"/>
    <cellStyle name="Note 2 2 3 3 2 2" xfId="8628"/>
    <cellStyle name="Note 2 2 3 3 2 2 2" xfId="43306"/>
    <cellStyle name="Note 2 2 3 3 2 2 3" xfId="43307"/>
    <cellStyle name="Note 2 2 3 3 2 2 4" xfId="43308"/>
    <cellStyle name="Note 2 2 3 3 2 2 5" xfId="43309"/>
    <cellStyle name="Note 2 2 3 3 2 2 6" xfId="43310"/>
    <cellStyle name="Note 2 2 3 3 2 2 7" xfId="43311"/>
    <cellStyle name="Note 2 2 3 3 2 2 8" xfId="43312"/>
    <cellStyle name="Note 2 2 3 3 2 3" xfId="8629"/>
    <cellStyle name="Note 2 2 3 3 2 3 2" xfId="43313"/>
    <cellStyle name="Note 2 2 3 3 2 4" xfId="43314"/>
    <cellStyle name="Note 2 2 3 3 2 5" xfId="43315"/>
    <cellStyle name="Note 2 2 3 3 2 6" xfId="43316"/>
    <cellStyle name="Note 2 2 3 3 2 7" xfId="43317"/>
    <cellStyle name="Note 2 2 3 3 3" xfId="8630"/>
    <cellStyle name="Note 2 2 3 3 3 2" xfId="43318"/>
    <cellStyle name="Note 2 2 3 3 3 3" xfId="43319"/>
    <cellStyle name="Note 2 2 3 3 3 4" xfId="43320"/>
    <cellStyle name="Note 2 2 3 3 3 5" xfId="43321"/>
    <cellStyle name="Note 2 2 3 3 3 6" xfId="43322"/>
    <cellStyle name="Note 2 2 3 3 3 7" xfId="43323"/>
    <cellStyle name="Note 2 2 3 3 4" xfId="8631"/>
    <cellStyle name="Note 2 2 3 3 5" xfId="43324"/>
    <cellStyle name="Note 2 2 3 3 6" xfId="43325"/>
    <cellStyle name="Note 2 2 3 3 7" xfId="43326"/>
    <cellStyle name="Note 2 2 3 3 8" xfId="43327"/>
    <cellStyle name="Note 2 2 3 4" xfId="8632"/>
    <cellStyle name="Note 2 2 3 4 2" xfId="8633"/>
    <cellStyle name="Note 2 2 3 4 2 2" xfId="8634"/>
    <cellStyle name="Note 2 2 3 4 2 2 2" xfId="43328"/>
    <cellStyle name="Note 2 2 3 4 2 2 3" xfId="43329"/>
    <cellStyle name="Note 2 2 3 4 2 2 4" xfId="43330"/>
    <cellStyle name="Note 2 2 3 4 2 2 5" xfId="43331"/>
    <cellStyle name="Note 2 2 3 4 2 2 6" xfId="43332"/>
    <cellStyle name="Note 2 2 3 4 2 2 7" xfId="43333"/>
    <cellStyle name="Note 2 2 3 4 2 2 8" xfId="43334"/>
    <cellStyle name="Note 2 2 3 4 2 3" xfId="8635"/>
    <cellStyle name="Note 2 2 3 4 2 3 2" xfId="43335"/>
    <cellStyle name="Note 2 2 3 4 2 4" xfId="43336"/>
    <cellStyle name="Note 2 2 3 4 2 5" xfId="43337"/>
    <cellStyle name="Note 2 2 3 4 2 6" xfId="43338"/>
    <cellStyle name="Note 2 2 3 4 2 7" xfId="43339"/>
    <cellStyle name="Note 2 2 3 4 3" xfId="8636"/>
    <cellStyle name="Note 2 2 3 4 3 2" xfId="43340"/>
    <cellStyle name="Note 2 2 3 4 3 3" xfId="43341"/>
    <cellStyle name="Note 2 2 3 4 3 4" xfId="43342"/>
    <cellStyle name="Note 2 2 3 4 3 5" xfId="43343"/>
    <cellStyle name="Note 2 2 3 4 3 6" xfId="43344"/>
    <cellStyle name="Note 2 2 3 4 3 7" xfId="43345"/>
    <cellStyle name="Note 2 2 3 4 4" xfId="8637"/>
    <cellStyle name="Note 2 2 3 4 5" xfId="43346"/>
    <cellStyle name="Note 2 2 3 4 6" xfId="43347"/>
    <cellStyle name="Note 2 2 3 4 7" xfId="43348"/>
    <cellStyle name="Note 2 2 3 4 8" xfId="43349"/>
    <cellStyle name="Note 2 2 3 5" xfId="8638"/>
    <cellStyle name="Note 2 2 3 5 2" xfId="8639"/>
    <cellStyle name="Note 2 2 3 5 2 2" xfId="43350"/>
    <cellStyle name="Note 2 2 3 5 2 3" xfId="43351"/>
    <cellStyle name="Note 2 2 3 5 2 4" xfId="43352"/>
    <cellStyle name="Note 2 2 3 5 2 5" xfId="43353"/>
    <cellStyle name="Note 2 2 3 5 2 6" xfId="43354"/>
    <cellStyle name="Note 2 2 3 5 2 7" xfId="43355"/>
    <cellStyle name="Note 2 2 3 5 2 8" xfId="43356"/>
    <cellStyle name="Note 2 2 3 5 3" xfId="8640"/>
    <cellStyle name="Note 2 2 3 5 3 2" xfId="43357"/>
    <cellStyle name="Note 2 2 3 5 4" xfId="43358"/>
    <cellStyle name="Note 2 2 3 5 5" xfId="43359"/>
    <cellStyle name="Note 2 2 3 5 6" xfId="43360"/>
    <cellStyle name="Note 2 2 3 5 7" xfId="43361"/>
    <cellStyle name="Note 2 2 3 6" xfId="8641"/>
    <cellStyle name="Note 2 2 3 6 2" xfId="43362"/>
    <cellStyle name="Note 2 2 3 6 3" xfId="43363"/>
    <cellStyle name="Note 2 2 3 6 4" xfId="43364"/>
    <cellStyle name="Note 2 2 3 6 5" xfId="43365"/>
    <cellStyle name="Note 2 2 3 6 6" xfId="43366"/>
    <cellStyle name="Note 2 2 3 6 7" xfId="43367"/>
    <cellStyle name="Note 2 2 3 7" xfId="8642"/>
    <cellStyle name="Note 2 2 3 8" xfId="43368"/>
    <cellStyle name="Note 2 2 3 9" xfId="43369"/>
    <cellStyle name="Note 2 2 4" xfId="8643"/>
    <cellStyle name="Note 2 2 4 10" xfId="43370"/>
    <cellStyle name="Note 2 2 4 11" xfId="43371"/>
    <cellStyle name="Note 2 2 4 2" xfId="8644"/>
    <cellStyle name="Note 2 2 4 2 2" xfId="8645"/>
    <cellStyle name="Note 2 2 4 2 2 2" xfId="8646"/>
    <cellStyle name="Note 2 2 4 2 2 2 2" xfId="43372"/>
    <cellStyle name="Note 2 2 4 2 2 2 3" xfId="43373"/>
    <cellStyle name="Note 2 2 4 2 2 2 4" xfId="43374"/>
    <cellStyle name="Note 2 2 4 2 2 2 5" xfId="43375"/>
    <cellStyle name="Note 2 2 4 2 2 2 6" xfId="43376"/>
    <cellStyle name="Note 2 2 4 2 2 2 7" xfId="43377"/>
    <cellStyle name="Note 2 2 4 2 2 2 8" xfId="43378"/>
    <cellStyle name="Note 2 2 4 2 2 3" xfId="8647"/>
    <cellStyle name="Note 2 2 4 2 2 3 2" xfId="43379"/>
    <cellStyle name="Note 2 2 4 2 2 4" xfId="43380"/>
    <cellStyle name="Note 2 2 4 2 2 5" xfId="43381"/>
    <cellStyle name="Note 2 2 4 2 2 6" xfId="43382"/>
    <cellStyle name="Note 2 2 4 2 2 7" xfId="43383"/>
    <cellStyle name="Note 2 2 4 2 3" xfId="8648"/>
    <cellStyle name="Note 2 2 4 2 3 2" xfId="43384"/>
    <cellStyle name="Note 2 2 4 2 3 3" xfId="43385"/>
    <cellStyle name="Note 2 2 4 2 3 4" xfId="43386"/>
    <cellStyle name="Note 2 2 4 2 3 5" xfId="43387"/>
    <cellStyle name="Note 2 2 4 2 3 6" xfId="43388"/>
    <cellStyle name="Note 2 2 4 2 3 7" xfId="43389"/>
    <cellStyle name="Note 2 2 4 2 4" xfId="8649"/>
    <cellStyle name="Note 2 2 4 2 5" xfId="43390"/>
    <cellStyle name="Note 2 2 4 2 6" xfId="43391"/>
    <cellStyle name="Note 2 2 4 2 7" xfId="43392"/>
    <cellStyle name="Note 2 2 4 2 8" xfId="43393"/>
    <cellStyle name="Note 2 2 4 3" xfId="8650"/>
    <cellStyle name="Note 2 2 4 3 2" xfId="8651"/>
    <cellStyle name="Note 2 2 4 3 2 2" xfId="8652"/>
    <cellStyle name="Note 2 2 4 3 2 2 2" xfId="43394"/>
    <cellStyle name="Note 2 2 4 3 2 2 3" xfId="43395"/>
    <cellStyle name="Note 2 2 4 3 2 2 4" xfId="43396"/>
    <cellStyle name="Note 2 2 4 3 2 2 5" xfId="43397"/>
    <cellStyle name="Note 2 2 4 3 2 2 6" xfId="43398"/>
    <cellStyle name="Note 2 2 4 3 2 2 7" xfId="43399"/>
    <cellStyle name="Note 2 2 4 3 2 2 8" xfId="43400"/>
    <cellStyle name="Note 2 2 4 3 2 3" xfId="8653"/>
    <cellStyle name="Note 2 2 4 3 2 3 2" xfId="43401"/>
    <cellStyle name="Note 2 2 4 3 2 4" xfId="43402"/>
    <cellStyle name="Note 2 2 4 3 2 5" xfId="43403"/>
    <cellStyle name="Note 2 2 4 3 2 6" xfId="43404"/>
    <cellStyle name="Note 2 2 4 3 2 7" xfId="43405"/>
    <cellStyle name="Note 2 2 4 3 3" xfId="8654"/>
    <cellStyle name="Note 2 2 4 3 3 2" xfId="43406"/>
    <cellStyle name="Note 2 2 4 3 3 3" xfId="43407"/>
    <cellStyle name="Note 2 2 4 3 3 4" xfId="43408"/>
    <cellStyle name="Note 2 2 4 3 3 5" xfId="43409"/>
    <cellStyle name="Note 2 2 4 3 3 6" xfId="43410"/>
    <cellStyle name="Note 2 2 4 3 3 7" xfId="43411"/>
    <cellStyle name="Note 2 2 4 3 4" xfId="8655"/>
    <cellStyle name="Note 2 2 4 3 5" xfId="43412"/>
    <cellStyle name="Note 2 2 4 3 6" xfId="43413"/>
    <cellStyle name="Note 2 2 4 3 7" xfId="43414"/>
    <cellStyle name="Note 2 2 4 3 8" xfId="43415"/>
    <cellStyle name="Note 2 2 4 4" xfId="8656"/>
    <cellStyle name="Note 2 2 4 4 2" xfId="8657"/>
    <cellStyle name="Note 2 2 4 4 2 2" xfId="8658"/>
    <cellStyle name="Note 2 2 4 4 2 2 2" xfId="43416"/>
    <cellStyle name="Note 2 2 4 4 2 2 3" xfId="43417"/>
    <cellStyle name="Note 2 2 4 4 2 2 4" xfId="43418"/>
    <cellStyle name="Note 2 2 4 4 2 2 5" xfId="43419"/>
    <cellStyle name="Note 2 2 4 4 2 2 6" xfId="43420"/>
    <cellStyle name="Note 2 2 4 4 2 2 7" xfId="43421"/>
    <cellStyle name="Note 2 2 4 4 2 2 8" xfId="43422"/>
    <cellStyle name="Note 2 2 4 4 2 3" xfId="8659"/>
    <cellStyle name="Note 2 2 4 4 2 3 2" xfId="43423"/>
    <cellStyle name="Note 2 2 4 4 2 4" xfId="43424"/>
    <cellStyle name="Note 2 2 4 4 2 5" xfId="43425"/>
    <cellStyle name="Note 2 2 4 4 2 6" xfId="43426"/>
    <cellStyle name="Note 2 2 4 4 2 7" xfId="43427"/>
    <cellStyle name="Note 2 2 4 4 3" xfId="8660"/>
    <cellStyle name="Note 2 2 4 4 3 2" xfId="43428"/>
    <cellStyle name="Note 2 2 4 4 3 3" xfId="43429"/>
    <cellStyle name="Note 2 2 4 4 3 4" xfId="43430"/>
    <cellStyle name="Note 2 2 4 4 3 5" xfId="43431"/>
    <cellStyle name="Note 2 2 4 4 3 6" xfId="43432"/>
    <cellStyle name="Note 2 2 4 4 3 7" xfId="43433"/>
    <cellStyle name="Note 2 2 4 4 4" xfId="8661"/>
    <cellStyle name="Note 2 2 4 4 5" xfId="43434"/>
    <cellStyle name="Note 2 2 4 4 6" xfId="43435"/>
    <cellStyle name="Note 2 2 4 4 7" xfId="43436"/>
    <cellStyle name="Note 2 2 4 4 8" xfId="43437"/>
    <cellStyle name="Note 2 2 4 5" xfId="8662"/>
    <cellStyle name="Note 2 2 4 5 2" xfId="8663"/>
    <cellStyle name="Note 2 2 4 5 2 2" xfId="43438"/>
    <cellStyle name="Note 2 2 4 5 2 3" xfId="43439"/>
    <cellStyle name="Note 2 2 4 5 2 4" xfId="43440"/>
    <cellStyle name="Note 2 2 4 5 2 5" xfId="43441"/>
    <cellStyle name="Note 2 2 4 5 2 6" xfId="43442"/>
    <cellStyle name="Note 2 2 4 5 2 7" xfId="43443"/>
    <cellStyle name="Note 2 2 4 5 2 8" xfId="43444"/>
    <cellStyle name="Note 2 2 4 5 3" xfId="8664"/>
    <cellStyle name="Note 2 2 4 5 3 2" xfId="43445"/>
    <cellStyle name="Note 2 2 4 5 4" xfId="43446"/>
    <cellStyle name="Note 2 2 4 5 5" xfId="43447"/>
    <cellStyle name="Note 2 2 4 5 6" xfId="43448"/>
    <cellStyle name="Note 2 2 4 5 7" xfId="43449"/>
    <cellStyle name="Note 2 2 4 6" xfId="8665"/>
    <cellStyle name="Note 2 2 4 6 2" xfId="43450"/>
    <cellStyle name="Note 2 2 4 6 3" xfId="43451"/>
    <cellStyle name="Note 2 2 4 6 4" xfId="43452"/>
    <cellStyle name="Note 2 2 4 6 5" xfId="43453"/>
    <cellStyle name="Note 2 2 4 6 6" xfId="43454"/>
    <cellStyle name="Note 2 2 4 6 7" xfId="43455"/>
    <cellStyle name="Note 2 2 4 7" xfId="8666"/>
    <cellStyle name="Note 2 2 4 8" xfId="43456"/>
    <cellStyle name="Note 2 2 4 9" xfId="43457"/>
    <cellStyle name="Note 2 2 5" xfId="8667"/>
    <cellStyle name="Note 2 2 5 2" xfId="8668"/>
    <cellStyle name="Note 2 2 5 2 2" xfId="8669"/>
    <cellStyle name="Note 2 2 5 2 2 2" xfId="43458"/>
    <cellStyle name="Note 2 2 5 2 2 3" xfId="43459"/>
    <cellStyle name="Note 2 2 5 2 2 4" xfId="43460"/>
    <cellStyle name="Note 2 2 5 2 2 5" xfId="43461"/>
    <cellStyle name="Note 2 2 5 2 2 6" xfId="43462"/>
    <cellStyle name="Note 2 2 5 2 2 7" xfId="43463"/>
    <cellStyle name="Note 2 2 5 2 2 8" xfId="43464"/>
    <cellStyle name="Note 2 2 5 2 3" xfId="8670"/>
    <cellStyle name="Note 2 2 5 2 3 2" xfId="43465"/>
    <cellStyle name="Note 2 2 5 2 4" xfId="43466"/>
    <cellStyle name="Note 2 2 5 2 5" xfId="43467"/>
    <cellStyle name="Note 2 2 5 2 6" xfId="43468"/>
    <cellStyle name="Note 2 2 5 2 7" xfId="43469"/>
    <cellStyle name="Note 2 2 5 3" xfId="8671"/>
    <cellStyle name="Note 2 2 5 3 2" xfId="43470"/>
    <cellStyle name="Note 2 2 5 3 3" xfId="43471"/>
    <cellStyle name="Note 2 2 5 3 4" xfId="43472"/>
    <cellStyle name="Note 2 2 5 3 5" xfId="43473"/>
    <cellStyle name="Note 2 2 5 3 6" xfId="43474"/>
    <cellStyle name="Note 2 2 5 3 7" xfId="43475"/>
    <cellStyle name="Note 2 2 5 4" xfId="8672"/>
    <cellStyle name="Note 2 2 5 5" xfId="43476"/>
    <cellStyle name="Note 2 2 5 6" xfId="43477"/>
    <cellStyle name="Note 2 2 5 7" xfId="43478"/>
    <cellStyle name="Note 2 2 5 8" xfId="43479"/>
    <cellStyle name="Note 2 2 6" xfId="8673"/>
    <cellStyle name="Note 2 2 6 2" xfId="8674"/>
    <cellStyle name="Note 2 2 6 2 2" xfId="8675"/>
    <cellStyle name="Note 2 2 6 2 2 2" xfId="43480"/>
    <cellStyle name="Note 2 2 6 2 2 3" xfId="43481"/>
    <cellStyle name="Note 2 2 6 2 2 4" xfId="43482"/>
    <cellStyle name="Note 2 2 6 2 2 5" xfId="43483"/>
    <cellStyle name="Note 2 2 6 2 2 6" xfId="43484"/>
    <cellStyle name="Note 2 2 6 2 2 7" xfId="43485"/>
    <cellStyle name="Note 2 2 6 2 2 8" xfId="43486"/>
    <cellStyle name="Note 2 2 6 2 3" xfId="8676"/>
    <cellStyle name="Note 2 2 6 2 3 2" xfId="43487"/>
    <cellStyle name="Note 2 2 6 2 4" xfId="43488"/>
    <cellStyle name="Note 2 2 6 2 5" xfId="43489"/>
    <cellStyle name="Note 2 2 6 2 6" xfId="43490"/>
    <cellStyle name="Note 2 2 6 2 7" xfId="43491"/>
    <cellStyle name="Note 2 2 6 3" xfId="8677"/>
    <cellStyle name="Note 2 2 6 3 2" xfId="43492"/>
    <cellStyle name="Note 2 2 6 3 3" xfId="43493"/>
    <cellStyle name="Note 2 2 6 3 4" xfId="43494"/>
    <cellStyle name="Note 2 2 6 3 5" xfId="43495"/>
    <cellStyle name="Note 2 2 6 3 6" xfId="43496"/>
    <cellStyle name="Note 2 2 6 3 7" xfId="43497"/>
    <cellStyle name="Note 2 2 6 4" xfId="8678"/>
    <cellStyle name="Note 2 2 6 5" xfId="43498"/>
    <cellStyle name="Note 2 2 6 6" xfId="43499"/>
    <cellStyle name="Note 2 2 6 7" xfId="43500"/>
    <cellStyle name="Note 2 2 6 8" xfId="43501"/>
    <cellStyle name="Note 2 2 7" xfId="8679"/>
    <cellStyle name="Note 2 2 7 2" xfId="8680"/>
    <cellStyle name="Note 2 2 7 2 2" xfId="8681"/>
    <cellStyle name="Note 2 2 7 2 2 2" xfId="43502"/>
    <cellStyle name="Note 2 2 7 2 2 3" xfId="43503"/>
    <cellStyle name="Note 2 2 7 2 2 4" xfId="43504"/>
    <cellStyle name="Note 2 2 7 2 2 5" xfId="43505"/>
    <cellStyle name="Note 2 2 7 2 2 6" xfId="43506"/>
    <cellStyle name="Note 2 2 7 2 2 7" xfId="43507"/>
    <cellStyle name="Note 2 2 7 2 2 8" xfId="43508"/>
    <cellStyle name="Note 2 2 7 2 3" xfId="8682"/>
    <cellStyle name="Note 2 2 7 2 3 2" xfId="43509"/>
    <cellStyle name="Note 2 2 7 2 4" xfId="43510"/>
    <cellStyle name="Note 2 2 7 2 5" xfId="43511"/>
    <cellStyle name="Note 2 2 7 2 6" xfId="43512"/>
    <cellStyle name="Note 2 2 7 2 7" xfId="43513"/>
    <cellStyle name="Note 2 2 7 3" xfId="8683"/>
    <cellStyle name="Note 2 2 7 3 2" xfId="43514"/>
    <cellStyle name="Note 2 2 7 3 3" xfId="43515"/>
    <cellStyle name="Note 2 2 7 3 4" xfId="43516"/>
    <cellStyle name="Note 2 2 7 3 5" xfId="43517"/>
    <cellStyle name="Note 2 2 7 3 6" xfId="43518"/>
    <cellStyle name="Note 2 2 7 3 7" xfId="43519"/>
    <cellStyle name="Note 2 2 7 4" xfId="8684"/>
    <cellStyle name="Note 2 2 7 5" xfId="43520"/>
    <cellStyle name="Note 2 2 7 6" xfId="43521"/>
    <cellStyle name="Note 2 2 7 7" xfId="43522"/>
    <cellStyle name="Note 2 2 7 8" xfId="43523"/>
    <cellStyle name="Note 2 2 8" xfId="8685"/>
    <cellStyle name="Note 2 2 8 2" xfId="8686"/>
    <cellStyle name="Note 2 2 8 2 2" xfId="43524"/>
    <cellStyle name="Note 2 2 8 2 3" xfId="43525"/>
    <cellStyle name="Note 2 2 8 2 4" xfId="43526"/>
    <cellStyle name="Note 2 2 8 2 5" xfId="43527"/>
    <cellStyle name="Note 2 2 8 2 6" xfId="43528"/>
    <cellStyle name="Note 2 2 8 2 7" xfId="43529"/>
    <cellStyle name="Note 2 2 8 2 8" xfId="43530"/>
    <cellStyle name="Note 2 2 8 3" xfId="8687"/>
    <cellStyle name="Note 2 2 8 3 2" xfId="43531"/>
    <cellStyle name="Note 2 2 8 4" xfId="43532"/>
    <cellStyle name="Note 2 2 8 5" xfId="43533"/>
    <cellStyle name="Note 2 2 8 6" xfId="43534"/>
    <cellStyle name="Note 2 2 8 7" xfId="43535"/>
    <cellStyle name="Note 2 2 9" xfId="8688"/>
    <cellStyle name="Note 2 2 9 2" xfId="43536"/>
    <cellStyle name="Note 2 2 9 3" xfId="43537"/>
    <cellStyle name="Note 2 2 9 4" xfId="43538"/>
    <cellStyle name="Note 2 2 9 5" xfId="43539"/>
    <cellStyle name="Note 2 2 9 6" xfId="43540"/>
    <cellStyle name="Note 2 2 9 7" xfId="43541"/>
    <cellStyle name="Note 2 3" xfId="8689"/>
    <cellStyle name="Note 2 3 10" xfId="43542"/>
    <cellStyle name="Note 2 3 11" xfId="43543"/>
    <cellStyle name="Note 2 3 12" xfId="43544"/>
    <cellStyle name="Note 2 3 2" xfId="8690"/>
    <cellStyle name="Note 2 3 2 10" xfId="43545"/>
    <cellStyle name="Note 2 3 2 11" xfId="43546"/>
    <cellStyle name="Note 2 3 2 2" xfId="8691"/>
    <cellStyle name="Note 2 3 2 2 2" xfId="8692"/>
    <cellStyle name="Note 2 3 2 2 2 2" xfId="8693"/>
    <cellStyle name="Note 2 3 2 2 2 2 2" xfId="43547"/>
    <cellStyle name="Note 2 3 2 2 2 2 3" xfId="43548"/>
    <cellStyle name="Note 2 3 2 2 2 2 4" xfId="43549"/>
    <cellStyle name="Note 2 3 2 2 2 2 5" xfId="43550"/>
    <cellStyle name="Note 2 3 2 2 2 2 6" xfId="43551"/>
    <cellStyle name="Note 2 3 2 2 2 2 7" xfId="43552"/>
    <cellStyle name="Note 2 3 2 2 2 2 8" xfId="43553"/>
    <cellStyle name="Note 2 3 2 2 2 3" xfId="8694"/>
    <cellStyle name="Note 2 3 2 2 2 3 2" xfId="43554"/>
    <cellStyle name="Note 2 3 2 2 2 4" xfId="43555"/>
    <cellStyle name="Note 2 3 2 2 2 5" xfId="43556"/>
    <cellStyle name="Note 2 3 2 2 2 6" xfId="43557"/>
    <cellStyle name="Note 2 3 2 2 2 7" xfId="43558"/>
    <cellStyle name="Note 2 3 2 2 3" xfId="8695"/>
    <cellStyle name="Note 2 3 2 2 3 2" xfId="43559"/>
    <cellStyle name="Note 2 3 2 2 3 3" xfId="43560"/>
    <cellStyle name="Note 2 3 2 2 3 4" xfId="43561"/>
    <cellStyle name="Note 2 3 2 2 3 5" xfId="43562"/>
    <cellStyle name="Note 2 3 2 2 3 6" xfId="43563"/>
    <cellStyle name="Note 2 3 2 2 3 7" xfId="43564"/>
    <cellStyle name="Note 2 3 2 2 4" xfId="8696"/>
    <cellStyle name="Note 2 3 2 2 5" xfId="43565"/>
    <cellStyle name="Note 2 3 2 2 6" xfId="43566"/>
    <cellStyle name="Note 2 3 2 2 7" xfId="43567"/>
    <cellStyle name="Note 2 3 2 2 8" xfId="43568"/>
    <cellStyle name="Note 2 3 2 3" xfId="8697"/>
    <cellStyle name="Note 2 3 2 3 2" xfId="8698"/>
    <cellStyle name="Note 2 3 2 3 2 2" xfId="8699"/>
    <cellStyle name="Note 2 3 2 3 2 2 2" xfId="43569"/>
    <cellStyle name="Note 2 3 2 3 2 2 3" xfId="43570"/>
    <cellStyle name="Note 2 3 2 3 2 2 4" xfId="43571"/>
    <cellStyle name="Note 2 3 2 3 2 2 5" xfId="43572"/>
    <cellStyle name="Note 2 3 2 3 2 2 6" xfId="43573"/>
    <cellStyle name="Note 2 3 2 3 2 2 7" xfId="43574"/>
    <cellStyle name="Note 2 3 2 3 2 2 8" xfId="43575"/>
    <cellStyle name="Note 2 3 2 3 2 3" xfId="8700"/>
    <cellStyle name="Note 2 3 2 3 2 3 2" xfId="43576"/>
    <cellStyle name="Note 2 3 2 3 2 4" xfId="43577"/>
    <cellStyle name="Note 2 3 2 3 2 5" xfId="43578"/>
    <cellStyle name="Note 2 3 2 3 2 6" xfId="43579"/>
    <cellStyle name="Note 2 3 2 3 2 7" xfId="43580"/>
    <cellStyle name="Note 2 3 2 3 3" xfId="8701"/>
    <cellStyle name="Note 2 3 2 3 3 2" xfId="43581"/>
    <cellStyle name="Note 2 3 2 3 3 3" xfId="43582"/>
    <cellStyle name="Note 2 3 2 3 3 4" xfId="43583"/>
    <cellStyle name="Note 2 3 2 3 3 5" xfId="43584"/>
    <cellStyle name="Note 2 3 2 3 3 6" xfId="43585"/>
    <cellStyle name="Note 2 3 2 3 3 7" xfId="43586"/>
    <cellStyle name="Note 2 3 2 3 4" xfId="8702"/>
    <cellStyle name="Note 2 3 2 3 5" xfId="43587"/>
    <cellStyle name="Note 2 3 2 3 6" xfId="43588"/>
    <cellStyle name="Note 2 3 2 3 7" xfId="43589"/>
    <cellStyle name="Note 2 3 2 3 8" xfId="43590"/>
    <cellStyle name="Note 2 3 2 4" xfId="8703"/>
    <cellStyle name="Note 2 3 2 4 2" xfId="8704"/>
    <cellStyle name="Note 2 3 2 4 2 2" xfId="8705"/>
    <cellStyle name="Note 2 3 2 4 2 2 2" xfId="43591"/>
    <cellStyle name="Note 2 3 2 4 2 2 3" xfId="43592"/>
    <cellStyle name="Note 2 3 2 4 2 2 4" xfId="43593"/>
    <cellStyle name="Note 2 3 2 4 2 2 5" xfId="43594"/>
    <cellStyle name="Note 2 3 2 4 2 2 6" xfId="43595"/>
    <cellStyle name="Note 2 3 2 4 2 2 7" xfId="43596"/>
    <cellStyle name="Note 2 3 2 4 2 2 8" xfId="43597"/>
    <cellStyle name="Note 2 3 2 4 2 3" xfId="8706"/>
    <cellStyle name="Note 2 3 2 4 2 3 2" xfId="43598"/>
    <cellStyle name="Note 2 3 2 4 2 4" xfId="43599"/>
    <cellStyle name="Note 2 3 2 4 2 5" xfId="43600"/>
    <cellStyle name="Note 2 3 2 4 2 6" xfId="43601"/>
    <cellStyle name="Note 2 3 2 4 2 7" xfId="43602"/>
    <cellStyle name="Note 2 3 2 4 3" xfId="8707"/>
    <cellStyle name="Note 2 3 2 4 3 2" xfId="43603"/>
    <cellStyle name="Note 2 3 2 4 3 3" xfId="43604"/>
    <cellStyle name="Note 2 3 2 4 3 4" xfId="43605"/>
    <cellStyle name="Note 2 3 2 4 3 5" xfId="43606"/>
    <cellStyle name="Note 2 3 2 4 3 6" xfId="43607"/>
    <cellStyle name="Note 2 3 2 4 3 7" xfId="43608"/>
    <cellStyle name="Note 2 3 2 4 4" xfId="8708"/>
    <cellStyle name="Note 2 3 2 4 5" xfId="43609"/>
    <cellStyle name="Note 2 3 2 4 6" xfId="43610"/>
    <cellStyle name="Note 2 3 2 4 7" xfId="43611"/>
    <cellStyle name="Note 2 3 2 4 8" xfId="43612"/>
    <cellStyle name="Note 2 3 2 5" xfId="8709"/>
    <cellStyle name="Note 2 3 2 5 2" xfId="8710"/>
    <cellStyle name="Note 2 3 2 5 2 2" xfId="43613"/>
    <cellStyle name="Note 2 3 2 5 2 3" xfId="43614"/>
    <cellStyle name="Note 2 3 2 5 2 4" xfId="43615"/>
    <cellStyle name="Note 2 3 2 5 2 5" xfId="43616"/>
    <cellStyle name="Note 2 3 2 5 2 6" xfId="43617"/>
    <cellStyle name="Note 2 3 2 5 2 7" xfId="43618"/>
    <cellStyle name="Note 2 3 2 5 2 8" xfId="43619"/>
    <cellStyle name="Note 2 3 2 5 3" xfId="8711"/>
    <cellStyle name="Note 2 3 2 5 3 2" xfId="43620"/>
    <cellStyle name="Note 2 3 2 5 4" xfId="43621"/>
    <cellStyle name="Note 2 3 2 5 5" xfId="43622"/>
    <cellStyle name="Note 2 3 2 5 6" xfId="43623"/>
    <cellStyle name="Note 2 3 2 5 7" xfId="43624"/>
    <cellStyle name="Note 2 3 2 6" xfId="8712"/>
    <cellStyle name="Note 2 3 2 6 2" xfId="43625"/>
    <cellStyle name="Note 2 3 2 6 3" xfId="43626"/>
    <cellStyle name="Note 2 3 2 6 4" xfId="43627"/>
    <cellStyle name="Note 2 3 2 6 5" xfId="43628"/>
    <cellStyle name="Note 2 3 2 6 6" xfId="43629"/>
    <cellStyle name="Note 2 3 2 6 7" xfId="43630"/>
    <cellStyle name="Note 2 3 2 7" xfId="8713"/>
    <cellStyle name="Note 2 3 2 8" xfId="43631"/>
    <cellStyle name="Note 2 3 2 9" xfId="43632"/>
    <cellStyle name="Note 2 3 3" xfId="8714"/>
    <cellStyle name="Note 2 3 3 2" xfId="8715"/>
    <cellStyle name="Note 2 3 3 2 2" xfId="8716"/>
    <cellStyle name="Note 2 3 3 2 2 2" xfId="43633"/>
    <cellStyle name="Note 2 3 3 2 2 3" xfId="43634"/>
    <cellStyle name="Note 2 3 3 2 2 4" xfId="43635"/>
    <cellStyle name="Note 2 3 3 2 2 5" xfId="43636"/>
    <cellStyle name="Note 2 3 3 2 2 6" xfId="43637"/>
    <cellStyle name="Note 2 3 3 2 2 7" xfId="43638"/>
    <cellStyle name="Note 2 3 3 2 2 8" xfId="43639"/>
    <cellStyle name="Note 2 3 3 2 3" xfId="8717"/>
    <cellStyle name="Note 2 3 3 2 3 2" xfId="43640"/>
    <cellStyle name="Note 2 3 3 2 4" xfId="43641"/>
    <cellStyle name="Note 2 3 3 2 5" xfId="43642"/>
    <cellStyle name="Note 2 3 3 2 6" xfId="43643"/>
    <cellStyle name="Note 2 3 3 2 7" xfId="43644"/>
    <cellStyle name="Note 2 3 3 3" xfId="8718"/>
    <cellStyle name="Note 2 3 3 3 2" xfId="43645"/>
    <cellStyle name="Note 2 3 3 3 3" xfId="43646"/>
    <cellStyle name="Note 2 3 3 3 4" xfId="43647"/>
    <cellStyle name="Note 2 3 3 3 5" xfId="43648"/>
    <cellStyle name="Note 2 3 3 3 6" xfId="43649"/>
    <cellStyle name="Note 2 3 3 3 7" xfId="43650"/>
    <cellStyle name="Note 2 3 3 4" xfId="8719"/>
    <cellStyle name="Note 2 3 3 5" xfId="43651"/>
    <cellStyle name="Note 2 3 3 6" xfId="43652"/>
    <cellStyle name="Note 2 3 3 7" xfId="43653"/>
    <cellStyle name="Note 2 3 3 8" xfId="43654"/>
    <cellStyle name="Note 2 3 4" xfId="8720"/>
    <cellStyle name="Note 2 3 4 2" xfId="8721"/>
    <cellStyle name="Note 2 3 4 2 2" xfId="8722"/>
    <cellStyle name="Note 2 3 4 2 2 2" xfId="43655"/>
    <cellStyle name="Note 2 3 4 2 2 3" xfId="43656"/>
    <cellStyle name="Note 2 3 4 2 2 4" xfId="43657"/>
    <cellStyle name="Note 2 3 4 2 2 5" xfId="43658"/>
    <cellStyle name="Note 2 3 4 2 2 6" xfId="43659"/>
    <cellStyle name="Note 2 3 4 2 2 7" xfId="43660"/>
    <cellStyle name="Note 2 3 4 2 2 8" xfId="43661"/>
    <cellStyle name="Note 2 3 4 2 3" xfId="8723"/>
    <cellStyle name="Note 2 3 4 2 3 2" xfId="43662"/>
    <cellStyle name="Note 2 3 4 2 4" xfId="43663"/>
    <cellStyle name="Note 2 3 4 2 5" xfId="43664"/>
    <cellStyle name="Note 2 3 4 2 6" xfId="43665"/>
    <cellStyle name="Note 2 3 4 2 7" xfId="43666"/>
    <cellStyle name="Note 2 3 4 3" xfId="8724"/>
    <cellStyle name="Note 2 3 4 3 2" xfId="43667"/>
    <cellStyle name="Note 2 3 4 3 3" xfId="43668"/>
    <cellStyle name="Note 2 3 4 3 4" xfId="43669"/>
    <cellStyle name="Note 2 3 4 3 5" xfId="43670"/>
    <cellStyle name="Note 2 3 4 3 6" xfId="43671"/>
    <cellStyle name="Note 2 3 4 3 7" xfId="43672"/>
    <cellStyle name="Note 2 3 4 4" xfId="8725"/>
    <cellStyle name="Note 2 3 4 5" xfId="43673"/>
    <cellStyle name="Note 2 3 4 6" xfId="43674"/>
    <cellStyle name="Note 2 3 4 7" xfId="43675"/>
    <cellStyle name="Note 2 3 4 8" xfId="43676"/>
    <cellStyle name="Note 2 3 5" xfId="8726"/>
    <cellStyle name="Note 2 3 5 2" xfId="8727"/>
    <cellStyle name="Note 2 3 5 2 2" xfId="8728"/>
    <cellStyle name="Note 2 3 5 2 2 2" xfId="43677"/>
    <cellStyle name="Note 2 3 5 2 2 3" xfId="43678"/>
    <cellStyle name="Note 2 3 5 2 2 4" xfId="43679"/>
    <cellStyle name="Note 2 3 5 2 2 5" xfId="43680"/>
    <cellStyle name="Note 2 3 5 2 2 6" xfId="43681"/>
    <cellStyle name="Note 2 3 5 2 2 7" xfId="43682"/>
    <cellStyle name="Note 2 3 5 2 2 8" xfId="43683"/>
    <cellStyle name="Note 2 3 5 2 3" xfId="8729"/>
    <cellStyle name="Note 2 3 5 2 3 2" xfId="43684"/>
    <cellStyle name="Note 2 3 5 2 4" xfId="43685"/>
    <cellStyle name="Note 2 3 5 2 5" xfId="43686"/>
    <cellStyle name="Note 2 3 5 2 6" xfId="43687"/>
    <cellStyle name="Note 2 3 5 2 7" xfId="43688"/>
    <cellStyle name="Note 2 3 5 3" xfId="8730"/>
    <cellStyle name="Note 2 3 5 3 2" xfId="43689"/>
    <cellStyle name="Note 2 3 5 3 3" xfId="43690"/>
    <cellStyle name="Note 2 3 5 3 4" xfId="43691"/>
    <cellStyle name="Note 2 3 5 3 5" xfId="43692"/>
    <cellStyle name="Note 2 3 5 3 6" xfId="43693"/>
    <cellStyle name="Note 2 3 5 3 7" xfId="43694"/>
    <cellStyle name="Note 2 3 5 4" xfId="8731"/>
    <cellStyle name="Note 2 3 5 5" xfId="43695"/>
    <cellStyle name="Note 2 3 5 6" xfId="43696"/>
    <cellStyle name="Note 2 3 5 7" xfId="43697"/>
    <cellStyle name="Note 2 3 5 8" xfId="43698"/>
    <cellStyle name="Note 2 3 6" xfId="8732"/>
    <cellStyle name="Note 2 3 6 2" xfId="8733"/>
    <cellStyle name="Note 2 3 6 2 2" xfId="43699"/>
    <cellStyle name="Note 2 3 6 2 3" xfId="43700"/>
    <cellStyle name="Note 2 3 6 2 4" xfId="43701"/>
    <cellStyle name="Note 2 3 6 2 5" xfId="43702"/>
    <cellStyle name="Note 2 3 6 2 6" xfId="43703"/>
    <cellStyle name="Note 2 3 6 2 7" xfId="43704"/>
    <cellStyle name="Note 2 3 6 2 8" xfId="43705"/>
    <cellStyle name="Note 2 3 6 3" xfId="8734"/>
    <cellStyle name="Note 2 3 6 3 2" xfId="43706"/>
    <cellStyle name="Note 2 3 6 4" xfId="43707"/>
    <cellStyle name="Note 2 3 6 5" xfId="43708"/>
    <cellStyle name="Note 2 3 6 6" xfId="43709"/>
    <cellStyle name="Note 2 3 6 7" xfId="43710"/>
    <cellStyle name="Note 2 3 7" xfId="8735"/>
    <cellStyle name="Note 2 3 7 2" xfId="43711"/>
    <cellStyle name="Note 2 3 7 3" xfId="43712"/>
    <cellStyle name="Note 2 3 7 4" xfId="43713"/>
    <cellStyle name="Note 2 3 7 5" xfId="43714"/>
    <cellStyle name="Note 2 3 7 6" xfId="43715"/>
    <cellStyle name="Note 2 3 7 7" xfId="43716"/>
    <cellStyle name="Note 2 3 8" xfId="8736"/>
    <cellStyle name="Note 2 3 9" xfId="43717"/>
    <cellStyle name="Note 2 4" xfId="8737"/>
    <cellStyle name="Note 2 4 10" xfId="43718"/>
    <cellStyle name="Note 2 4 11" xfId="43719"/>
    <cellStyle name="Note 2 4 2" xfId="8738"/>
    <cellStyle name="Note 2 4 2 2" xfId="8739"/>
    <cellStyle name="Note 2 4 2 2 2" xfId="8740"/>
    <cellStyle name="Note 2 4 2 2 2 2" xfId="43720"/>
    <cellStyle name="Note 2 4 2 2 2 3" xfId="43721"/>
    <cellStyle name="Note 2 4 2 2 2 4" xfId="43722"/>
    <cellStyle name="Note 2 4 2 2 2 5" xfId="43723"/>
    <cellStyle name="Note 2 4 2 2 2 6" xfId="43724"/>
    <cellStyle name="Note 2 4 2 2 2 7" xfId="43725"/>
    <cellStyle name="Note 2 4 2 2 2 8" xfId="43726"/>
    <cellStyle name="Note 2 4 2 2 3" xfId="8741"/>
    <cellStyle name="Note 2 4 2 2 3 2" xfId="43727"/>
    <cellStyle name="Note 2 4 2 2 4" xfId="43728"/>
    <cellStyle name="Note 2 4 2 2 5" xfId="43729"/>
    <cellStyle name="Note 2 4 2 2 6" xfId="43730"/>
    <cellStyle name="Note 2 4 2 2 7" xfId="43731"/>
    <cellStyle name="Note 2 4 2 3" xfId="8742"/>
    <cellStyle name="Note 2 4 2 3 2" xfId="43732"/>
    <cellStyle name="Note 2 4 2 3 3" xfId="43733"/>
    <cellStyle name="Note 2 4 2 3 4" xfId="43734"/>
    <cellStyle name="Note 2 4 2 3 5" xfId="43735"/>
    <cellStyle name="Note 2 4 2 3 6" xfId="43736"/>
    <cellStyle name="Note 2 4 2 3 7" xfId="43737"/>
    <cellStyle name="Note 2 4 2 4" xfId="8743"/>
    <cellStyle name="Note 2 4 2 5" xfId="43738"/>
    <cellStyle name="Note 2 4 2 6" xfId="43739"/>
    <cellStyle name="Note 2 4 2 7" xfId="43740"/>
    <cellStyle name="Note 2 4 2 8" xfId="43741"/>
    <cellStyle name="Note 2 4 3" xfId="8744"/>
    <cellStyle name="Note 2 4 3 2" xfId="8745"/>
    <cellStyle name="Note 2 4 3 2 2" xfId="8746"/>
    <cellStyle name="Note 2 4 3 2 2 2" xfId="43742"/>
    <cellStyle name="Note 2 4 3 2 2 3" xfId="43743"/>
    <cellStyle name="Note 2 4 3 2 2 4" xfId="43744"/>
    <cellStyle name="Note 2 4 3 2 2 5" xfId="43745"/>
    <cellStyle name="Note 2 4 3 2 2 6" xfId="43746"/>
    <cellStyle name="Note 2 4 3 2 2 7" xfId="43747"/>
    <cellStyle name="Note 2 4 3 2 2 8" xfId="43748"/>
    <cellStyle name="Note 2 4 3 2 3" xfId="8747"/>
    <cellStyle name="Note 2 4 3 2 3 2" xfId="43749"/>
    <cellStyle name="Note 2 4 3 2 4" xfId="43750"/>
    <cellStyle name="Note 2 4 3 2 5" xfId="43751"/>
    <cellStyle name="Note 2 4 3 2 6" xfId="43752"/>
    <cellStyle name="Note 2 4 3 2 7" xfId="43753"/>
    <cellStyle name="Note 2 4 3 3" xfId="8748"/>
    <cellStyle name="Note 2 4 3 3 2" xfId="43754"/>
    <cellStyle name="Note 2 4 3 3 3" xfId="43755"/>
    <cellStyle name="Note 2 4 3 3 4" xfId="43756"/>
    <cellStyle name="Note 2 4 3 3 5" xfId="43757"/>
    <cellStyle name="Note 2 4 3 3 6" xfId="43758"/>
    <cellStyle name="Note 2 4 3 3 7" xfId="43759"/>
    <cellStyle name="Note 2 4 3 4" xfId="8749"/>
    <cellStyle name="Note 2 4 3 5" xfId="43760"/>
    <cellStyle name="Note 2 4 3 6" xfId="43761"/>
    <cellStyle name="Note 2 4 3 7" xfId="43762"/>
    <cellStyle name="Note 2 4 3 8" xfId="43763"/>
    <cellStyle name="Note 2 4 4" xfId="8750"/>
    <cellStyle name="Note 2 4 4 2" xfId="8751"/>
    <cellStyle name="Note 2 4 4 2 2" xfId="8752"/>
    <cellStyle name="Note 2 4 4 2 2 2" xfId="43764"/>
    <cellStyle name="Note 2 4 4 2 2 3" xfId="43765"/>
    <cellStyle name="Note 2 4 4 2 2 4" xfId="43766"/>
    <cellStyle name="Note 2 4 4 2 2 5" xfId="43767"/>
    <cellStyle name="Note 2 4 4 2 2 6" xfId="43768"/>
    <cellStyle name="Note 2 4 4 2 2 7" xfId="43769"/>
    <cellStyle name="Note 2 4 4 2 2 8" xfId="43770"/>
    <cellStyle name="Note 2 4 4 2 3" xfId="8753"/>
    <cellStyle name="Note 2 4 4 2 3 2" xfId="43771"/>
    <cellStyle name="Note 2 4 4 2 4" xfId="43772"/>
    <cellStyle name="Note 2 4 4 2 5" xfId="43773"/>
    <cellStyle name="Note 2 4 4 2 6" xfId="43774"/>
    <cellStyle name="Note 2 4 4 2 7" xfId="43775"/>
    <cellStyle name="Note 2 4 4 3" xfId="8754"/>
    <cellStyle name="Note 2 4 4 3 2" xfId="43776"/>
    <cellStyle name="Note 2 4 4 3 3" xfId="43777"/>
    <cellStyle name="Note 2 4 4 3 4" xfId="43778"/>
    <cellStyle name="Note 2 4 4 3 5" xfId="43779"/>
    <cellStyle name="Note 2 4 4 3 6" xfId="43780"/>
    <cellStyle name="Note 2 4 4 3 7" xfId="43781"/>
    <cellStyle name="Note 2 4 4 4" xfId="8755"/>
    <cellStyle name="Note 2 4 4 5" xfId="43782"/>
    <cellStyle name="Note 2 4 4 6" xfId="43783"/>
    <cellStyle name="Note 2 4 4 7" xfId="43784"/>
    <cellStyle name="Note 2 4 4 8" xfId="43785"/>
    <cellStyle name="Note 2 4 5" xfId="8756"/>
    <cellStyle name="Note 2 4 5 2" xfId="8757"/>
    <cellStyle name="Note 2 4 5 2 2" xfId="43786"/>
    <cellStyle name="Note 2 4 5 2 3" xfId="43787"/>
    <cellStyle name="Note 2 4 5 2 4" xfId="43788"/>
    <cellStyle name="Note 2 4 5 2 5" xfId="43789"/>
    <cellStyle name="Note 2 4 5 2 6" xfId="43790"/>
    <cellStyle name="Note 2 4 5 2 7" xfId="43791"/>
    <cellStyle name="Note 2 4 5 2 8" xfId="43792"/>
    <cellStyle name="Note 2 4 5 3" xfId="8758"/>
    <cellStyle name="Note 2 4 5 3 2" xfId="43793"/>
    <cellStyle name="Note 2 4 5 4" xfId="43794"/>
    <cellStyle name="Note 2 4 5 5" xfId="43795"/>
    <cellStyle name="Note 2 4 5 6" xfId="43796"/>
    <cellStyle name="Note 2 4 5 7" xfId="43797"/>
    <cellStyle name="Note 2 4 6" xfId="8759"/>
    <cellStyle name="Note 2 4 6 2" xfId="43798"/>
    <cellStyle name="Note 2 4 6 3" xfId="43799"/>
    <cellStyle name="Note 2 4 6 4" xfId="43800"/>
    <cellStyle name="Note 2 4 6 5" xfId="43801"/>
    <cellStyle name="Note 2 4 6 6" xfId="43802"/>
    <cellStyle name="Note 2 4 6 7" xfId="43803"/>
    <cellStyle name="Note 2 4 7" xfId="8760"/>
    <cellStyle name="Note 2 4 8" xfId="43804"/>
    <cellStyle name="Note 2 4 9" xfId="43805"/>
    <cellStyle name="Note 2 5" xfId="8761"/>
    <cellStyle name="Note 2 5 10" xfId="43806"/>
    <cellStyle name="Note 2 5 11" xfId="43807"/>
    <cellStyle name="Note 2 5 2" xfId="8762"/>
    <cellStyle name="Note 2 5 2 2" xfId="8763"/>
    <cellStyle name="Note 2 5 2 2 2" xfId="8764"/>
    <cellStyle name="Note 2 5 2 2 2 2" xfId="43808"/>
    <cellStyle name="Note 2 5 2 2 2 3" xfId="43809"/>
    <cellStyle name="Note 2 5 2 2 2 4" xfId="43810"/>
    <cellStyle name="Note 2 5 2 2 2 5" xfId="43811"/>
    <cellStyle name="Note 2 5 2 2 2 6" xfId="43812"/>
    <cellStyle name="Note 2 5 2 2 2 7" xfId="43813"/>
    <cellStyle name="Note 2 5 2 2 2 8" xfId="43814"/>
    <cellStyle name="Note 2 5 2 2 3" xfId="8765"/>
    <cellStyle name="Note 2 5 2 2 3 2" xfId="43815"/>
    <cellStyle name="Note 2 5 2 2 4" xfId="43816"/>
    <cellStyle name="Note 2 5 2 2 5" xfId="43817"/>
    <cellStyle name="Note 2 5 2 2 6" xfId="43818"/>
    <cellStyle name="Note 2 5 2 2 7" xfId="43819"/>
    <cellStyle name="Note 2 5 2 3" xfId="8766"/>
    <cellStyle name="Note 2 5 2 3 2" xfId="43820"/>
    <cellStyle name="Note 2 5 2 3 3" xfId="43821"/>
    <cellStyle name="Note 2 5 2 3 4" xfId="43822"/>
    <cellStyle name="Note 2 5 2 3 5" xfId="43823"/>
    <cellStyle name="Note 2 5 2 3 6" xfId="43824"/>
    <cellStyle name="Note 2 5 2 3 7" xfId="43825"/>
    <cellStyle name="Note 2 5 2 4" xfId="8767"/>
    <cellStyle name="Note 2 5 2 5" xfId="43826"/>
    <cellStyle name="Note 2 5 2 6" xfId="43827"/>
    <cellStyle name="Note 2 5 2 7" xfId="43828"/>
    <cellStyle name="Note 2 5 2 8" xfId="43829"/>
    <cellStyle name="Note 2 5 3" xfId="8768"/>
    <cellStyle name="Note 2 5 3 2" xfId="8769"/>
    <cellStyle name="Note 2 5 3 2 2" xfId="8770"/>
    <cellStyle name="Note 2 5 3 2 2 2" xfId="43830"/>
    <cellStyle name="Note 2 5 3 2 2 3" xfId="43831"/>
    <cellStyle name="Note 2 5 3 2 2 4" xfId="43832"/>
    <cellStyle name="Note 2 5 3 2 2 5" xfId="43833"/>
    <cellStyle name="Note 2 5 3 2 2 6" xfId="43834"/>
    <cellStyle name="Note 2 5 3 2 2 7" xfId="43835"/>
    <cellStyle name="Note 2 5 3 2 2 8" xfId="43836"/>
    <cellStyle name="Note 2 5 3 2 3" xfId="8771"/>
    <cellStyle name="Note 2 5 3 2 3 2" xfId="43837"/>
    <cellStyle name="Note 2 5 3 2 4" xfId="43838"/>
    <cellStyle name="Note 2 5 3 2 5" xfId="43839"/>
    <cellStyle name="Note 2 5 3 2 6" xfId="43840"/>
    <cellStyle name="Note 2 5 3 2 7" xfId="43841"/>
    <cellStyle name="Note 2 5 3 3" xfId="8772"/>
    <cellStyle name="Note 2 5 3 3 2" xfId="43842"/>
    <cellStyle name="Note 2 5 3 3 3" xfId="43843"/>
    <cellStyle name="Note 2 5 3 3 4" xfId="43844"/>
    <cellStyle name="Note 2 5 3 3 5" xfId="43845"/>
    <cellStyle name="Note 2 5 3 3 6" xfId="43846"/>
    <cellStyle name="Note 2 5 3 3 7" xfId="43847"/>
    <cellStyle name="Note 2 5 3 4" xfId="8773"/>
    <cellStyle name="Note 2 5 3 5" xfId="43848"/>
    <cellStyle name="Note 2 5 3 6" xfId="43849"/>
    <cellStyle name="Note 2 5 3 7" xfId="43850"/>
    <cellStyle name="Note 2 5 3 8" xfId="43851"/>
    <cellStyle name="Note 2 5 4" xfId="8774"/>
    <cellStyle name="Note 2 5 4 2" xfId="8775"/>
    <cellStyle name="Note 2 5 4 2 2" xfId="8776"/>
    <cellStyle name="Note 2 5 4 2 2 2" xfId="43852"/>
    <cellStyle name="Note 2 5 4 2 2 3" xfId="43853"/>
    <cellStyle name="Note 2 5 4 2 2 4" xfId="43854"/>
    <cellStyle name="Note 2 5 4 2 2 5" xfId="43855"/>
    <cellStyle name="Note 2 5 4 2 2 6" xfId="43856"/>
    <cellStyle name="Note 2 5 4 2 2 7" xfId="43857"/>
    <cellStyle name="Note 2 5 4 2 2 8" xfId="43858"/>
    <cellStyle name="Note 2 5 4 2 3" xfId="8777"/>
    <cellStyle name="Note 2 5 4 2 3 2" xfId="43859"/>
    <cellStyle name="Note 2 5 4 2 4" xfId="43860"/>
    <cellStyle name="Note 2 5 4 2 5" xfId="43861"/>
    <cellStyle name="Note 2 5 4 2 6" xfId="43862"/>
    <cellStyle name="Note 2 5 4 2 7" xfId="43863"/>
    <cellStyle name="Note 2 5 4 3" xfId="8778"/>
    <cellStyle name="Note 2 5 4 3 2" xfId="43864"/>
    <cellStyle name="Note 2 5 4 3 3" xfId="43865"/>
    <cellStyle name="Note 2 5 4 3 4" xfId="43866"/>
    <cellStyle name="Note 2 5 4 3 5" xfId="43867"/>
    <cellStyle name="Note 2 5 4 3 6" xfId="43868"/>
    <cellStyle name="Note 2 5 4 3 7" xfId="43869"/>
    <cellStyle name="Note 2 5 4 4" xfId="8779"/>
    <cellStyle name="Note 2 5 4 5" xfId="43870"/>
    <cellStyle name="Note 2 5 4 6" xfId="43871"/>
    <cellStyle name="Note 2 5 4 7" xfId="43872"/>
    <cellStyle name="Note 2 5 4 8" xfId="43873"/>
    <cellStyle name="Note 2 5 5" xfId="8780"/>
    <cellStyle name="Note 2 5 5 2" xfId="8781"/>
    <cellStyle name="Note 2 5 5 2 2" xfId="43874"/>
    <cellStyle name="Note 2 5 5 2 3" xfId="43875"/>
    <cellStyle name="Note 2 5 5 2 4" xfId="43876"/>
    <cellStyle name="Note 2 5 5 2 5" xfId="43877"/>
    <cellStyle name="Note 2 5 5 2 6" xfId="43878"/>
    <cellStyle name="Note 2 5 5 2 7" xfId="43879"/>
    <cellStyle name="Note 2 5 5 2 8" xfId="43880"/>
    <cellStyle name="Note 2 5 5 3" xfId="8782"/>
    <cellStyle name="Note 2 5 5 3 2" xfId="43881"/>
    <cellStyle name="Note 2 5 5 4" xfId="43882"/>
    <cellStyle name="Note 2 5 5 5" xfId="43883"/>
    <cellStyle name="Note 2 5 5 6" xfId="43884"/>
    <cellStyle name="Note 2 5 5 7" xfId="43885"/>
    <cellStyle name="Note 2 5 6" xfId="8783"/>
    <cellStyle name="Note 2 5 6 2" xfId="43886"/>
    <cellStyle name="Note 2 5 6 3" xfId="43887"/>
    <cellStyle name="Note 2 5 6 4" xfId="43888"/>
    <cellStyle name="Note 2 5 6 5" xfId="43889"/>
    <cellStyle name="Note 2 5 6 6" xfId="43890"/>
    <cellStyle name="Note 2 5 6 7" xfId="43891"/>
    <cellStyle name="Note 2 5 7" xfId="8784"/>
    <cellStyle name="Note 2 5 8" xfId="43892"/>
    <cellStyle name="Note 2 5 9" xfId="43893"/>
    <cellStyle name="Note 2 6" xfId="8785"/>
    <cellStyle name="Note 2 6 2" xfId="8786"/>
    <cellStyle name="Note 2 6 2 2" xfId="8787"/>
    <cellStyle name="Note 2 6 2 2 2" xfId="43894"/>
    <cellStyle name="Note 2 6 2 2 3" xfId="43895"/>
    <cellStyle name="Note 2 6 2 2 4" xfId="43896"/>
    <cellStyle name="Note 2 6 2 2 5" xfId="43897"/>
    <cellStyle name="Note 2 6 2 2 6" xfId="43898"/>
    <cellStyle name="Note 2 6 2 2 7" xfId="43899"/>
    <cellStyle name="Note 2 6 2 2 8" xfId="43900"/>
    <cellStyle name="Note 2 6 2 3" xfId="8788"/>
    <cellStyle name="Note 2 6 2 3 2" xfId="43901"/>
    <cellStyle name="Note 2 6 2 4" xfId="43902"/>
    <cellStyle name="Note 2 6 2 5" xfId="43903"/>
    <cellStyle name="Note 2 6 2 6" xfId="43904"/>
    <cellStyle name="Note 2 6 2 7" xfId="43905"/>
    <cellStyle name="Note 2 6 3" xfId="8789"/>
    <cellStyle name="Note 2 6 3 2" xfId="43906"/>
    <cellStyle name="Note 2 6 3 3" xfId="43907"/>
    <cellStyle name="Note 2 6 3 4" xfId="43908"/>
    <cellStyle name="Note 2 6 3 5" xfId="43909"/>
    <cellStyle name="Note 2 6 3 6" xfId="43910"/>
    <cellStyle name="Note 2 6 3 7" xfId="43911"/>
    <cellStyle name="Note 2 6 4" xfId="8790"/>
    <cellStyle name="Note 2 6 5" xfId="43912"/>
    <cellStyle name="Note 2 6 6" xfId="43913"/>
    <cellStyle name="Note 2 6 7" xfId="43914"/>
    <cellStyle name="Note 2 6 8" xfId="43915"/>
    <cellStyle name="Note 2 7" xfId="8791"/>
    <cellStyle name="Note 2 7 2" xfId="8792"/>
    <cellStyle name="Note 2 7 2 2" xfId="8793"/>
    <cellStyle name="Note 2 7 2 2 2" xfId="43916"/>
    <cellStyle name="Note 2 7 2 2 3" xfId="43917"/>
    <cellStyle name="Note 2 7 2 2 4" xfId="43918"/>
    <cellStyle name="Note 2 7 2 2 5" xfId="43919"/>
    <cellStyle name="Note 2 7 2 2 6" xfId="43920"/>
    <cellStyle name="Note 2 7 2 2 7" xfId="43921"/>
    <cellStyle name="Note 2 7 2 2 8" xfId="43922"/>
    <cellStyle name="Note 2 7 2 3" xfId="8794"/>
    <cellStyle name="Note 2 7 2 3 2" xfId="43923"/>
    <cellStyle name="Note 2 7 2 4" xfId="43924"/>
    <cellStyle name="Note 2 7 2 5" xfId="43925"/>
    <cellStyle name="Note 2 7 2 6" xfId="43926"/>
    <cellStyle name="Note 2 7 2 7" xfId="43927"/>
    <cellStyle name="Note 2 7 3" xfId="8795"/>
    <cellStyle name="Note 2 7 3 2" xfId="43928"/>
    <cellStyle name="Note 2 7 3 3" xfId="43929"/>
    <cellStyle name="Note 2 7 3 4" xfId="43930"/>
    <cellStyle name="Note 2 7 3 5" xfId="43931"/>
    <cellStyle name="Note 2 7 3 6" xfId="43932"/>
    <cellStyle name="Note 2 7 3 7" xfId="43933"/>
    <cellStyle name="Note 2 7 4" xfId="8796"/>
    <cellStyle name="Note 2 7 5" xfId="43934"/>
    <cellStyle name="Note 2 7 6" xfId="43935"/>
    <cellStyle name="Note 2 7 7" xfId="43936"/>
    <cellStyle name="Note 2 7 8" xfId="43937"/>
    <cellStyle name="Note 2 8" xfId="8797"/>
    <cellStyle name="Note 2 8 2" xfId="8798"/>
    <cellStyle name="Note 2 8 2 2" xfId="8799"/>
    <cellStyle name="Note 2 8 2 2 2" xfId="43938"/>
    <cellStyle name="Note 2 8 2 2 3" xfId="43939"/>
    <cellStyle name="Note 2 8 2 2 4" xfId="43940"/>
    <cellStyle name="Note 2 8 2 2 5" xfId="43941"/>
    <cellStyle name="Note 2 8 2 2 6" xfId="43942"/>
    <cellStyle name="Note 2 8 2 2 7" xfId="43943"/>
    <cellStyle name="Note 2 8 2 2 8" xfId="43944"/>
    <cellStyle name="Note 2 8 2 3" xfId="8800"/>
    <cellStyle name="Note 2 8 2 3 2" xfId="43945"/>
    <cellStyle name="Note 2 8 2 4" xfId="43946"/>
    <cellStyle name="Note 2 8 2 5" xfId="43947"/>
    <cellStyle name="Note 2 8 2 6" xfId="43948"/>
    <cellStyle name="Note 2 8 2 7" xfId="43949"/>
    <cellStyle name="Note 2 8 3" xfId="8801"/>
    <cellStyle name="Note 2 8 3 2" xfId="43950"/>
    <cellStyle name="Note 2 8 3 3" xfId="43951"/>
    <cellStyle name="Note 2 8 3 4" xfId="43952"/>
    <cellStyle name="Note 2 8 3 5" xfId="43953"/>
    <cellStyle name="Note 2 8 3 6" xfId="43954"/>
    <cellStyle name="Note 2 8 3 7" xfId="43955"/>
    <cellStyle name="Note 2 8 4" xfId="8802"/>
    <cellStyle name="Note 2 8 5" xfId="43956"/>
    <cellStyle name="Note 2 8 6" xfId="43957"/>
    <cellStyle name="Note 2 8 7" xfId="43958"/>
    <cellStyle name="Note 2 8 8" xfId="43959"/>
    <cellStyle name="Note 2 9" xfId="8803"/>
    <cellStyle name="Note 2 9 2" xfId="8804"/>
    <cellStyle name="Note 2 9 2 2" xfId="43960"/>
    <cellStyle name="Note 2 9 2 3" xfId="43961"/>
    <cellStyle name="Note 2 9 2 4" xfId="43962"/>
    <cellStyle name="Note 2 9 2 5" xfId="43963"/>
    <cellStyle name="Note 2 9 2 6" xfId="43964"/>
    <cellStyle name="Note 2 9 2 7" xfId="43965"/>
    <cellStyle name="Note 2 9 2 8" xfId="43966"/>
    <cellStyle name="Note 2 9 3" xfId="8805"/>
    <cellStyle name="Note 2 9 3 2" xfId="43967"/>
    <cellStyle name="Note 2 9 4" xfId="43968"/>
    <cellStyle name="Note 2 9 5" xfId="43969"/>
    <cellStyle name="Note 2 9 6" xfId="43970"/>
    <cellStyle name="Note 2 9 7" xfId="43971"/>
    <cellStyle name="Note 20" xfId="43972"/>
    <cellStyle name="Note 21" xfId="43973"/>
    <cellStyle name="Note 22" xfId="43974"/>
    <cellStyle name="Note 23" xfId="43975"/>
    <cellStyle name="Note 3" xfId="8806"/>
    <cellStyle name="Note 3 10" xfId="8807"/>
    <cellStyle name="Note 3 11" xfId="43976"/>
    <cellStyle name="Note 3 12" xfId="43977"/>
    <cellStyle name="Note 3 13" xfId="43978"/>
    <cellStyle name="Note 3 14" xfId="43979"/>
    <cellStyle name="Note 3 2" xfId="8808"/>
    <cellStyle name="Note 3 2 10" xfId="43980"/>
    <cellStyle name="Note 3 2 11" xfId="43981"/>
    <cellStyle name="Note 3 2 12" xfId="43982"/>
    <cellStyle name="Note 3 2 2" xfId="8809"/>
    <cellStyle name="Note 3 2 2 10" xfId="43983"/>
    <cellStyle name="Note 3 2 2 11" xfId="43984"/>
    <cellStyle name="Note 3 2 2 2" xfId="8810"/>
    <cellStyle name="Note 3 2 2 2 2" xfId="8811"/>
    <cellStyle name="Note 3 2 2 2 2 2" xfId="8812"/>
    <cellStyle name="Note 3 2 2 2 2 2 2" xfId="43985"/>
    <cellStyle name="Note 3 2 2 2 2 2 3" xfId="43986"/>
    <cellStyle name="Note 3 2 2 2 2 2 4" xfId="43987"/>
    <cellStyle name="Note 3 2 2 2 2 2 5" xfId="43988"/>
    <cellStyle name="Note 3 2 2 2 2 2 6" xfId="43989"/>
    <cellStyle name="Note 3 2 2 2 2 2 7" xfId="43990"/>
    <cellStyle name="Note 3 2 2 2 2 2 8" xfId="43991"/>
    <cellStyle name="Note 3 2 2 2 2 3" xfId="8813"/>
    <cellStyle name="Note 3 2 2 2 2 3 2" xfId="43992"/>
    <cellStyle name="Note 3 2 2 2 2 4" xfId="43993"/>
    <cellStyle name="Note 3 2 2 2 2 5" xfId="43994"/>
    <cellStyle name="Note 3 2 2 2 2 6" xfId="43995"/>
    <cellStyle name="Note 3 2 2 2 2 7" xfId="43996"/>
    <cellStyle name="Note 3 2 2 2 3" xfId="8814"/>
    <cellStyle name="Note 3 2 2 2 3 2" xfId="43997"/>
    <cellStyle name="Note 3 2 2 2 3 3" xfId="43998"/>
    <cellStyle name="Note 3 2 2 2 3 4" xfId="43999"/>
    <cellStyle name="Note 3 2 2 2 3 5" xfId="44000"/>
    <cellStyle name="Note 3 2 2 2 3 6" xfId="44001"/>
    <cellStyle name="Note 3 2 2 2 3 7" xfId="44002"/>
    <cellStyle name="Note 3 2 2 2 4" xfId="8815"/>
    <cellStyle name="Note 3 2 2 2 5" xfId="44003"/>
    <cellStyle name="Note 3 2 2 2 6" xfId="44004"/>
    <cellStyle name="Note 3 2 2 2 7" xfId="44005"/>
    <cellStyle name="Note 3 2 2 2 8" xfId="44006"/>
    <cellStyle name="Note 3 2 2 3" xfId="8816"/>
    <cellStyle name="Note 3 2 2 3 2" xfId="8817"/>
    <cellStyle name="Note 3 2 2 3 2 2" xfId="8818"/>
    <cellStyle name="Note 3 2 2 3 2 2 2" xfId="44007"/>
    <cellStyle name="Note 3 2 2 3 2 2 3" xfId="44008"/>
    <cellStyle name="Note 3 2 2 3 2 2 4" xfId="44009"/>
    <cellStyle name="Note 3 2 2 3 2 2 5" xfId="44010"/>
    <cellStyle name="Note 3 2 2 3 2 2 6" xfId="44011"/>
    <cellStyle name="Note 3 2 2 3 2 2 7" xfId="44012"/>
    <cellStyle name="Note 3 2 2 3 2 2 8" xfId="44013"/>
    <cellStyle name="Note 3 2 2 3 2 3" xfId="8819"/>
    <cellStyle name="Note 3 2 2 3 2 3 2" xfId="44014"/>
    <cellStyle name="Note 3 2 2 3 2 4" xfId="44015"/>
    <cellStyle name="Note 3 2 2 3 2 5" xfId="44016"/>
    <cellStyle name="Note 3 2 2 3 2 6" xfId="44017"/>
    <cellStyle name="Note 3 2 2 3 2 7" xfId="44018"/>
    <cellStyle name="Note 3 2 2 3 3" xfId="8820"/>
    <cellStyle name="Note 3 2 2 3 3 2" xfId="44019"/>
    <cellStyle name="Note 3 2 2 3 3 3" xfId="44020"/>
    <cellStyle name="Note 3 2 2 3 3 4" xfId="44021"/>
    <cellStyle name="Note 3 2 2 3 3 5" xfId="44022"/>
    <cellStyle name="Note 3 2 2 3 3 6" xfId="44023"/>
    <cellStyle name="Note 3 2 2 3 3 7" xfId="44024"/>
    <cellStyle name="Note 3 2 2 3 4" xfId="8821"/>
    <cellStyle name="Note 3 2 2 3 5" xfId="44025"/>
    <cellStyle name="Note 3 2 2 3 6" xfId="44026"/>
    <cellStyle name="Note 3 2 2 3 7" xfId="44027"/>
    <cellStyle name="Note 3 2 2 3 8" xfId="44028"/>
    <cellStyle name="Note 3 2 2 4" xfId="8822"/>
    <cellStyle name="Note 3 2 2 4 2" xfId="8823"/>
    <cellStyle name="Note 3 2 2 4 2 2" xfId="8824"/>
    <cellStyle name="Note 3 2 2 4 2 2 2" xfId="44029"/>
    <cellStyle name="Note 3 2 2 4 2 2 3" xfId="44030"/>
    <cellStyle name="Note 3 2 2 4 2 2 4" xfId="44031"/>
    <cellStyle name="Note 3 2 2 4 2 2 5" xfId="44032"/>
    <cellStyle name="Note 3 2 2 4 2 2 6" xfId="44033"/>
    <cellStyle name="Note 3 2 2 4 2 2 7" xfId="44034"/>
    <cellStyle name="Note 3 2 2 4 2 2 8" xfId="44035"/>
    <cellStyle name="Note 3 2 2 4 2 3" xfId="8825"/>
    <cellStyle name="Note 3 2 2 4 2 3 2" xfId="44036"/>
    <cellStyle name="Note 3 2 2 4 2 4" xfId="44037"/>
    <cellStyle name="Note 3 2 2 4 2 5" xfId="44038"/>
    <cellStyle name="Note 3 2 2 4 2 6" xfId="44039"/>
    <cellStyle name="Note 3 2 2 4 2 7" xfId="44040"/>
    <cellStyle name="Note 3 2 2 4 3" xfId="8826"/>
    <cellStyle name="Note 3 2 2 4 3 2" xfId="44041"/>
    <cellStyle name="Note 3 2 2 4 3 3" xfId="44042"/>
    <cellStyle name="Note 3 2 2 4 3 4" xfId="44043"/>
    <cellStyle name="Note 3 2 2 4 3 5" xfId="44044"/>
    <cellStyle name="Note 3 2 2 4 3 6" xfId="44045"/>
    <cellStyle name="Note 3 2 2 4 3 7" xfId="44046"/>
    <cellStyle name="Note 3 2 2 4 4" xfId="8827"/>
    <cellStyle name="Note 3 2 2 4 5" xfId="44047"/>
    <cellStyle name="Note 3 2 2 4 6" xfId="44048"/>
    <cellStyle name="Note 3 2 2 4 7" xfId="44049"/>
    <cellStyle name="Note 3 2 2 4 8" xfId="44050"/>
    <cellStyle name="Note 3 2 2 5" xfId="8828"/>
    <cellStyle name="Note 3 2 2 5 2" xfId="8829"/>
    <cellStyle name="Note 3 2 2 5 2 2" xfId="44051"/>
    <cellStyle name="Note 3 2 2 5 2 3" xfId="44052"/>
    <cellStyle name="Note 3 2 2 5 2 4" xfId="44053"/>
    <cellStyle name="Note 3 2 2 5 2 5" xfId="44054"/>
    <cellStyle name="Note 3 2 2 5 2 6" xfId="44055"/>
    <cellStyle name="Note 3 2 2 5 2 7" xfId="44056"/>
    <cellStyle name="Note 3 2 2 5 2 8" xfId="44057"/>
    <cellStyle name="Note 3 2 2 5 3" xfId="8830"/>
    <cellStyle name="Note 3 2 2 5 3 2" xfId="44058"/>
    <cellStyle name="Note 3 2 2 5 4" xfId="44059"/>
    <cellStyle name="Note 3 2 2 5 5" xfId="44060"/>
    <cellStyle name="Note 3 2 2 5 6" xfId="44061"/>
    <cellStyle name="Note 3 2 2 5 7" xfId="44062"/>
    <cellStyle name="Note 3 2 2 6" xfId="8831"/>
    <cellStyle name="Note 3 2 2 6 2" xfId="44063"/>
    <cellStyle name="Note 3 2 2 6 3" xfId="44064"/>
    <cellStyle name="Note 3 2 2 6 4" xfId="44065"/>
    <cellStyle name="Note 3 2 2 6 5" xfId="44066"/>
    <cellStyle name="Note 3 2 2 6 6" xfId="44067"/>
    <cellStyle name="Note 3 2 2 6 7" xfId="44068"/>
    <cellStyle name="Note 3 2 2 7" xfId="8832"/>
    <cellStyle name="Note 3 2 2 8" xfId="44069"/>
    <cellStyle name="Note 3 2 2 9" xfId="44070"/>
    <cellStyle name="Note 3 2 3" xfId="8833"/>
    <cellStyle name="Note 3 2 3 2" xfId="8834"/>
    <cellStyle name="Note 3 2 3 2 2" xfId="8835"/>
    <cellStyle name="Note 3 2 3 2 2 2" xfId="44071"/>
    <cellStyle name="Note 3 2 3 2 2 3" xfId="44072"/>
    <cellStyle name="Note 3 2 3 2 2 4" xfId="44073"/>
    <cellStyle name="Note 3 2 3 2 2 5" xfId="44074"/>
    <cellStyle name="Note 3 2 3 2 2 6" xfId="44075"/>
    <cellStyle name="Note 3 2 3 2 2 7" xfId="44076"/>
    <cellStyle name="Note 3 2 3 2 2 8" xfId="44077"/>
    <cellStyle name="Note 3 2 3 2 3" xfId="8836"/>
    <cellStyle name="Note 3 2 3 2 3 2" xfId="44078"/>
    <cellStyle name="Note 3 2 3 2 4" xfId="44079"/>
    <cellStyle name="Note 3 2 3 2 5" xfId="44080"/>
    <cellStyle name="Note 3 2 3 2 6" xfId="44081"/>
    <cellStyle name="Note 3 2 3 2 7" xfId="44082"/>
    <cellStyle name="Note 3 2 3 3" xfId="8837"/>
    <cellStyle name="Note 3 2 3 3 2" xfId="44083"/>
    <cellStyle name="Note 3 2 3 3 3" xfId="44084"/>
    <cellStyle name="Note 3 2 3 3 4" xfId="44085"/>
    <cellStyle name="Note 3 2 3 3 5" xfId="44086"/>
    <cellStyle name="Note 3 2 3 3 6" xfId="44087"/>
    <cellStyle name="Note 3 2 3 3 7" xfId="44088"/>
    <cellStyle name="Note 3 2 3 4" xfId="8838"/>
    <cellStyle name="Note 3 2 3 5" xfId="44089"/>
    <cellStyle name="Note 3 2 3 6" xfId="44090"/>
    <cellStyle name="Note 3 2 3 7" xfId="44091"/>
    <cellStyle name="Note 3 2 3 8" xfId="44092"/>
    <cellStyle name="Note 3 2 4" xfId="8839"/>
    <cellStyle name="Note 3 2 4 2" xfId="8840"/>
    <cellStyle name="Note 3 2 4 2 2" xfId="8841"/>
    <cellStyle name="Note 3 2 4 2 2 2" xfId="44093"/>
    <cellStyle name="Note 3 2 4 2 2 3" xfId="44094"/>
    <cellStyle name="Note 3 2 4 2 2 4" xfId="44095"/>
    <cellStyle name="Note 3 2 4 2 2 5" xfId="44096"/>
    <cellStyle name="Note 3 2 4 2 2 6" xfId="44097"/>
    <cellStyle name="Note 3 2 4 2 2 7" xfId="44098"/>
    <cellStyle name="Note 3 2 4 2 2 8" xfId="44099"/>
    <cellStyle name="Note 3 2 4 2 3" xfId="8842"/>
    <cellStyle name="Note 3 2 4 2 3 2" xfId="44100"/>
    <cellStyle name="Note 3 2 4 2 4" xfId="44101"/>
    <cellStyle name="Note 3 2 4 2 5" xfId="44102"/>
    <cellStyle name="Note 3 2 4 2 6" xfId="44103"/>
    <cellStyle name="Note 3 2 4 2 7" xfId="44104"/>
    <cellStyle name="Note 3 2 4 3" xfId="8843"/>
    <cellStyle name="Note 3 2 4 3 2" xfId="44105"/>
    <cellStyle name="Note 3 2 4 3 3" xfId="44106"/>
    <cellStyle name="Note 3 2 4 3 4" xfId="44107"/>
    <cellStyle name="Note 3 2 4 3 5" xfId="44108"/>
    <cellStyle name="Note 3 2 4 3 6" xfId="44109"/>
    <cellStyle name="Note 3 2 4 3 7" xfId="44110"/>
    <cellStyle name="Note 3 2 4 4" xfId="8844"/>
    <cellStyle name="Note 3 2 4 5" xfId="44111"/>
    <cellStyle name="Note 3 2 4 6" xfId="44112"/>
    <cellStyle name="Note 3 2 4 7" xfId="44113"/>
    <cellStyle name="Note 3 2 4 8" xfId="44114"/>
    <cellStyle name="Note 3 2 5" xfId="8845"/>
    <cellStyle name="Note 3 2 5 2" xfId="8846"/>
    <cellStyle name="Note 3 2 5 2 2" xfId="8847"/>
    <cellStyle name="Note 3 2 5 2 2 2" xfId="44115"/>
    <cellStyle name="Note 3 2 5 2 2 3" xfId="44116"/>
    <cellStyle name="Note 3 2 5 2 2 4" xfId="44117"/>
    <cellStyle name="Note 3 2 5 2 2 5" xfId="44118"/>
    <cellStyle name="Note 3 2 5 2 2 6" xfId="44119"/>
    <cellStyle name="Note 3 2 5 2 2 7" xfId="44120"/>
    <cellStyle name="Note 3 2 5 2 2 8" xfId="44121"/>
    <cellStyle name="Note 3 2 5 2 3" xfId="8848"/>
    <cellStyle name="Note 3 2 5 2 3 2" xfId="44122"/>
    <cellStyle name="Note 3 2 5 2 4" xfId="44123"/>
    <cellStyle name="Note 3 2 5 2 5" xfId="44124"/>
    <cellStyle name="Note 3 2 5 2 6" xfId="44125"/>
    <cellStyle name="Note 3 2 5 2 7" xfId="44126"/>
    <cellStyle name="Note 3 2 5 3" xfId="8849"/>
    <cellStyle name="Note 3 2 5 3 2" xfId="44127"/>
    <cellStyle name="Note 3 2 5 3 3" xfId="44128"/>
    <cellStyle name="Note 3 2 5 3 4" xfId="44129"/>
    <cellStyle name="Note 3 2 5 3 5" xfId="44130"/>
    <cellStyle name="Note 3 2 5 3 6" xfId="44131"/>
    <cellStyle name="Note 3 2 5 3 7" xfId="44132"/>
    <cellStyle name="Note 3 2 5 4" xfId="8850"/>
    <cellStyle name="Note 3 2 5 5" xfId="44133"/>
    <cellStyle name="Note 3 2 5 6" xfId="44134"/>
    <cellStyle name="Note 3 2 5 7" xfId="44135"/>
    <cellStyle name="Note 3 2 5 8" xfId="44136"/>
    <cellStyle name="Note 3 2 6" xfId="8851"/>
    <cellStyle name="Note 3 2 6 2" xfId="8852"/>
    <cellStyle name="Note 3 2 6 2 2" xfId="44137"/>
    <cellStyle name="Note 3 2 6 2 3" xfId="44138"/>
    <cellStyle name="Note 3 2 6 2 4" xfId="44139"/>
    <cellStyle name="Note 3 2 6 2 5" xfId="44140"/>
    <cellStyle name="Note 3 2 6 2 6" xfId="44141"/>
    <cellStyle name="Note 3 2 6 2 7" xfId="44142"/>
    <cellStyle name="Note 3 2 6 2 8" xfId="44143"/>
    <cellStyle name="Note 3 2 6 3" xfId="8853"/>
    <cellStyle name="Note 3 2 6 3 2" xfId="44144"/>
    <cellStyle name="Note 3 2 6 4" xfId="44145"/>
    <cellStyle name="Note 3 2 6 5" xfId="44146"/>
    <cellStyle name="Note 3 2 6 6" xfId="44147"/>
    <cellStyle name="Note 3 2 6 7" xfId="44148"/>
    <cellStyle name="Note 3 2 7" xfId="8854"/>
    <cellStyle name="Note 3 2 7 2" xfId="44149"/>
    <cellStyle name="Note 3 2 7 3" xfId="44150"/>
    <cellStyle name="Note 3 2 7 4" xfId="44151"/>
    <cellStyle name="Note 3 2 7 5" xfId="44152"/>
    <cellStyle name="Note 3 2 7 6" xfId="44153"/>
    <cellStyle name="Note 3 2 7 7" xfId="44154"/>
    <cellStyle name="Note 3 2 8" xfId="8855"/>
    <cellStyle name="Note 3 2 9" xfId="44155"/>
    <cellStyle name="Note 3 3" xfId="8856"/>
    <cellStyle name="Note 3 3 10" xfId="44156"/>
    <cellStyle name="Note 3 3 11" xfId="44157"/>
    <cellStyle name="Note 3 3 2" xfId="8857"/>
    <cellStyle name="Note 3 3 2 2" xfId="8858"/>
    <cellStyle name="Note 3 3 2 2 2" xfId="8859"/>
    <cellStyle name="Note 3 3 2 2 2 2" xfId="44158"/>
    <cellStyle name="Note 3 3 2 2 2 3" xfId="44159"/>
    <cellStyle name="Note 3 3 2 2 2 4" xfId="44160"/>
    <cellStyle name="Note 3 3 2 2 2 5" xfId="44161"/>
    <cellStyle name="Note 3 3 2 2 2 6" xfId="44162"/>
    <cellStyle name="Note 3 3 2 2 2 7" xfId="44163"/>
    <cellStyle name="Note 3 3 2 2 2 8" xfId="44164"/>
    <cellStyle name="Note 3 3 2 2 3" xfId="8860"/>
    <cellStyle name="Note 3 3 2 2 3 2" xfId="44165"/>
    <cellStyle name="Note 3 3 2 2 4" xfId="44166"/>
    <cellStyle name="Note 3 3 2 2 5" xfId="44167"/>
    <cellStyle name="Note 3 3 2 2 6" xfId="44168"/>
    <cellStyle name="Note 3 3 2 2 7" xfId="44169"/>
    <cellStyle name="Note 3 3 2 3" xfId="8861"/>
    <cellStyle name="Note 3 3 2 3 2" xfId="44170"/>
    <cellStyle name="Note 3 3 2 3 3" xfId="44171"/>
    <cellStyle name="Note 3 3 2 3 4" xfId="44172"/>
    <cellStyle name="Note 3 3 2 3 5" xfId="44173"/>
    <cellStyle name="Note 3 3 2 3 6" xfId="44174"/>
    <cellStyle name="Note 3 3 2 3 7" xfId="44175"/>
    <cellStyle name="Note 3 3 2 4" xfId="8862"/>
    <cellStyle name="Note 3 3 2 5" xfId="44176"/>
    <cellStyle name="Note 3 3 2 6" xfId="44177"/>
    <cellStyle name="Note 3 3 2 7" xfId="44178"/>
    <cellStyle name="Note 3 3 2 8" xfId="44179"/>
    <cellStyle name="Note 3 3 3" xfId="8863"/>
    <cellStyle name="Note 3 3 3 2" xfId="8864"/>
    <cellStyle name="Note 3 3 3 2 2" xfId="8865"/>
    <cellStyle name="Note 3 3 3 2 2 2" xfId="44180"/>
    <cellStyle name="Note 3 3 3 2 2 3" xfId="44181"/>
    <cellStyle name="Note 3 3 3 2 2 4" xfId="44182"/>
    <cellStyle name="Note 3 3 3 2 2 5" xfId="44183"/>
    <cellStyle name="Note 3 3 3 2 2 6" xfId="44184"/>
    <cellStyle name="Note 3 3 3 2 2 7" xfId="44185"/>
    <cellStyle name="Note 3 3 3 2 2 8" xfId="44186"/>
    <cellStyle name="Note 3 3 3 2 3" xfId="8866"/>
    <cellStyle name="Note 3 3 3 2 3 2" xfId="44187"/>
    <cellStyle name="Note 3 3 3 2 4" xfId="44188"/>
    <cellStyle name="Note 3 3 3 2 5" xfId="44189"/>
    <cellStyle name="Note 3 3 3 2 6" xfId="44190"/>
    <cellStyle name="Note 3 3 3 2 7" xfId="44191"/>
    <cellStyle name="Note 3 3 3 3" xfId="8867"/>
    <cellStyle name="Note 3 3 3 3 2" xfId="44192"/>
    <cellStyle name="Note 3 3 3 3 3" xfId="44193"/>
    <cellStyle name="Note 3 3 3 3 4" xfId="44194"/>
    <cellStyle name="Note 3 3 3 3 5" xfId="44195"/>
    <cellStyle name="Note 3 3 3 3 6" xfId="44196"/>
    <cellStyle name="Note 3 3 3 3 7" xfId="44197"/>
    <cellStyle name="Note 3 3 3 4" xfId="8868"/>
    <cellStyle name="Note 3 3 3 5" xfId="44198"/>
    <cellStyle name="Note 3 3 3 6" xfId="44199"/>
    <cellStyle name="Note 3 3 3 7" xfId="44200"/>
    <cellStyle name="Note 3 3 3 8" xfId="44201"/>
    <cellStyle name="Note 3 3 4" xfId="8869"/>
    <cellStyle name="Note 3 3 4 2" xfId="8870"/>
    <cellStyle name="Note 3 3 4 2 2" xfId="8871"/>
    <cellStyle name="Note 3 3 4 2 2 2" xfId="44202"/>
    <cellStyle name="Note 3 3 4 2 2 3" xfId="44203"/>
    <cellStyle name="Note 3 3 4 2 2 4" xfId="44204"/>
    <cellStyle name="Note 3 3 4 2 2 5" xfId="44205"/>
    <cellStyle name="Note 3 3 4 2 2 6" xfId="44206"/>
    <cellStyle name="Note 3 3 4 2 2 7" xfId="44207"/>
    <cellStyle name="Note 3 3 4 2 2 8" xfId="44208"/>
    <cellStyle name="Note 3 3 4 2 3" xfId="8872"/>
    <cellStyle name="Note 3 3 4 2 3 2" xfId="44209"/>
    <cellStyle name="Note 3 3 4 2 4" xfId="44210"/>
    <cellStyle name="Note 3 3 4 2 5" xfId="44211"/>
    <cellStyle name="Note 3 3 4 2 6" xfId="44212"/>
    <cellStyle name="Note 3 3 4 2 7" xfId="44213"/>
    <cellStyle name="Note 3 3 4 3" xfId="8873"/>
    <cellStyle name="Note 3 3 4 3 2" xfId="44214"/>
    <cellStyle name="Note 3 3 4 3 3" xfId="44215"/>
    <cellStyle name="Note 3 3 4 3 4" xfId="44216"/>
    <cellStyle name="Note 3 3 4 3 5" xfId="44217"/>
    <cellStyle name="Note 3 3 4 3 6" xfId="44218"/>
    <cellStyle name="Note 3 3 4 3 7" xfId="44219"/>
    <cellStyle name="Note 3 3 4 4" xfId="8874"/>
    <cellStyle name="Note 3 3 4 5" xfId="44220"/>
    <cellStyle name="Note 3 3 4 6" xfId="44221"/>
    <cellStyle name="Note 3 3 4 7" xfId="44222"/>
    <cellStyle name="Note 3 3 4 8" xfId="44223"/>
    <cellStyle name="Note 3 3 5" xfId="8875"/>
    <cellStyle name="Note 3 3 5 2" xfId="8876"/>
    <cellStyle name="Note 3 3 5 2 2" xfId="44224"/>
    <cellStyle name="Note 3 3 5 2 3" xfId="44225"/>
    <cellStyle name="Note 3 3 5 2 4" xfId="44226"/>
    <cellStyle name="Note 3 3 5 2 5" xfId="44227"/>
    <cellStyle name="Note 3 3 5 2 6" xfId="44228"/>
    <cellStyle name="Note 3 3 5 2 7" xfId="44229"/>
    <cellStyle name="Note 3 3 5 2 8" xfId="44230"/>
    <cellStyle name="Note 3 3 5 3" xfId="8877"/>
    <cellStyle name="Note 3 3 5 3 2" xfId="44231"/>
    <cellStyle name="Note 3 3 5 4" xfId="44232"/>
    <cellStyle name="Note 3 3 5 5" xfId="44233"/>
    <cellStyle name="Note 3 3 5 6" xfId="44234"/>
    <cellStyle name="Note 3 3 5 7" xfId="44235"/>
    <cellStyle name="Note 3 3 6" xfId="8878"/>
    <cellStyle name="Note 3 3 6 2" xfId="44236"/>
    <cellStyle name="Note 3 3 6 3" xfId="44237"/>
    <cellStyle name="Note 3 3 6 4" xfId="44238"/>
    <cellStyle name="Note 3 3 6 5" xfId="44239"/>
    <cellStyle name="Note 3 3 6 6" xfId="44240"/>
    <cellStyle name="Note 3 3 6 7" xfId="44241"/>
    <cellStyle name="Note 3 3 7" xfId="8879"/>
    <cellStyle name="Note 3 3 8" xfId="44242"/>
    <cellStyle name="Note 3 3 9" xfId="44243"/>
    <cellStyle name="Note 3 4" xfId="8880"/>
    <cellStyle name="Note 3 4 10" xfId="44244"/>
    <cellStyle name="Note 3 4 11" xfId="44245"/>
    <cellStyle name="Note 3 4 2" xfId="8881"/>
    <cellStyle name="Note 3 4 2 2" xfId="8882"/>
    <cellStyle name="Note 3 4 2 2 2" xfId="8883"/>
    <cellStyle name="Note 3 4 2 2 2 2" xfId="44246"/>
    <cellStyle name="Note 3 4 2 2 2 3" xfId="44247"/>
    <cellStyle name="Note 3 4 2 2 2 4" xfId="44248"/>
    <cellStyle name="Note 3 4 2 2 2 5" xfId="44249"/>
    <cellStyle name="Note 3 4 2 2 2 6" xfId="44250"/>
    <cellStyle name="Note 3 4 2 2 2 7" xfId="44251"/>
    <cellStyle name="Note 3 4 2 2 2 8" xfId="44252"/>
    <cellStyle name="Note 3 4 2 2 3" xfId="8884"/>
    <cellStyle name="Note 3 4 2 2 3 2" xfId="44253"/>
    <cellStyle name="Note 3 4 2 2 4" xfId="44254"/>
    <cellStyle name="Note 3 4 2 2 5" xfId="44255"/>
    <cellStyle name="Note 3 4 2 2 6" xfId="44256"/>
    <cellStyle name="Note 3 4 2 2 7" xfId="44257"/>
    <cellStyle name="Note 3 4 2 3" xfId="8885"/>
    <cellStyle name="Note 3 4 2 3 2" xfId="44258"/>
    <cellStyle name="Note 3 4 2 3 3" xfId="44259"/>
    <cellStyle name="Note 3 4 2 3 4" xfId="44260"/>
    <cellStyle name="Note 3 4 2 3 5" xfId="44261"/>
    <cellStyle name="Note 3 4 2 3 6" xfId="44262"/>
    <cellStyle name="Note 3 4 2 3 7" xfId="44263"/>
    <cellStyle name="Note 3 4 2 4" xfId="8886"/>
    <cellStyle name="Note 3 4 2 5" xfId="44264"/>
    <cellStyle name="Note 3 4 2 6" xfId="44265"/>
    <cellStyle name="Note 3 4 2 7" xfId="44266"/>
    <cellStyle name="Note 3 4 2 8" xfId="44267"/>
    <cellStyle name="Note 3 4 3" xfId="8887"/>
    <cellStyle name="Note 3 4 3 2" xfId="8888"/>
    <cellStyle name="Note 3 4 3 2 2" xfId="8889"/>
    <cellStyle name="Note 3 4 3 2 2 2" xfId="44268"/>
    <cellStyle name="Note 3 4 3 2 2 3" xfId="44269"/>
    <cellStyle name="Note 3 4 3 2 2 4" xfId="44270"/>
    <cellStyle name="Note 3 4 3 2 2 5" xfId="44271"/>
    <cellStyle name="Note 3 4 3 2 2 6" xfId="44272"/>
    <cellStyle name="Note 3 4 3 2 2 7" xfId="44273"/>
    <cellStyle name="Note 3 4 3 2 2 8" xfId="44274"/>
    <cellStyle name="Note 3 4 3 2 3" xfId="8890"/>
    <cellStyle name="Note 3 4 3 2 3 2" xfId="44275"/>
    <cellStyle name="Note 3 4 3 2 4" xfId="44276"/>
    <cellStyle name="Note 3 4 3 2 5" xfId="44277"/>
    <cellStyle name="Note 3 4 3 2 6" xfId="44278"/>
    <cellStyle name="Note 3 4 3 2 7" xfId="44279"/>
    <cellStyle name="Note 3 4 3 3" xfId="8891"/>
    <cellStyle name="Note 3 4 3 3 2" xfId="44280"/>
    <cellStyle name="Note 3 4 3 3 3" xfId="44281"/>
    <cellStyle name="Note 3 4 3 3 4" xfId="44282"/>
    <cellStyle name="Note 3 4 3 3 5" xfId="44283"/>
    <cellStyle name="Note 3 4 3 3 6" xfId="44284"/>
    <cellStyle name="Note 3 4 3 3 7" xfId="44285"/>
    <cellStyle name="Note 3 4 3 4" xfId="8892"/>
    <cellStyle name="Note 3 4 3 5" xfId="44286"/>
    <cellStyle name="Note 3 4 3 6" xfId="44287"/>
    <cellStyle name="Note 3 4 3 7" xfId="44288"/>
    <cellStyle name="Note 3 4 3 8" xfId="44289"/>
    <cellStyle name="Note 3 4 4" xfId="8893"/>
    <cellStyle name="Note 3 4 4 2" xfId="8894"/>
    <cellStyle name="Note 3 4 4 2 2" xfId="8895"/>
    <cellStyle name="Note 3 4 4 2 2 2" xfId="44290"/>
    <cellStyle name="Note 3 4 4 2 2 3" xfId="44291"/>
    <cellStyle name="Note 3 4 4 2 2 4" xfId="44292"/>
    <cellStyle name="Note 3 4 4 2 2 5" xfId="44293"/>
    <cellStyle name="Note 3 4 4 2 2 6" xfId="44294"/>
    <cellStyle name="Note 3 4 4 2 2 7" xfId="44295"/>
    <cellStyle name="Note 3 4 4 2 2 8" xfId="44296"/>
    <cellStyle name="Note 3 4 4 2 3" xfId="8896"/>
    <cellStyle name="Note 3 4 4 2 3 2" xfId="44297"/>
    <cellStyle name="Note 3 4 4 2 4" xfId="44298"/>
    <cellStyle name="Note 3 4 4 2 5" xfId="44299"/>
    <cellStyle name="Note 3 4 4 2 6" xfId="44300"/>
    <cellStyle name="Note 3 4 4 2 7" xfId="44301"/>
    <cellStyle name="Note 3 4 4 3" xfId="8897"/>
    <cellStyle name="Note 3 4 4 3 2" xfId="44302"/>
    <cellStyle name="Note 3 4 4 3 3" xfId="44303"/>
    <cellStyle name="Note 3 4 4 3 4" xfId="44304"/>
    <cellStyle name="Note 3 4 4 3 5" xfId="44305"/>
    <cellStyle name="Note 3 4 4 3 6" xfId="44306"/>
    <cellStyle name="Note 3 4 4 3 7" xfId="44307"/>
    <cellStyle name="Note 3 4 4 4" xfId="8898"/>
    <cellStyle name="Note 3 4 4 5" xfId="44308"/>
    <cellStyle name="Note 3 4 4 6" xfId="44309"/>
    <cellStyle name="Note 3 4 4 7" xfId="44310"/>
    <cellStyle name="Note 3 4 4 8" xfId="44311"/>
    <cellStyle name="Note 3 4 5" xfId="8899"/>
    <cellStyle name="Note 3 4 5 2" xfId="8900"/>
    <cellStyle name="Note 3 4 5 2 2" xfId="44312"/>
    <cellStyle name="Note 3 4 5 2 3" xfId="44313"/>
    <cellStyle name="Note 3 4 5 2 4" xfId="44314"/>
    <cellStyle name="Note 3 4 5 2 5" xfId="44315"/>
    <cellStyle name="Note 3 4 5 2 6" xfId="44316"/>
    <cellStyle name="Note 3 4 5 2 7" xfId="44317"/>
    <cellStyle name="Note 3 4 5 2 8" xfId="44318"/>
    <cellStyle name="Note 3 4 5 3" xfId="8901"/>
    <cellStyle name="Note 3 4 5 3 2" xfId="44319"/>
    <cellStyle name="Note 3 4 5 4" xfId="44320"/>
    <cellStyle name="Note 3 4 5 5" xfId="44321"/>
    <cellStyle name="Note 3 4 5 6" xfId="44322"/>
    <cellStyle name="Note 3 4 5 7" xfId="44323"/>
    <cellStyle name="Note 3 4 6" xfId="8902"/>
    <cellStyle name="Note 3 4 6 2" xfId="44324"/>
    <cellStyle name="Note 3 4 6 3" xfId="44325"/>
    <cellStyle name="Note 3 4 6 4" xfId="44326"/>
    <cellStyle name="Note 3 4 6 5" xfId="44327"/>
    <cellStyle name="Note 3 4 6 6" xfId="44328"/>
    <cellStyle name="Note 3 4 6 7" xfId="44329"/>
    <cellStyle name="Note 3 4 7" xfId="8903"/>
    <cellStyle name="Note 3 4 8" xfId="44330"/>
    <cellStyle name="Note 3 4 9" xfId="44331"/>
    <cellStyle name="Note 3 5" xfId="8904"/>
    <cellStyle name="Note 3 5 2" xfId="8905"/>
    <cellStyle name="Note 3 5 2 2" xfId="8906"/>
    <cellStyle name="Note 3 5 2 2 2" xfId="44332"/>
    <cellStyle name="Note 3 5 2 2 3" xfId="44333"/>
    <cellStyle name="Note 3 5 2 2 4" xfId="44334"/>
    <cellStyle name="Note 3 5 2 2 5" xfId="44335"/>
    <cellStyle name="Note 3 5 2 2 6" xfId="44336"/>
    <cellStyle name="Note 3 5 2 2 7" xfId="44337"/>
    <cellStyle name="Note 3 5 2 2 8" xfId="44338"/>
    <cellStyle name="Note 3 5 2 3" xfId="8907"/>
    <cellStyle name="Note 3 5 2 3 2" xfId="44339"/>
    <cellStyle name="Note 3 5 2 4" xfId="44340"/>
    <cellStyle name="Note 3 5 2 5" xfId="44341"/>
    <cellStyle name="Note 3 5 2 6" xfId="44342"/>
    <cellStyle name="Note 3 5 2 7" xfId="44343"/>
    <cellStyle name="Note 3 5 3" xfId="8908"/>
    <cellStyle name="Note 3 5 3 2" xfId="44344"/>
    <cellStyle name="Note 3 5 3 3" xfId="44345"/>
    <cellStyle name="Note 3 5 3 4" xfId="44346"/>
    <cellStyle name="Note 3 5 3 5" xfId="44347"/>
    <cellStyle name="Note 3 5 3 6" xfId="44348"/>
    <cellStyle name="Note 3 5 3 7" xfId="44349"/>
    <cellStyle name="Note 3 5 4" xfId="8909"/>
    <cellStyle name="Note 3 5 5" xfId="44350"/>
    <cellStyle name="Note 3 5 6" xfId="44351"/>
    <cellStyle name="Note 3 5 7" xfId="44352"/>
    <cellStyle name="Note 3 5 8" xfId="44353"/>
    <cellStyle name="Note 3 6" xfId="8910"/>
    <cellStyle name="Note 3 6 2" xfId="8911"/>
    <cellStyle name="Note 3 6 2 2" xfId="8912"/>
    <cellStyle name="Note 3 6 2 2 2" xfId="44354"/>
    <cellStyle name="Note 3 6 2 2 3" xfId="44355"/>
    <cellStyle name="Note 3 6 2 2 4" xfId="44356"/>
    <cellStyle name="Note 3 6 2 2 5" xfId="44357"/>
    <cellStyle name="Note 3 6 2 2 6" xfId="44358"/>
    <cellStyle name="Note 3 6 2 2 7" xfId="44359"/>
    <cellStyle name="Note 3 6 2 2 8" xfId="44360"/>
    <cellStyle name="Note 3 6 2 3" xfId="8913"/>
    <cellStyle name="Note 3 6 2 3 2" xfId="44361"/>
    <cellStyle name="Note 3 6 2 4" xfId="44362"/>
    <cellStyle name="Note 3 6 2 5" xfId="44363"/>
    <cellStyle name="Note 3 6 2 6" xfId="44364"/>
    <cellStyle name="Note 3 6 2 7" xfId="44365"/>
    <cellStyle name="Note 3 6 3" xfId="8914"/>
    <cellStyle name="Note 3 6 3 2" xfId="44366"/>
    <cellStyle name="Note 3 6 3 3" xfId="44367"/>
    <cellStyle name="Note 3 6 3 4" xfId="44368"/>
    <cellStyle name="Note 3 6 3 5" xfId="44369"/>
    <cellStyle name="Note 3 6 3 6" xfId="44370"/>
    <cellStyle name="Note 3 6 3 7" xfId="44371"/>
    <cellStyle name="Note 3 6 4" xfId="8915"/>
    <cellStyle name="Note 3 6 5" xfId="44372"/>
    <cellStyle name="Note 3 6 6" xfId="44373"/>
    <cellStyle name="Note 3 6 7" xfId="44374"/>
    <cellStyle name="Note 3 6 8" xfId="44375"/>
    <cellStyle name="Note 3 7" xfId="8916"/>
    <cellStyle name="Note 3 7 2" xfId="8917"/>
    <cellStyle name="Note 3 7 2 2" xfId="8918"/>
    <cellStyle name="Note 3 7 2 2 2" xfId="44376"/>
    <cellStyle name="Note 3 7 2 2 3" xfId="44377"/>
    <cellStyle name="Note 3 7 2 2 4" xfId="44378"/>
    <cellStyle name="Note 3 7 2 2 5" xfId="44379"/>
    <cellStyle name="Note 3 7 2 2 6" xfId="44380"/>
    <cellStyle name="Note 3 7 2 2 7" xfId="44381"/>
    <cellStyle name="Note 3 7 2 2 8" xfId="44382"/>
    <cellStyle name="Note 3 7 2 3" xfId="8919"/>
    <cellStyle name="Note 3 7 2 3 2" xfId="44383"/>
    <cellStyle name="Note 3 7 2 4" xfId="44384"/>
    <cellStyle name="Note 3 7 2 5" xfId="44385"/>
    <cellStyle name="Note 3 7 2 6" xfId="44386"/>
    <cellStyle name="Note 3 7 2 7" xfId="44387"/>
    <cellStyle name="Note 3 7 3" xfId="8920"/>
    <cellStyle name="Note 3 7 3 2" xfId="44388"/>
    <cellStyle name="Note 3 7 3 3" xfId="44389"/>
    <cellStyle name="Note 3 7 3 4" xfId="44390"/>
    <cellStyle name="Note 3 7 3 5" xfId="44391"/>
    <cellStyle name="Note 3 7 3 6" xfId="44392"/>
    <cellStyle name="Note 3 7 3 7" xfId="44393"/>
    <cellStyle name="Note 3 7 4" xfId="8921"/>
    <cellStyle name="Note 3 7 5" xfId="44394"/>
    <cellStyle name="Note 3 7 6" xfId="44395"/>
    <cellStyle name="Note 3 7 7" xfId="44396"/>
    <cellStyle name="Note 3 7 8" xfId="44397"/>
    <cellStyle name="Note 3 8" xfId="8922"/>
    <cellStyle name="Note 3 8 2" xfId="8923"/>
    <cellStyle name="Note 3 8 2 2" xfId="44398"/>
    <cellStyle name="Note 3 8 2 3" xfId="44399"/>
    <cellStyle name="Note 3 8 2 4" xfId="44400"/>
    <cellStyle name="Note 3 8 2 5" xfId="44401"/>
    <cellStyle name="Note 3 8 2 6" xfId="44402"/>
    <cellStyle name="Note 3 8 2 7" xfId="44403"/>
    <cellStyle name="Note 3 8 2 8" xfId="44404"/>
    <cellStyle name="Note 3 8 3" xfId="8924"/>
    <cellStyle name="Note 3 8 3 2" xfId="44405"/>
    <cellStyle name="Note 3 8 4" xfId="44406"/>
    <cellStyle name="Note 3 8 5" xfId="44407"/>
    <cellStyle name="Note 3 8 6" xfId="44408"/>
    <cellStyle name="Note 3 8 7" xfId="44409"/>
    <cellStyle name="Note 3 9" xfId="8925"/>
    <cellStyle name="Note 3 9 2" xfId="44410"/>
    <cellStyle name="Note 3 9 3" xfId="44411"/>
    <cellStyle name="Note 3 9 4" xfId="44412"/>
    <cellStyle name="Note 3 9 5" xfId="44413"/>
    <cellStyle name="Note 3 9 6" xfId="44414"/>
    <cellStyle name="Note 3 9 7" xfId="44415"/>
    <cellStyle name="Note 4" xfId="8926"/>
    <cellStyle name="Note 4 10" xfId="8927"/>
    <cellStyle name="Note 4 11" xfId="44416"/>
    <cellStyle name="Note 4 12" xfId="44417"/>
    <cellStyle name="Note 4 13" xfId="44418"/>
    <cellStyle name="Note 4 14" xfId="44419"/>
    <cellStyle name="Note 4 2" xfId="8928"/>
    <cellStyle name="Note 4 2 10" xfId="44420"/>
    <cellStyle name="Note 4 2 11" xfId="44421"/>
    <cellStyle name="Note 4 2 12" xfId="44422"/>
    <cellStyle name="Note 4 2 2" xfId="8929"/>
    <cellStyle name="Note 4 2 2 10" xfId="44423"/>
    <cellStyle name="Note 4 2 2 11" xfId="44424"/>
    <cellStyle name="Note 4 2 2 2" xfId="8930"/>
    <cellStyle name="Note 4 2 2 2 2" xfId="8931"/>
    <cellStyle name="Note 4 2 2 2 2 2" xfId="8932"/>
    <cellStyle name="Note 4 2 2 2 2 2 2" xfId="44425"/>
    <cellStyle name="Note 4 2 2 2 2 2 3" xfId="44426"/>
    <cellStyle name="Note 4 2 2 2 2 2 4" xfId="44427"/>
    <cellStyle name="Note 4 2 2 2 2 2 5" xfId="44428"/>
    <cellStyle name="Note 4 2 2 2 2 2 6" xfId="44429"/>
    <cellStyle name="Note 4 2 2 2 2 2 7" xfId="44430"/>
    <cellStyle name="Note 4 2 2 2 2 2 8" xfId="44431"/>
    <cellStyle name="Note 4 2 2 2 2 3" xfId="8933"/>
    <cellStyle name="Note 4 2 2 2 2 3 2" xfId="44432"/>
    <cellStyle name="Note 4 2 2 2 2 4" xfId="44433"/>
    <cellStyle name="Note 4 2 2 2 2 5" xfId="44434"/>
    <cellStyle name="Note 4 2 2 2 2 6" xfId="44435"/>
    <cellStyle name="Note 4 2 2 2 2 7" xfId="44436"/>
    <cellStyle name="Note 4 2 2 2 3" xfId="8934"/>
    <cellStyle name="Note 4 2 2 2 3 2" xfId="44437"/>
    <cellStyle name="Note 4 2 2 2 3 3" xfId="44438"/>
    <cellStyle name="Note 4 2 2 2 3 4" xfId="44439"/>
    <cellStyle name="Note 4 2 2 2 3 5" xfId="44440"/>
    <cellStyle name="Note 4 2 2 2 3 6" xfId="44441"/>
    <cellStyle name="Note 4 2 2 2 3 7" xfId="44442"/>
    <cellStyle name="Note 4 2 2 2 4" xfId="8935"/>
    <cellStyle name="Note 4 2 2 2 5" xfId="44443"/>
    <cellStyle name="Note 4 2 2 2 6" xfId="44444"/>
    <cellStyle name="Note 4 2 2 2 7" xfId="44445"/>
    <cellStyle name="Note 4 2 2 2 8" xfId="44446"/>
    <cellStyle name="Note 4 2 2 3" xfId="8936"/>
    <cellStyle name="Note 4 2 2 3 2" xfId="8937"/>
    <cellStyle name="Note 4 2 2 3 2 2" xfId="8938"/>
    <cellStyle name="Note 4 2 2 3 2 2 2" xfId="44447"/>
    <cellStyle name="Note 4 2 2 3 2 2 3" xfId="44448"/>
    <cellStyle name="Note 4 2 2 3 2 2 4" xfId="44449"/>
    <cellStyle name="Note 4 2 2 3 2 2 5" xfId="44450"/>
    <cellStyle name="Note 4 2 2 3 2 2 6" xfId="44451"/>
    <cellStyle name="Note 4 2 2 3 2 2 7" xfId="44452"/>
    <cellStyle name="Note 4 2 2 3 2 2 8" xfId="44453"/>
    <cellStyle name="Note 4 2 2 3 2 3" xfId="8939"/>
    <cellStyle name="Note 4 2 2 3 2 3 2" xfId="44454"/>
    <cellStyle name="Note 4 2 2 3 2 4" xfId="44455"/>
    <cellStyle name="Note 4 2 2 3 2 5" xfId="44456"/>
    <cellStyle name="Note 4 2 2 3 2 6" xfId="44457"/>
    <cellStyle name="Note 4 2 2 3 2 7" xfId="44458"/>
    <cellStyle name="Note 4 2 2 3 3" xfId="8940"/>
    <cellStyle name="Note 4 2 2 3 3 2" xfId="44459"/>
    <cellStyle name="Note 4 2 2 3 3 3" xfId="44460"/>
    <cellStyle name="Note 4 2 2 3 3 4" xfId="44461"/>
    <cellStyle name="Note 4 2 2 3 3 5" xfId="44462"/>
    <cellStyle name="Note 4 2 2 3 3 6" xfId="44463"/>
    <cellStyle name="Note 4 2 2 3 3 7" xfId="44464"/>
    <cellStyle name="Note 4 2 2 3 4" xfId="8941"/>
    <cellStyle name="Note 4 2 2 3 5" xfId="44465"/>
    <cellStyle name="Note 4 2 2 3 6" xfId="44466"/>
    <cellStyle name="Note 4 2 2 3 7" xfId="44467"/>
    <cellStyle name="Note 4 2 2 3 8" xfId="44468"/>
    <cellStyle name="Note 4 2 2 4" xfId="8942"/>
    <cellStyle name="Note 4 2 2 4 2" xfId="8943"/>
    <cellStyle name="Note 4 2 2 4 2 2" xfId="8944"/>
    <cellStyle name="Note 4 2 2 4 2 2 2" xfId="44469"/>
    <cellStyle name="Note 4 2 2 4 2 2 3" xfId="44470"/>
    <cellStyle name="Note 4 2 2 4 2 2 4" xfId="44471"/>
    <cellStyle name="Note 4 2 2 4 2 2 5" xfId="44472"/>
    <cellStyle name="Note 4 2 2 4 2 2 6" xfId="44473"/>
    <cellStyle name="Note 4 2 2 4 2 2 7" xfId="44474"/>
    <cellStyle name="Note 4 2 2 4 2 2 8" xfId="44475"/>
    <cellStyle name="Note 4 2 2 4 2 3" xfId="8945"/>
    <cellStyle name="Note 4 2 2 4 2 3 2" xfId="44476"/>
    <cellStyle name="Note 4 2 2 4 2 4" xfId="44477"/>
    <cellStyle name="Note 4 2 2 4 2 5" xfId="44478"/>
    <cellStyle name="Note 4 2 2 4 2 6" xfId="44479"/>
    <cellStyle name="Note 4 2 2 4 2 7" xfId="44480"/>
    <cellStyle name="Note 4 2 2 4 3" xfId="8946"/>
    <cellStyle name="Note 4 2 2 4 3 2" xfId="44481"/>
    <cellStyle name="Note 4 2 2 4 3 3" xfId="44482"/>
    <cellStyle name="Note 4 2 2 4 3 4" xfId="44483"/>
    <cellStyle name="Note 4 2 2 4 3 5" xfId="44484"/>
    <cellStyle name="Note 4 2 2 4 3 6" xfId="44485"/>
    <cellStyle name="Note 4 2 2 4 3 7" xfId="44486"/>
    <cellStyle name="Note 4 2 2 4 4" xfId="8947"/>
    <cellStyle name="Note 4 2 2 4 5" xfId="44487"/>
    <cellStyle name="Note 4 2 2 4 6" xfId="44488"/>
    <cellStyle name="Note 4 2 2 4 7" xfId="44489"/>
    <cellStyle name="Note 4 2 2 4 8" xfId="44490"/>
    <cellStyle name="Note 4 2 2 5" xfId="8948"/>
    <cellStyle name="Note 4 2 2 5 2" xfId="8949"/>
    <cellStyle name="Note 4 2 2 5 2 2" xfId="44491"/>
    <cellStyle name="Note 4 2 2 5 2 3" xfId="44492"/>
    <cellStyle name="Note 4 2 2 5 2 4" xfId="44493"/>
    <cellStyle name="Note 4 2 2 5 2 5" xfId="44494"/>
    <cellStyle name="Note 4 2 2 5 2 6" xfId="44495"/>
    <cellStyle name="Note 4 2 2 5 2 7" xfId="44496"/>
    <cellStyle name="Note 4 2 2 5 2 8" xfId="44497"/>
    <cellStyle name="Note 4 2 2 5 3" xfId="8950"/>
    <cellStyle name="Note 4 2 2 5 3 2" xfId="44498"/>
    <cellStyle name="Note 4 2 2 5 4" xfId="44499"/>
    <cellStyle name="Note 4 2 2 5 5" xfId="44500"/>
    <cellStyle name="Note 4 2 2 5 6" xfId="44501"/>
    <cellStyle name="Note 4 2 2 5 7" xfId="44502"/>
    <cellStyle name="Note 4 2 2 6" xfId="8951"/>
    <cellStyle name="Note 4 2 2 6 2" xfId="44503"/>
    <cellStyle name="Note 4 2 2 6 3" xfId="44504"/>
    <cellStyle name="Note 4 2 2 6 4" xfId="44505"/>
    <cellStyle name="Note 4 2 2 6 5" xfId="44506"/>
    <cellStyle name="Note 4 2 2 6 6" xfId="44507"/>
    <cellStyle name="Note 4 2 2 6 7" xfId="44508"/>
    <cellStyle name="Note 4 2 2 7" xfId="8952"/>
    <cellStyle name="Note 4 2 2 8" xfId="44509"/>
    <cellStyle name="Note 4 2 2 9" xfId="44510"/>
    <cellStyle name="Note 4 2 3" xfId="8953"/>
    <cellStyle name="Note 4 2 3 2" xfId="8954"/>
    <cellStyle name="Note 4 2 3 2 2" xfId="8955"/>
    <cellStyle name="Note 4 2 3 2 2 2" xfId="44511"/>
    <cellStyle name="Note 4 2 3 2 2 3" xfId="44512"/>
    <cellStyle name="Note 4 2 3 2 2 4" xfId="44513"/>
    <cellStyle name="Note 4 2 3 2 2 5" xfId="44514"/>
    <cellStyle name="Note 4 2 3 2 2 6" xfId="44515"/>
    <cellStyle name="Note 4 2 3 2 2 7" xfId="44516"/>
    <cellStyle name="Note 4 2 3 2 2 8" xfId="44517"/>
    <cellStyle name="Note 4 2 3 2 3" xfId="8956"/>
    <cellStyle name="Note 4 2 3 2 3 2" xfId="44518"/>
    <cellStyle name="Note 4 2 3 2 4" xfId="44519"/>
    <cellStyle name="Note 4 2 3 2 5" xfId="44520"/>
    <cellStyle name="Note 4 2 3 2 6" xfId="44521"/>
    <cellStyle name="Note 4 2 3 2 7" xfId="44522"/>
    <cellStyle name="Note 4 2 3 3" xfId="8957"/>
    <cellStyle name="Note 4 2 3 3 2" xfId="44523"/>
    <cellStyle name="Note 4 2 3 3 3" xfId="44524"/>
    <cellStyle name="Note 4 2 3 3 4" xfId="44525"/>
    <cellStyle name="Note 4 2 3 3 5" xfId="44526"/>
    <cellStyle name="Note 4 2 3 3 6" xfId="44527"/>
    <cellStyle name="Note 4 2 3 3 7" xfId="44528"/>
    <cellStyle name="Note 4 2 3 4" xfId="8958"/>
    <cellStyle name="Note 4 2 3 5" xfId="44529"/>
    <cellStyle name="Note 4 2 3 6" xfId="44530"/>
    <cellStyle name="Note 4 2 3 7" xfId="44531"/>
    <cellStyle name="Note 4 2 3 8" xfId="44532"/>
    <cellStyle name="Note 4 2 4" xfId="8959"/>
    <cellStyle name="Note 4 2 4 2" xfId="8960"/>
    <cellStyle name="Note 4 2 4 2 2" xfId="8961"/>
    <cellStyle name="Note 4 2 4 2 2 2" xfId="44533"/>
    <cellStyle name="Note 4 2 4 2 2 3" xfId="44534"/>
    <cellStyle name="Note 4 2 4 2 2 4" xfId="44535"/>
    <cellStyle name="Note 4 2 4 2 2 5" xfId="44536"/>
    <cellStyle name="Note 4 2 4 2 2 6" xfId="44537"/>
    <cellStyle name="Note 4 2 4 2 2 7" xfId="44538"/>
    <cellStyle name="Note 4 2 4 2 2 8" xfId="44539"/>
    <cellStyle name="Note 4 2 4 2 3" xfId="8962"/>
    <cellStyle name="Note 4 2 4 2 3 2" xfId="44540"/>
    <cellStyle name="Note 4 2 4 2 4" xfId="44541"/>
    <cellStyle name="Note 4 2 4 2 5" xfId="44542"/>
    <cellStyle name="Note 4 2 4 2 6" xfId="44543"/>
    <cellStyle name="Note 4 2 4 2 7" xfId="44544"/>
    <cellStyle name="Note 4 2 4 3" xfId="8963"/>
    <cellStyle name="Note 4 2 4 3 2" xfId="44545"/>
    <cellStyle name="Note 4 2 4 3 3" xfId="44546"/>
    <cellStyle name="Note 4 2 4 3 4" xfId="44547"/>
    <cellStyle name="Note 4 2 4 3 5" xfId="44548"/>
    <cellStyle name="Note 4 2 4 3 6" xfId="44549"/>
    <cellStyle name="Note 4 2 4 3 7" xfId="44550"/>
    <cellStyle name="Note 4 2 4 4" xfId="8964"/>
    <cellStyle name="Note 4 2 4 5" xfId="44551"/>
    <cellStyle name="Note 4 2 4 6" xfId="44552"/>
    <cellStyle name="Note 4 2 4 7" xfId="44553"/>
    <cellStyle name="Note 4 2 4 8" xfId="44554"/>
    <cellStyle name="Note 4 2 5" xfId="8965"/>
    <cellStyle name="Note 4 2 5 2" xfId="8966"/>
    <cellStyle name="Note 4 2 5 2 2" xfId="8967"/>
    <cellStyle name="Note 4 2 5 2 2 2" xfId="44555"/>
    <cellStyle name="Note 4 2 5 2 2 3" xfId="44556"/>
    <cellStyle name="Note 4 2 5 2 2 4" xfId="44557"/>
    <cellStyle name="Note 4 2 5 2 2 5" xfId="44558"/>
    <cellStyle name="Note 4 2 5 2 2 6" xfId="44559"/>
    <cellStyle name="Note 4 2 5 2 2 7" xfId="44560"/>
    <cellStyle name="Note 4 2 5 2 2 8" xfId="44561"/>
    <cellStyle name="Note 4 2 5 2 3" xfId="8968"/>
    <cellStyle name="Note 4 2 5 2 3 2" xfId="44562"/>
    <cellStyle name="Note 4 2 5 2 4" xfId="44563"/>
    <cellStyle name="Note 4 2 5 2 5" xfId="44564"/>
    <cellStyle name="Note 4 2 5 2 6" xfId="44565"/>
    <cellStyle name="Note 4 2 5 2 7" xfId="44566"/>
    <cellStyle name="Note 4 2 5 3" xfId="8969"/>
    <cellStyle name="Note 4 2 5 3 2" xfId="44567"/>
    <cellStyle name="Note 4 2 5 3 3" xfId="44568"/>
    <cellStyle name="Note 4 2 5 3 4" xfId="44569"/>
    <cellStyle name="Note 4 2 5 3 5" xfId="44570"/>
    <cellStyle name="Note 4 2 5 3 6" xfId="44571"/>
    <cellStyle name="Note 4 2 5 3 7" xfId="44572"/>
    <cellStyle name="Note 4 2 5 4" xfId="8970"/>
    <cellStyle name="Note 4 2 5 5" xfId="44573"/>
    <cellStyle name="Note 4 2 5 6" xfId="44574"/>
    <cellStyle name="Note 4 2 5 7" xfId="44575"/>
    <cellStyle name="Note 4 2 5 8" xfId="44576"/>
    <cellStyle name="Note 4 2 6" xfId="8971"/>
    <cellStyle name="Note 4 2 6 2" xfId="8972"/>
    <cellStyle name="Note 4 2 6 2 2" xfId="44577"/>
    <cellStyle name="Note 4 2 6 2 3" xfId="44578"/>
    <cellStyle name="Note 4 2 6 2 4" xfId="44579"/>
    <cellStyle name="Note 4 2 6 2 5" xfId="44580"/>
    <cellStyle name="Note 4 2 6 2 6" xfId="44581"/>
    <cellStyle name="Note 4 2 6 2 7" xfId="44582"/>
    <cellStyle name="Note 4 2 6 2 8" xfId="44583"/>
    <cellStyle name="Note 4 2 6 3" xfId="8973"/>
    <cellStyle name="Note 4 2 6 3 2" xfId="44584"/>
    <cellStyle name="Note 4 2 6 4" xfId="44585"/>
    <cellStyle name="Note 4 2 6 5" xfId="44586"/>
    <cellStyle name="Note 4 2 6 6" xfId="44587"/>
    <cellStyle name="Note 4 2 6 7" xfId="44588"/>
    <cellStyle name="Note 4 2 7" xfId="8974"/>
    <cellStyle name="Note 4 2 7 2" xfId="44589"/>
    <cellStyle name="Note 4 2 7 3" xfId="44590"/>
    <cellStyle name="Note 4 2 7 4" xfId="44591"/>
    <cellStyle name="Note 4 2 7 5" xfId="44592"/>
    <cellStyle name="Note 4 2 7 6" xfId="44593"/>
    <cellStyle name="Note 4 2 7 7" xfId="44594"/>
    <cellStyle name="Note 4 2 8" xfId="8975"/>
    <cellStyle name="Note 4 2 9" xfId="44595"/>
    <cellStyle name="Note 4 3" xfId="8976"/>
    <cellStyle name="Note 4 3 10" xfId="44596"/>
    <cellStyle name="Note 4 3 11" xfId="44597"/>
    <cellStyle name="Note 4 3 2" xfId="8977"/>
    <cellStyle name="Note 4 3 2 2" xfId="8978"/>
    <cellStyle name="Note 4 3 2 2 2" xfId="8979"/>
    <cellStyle name="Note 4 3 2 2 2 2" xfId="44598"/>
    <cellStyle name="Note 4 3 2 2 2 3" xfId="44599"/>
    <cellStyle name="Note 4 3 2 2 2 4" xfId="44600"/>
    <cellStyle name="Note 4 3 2 2 2 5" xfId="44601"/>
    <cellStyle name="Note 4 3 2 2 2 6" xfId="44602"/>
    <cellStyle name="Note 4 3 2 2 2 7" xfId="44603"/>
    <cellStyle name="Note 4 3 2 2 2 8" xfId="44604"/>
    <cellStyle name="Note 4 3 2 2 3" xfId="8980"/>
    <cellStyle name="Note 4 3 2 2 3 2" xfId="44605"/>
    <cellStyle name="Note 4 3 2 2 4" xfId="44606"/>
    <cellStyle name="Note 4 3 2 2 5" xfId="44607"/>
    <cellStyle name="Note 4 3 2 2 6" xfId="44608"/>
    <cellStyle name="Note 4 3 2 2 7" xfId="44609"/>
    <cellStyle name="Note 4 3 2 3" xfId="8981"/>
    <cellStyle name="Note 4 3 2 3 2" xfId="44610"/>
    <cellStyle name="Note 4 3 2 3 3" xfId="44611"/>
    <cellStyle name="Note 4 3 2 3 4" xfId="44612"/>
    <cellStyle name="Note 4 3 2 3 5" xfId="44613"/>
    <cellStyle name="Note 4 3 2 3 6" xfId="44614"/>
    <cellStyle name="Note 4 3 2 3 7" xfId="44615"/>
    <cellStyle name="Note 4 3 2 4" xfId="8982"/>
    <cellStyle name="Note 4 3 2 5" xfId="44616"/>
    <cellStyle name="Note 4 3 2 6" xfId="44617"/>
    <cellStyle name="Note 4 3 2 7" xfId="44618"/>
    <cellStyle name="Note 4 3 2 8" xfId="44619"/>
    <cellStyle name="Note 4 3 3" xfId="8983"/>
    <cellStyle name="Note 4 3 3 2" xfId="8984"/>
    <cellStyle name="Note 4 3 3 2 2" xfId="8985"/>
    <cellStyle name="Note 4 3 3 2 2 2" xfId="44620"/>
    <cellStyle name="Note 4 3 3 2 2 3" xfId="44621"/>
    <cellStyle name="Note 4 3 3 2 2 4" xfId="44622"/>
    <cellStyle name="Note 4 3 3 2 2 5" xfId="44623"/>
    <cellStyle name="Note 4 3 3 2 2 6" xfId="44624"/>
    <cellStyle name="Note 4 3 3 2 2 7" xfId="44625"/>
    <cellStyle name="Note 4 3 3 2 2 8" xfId="44626"/>
    <cellStyle name="Note 4 3 3 2 3" xfId="8986"/>
    <cellStyle name="Note 4 3 3 2 3 2" xfId="44627"/>
    <cellStyle name="Note 4 3 3 2 4" xfId="44628"/>
    <cellStyle name="Note 4 3 3 2 5" xfId="44629"/>
    <cellStyle name="Note 4 3 3 2 6" xfId="44630"/>
    <cellStyle name="Note 4 3 3 2 7" xfId="44631"/>
    <cellStyle name="Note 4 3 3 3" xfId="8987"/>
    <cellStyle name="Note 4 3 3 3 2" xfId="44632"/>
    <cellStyle name="Note 4 3 3 3 3" xfId="44633"/>
    <cellStyle name="Note 4 3 3 3 4" xfId="44634"/>
    <cellStyle name="Note 4 3 3 3 5" xfId="44635"/>
    <cellStyle name="Note 4 3 3 3 6" xfId="44636"/>
    <cellStyle name="Note 4 3 3 3 7" xfId="44637"/>
    <cellStyle name="Note 4 3 3 4" xfId="8988"/>
    <cellStyle name="Note 4 3 3 5" xfId="44638"/>
    <cellStyle name="Note 4 3 3 6" xfId="44639"/>
    <cellStyle name="Note 4 3 3 7" xfId="44640"/>
    <cellStyle name="Note 4 3 3 8" xfId="44641"/>
    <cellStyle name="Note 4 3 4" xfId="8989"/>
    <cellStyle name="Note 4 3 4 2" xfId="8990"/>
    <cellStyle name="Note 4 3 4 2 2" xfId="8991"/>
    <cellStyle name="Note 4 3 4 2 2 2" xfId="44642"/>
    <cellStyle name="Note 4 3 4 2 2 3" xfId="44643"/>
    <cellStyle name="Note 4 3 4 2 2 4" xfId="44644"/>
    <cellStyle name="Note 4 3 4 2 2 5" xfId="44645"/>
    <cellStyle name="Note 4 3 4 2 2 6" xfId="44646"/>
    <cellStyle name="Note 4 3 4 2 2 7" xfId="44647"/>
    <cellStyle name="Note 4 3 4 2 2 8" xfId="44648"/>
    <cellStyle name="Note 4 3 4 2 3" xfId="8992"/>
    <cellStyle name="Note 4 3 4 2 3 2" xfId="44649"/>
    <cellStyle name="Note 4 3 4 2 4" xfId="44650"/>
    <cellStyle name="Note 4 3 4 2 5" xfId="44651"/>
    <cellStyle name="Note 4 3 4 2 6" xfId="44652"/>
    <cellStyle name="Note 4 3 4 2 7" xfId="44653"/>
    <cellStyle name="Note 4 3 4 3" xfId="8993"/>
    <cellStyle name="Note 4 3 4 3 2" xfId="44654"/>
    <cellStyle name="Note 4 3 4 3 3" xfId="44655"/>
    <cellStyle name="Note 4 3 4 3 4" xfId="44656"/>
    <cellStyle name="Note 4 3 4 3 5" xfId="44657"/>
    <cellStyle name="Note 4 3 4 3 6" xfId="44658"/>
    <cellStyle name="Note 4 3 4 3 7" xfId="44659"/>
    <cellStyle name="Note 4 3 4 4" xfId="8994"/>
    <cellStyle name="Note 4 3 4 5" xfId="44660"/>
    <cellStyle name="Note 4 3 4 6" xfId="44661"/>
    <cellStyle name="Note 4 3 4 7" xfId="44662"/>
    <cellStyle name="Note 4 3 4 8" xfId="44663"/>
    <cellStyle name="Note 4 3 5" xfId="8995"/>
    <cellStyle name="Note 4 3 5 2" xfId="8996"/>
    <cellStyle name="Note 4 3 5 2 2" xfId="44664"/>
    <cellStyle name="Note 4 3 5 2 3" xfId="44665"/>
    <cellStyle name="Note 4 3 5 2 4" xfId="44666"/>
    <cellStyle name="Note 4 3 5 2 5" xfId="44667"/>
    <cellStyle name="Note 4 3 5 2 6" xfId="44668"/>
    <cellStyle name="Note 4 3 5 2 7" xfId="44669"/>
    <cellStyle name="Note 4 3 5 2 8" xfId="44670"/>
    <cellStyle name="Note 4 3 5 3" xfId="8997"/>
    <cellStyle name="Note 4 3 5 3 2" xfId="44671"/>
    <cellStyle name="Note 4 3 5 4" xfId="44672"/>
    <cellStyle name="Note 4 3 5 5" xfId="44673"/>
    <cellStyle name="Note 4 3 5 6" xfId="44674"/>
    <cellStyle name="Note 4 3 5 7" xfId="44675"/>
    <cellStyle name="Note 4 3 6" xfId="8998"/>
    <cellStyle name="Note 4 3 6 2" xfId="44676"/>
    <cellStyle name="Note 4 3 6 3" xfId="44677"/>
    <cellStyle name="Note 4 3 6 4" xfId="44678"/>
    <cellStyle name="Note 4 3 6 5" xfId="44679"/>
    <cellStyle name="Note 4 3 6 6" xfId="44680"/>
    <cellStyle name="Note 4 3 6 7" xfId="44681"/>
    <cellStyle name="Note 4 3 7" xfId="8999"/>
    <cellStyle name="Note 4 3 8" xfId="44682"/>
    <cellStyle name="Note 4 3 9" xfId="44683"/>
    <cellStyle name="Note 4 4" xfId="9000"/>
    <cellStyle name="Note 4 4 10" xfId="44684"/>
    <cellStyle name="Note 4 4 11" xfId="44685"/>
    <cellStyle name="Note 4 4 2" xfId="9001"/>
    <cellStyle name="Note 4 4 2 2" xfId="9002"/>
    <cellStyle name="Note 4 4 2 2 2" xfId="9003"/>
    <cellStyle name="Note 4 4 2 2 2 2" xfId="44686"/>
    <cellStyle name="Note 4 4 2 2 2 3" xfId="44687"/>
    <cellStyle name="Note 4 4 2 2 2 4" xfId="44688"/>
    <cellStyle name="Note 4 4 2 2 2 5" xfId="44689"/>
    <cellStyle name="Note 4 4 2 2 2 6" xfId="44690"/>
    <cellStyle name="Note 4 4 2 2 2 7" xfId="44691"/>
    <cellStyle name="Note 4 4 2 2 2 8" xfId="44692"/>
    <cellStyle name="Note 4 4 2 2 3" xfId="9004"/>
    <cellStyle name="Note 4 4 2 2 3 2" xfId="44693"/>
    <cellStyle name="Note 4 4 2 2 4" xfId="44694"/>
    <cellStyle name="Note 4 4 2 2 5" xfId="44695"/>
    <cellStyle name="Note 4 4 2 2 6" xfId="44696"/>
    <cellStyle name="Note 4 4 2 2 7" xfId="44697"/>
    <cellStyle name="Note 4 4 2 3" xfId="9005"/>
    <cellStyle name="Note 4 4 2 3 2" xfId="44698"/>
    <cellStyle name="Note 4 4 2 3 3" xfId="44699"/>
    <cellStyle name="Note 4 4 2 3 4" xfId="44700"/>
    <cellStyle name="Note 4 4 2 3 5" xfId="44701"/>
    <cellStyle name="Note 4 4 2 3 6" xfId="44702"/>
    <cellStyle name="Note 4 4 2 3 7" xfId="44703"/>
    <cellStyle name="Note 4 4 2 4" xfId="9006"/>
    <cellStyle name="Note 4 4 2 5" xfId="44704"/>
    <cellStyle name="Note 4 4 2 6" xfId="44705"/>
    <cellStyle name="Note 4 4 2 7" xfId="44706"/>
    <cellStyle name="Note 4 4 2 8" xfId="44707"/>
    <cellStyle name="Note 4 4 3" xfId="9007"/>
    <cellStyle name="Note 4 4 3 2" xfId="9008"/>
    <cellStyle name="Note 4 4 3 2 2" xfId="9009"/>
    <cellStyle name="Note 4 4 3 2 2 2" xfId="44708"/>
    <cellStyle name="Note 4 4 3 2 2 3" xfId="44709"/>
    <cellStyle name="Note 4 4 3 2 2 4" xfId="44710"/>
    <cellStyle name="Note 4 4 3 2 2 5" xfId="44711"/>
    <cellStyle name="Note 4 4 3 2 2 6" xfId="44712"/>
    <cellStyle name="Note 4 4 3 2 2 7" xfId="44713"/>
    <cellStyle name="Note 4 4 3 2 2 8" xfId="44714"/>
    <cellStyle name="Note 4 4 3 2 3" xfId="9010"/>
    <cellStyle name="Note 4 4 3 2 3 2" xfId="44715"/>
    <cellStyle name="Note 4 4 3 2 4" xfId="44716"/>
    <cellStyle name="Note 4 4 3 2 5" xfId="44717"/>
    <cellStyle name="Note 4 4 3 2 6" xfId="44718"/>
    <cellStyle name="Note 4 4 3 2 7" xfId="44719"/>
    <cellStyle name="Note 4 4 3 3" xfId="9011"/>
    <cellStyle name="Note 4 4 3 3 2" xfId="44720"/>
    <cellStyle name="Note 4 4 3 3 3" xfId="44721"/>
    <cellStyle name="Note 4 4 3 3 4" xfId="44722"/>
    <cellStyle name="Note 4 4 3 3 5" xfId="44723"/>
    <cellStyle name="Note 4 4 3 3 6" xfId="44724"/>
    <cellStyle name="Note 4 4 3 3 7" xfId="44725"/>
    <cellStyle name="Note 4 4 3 4" xfId="9012"/>
    <cellStyle name="Note 4 4 3 5" xfId="44726"/>
    <cellStyle name="Note 4 4 3 6" xfId="44727"/>
    <cellStyle name="Note 4 4 3 7" xfId="44728"/>
    <cellStyle name="Note 4 4 3 8" xfId="44729"/>
    <cellStyle name="Note 4 4 4" xfId="9013"/>
    <cellStyle name="Note 4 4 4 2" xfId="9014"/>
    <cellStyle name="Note 4 4 4 2 2" xfId="9015"/>
    <cellStyle name="Note 4 4 4 2 2 2" xfId="44730"/>
    <cellStyle name="Note 4 4 4 2 2 3" xfId="44731"/>
    <cellStyle name="Note 4 4 4 2 2 4" xfId="44732"/>
    <cellStyle name="Note 4 4 4 2 2 5" xfId="44733"/>
    <cellStyle name="Note 4 4 4 2 2 6" xfId="44734"/>
    <cellStyle name="Note 4 4 4 2 2 7" xfId="44735"/>
    <cellStyle name="Note 4 4 4 2 2 8" xfId="44736"/>
    <cellStyle name="Note 4 4 4 2 3" xfId="9016"/>
    <cellStyle name="Note 4 4 4 2 3 2" xfId="44737"/>
    <cellStyle name="Note 4 4 4 2 4" xfId="44738"/>
    <cellStyle name="Note 4 4 4 2 5" xfId="44739"/>
    <cellStyle name="Note 4 4 4 2 6" xfId="44740"/>
    <cellStyle name="Note 4 4 4 2 7" xfId="44741"/>
    <cellStyle name="Note 4 4 4 3" xfId="9017"/>
    <cellStyle name="Note 4 4 4 3 2" xfId="44742"/>
    <cellStyle name="Note 4 4 4 3 3" xfId="44743"/>
    <cellStyle name="Note 4 4 4 3 4" xfId="44744"/>
    <cellStyle name="Note 4 4 4 3 5" xfId="44745"/>
    <cellStyle name="Note 4 4 4 3 6" xfId="44746"/>
    <cellStyle name="Note 4 4 4 3 7" xfId="44747"/>
    <cellStyle name="Note 4 4 4 4" xfId="9018"/>
    <cellStyle name="Note 4 4 4 5" xfId="44748"/>
    <cellStyle name="Note 4 4 4 6" xfId="44749"/>
    <cellStyle name="Note 4 4 4 7" xfId="44750"/>
    <cellStyle name="Note 4 4 4 8" xfId="44751"/>
    <cellStyle name="Note 4 4 5" xfId="9019"/>
    <cellStyle name="Note 4 4 5 2" xfId="9020"/>
    <cellStyle name="Note 4 4 5 2 2" xfId="44752"/>
    <cellStyle name="Note 4 4 5 2 3" xfId="44753"/>
    <cellStyle name="Note 4 4 5 2 4" xfId="44754"/>
    <cellStyle name="Note 4 4 5 2 5" xfId="44755"/>
    <cellStyle name="Note 4 4 5 2 6" xfId="44756"/>
    <cellStyle name="Note 4 4 5 2 7" xfId="44757"/>
    <cellStyle name="Note 4 4 5 2 8" xfId="44758"/>
    <cellStyle name="Note 4 4 5 3" xfId="9021"/>
    <cellStyle name="Note 4 4 5 3 2" xfId="44759"/>
    <cellStyle name="Note 4 4 5 4" xfId="44760"/>
    <cellStyle name="Note 4 4 5 5" xfId="44761"/>
    <cellStyle name="Note 4 4 5 6" xfId="44762"/>
    <cellStyle name="Note 4 4 5 7" xfId="44763"/>
    <cellStyle name="Note 4 4 6" xfId="9022"/>
    <cellStyle name="Note 4 4 6 2" xfId="44764"/>
    <cellStyle name="Note 4 4 6 3" xfId="44765"/>
    <cellStyle name="Note 4 4 6 4" xfId="44766"/>
    <cellStyle name="Note 4 4 6 5" xfId="44767"/>
    <cellStyle name="Note 4 4 6 6" xfId="44768"/>
    <cellStyle name="Note 4 4 6 7" xfId="44769"/>
    <cellStyle name="Note 4 4 7" xfId="9023"/>
    <cellStyle name="Note 4 4 8" xfId="44770"/>
    <cellStyle name="Note 4 4 9" xfId="44771"/>
    <cellStyle name="Note 4 5" xfId="9024"/>
    <cellStyle name="Note 4 5 2" xfId="9025"/>
    <cellStyle name="Note 4 5 2 2" xfId="9026"/>
    <cellStyle name="Note 4 5 2 2 2" xfId="44772"/>
    <cellStyle name="Note 4 5 2 2 3" xfId="44773"/>
    <cellStyle name="Note 4 5 2 2 4" xfId="44774"/>
    <cellStyle name="Note 4 5 2 2 5" xfId="44775"/>
    <cellStyle name="Note 4 5 2 2 6" xfId="44776"/>
    <cellStyle name="Note 4 5 2 2 7" xfId="44777"/>
    <cellStyle name="Note 4 5 2 2 8" xfId="44778"/>
    <cellStyle name="Note 4 5 2 3" xfId="9027"/>
    <cellStyle name="Note 4 5 2 3 2" xfId="44779"/>
    <cellStyle name="Note 4 5 2 4" xfId="44780"/>
    <cellStyle name="Note 4 5 2 5" xfId="44781"/>
    <cellStyle name="Note 4 5 2 6" xfId="44782"/>
    <cellStyle name="Note 4 5 2 7" xfId="44783"/>
    <cellStyle name="Note 4 5 3" xfId="9028"/>
    <cellStyle name="Note 4 5 3 2" xfId="44784"/>
    <cellStyle name="Note 4 5 3 3" xfId="44785"/>
    <cellStyle name="Note 4 5 3 4" xfId="44786"/>
    <cellStyle name="Note 4 5 3 5" xfId="44787"/>
    <cellStyle name="Note 4 5 3 6" xfId="44788"/>
    <cellStyle name="Note 4 5 3 7" xfId="44789"/>
    <cellStyle name="Note 4 5 4" xfId="9029"/>
    <cellStyle name="Note 4 5 5" xfId="44790"/>
    <cellStyle name="Note 4 5 6" xfId="44791"/>
    <cellStyle name="Note 4 5 7" xfId="44792"/>
    <cellStyle name="Note 4 5 8" xfId="44793"/>
    <cellStyle name="Note 4 6" xfId="9030"/>
    <cellStyle name="Note 4 6 2" xfId="9031"/>
    <cellStyle name="Note 4 6 2 2" xfId="9032"/>
    <cellStyle name="Note 4 6 2 2 2" xfId="44794"/>
    <cellStyle name="Note 4 6 2 2 3" xfId="44795"/>
    <cellStyle name="Note 4 6 2 2 4" xfId="44796"/>
    <cellStyle name="Note 4 6 2 2 5" xfId="44797"/>
    <cellStyle name="Note 4 6 2 2 6" xfId="44798"/>
    <cellStyle name="Note 4 6 2 2 7" xfId="44799"/>
    <cellStyle name="Note 4 6 2 2 8" xfId="44800"/>
    <cellStyle name="Note 4 6 2 3" xfId="9033"/>
    <cellStyle name="Note 4 6 2 3 2" xfId="44801"/>
    <cellStyle name="Note 4 6 2 4" xfId="44802"/>
    <cellStyle name="Note 4 6 2 5" xfId="44803"/>
    <cellStyle name="Note 4 6 2 6" xfId="44804"/>
    <cellStyle name="Note 4 6 2 7" xfId="44805"/>
    <cellStyle name="Note 4 6 3" xfId="9034"/>
    <cellStyle name="Note 4 6 3 2" xfId="44806"/>
    <cellStyle name="Note 4 6 3 3" xfId="44807"/>
    <cellStyle name="Note 4 6 3 4" xfId="44808"/>
    <cellStyle name="Note 4 6 3 5" xfId="44809"/>
    <cellStyle name="Note 4 6 3 6" xfId="44810"/>
    <cellStyle name="Note 4 6 3 7" xfId="44811"/>
    <cellStyle name="Note 4 6 4" xfId="9035"/>
    <cellStyle name="Note 4 6 5" xfId="44812"/>
    <cellStyle name="Note 4 6 6" xfId="44813"/>
    <cellStyle name="Note 4 6 7" xfId="44814"/>
    <cellStyle name="Note 4 6 8" xfId="44815"/>
    <cellStyle name="Note 4 7" xfId="9036"/>
    <cellStyle name="Note 4 7 2" xfId="9037"/>
    <cellStyle name="Note 4 7 2 2" xfId="9038"/>
    <cellStyle name="Note 4 7 2 2 2" xfId="44816"/>
    <cellStyle name="Note 4 7 2 2 3" xfId="44817"/>
    <cellStyle name="Note 4 7 2 2 4" xfId="44818"/>
    <cellStyle name="Note 4 7 2 2 5" xfId="44819"/>
    <cellStyle name="Note 4 7 2 2 6" xfId="44820"/>
    <cellStyle name="Note 4 7 2 2 7" xfId="44821"/>
    <cellStyle name="Note 4 7 2 2 8" xfId="44822"/>
    <cellStyle name="Note 4 7 2 3" xfId="9039"/>
    <cellStyle name="Note 4 7 2 3 2" xfId="44823"/>
    <cellStyle name="Note 4 7 2 4" xfId="44824"/>
    <cellStyle name="Note 4 7 2 5" xfId="44825"/>
    <cellStyle name="Note 4 7 2 6" xfId="44826"/>
    <cellStyle name="Note 4 7 2 7" xfId="44827"/>
    <cellStyle name="Note 4 7 3" xfId="9040"/>
    <cellStyle name="Note 4 7 3 2" xfId="44828"/>
    <cellStyle name="Note 4 7 3 3" xfId="44829"/>
    <cellStyle name="Note 4 7 3 4" xfId="44830"/>
    <cellStyle name="Note 4 7 3 5" xfId="44831"/>
    <cellStyle name="Note 4 7 3 6" xfId="44832"/>
    <cellStyle name="Note 4 7 3 7" xfId="44833"/>
    <cellStyle name="Note 4 7 4" xfId="9041"/>
    <cellStyle name="Note 4 7 5" xfId="44834"/>
    <cellStyle name="Note 4 7 6" xfId="44835"/>
    <cellStyle name="Note 4 7 7" xfId="44836"/>
    <cellStyle name="Note 4 7 8" xfId="44837"/>
    <cellStyle name="Note 4 8" xfId="9042"/>
    <cellStyle name="Note 4 8 2" xfId="9043"/>
    <cellStyle name="Note 4 8 2 2" xfId="44838"/>
    <cellStyle name="Note 4 8 2 3" xfId="44839"/>
    <cellStyle name="Note 4 8 2 4" xfId="44840"/>
    <cellStyle name="Note 4 8 2 5" xfId="44841"/>
    <cellStyle name="Note 4 8 2 6" xfId="44842"/>
    <cellStyle name="Note 4 8 2 7" xfId="44843"/>
    <cellStyle name="Note 4 8 2 8" xfId="44844"/>
    <cellStyle name="Note 4 8 3" xfId="9044"/>
    <cellStyle name="Note 4 8 3 2" xfId="44845"/>
    <cellStyle name="Note 4 8 4" xfId="44846"/>
    <cellStyle name="Note 4 8 5" xfId="44847"/>
    <cellStyle name="Note 4 8 6" xfId="44848"/>
    <cellStyle name="Note 4 8 7" xfId="44849"/>
    <cellStyle name="Note 4 9" xfId="9045"/>
    <cellStyle name="Note 4 9 2" xfId="44850"/>
    <cellStyle name="Note 4 9 3" xfId="44851"/>
    <cellStyle name="Note 4 9 4" xfId="44852"/>
    <cellStyle name="Note 4 9 5" xfId="44853"/>
    <cellStyle name="Note 4 9 6" xfId="44854"/>
    <cellStyle name="Note 4 9 7" xfId="44855"/>
    <cellStyle name="Note 5" xfId="9046"/>
    <cellStyle name="Note 5 10" xfId="9047"/>
    <cellStyle name="Note 5 11" xfId="44856"/>
    <cellStyle name="Note 5 12" xfId="44857"/>
    <cellStyle name="Note 5 13" xfId="44858"/>
    <cellStyle name="Note 5 14" xfId="44859"/>
    <cellStyle name="Note 5 2" xfId="9048"/>
    <cellStyle name="Note 5 2 10" xfId="44860"/>
    <cellStyle name="Note 5 2 11" xfId="44861"/>
    <cellStyle name="Note 5 2 12" xfId="44862"/>
    <cellStyle name="Note 5 2 2" xfId="9049"/>
    <cellStyle name="Note 5 2 2 10" xfId="44863"/>
    <cellStyle name="Note 5 2 2 11" xfId="44864"/>
    <cellStyle name="Note 5 2 2 2" xfId="9050"/>
    <cellStyle name="Note 5 2 2 2 2" xfId="9051"/>
    <cellStyle name="Note 5 2 2 2 2 2" xfId="9052"/>
    <cellStyle name="Note 5 2 2 2 2 2 2" xfId="44865"/>
    <cellStyle name="Note 5 2 2 2 2 2 3" xfId="44866"/>
    <cellStyle name="Note 5 2 2 2 2 2 4" xfId="44867"/>
    <cellStyle name="Note 5 2 2 2 2 2 5" xfId="44868"/>
    <cellStyle name="Note 5 2 2 2 2 2 6" xfId="44869"/>
    <cellStyle name="Note 5 2 2 2 2 2 7" xfId="44870"/>
    <cellStyle name="Note 5 2 2 2 2 2 8" xfId="44871"/>
    <cellStyle name="Note 5 2 2 2 2 3" xfId="9053"/>
    <cellStyle name="Note 5 2 2 2 2 3 2" xfId="44872"/>
    <cellStyle name="Note 5 2 2 2 2 4" xfId="44873"/>
    <cellStyle name="Note 5 2 2 2 2 5" xfId="44874"/>
    <cellStyle name="Note 5 2 2 2 2 6" xfId="44875"/>
    <cellStyle name="Note 5 2 2 2 2 7" xfId="44876"/>
    <cellStyle name="Note 5 2 2 2 3" xfId="9054"/>
    <cellStyle name="Note 5 2 2 2 3 2" xfId="44877"/>
    <cellStyle name="Note 5 2 2 2 3 3" xfId="44878"/>
    <cellStyle name="Note 5 2 2 2 3 4" xfId="44879"/>
    <cellStyle name="Note 5 2 2 2 3 5" xfId="44880"/>
    <cellStyle name="Note 5 2 2 2 3 6" xfId="44881"/>
    <cellStyle name="Note 5 2 2 2 3 7" xfId="44882"/>
    <cellStyle name="Note 5 2 2 2 4" xfId="9055"/>
    <cellStyle name="Note 5 2 2 2 5" xfId="44883"/>
    <cellStyle name="Note 5 2 2 2 6" xfId="44884"/>
    <cellStyle name="Note 5 2 2 2 7" xfId="44885"/>
    <cellStyle name="Note 5 2 2 2 8" xfId="44886"/>
    <cellStyle name="Note 5 2 2 3" xfId="9056"/>
    <cellStyle name="Note 5 2 2 3 2" xfId="9057"/>
    <cellStyle name="Note 5 2 2 3 2 2" xfId="9058"/>
    <cellStyle name="Note 5 2 2 3 2 2 2" xfId="44887"/>
    <cellStyle name="Note 5 2 2 3 2 2 3" xfId="44888"/>
    <cellStyle name="Note 5 2 2 3 2 2 4" xfId="44889"/>
    <cellStyle name="Note 5 2 2 3 2 2 5" xfId="44890"/>
    <cellStyle name="Note 5 2 2 3 2 2 6" xfId="44891"/>
    <cellStyle name="Note 5 2 2 3 2 2 7" xfId="44892"/>
    <cellStyle name="Note 5 2 2 3 2 2 8" xfId="44893"/>
    <cellStyle name="Note 5 2 2 3 2 3" xfId="9059"/>
    <cellStyle name="Note 5 2 2 3 2 3 2" xfId="44894"/>
    <cellStyle name="Note 5 2 2 3 2 4" xfId="44895"/>
    <cellStyle name="Note 5 2 2 3 2 5" xfId="44896"/>
    <cellStyle name="Note 5 2 2 3 2 6" xfId="44897"/>
    <cellStyle name="Note 5 2 2 3 2 7" xfId="44898"/>
    <cellStyle name="Note 5 2 2 3 3" xfId="9060"/>
    <cellStyle name="Note 5 2 2 3 3 2" xfId="44899"/>
    <cellStyle name="Note 5 2 2 3 3 3" xfId="44900"/>
    <cellStyle name="Note 5 2 2 3 3 4" xfId="44901"/>
    <cellStyle name="Note 5 2 2 3 3 5" xfId="44902"/>
    <cellStyle name="Note 5 2 2 3 3 6" xfId="44903"/>
    <cellStyle name="Note 5 2 2 3 3 7" xfId="44904"/>
    <cellStyle name="Note 5 2 2 3 4" xfId="9061"/>
    <cellStyle name="Note 5 2 2 3 5" xfId="44905"/>
    <cellStyle name="Note 5 2 2 3 6" xfId="44906"/>
    <cellStyle name="Note 5 2 2 3 7" xfId="44907"/>
    <cellStyle name="Note 5 2 2 3 8" xfId="44908"/>
    <cellStyle name="Note 5 2 2 4" xfId="9062"/>
    <cellStyle name="Note 5 2 2 4 2" xfId="9063"/>
    <cellStyle name="Note 5 2 2 4 2 2" xfId="9064"/>
    <cellStyle name="Note 5 2 2 4 2 2 2" xfId="44909"/>
    <cellStyle name="Note 5 2 2 4 2 2 3" xfId="44910"/>
    <cellStyle name="Note 5 2 2 4 2 2 4" xfId="44911"/>
    <cellStyle name="Note 5 2 2 4 2 2 5" xfId="44912"/>
    <cellStyle name="Note 5 2 2 4 2 2 6" xfId="44913"/>
    <cellStyle name="Note 5 2 2 4 2 2 7" xfId="44914"/>
    <cellStyle name="Note 5 2 2 4 2 2 8" xfId="44915"/>
    <cellStyle name="Note 5 2 2 4 2 3" xfId="9065"/>
    <cellStyle name="Note 5 2 2 4 2 3 2" xfId="44916"/>
    <cellStyle name="Note 5 2 2 4 2 4" xfId="44917"/>
    <cellStyle name="Note 5 2 2 4 2 5" xfId="44918"/>
    <cellStyle name="Note 5 2 2 4 2 6" xfId="44919"/>
    <cellStyle name="Note 5 2 2 4 2 7" xfId="44920"/>
    <cellStyle name="Note 5 2 2 4 3" xfId="9066"/>
    <cellStyle name="Note 5 2 2 4 3 2" xfId="44921"/>
    <cellStyle name="Note 5 2 2 4 3 3" xfId="44922"/>
    <cellStyle name="Note 5 2 2 4 3 4" xfId="44923"/>
    <cellStyle name="Note 5 2 2 4 3 5" xfId="44924"/>
    <cellStyle name="Note 5 2 2 4 3 6" xfId="44925"/>
    <cellStyle name="Note 5 2 2 4 3 7" xfId="44926"/>
    <cellStyle name="Note 5 2 2 4 4" xfId="9067"/>
    <cellStyle name="Note 5 2 2 4 5" xfId="44927"/>
    <cellStyle name="Note 5 2 2 4 6" xfId="44928"/>
    <cellStyle name="Note 5 2 2 4 7" xfId="44929"/>
    <cellStyle name="Note 5 2 2 4 8" xfId="44930"/>
    <cellStyle name="Note 5 2 2 5" xfId="9068"/>
    <cellStyle name="Note 5 2 2 5 2" xfId="9069"/>
    <cellStyle name="Note 5 2 2 5 2 2" xfId="44931"/>
    <cellStyle name="Note 5 2 2 5 2 3" xfId="44932"/>
    <cellStyle name="Note 5 2 2 5 2 4" xfId="44933"/>
    <cellStyle name="Note 5 2 2 5 2 5" xfId="44934"/>
    <cellStyle name="Note 5 2 2 5 2 6" xfId="44935"/>
    <cellStyle name="Note 5 2 2 5 2 7" xfId="44936"/>
    <cellStyle name="Note 5 2 2 5 2 8" xfId="44937"/>
    <cellStyle name="Note 5 2 2 5 3" xfId="9070"/>
    <cellStyle name="Note 5 2 2 5 3 2" xfId="44938"/>
    <cellStyle name="Note 5 2 2 5 4" xfId="44939"/>
    <cellStyle name="Note 5 2 2 5 5" xfId="44940"/>
    <cellStyle name="Note 5 2 2 5 6" xfId="44941"/>
    <cellStyle name="Note 5 2 2 5 7" xfId="44942"/>
    <cellStyle name="Note 5 2 2 6" xfId="9071"/>
    <cellStyle name="Note 5 2 2 6 2" xfId="44943"/>
    <cellStyle name="Note 5 2 2 6 3" xfId="44944"/>
    <cellStyle name="Note 5 2 2 6 4" xfId="44945"/>
    <cellStyle name="Note 5 2 2 6 5" xfId="44946"/>
    <cellStyle name="Note 5 2 2 6 6" xfId="44947"/>
    <cellStyle name="Note 5 2 2 6 7" xfId="44948"/>
    <cellStyle name="Note 5 2 2 7" xfId="9072"/>
    <cellStyle name="Note 5 2 2 8" xfId="44949"/>
    <cellStyle name="Note 5 2 2 9" xfId="44950"/>
    <cellStyle name="Note 5 2 3" xfId="9073"/>
    <cellStyle name="Note 5 2 3 2" xfId="9074"/>
    <cellStyle name="Note 5 2 3 2 2" xfId="9075"/>
    <cellStyle name="Note 5 2 3 2 2 2" xfId="44951"/>
    <cellStyle name="Note 5 2 3 2 2 3" xfId="44952"/>
    <cellStyle name="Note 5 2 3 2 2 4" xfId="44953"/>
    <cellStyle name="Note 5 2 3 2 2 5" xfId="44954"/>
    <cellStyle name="Note 5 2 3 2 2 6" xfId="44955"/>
    <cellStyle name="Note 5 2 3 2 2 7" xfId="44956"/>
    <cellStyle name="Note 5 2 3 2 2 8" xfId="44957"/>
    <cellStyle name="Note 5 2 3 2 3" xfId="9076"/>
    <cellStyle name="Note 5 2 3 2 3 2" xfId="44958"/>
    <cellStyle name="Note 5 2 3 2 4" xfId="44959"/>
    <cellStyle name="Note 5 2 3 2 5" xfId="44960"/>
    <cellStyle name="Note 5 2 3 2 6" xfId="44961"/>
    <cellStyle name="Note 5 2 3 2 7" xfId="44962"/>
    <cellStyle name="Note 5 2 3 3" xfId="9077"/>
    <cellStyle name="Note 5 2 3 3 2" xfId="44963"/>
    <cellStyle name="Note 5 2 3 3 3" xfId="44964"/>
    <cellStyle name="Note 5 2 3 3 4" xfId="44965"/>
    <cellStyle name="Note 5 2 3 3 5" xfId="44966"/>
    <cellStyle name="Note 5 2 3 3 6" xfId="44967"/>
    <cellStyle name="Note 5 2 3 3 7" xfId="44968"/>
    <cellStyle name="Note 5 2 3 4" xfId="9078"/>
    <cellStyle name="Note 5 2 3 5" xfId="44969"/>
    <cellStyle name="Note 5 2 3 6" xfId="44970"/>
    <cellStyle name="Note 5 2 3 7" xfId="44971"/>
    <cellStyle name="Note 5 2 3 8" xfId="44972"/>
    <cellStyle name="Note 5 2 4" xfId="9079"/>
    <cellStyle name="Note 5 2 4 2" xfId="9080"/>
    <cellStyle name="Note 5 2 4 2 2" xfId="9081"/>
    <cellStyle name="Note 5 2 4 2 2 2" xfId="44973"/>
    <cellStyle name="Note 5 2 4 2 2 3" xfId="44974"/>
    <cellStyle name="Note 5 2 4 2 2 4" xfId="44975"/>
    <cellStyle name="Note 5 2 4 2 2 5" xfId="44976"/>
    <cellStyle name="Note 5 2 4 2 2 6" xfId="44977"/>
    <cellStyle name="Note 5 2 4 2 2 7" xfId="44978"/>
    <cellStyle name="Note 5 2 4 2 2 8" xfId="44979"/>
    <cellStyle name="Note 5 2 4 2 3" xfId="9082"/>
    <cellStyle name="Note 5 2 4 2 3 2" xfId="44980"/>
    <cellStyle name="Note 5 2 4 2 4" xfId="44981"/>
    <cellStyle name="Note 5 2 4 2 5" xfId="44982"/>
    <cellStyle name="Note 5 2 4 2 6" xfId="44983"/>
    <cellStyle name="Note 5 2 4 2 7" xfId="44984"/>
    <cellStyle name="Note 5 2 4 3" xfId="9083"/>
    <cellStyle name="Note 5 2 4 3 2" xfId="44985"/>
    <cellStyle name="Note 5 2 4 3 3" xfId="44986"/>
    <cellStyle name="Note 5 2 4 3 4" xfId="44987"/>
    <cellStyle name="Note 5 2 4 3 5" xfId="44988"/>
    <cellStyle name="Note 5 2 4 3 6" xfId="44989"/>
    <cellStyle name="Note 5 2 4 3 7" xfId="44990"/>
    <cellStyle name="Note 5 2 4 4" xfId="9084"/>
    <cellStyle name="Note 5 2 4 5" xfId="44991"/>
    <cellStyle name="Note 5 2 4 6" xfId="44992"/>
    <cellStyle name="Note 5 2 4 7" xfId="44993"/>
    <cellStyle name="Note 5 2 4 8" xfId="44994"/>
    <cellStyle name="Note 5 2 5" xfId="9085"/>
    <cellStyle name="Note 5 2 5 2" xfId="9086"/>
    <cellStyle name="Note 5 2 5 2 2" xfId="9087"/>
    <cellStyle name="Note 5 2 5 2 2 2" xfId="44995"/>
    <cellStyle name="Note 5 2 5 2 2 3" xfId="44996"/>
    <cellStyle name="Note 5 2 5 2 2 4" xfId="44997"/>
    <cellStyle name="Note 5 2 5 2 2 5" xfId="44998"/>
    <cellStyle name="Note 5 2 5 2 2 6" xfId="44999"/>
    <cellStyle name="Note 5 2 5 2 2 7" xfId="45000"/>
    <cellStyle name="Note 5 2 5 2 2 8" xfId="45001"/>
    <cellStyle name="Note 5 2 5 2 3" xfId="9088"/>
    <cellStyle name="Note 5 2 5 2 3 2" xfId="45002"/>
    <cellStyle name="Note 5 2 5 2 4" xfId="45003"/>
    <cellStyle name="Note 5 2 5 2 5" xfId="45004"/>
    <cellStyle name="Note 5 2 5 2 6" xfId="45005"/>
    <cellStyle name="Note 5 2 5 2 7" xfId="45006"/>
    <cellStyle name="Note 5 2 5 3" xfId="9089"/>
    <cellStyle name="Note 5 2 5 3 2" xfId="45007"/>
    <cellStyle name="Note 5 2 5 3 3" xfId="45008"/>
    <cellStyle name="Note 5 2 5 3 4" xfId="45009"/>
    <cellStyle name="Note 5 2 5 3 5" xfId="45010"/>
    <cellStyle name="Note 5 2 5 3 6" xfId="45011"/>
    <cellStyle name="Note 5 2 5 3 7" xfId="45012"/>
    <cellStyle name="Note 5 2 5 4" xfId="9090"/>
    <cellStyle name="Note 5 2 5 5" xfId="45013"/>
    <cellStyle name="Note 5 2 5 6" xfId="45014"/>
    <cellStyle name="Note 5 2 5 7" xfId="45015"/>
    <cellStyle name="Note 5 2 5 8" xfId="45016"/>
    <cellStyle name="Note 5 2 6" xfId="9091"/>
    <cellStyle name="Note 5 2 6 2" xfId="9092"/>
    <cellStyle name="Note 5 2 6 2 2" xfId="45017"/>
    <cellStyle name="Note 5 2 6 2 3" xfId="45018"/>
    <cellStyle name="Note 5 2 6 2 4" xfId="45019"/>
    <cellStyle name="Note 5 2 6 2 5" xfId="45020"/>
    <cellStyle name="Note 5 2 6 2 6" xfId="45021"/>
    <cellStyle name="Note 5 2 6 2 7" xfId="45022"/>
    <cellStyle name="Note 5 2 6 2 8" xfId="45023"/>
    <cellStyle name="Note 5 2 6 3" xfId="9093"/>
    <cellStyle name="Note 5 2 6 3 2" xfId="45024"/>
    <cellStyle name="Note 5 2 6 4" xfId="45025"/>
    <cellStyle name="Note 5 2 6 5" xfId="45026"/>
    <cellStyle name="Note 5 2 6 6" xfId="45027"/>
    <cellStyle name="Note 5 2 6 7" xfId="45028"/>
    <cellStyle name="Note 5 2 7" xfId="9094"/>
    <cellStyle name="Note 5 2 7 2" xfId="45029"/>
    <cellStyle name="Note 5 2 7 3" xfId="45030"/>
    <cellStyle name="Note 5 2 7 4" xfId="45031"/>
    <cellStyle name="Note 5 2 7 5" xfId="45032"/>
    <cellStyle name="Note 5 2 7 6" xfId="45033"/>
    <cellStyle name="Note 5 2 7 7" xfId="45034"/>
    <cellStyle name="Note 5 2 8" xfId="9095"/>
    <cellStyle name="Note 5 2 9" xfId="45035"/>
    <cellStyle name="Note 5 3" xfId="9096"/>
    <cellStyle name="Note 5 3 10" xfId="45036"/>
    <cellStyle name="Note 5 3 11" xfId="45037"/>
    <cellStyle name="Note 5 3 2" xfId="9097"/>
    <cellStyle name="Note 5 3 2 2" xfId="9098"/>
    <cellStyle name="Note 5 3 2 2 2" xfId="9099"/>
    <cellStyle name="Note 5 3 2 2 2 2" xfId="45038"/>
    <cellStyle name="Note 5 3 2 2 2 3" xfId="45039"/>
    <cellStyle name="Note 5 3 2 2 2 4" xfId="45040"/>
    <cellStyle name="Note 5 3 2 2 2 5" xfId="45041"/>
    <cellStyle name="Note 5 3 2 2 2 6" xfId="45042"/>
    <cellStyle name="Note 5 3 2 2 2 7" xfId="45043"/>
    <cellStyle name="Note 5 3 2 2 2 8" xfId="45044"/>
    <cellStyle name="Note 5 3 2 2 3" xfId="9100"/>
    <cellStyle name="Note 5 3 2 2 3 2" xfId="45045"/>
    <cellStyle name="Note 5 3 2 2 4" xfId="45046"/>
    <cellStyle name="Note 5 3 2 2 5" xfId="45047"/>
    <cellStyle name="Note 5 3 2 2 6" xfId="45048"/>
    <cellStyle name="Note 5 3 2 2 7" xfId="45049"/>
    <cellStyle name="Note 5 3 2 3" xfId="9101"/>
    <cellStyle name="Note 5 3 2 3 2" xfId="45050"/>
    <cellStyle name="Note 5 3 2 3 3" xfId="45051"/>
    <cellStyle name="Note 5 3 2 3 4" xfId="45052"/>
    <cellStyle name="Note 5 3 2 3 5" xfId="45053"/>
    <cellStyle name="Note 5 3 2 3 6" xfId="45054"/>
    <cellStyle name="Note 5 3 2 3 7" xfId="45055"/>
    <cellStyle name="Note 5 3 2 4" xfId="9102"/>
    <cellStyle name="Note 5 3 2 5" xfId="45056"/>
    <cellStyle name="Note 5 3 2 6" xfId="45057"/>
    <cellStyle name="Note 5 3 2 7" xfId="45058"/>
    <cellStyle name="Note 5 3 2 8" xfId="45059"/>
    <cellStyle name="Note 5 3 3" xfId="9103"/>
    <cellStyle name="Note 5 3 3 2" xfId="9104"/>
    <cellStyle name="Note 5 3 3 2 2" xfId="9105"/>
    <cellStyle name="Note 5 3 3 2 2 2" xfId="45060"/>
    <cellStyle name="Note 5 3 3 2 2 3" xfId="45061"/>
    <cellStyle name="Note 5 3 3 2 2 4" xfId="45062"/>
    <cellStyle name="Note 5 3 3 2 2 5" xfId="45063"/>
    <cellStyle name="Note 5 3 3 2 2 6" xfId="45064"/>
    <cellStyle name="Note 5 3 3 2 2 7" xfId="45065"/>
    <cellStyle name="Note 5 3 3 2 2 8" xfId="45066"/>
    <cellStyle name="Note 5 3 3 2 3" xfId="9106"/>
    <cellStyle name="Note 5 3 3 2 3 2" xfId="45067"/>
    <cellStyle name="Note 5 3 3 2 4" xfId="45068"/>
    <cellStyle name="Note 5 3 3 2 5" xfId="45069"/>
    <cellStyle name="Note 5 3 3 2 6" xfId="45070"/>
    <cellStyle name="Note 5 3 3 2 7" xfId="45071"/>
    <cellStyle name="Note 5 3 3 3" xfId="9107"/>
    <cellStyle name="Note 5 3 3 3 2" xfId="45072"/>
    <cellStyle name="Note 5 3 3 3 3" xfId="45073"/>
    <cellStyle name="Note 5 3 3 3 4" xfId="45074"/>
    <cellStyle name="Note 5 3 3 3 5" xfId="45075"/>
    <cellStyle name="Note 5 3 3 3 6" xfId="45076"/>
    <cellStyle name="Note 5 3 3 3 7" xfId="45077"/>
    <cellStyle name="Note 5 3 3 4" xfId="9108"/>
    <cellStyle name="Note 5 3 3 5" xfId="45078"/>
    <cellStyle name="Note 5 3 3 6" xfId="45079"/>
    <cellStyle name="Note 5 3 3 7" xfId="45080"/>
    <cellStyle name="Note 5 3 3 8" xfId="45081"/>
    <cellStyle name="Note 5 3 4" xfId="9109"/>
    <cellStyle name="Note 5 3 4 2" xfId="9110"/>
    <cellStyle name="Note 5 3 4 2 2" xfId="9111"/>
    <cellStyle name="Note 5 3 4 2 2 2" xfId="45082"/>
    <cellStyle name="Note 5 3 4 2 2 3" xfId="45083"/>
    <cellStyle name="Note 5 3 4 2 2 4" xfId="45084"/>
    <cellStyle name="Note 5 3 4 2 2 5" xfId="45085"/>
    <cellStyle name="Note 5 3 4 2 2 6" xfId="45086"/>
    <cellStyle name="Note 5 3 4 2 2 7" xfId="45087"/>
    <cellStyle name="Note 5 3 4 2 2 8" xfId="45088"/>
    <cellStyle name="Note 5 3 4 2 3" xfId="9112"/>
    <cellStyle name="Note 5 3 4 2 3 2" xfId="45089"/>
    <cellStyle name="Note 5 3 4 2 4" xfId="45090"/>
    <cellStyle name="Note 5 3 4 2 5" xfId="45091"/>
    <cellStyle name="Note 5 3 4 2 6" xfId="45092"/>
    <cellStyle name="Note 5 3 4 2 7" xfId="45093"/>
    <cellStyle name="Note 5 3 4 3" xfId="9113"/>
    <cellStyle name="Note 5 3 4 3 2" xfId="45094"/>
    <cellStyle name="Note 5 3 4 3 3" xfId="45095"/>
    <cellStyle name="Note 5 3 4 3 4" xfId="45096"/>
    <cellStyle name="Note 5 3 4 3 5" xfId="45097"/>
    <cellStyle name="Note 5 3 4 3 6" xfId="45098"/>
    <cellStyle name="Note 5 3 4 3 7" xfId="45099"/>
    <cellStyle name="Note 5 3 4 4" xfId="9114"/>
    <cellStyle name="Note 5 3 4 5" xfId="45100"/>
    <cellStyle name="Note 5 3 4 6" xfId="45101"/>
    <cellStyle name="Note 5 3 4 7" xfId="45102"/>
    <cellStyle name="Note 5 3 4 8" xfId="45103"/>
    <cellStyle name="Note 5 3 5" xfId="9115"/>
    <cellStyle name="Note 5 3 5 2" xfId="9116"/>
    <cellStyle name="Note 5 3 5 2 2" xfId="45104"/>
    <cellStyle name="Note 5 3 5 2 3" xfId="45105"/>
    <cellStyle name="Note 5 3 5 2 4" xfId="45106"/>
    <cellStyle name="Note 5 3 5 2 5" xfId="45107"/>
    <cellStyle name="Note 5 3 5 2 6" xfId="45108"/>
    <cellStyle name="Note 5 3 5 2 7" xfId="45109"/>
    <cellStyle name="Note 5 3 5 2 8" xfId="45110"/>
    <cellStyle name="Note 5 3 5 3" xfId="9117"/>
    <cellStyle name="Note 5 3 5 3 2" xfId="45111"/>
    <cellStyle name="Note 5 3 5 4" xfId="45112"/>
    <cellStyle name="Note 5 3 5 5" xfId="45113"/>
    <cellStyle name="Note 5 3 5 6" xfId="45114"/>
    <cellStyle name="Note 5 3 5 7" xfId="45115"/>
    <cellStyle name="Note 5 3 6" xfId="9118"/>
    <cellStyle name="Note 5 3 6 2" xfId="45116"/>
    <cellStyle name="Note 5 3 6 3" xfId="45117"/>
    <cellStyle name="Note 5 3 6 4" xfId="45118"/>
    <cellStyle name="Note 5 3 6 5" xfId="45119"/>
    <cellStyle name="Note 5 3 6 6" xfId="45120"/>
    <cellStyle name="Note 5 3 6 7" xfId="45121"/>
    <cellStyle name="Note 5 3 7" xfId="9119"/>
    <cellStyle name="Note 5 3 8" xfId="45122"/>
    <cellStyle name="Note 5 3 9" xfId="45123"/>
    <cellStyle name="Note 5 4" xfId="9120"/>
    <cellStyle name="Note 5 4 10" xfId="45124"/>
    <cellStyle name="Note 5 4 11" xfId="45125"/>
    <cellStyle name="Note 5 4 2" xfId="9121"/>
    <cellStyle name="Note 5 4 2 2" xfId="9122"/>
    <cellStyle name="Note 5 4 2 2 2" xfId="9123"/>
    <cellStyle name="Note 5 4 2 2 2 2" xfId="45126"/>
    <cellStyle name="Note 5 4 2 2 2 3" xfId="45127"/>
    <cellStyle name="Note 5 4 2 2 2 4" xfId="45128"/>
    <cellStyle name="Note 5 4 2 2 2 5" xfId="45129"/>
    <cellStyle name="Note 5 4 2 2 2 6" xfId="45130"/>
    <cellStyle name="Note 5 4 2 2 2 7" xfId="45131"/>
    <cellStyle name="Note 5 4 2 2 2 8" xfId="45132"/>
    <cellStyle name="Note 5 4 2 2 3" xfId="9124"/>
    <cellStyle name="Note 5 4 2 2 3 2" xfId="45133"/>
    <cellStyle name="Note 5 4 2 2 4" xfId="45134"/>
    <cellStyle name="Note 5 4 2 2 5" xfId="45135"/>
    <cellStyle name="Note 5 4 2 2 6" xfId="45136"/>
    <cellStyle name="Note 5 4 2 2 7" xfId="45137"/>
    <cellStyle name="Note 5 4 2 3" xfId="9125"/>
    <cellStyle name="Note 5 4 2 3 2" xfId="45138"/>
    <cellStyle name="Note 5 4 2 3 3" xfId="45139"/>
    <cellStyle name="Note 5 4 2 3 4" xfId="45140"/>
    <cellStyle name="Note 5 4 2 3 5" xfId="45141"/>
    <cellStyle name="Note 5 4 2 3 6" xfId="45142"/>
    <cellStyle name="Note 5 4 2 3 7" xfId="45143"/>
    <cellStyle name="Note 5 4 2 4" xfId="9126"/>
    <cellStyle name="Note 5 4 2 5" xfId="45144"/>
    <cellStyle name="Note 5 4 2 6" xfId="45145"/>
    <cellStyle name="Note 5 4 2 7" xfId="45146"/>
    <cellStyle name="Note 5 4 2 8" xfId="45147"/>
    <cellStyle name="Note 5 4 3" xfId="9127"/>
    <cellStyle name="Note 5 4 3 2" xfId="9128"/>
    <cellStyle name="Note 5 4 3 2 2" xfId="9129"/>
    <cellStyle name="Note 5 4 3 2 2 2" xfId="45148"/>
    <cellStyle name="Note 5 4 3 2 2 3" xfId="45149"/>
    <cellStyle name="Note 5 4 3 2 2 4" xfId="45150"/>
    <cellStyle name="Note 5 4 3 2 2 5" xfId="45151"/>
    <cellStyle name="Note 5 4 3 2 2 6" xfId="45152"/>
    <cellStyle name="Note 5 4 3 2 2 7" xfId="45153"/>
    <cellStyle name="Note 5 4 3 2 2 8" xfId="45154"/>
    <cellStyle name="Note 5 4 3 2 3" xfId="9130"/>
    <cellStyle name="Note 5 4 3 2 3 2" xfId="45155"/>
    <cellStyle name="Note 5 4 3 2 4" xfId="45156"/>
    <cellStyle name="Note 5 4 3 2 5" xfId="45157"/>
    <cellStyle name="Note 5 4 3 2 6" xfId="45158"/>
    <cellStyle name="Note 5 4 3 2 7" xfId="45159"/>
    <cellStyle name="Note 5 4 3 3" xfId="9131"/>
    <cellStyle name="Note 5 4 3 3 2" xfId="45160"/>
    <cellStyle name="Note 5 4 3 3 3" xfId="45161"/>
    <cellStyle name="Note 5 4 3 3 4" xfId="45162"/>
    <cellStyle name="Note 5 4 3 3 5" xfId="45163"/>
    <cellStyle name="Note 5 4 3 3 6" xfId="45164"/>
    <cellStyle name="Note 5 4 3 3 7" xfId="45165"/>
    <cellStyle name="Note 5 4 3 4" xfId="9132"/>
    <cellStyle name="Note 5 4 3 5" xfId="45166"/>
    <cellStyle name="Note 5 4 3 6" xfId="45167"/>
    <cellStyle name="Note 5 4 3 7" xfId="45168"/>
    <cellStyle name="Note 5 4 3 8" xfId="45169"/>
    <cellStyle name="Note 5 4 4" xfId="9133"/>
    <cellStyle name="Note 5 4 4 2" xfId="9134"/>
    <cellStyle name="Note 5 4 4 2 2" xfId="9135"/>
    <cellStyle name="Note 5 4 4 2 2 2" xfId="45170"/>
    <cellStyle name="Note 5 4 4 2 2 3" xfId="45171"/>
    <cellStyle name="Note 5 4 4 2 2 4" xfId="45172"/>
    <cellStyle name="Note 5 4 4 2 2 5" xfId="45173"/>
    <cellStyle name="Note 5 4 4 2 2 6" xfId="45174"/>
    <cellStyle name="Note 5 4 4 2 2 7" xfId="45175"/>
    <cellStyle name="Note 5 4 4 2 2 8" xfId="45176"/>
    <cellStyle name="Note 5 4 4 2 3" xfId="9136"/>
    <cellStyle name="Note 5 4 4 2 3 2" xfId="45177"/>
    <cellStyle name="Note 5 4 4 2 4" xfId="45178"/>
    <cellStyle name="Note 5 4 4 2 5" xfId="45179"/>
    <cellStyle name="Note 5 4 4 2 6" xfId="45180"/>
    <cellStyle name="Note 5 4 4 2 7" xfId="45181"/>
    <cellStyle name="Note 5 4 4 3" xfId="9137"/>
    <cellStyle name="Note 5 4 4 3 2" xfId="45182"/>
    <cellStyle name="Note 5 4 4 3 3" xfId="45183"/>
    <cellStyle name="Note 5 4 4 3 4" xfId="45184"/>
    <cellStyle name="Note 5 4 4 3 5" xfId="45185"/>
    <cellStyle name="Note 5 4 4 3 6" xfId="45186"/>
    <cellStyle name="Note 5 4 4 3 7" xfId="45187"/>
    <cellStyle name="Note 5 4 4 4" xfId="9138"/>
    <cellStyle name="Note 5 4 4 5" xfId="45188"/>
    <cellStyle name="Note 5 4 4 6" xfId="45189"/>
    <cellStyle name="Note 5 4 4 7" xfId="45190"/>
    <cellStyle name="Note 5 4 4 8" xfId="45191"/>
    <cellStyle name="Note 5 4 5" xfId="9139"/>
    <cellStyle name="Note 5 4 5 2" xfId="9140"/>
    <cellStyle name="Note 5 4 5 2 2" xfId="45192"/>
    <cellStyle name="Note 5 4 5 2 3" xfId="45193"/>
    <cellStyle name="Note 5 4 5 2 4" xfId="45194"/>
    <cellStyle name="Note 5 4 5 2 5" xfId="45195"/>
    <cellStyle name="Note 5 4 5 2 6" xfId="45196"/>
    <cellStyle name="Note 5 4 5 2 7" xfId="45197"/>
    <cellStyle name="Note 5 4 5 2 8" xfId="45198"/>
    <cellStyle name="Note 5 4 5 3" xfId="9141"/>
    <cellStyle name="Note 5 4 5 3 2" xfId="45199"/>
    <cellStyle name="Note 5 4 5 4" xfId="45200"/>
    <cellStyle name="Note 5 4 5 5" xfId="45201"/>
    <cellStyle name="Note 5 4 5 6" xfId="45202"/>
    <cellStyle name="Note 5 4 5 7" xfId="45203"/>
    <cellStyle name="Note 5 4 6" xfId="9142"/>
    <cellStyle name="Note 5 4 6 2" xfId="45204"/>
    <cellStyle name="Note 5 4 6 3" xfId="45205"/>
    <cellStyle name="Note 5 4 6 4" xfId="45206"/>
    <cellStyle name="Note 5 4 6 5" xfId="45207"/>
    <cellStyle name="Note 5 4 6 6" xfId="45208"/>
    <cellStyle name="Note 5 4 6 7" xfId="45209"/>
    <cellStyle name="Note 5 4 7" xfId="9143"/>
    <cellStyle name="Note 5 4 8" xfId="45210"/>
    <cellStyle name="Note 5 4 9" xfId="45211"/>
    <cellStyle name="Note 5 5" xfId="9144"/>
    <cellStyle name="Note 5 5 2" xfId="9145"/>
    <cellStyle name="Note 5 5 2 2" xfId="9146"/>
    <cellStyle name="Note 5 5 2 2 2" xfId="45212"/>
    <cellStyle name="Note 5 5 2 2 3" xfId="45213"/>
    <cellStyle name="Note 5 5 2 2 4" xfId="45214"/>
    <cellStyle name="Note 5 5 2 2 5" xfId="45215"/>
    <cellStyle name="Note 5 5 2 2 6" xfId="45216"/>
    <cellStyle name="Note 5 5 2 2 7" xfId="45217"/>
    <cellStyle name="Note 5 5 2 2 8" xfId="45218"/>
    <cellStyle name="Note 5 5 2 3" xfId="9147"/>
    <cellStyle name="Note 5 5 2 3 2" xfId="45219"/>
    <cellStyle name="Note 5 5 2 4" xfId="45220"/>
    <cellStyle name="Note 5 5 2 5" xfId="45221"/>
    <cellStyle name="Note 5 5 2 6" xfId="45222"/>
    <cellStyle name="Note 5 5 2 7" xfId="45223"/>
    <cellStyle name="Note 5 5 3" xfId="9148"/>
    <cellStyle name="Note 5 5 3 2" xfId="45224"/>
    <cellStyle name="Note 5 5 3 3" xfId="45225"/>
    <cellStyle name="Note 5 5 3 4" xfId="45226"/>
    <cellStyle name="Note 5 5 3 5" xfId="45227"/>
    <cellStyle name="Note 5 5 3 6" xfId="45228"/>
    <cellStyle name="Note 5 5 3 7" xfId="45229"/>
    <cellStyle name="Note 5 5 4" xfId="9149"/>
    <cellStyle name="Note 5 5 5" xfId="45230"/>
    <cellStyle name="Note 5 5 6" xfId="45231"/>
    <cellStyle name="Note 5 5 7" xfId="45232"/>
    <cellStyle name="Note 5 5 8" xfId="45233"/>
    <cellStyle name="Note 5 6" xfId="9150"/>
    <cellStyle name="Note 5 6 2" xfId="9151"/>
    <cellStyle name="Note 5 6 2 2" xfId="9152"/>
    <cellStyle name="Note 5 6 2 2 2" xfId="45234"/>
    <cellStyle name="Note 5 6 2 2 3" xfId="45235"/>
    <cellStyle name="Note 5 6 2 2 4" xfId="45236"/>
    <cellStyle name="Note 5 6 2 2 5" xfId="45237"/>
    <cellStyle name="Note 5 6 2 2 6" xfId="45238"/>
    <cellStyle name="Note 5 6 2 2 7" xfId="45239"/>
    <cellStyle name="Note 5 6 2 2 8" xfId="45240"/>
    <cellStyle name="Note 5 6 2 3" xfId="9153"/>
    <cellStyle name="Note 5 6 2 3 2" xfId="45241"/>
    <cellStyle name="Note 5 6 2 4" xfId="45242"/>
    <cellStyle name="Note 5 6 2 5" xfId="45243"/>
    <cellStyle name="Note 5 6 2 6" xfId="45244"/>
    <cellStyle name="Note 5 6 2 7" xfId="45245"/>
    <cellStyle name="Note 5 6 3" xfId="9154"/>
    <cellStyle name="Note 5 6 3 2" xfId="45246"/>
    <cellStyle name="Note 5 6 3 3" xfId="45247"/>
    <cellStyle name="Note 5 6 3 4" xfId="45248"/>
    <cellStyle name="Note 5 6 3 5" xfId="45249"/>
    <cellStyle name="Note 5 6 3 6" xfId="45250"/>
    <cellStyle name="Note 5 6 3 7" xfId="45251"/>
    <cellStyle name="Note 5 6 4" xfId="9155"/>
    <cellStyle name="Note 5 6 5" xfId="45252"/>
    <cellStyle name="Note 5 6 6" xfId="45253"/>
    <cellStyle name="Note 5 6 7" xfId="45254"/>
    <cellStyle name="Note 5 6 8" xfId="45255"/>
    <cellStyle name="Note 5 7" xfId="9156"/>
    <cellStyle name="Note 5 7 2" xfId="9157"/>
    <cellStyle name="Note 5 7 2 2" xfId="9158"/>
    <cellStyle name="Note 5 7 2 2 2" xfId="45256"/>
    <cellStyle name="Note 5 7 2 2 3" xfId="45257"/>
    <cellStyle name="Note 5 7 2 2 4" xfId="45258"/>
    <cellStyle name="Note 5 7 2 2 5" xfId="45259"/>
    <cellStyle name="Note 5 7 2 2 6" xfId="45260"/>
    <cellStyle name="Note 5 7 2 2 7" xfId="45261"/>
    <cellStyle name="Note 5 7 2 2 8" xfId="45262"/>
    <cellStyle name="Note 5 7 2 3" xfId="9159"/>
    <cellStyle name="Note 5 7 2 3 2" xfId="45263"/>
    <cellStyle name="Note 5 7 2 4" xfId="45264"/>
    <cellStyle name="Note 5 7 2 5" xfId="45265"/>
    <cellStyle name="Note 5 7 2 6" xfId="45266"/>
    <cellStyle name="Note 5 7 2 7" xfId="45267"/>
    <cellStyle name="Note 5 7 3" xfId="9160"/>
    <cellStyle name="Note 5 7 3 2" xfId="45268"/>
    <cellStyle name="Note 5 7 3 3" xfId="45269"/>
    <cellStyle name="Note 5 7 3 4" xfId="45270"/>
    <cellStyle name="Note 5 7 3 5" xfId="45271"/>
    <cellStyle name="Note 5 7 3 6" xfId="45272"/>
    <cellStyle name="Note 5 7 3 7" xfId="45273"/>
    <cellStyle name="Note 5 7 4" xfId="9161"/>
    <cellStyle name="Note 5 7 5" xfId="45274"/>
    <cellStyle name="Note 5 7 6" xfId="45275"/>
    <cellStyle name="Note 5 7 7" xfId="45276"/>
    <cellStyle name="Note 5 7 8" xfId="45277"/>
    <cellStyle name="Note 5 8" xfId="9162"/>
    <cellStyle name="Note 5 8 2" xfId="9163"/>
    <cellStyle name="Note 5 8 2 2" xfId="45278"/>
    <cellStyle name="Note 5 8 2 3" xfId="45279"/>
    <cellStyle name="Note 5 8 2 4" xfId="45280"/>
    <cellStyle name="Note 5 8 2 5" xfId="45281"/>
    <cellStyle name="Note 5 8 2 6" xfId="45282"/>
    <cellStyle name="Note 5 8 2 7" xfId="45283"/>
    <cellStyle name="Note 5 8 2 8" xfId="45284"/>
    <cellStyle name="Note 5 8 3" xfId="9164"/>
    <cellStyle name="Note 5 8 3 2" xfId="45285"/>
    <cellStyle name="Note 5 8 4" xfId="45286"/>
    <cellStyle name="Note 5 8 5" xfId="45287"/>
    <cellStyle name="Note 5 8 6" xfId="45288"/>
    <cellStyle name="Note 5 8 7" xfId="45289"/>
    <cellStyle name="Note 5 9" xfId="9165"/>
    <cellStyle name="Note 5 9 2" xfId="45290"/>
    <cellStyle name="Note 5 9 3" xfId="45291"/>
    <cellStyle name="Note 5 9 4" xfId="45292"/>
    <cellStyle name="Note 5 9 5" xfId="45293"/>
    <cellStyle name="Note 5 9 6" xfId="45294"/>
    <cellStyle name="Note 5 9 7" xfId="45295"/>
    <cellStyle name="Note 6" xfId="9166"/>
    <cellStyle name="Note 6 10" xfId="9167"/>
    <cellStyle name="Note 6 11" xfId="45296"/>
    <cellStyle name="Note 6 12" xfId="45297"/>
    <cellStyle name="Note 6 13" xfId="45298"/>
    <cellStyle name="Note 6 14" xfId="45299"/>
    <cellStyle name="Note 6 2" xfId="9168"/>
    <cellStyle name="Note 6 2 10" xfId="45300"/>
    <cellStyle name="Note 6 2 11" xfId="45301"/>
    <cellStyle name="Note 6 2 12" xfId="45302"/>
    <cellStyle name="Note 6 2 2" xfId="9169"/>
    <cellStyle name="Note 6 2 2 10" xfId="45303"/>
    <cellStyle name="Note 6 2 2 11" xfId="45304"/>
    <cellStyle name="Note 6 2 2 2" xfId="9170"/>
    <cellStyle name="Note 6 2 2 2 2" xfId="9171"/>
    <cellStyle name="Note 6 2 2 2 2 2" xfId="9172"/>
    <cellStyle name="Note 6 2 2 2 2 2 2" xfId="45305"/>
    <cellStyle name="Note 6 2 2 2 2 2 3" xfId="45306"/>
    <cellStyle name="Note 6 2 2 2 2 2 4" xfId="45307"/>
    <cellStyle name="Note 6 2 2 2 2 2 5" xfId="45308"/>
    <cellStyle name="Note 6 2 2 2 2 2 6" xfId="45309"/>
    <cellStyle name="Note 6 2 2 2 2 2 7" xfId="45310"/>
    <cellStyle name="Note 6 2 2 2 2 2 8" xfId="45311"/>
    <cellStyle name="Note 6 2 2 2 2 3" xfId="9173"/>
    <cellStyle name="Note 6 2 2 2 2 3 2" xfId="45312"/>
    <cellStyle name="Note 6 2 2 2 2 4" xfId="45313"/>
    <cellStyle name="Note 6 2 2 2 2 5" xfId="45314"/>
    <cellStyle name="Note 6 2 2 2 2 6" xfId="45315"/>
    <cellStyle name="Note 6 2 2 2 2 7" xfId="45316"/>
    <cellStyle name="Note 6 2 2 2 3" xfId="9174"/>
    <cellStyle name="Note 6 2 2 2 3 2" xfId="45317"/>
    <cellStyle name="Note 6 2 2 2 3 3" xfId="45318"/>
    <cellStyle name="Note 6 2 2 2 3 4" xfId="45319"/>
    <cellStyle name="Note 6 2 2 2 3 5" xfId="45320"/>
    <cellStyle name="Note 6 2 2 2 3 6" xfId="45321"/>
    <cellStyle name="Note 6 2 2 2 3 7" xfId="45322"/>
    <cellStyle name="Note 6 2 2 2 4" xfId="9175"/>
    <cellStyle name="Note 6 2 2 2 5" xfId="45323"/>
    <cellStyle name="Note 6 2 2 2 6" xfId="45324"/>
    <cellStyle name="Note 6 2 2 2 7" xfId="45325"/>
    <cellStyle name="Note 6 2 2 2 8" xfId="45326"/>
    <cellStyle name="Note 6 2 2 3" xfId="9176"/>
    <cellStyle name="Note 6 2 2 3 2" xfId="9177"/>
    <cellStyle name="Note 6 2 2 3 2 2" xfId="9178"/>
    <cellStyle name="Note 6 2 2 3 2 2 2" xfId="45327"/>
    <cellStyle name="Note 6 2 2 3 2 2 3" xfId="45328"/>
    <cellStyle name="Note 6 2 2 3 2 2 4" xfId="45329"/>
    <cellStyle name="Note 6 2 2 3 2 2 5" xfId="45330"/>
    <cellStyle name="Note 6 2 2 3 2 2 6" xfId="45331"/>
    <cellStyle name="Note 6 2 2 3 2 2 7" xfId="45332"/>
    <cellStyle name="Note 6 2 2 3 2 2 8" xfId="45333"/>
    <cellStyle name="Note 6 2 2 3 2 3" xfId="9179"/>
    <cellStyle name="Note 6 2 2 3 2 3 2" xfId="45334"/>
    <cellStyle name="Note 6 2 2 3 2 4" xfId="45335"/>
    <cellStyle name="Note 6 2 2 3 2 5" xfId="45336"/>
    <cellStyle name="Note 6 2 2 3 2 6" xfId="45337"/>
    <cellStyle name="Note 6 2 2 3 2 7" xfId="45338"/>
    <cellStyle name="Note 6 2 2 3 3" xfId="9180"/>
    <cellStyle name="Note 6 2 2 3 3 2" xfId="45339"/>
    <cellStyle name="Note 6 2 2 3 3 3" xfId="45340"/>
    <cellStyle name="Note 6 2 2 3 3 4" xfId="45341"/>
    <cellStyle name="Note 6 2 2 3 3 5" xfId="45342"/>
    <cellStyle name="Note 6 2 2 3 3 6" xfId="45343"/>
    <cellStyle name="Note 6 2 2 3 3 7" xfId="45344"/>
    <cellStyle name="Note 6 2 2 3 4" xfId="9181"/>
    <cellStyle name="Note 6 2 2 3 5" xfId="45345"/>
    <cellStyle name="Note 6 2 2 3 6" xfId="45346"/>
    <cellStyle name="Note 6 2 2 3 7" xfId="45347"/>
    <cellStyle name="Note 6 2 2 3 8" xfId="45348"/>
    <cellStyle name="Note 6 2 2 4" xfId="9182"/>
    <cellStyle name="Note 6 2 2 4 2" xfId="9183"/>
    <cellStyle name="Note 6 2 2 4 2 2" xfId="9184"/>
    <cellStyle name="Note 6 2 2 4 2 2 2" xfId="45349"/>
    <cellStyle name="Note 6 2 2 4 2 2 3" xfId="45350"/>
    <cellStyle name="Note 6 2 2 4 2 2 4" xfId="45351"/>
    <cellStyle name="Note 6 2 2 4 2 2 5" xfId="45352"/>
    <cellStyle name="Note 6 2 2 4 2 2 6" xfId="45353"/>
    <cellStyle name="Note 6 2 2 4 2 2 7" xfId="45354"/>
    <cellStyle name="Note 6 2 2 4 2 2 8" xfId="45355"/>
    <cellStyle name="Note 6 2 2 4 2 3" xfId="9185"/>
    <cellStyle name="Note 6 2 2 4 2 3 2" xfId="45356"/>
    <cellStyle name="Note 6 2 2 4 2 4" xfId="45357"/>
    <cellStyle name="Note 6 2 2 4 2 5" xfId="45358"/>
    <cellStyle name="Note 6 2 2 4 2 6" xfId="45359"/>
    <cellStyle name="Note 6 2 2 4 2 7" xfId="45360"/>
    <cellStyle name="Note 6 2 2 4 3" xfId="9186"/>
    <cellStyle name="Note 6 2 2 4 3 2" xfId="45361"/>
    <cellStyle name="Note 6 2 2 4 3 3" xfId="45362"/>
    <cellStyle name="Note 6 2 2 4 3 4" xfId="45363"/>
    <cellStyle name="Note 6 2 2 4 3 5" xfId="45364"/>
    <cellStyle name="Note 6 2 2 4 3 6" xfId="45365"/>
    <cellStyle name="Note 6 2 2 4 3 7" xfId="45366"/>
    <cellStyle name="Note 6 2 2 4 4" xfId="9187"/>
    <cellStyle name="Note 6 2 2 4 5" xfId="45367"/>
    <cellStyle name="Note 6 2 2 4 6" xfId="45368"/>
    <cellStyle name="Note 6 2 2 4 7" xfId="45369"/>
    <cellStyle name="Note 6 2 2 4 8" xfId="45370"/>
    <cellStyle name="Note 6 2 2 5" xfId="9188"/>
    <cellStyle name="Note 6 2 2 5 2" xfId="9189"/>
    <cellStyle name="Note 6 2 2 5 2 2" xfId="45371"/>
    <cellStyle name="Note 6 2 2 5 2 3" xfId="45372"/>
    <cellStyle name="Note 6 2 2 5 2 4" xfId="45373"/>
    <cellStyle name="Note 6 2 2 5 2 5" xfId="45374"/>
    <cellStyle name="Note 6 2 2 5 2 6" xfId="45375"/>
    <cellStyle name="Note 6 2 2 5 2 7" xfId="45376"/>
    <cellStyle name="Note 6 2 2 5 2 8" xfId="45377"/>
    <cellStyle name="Note 6 2 2 5 3" xfId="9190"/>
    <cellStyle name="Note 6 2 2 5 3 2" xfId="45378"/>
    <cellStyle name="Note 6 2 2 5 4" xfId="45379"/>
    <cellStyle name="Note 6 2 2 5 5" xfId="45380"/>
    <cellStyle name="Note 6 2 2 5 6" xfId="45381"/>
    <cellStyle name="Note 6 2 2 5 7" xfId="45382"/>
    <cellStyle name="Note 6 2 2 6" xfId="9191"/>
    <cellStyle name="Note 6 2 2 6 2" xfId="45383"/>
    <cellStyle name="Note 6 2 2 6 3" xfId="45384"/>
    <cellStyle name="Note 6 2 2 6 4" xfId="45385"/>
    <cellStyle name="Note 6 2 2 6 5" xfId="45386"/>
    <cellStyle name="Note 6 2 2 6 6" xfId="45387"/>
    <cellStyle name="Note 6 2 2 6 7" xfId="45388"/>
    <cellStyle name="Note 6 2 2 7" xfId="9192"/>
    <cellStyle name="Note 6 2 2 8" xfId="45389"/>
    <cellStyle name="Note 6 2 2 9" xfId="45390"/>
    <cellStyle name="Note 6 2 3" xfId="9193"/>
    <cellStyle name="Note 6 2 3 2" xfId="9194"/>
    <cellStyle name="Note 6 2 3 2 2" xfId="9195"/>
    <cellStyle name="Note 6 2 3 2 2 2" xfId="45391"/>
    <cellStyle name="Note 6 2 3 2 2 3" xfId="45392"/>
    <cellStyle name="Note 6 2 3 2 2 4" xfId="45393"/>
    <cellStyle name="Note 6 2 3 2 2 5" xfId="45394"/>
    <cellStyle name="Note 6 2 3 2 2 6" xfId="45395"/>
    <cellStyle name="Note 6 2 3 2 2 7" xfId="45396"/>
    <cellStyle name="Note 6 2 3 2 2 8" xfId="45397"/>
    <cellStyle name="Note 6 2 3 2 3" xfId="9196"/>
    <cellStyle name="Note 6 2 3 2 3 2" xfId="45398"/>
    <cellStyle name="Note 6 2 3 2 4" xfId="45399"/>
    <cellStyle name="Note 6 2 3 2 5" xfId="45400"/>
    <cellStyle name="Note 6 2 3 2 6" xfId="45401"/>
    <cellStyle name="Note 6 2 3 2 7" xfId="45402"/>
    <cellStyle name="Note 6 2 3 3" xfId="9197"/>
    <cellStyle name="Note 6 2 3 3 2" xfId="45403"/>
    <cellStyle name="Note 6 2 3 3 3" xfId="45404"/>
    <cellStyle name="Note 6 2 3 3 4" xfId="45405"/>
    <cellStyle name="Note 6 2 3 3 5" xfId="45406"/>
    <cellStyle name="Note 6 2 3 3 6" xfId="45407"/>
    <cellStyle name="Note 6 2 3 3 7" xfId="45408"/>
    <cellStyle name="Note 6 2 3 4" xfId="9198"/>
    <cellStyle name="Note 6 2 3 5" xfId="45409"/>
    <cellStyle name="Note 6 2 3 6" xfId="45410"/>
    <cellStyle name="Note 6 2 3 7" xfId="45411"/>
    <cellStyle name="Note 6 2 3 8" xfId="45412"/>
    <cellStyle name="Note 6 2 4" xfId="9199"/>
    <cellStyle name="Note 6 2 4 2" xfId="9200"/>
    <cellStyle name="Note 6 2 4 2 2" xfId="9201"/>
    <cellStyle name="Note 6 2 4 2 2 2" xfId="45413"/>
    <cellStyle name="Note 6 2 4 2 2 3" xfId="45414"/>
    <cellStyle name="Note 6 2 4 2 2 4" xfId="45415"/>
    <cellStyle name="Note 6 2 4 2 2 5" xfId="45416"/>
    <cellStyle name="Note 6 2 4 2 2 6" xfId="45417"/>
    <cellStyle name="Note 6 2 4 2 2 7" xfId="45418"/>
    <cellStyle name="Note 6 2 4 2 2 8" xfId="45419"/>
    <cellStyle name="Note 6 2 4 2 3" xfId="9202"/>
    <cellStyle name="Note 6 2 4 2 3 2" xfId="45420"/>
    <cellStyle name="Note 6 2 4 2 4" xfId="45421"/>
    <cellStyle name="Note 6 2 4 2 5" xfId="45422"/>
    <cellStyle name="Note 6 2 4 2 6" xfId="45423"/>
    <cellStyle name="Note 6 2 4 2 7" xfId="45424"/>
    <cellStyle name="Note 6 2 4 3" xfId="9203"/>
    <cellStyle name="Note 6 2 4 3 2" xfId="45425"/>
    <cellStyle name="Note 6 2 4 3 3" xfId="45426"/>
    <cellStyle name="Note 6 2 4 3 4" xfId="45427"/>
    <cellStyle name="Note 6 2 4 3 5" xfId="45428"/>
    <cellStyle name="Note 6 2 4 3 6" xfId="45429"/>
    <cellStyle name="Note 6 2 4 3 7" xfId="45430"/>
    <cellStyle name="Note 6 2 4 4" xfId="9204"/>
    <cellStyle name="Note 6 2 4 5" xfId="45431"/>
    <cellStyle name="Note 6 2 4 6" xfId="45432"/>
    <cellStyle name="Note 6 2 4 7" xfId="45433"/>
    <cellStyle name="Note 6 2 4 8" xfId="45434"/>
    <cellStyle name="Note 6 2 5" xfId="9205"/>
    <cellStyle name="Note 6 2 5 2" xfId="9206"/>
    <cellStyle name="Note 6 2 5 2 2" xfId="9207"/>
    <cellStyle name="Note 6 2 5 2 2 2" xfId="45435"/>
    <cellStyle name="Note 6 2 5 2 2 3" xfId="45436"/>
    <cellStyle name="Note 6 2 5 2 2 4" xfId="45437"/>
    <cellStyle name="Note 6 2 5 2 2 5" xfId="45438"/>
    <cellStyle name="Note 6 2 5 2 2 6" xfId="45439"/>
    <cellStyle name="Note 6 2 5 2 2 7" xfId="45440"/>
    <cellStyle name="Note 6 2 5 2 2 8" xfId="45441"/>
    <cellStyle name="Note 6 2 5 2 3" xfId="9208"/>
    <cellStyle name="Note 6 2 5 2 3 2" xfId="45442"/>
    <cellStyle name="Note 6 2 5 2 4" xfId="45443"/>
    <cellStyle name="Note 6 2 5 2 5" xfId="45444"/>
    <cellStyle name="Note 6 2 5 2 6" xfId="45445"/>
    <cellStyle name="Note 6 2 5 2 7" xfId="45446"/>
    <cellStyle name="Note 6 2 5 3" xfId="9209"/>
    <cellStyle name="Note 6 2 5 3 2" xfId="45447"/>
    <cellStyle name="Note 6 2 5 3 3" xfId="45448"/>
    <cellStyle name="Note 6 2 5 3 4" xfId="45449"/>
    <cellStyle name="Note 6 2 5 3 5" xfId="45450"/>
    <cellStyle name="Note 6 2 5 3 6" xfId="45451"/>
    <cellStyle name="Note 6 2 5 3 7" xfId="45452"/>
    <cellStyle name="Note 6 2 5 4" xfId="9210"/>
    <cellStyle name="Note 6 2 5 5" xfId="45453"/>
    <cellStyle name="Note 6 2 5 6" xfId="45454"/>
    <cellStyle name="Note 6 2 5 7" xfId="45455"/>
    <cellStyle name="Note 6 2 5 8" xfId="45456"/>
    <cellStyle name="Note 6 2 6" xfId="9211"/>
    <cellStyle name="Note 6 2 6 2" xfId="9212"/>
    <cellStyle name="Note 6 2 6 2 2" xfId="45457"/>
    <cellStyle name="Note 6 2 6 2 3" xfId="45458"/>
    <cellStyle name="Note 6 2 6 2 4" xfId="45459"/>
    <cellStyle name="Note 6 2 6 2 5" xfId="45460"/>
    <cellStyle name="Note 6 2 6 2 6" xfId="45461"/>
    <cellStyle name="Note 6 2 6 2 7" xfId="45462"/>
    <cellStyle name="Note 6 2 6 2 8" xfId="45463"/>
    <cellStyle name="Note 6 2 6 3" xfId="9213"/>
    <cellStyle name="Note 6 2 6 3 2" xfId="45464"/>
    <cellStyle name="Note 6 2 6 4" xfId="45465"/>
    <cellStyle name="Note 6 2 6 5" xfId="45466"/>
    <cellStyle name="Note 6 2 6 6" xfId="45467"/>
    <cellStyle name="Note 6 2 6 7" xfId="45468"/>
    <cellStyle name="Note 6 2 7" xfId="9214"/>
    <cellStyle name="Note 6 2 7 2" xfId="45469"/>
    <cellStyle name="Note 6 2 7 3" xfId="45470"/>
    <cellStyle name="Note 6 2 7 4" xfId="45471"/>
    <cellStyle name="Note 6 2 7 5" xfId="45472"/>
    <cellStyle name="Note 6 2 7 6" xfId="45473"/>
    <cellStyle name="Note 6 2 7 7" xfId="45474"/>
    <cellStyle name="Note 6 2 8" xfId="9215"/>
    <cellStyle name="Note 6 2 9" xfId="45475"/>
    <cellStyle name="Note 6 3" xfId="9216"/>
    <cellStyle name="Note 6 3 10" xfId="45476"/>
    <cellStyle name="Note 6 3 11" xfId="45477"/>
    <cellStyle name="Note 6 3 2" xfId="9217"/>
    <cellStyle name="Note 6 3 2 2" xfId="9218"/>
    <cellStyle name="Note 6 3 2 2 2" xfId="9219"/>
    <cellStyle name="Note 6 3 2 2 2 2" xfId="45478"/>
    <cellStyle name="Note 6 3 2 2 2 3" xfId="45479"/>
    <cellStyle name="Note 6 3 2 2 2 4" xfId="45480"/>
    <cellStyle name="Note 6 3 2 2 2 5" xfId="45481"/>
    <cellStyle name="Note 6 3 2 2 2 6" xfId="45482"/>
    <cellStyle name="Note 6 3 2 2 2 7" xfId="45483"/>
    <cellStyle name="Note 6 3 2 2 2 8" xfId="45484"/>
    <cellStyle name="Note 6 3 2 2 3" xfId="9220"/>
    <cellStyle name="Note 6 3 2 2 3 2" xfId="45485"/>
    <cellStyle name="Note 6 3 2 2 4" xfId="45486"/>
    <cellStyle name="Note 6 3 2 2 5" xfId="45487"/>
    <cellStyle name="Note 6 3 2 2 6" xfId="45488"/>
    <cellStyle name="Note 6 3 2 2 7" xfId="45489"/>
    <cellStyle name="Note 6 3 2 3" xfId="9221"/>
    <cellStyle name="Note 6 3 2 3 2" xfId="45490"/>
    <cellStyle name="Note 6 3 2 3 3" xfId="45491"/>
    <cellStyle name="Note 6 3 2 3 4" xfId="45492"/>
    <cellStyle name="Note 6 3 2 3 5" xfId="45493"/>
    <cellStyle name="Note 6 3 2 3 6" xfId="45494"/>
    <cellStyle name="Note 6 3 2 3 7" xfId="45495"/>
    <cellStyle name="Note 6 3 2 4" xfId="9222"/>
    <cellStyle name="Note 6 3 2 5" xfId="45496"/>
    <cellStyle name="Note 6 3 2 6" xfId="45497"/>
    <cellStyle name="Note 6 3 2 7" xfId="45498"/>
    <cellStyle name="Note 6 3 2 8" xfId="45499"/>
    <cellStyle name="Note 6 3 3" xfId="9223"/>
    <cellStyle name="Note 6 3 3 2" xfId="9224"/>
    <cellStyle name="Note 6 3 3 2 2" xfId="9225"/>
    <cellStyle name="Note 6 3 3 2 2 2" xfId="45500"/>
    <cellStyle name="Note 6 3 3 2 2 3" xfId="45501"/>
    <cellStyle name="Note 6 3 3 2 2 4" xfId="45502"/>
    <cellStyle name="Note 6 3 3 2 2 5" xfId="45503"/>
    <cellStyle name="Note 6 3 3 2 2 6" xfId="45504"/>
    <cellStyle name="Note 6 3 3 2 2 7" xfId="45505"/>
    <cellStyle name="Note 6 3 3 2 2 8" xfId="45506"/>
    <cellStyle name="Note 6 3 3 2 3" xfId="9226"/>
    <cellStyle name="Note 6 3 3 2 3 2" xfId="45507"/>
    <cellStyle name="Note 6 3 3 2 4" xfId="45508"/>
    <cellStyle name="Note 6 3 3 2 5" xfId="45509"/>
    <cellStyle name="Note 6 3 3 2 6" xfId="45510"/>
    <cellStyle name="Note 6 3 3 2 7" xfId="45511"/>
    <cellStyle name="Note 6 3 3 3" xfId="9227"/>
    <cellStyle name="Note 6 3 3 3 2" xfId="45512"/>
    <cellStyle name="Note 6 3 3 3 3" xfId="45513"/>
    <cellStyle name="Note 6 3 3 3 4" xfId="45514"/>
    <cellStyle name="Note 6 3 3 3 5" xfId="45515"/>
    <cellStyle name="Note 6 3 3 3 6" xfId="45516"/>
    <cellStyle name="Note 6 3 3 3 7" xfId="45517"/>
    <cellStyle name="Note 6 3 3 4" xfId="9228"/>
    <cellStyle name="Note 6 3 3 5" xfId="45518"/>
    <cellStyle name="Note 6 3 3 6" xfId="45519"/>
    <cellStyle name="Note 6 3 3 7" xfId="45520"/>
    <cellStyle name="Note 6 3 3 8" xfId="45521"/>
    <cellStyle name="Note 6 3 4" xfId="9229"/>
    <cellStyle name="Note 6 3 4 2" xfId="9230"/>
    <cellStyle name="Note 6 3 4 2 2" xfId="9231"/>
    <cellStyle name="Note 6 3 4 2 2 2" xfId="45522"/>
    <cellStyle name="Note 6 3 4 2 2 3" xfId="45523"/>
    <cellStyle name="Note 6 3 4 2 2 4" xfId="45524"/>
    <cellStyle name="Note 6 3 4 2 2 5" xfId="45525"/>
    <cellStyle name="Note 6 3 4 2 2 6" xfId="45526"/>
    <cellStyle name="Note 6 3 4 2 2 7" xfId="45527"/>
    <cellStyle name="Note 6 3 4 2 2 8" xfId="45528"/>
    <cellStyle name="Note 6 3 4 2 3" xfId="9232"/>
    <cellStyle name="Note 6 3 4 2 3 2" xfId="45529"/>
    <cellStyle name="Note 6 3 4 2 4" xfId="45530"/>
    <cellStyle name="Note 6 3 4 2 5" xfId="45531"/>
    <cellStyle name="Note 6 3 4 2 6" xfId="45532"/>
    <cellStyle name="Note 6 3 4 2 7" xfId="45533"/>
    <cellStyle name="Note 6 3 4 3" xfId="9233"/>
    <cellStyle name="Note 6 3 4 3 2" xfId="45534"/>
    <cellStyle name="Note 6 3 4 3 3" xfId="45535"/>
    <cellStyle name="Note 6 3 4 3 4" xfId="45536"/>
    <cellStyle name="Note 6 3 4 3 5" xfId="45537"/>
    <cellStyle name="Note 6 3 4 3 6" xfId="45538"/>
    <cellStyle name="Note 6 3 4 3 7" xfId="45539"/>
    <cellStyle name="Note 6 3 4 4" xfId="9234"/>
    <cellStyle name="Note 6 3 4 5" xfId="45540"/>
    <cellStyle name="Note 6 3 4 6" xfId="45541"/>
    <cellStyle name="Note 6 3 4 7" xfId="45542"/>
    <cellStyle name="Note 6 3 4 8" xfId="45543"/>
    <cellStyle name="Note 6 3 5" xfId="9235"/>
    <cellStyle name="Note 6 3 5 2" xfId="9236"/>
    <cellStyle name="Note 6 3 5 2 2" xfId="45544"/>
    <cellStyle name="Note 6 3 5 2 3" xfId="45545"/>
    <cellStyle name="Note 6 3 5 2 4" xfId="45546"/>
    <cellStyle name="Note 6 3 5 2 5" xfId="45547"/>
    <cellStyle name="Note 6 3 5 2 6" xfId="45548"/>
    <cellStyle name="Note 6 3 5 2 7" xfId="45549"/>
    <cellStyle name="Note 6 3 5 2 8" xfId="45550"/>
    <cellStyle name="Note 6 3 5 3" xfId="9237"/>
    <cellStyle name="Note 6 3 5 3 2" xfId="45551"/>
    <cellStyle name="Note 6 3 5 4" xfId="45552"/>
    <cellStyle name="Note 6 3 5 5" xfId="45553"/>
    <cellStyle name="Note 6 3 5 6" xfId="45554"/>
    <cellStyle name="Note 6 3 5 7" xfId="45555"/>
    <cellStyle name="Note 6 3 6" xfId="9238"/>
    <cellStyle name="Note 6 3 6 2" xfId="45556"/>
    <cellStyle name="Note 6 3 6 3" xfId="45557"/>
    <cellStyle name="Note 6 3 6 4" xfId="45558"/>
    <cellStyle name="Note 6 3 6 5" xfId="45559"/>
    <cellStyle name="Note 6 3 6 6" xfId="45560"/>
    <cellStyle name="Note 6 3 6 7" xfId="45561"/>
    <cellStyle name="Note 6 3 7" xfId="9239"/>
    <cellStyle name="Note 6 3 8" xfId="45562"/>
    <cellStyle name="Note 6 3 9" xfId="45563"/>
    <cellStyle name="Note 6 4" xfId="9240"/>
    <cellStyle name="Note 6 4 10" xfId="45564"/>
    <cellStyle name="Note 6 4 11" xfId="45565"/>
    <cellStyle name="Note 6 4 2" xfId="9241"/>
    <cellStyle name="Note 6 4 2 2" xfId="9242"/>
    <cellStyle name="Note 6 4 2 2 2" xfId="9243"/>
    <cellStyle name="Note 6 4 2 2 2 2" xfId="45566"/>
    <cellStyle name="Note 6 4 2 2 2 3" xfId="45567"/>
    <cellStyle name="Note 6 4 2 2 2 4" xfId="45568"/>
    <cellStyle name="Note 6 4 2 2 2 5" xfId="45569"/>
    <cellStyle name="Note 6 4 2 2 2 6" xfId="45570"/>
    <cellStyle name="Note 6 4 2 2 2 7" xfId="45571"/>
    <cellStyle name="Note 6 4 2 2 2 8" xfId="45572"/>
    <cellStyle name="Note 6 4 2 2 3" xfId="9244"/>
    <cellStyle name="Note 6 4 2 2 3 2" xfId="45573"/>
    <cellStyle name="Note 6 4 2 2 4" xfId="45574"/>
    <cellStyle name="Note 6 4 2 2 5" xfId="45575"/>
    <cellStyle name="Note 6 4 2 2 6" xfId="45576"/>
    <cellStyle name="Note 6 4 2 2 7" xfId="45577"/>
    <cellStyle name="Note 6 4 2 3" xfId="9245"/>
    <cellStyle name="Note 6 4 2 3 2" xfId="45578"/>
    <cellStyle name="Note 6 4 2 3 3" xfId="45579"/>
    <cellStyle name="Note 6 4 2 3 4" xfId="45580"/>
    <cellStyle name="Note 6 4 2 3 5" xfId="45581"/>
    <cellStyle name="Note 6 4 2 3 6" xfId="45582"/>
    <cellStyle name="Note 6 4 2 3 7" xfId="45583"/>
    <cellStyle name="Note 6 4 2 4" xfId="9246"/>
    <cellStyle name="Note 6 4 2 5" xfId="45584"/>
    <cellStyle name="Note 6 4 2 6" xfId="45585"/>
    <cellStyle name="Note 6 4 2 7" xfId="45586"/>
    <cellStyle name="Note 6 4 2 8" xfId="45587"/>
    <cellStyle name="Note 6 4 3" xfId="9247"/>
    <cellStyle name="Note 6 4 3 2" xfId="9248"/>
    <cellStyle name="Note 6 4 3 2 2" xfId="9249"/>
    <cellStyle name="Note 6 4 3 2 2 2" xfId="45588"/>
    <cellStyle name="Note 6 4 3 2 2 3" xfId="45589"/>
    <cellStyle name="Note 6 4 3 2 2 4" xfId="45590"/>
    <cellStyle name="Note 6 4 3 2 2 5" xfId="45591"/>
    <cellStyle name="Note 6 4 3 2 2 6" xfId="45592"/>
    <cellStyle name="Note 6 4 3 2 2 7" xfId="45593"/>
    <cellStyle name="Note 6 4 3 2 2 8" xfId="45594"/>
    <cellStyle name="Note 6 4 3 2 3" xfId="9250"/>
    <cellStyle name="Note 6 4 3 2 3 2" xfId="45595"/>
    <cellStyle name="Note 6 4 3 2 4" xfId="45596"/>
    <cellStyle name="Note 6 4 3 2 5" xfId="45597"/>
    <cellStyle name="Note 6 4 3 2 6" xfId="45598"/>
    <cellStyle name="Note 6 4 3 2 7" xfId="45599"/>
    <cellStyle name="Note 6 4 3 3" xfId="9251"/>
    <cellStyle name="Note 6 4 3 3 2" xfId="45600"/>
    <cellStyle name="Note 6 4 3 3 3" xfId="45601"/>
    <cellStyle name="Note 6 4 3 3 4" xfId="45602"/>
    <cellStyle name="Note 6 4 3 3 5" xfId="45603"/>
    <cellStyle name="Note 6 4 3 3 6" xfId="45604"/>
    <cellStyle name="Note 6 4 3 3 7" xfId="45605"/>
    <cellStyle name="Note 6 4 3 4" xfId="9252"/>
    <cellStyle name="Note 6 4 3 5" xfId="45606"/>
    <cellStyle name="Note 6 4 3 6" xfId="45607"/>
    <cellStyle name="Note 6 4 3 7" xfId="45608"/>
    <cellStyle name="Note 6 4 3 8" xfId="45609"/>
    <cellStyle name="Note 6 4 4" xfId="9253"/>
    <cellStyle name="Note 6 4 4 2" xfId="9254"/>
    <cellStyle name="Note 6 4 4 2 2" xfId="9255"/>
    <cellStyle name="Note 6 4 4 2 2 2" xfId="45610"/>
    <cellStyle name="Note 6 4 4 2 2 3" xfId="45611"/>
    <cellStyle name="Note 6 4 4 2 2 4" xfId="45612"/>
    <cellStyle name="Note 6 4 4 2 2 5" xfId="45613"/>
    <cellStyle name="Note 6 4 4 2 2 6" xfId="45614"/>
    <cellStyle name="Note 6 4 4 2 2 7" xfId="45615"/>
    <cellStyle name="Note 6 4 4 2 2 8" xfId="45616"/>
    <cellStyle name="Note 6 4 4 2 3" xfId="9256"/>
    <cellStyle name="Note 6 4 4 2 3 2" xfId="45617"/>
    <cellStyle name="Note 6 4 4 2 4" xfId="45618"/>
    <cellStyle name="Note 6 4 4 2 5" xfId="45619"/>
    <cellStyle name="Note 6 4 4 2 6" xfId="45620"/>
    <cellStyle name="Note 6 4 4 2 7" xfId="45621"/>
    <cellStyle name="Note 6 4 4 3" xfId="9257"/>
    <cellStyle name="Note 6 4 4 3 2" xfId="45622"/>
    <cellStyle name="Note 6 4 4 3 3" xfId="45623"/>
    <cellStyle name="Note 6 4 4 3 4" xfId="45624"/>
    <cellStyle name="Note 6 4 4 3 5" xfId="45625"/>
    <cellStyle name="Note 6 4 4 3 6" xfId="45626"/>
    <cellStyle name="Note 6 4 4 3 7" xfId="45627"/>
    <cellStyle name="Note 6 4 4 4" xfId="9258"/>
    <cellStyle name="Note 6 4 4 5" xfId="45628"/>
    <cellStyle name="Note 6 4 4 6" xfId="45629"/>
    <cellStyle name="Note 6 4 4 7" xfId="45630"/>
    <cellStyle name="Note 6 4 4 8" xfId="45631"/>
    <cellStyle name="Note 6 4 5" xfId="9259"/>
    <cellStyle name="Note 6 4 5 2" xfId="9260"/>
    <cellStyle name="Note 6 4 5 2 2" xfId="45632"/>
    <cellStyle name="Note 6 4 5 2 3" xfId="45633"/>
    <cellStyle name="Note 6 4 5 2 4" xfId="45634"/>
    <cellStyle name="Note 6 4 5 2 5" xfId="45635"/>
    <cellStyle name="Note 6 4 5 2 6" xfId="45636"/>
    <cellStyle name="Note 6 4 5 2 7" xfId="45637"/>
    <cellStyle name="Note 6 4 5 2 8" xfId="45638"/>
    <cellStyle name="Note 6 4 5 3" xfId="9261"/>
    <cellStyle name="Note 6 4 5 3 2" xfId="45639"/>
    <cellStyle name="Note 6 4 5 4" xfId="45640"/>
    <cellStyle name="Note 6 4 5 5" xfId="45641"/>
    <cellStyle name="Note 6 4 5 6" xfId="45642"/>
    <cellStyle name="Note 6 4 5 7" xfId="45643"/>
    <cellStyle name="Note 6 4 6" xfId="9262"/>
    <cellStyle name="Note 6 4 6 2" xfId="45644"/>
    <cellStyle name="Note 6 4 6 3" xfId="45645"/>
    <cellStyle name="Note 6 4 6 4" xfId="45646"/>
    <cellStyle name="Note 6 4 6 5" xfId="45647"/>
    <cellStyle name="Note 6 4 6 6" xfId="45648"/>
    <cellStyle name="Note 6 4 6 7" xfId="45649"/>
    <cellStyle name="Note 6 4 7" xfId="9263"/>
    <cellStyle name="Note 6 4 8" xfId="45650"/>
    <cellStyle name="Note 6 4 9" xfId="45651"/>
    <cellStyle name="Note 6 5" xfId="9264"/>
    <cellStyle name="Note 6 5 2" xfId="9265"/>
    <cellStyle name="Note 6 5 2 2" xfId="9266"/>
    <cellStyle name="Note 6 5 2 2 2" xfId="45652"/>
    <cellStyle name="Note 6 5 2 2 3" xfId="45653"/>
    <cellStyle name="Note 6 5 2 2 4" xfId="45654"/>
    <cellStyle name="Note 6 5 2 2 5" xfId="45655"/>
    <cellStyle name="Note 6 5 2 2 6" xfId="45656"/>
    <cellStyle name="Note 6 5 2 2 7" xfId="45657"/>
    <cellStyle name="Note 6 5 2 2 8" xfId="45658"/>
    <cellStyle name="Note 6 5 2 3" xfId="9267"/>
    <cellStyle name="Note 6 5 2 3 2" xfId="45659"/>
    <cellStyle name="Note 6 5 2 4" xfId="45660"/>
    <cellStyle name="Note 6 5 2 5" xfId="45661"/>
    <cellStyle name="Note 6 5 2 6" xfId="45662"/>
    <cellStyle name="Note 6 5 2 7" xfId="45663"/>
    <cellStyle name="Note 6 5 3" xfId="9268"/>
    <cellStyle name="Note 6 5 3 2" xfId="45664"/>
    <cellStyle name="Note 6 5 3 3" xfId="45665"/>
    <cellStyle name="Note 6 5 3 4" xfId="45666"/>
    <cellStyle name="Note 6 5 3 5" xfId="45667"/>
    <cellStyle name="Note 6 5 3 6" xfId="45668"/>
    <cellStyle name="Note 6 5 3 7" xfId="45669"/>
    <cellStyle name="Note 6 5 4" xfId="9269"/>
    <cellStyle name="Note 6 5 5" xfId="45670"/>
    <cellStyle name="Note 6 5 6" xfId="45671"/>
    <cellStyle name="Note 6 5 7" xfId="45672"/>
    <cellStyle name="Note 6 5 8" xfId="45673"/>
    <cellStyle name="Note 6 6" xfId="9270"/>
    <cellStyle name="Note 6 6 2" xfId="9271"/>
    <cellStyle name="Note 6 6 2 2" xfId="9272"/>
    <cellStyle name="Note 6 6 2 2 2" xfId="45674"/>
    <cellStyle name="Note 6 6 2 2 3" xfId="45675"/>
    <cellStyle name="Note 6 6 2 2 4" xfId="45676"/>
    <cellStyle name="Note 6 6 2 2 5" xfId="45677"/>
    <cellStyle name="Note 6 6 2 2 6" xfId="45678"/>
    <cellStyle name="Note 6 6 2 2 7" xfId="45679"/>
    <cellStyle name="Note 6 6 2 2 8" xfId="45680"/>
    <cellStyle name="Note 6 6 2 3" xfId="9273"/>
    <cellStyle name="Note 6 6 2 3 2" xfId="45681"/>
    <cellStyle name="Note 6 6 2 4" xfId="45682"/>
    <cellStyle name="Note 6 6 2 5" xfId="45683"/>
    <cellStyle name="Note 6 6 2 6" xfId="45684"/>
    <cellStyle name="Note 6 6 2 7" xfId="45685"/>
    <cellStyle name="Note 6 6 3" xfId="9274"/>
    <cellStyle name="Note 6 6 3 2" xfId="45686"/>
    <cellStyle name="Note 6 6 3 3" xfId="45687"/>
    <cellStyle name="Note 6 6 3 4" xfId="45688"/>
    <cellStyle name="Note 6 6 3 5" xfId="45689"/>
    <cellStyle name="Note 6 6 3 6" xfId="45690"/>
    <cellStyle name="Note 6 6 3 7" xfId="45691"/>
    <cellStyle name="Note 6 6 4" xfId="9275"/>
    <cellStyle name="Note 6 6 5" xfId="45692"/>
    <cellStyle name="Note 6 6 6" xfId="45693"/>
    <cellStyle name="Note 6 6 7" xfId="45694"/>
    <cellStyle name="Note 6 6 8" xfId="45695"/>
    <cellStyle name="Note 6 7" xfId="9276"/>
    <cellStyle name="Note 6 7 2" xfId="9277"/>
    <cellStyle name="Note 6 7 2 2" xfId="9278"/>
    <cellStyle name="Note 6 7 2 2 2" xfId="45696"/>
    <cellStyle name="Note 6 7 2 2 3" xfId="45697"/>
    <cellStyle name="Note 6 7 2 2 4" xfId="45698"/>
    <cellStyle name="Note 6 7 2 2 5" xfId="45699"/>
    <cellStyle name="Note 6 7 2 2 6" xfId="45700"/>
    <cellStyle name="Note 6 7 2 2 7" xfId="45701"/>
    <cellStyle name="Note 6 7 2 2 8" xfId="45702"/>
    <cellStyle name="Note 6 7 2 3" xfId="9279"/>
    <cellStyle name="Note 6 7 2 3 2" xfId="45703"/>
    <cellStyle name="Note 6 7 2 4" xfId="45704"/>
    <cellStyle name="Note 6 7 2 5" xfId="45705"/>
    <cellStyle name="Note 6 7 2 6" xfId="45706"/>
    <cellStyle name="Note 6 7 2 7" xfId="45707"/>
    <cellStyle name="Note 6 7 3" xfId="9280"/>
    <cellStyle name="Note 6 7 3 2" xfId="45708"/>
    <cellStyle name="Note 6 7 3 3" xfId="45709"/>
    <cellStyle name="Note 6 7 3 4" xfId="45710"/>
    <cellStyle name="Note 6 7 3 5" xfId="45711"/>
    <cellStyle name="Note 6 7 3 6" xfId="45712"/>
    <cellStyle name="Note 6 7 3 7" xfId="45713"/>
    <cellStyle name="Note 6 7 4" xfId="9281"/>
    <cellStyle name="Note 6 7 5" xfId="45714"/>
    <cellStyle name="Note 6 7 6" xfId="45715"/>
    <cellStyle name="Note 6 7 7" xfId="45716"/>
    <cellStyle name="Note 6 7 8" xfId="45717"/>
    <cellStyle name="Note 6 8" xfId="9282"/>
    <cellStyle name="Note 6 8 2" xfId="9283"/>
    <cellStyle name="Note 6 8 2 2" xfId="45718"/>
    <cellStyle name="Note 6 8 2 3" xfId="45719"/>
    <cellStyle name="Note 6 8 2 4" xfId="45720"/>
    <cellStyle name="Note 6 8 2 5" xfId="45721"/>
    <cellStyle name="Note 6 8 2 6" xfId="45722"/>
    <cellStyle name="Note 6 8 2 7" xfId="45723"/>
    <cellStyle name="Note 6 8 2 8" xfId="45724"/>
    <cellStyle name="Note 6 8 3" xfId="9284"/>
    <cellStyle name="Note 6 8 3 2" xfId="45725"/>
    <cellStyle name="Note 6 8 4" xfId="45726"/>
    <cellStyle name="Note 6 8 5" xfId="45727"/>
    <cellStyle name="Note 6 8 6" xfId="45728"/>
    <cellStyle name="Note 6 8 7" xfId="45729"/>
    <cellStyle name="Note 6 9" xfId="9285"/>
    <cellStyle name="Note 6 9 2" xfId="45730"/>
    <cellStyle name="Note 6 9 3" xfId="45731"/>
    <cellStyle name="Note 6 9 4" xfId="45732"/>
    <cellStyle name="Note 6 9 5" xfId="45733"/>
    <cellStyle name="Note 6 9 6" xfId="45734"/>
    <cellStyle name="Note 6 9 7" xfId="45735"/>
    <cellStyle name="Note 7" xfId="9286"/>
    <cellStyle name="Note 7 10" xfId="9287"/>
    <cellStyle name="Note 7 11" xfId="45736"/>
    <cellStyle name="Note 7 12" xfId="45737"/>
    <cellStyle name="Note 7 13" xfId="45738"/>
    <cellStyle name="Note 7 14" xfId="45739"/>
    <cellStyle name="Note 7 2" xfId="9288"/>
    <cellStyle name="Note 7 2 10" xfId="45740"/>
    <cellStyle name="Note 7 2 11" xfId="45741"/>
    <cellStyle name="Note 7 2 12" xfId="45742"/>
    <cellStyle name="Note 7 2 2" xfId="9289"/>
    <cellStyle name="Note 7 2 2 10" xfId="45743"/>
    <cellStyle name="Note 7 2 2 11" xfId="45744"/>
    <cellStyle name="Note 7 2 2 2" xfId="9290"/>
    <cellStyle name="Note 7 2 2 2 2" xfId="9291"/>
    <cellStyle name="Note 7 2 2 2 2 2" xfId="9292"/>
    <cellStyle name="Note 7 2 2 2 2 2 2" xfId="45745"/>
    <cellStyle name="Note 7 2 2 2 2 2 3" xfId="45746"/>
    <cellStyle name="Note 7 2 2 2 2 2 4" xfId="45747"/>
    <cellStyle name="Note 7 2 2 2 2 2 5" xfId="45748"/>
    <cellStyle name="Note 7 2 2 2 2 2 6" xfId="45749"/>
    <cellStyle name="Note 7 2 2 2 2 2 7" xfId="45750"/>
    <cellStyle name="Note 7 2 2 2 2 2 8" xfId="45751"/>
    <cellStyle name="Note 7 2 2 2 2 3" xfId="9293"/>
    <cellStyle name="Note 7 2 2 2 2 3 2" xfId="45752"/>
    <cellStyle name="Note 7 2 2 2 2 4" xfId="45753"/>
    <cellStyle name="Note 7 2 2 2 2 5" xfId="45754"/>
    <cellStyle name="Note 7 2 2 2 2 6" xfId="45755"/>
    <cellStyle name="Note 7 2 2 2 2 7" xfId="45756"/>
    <cellStyle name="Note 7 2 2 2 3" xfId="9294"/>
    <cellStyle name="Note 7 2 2 2 3 2" xfId="45757"/>
    <cellStyle name="Note 7 2 2 2 3 3" xfId="45758"/>
    <cellStyle name="Note 7 2 2 2 3 4" xfId="45759"/>
    <cellStyle name="Note 7 2 2 2 3 5" xfId="45760"/>
    <cellStyle name="Note 7 2 2 2 3 6" xfId="45761"/>
    <cellStyle name="Note 7 2 2 2 3 7" xfId="45762"/>
    <cellStyle name="Note 7 2 2 2 4" xfId="9295"/>
    <cellStyle name="Note 7 2 2 2 5" xfId="45763"/>
    <cellStyle name="Note 7 2 2 2 6" xfId="45764"/>
    <cellStyle name="Note 7 2 2 2 7" xfId="45765"/>
    <cellStyle name="Note 7 2 2 2 8" xfId="45766"/>
    <cellStyle name="Note 7 2 2 3" xfId="9296"/>
    <cellStyle name="Note 7 2 2 3 2" xfId="9297"/>
    <cellStyle name="Note 7 2 2 3 2 2" xfId="9298"/>
    <cellStyle name="Note 7 2 2 3 2 2 2" xfId="45767"/>
    <cellStyle name="Note 7 2 2 3 2 2 3" xfId="45768"/>
    <cellStyle name="Note 7 2 2 3 2 2 4" xfId="45769"/>
    <cellStyle name="Note 7 2 2 3 2 2 5" xfId="45770"/>
    <cellStyle name="Note 7 2 2 3 2 2 6" xfId="45771"/>
    <cellStyle name="Note 7 2 2 3 2 2 7" xfId="45772"/>
    <cellStyle name="Note 7 2 2 3 2 2 8" xfId="45773"/>
    <cellStyle name="Note 7 2 2 3 2 3" xfId="9299"/>
    <cellStyle name="Note 7 2 2 3 2 3 2" xfId="45774"/>
    <cellStyle name="Note 7 2 2 3 2 4" xfId="45775"/>
    <cellStyle name="Note 7 2 2 3 2 5" xfId="45776"/>
    <cellStyle name="Note 7 2 2 3 2 6" xfId="45777"/>
    <cellStyle name="Note 7 2 2 3 2 7" xfId="45778"/>
    <cellStyle name="Note 7 2 2 3 3" xfId="9300"/>
    <cellStyle name="Note 7 2 2 3 3 2" xfId="45779"/>
    <cellStyle name="Note 7 2 2 3 3 3" xfId="45780"/>
    <cellStyle name="Note 7 2 2 3 3 4" xfId="45781"/>
    <cellStyle name="Note 7 2 2 3 3 5" xfId="45782"/>
    <cellStyle name="Note 7 2 2 3 3 6" xfId="45783"/>
    <cellStyle name="Note 7 2 2 3 3 7" xfId="45784"/>
    <cellStyle name="Note 7 2 2 3 4" xfId="9301"/>
    <cellStyle name="Note 7 2 2 3 5" xfId="45785"/>
    <cellStyle name="Note 7 2 2 3 6" xfId="45786"/>
    <cellStyle name="Note 7 2 2 3 7" xfId="45787"/>
    <cellStyle name="Note 7 2 2 3 8" xfId="45788"/>
    <cellStyle name="Note 7 2 2 4" xfId="9302"/>
    <cellStyle name="Note 7 2 2 4 2" xfId="9303"/>
    <cellStyle name="Note 7 2 2 4 2 2" xfId="9304"/>
    <cellStyle name="Note 7 2 2 4 2 2 2" xfId="45789"/>
    <cellStyle name="Note 7 2 2 4 2 2 3" xfId="45790"/>
    <cellStyle name="Note 7 2 2 4 2 2 4" xfId="45791"/>
    <cellStyle name="Note 7 2 2 4 2 2 5" xfId="45792"/>
    <cellStyle name="Note 7 2 2 4 2 2 6" xfId="45793"/>
    <cellStyle name="Note 7 2 2 4 2 2 7" xfId="45794"/>
    <cellStyle name="Note 7 2 2 4 2 2 8" xfId="45795"/>
    <cellStyle name="Note 7 2 2 4 2 3" xfId="9305"/>
    <cellStyle name="Note 7 2 2 4 2 3 2" xfId="45796"/>
    <cellStyle name="Note 7 2 2 4 2 4" xfId="45797"/>
    <cellStyle name="Note 7 2 2 4 2 5" xfId="45798"/>
    <cellStyle name="Note 7 2 2 4 2 6" xfId="45799"/>
    <cellStyle name="Note 7 2 2 4 2 7" xfId="45800"/>
    <cellStyle name="Note 7 2 2 4 3" xfId="9306"/>
    <cellStyle name="Note 7 2 2 4 3 2" xfId="45801"/>
    <cellStyle name="Note 7 2 2 4 3 3" xfId="45802"/>
    <cellStyle name="Note 7 2 2 4 3 4" xfId="45803"/>
    <cellStyle name="Note 7 2 2 4 3 5" xfId="45804"/>
    <cellStyle name="Note 7 2 2 4 3 6" xfId="45805"/>
    <cellStyle name="Note 7 2 2 4 3 7" xfId="45806"/>
    <cellStyle name="Note 7 2 2 4 4" xfId="9307"/>
    <cellStyle name="Note 7 2 2 4 5" xfId="45807"/>
    <cellStyle name="Note 7 2 2 4 6" xfId="45808"/>
    <cellStyle name="Note 7 2 2 4 7" xfId="45809"/>
    <cellStyle name="Note 7 2 2 4 8" xfId="45810"/>
    <cellStyle name="Note 7 2 2 5" xfId="9308"/>
    <cellStyle name="Note 7 2 2 5 2" xfId="9309"/>
    <cellStyle name="Note 7 2 2 5 2 2" xfId="45811"/>
    <cellStyle name="Note 7 2 2 5 2 3" xfId="45812"/>
    <cellStyle name="Note 7 2 2 5 2 4" xfId="45813"/>
    <cellStyle name="Note 7 2 2 5 2 5" xfId="45814"/>
    <cellStyle name="Note 7 2 2 5 2 6" xfId="45815"/>
    <cellStyle name="Note 7 2 2 5 2 7" xfId="45816"/>
    <cellStyle name="Note 7 2 2 5 2 8" xfId="45817"/>
    <cellStyle name="Note 7 2 2 5 3" xfId="9310"/>
    <cellStyle name="Note 7 2 2 5 3 2" xfId="45818"/>
    <cellStyle name="Note 7 2 2 5 4" xfId="45819"/>
    <cellStyle name="Note 7 2 2 5 5" xfId="45820"/>
    <cellStyle name="Note 7 2 2 5 6" xfId="45821"/>
    <cellStyle name="Note 7 2 2 5 7" xfId="45822"/>
    <cellStyle name="Note 7 2 2 6" xfId="9311"/>
    <cellStyle name="Note 7 2 2 6 2" xfId="45823"/>
    <cellStyle name="Note 7 2 2 6 3" xfId="45824"/>
    <cellStyle name="Note 7 2 2 6 4" xfId="45825"/>
    <cellStyle name="Note 7 2 2 6 5" xfId="45826"/>
    <cellStyle name="Note 7 2 2 6 6" xfId="45827"/>
    <cellStyle name="Note 7 2 2 6 7" xfId="45828"/>
    <cellStyle name="Note 7 2 2 7" xfId="9312"/>
    <cellStyle name="Note 7 2 2 8" xfId="45829"/>
    <cellStyle name="Note 7 2 2 9" xfId="45830"/>
    <cellStyle name="Note 7 2 3" xfId="9313"/>
    <cellStyle name="Note 7 2 3 2" xfId="9314"/>
    <cellStyle name="Note 7 2 3 2 2" xfId="9315"/>
    <cellStyle name="Note 7 2 3 2 2 2" xfId="45831"/>
    <cellStyle name="Note 7 2 3 2 2 3" xfId="45832"/>
    <cellStyle name="Note 7 2 3 2 2 4" xfId="45833"/>
    <cellStyle name="Note 7 2 3 2 2 5" xfId="45834"/>
    <cellStyle name="Note 7 2 3 2 2 6" xfId="45835"/>
    <cellStyle name="Note 7 2 3 2 2 7" xfId="45836"/>
    <cellStyle name="Note 7 2 3 2 2 8" xfId="45837"/>
    <cellStyle name="Note 7 2 3 2 3" xfId="9316"/>
    <cellStyle name="Note 7 2 3 2 3 2" xfId="45838"/>
    <cellStyle name="Note 7 2 3 2 4" xfId="45839"/>
    <cellStyle name="Note 7 2 3 2 5" xfId="45840"/>
    <cellStyle name="Note 7 2 3 2 6" xfId="45841"/>
    <cellStyle name="Note 7 2 3 2 7" xfId="45842"/>
    <cellStyle name="Note 7 2 3 3" xfId="9317"/>
    <cellStyle name="Note 7 2 3 3 2" xfId="45843"/>
    <cellStyle name="Note 7 2 3 3 3" xfId="45844"/>
    <cellStyle name="Note 7 2 3 3 4" xfId="45845"/>
    <cellStyle name="Note 7 2 3 3 5" xfId="45846"/>
    <cellStyle name="Note 7 2 3 3 6" xfId="45847"/>
    <cellStyle name="Note 7 2 3 3 7" xfId="45848"/>
    <cellStyle name="Note 7 2 3 4" xfId="9318"/>
    <cellStyle name="Note 7 2 3 5" xfId="45849"/>
    <cellStyle name="Note 7 2 3 6" xfId="45850"/>
    <cellStyle name="Note 7 2 3 7" xfId="45851"/>
    <cellStyle name="Note 7 2 3 8" xfId="45852"/>
    <cellStyle name="Note 7 2 4" xfId="9319"/>
    <cellStyle name="Note 7 2 4 2" xfId="9320"/>
    <cellStyle name="Note 7 2 4 2 2" xfId="9321"/>
    <cellStyle name="Note 7 2 4 2 2 2" xfId="45853"/>
    <cellStyle name="Note 7 2 4 2 2 3" xfId="45854"/>
    <cellStyle name="Note 7 2 4 2 2 4" xfId="45855"/>
    <cellStyle name="Note 7 2 4 2 2 5" xfId="45856"/>
    <cellStyle name="Note 7 2 4 2 2 6" xfId="45857"/>
    <cellStyle name="Note 7 2 4 2 2 7" xfId="45858"/>
    <cellStyle name="Note 7 2 4 2 2 8" xfId="45859"/>
    <cellStyle name="Note 7 2 4 2 3" xfId="9322"/>
    <cellStyle name="Note 7 2 4 2 3 2" xfId="45860"/>
    <cellStyle name="Note 7 2 4 2 4" xfId="45861"/>
    <cellStyle name="Note 7 2 4 2 5" xfId="45862"/>
    <cellStyle name="Note 7 2 4 2 6" xfId="45863"/>
    <cellStyle name="Note 7 2 4 2 7" xfId="45864"/>
    <cellStyle name="Note 7 2 4 3" xfId="9323"/>
    <cellStyle name="Note 7 2 4 3 2" xfId="45865"/>
    <cellStyle name="Note 7 2 4 3 3" xfId="45866"/>
    <cellStyle name="Note 7 2 4 3 4" xfId="45867"/>
    <cellStyle name="Note 7 2 4 3 5" xfId="45868"/>
    <cellStyle name="Note 7 2 4 3 6" xfId="45869"/>
    <cellStyle name="Note 7 2 4 3 7" xfId="45870"/>
    <cellStyle name="Note 7 2 4 4" xfId="9324"/>
    <cellStyle name="Note 7 2 4 5" xfId="45871"/>
    <cellStyle name="Note 7 2 4 6" xfId="45872"/>
    <cellStyle name="Note 7 2 4 7" xfId="45873"/>
    <cellStyle name="Note 7 2 4 8" xfId="45874"/>
    <cellStyle name="Note 7 2 5" xfId="9325"/>
    <cellStyle name="Note 7 2 5 2" xfId="9326"/>
    <cellStyle name="Note 7 2 5 2 2" xfId="9327"/>
    <cellStyle name="Note 7 2 5 2 2 2" xfId="45875"/>
    <cellStyle name="Note 7 2 5 2 2 3" xfId="45876"/>
    <cellStyle name="Note 7 2 5 2 2 4" xfId="45877"/>
    <cellStyle name="Note 7 2 5 2 2 5" xfId="45878"/>
    <cellStyle name="Note 7 2 5 2 2 6" xfId="45879"/>
    <cellStyle name="Note 7 2 5 2 2 7" xfId="45880"/>
    <cellStyle name="Note 7 2 5 2 2 8" xfId="45881"/>
    <cellStyle name="Note 7 2 5 2 3" xfId="9328"/>
    <cellStyle name="Note 7 2 5 2 3 2" xfId="45882"/>
    <cellStyle name="Note 7 2 5 2 4" xfId="45883"/>
    <cellStyle name="Note 7 2 5 2 5" xfId="45884"/>
    <cellStyle name="Note 7 2 5 2 6" xfId="45885"/>
    <cellStyle name="Note 7 2 5 2 7" xfId="45886"/>
    <cellStyle name="Note 7 2 5 3" xfId="9329"/>
    <cellStyle name="Note 7 2 5 3 2" xfId="45887"/>
    <cellStyle name="Note 7 2 5 3 3" xfId="45888"/>
    <cellStyle name="Note 7 2 5 3 4" xfId="45889"/>
    <cellStyle name="Note 7 2 5 3 5" xfId="45890"/>
    <cellStyle name="Note 7 2 5 3 6" xfId="45891"/>
    <cellStyle name="Note 7 2 5 3 7" xfId="45892"/>
    <cellStyle name="Note 7 2 5 4" xfId="9330"/>
    <cellStyle name="Note 7 2 5 5" xfId="45893"/>
    <cellStyle name="Note 7 2 5 6" xfId="45894"/>
    <cellStyle name="Note 7 2 5 7" xfId="45895"/>
    <cellStyle name="Note 7 2 5 8" xfId="45896"/>
    <cellStyle name="Note 7 2 6" xfId="9331"/>
    <cellStyle name="Note 7 2 6 2" xfId="9332"/>
    <cellStyle name="Note 7 2 6 2 2" xfId="45897"/>
    <cellStyle name="Note 7 2 6 2 3" xfId="45898"/>
    <cellStyle name="Note 7 2 6 2 4" xfId="45899"/>
    <cellStyle name="Note 7 2 6 2 5" xfId="45900"/>
    <cellStyle name="Note 7 2 6 2 6" xfId="45901"/>
    <cellStyle name="Note 7 2 6 2 7" xfId="45902"/>
    <cellStyle name="Note 7 2 6 2 8" xfId="45903"/>
    <cellStyle name="Note 7 2 6 3" xfId="9333"/>
    <cellStyle name="Note 7 2 6 3 2" xfId="45904"/>
    <cellStyle name="Note 7 2 6 4" xfId="45905"/>
    <cellStyle name="Note 7 2 6 5" xfId="45906"/>
    <cellStyle name="Note 7 2 6 6" xfId="45907"/>
    <cellStyle name="Note 7 2 6 7" xfId="45908"/>
    <cellStyle name="Note 7 2 7" xfId="9334"/>
    <cellStyle name="Note 7 2 7 2" xfId="45909"/>
    <cellStyle name="Note 7 2 7 3" xfId="45910"/>
    <cellStyle name="Note 7 2 7 4" xfId="45911"/>
    <cellStyle name="Note 7 2 7 5" xfId="45912"/>
    <cellStyle name="Note 7 2 7 6" xfId="45913"/>
    <cellStyle name="Note 7 2 7 7" xfId="45914"/>
    <cellStyle name="Note 7 2 8" xfId="9335"/>
    <cellStyle name="Note 7 2 9" xfId="45915"/>
    <cellStyle name="Note 7 3" xfId="9336"/>
    <cellStyle name="Note 7 3 10" xfId="45916"/>
    <cellStyle name="Note 7 3 11" xfId="45917"/>
    <cellStyle name="Note 7 3 2" xfId="9337"/>
    <cellStyle name="Note 7 3 2 2" xfId="9338"/>
    <cellStyle name="Note 7 3 2 2 2" xfId="9339"/>
    <cellStyle name="Note 7 3 2 2 2 2" xfId="45918"/>
    <cellStyle name="Note 7 3 2 2 2 3" xfId="45919"/>
    <cellStyle name="Note 7 3 2 2 2 4" xfId="45920"/>
    <cellStyle name="Note 7 3 2 2 2 5" xfId="45921"/>
    <cellStyle name="Note 7 3 2 2 2 6" xfId="45922"/>
    <cellStyle name="Note 7 3 2 2 2 7" xfId="45923"/>
    <cellStyle name="Note 7 3 2 2 2 8" xfId="45924"/>
    <cellStyle name="Note 7 3 2 2 3" xfId="9340"/>
    <cellStyle name="Note 7 3 2 2 3 2" xfId="45925"/>
    <cellStyle name="Note 7 3 2 2 4" xfId="45926"/>
    <cellStyle name="Note 7 3 2 2 5" xfId="45927"/>
    <cellStyle name="Note 7 3 2 2 6" xfId="45928"/>
    <cellStyle name="Note 7 3 2 2 7" xfId="45929"/>
    <cellStyle name="Note 7 3 2 3" xfId="9341"/>
    <cellStyle name="Note 7 3 2 3 2" xfId="45930"/>
    <cellStyle name="Note 7 3 2 3 3" xfId="45931"/>
    <cellStyle name="Note 7 3 2 3 4" xfId="45932"/>
    <cellStyle name="Note 7 3 2 3 5" xfId="45933"/>
    <cellStyle name="Note 7 3 2 3 6" xfId="45934"/>
    <cellStyle name="Note 7 3 2 3 7" xfId="45935"/>
    <cellStyle name="Note 7 3 2 4" xfId="9342"/>
    <cellStyle name="Note 7 3 2 5" xfId="45936"/>
    <cellStyle name="Note 7 3 2 6" xfId="45937"/>
    <cellStyle name="Note 7 3 2 7" xfId="45938"/>
    <cellStyle name="Note 7 3 2 8" xfId="45939"/>
    <cellStyle name="Note 7 3 3" xfId="9343"/>
    <cellStyle name="Note 7 3 3 2" xfId="9344"/>
    <cellStyle name="Note 7 3 3 2 2" xfId="9345"/>
    <cellStyle name="Note 7 3 3 2 2 2" xfId="45940"/>
    <cellStyle name="Note 7 3 3 2 2 3" xfId="45941"/>
    <cellStyle name="Note 7 3 3 2 2 4" xfId="45942"/>
    <cellStyle name="Note 7 3 3 2 2 5" xfId="45943"/>
    <cellStyle name="Note 7 3 3 2 2 6" xfId="45944"/>
    <cellStyle name="Note 7 3 3 2 2 7" xfId="45945"/>
    <cellStyle name="Note 7 3 3 2 2 8" xfId="45946"/>
    <cellStyle name="Note 7 3 3 2 3" xfId="9346"/>
    <cellStyle name="Note 7 3 3 2 3 2" xfId="45947"/>
    <cellStyle name="Note 7 3 3 2 4" xfId="45948"/>
    <cellStyle name="Note 7 3 3 2 5" xfId="45949"/>
    <cellStyle name="Note 7 3 3 2 6" xfId="45950"/>
    <cellStyle name="Note 7 3 3 2 7" xfId="45951"/>
    <cellStyle name="Note 7 3 3 3" xfId="9347"/>
    <cellStyle name="Note 7 3 3 3 2" xfId="45952"/>
    <cellStyle name="Note 7 3 3 3 3" xfId="45953"/>
    <cellStyle name="Note 7 3 3 3 4" xfId="45954"/>
    <cellStyle name="Note 7 3 3 3 5" xfId="45955"/>
    <cellStyle name="Note 7 3 3 3 6" xfId="45956"/>
    <cellStyle name="Note 7 3 3 3 7" xfId="45957"/>
    <cellStyle name="Note 7 3 3 4" xfId="9348"/>
    <cellStyle name="Note 7 3 3 5" xfId="45958"/>
    <cellStyle name="Note 7 3 3 6" xfId="45959"/>
    <cellStyle name="Note 7 3 3 7" xfId="45960"/>
    <cellStyle name="Note 7 3 3 8" xfId="45961"/>
    <cellStyle name="Note 7 3 4" xfId="9349"/>
    <cellStyle name="Note 7 3 4 2" xfId="9350"/>
    <cellStyle name="Note 7 3 4 2 2" xfId="9351"/>
    <cellStyle name="Note 7 3 4 2 2 2" xfId="45962"/>
    <cellStyle name="Note 7 3 4 2 2 3" xfId="45963"/>
    <cellStyle name="Note 7 3 4 2 2 4" xfId="45964"/>
    <cellStyle name="Note 7 3 4 2 2 5" xfId="45965"/>
    <cellStyle name="Note 7 3 4 2 2 6" xfId="45966"/>
    <cellStyle name="Note 7 3 4 2 2 7" xfId="45967"/>
    <cellStyle name="Note 7 3 4 2 2 8" xfId="45968"/>
    <cellStyle name="Note 7 3 4 2 3" xfId="9352"/>
    <cellStyle name="Note 7 3 4 2 3 2" xfId="45969"/>
    <cellStyle name="Note 7 3 4 2 4" xfId="45970"/>
    <cellStyle name="Note 7 3 4 2 5" xfId="45971"/>
    <cellStyle name="Note 7 3 4 2 6" xfId="45972"/>
    <cellStyle name="Note 7 3 4 2 7" xfId="45973"/>
    <cellStyle name="Note 7 3 4 3" xfId="9353"/>
    <cellStyle name="Note 7 3 4 3 2" xfId="45974"/>
    <cellStyle name="Note 7 3 4 3 3" xfId="45975"/>
    <cellStyle name="Note 7 3 4 3 4" xfId="45976"/>
    <cellStyle name="Note 7 3 4 3 5" xfId="45977"/>
    <cellStyle name="Note 7 3 4 3 6" xfId="45978"/>
    <cellStyle name="Note 7 3 4 3 7" xfId="45979"/>
    <cellStyle name="Note 7 3 4 4" xfId="9354"/>
    <cellStyle name="Note 7 3 4 5" xfId="45980"/>
    <cellStyle name="Note 7 3 4 6" xfId="45981"/>
    <cellStyle name="Note 7 3 4 7" xfId="45982"/>
    <cellStyle name="Note 7 3 4 8" xfId="45983"/>
    <cellStyle name="Note 7 3 5" xfId="9355"/>
    <cellStyle name="Note 7 3 5 2" xfId="9356"/>
    <cellStyle name="Note 7 3 5 2 2" xfId="45984"/>
    <cellStyle name="Note 7 3 5 2 3" xfId="45985"/>
    <cellStyle name="Note 7 3 5 2 4" xfId="45986"/>
    <cellStyle name="Note 7 3 5 2 5" xfId="45987"/>
    <cellStyle name="Note 7 3 5 2 6" xfId="45988"/>
    <cellStyle name="Note 7 3 5 2 7" xfId="45989"/>
    <cellStyle name="Note 7 3 5 2 8" xfId="45990"/>
    <cellStyle name="Note 7 3 5 3" xfId="9357"/>
    <cellStyle name="Note 7 3 5 3 2" xfId="45991"/>
    <cellStyle name="Note 7 3 5 4" xfId="45992"/>
    <cellStyle name="Note 7 3 5 5" xfId="45993"/>
    <cellStyle name="Note 7 3 5 6" xfId="45994"/>
    <cellStyle name="Note 7 3 5 7" xfId="45995"/>
    <cellStyle name="Note 7 3 6" xfId="9358"/>
    <cellStyle name="Note 7 3 6 2" xfId="45996"/>
    <cellStyle name="Note 7 3 6 3" xfId="45997"/>
    <cellStyle name="Note 7 3 6 4" xfId="45998"/>
    <cellStyle name="Note 7 3 6 5" xfId="45999"/>
    <cellStyle name="Note 7 3 6 6" xfId="46000"/>
    <cellStyle name="Note 7 3 6 7" xfId="46001"/>
    <cellStyle name="Note 7 3 7" xfId="9359"/>
    <cellStyle name="Note 7 3 8" xfId="46002"/>
    <cellStyle name="Note 7 3 9" xfId="46003"/>
    <cellStyle name="Note 7 4" xfId="9360"/>
    <cellStyle name="Note 7 4 10" xfId="46004"/>
    <cellStyle name="Note 7 4 11" xfId="46005"/>
    <cellStyle name="Note 7 4 2" xfId="9361"/>
    <cellStyle name="Note 7 4 2 2" xfId="9362"/>
    <cellStyle name="Note 7 4 2 2 2" xfId="9363"/>
    <cellStyle name="Note 7 4 2 2 2 2" xfId="46006"/>
    <cellStyle name="Note 7 4 2 2 2 3" xfId="46007"/>
    <cellStyle name="Note 7 4 2 2 2 4" xfId="46008"/>
    <cellStyle name="Note 7 4 2 2 2 5" xfId="46009"/>
    <cellStyle name="Note 7 4 2 2 2 6" xfId="46010"/>
    <cellStyle name="Note 7 4 2 2 2 7" xfId="46011"/>
    <cellStyle name="Note 7 4 2 2 2 8" xfId="46012"/>
    <cellStyle name="Note 7 4 2 2 3" xfId="9364"/>
    <cellStyle name="Note 7 4 2 2 3 2" xfId="46013"/>
    <cellStyle name="Note 7 4 2 2 4" xfId="46014"/>
    <cellStyle name="Note 7 4 2 2 5" xfId="46015"/>
    <cellStyle name="Note 7 4 2 2 6" xfId="46016"/>
    <cellStyle name="Note 7 4 2 2 7" xfId="46017"/>
    <cellStyle name="Note 7 4 2 3" xfId="9365"/>
    <cellStyle name="Note 7 4 2 3 2" xfId="46018"/>
    <cellStyle name="Note 7 4 2 3 3" xfId="46019"/>
    <cellStyle name="Note 7 4 2 3 4" xfId="46020"/>
    <cellStyle name="Note 7 4 2 3 5" xfId="46021"/>
    <cellStyle name="Note 7 4 2 3 6" xfId="46022"/>
    <cellStyle name="Note 7 4 2 3 7" xfId="46023"/>
    <cellStyle name="Note 7 4 2 4" xfId="9366"/>
    <cellStyle name="Note 7 4 2 5" xfId="46024"/>
    <cellStyle name="Note 7 4 2 6" xfId="46025"/>
    <cellStyle name="Note 7 4 2 7" xfId="46026"/>
    <cellStyle name="Note 7 4 2 8" xfId="46027"/>
    <cellStyle name="Note 7 4 3" xfId="9367"/>
    <cellStyle name="Note 7 4 3 2" xfId="9368"/>
    <cellStyle name="Note 7 4 3 2 2" xfId="9369"/>
    <cellStyle name="Note 7 4 3 2 2 2" xfId="46028"/>
    <cellStyle name="Note 7 4 3 2 2 3" xfId="46029"/>
    <cellStyle name="Note 7 4 3 2 2 4" xfId="46030"/>
    <cellStyle name="Note 7 4 3 2 2 5" xfId="46031"/>
    <cellStyle name="Note 7 4 3 2 2 6" xfId="46032"/>
    <cellStyle name="Note 7 4 3 2 2 7" xfId="46033"/>
    <cellStyle name="Note 7 4 3 2 2 8" xfId="46034"/>
    <cellStyle name="Note 7 4 3 2 3" xfId="9370"/>
    <cellStyle name="Note 7 4 3 2 3 2" xfId="46035"/>
    <cellStyle name="Note 7 4 3 2 4" xfId="46036"/>
    <cellStyle name="Note 7 4 3 2 5" xfId="46037"/>
    <cellStyle name="Note 7 4 3 2 6" xfId="46038"/>
    <cellStyle name="Note 7 4 3 2 7" xfId="46039"/>
    <cellStyle name="Note 7 4 3 3" xfId="9371"/>
    <cellStyle name="Note 7 4 3 3 2" xfId="46040"/>
    <cellStyle name="Note 7 4 3 3 3" xfId="46041"/>
    <cellStyle name="Note 7 4 3 3 4" xfId="46042"/>
    <cellStyle name="Note 7 4 3 3 5" xfId="46043"/>
    <cellStyle name="Note 7 4 3 3 6" xfId="46044"/>
    <cellStyle name="Note 7 4 3 3 7" xfId="46045"/>
    <cellStyle name="Note 7 4 3 4" xfId="9372"/>
    <cellStyle name="Note 7 4 3 5" xfId="46046"/>
    <cellStyle name="Note 7 4 3 6" xfId="46047"/>
    <cellStyle name="Note 7 4 3 7" xfId="46048"/>
    <cellStyle name="Note 7 4 3 8" xfId="46049"/>
    <cellStyle name="Note 7 4 4" xfId="9373"/>
    <cellStyle name="Note 7 4 4 2" xfId="9374"/>
    <cellStyle name="Note 7 4 4 2 2" xfId="9375"/>
    <cellStyle name="Note 7 4 4 2 2 2" xfId="46050"/>
    <cellStyle name="Note 7 4 4 2 2 3" xfId="46051"/>
    <cellStyle name="Note 7 4 4 2 2 4" xfId="46052"/>
    <cellStyle name="Note 7 4 4 2 2 5" xfId="46053"/>
    <cellStyle name="Note 7 4 4 2 2 6" xfId="46054"/>
    <cellStyle name="Note 7 4 4 2 2 7" xfId="46055"/>
    <cellStyle name="Note 7 4 4 2 2 8" xfId="46056"/>
    <cellStyle name="Note 7 4 4 2 3" xfId="9376"/>
    <cellStyle name="Note 7 4 4 2 3 2" xfId="46057"/>
    <cellStyle name="Note 7 4 4 2 4" xfId="46058"/>
    <cellStyle name="Note 7 4 4 2 5" xfId="46059"/>
    <cellStyle name="Note 7 4 4 2 6" xfId="46060"/>
    <cellStyle name="Note 7 4 4 2 7" xfId="46061"/>
    <cellStyle name="Note 7 4 4 3" xfId="9377"/>
    <cellStyle name="Note 7 4 4 3 2" xfId="46062"/>
    <cellStyle name="Note 7 4 4 3 3" xfId="46063"/>
    <cellStyle name="Note 7 4 4 3 4" xfId="46064"/>
    <cellStyle name="Note 7 4 4 3 5" xfId="46065"/>
    <cellStyle name="Note 7 4 4 3 6" xfId="46066"/>
    <cellStyle name="Note 7 4 4 3 7" xfId="46067"/>
    <cellStyle name="Note 7 4 4 4" xfId="9378"/>
    <cellStyle name="Note 7 4 4 5" xfId="46068"/>
    <cellStyle name="Note 7 4 4 6" xfId="46069"/>
    <cellStyle name="Note 7 4 4 7" xfId="46070"/>
    <cellStyle name="Note 7 4 4 8" xfId="46071"/>
    <cellStyle name="Note 7 4 5" xfId="9379"/>
    <cellStyle name="Note 7 4 5 2" xfId="9380"/>
    <cellStyle name="Note 7 4 5 2 2" xfId="46072"/>
    <cellStyle name="Note 7 4 5 2 3" xfId="46073"/>
    <cellStyle name="Note 7 4 5 2 4" xfId="46074"/>
    <cellStyle name="Note 7 4 5 2 5" xfId="46075"/>
    <cellStyle name="Note 7 4 5 2 6" xfId="46076"/>
    <cellStyle name="Note 7 4 5 2 7" xfId="46077"/>
    <cellStyle name="Note 7 4 5 2 8" xfId="46078"/>
    <cellStyle name="Note 7 4 5 3" xfId="9381"/>
    <cellStyle name="Note 7 4 5 3 2" xfId="46079"/>
    <cellStyle name="Note 7 4 5 4" xfId="46080"/>
    <cellStyle name="Note 7 4 5 5" xfId="46081"/>
    <cellStyle name="Note 7 4 5 6" xfId="46082"/>
    <cellStyle name="Note 7 4 5 7" xfId="46083"/>
    <cellStyle name="Note 7 4 6" xfId="9382"/>
    <cellStyle name="Note 7 4 6 2" xfId="46084"/>
    <cellStyle name="Note 7 4 6 3" xfId="46085"/>
    <cellStyle name="Note 7 4 6 4" xfId="46086"/>
    <cellStyle name="Note 7 4 6 5" xfId="46087"/>
    <cellStyle name="Note 7 4 6 6" xfId="46088"/>
    <cellStyle name="Note 7 4 6 7" xfId="46089"/>
    <cellStyle name="Note 7 4 7" xfId="9383"/>
    <cellStyle name="Note 7 4 8" xfId="46090"/>
    <cellStyle name="Note 7 4 9" xfId="46091"/>
    <cellStyle name="Note 7 5" xfId="9384"/>
    <cellStyle name="Note 7 5 2" xfId="9385"/>
    <cellStyle name="Note 7 5 2 2" xfId="9386"/>
    <cellStyle name="Note 7 5 2 2 2" xfId="46092"/>
    <cellStyle name="Note 7 5 2 2 3" xfId="46093"/>
    <cellStyle name="Note 7 5 2 2 4" xfId="46094"/>
    <cellStyle name="Note 7 5 2 2 5" xfId="46095"/>
    <cellStyle name="Note 7 5 2 2 6" xfId="46096"/>
    <cellStyle name="Note 7 5 2 2 7" xfId="46097"/>
    <cellStyle name="Note 7 5 2 2 8" xfId="46098"/>
    <cellStyle name="Note 7 5 2 3" xfId="9387"/>
    <cellStyle name="Note 7 5 2 3 2" xfId="46099"/>
    <cellStyle name="Note 7 5 2 4" xfId="46100"/>
    <cellStyle name="Note 7 5 2 5" xfId="46101"/>
    <cellStyle name="Note 7 5 2 6" xfId="46102"/>
    <cellStyle name="Note 7 5 2 7" xfId="46103"/>
    <cellStyle name="Note 7 5 3" xfId="9388"/>
    <cellStyle name="Note 7 5 3 2" xfId="46104"/>
    <cellStyle name="Note 7 5 3 3" xfId="46105"/>
    <cellStyle name="Note 7 5 3 4" xfId="46106"/>
    <cellStyle name="Note 7 5 3 5" xfId="46107"/>
    <cellStyle name="Note 7 5 3 6" xfId="46108"/>
    <cellStyle name="Note 7 5 3 7" xfId="46109"/>
    <cellStyle name="Note 7 5 4" xfId="9389"/>
    <cellStyle name="Note 7 5 5" xfId="46110"/>
    <cellStyle name="Note 7 5 6" xfId="46111"/>
    <cellStyle name="Note 7 5 7" xfId="46112"/>
    <cellStyle name="Note 7 5 8" xfId="46113"/>
    <cellStyle name="Note 7 6" xfId="9390"/>
    <cellStyle name="Note 7 6 2" xfId="9391"/>
    <cellStyle name="Note 7 6 2 2" xfId="9392"/>
    <cellStyle name="Note 7 6 2 2 2" xfId="46114"/>
    <cellStyle name="Note 7 6 2 2 3" xfId="46115"/>
    <cellStyle name="Note 7 6 2 2 4" xfId="46116"/>
    <cellStyle name="Note 7 6 2 2 5" xfId="46117"/>
    <cellStyle name="Note 7 6 2 2 6" xfId="46118"/>
    <cellStyle name="Note 7 6 2 2 7" xfId="46119"/>
    <cellStyle name="Note 7 6 2 2 8" xfId="46120"/>
    <cellStyle name="Note 7 6 2 3" xfId="9393"/>
    <cellStyle name="Note 7 6 2 3 2" xfId="46121"/>
    <cellStyle name="Note 7 6 2 4" xfId="46122"/>
    <cellStyle name="Note 7 6 2 5" xfId="46123"/>
    <cellStyle name="Note 7 6 2 6" xfId="46124"/>
    <cellStyle name="Note 7 6 2 7" xfId="46125"/>
    <cellStyle name="Note 7 6 3" xfId="9394"/>
    <cellStyle name="Note 7 6 3 2" xfId="46126"/>
    <cellStyle name="Note 7 6 3 3" xfId="46127"/>
    <cellStyle name="Note 7 6 3 4" xfId="46128"/>
    <cellStyle name="Note 7 6 3 5" xfId="46129"/>
    <cellStyle name="Note 7 6 3 6" xfId="46130"/>
    <cellStyle name="Note 7 6 3 7" xfId="46131"/>
    <cellStyle name="Note 7 6 4" xfId="9395"/>
    <cellStyle name="Note 7 6 5" xfId="46132"/>
    <cellStyle name="Note 7 6 6" xfId="46133"/>
    <cellStyle name="Note 7 6 7" xfId="46134"/>
    <cellStyle name="Note 7 6 8" xfId="46135"/>
    <cellStyle name="Note 7 7" xfId="9396"/>
    <cellStyle name="Note 7 7 2" xfId="9397"/>
    <cellStyle name="Note 7 7 2 2" xfId="9398"/>
    <cellStyle name="Note 7 7 2 2 2" xfId="46136"/>
    <cellStyle name="Note 7 7 2 2 3" xfId="46137"/>
    <cellStyle name="Note 7 7 2 2 4" xfId="46138"/>
    <cellStyle name="Note 7 7 2 2 5" xfId="46139"/>
    <cellStyle name="Note 7 7 2 2 6" xfId="46140"/>
    <cellStyle name="Note 7 7 2 2 7" xfId="46141"/>
    <cellStyle name="Note 7 7 2 2 8" xfId="46142"/>
    <cellStyle name="Note 7 7 2 3" xfId="9399"/>
    <cellStyle name="Note 7 7 2 3 2" xfId="46143"/>
    <cellStyle name="Note 7 7 2 4" xfId="46144"/>
    <cellStyle name="Note 7 7 2 5" xfId="46145"/>
    <cellStyle name="Note 7 7 2 6" xfId="46146"/>
    <cellStyle name="Note 7 7 2 7" xfId="46147"/>
    <cellStyle name="Note 7 7 3" xfId="9400"/>
    <cellStyle name="Note 7 7 3 2" xfId="46148"/>
    <cellStyle name="Note 7 7 3 3" xfId="46149"/>
    <cellStyle name="Note 7 7 3 4" xfId="46150"/>
    <cellStyle name="Note 7 7 3 5" xfId="46151"/>
    <cellStyle name="Note 7 7 3 6" xfId="46152"/>
    <cellStyle name="Note 7 7 3 7" xfId="46153"/>
    <cellStyle name="Note 7 7 4" xfId="9401"/>
    <cellStyle name="Note 7 7 5" xfId="46154"/>
    <cellStyle name="Note 7 7 6" xfId="46155"/>
    <cellStyle name="Note 7 7 7" xfId="46156"/>
    <cellStyle name="Note 7 7 8" xfId="46157"/>
    <cellStyle name="Note 7 8" xfId="9402"/>
    <cellStyle name="Note 7 8 2" xfId="9403"/>
    <cellStyle name="Note 7 8 2 2" xfId="46158"/>
    <cellStyle name="Note 7 8 2 3" xfId="46159"/>
    <cellStyle name="Note 7 8 2 4" xfId="46160"/>
    <cellStyle name="Note 7 8 2 5" xfId="46161"/>
    <cellStyle name="Note 7 8 2 6" xfId="46162"/>
    <cellStyle name="Note 7 8 2 7" xfId="46163"/>
    <cellStyle name="Note 7 8 2 8" xfId="46164"/>
    <cellStyle name="Note 7 8 3" xfId="9404"/>
    <cellStyle name="Note 7 8 3 2" xfId="46165"/>
    <cellStyle name="Note 7 8 4" xfId="46166"/>
    <cellStyle name="Note 7 8 5" xfId="46167"/>
    <cellStyle name="Note 7 8 6" xfId="46168"/>
    <cellStyle name="Note 7 8 7" xfId="46169"/>
    <cellStyle name="Note 7 9" xfId="9405"/>
    <cellStyle name="Note 7 9 2" xfId="46170"/>
    <cellStyle name="Note 7 9 3" xfId="46171"/>
    <cellStyle name="Note 7 9 4" xfId="46172"/>
    <cellStyle name="Note 7 9 5" xfId="46173"/>
    <cellStyle name="Note 7 9 6" xfId="46174"/>
    <cellStyle name="Note 7 9 7" xfId="46175"/>
    <cellStyle name="Note 8" xfId="9406"/>
    <cellStyle name="Note 8 10" xfId="9407"/>
    <cellStyle name="Note 8 11" xfId="46176"/>
    <cellStyle name="Note 8 12" xfId="46177"/>
    <cellStyle name="Note 8 13" xfId="46178"/>
    <cellStyle name="Note 8 14" xfId="46179"/>
    <cellStyle name="Note 8 2" xfId="9408"/>
    <cellStyle name="Note 8 2 10" xfId="46180"/>
    <cellStyle name="Note 8 2 11" xfId="46181"/>
    <cellStyle name="Note 8 2 12" xfId="46182"/>
    <cellStyle name="Note 8 2 2" xfId="9409"/>
    <cellStyle name="Note 8 2 2 10" xfId="46183"/>
    <cellStyle name="Note 8 2 2 11" xfId="46184"/>
    <cellStyle name="Note 8 2 2 2" xfId="9410"/>
    <cellStyle name="Note 8 2 2 2 2" xfId="9411"/>
    <cellStyle name="Note 8 2 2 2 2 2" xfId="9412"/>
    <cellStyle name="Note 8 2 2 2 2 2 2" xfId="46185"/>
    <cellStyle name="Note 8 2 2 2 2 2 3" xfId="46186"/>
    <cellStyle name="Note 8 2 2 2 2 2 4" xfId="46187"/>
    <cellStyle name="Note 8 2 2 2 2 2 5" xfId="46188"/>
    <cellStyle name="Note 8 2 2 2 2 2 6" xfId="46189"/>
    <cellStyle name="Note 8 2 2 2 2 2 7" xfId="46190"/>
    <cellStyle name="Note 8 2 2 2 2 2 8" xfId="46191"/>
    <cellStyle name="Note 8 2 2 2 2 3" xfId="9413"/>
    <cellStyle name="Note 8 2 2 2 2 3 2" xfId="46192"/>
    <cellStyle name="Note 8 2 2 2 2 4" xfId="46193"/>
    <cellStyle name="Note 8 2 2 2 2 5" xfId="46194"/>
    <cellStyle name="Note 8 2 2 2 2 6" xfId="46195"/>
    <cellStyle name="Note 8 2 2 2 2 7" xfId="46196"/>
    <cellStyle name="Note 8 2 2 2 3" xfId="9414"/>
    <cellStyle name="Note 8 2 2 2 3 2" xfId="46197"/>
    <cellStyle name="Note 8 2 2 2 3 3" xfId="46198"/>
    <cellStyle name="Note 8 2 2 2 3 4" xfId="46199"/>
    <cellStyle name="Note 8 2 2 2 3 5" xfId="46200"/>
    <cellStyle name="Note 8 2 2 2 3 6" xfId="46201"/>
    <cellStyle name="Note 8 2 2 2 3 7" xfId="46202"/>
    <cellStyle name="Note 8 2 2 2 4" xfId="9415"/>
    <cellStyle name="Note 8 2 2 2 5" xfId="46203"/>
    <cellStyle name="Note 8 2 2 2 6" xfId="46204"/>
    <cellStyle name="Note 8 2 2 2 7" xfId="46205"/>
    <cellStyle name="Note 8 2 2 2 8" xfId="46206"/>
    <cellStyle name="Note 8 2 2 3" xfId="9416"/>
    <cellStyle name="Note 8 2 2 3 2" xfId="9417"/>
    <cellStyle name="Note 8 2 2 3 2 2" xfId="9418"/>
    <cellStyle name="Note 8 2 2 3 2 2 2" xfId="46207"/>
    <cellStyle name="Note 8 2 2 3 2 2 3" xfId="46208"/>
    <cellStyle name="Note 8 2 2 3 2 2 4" xfId="46209"/>
    <cellStyle name="Note 8 2 2 3 2 2 5" xfId="46210"/>
    <cellStyle name="Note 8 2 2 3 2 2 6" xfId="46211"/>
    <cellStyle name="Note 8 2 2 3 2 2 7" xfId="46212"/>
    <cellStyle name="Note 8 2 2 3 2 2 8" xfId="46213"/>
    <cellStyle name="Note 8 2 2 3 2 3" xfId="9419"/>
    <cellStyle name="Note 8 2 2 3 2 3 2" xfId="46214"/>
    <cellStyle name="Note 8 2 2 3 2 4" xfId="46215"/>
    <cellStyle name="Note 8 2 2 3 2 5" xfId="46216"/>
    <cellStyle name="Note 8 2 2 3 2 6" xfId="46217"/>
    <cellStyle name="Note 8 2 2 3 2 7" xfId="46218"/>
    <cellStyle name="Note 8 2 2 3 3" xfId="9420"/>
    <cellStyle name="Note 8 2 2 3 3 2" xfId="46219"/>
    <cellStyle name="Note 8 2 2 3 3 3" xfId="46220"/>
    <cellStyle name="Note 8 2 2 3 3 4" xfId="46221"/>
    <cellStyle name="Note 8 2 2 3 3 5" xfId="46222"/>
    <cellStyle name="Note 8 2 2 3 3 6" xfId="46223"/>
    <cellStyle name="Note 8 2 2 3 3 7" xfId="46224"/>
    <cellStyle name="Note 8 2 2 3 4" xfId="9421"/>
    <cellStyle name="Note 8 2 2 3 5" xfId="46225"/>
    <cellStyle name="Note 8 2 2 3 6" xfId="46226"/>
    <cellStyle name="Note 8 2 2 3 7" xfId="46227"/>
    <cellStyle name="Note 8 2 2 3 8" xfId="46228"/>
    <cellStyle name="Note 8 2 2 4" xfId="9422"/>
    <cellStyle name="Note 8 2 2 4 2" xfId="9423"/>
    <cellStyle name="Note 8 2 2 4 2 2" xfId="9424"/>
    <cellStyle name="Note 8 2 2 4 2 2 2" xfId="46229"/>
    <cellStyle name="Note 8 2 2 4 2 2 3" xfId="46230"/>
    <cellStyle name="Note 8 2 2 4 2 2 4" xfId="46231"/>
    <cellStyle name="Note 8 2 2 4 2 2 5" xfId="46232"/>
    <cellStyle name="Note 8 2 2 4 2 2 6" xfId="46233"/>
    <cellStyle name="Note 8 2 2 4 2 2 7" xfId="46234"/>
    <cellStyle name="Note 8 2 2 4 2 2 8" xfId="46235"/>
    <cellStyle name="Note 8 2 2 4 2 3" xfId="9425"/>
    <cellStyle name="Note 8 2 2 4 2 3 2" xfId="46236"/>
    <cellStyle name="Note 8 2 2 4 2 4" xfId="46237"/>
    <cellStyle name="Note 8 2 2 4 2 5" xfId="46238"/>
    <cellStyle name="Note 8 2 2 4 2 6" xfId="46239"/>
    <cellStyle name="Note 8 2 2 4 2 7" xfId="46240"/>
    <cellStyle name="Note 8 2 2 4 3" xfId="9426"/>
    <cellStyle name="Note 8 2 2 4 3 2" xfId="46241"/>
    <cellStyle name="Note 8 2 2 4 3 3" xfId="46242"/>
    <cellStyle name="Note 8 2 2 4 3 4" xfId="46243"/>
    <cellStyle name="Note 8 2 2 4 3 5" xfId="46244"/>
    <cellStyle name="Note 8 2 2 4 3 6" xfId="46245"/>
    <cellStyle name="Note 8 2 2 4 3 7" xfId="46246"/>
    <cellStyle name="Note 8 2 2 4 4" xfId="9427"/>
    <cellStyle name="Note 8 2 2 4 5" xfId="46247"/>
    <cellStyle name="Note 8 2 2 4 6" xfId="46248"/>
    <cellStyle name="Note 8 2 2 4 7" xfId="46249"/>
    <cellStyle name="Note 8 2 2 4 8" xfId="46250"/>
    <cellStyle name="Note 8 2 2 5" xfId="9428"/>
    <cellStyle name="Note 8 2 2 5 2" xfId="9429"/>
    <cellStyle name="Note 8 2 2 5 2 2" xfId="46251"/>
    <cellStyle name="Note 8 2 2 5 2 3" xfId="46252"/>
    <cellStyle name="Note 8 2 2 5 2 4" xfId="46253"/>
    <cellStyle name="Note 8 2 2 5 2 5" xfId="46254"/>
    <cellStyle name="Note 8 2 2 5 2 6" xfId="46255"/>
    <cellStyle name="Note 8 2 2 5 2 7" xfId="46256"/>
    <cellStyle name="Note 8 2 2 5 2 8" xfId="46257"/>
    <cellStyle name="Note 8 2 2 5 3" xfId="9430"/>
    <cellStyle name="Note 8 2 2 5 3 2" xfId="46258"/>
    <cellStyle name="Note 8 2 2 5 4" xfId="46259"/>
    <cellStyle name="Note 8 2 2 5 5" xfId="46260"/>
    <cellStyle name="Note 8 2 2 5 6" xfId="46261"/>
    <cellStyle name="Note 8 2 2 5 7" xfId="46262"/>
    <cellStyle name="Note 8 2 2 6" xfId="9431"/>
    <cellStyle name="Note 8 2 2 6 2" xfId="46263"/>
    <cellStyle name="Note 8 2 2 6 3" xfId="46264"/>
    <cellStyle name="Note 8 2 2 6 4" xfId="46265"/>
    <cellStyle name="Note 8 2 2 6 5" xfId="46266"/>
    <cellStyle name="Note 8 2 2 6 6" xfId="46267"/>
    <cellStyle name="Note 8 2 2 6 7" xfId="46268"/>
    <cellStyle name="Note 8 2 2 7" xfId="9432"/>
    <cellStyle name="Note 8 2 2 8" xfId="46269"/>
    <cellStyle name="Note 8 2 2 9" xfId="46270"/>
    <cellStyle name="Note 8 2 3" xfId="9433"/>
    <cellStyle name="Note 8 2 3 2" xfId="9434"/>
    <cellStyle name="Note 8 2 3 2 2" xfId="9435"/>
    <cellStyle name="Note 8 2 3 2 2 2" xfId="46271"/>
    <cellStyle name="Note 8 2 3 2 2 3" xfId="46272"/>
    <cellStyle name="Note 8 2 3 2 2 4" xfId="46273"/>
    <cellStyle name="Note 8 2 3 2 2 5" xfId="46274"/>
    <cellStyle name="Note 8 2 3 2 2 6" xfId="46275"/>
    <cellStyle name="Note 8 2 3 2 2 7" xfId="46276"/>
    <cellStyle name="Note 8 2 3 2 2 8" xfId="46277"/>
    <cellStyle name="Note 8 2 3 2 3" xfId="9436"/>
    <cellStyle name="Note 8 2 3 2 3 2" xfId="46278"/>
    <cellStyle name="Note 8 2 3 2 4" xfId="46279"/>
    <cellStyle name="Note 8 2 3 2 5" xfId="46280"/>
    <cellStyle name="Note 8 2 3 2 6" xfId="46281"/>
    <cellStyle name="Note 8 2 3 2 7" xfId="46282"/>
    <cellStyle name="Note 8 2 3 3" xfId="9437"/>
    <cellStyle name="Note 8 2 3 3 2" xfId="46283"/>
    <cellStyle name="Note 8 2 3 3 3" xfId="46284"/>
    <cellStyle name="Note 8 2 3 3 4" xfId="46285"/>
    <cellStyle name="Note 8 2 3 3 5" xfId="46286"/>
    <cellStyle name="Note 8 2 3 3 6" xfId="46287"/>
    <cellStyle name="Note 8 2 3 3 7" xfId="46288"/>
    <cellStyle name="Note 8 2 3 4" xfId="9438"/>
    <cellStyle name="Note 8 2 3 5" xfId="46289"/>
    <cellStyle name="Note 8 2 3 6" xfId="46290"/>
    <cellStyle name="Note 8 2 3 7" xfId="46291"/>
    <cellStyle name="Note 8 2 3 8" xfId="46292"/>
    <cellStyle name="Note 8 2 4" xfId="9439"/>
    <cellStyle name="Note 8 2 4 2" xfId="9440"/>
    <cellStyle name="Note 8 2 4 2 2" xfId="9441"/>
    <cellStyle name="Note 8 2 4 2 2 2" xfId="46293"/>
    <cellStyle name="Note 8 2 4 2 2 3" xfId="46294"/>
    <cellStyle name="Note 8 2 4 2 2 4" xfId="46295"/>
    <cellStyle name="Note 8 2 4 2 2 5" xfId="46296"/>
    <cellStyle name="Note 8 2 4 2 2 6" xfId="46297"/>
    <cellStyle name="Note 8 2 4 2 2 7" xfId="46298"/>
    <cellStyle name="Note 8 2 4 2 2 8" xfId="46299"/>
    <cellStyle name="Note 8 2 4 2 3" xfId="9442"/>
    <cellStyle name="Note 8 2 4 2 3 2" xfId="46300"/>
    <cellStyle name="Note 8 2 4 2 4" xfId="46301"/>
    <cellStyle name="Note 8 2 4 2 5" xfId="46302"/>
    <cellStyle name="Note 8 2 4 2 6" xfId="46303"/>
    <cellStyle name="Note 8 2 4 2 7" xfId="46304"/>
    <cellStyle name="Note 8 2 4 3" xfId="9443"/>
    <cellStyle name="Note 8 2 4 3 2" xfId="46305"/>
    <cellStyle name="Note 8 2 4 3 3" xfId="46306"/>
    <cellStyle name="Note 8 2 4 3 4" xfId="46307"/>
    <cellStyle name="Note 8 2 4 3 5" xfId="46308"/>
    <cellStyle name="Note 8 2 4 3 6" xfId="46309"/>
    <cellStyle name="Note 8 2 4 3 7" xfId="46310"/>
    <cellStyle name="Note 8 2 4 4" xfId="9444"/>
    <cellStyle name="Note 8 2 4 5" xfId="46311"/>
    <cellStyle name="Note 8 2 4 6" xfId="46312"/>
    <cellStyle name="Note 8 2 4 7" xfId="46313"/>
    <cellStyle name="Note 8 2 4 8" xfId="46314"/>
    <cellStyle name="Note 8 2 5" xfId="9445"/>
    <cellStyle name="Note 8 2 5 2" xfId="9446"/>
    <cellStyle name="Note 8 2 5 2 2" xfId="9447"/>
    <cellStyle name="Note 8 2 5 2 2 2" xfId="46315"/>
    <cellStyle name="Note 8 2 5 2 2 3" xfId="46316"/>
    <cellStyle name="Note 8 2 5 2 2 4" xfId="46317"/>
    <cellStyle name="Note 8 2 5 2 2 5" xfId="46318"/>
    <cellStyle name="Note 8 2 5 2 2 6" xfId="46319"/>
    <cellStyle name="Note 8 2 5 2 2 7" xfId="46320"/>
    <cellStyle name="Note 8 2 5 2 2 8" xfId="46321"/>
    <cellStyle name="Note 8 2 5 2 3" xfId="9448"/>
    <cellStyle name="Note 8 2 5 2 3 2" xfId="46322"/>
    <cellStyle name="Note 8 2 5 2 4" xfId="46323"/>
    <cellStyle name="Note 8 2 5 2 5" xfId="46324"/>
    <cellStyle name="Note 8 2 5 2 6" xfId="46325"/>
    <cellStyle name="Note 8 2 5 2 7" xfId="46326"/>
    <cellStyle name="Note 8 2 5 3" xfId="9449"/>
    <cellStyle name="Note 8 2 5 3 2" xfId="46327"/>
    <cellStyle name="Note 8 2 5 3 3" xfId="46328"/>
    <cellStyle name="Note 8 2 5 3 4" xfId="46329"/>
    <cellStyle name="Note 8 2 5 3 5" xfId="46330"/>
    <cellStyle name="Note 8 2 5 3 6" xfId="46331"/>
    <cellStyle name="Note 8 2 5 3 7" xfId="46332"/>
    <cellStyle name="Note 8 2 5 4" xfId="9450"/>
    <cellStyle name="Note 8 2 5 5" xfId="46333"/>
    <cellStyle name="Note 8 2 5 6" xfId="46334"/>
    <cellStyle name="Note 8 2 5 7" xfId="46335"/>
    <cellStyle name="Note 8 2 5 8" xfId="46336"/>
    <cellStyle name="Note 8 2 6" xfId="9451"/>
    <cellStyle name="Note 8 2 6 2" xfId="9452"/>
    <cellStyle name="Note 8 2 6 2 2" xfId="46337"/>
    <cellStyle name="Note 8 2 6 2 3" xfId="46338"/>
    <cellStyle name="Note 8 2 6 2 4" xfId="46339"/>
    <cellStyle name="Note 8 2 6 2 5" xfId="46340"/>
    <cellStyle name="Note 8 2 6 2 6" xfId="46341"/>
    <cellStyle name="Note 8 2 6 2 7" xfId="46342"/>
    <cellStyle name="Note 8 2 6 2 8" xfId="46343"/>
    <cellStyle name="Note 8 2 6 3" xfId="9453"/>
    <cellStyle name="Note 8 2 6 3 2" xfId="46344"/>
    <cellStyle name="Note 8 2 6 4" xfId="46345"/>
    <cellStyle name="Note 8 2 6 5" xfId="46346"/>
    <cellStyle name="Note 8 2 6 6" xfId="46347"/>
    <cellStyle name="Note 8 2 6 7" xfId="46348"/>
    <cellStyle name="Note 8 2 7" xfId="9454"/>
    <cellStyle name="Note 8 2 7 2" xfId="46349"/>
    <cellStyle name="Note 8 2 7 3" xfId="46350"/>
    <cellStyle name="Note 8 2 7 4" xfId="46351"/>
    <cellStyle name="Note 8 2 7 5" xfId="46352"/>
    <cellStyle name="Note 8 2 7 6" xfId="46353"/>
    <cellStyle name="Note 8 2 7 7" xfId="46354"/>
    <cellStyle name="Note 8 2 8" xfId="9455"/>
    <cellStyle name="Note 8 2 9" xfId="46355"/>
    <cellStyle name="Note 8 3" xfId="9456"/>
    <cellStyle name="Note 8 3 10" xfId="46356"/>
    <cellStyle name="Note 8 3 11" xfId="46357"/>
    <cellStyle name="Note 8 3 2" xfId="9457"/>
    <cellStyle name="Note 8 3 2 2" xfId="9458"/>
    <cellStyle name="Note 8 3 2 2 2" xfId="9459"/>
    <cellStyle name="Note 8 3 2 2 2 2" xfId="46358"/>
    <cellStyle name="Note 8 3 2 2 2 3" xfId="46359"/>
    <cellStyle name="Note 8 3 2 2 2 4" xfId="46360"/>
    <cellStyle name="Note 8 3 2 2 2 5" xfId="46361"/>
    <cellStyle name="Note 8 3 2 2 2 6" xfId="46362"/>
    <cellStyle name="Note 8 3 2 2 2 7" xfId="46363"/>
    <cellStyle name="Note 8 3 2 2 2 8" xfId="46364"/>
    <cellStyle name="Note 8 3 2 2 3" xfId="9460"/>
    <cellStyle name="Note 8 3 2 2 3 2" xfId="46365"/>
    <cellStyle name="Note 8 3 2 2 4" xfId="46366"/>
    <cellStyle name="Note 8 3 2 2 5" xfId="46367"/>
    <cellStyle name="Note 8 3 2 2 6" xfId="46368"/>
    <cellStyle name="Note 8 3 2 2 7" xfId="46369"/>
    <cellStyle name="Note 8 3 2 3" xfId="9461"/>
    <cellStyle name="Note 8 3 2 3 2" xfId="46370"/>
    <cellStyle name="Note 8 3 2 3 3" xfId="46371"/>
    <cellStyle name="Note 8 3 2 3 4" xfId="46372"/>
    <cellStyle name="Note 8 3 2 3 5" xfId="46373"/>
    <cellStyle name="Note 8 3 2 3 6" xfId="46374"/>
    <cellStyle name="Note 8 3 2 3 7" xfId="46375"/>
    <cellStyle name="Note 8 3 2 4" xfId="9462"/>
    <cellStyle name="Note 8 3 2 5" xfId="46376"/>
    <cellStyle name="Note 8 3 2 6" xfId="46377"/>
    <cellStyle name="Note 8 3 2 7" xfId="46378"/>
    <cellStyle name="Note 8 3 2 8" xfId="46379"/>
    <cellStyle name="Note 8 3 3" xfId="9463"/>
    <cellStyle name="Note 8 3 3 2" xfId="9464"/>
    <cellStyle name="Note 8 3 3 2 2" xfId="9465"/>
    <cellStyle name="Note 8 3 3 2 2 2" xfId="46380"/>
    <cellStyle name="Note 8 3 3 2 2 3" xfId="46381"/>
    <cellStyle name="Note 8 3 3 2 2 4" xfId="46382"/>
    <cellStyle name="Note 8 3 3 2 2 5" xfId="46383"/>
    <cellStyle name="Note 8 3 3 2 2 6" xfId="46384"/>
    <cellStyle name="Note 8 3 3 2 2 7" xfId="46385"/>
    <cellStyle name="Note 8 3 3 2 2 8" xfId="46386"/>
    <cellStyle name="Note 8 3 3 2 3" xfId="9466"/>
    <cellStyle name="Note 8 3 3 2 3 2" xfId="46387"/>
    <cellStyle name="Note 8 3 3 2 4" xfId="46388"/>
    <cellStyle name="Note 8 3 3 2 5" xfId="46389"/>
    <cellStyle name="Note 8 3 3 2 6" xfId="46390"/>
    <cellStyle name="Note 8 3 3 2 7" xfId="46391"/>
    <cellStyle name="Note 8 3 3 3" xfId="9467"/>
    <cellStyle name="Note 8 3 3 3 2" xfId="46392"/>
    <cellStyle name="Note 8 3 3 3 3" xfId="46393"/>
    <cellStyle name="Note 8 3 3 3 4" xfId="46394"/>
    <cellStyle name="Note 8 3 3 3 5" xfId="46395"/>
    <cellStyle name="Note 8 3 3 3 6" xfId="46396"/>
    <cellStyle name="Note 8 3 3 3 7" xfId="46397"/>
    <cellStyle name="Note 8 3 3 4" xfId="9468"/>
    <cellStyle name="Note 8 3 3 5" xfId="46398"/>
    <cellStyle name="Note 8 3 3 6" xfId="46399"/>
    <cellStyle name="Note 8 3 3 7" xfId="46400"/>
    <cellStyle name="Note 8 3 3 8" xfId="46401"/>
    <cellStyle name="Note 8 3 4" xfId="9469"/>
    <cellStyle name="Note 8 3 4 2" xfId="9470"/>
    <cellStyle name="Note 8 3 4 2 2" xfId="9471"/>
    <cellStyle name="Note 8 3 4 2 2 2" xfId="46402"/>
    <cellStyle name="Note 8 3 4 2 2 3" xfId="46403"/>
    <cellStyle name="Note 8 3 4 2 2 4" xfId="46404"/>
    <cellStyle name="Note 8 3 4 2 2 5" xfId="46405"/>
    <cellStyle name="Note 8 3 4 2 2 6" xfId="46406"/>
    <cellStyle name="Note 8 3 4 2 2 7" xfId="46407"/>
    <cellStyle name="Note 8 3 4 2 2 8" xfId="46408"/>
    <cellStyle name="Note 8 3 4 2 3" xfId="9472"/>
    <cellStyle name="Note 8 3 4 2 3 2" xfId="46409"/>
    <cellStyle name="Note 8 3 4 2 4" xfId="46410"/>
    <cellStyle name="Note 8 3 4 2 5" xfId="46411"/>
    <cellStyle name="Note 8 3 4 2 6" xfId="46412"/>
    <cellStyle name="Note 8 3 4 2 7" xfId="46413"/>
    <cellStyle name="Note 8 3 4 3" xfId="9473"/>
    <cellStyle name="Note 8 3 4 3 2" xfId="46414"/>
    <cellStyle name="Note 8 3 4 3 3" xfId="46415"/>
    <cellStyle name="Note 8 3 4 3 4" xfId="46416"/>
    <cellStyle name="Note 8 3 4 3 5" xfId="46417"/>
    <cellStyle name="Note 8 3 4 3 6" xfId="46418"/>
    <cellStyle name="Note 8 3 4 3 7" xfId="46419"/>
    <cellStyle name="Note 8 3 4 4" xfId="9474"/>
    <cellStyle name="Note 8 3 4 5" xfId="46420"/>
    <cellStyle name="Note 8 3 4 6" xfId="46421"/>
    <cellStyle name="Note 8 3 4 7" xfId="46422"/>
    <cellStyle name="Note 8 3 4 8" xfId="46423"/>
    <cellStyle name="Note 8 3 5" xfId="9475"/>
    <cellStyle name="Note 8 3 5 2" xfId="9476"/>
    <cellStyle name="Note 8 3 5 2 2" xfId="46424"/>
    <cellStyle name="Note 8 3 5 2 3" xfId="46425"/>
    <cellStyle name="Note 8 3 5 2 4" xfId="46426"/>
    <cellStyle name="Note 8 3 5 2 5" xfId="46427"/>
    <cellStyle name="Note 8 3 5 2 6" xfId="46428"/>
    <cellStyle name="Note 8 3 5 2 7" xfId="46429"/>
    <cellStyle name="Note 8 3 5 2 8" xfId="46430"/>
    <cellStyle name="Note 8 3 5 3" xfId="9477"/>
    <cellStyle name="Note 8 3 5 3 2" xfId="46431"/>
    <cellStyle name="Note 8 3 5 4" xfId="46432"/>
    <cellStyle name="Note 8 3 5 5" xfId="46433"/>
    <cellStyle name="Note 8 3 5 6" xfId="46434"/>
    <cellStyle name="Note 8 3 5 7" xfId="46435"/>
    <cellStyle name="Note 8 3 6" xfId="9478"/>
    <cellStyle name="Note 8 3 6 2" xfId="46436"/>
    <cellStyle name="Note 8 3 6 3" xfId="46437"/>
    <cellStyle name="Note 8 3 6 4" xfId="46438"/>
    <cellStyle name="Note 8 3 6 5" xfId="46439"/>
    <cellStyle name="Note 8 3 6 6" xfId="46440"/>
    <cellStyle name="Note 8 3 6 7" xfId="46441"/>
    <cellStyle name="Note 8 3 7" xfId="9479"/>
    <cellStyle name="Note 8 3 8" xfId="46442"/>
    <cellStyle name="Note 8 3 9" xfId="46443"/>
    <cellStyle name="Note 8 4" xfId="9480"/>
    <cellStyle name="Note 8 4 10" xfId="46444"/>
    <cellStyle name="Note 8 4 11" xfId="46445"/>
    <cellStyle name="Note 8 4 2" xfId="9481"/>
    <cellStyle name="Note 8 4 2 2" xfId="9482"/>
    <cellStyle name="Note 8 4 2 2 2" xfId="9483"/>
    <cellStyle name="Note 8 4 2 2 2 2" xfId="46446"/>
    <cellStyle name="Note 8 4 2 2 2 3" xfId="46447"/>
    <cellStyle name="Note 8 4 2 2 2 4" xfId="46448"/>
    <cellStyle name="Note 8 4 2 2 2 5" xfId="46449"/>
    <cellStyle name="Note 8 4 2 2 2 6" xfId="46450"/>
    <cellStyle name="Note 8 4 2 2 2 7" xfId="46451"/>
    <cellStyle name="Note 8 4 2 2 2 8" xfId="46452"/>
    <cellStyle name="Note 8 4 2 2 3" xfId="9484"/>
    <cellStyle name="Note 8 4 2 2 3 2" xfId="46453"/>
    <cellStyle name="Note 8 4 2 2 4" xfId="46454"/>
    <cellStyle name="Note 8 4 2 2 5" xfId="46455"/>
    <cellStyle name="Note 8 4 2 2 6" xfId="46456"/>
    <cellStyle name="Note 8 4 2 2 7" xfId="46457"/>
    <cellStyle name="Note 8 4 2 3" xfId="9485"/>
    <cellStyle name="Note 8 4 2 3 2" xfId="46458"/>
    <cellStyle name="Note 8 4 2 3 3" xfId="46459"/>
    <cellStyle name="Note 8 4 2 3 4" xfId="46460"/>
    <cellStyle name="Note 8 4 2 3 5" xfId="46461"/>
    <cellStyle name="Note 8 4 2 3 6" xfId="46462"/>
    <cellStyle name="Note 8 4 2 3 7" xfId="46463"/>
    <cellStyle name="Note 8 4 2 4" xfId="9486"/>
    <cellStyle name="Note 8 4 2 5" xfId="46464"/>
    <cellStyle name="Note 8 4 2 6" xfId="46465"/>
    <cellStyle name="Note 8 4 2 7" xfId="46466"/>
    <cellStyle name="Note 8 4 2 8" xfId="46467"/>
    <cellStyle name="Note 8 4 3" xfId="9487"/>
    <cellStyle name="Note 8 4 3 2" xfId="9488"/>
    <cellStyle name="Note 8 4 3 2 2" xfId="9489"/>
    <cellStyle name="Note 8 4 3 2 2 2" xfId="46468"/>
    <cellStyle name="Note 8 4 3 2 2 3" xfId="46469"/>
    <cellStyle name="Note 8 4 3 2 2 4" xfId="46470"/>
    <cellStyle name="Note 8 4 3 2 2 5" xfId="46471"/>
    <cellStyle name="Note 8 4 3 2 2 6" xfId="46472"/>
    <cellStyle name="Note 8 4 3 2 2 7" xfId="46473"/>
    <cellStyle name="Note 8 4 3 2 2 8" xfId="46474"/>
    <cellStyle name="Note 8 4 3 2 3" xfId="9490"/>
    <cellStyle name="Note 8 4 3 2 3 2" xfId="46475"/>
    <cellStyle name="Note 8 4 3 2 4" xfId="46476"/>
    <cellStyle name="Note 8 4 3 2 5" xfId="46477"/>
    <cellStyle name="Note 8 4 3 2 6" xfId="46478"/>
    <cellStyle name="Note 8 4 3 2 7" xfId="46479"/>
    <cellStyle name="Note 8 4 3 3" xfId="9491"/>
    <cellStyle name="Note 8 4 3 3 2" xfId="46480"/>
    <cellStyle name="Note 8 4 3 3 3" xfId="46481"/>
    <cellStyle name="Note 8 4 3 3 4" xfId="46482"/>
    <cellStyle name="Note 8 4 3 3 5" xfId="46483"/>
    <cellStyle name="Note 8 4 3 3 6" xfId="46484"/>
    <cellStyle name="Note 8 4 3 3 7" xfId="46485"/>
    <cellStyle name="Note 8 4 3 4" xfId="9492"/>
    <cellStyle name="Note 8 4 3 5" xfId="46486"/>
    <cellStyle name="Note 8 4 3 6" xfId="46487"/>
    <cellStyle name="Note 8 4 3 7" xfId="46488"/>
    <cellStyle name="Note 8 4 3 8" xfId="46489"/>
    <cellStyle name="Note 8 4 4" xfId="9493"/>
    <cellStyle name="Note 8 4 4 2" xfId="9494"/>
    <cellStyle name="Note 8 4 4 2 2" xfId="9495"/>
    <cellStyle name="Note 8 4 4 2 2 2" xfId="46490"/>
    <cellStyle name="Note 8 4 4 2 2 3" xfId="46491"/>
    <cellStyle name="Note 8 4 4 2 2 4" xfId="46492"/>
    <cellStyle name="Note 8 4 4 2 2 5" xfId="46493"/>
    <cellStyle name="Note 8 4 4 2 2 6" xfId="46494"/>
    <cellStyle name="Note 8 4 4 2 2 7" xfId="46495"/>
    <cellStyle name="Note 8 4 4 2 2 8" xfId="46496"/>
    <cellStyle name="Note 8 4 4 2 3" xfId="9496"/>
    <cellStyle name="Note 8 4 4 2 3 2" xfId="46497"/>
    <cellStyle name="Note 8 4 4 2 4" xfId="46498"/>
    <cellStyle name="Note 8 4 4 2 5" xfId="46499"/>
    <cellStyle name="Note 8 4 4 2 6" xfId="46500"/>
    <cellStyle name="Note 8 4 4 2 7" xfId="46501"/>
    <cellStyle name="Note 8 4 4 3" xfId="9497"/>
    <cellStyle name="Note 8 4 4 3 2" xfId="46502"/>
    <cellStyle name="Note 8 4 4 3 3" xfId="46503"/>
    <cellStyle name="Note 8 4 4 3 4" xfId="46504"/>
    <cellStyle name="Note 8 4 4 3 5" xfId="46505"/>
    <cellStyle name="Note 8 4 4 3 6" xfId="46506"/>
    <cellStyle name="Note 8 4 4 3 7" xfId="46507"/>
    <cellStyle name="Note 8 4 4 4" xfId="9498"/>
    <cellStyle name="Note 8 4 4 5" xfId="46508"/>
    <cellStyle name="Note 8 4 4 6" xfId="46509"/>
    <cellStyle name="Note 8 4 4 7" xfId="46510"/>
    <cellStyle name="Note 8 4 4 8" xfId="46511"/>
    <cellStyle name="Note 8 4 5" xfId="9499"/>
    <cellStyle name="Note 8 4 5 2" xfId="9500"/>
    <cellStyle name="Note 8 4 5 2 2" xfId="46512"/>
    <cellStyle name="Note 8 4 5 2 3" xfId="46513"/>
    <cellStyle name="Note 8 4 5 2 4" xfId="46514"/>
    <cellStyle name="Note 8 4 5 2 5" xfId="46515"/>
    <cellStyle name="Note 8 4 5 2 6" xfId="46516"/>
    <cellStyle name="Note 8 4 5 2 7" xfId="46517"/>
    <cellStyle name="Note 8 4 5 2 8" xfId="46518"/>
    <cellStyle name="Note 8 4 5 3" xfId="9501"/>
    <cellStyle name="Note 8 4 5 3 2" xfId="46519"/>
    <cellStyle name="Note 8 4 5 4" xfId="46520"/>
    <cellStyle name="Note 8 4 5 5" xfId="46521"/>
    <cellStyle name="Note 8 4 5 6" xfId="46522"/>
    <cellStyle name="Note 8 4 5 7" xfId="46523"/>
    <cellStyle name="Note 8 4 6" xfId="9502"/>
    <cellStyle name="Note 8 4 6 2" xfId="46524"/>
    <cellStyle name="Note 8 4 6 3" xfId="46525"/>
    <cellStyle name="Note 8 4 6 4" xfId="46526"/>
    <cellStyle name="Note 8 4 6 5" xfId="46527"/>
    <cellStyle name="Note 8 4 6 6" xfId="46528"/>
    <cellStyle name="Note 8 4 6 7" xfId="46529"/>
    <cellStyle name="Note 8 4 7" xfId="9503"/>
    <cellStyle name="Note 8 4 8" xfId="46530"/>
    <cellStyle name="Note 8 4 9" xfId="46531"/>
    <cellStyle name="Note 8 5" xfId="9504"/>
    <cellStyle name="Note 8 5 2" xfId="9505"/>
    <cellStyle name="Note 8 5 2 2" xfId="9506"/>
    <cellStyle name="Note 8 5 2 2 2" xfId="46532"/>
    <cellStyle name="Note 8 5 2 2 3" xfId="46533"/>
    <cellStyle name="Note 8 5 2 2 4" xfId="46534"/>
    <cellStyle name="Note 8 5 2 2 5" xfId="46535"/>
    <cellStyle name="Note 8 5 2 2 6" xfId="46536"/>
    <cellStyle name="Note 8 5 2 2 7" xfId="46537"/>
    <cellStyle name="Note 8 5 2 2 8" xfId="46538"/>
    <cellStyle name="Note 8 5 2 3" xfId="9507"/>
    <cellStyle name="Note 8 5 2 3 2" xfId="46539"/>
    <cellStyle name="Note 8 5 2 4" xfId="46540"/>
    <cellStyle name="Note 8 5 2 5" xfId="46541"/>
    <cellStyle name="Note 8 5 2 6" xfId="46542"/>
    <cellStyle name="Note 8 5 2 7" xfId="46543"/>
    <cellStyle name="Note 8 5 3" xfId="9508"/>
    <cellStyle name="Note 8 5 3 2" xfId="46544"/>
    <cellStyle name="Note 8 5 3 3" xfId="46545"/>
    <cellStyle name="Note 8 5 3 4" xfId="46546"/>
    <cellStyle name="Note 8 5 3 5" xfId="46547"/>
    <cellStyle name="Note 8 5 3 6" xfId="46548"/>
    <cellStyle name="Note 8 5 3 7" xfId="46549"/>
    <cellStyle name="Note 8 5 4" xfId="9509"/>
    <cellStyle name="Note 8 5 5" xfId="46550"/>
    <cellStyle name="Note 8 5 6" xfId="46551"/>
    <cellStyle name="Note 8 5 7" xfId="46552"/>
    <cellStyle name="Note 8 5 8" xfId="46553"/>
    <cellStyle name="Note 8 6" xfId="9510"/>
    <cellStyle name="Note 8 6 2" xfId="9511"/>
    <cellStyle name="Note 8 6 2 2" xfId="9512"/>
    <cellStyle name="Note 8 6 2 2 2" xfId="46554"/>
    <cellStyle name="Note 8 6 2 2 3" xfId="46555"/>
    <cellStyle name="Note 8 6 2 2 4" xfId="46556"/>
    <cellStyle name="Note 8 6 2 2 5" xfId="46557"/>
    <cellStyle name="Note 8 6 2 2 6" xfId="46558"/>
    <cellStyle name="Note 8 6 2 2 7" xfId="46559"/>
    <cellStyle name="Note 8 6 2 2 8" xfId="46560"/>
    <cellStyle name="Note 8 6 2 3" xfId="9513"/>
    <cellStyle name="Note 8 6 2 3 2" xfId="46561"/>
    <cellStyle name="Note 8 6 2 4" xfId="46562"/>
    <cellStyle name="Note 8 6 2 5" xfId="46563"/>
    <cellStyle name="Note 8 6 2 6" xfId="46564"/>
    <cellStyle name="Note 8 6 2 7" xfId="46565"/>
    <cellStyle name="Note 8 6 3" xfId="9514"/>
    <cellStyle name="Note 8 6 3 2" xfId="46566"/>
    <cellStyle name="Note 8 6 3 3" xfId="46567"/>
    <cellStyle name="Note 8 6 3 4" xfId="46568"/>
    <cellStyle name="Note 8 6 3 5" xfId="46569"/>
    <cellStyle name="Note 8 6 3 6" xfId="46570"/>
    <cellStyle name="Note 8 6 3 7" xfId="46571"/>
    <cellStyle name="Note 8 6 4" xfId="9515"/>
    <cellStyle name="Note 8 6 5" xfId="46572"/>
    <cellStyle name="Note 8 6 6" xfId="46573"/>
    <cellStyle name="Note 8 6 7" xfId="46574"/>
    <cellStyle name="Note 8 6 8" xfId="46575"/>
    <cellStyle name="Note 8 7" xfId="9516"/>
    <cellStyle name="Note 8 7 2" xfId="9517"/>
    <cellStyle name="Note 8 7 2 2" xfId="9518"/>
    <cellStyle name="Note 8 7 2 2 2" xfId="46576"/>
    <cellStyle name="Note 8 7 2 2 3" xfId="46577"/>
    <cellStyle name="Note 8 7 2 2 4" xfId="46578"/>
    <cellStyle name="Note 8 7 2 2 5" xfId="46579"/>
    <cellStyle name="Note 8 7 2 2 6" xfId="46580"/>
    <cellStyle name="Note 8 7 2 2 7" xfId="46581"/>
    <cellStyle name="Note 8 7 2 2 8" xfId="46582"/>
    <cellStyle name="Note 8 7 2 3" xfId="9519"/>
    <cellStyle name="Note 8 7 2 3 2" xfId="46583"/>
    <cellStyle name="Note 8 7 2 4" xfId="46584"/>
    <cellStyle name="Note 8 7 2 5" xfId="46585"/>
    <cellStyle name="Note 8 7 2 6" xfId="46586"/>
    <cellStyle name="Note 8 7 2 7" xfId="46587"/>
    <cellStyle name="Note 8 7 3" xfId="9520"/>
    <cellStyle name="Note 8 7 3 2" xfId="46588"/>
    <cellStyle name="Note 8 7 3 3" xfId="46589"/>
    <cellStyle name="Note 8 7 3 4" xfId="46590"/>
    <cellStyle name="Note 8 7 3 5" xfId="46591"/>
    <cellStyle name="Note 8 7 3 6" xfId="46592"/>
    <cellStyle name="Note 8 7 3 7" xfId="46593"/>
    <cellStyle name="Note 8 7 4" xfId="9521"/>
    <cellStyle name="Note 8 7 5" xfId="46594"/>
    <cellStyle name="Note 8 7 6" xfId="46595"/>
    <cellStyle name="Note 8 7 7" xfId="46596"/>
    <cellStyle name="Note 8 7 8" xfId="46597"/>
    <cellStyle name="Note 8 8" xfId="9522"/>
    <cellStyle name="Note 8 8 2" xfId="9523"/>
    <cellStyle name="Note 8 8 2 2" xfId="46598"/>
    <cellStyle name="Note 8 8 2 3" xfId="46599"/>
    <cellStyle name="Note 8 8 2 4" xfId="46600"/>
    <cellStyle name="Note 8 8 2 5" xfId="46601"/>
    <cellStyle name="Note 8 8 2 6" xfId="46602"/>
    <cellStyle name="Note 8 8 2 7" xfId="46603"/>
    <cellStyle name="Note 8 8 2 8" xfId="46604"/>
    <cellStyle name="Note 8 8 3" xfId="9524"/>
    <cellStyle name="Note 8 8 3 2" xfId="46605"/>
    <cellStyle name="Note 8 8 4" xfId="46606"/>
    <cellStyle name="Note 8 8 5" xfId="46607"/>
    <cellStyle name="Note 8 8 6" xfId="46608"/>
    <cellStyle name="Note 8 8 7" xfId="46609"/>
    <cellStyle name="Note 8 9" xfId="9525"/>
    <cellStyle name="Note 8 9 2" xfId="46610"/>
    <cellStyle name="Note 8 9 3" xfId="46611"/>
    <cellStyle name="Note 8 9 4" xfId="46612"/>
    <cellStyle name="Note 8 9 5" xfId="46613"/>
    <cellStyle name="Note 8 9 6" xfId="46614"/>
    <cellStyle name="Note 8 9 7" xfId="46615"/>
    <cellStyle name="Note 9" xfId="9526"/>
    <cellStyle name="Note 9 10" xfId="9527"/>
    <cellStyle name="Note 9 11" xfId="46616"/>
    <cellStyle name="Note 9 12" xfId="46617"/>
    <cellStyle name="Note 9 13" xfId="46618"/>
    <cellStyle name="Note 9 14" xfId="46619"/>
    <cellStyle name="Note 9 2" xfId="9528"/>
    <cellStyle name="Note 9 2 10" xfId="46620"/>
    <cellStyle name="Note 9 2 11" xfId="46621"/>
    <cellStyle name="Note 9 2 12" xfId="46622"/>
    <cellStyle name="Note 9 2 2" xfId="9529"/>
    <cellStyle name="Note 9 2 2 10" xfId="46623"/>
    <cellStyle name="Note 9 2 2 11" xfId="46624"/>
    <cellStyle name="Note 9 2 2 2" xfId="9530"/>
    <cellStyle name="Note 9 2 2 2 2" xfId="9531"/>
    <cellStyle name="Note 9 2 2 2 2 2" xfId="9532"/>
    <cellStyle name="Note 9 2 2 2 2 2 2" xfId="46625"/>
    <cellStyle name="Note 9 2 2 2 2 2 3" xfId="46626"/>
    <cellStyle name="Note 9 2 2 2 2 2 4" xfId="46627"/>
    <cellStyle name="Note 9 2 2 2 2 2 5" xfId="46628"/>
    <cellStyle name="Note 9 2 2 2 2 2 6" xfId="46629"/>
    <cellStyle name="Note 9 2 2 2 2 2 7" xfId="46630"/>
    <cellStyle name="Note 9 2 2 2 2 2 8" xfId="46631"/>
    <cellStyle name="Note 9 2 2 2 2 3" xfId="9533"/>
    <cellStyle name="Note 9 2 2 2 2 3 2" xfId="46632"/>
    <cellStyle name="Note 9 2 2 2 2 4" xfId="46633"/>
    <cellStyle name="Note 9 2 2 2 2 5" xfId="46634"/>
    <cellStyle name="Note 9 2 2 2 2 6" xfId="46635"/>
    <cellStyle name="Note 9 2 2 2 2 7" xfId="46636"/>
    <cellStyle name="Note 9 2 2 2 3" xfId="9534"/>
    <cellStyle name="Note 9 2 2 2 3 2" xfId="46637"/>
    <cellStyle name="Note 9 2 2 2 3 3" xfId="46638"/>
    <cellStyle name="Note 9 2 2 2 3 4" xfId="46639"/>
    <cellStyle name="Note 9 2 2 2 3 5" xfId="46640"/>
    <cellStyle name="Note 9 2 2 2 3 6" xfId="46641"/>
    <cellStyle name="Note 9 2 2 2 3 7" xfId="46642"/>
    <cellStyle name="Note 9 2 2 2 4" xfId="9535"/>
    <cellStyle name="Note 9 2 2 2 5" xfId="46643"/>
    <cellStyle name="Note 9 2 2 2 6" xfId="46644"/>
    <cellStyle name="Note 9 2 2 2 7" xfId="46645"/>
    <cellStyle name="Note 9 2 2 2 8" xfId="46646"/>
    <cellStyle name="Note 9 2 2 3" xfId="9536"/>
    <cellStyle name="Note 9 2 2 3 2" xfId="9537"/>
    <cellStyle name="Note 9 2 2 3 2 2" xfId="9538"/>
    <cellStyle name="Note 9 2 2 3 2 2 2" xfId="46647"/>
    <cellStyle name="Note 9 2 2 3 2 2 3" xfId="46648"/>
    <cellStyle name="Note 9 2 2 3 2 2 4" xfId="46649"/>
    <cellStyle name="Note 9 2 2 3 2 2 5" xfId="46650"/>
    <cellStyle name="Note 9 2 2 3 2 2 6" xfId="46651"/>
    <cellStyle name="Note 9 2 2 3 2 2 7" xfId="46652"/>
    <cellStyle name="Note 9 2 2 3 2 2 8" xfId="46653"/>
    <cellStyle name="Note 9 2 2 3 2 3" xfId="9539"/>
    <cellStyle name="Note 9 2 2 3 2 3 2" xfId="46654"/>
    <cellStyle name="Note 9 2 2 3 2 4" xfId="46655"/>
    <cellStyle name="Note 9 2 2 3 2 5" xfId="46656"/>
    <cellStyle name="Note 9 2 2 3 2 6" xfId="46657"/>
    <cellStyle name="Note 9 2 2 3 2 7" xfId="46658"/>
    <cellStyle name="Note 9 2 2 3 3" xfId="9540"/>
    <cellStyle name="Note 9 2 2 3 3 2" xfId="46659"/>
    <cellStyle name="Note 9 2 2 3 3 3" xfId="46660"/>
    <cellStyle name="Note 9 2 2 3 3 4" xfId="46661"/>
    <cellStyle name="Note 9 2 2 3 3 5" xfId="46662"/>
    <cellStyle name="Note 9 2 2 3 3 6" xfId="46663"/>
    <cellStyle name="Note 9 2 2 3 3 7" xfId="46664"/>
    <cellStyle name="Note 9 2 2 3 4" xfId="9541"/>
    <cellStyle name="Note 9 2 2 3 5" xfId="46665"/>
    <cellStyle name="Note 9 2 2 3 6" xfId="46666"/>
    <cellStyle name="Note 9 2 2 3 7" xfId="46667"/>
    <cellStyle name="Note 9 2 2 3 8" xfId="46668"/>
    <cellStyle name="Note 9 2 2 4" xfId="9542"/>
    <cellStyle name="Note 9 2 2 4 2" xfId="9543"/>
    <cellStyle name="Note 9 2 2 4 2 2" xfId="9544"/>
    <cellStyle name="Note 9 2 2 4 2 2 2" xfId="46669"/>
    <cellStyle name="Note 9 2 2 4 2 2 3" xfId="46670"/>
    <cellStyle name="Note 9 2 2 4 2 2 4" xfId="46671"/>
    <cellStyle name="Note 9 2 2 4 2 2 5" xfId="46672"/>
    <cellStyle name="Note 9 2 2 4 2 2 6" xfId="46673"/>
    <cellStyle name="Note 9 2 2 4 2 2 7" xfId="46674"/>
    <cellStyle name="Note 9 2 2 4 2 2 8" xfId="46675"/>
    <cellStyle name="Note 9 2 2 4 2 3" xfId="9545"/>
    <cellStyle name="Note 9 2 2 4 2 3 2" xfId="46676"/>
    <cellStyle name="Note 9 2 2 4 2 4" xfId="46677"/>
    <cellStyle name="Note 9 2 2 4 2 5" xfId="46678"/>
    <cellStyle name="Note 9 2 2 4 2 6" xfId="46679"/>
    <cellStyle name="Note 9 2 2 4 2 7" xfId="46680"/>
    <cellStyle name="Note 9 2 2 4 3" xfId="9546"/>
    <cellStyle name="Note 9 2 2 4 3 2" xfId="46681"/>
    <cellStyle name="Note 9 2 2 4 3 3" xfId="46682"/>
    <cellStyle name="Note 9 2 2 4 3 4" xfId="46683"/>
    <cellStyle name="Note 9 2 2 4 3 5" xfId="46684"/>
    <cellStyle name="Note 9 2 2 4 3 6" xfId="46685"/>
    <cellStyle name="Note 9 2 2 4 3 7" xfId="46686"/>
    <cellStyle name="Note 9 2 2 4 4" xfId="9547"/>
    <cellStyle name="Note 9 2 2 4 5" xfId="46687"/>
    <cellStyle name="Note 9 2 2 4 6" xfId="46688"/>
    <cellStyle name="Note 9 2 2 4 7" xfId="46689"/>
    <cellStyle name="Note 9 2 2 4 8" xfId="46690"/>
    <cellStyle name="Note 9 2 2 5" xfId="9548"/>
    <cellStyle name="Note 9 2 2 5 2" xfId="9549"/>
    <cellStyle name="Note 9 2 2 5 2 2" xfId="46691"/>
    <cellStyle name="Note 9 2 2 5 2 3" xfId="46692"/>
    <cellStyle name="Note 9 2 2 5 2 4" xfId="46693"/>
    <cellStyle name="Note 9 2 2 5 2 5" xfId="46694"/>
    <cellStyle name="Note 9 2 2 5 2 6" xfId="46695"/>
    <cellStyle name="Note 9 2 2 5 2 7" xfId="46696"/>
    <cellStyle name="Note 9 2 2 5 2 8" xfId="46697"/>
    <cellStyle name="Note 9 2 2 5 3" xfId="9550"/>
    <cellStyle name="Note 9 2 2 5 3 2" xfId="46698"/>
    <cellStyle name="Note 9 2 2 5 4" xfId="46699"/>
    <cellStyle name="Note 9 2 2 5 5" xfId="46700"/>
    <cellStyle name="Note 9 2 2 5 6" xfId="46701"/>
    <cellStyle name="Note 9 2 2 5 7" xfId="46702"/>
    <cellStyle name="Note 9 2 2 6" xfId="9551"/>
    <cellStyle name="Note 9 2 2 6 2" xfId="46703"/>
    <cellStyle name="Note 9 2 2 6 3" xfId="46704"/>
    <cellStyle name="Note 9 2 2 6 4" xfId="46705"/>
    <cellStyle name="Note 9 2 2 6 5" xfId="46706"/>
    <cellStyle name="Note 9 2 2 6 6" xfId="46707"/>
    <cellStyle name="Note 9 2 2 6 7" xfId="46708"/>
    <cellStyle name="Note 9 2 2 7" xfId="9552"/>
    <cellStyle name="Note 9 2 2 8" xfId="46709"/>
    <cellStyle name="Note 9 2 2 9" xfId="46710"/>
    <cellStyle name="Note 9 2 3" xfId="9553"/>
    <cellStyle name="Note 9 2 3 2" xfId="9554"/>
    <cellStyle name="Note 9 2 3 2 2" xfId="9555"/>
    <cellStyle name="Note 9 2 3 2 2 2" xfId="46711"/>
    <cellStyle name="Note 9 2 3 2 2 3" xfId="46712"/>
    <cellStyle name="Note 9 2 3 2 2 4" xfId="46713"/>
    <cellStyle name="Note 9 2 3 2 2 5" xfId="46714"/>
    <cellStyle name="Note 9 2 3 2 2 6" xfId="46715"/>
    <cellStyle name="Note 9 2 3 2 2 7" xfId="46716"/>
    <cellStyle name="Note 9 2 3 2 2 8" xfId="46717"/>
    <cellStyle name="Note 9 2 3 2 3" xfId="9556"/>
    <cellStyle name="Note 9 2 3 2 3 2" xfId="46718"/>
    <cellStyle name="Note 9 2 3 2 4" xfId="46719"/>
    <cellStyle name="Note 9 2 3 2 5" xfId="46720"/>
    <cellStyle name="Note 9 2 3 2 6" xfId="46721"/>
    <cellStyle name="Note 9 2 3 2 7" xfId="46722"/>
    <cellStyle name="Note 9 2 3 3" xfId="9557"/>
    <cellStyle name="Note 9 2 3 3 2" xfId="46723"/>
    <cellStyle name="Note 9 2 3 3 3" xfId="46724"/>
    <cellStyle name="Note 9 2 3 3 4" xfId="46725"/>
    <cellStyle name="Note 9 2 3 3 5" xfId="46726"/>
    <cellStyle name="Note 9 2 3 3 6" xfId="46727"/>
    <cellStyle name="Note 9 2 3 3 7" xfId="46728"/>
    <cellStyle name="Note 9 2 3 4" xfId="9558"/>
    <cellStyle name="Note 9 2 3 5" xfId="46729"/>
    <cellStyle name="Note 9 2 3 6" xfId="46730"/>
    <cellStyle name="Note 9 2 3 7" xfId="46731"/>
    <cellStyle name="Note 9 2 3 8" xfId="46732"/>
    <cellStyle name="Note 9 2 4" xfId="9559"/>
    <cellStyle name="Note 9 2 4 2" xfId="9560"/>
    <cellStyle name="Note 9 2 4 2 2" xfId="9561"/>
    <cellStyle name="Note 9 2 4 2 2 2" xfId="46733"/>
    <cellStyle name="Note 9 2 4 2 2 3" xfId="46734"/>
    <cellStyle name="Note 9 2 4 2 2 4" xfId="46735"/>
    <cellStyle name="Note 9 2 4 2 2 5" xfId="46736"/>
    <cellStyle name="Note 9 2 4 2 2 6" xfId="46737"/>
    <cellStyle name="Note 9 2 4 2 2 7" xfId="46738"/>
    <cellStyle name="Note 9 2 4 2 2 8" xfId="46739"/>
    <cellStyle name="Note 9 2 4 2 3" xfId="9562"/>
    <cellStyle name="Note 9 2 4 2 3 2" xfId="46740"/>
    <cellStyle name="Note 9 2 4 2 4" xfId="46741"/>
    <cellStyle name="Note 9 2 4 2 5" xfId="46742"/>
    <cellStyle name="Note 9 2 4 2 6" xfId="46743"/>
    <cellStyle name="Note 9 2 4 2 7" xfId="46744"/>
    <cellStyle name="Note 9 2 4 3" xfId="9563"/>
    <cellStyle name="Note 9 2 4 3 2" xfId="46745"/>
    <cellStyle name="Note 9 2 4 3 3" xfId="46746"/>
    <cellStyle name="Note 9 2 4 3 4" xfId="46747"/>
    <cellStyle name="Note 9 2 4 3 5" xfId="46748"/>
    <cellStyle name="Note 9 2 4 3 6" xfId="46749"/>
    <cellStyle name="Note 9 2 4 3 7" xfId="46750"/>
    <cellStyle name="Note 9 2 4 4" xfId="9564"/>
    <cellStyle name="Note 9 2 4 5" xfId="46751"/>
    <cellStyle name="Note 9 2 4 6" xfId="46752"/>
    <cellStyle name="Note 9 2 4 7" xfId="46753"/>
    <cellStyle name="Note 9 2 4 8" xfId="46754"/>
    <cellStyle name="Note 9 2 5" xfId="9565"/>
    <cellStyle name="Note 9 2 5 2" xfId="9566"/>
    <cellStyle name="Note 9 2 5 2 2" xfId="9567"/>
    <cellStyle name="Note 9 2 5 2 2 2" xfId="46755"/>
    <cellStyle name="Note 9 2 5 2 2 3" xfId="46756"/>
    <cellStyle name="Note 9 2 5 2 2 4" xfId="46757"/>
    <cellStyle name="Note 9 2 5 2 2 5" xfId="46758"/>
    <cellStyle name="Note 9 2 5 2 2 6" xfId="46759"/>
    <cellStyle name="Note 9 2 5 2 2 7" xfId="46760"/>
    <cellStyle name="Note 9 2 5 2 2 8" xfId="46761"/>
    <cellStyle name="Note 9 2 5 2 3" xfId="9568"/>
    <cellStyle name="Note 9 2 5 2 3 2" xfId="46762"/>
    <cellStyle name="Note 9 2 5 2 4" xfId="46763"/>
    <cellStyle name="Note 9 2 5 2 5" xfId="46764"/>
    <cellStyle name="Note 9 2 5 2 6" xfId="46765"/>
    <cellStyle name="Note 9 2 5 2 7" xfId="46766"/>
    <cellStyle name="Note 9 2 5 3" xfId="9569"/>
    <cellStyle name="Note 9 2 5 3 2" xfId="46767"/>
    <cellStyle name="Note 9 2 5 3 3" xfId="46768"/>
    <cellStyle name="Note 9 2 5 3 4" xfId="46769"/>
    <cellStyle name="Note 9 2 5 3 5" xfId="46770"/>
    <cellStyle name="Note 9 2 5 3 6" xfId="46771"/>
    <cellStyle name="Note 9 2 5 3 7" xfId="46772"/>
    <cellStyle name="Note 9 2 5 4" xfId="9570"/>
    <cellStyle name="Note 9 2 5 5" xfId="46773"/>
    <cellStyle name="Note 9 2 5 6" xfId="46774"/>
    <cellStyle name="Note 9 2 5 7" xfId="46775"/>
    <cellStyle name="Note 9 2 5 8" xfId="46776"/>
    <cellStyle name="Note 9 2 6" xfId="9571"/>
    <cellStyle name="Note 9 2 6 2" xfId="9572"/>
    <cellStyle name="Note 9 2 6 2 2" xfId="46777"/>
    <cellStyle name="Note 9 2 6 2 3" xfId="46778"/>
    <cellStyle name="Note 9 2 6 2 4" xfId="46779"/>
    <cellStyle name="Note 9 2 6 2 5" xfId="46780"/>
    <cellStyle name="Note 9 2 6 2 6" xfId="46781"/>
    <cellStyle name="Note 9 2 6 2 7" xfId="46782"/>
    <cellStyle name="Note 9 2 6 2 8" xfId="46783"/>
    <cellStyle name="Note 9 2 6 3" xfId="9573"/>
    <cellStyle name="Note 9 2 6 3 2" xfId="46784"/>
    <cellStyle name="Note 9 2 6 4" xfId="46785"/>
    <cellStyle name="Note 9 2 6 5" xfId="46786"/>
    <cellStyle name="Note 9 2 6 6" xfId="46787"/>
    <cellStyle name="Note 9 2 6 7" xfId="46788"/>
    <cellStyle name="Note 9 2 7" xfId="9574"/>
    <cellStyle name="Note 9 2 7 2" xfId="46789"/>
    <cellStyle name="Note 9 2 7 3" xfId="46790"/>
    <cellStyle name="Note 9 2 7 4" xfId="46791"/>
    <cellStyle name="Note 9 2 7 5" xfId="46792"/>
    <cellStyle name="Note 9 2 7 6" xfId="46793"/>
    <cellStyle name="Note 9 2 7 7" xfId="46794"/>
    <cellStyle name="Note 9 2 8" xfId="9575"/>
    <cellStyle name="Note 9 2 9" xfId="46795"/>
    <cellStyle name="Note 9 3" xfId="9576"/>
    <cellStyle name="Note 9 3 10" xfId="46796"/>
    <cellStyle name="Note 9 3 11" xfId="46797"/>
    <cellStyle name="Note 9 3 2" xfId="9577"/>
    <cellStyle name="Note 9 3 2 2" xfId="9578"/>
    <cellStyle name="Note 9 3 2 2 2" xfId="9579"/>
    <cellStyle name="Note 9 3 2 2 2 2" xfId="46798"/>
    <cellStyle name="Note 9 3 2 2 2 3" xfId="46799"/>
    <cellStyle name="Note 9 3 2 2 2 4" xfId="46800"/>
    <cellStyle name="Note 9 3 2 2 2 5" xfId="46801"/>
    <cellStyle name="Note 9 3 2 2 2 6" xfId="46802"/>
    <cellStyle name="Note 9 3 2 2 2 7" xfId="46803"/>
    <cellStyle name="Note 9 3 2 2 2 8" xfId="46804"/>
    <cellStyle name="Note 9 3 2 2 3" xfId="9580"/>
    <cellStyle name="Note 9 3 2 2 3 2" xfId="46805"/>
    <cellStyle name="Note 9 3 2 2 4" xfId="46806"/>
    <cellStyle name="Note 9 3 2 2 5" xfId="46807"/>
    <cellStyle name="Note 9 3 2 2 6" xfId="46808"/>
    <cellStyle name="Note 9 3 2 2 7" xfId="46809"/>
    <cellStyle name="Note 9 3 2 3" xfId="9581"/>
    <cellStyle name="Note 9 3 2 3 2" xfId="46810"/>
    <cellStyle name="Note 9 3 2 3 3" xfId="46811"/>
    <cellStyle name="Note 9 3 2 3 4" xfId="46812"/>
    <cellStyle name="Note 9 3 2 3 5" xfId="46813"/>
    <cellStyle name="Note 9 3 2 3 6" xfId="46814"/>
    <cellStyle name="Note 9 3 2 3 7" xfId="46815"/>
    <cellStyle name="Note 9 3 2 4" xfId="9582"/>
    <cellStyle name="Note 9 3 2 5" xfId="46816"/>
    <cellStyle name="Note 9 3 2 6" xfId="46817"/>
    <cellStyle name="Note 9 3 2 7" xfId="46818"/>
    <cellStyle name="Note 9 3 2 8" xfId="46819"/>
    <cellStyle name="Note 9 3 3" xfId="9583"/>
    <cellStyle name="Note 9 3 3 2" xfId="9584"/>
    <cellStyle name="Note 9 3 3 2 2" xfId="9585"/>
    <cellStyle name="Note 9 3 3 2 2 2" xfId="46820"/>
    <cellStyle name="Note 9 3 3 2 2 3" xfId="46821"/>
    <cellStyle name="Note 9 3 3 2 2 4" xfId="46822"/>
    <cellStyle name="Note 9 3 3 2 2 5" xfId="46823"/>
    <cellStyle name="Note 9 3 3 2 2 6" xfId="46824"/>
    <cellStyle name="Note 9 3 3 2 2 7" xfId="46825"/>
    <cellStyle name="Note 9 3 3 2 2 8" xfId="46826"/>
    <cellStyle name="Note 9 3 3 2 3" xfId="9586"/>
    <cellStyle name="Note 9 3 3 2 3 2" xfId="46827"/>
    <cellStyle name="Note 9 3 3 2 4" xfId="46828"/>
    <cellStyle name="Note 9 3 3 2 5" xfId="46829"/>
    <cellStyle name="Note 9 3 3 2 6" xfId="46830"/>
    <cellStyle name="Note 9 3 3 2 7" xfId="46831"/>
    <cellStyle name="Note 9 3 3 3" xfId="9587"/>
    <cellStyle name="Note 9 3 3 3 2" xfId="46832"/>
    <cellStyle name="Note 9 3 3 3 3" xfId="46833"/>
    <cellStyle name="Note 9 3 3 3 4" xfId="46834"/>
    <cellStyle name="Note 9 3 3 3 5" xfId="46835"/>
    <cellStyle name="Note 9 3 3 3 6" xfId="46836"/>
    <cellStyle name="Note 9 3 3 3 7" xfId="46837"/>
    <cellStyle name="Note 9 3 3 4" xfId="9588"/>
    <cellStyle name="Note 9 3 3 5" xfId="46838"/>
    <cellStyle name="Note 9 3 3 6" xfId="46839"/>
    <cellStyle name="Note 9 3 3 7" xfId="46840"/>
    <cellStyle name="Note 9 3 3 8" xfId="46841"/>
    <cellStyle name="Note 9 3 4" xfId="9589"/>
    <cellStyle name="Note 9 3 4 2" xfId="9590"/>
    <cellStyle name="Note 9 3 4 2 2" xfId="9591"/>
    <cellStyle name="Note 9 3 4 2 2 2" xfId="46842"/>
    <cellStyle name="Note 9 3 4 2 2 3" xfId="46843"/>
    <cellStyle name="Note 9 3 4 2 2 4" xfId="46844"/>
    <cellStyle name="Note 9 3 4 2 2 5" xfId="46845"/>
    <cellStyle name="Note 9 3 4 2 2 6" xfId="46846"/>
    <cellStyle name="Note 9 3 4 2 2 7" xfId="46847"/>
    <cellStyle name="Note 9 3 4 2 2 8" xfId="46848"/>
    <cellStyle name="Note 9 3 4 2 3" xfId="9592"/>
    <cellStyle name="Note 9 3 4 2 3 2" xfId="46849"/>
    <cellStyle name="Note 9 3 4 2 4" xfId="46850"/>
    <cellStyle name="Note 9 3 4 2 5" xfId="46851"/>
    <cellStyle name="Note 9 3 4 2 6" xfId="46852"/>
    <cellStyle name="Note 9 3 4 2 7" xfId="46853"/>
    <cellStyle name="Note 9 3 4 3" xfId="9593"/>
    <cellStyle name="Note 9 3 4 3 2" xfId="46854"/>
    <cellStyle name="Note 9 3 4 3 3" xfId="46855"/>
    <cellStyle name="Note 9 3 4 3 4" xfId="46856"/>
    <cellStyle name="Note 9 3 4 3 5" xfId="46857"/>
    <cellStyle name="Note 9 3 4 3 6" xfId="46858"/>
    <cellStyle name="Note 9 3 4 3 7" xfId="46859"/>
    <cellStyle name="Note 9 3 4 4" xfId="9594"/>
    <cellStyle name="Note 9 3 4 5" xfId="46860"/>
    <cellStyle name="Note 9 3 4 6" xfId="46861"/>
    <cellStyle name="Note 9 3 4 7" xfId="46862"/>
    <cellStyle name="Note 9 3 4 8" xfId="46863"/>
    <cellStyle name="Note 9 3 5" xfId="9595"/>
    <cellStyle name="Note 9 3 5 2" xfId="9596"/>
    <cellStyle name="Note 9 3 5 2 2" xfId="46864"/>
    <cellStyle name="Note 9 3 5 2 3" xfId="46865"/>
    <cellStyle name="Note 9 3 5 2 4" xfId="46866"/>
    <cellStyle name="Note 9 3 5 2 5" xfId="46867"/>
    <cellStyle name="Note 9 3 5 2 6" xfId="46868"/>
    <cellStyle name="Note 9 3 5 2 7" xfId="46869"/>
    <cellStyle name="Note 9 3 5 2 8" xfId="46870"/>
    <cellStyle name="Note 9 3 5 3" xfId="9597"/>
    <cellStyle name="Note 9 3 5 3 2" xfId="46871"/>
    <cellStyle name="Note 9 3 5 4" xfId="46872"/>
    <cellStyle name="Note 9 3 5 5" xfId="46873"/>
    <cellStyle name="Note 9 3 5 6" xfId="46874"/>
    <cellStyle name="Note 9 3 5 7" xfId="46875"/>
    <cellStyle name="Note 9 3 6" xfId="9598"/>
    <cellStyle name="Note 9 3 6 2" xfId="46876"/>
    <cellStyle name="Note 9 3 6 3" xfId="46877"/>
    <cellStyle name="Note 9 3 6 4" xfId="46878"/>
    <cellStyle name="Note 9 3 6 5" xfId="46879"/>
    <cellStyle name="Note 9 3 6 6" xfId="46880"/>
    <cellStyle name="Note 9 3 6 7" xfId="46881"/>
    <cellStyle name="Note 9 3 7" xfId="9599"/>
    <cellStyle name="Note 9 3 8" xfId="46882"/>
    <cellStyle name="Note 9 3 9" xfId="46883"/>
    <cellStyle name="Note 9 4" xfId="9600"/>
    <cellStyle name="Note 9 4 10" xfId="46884"/>
    <cellStyle name="Note 9 4 11" xfId="46885"/>
    <cellStyle name="Note 9 4 2" xfId="9601"/>
    <cellStyle name="Note 9 4 2 2" xfId="9602"/>
    <cellStyle name="Note 9 4 2 2 2" xfId="9603"/>
    <cellStyle name="Note 9 4 2 2 2 2" xfId="46886"/>
    <cellStyle name="Note 9 4 2 2 2 3" xfId="46887"/>
    <cellStyle name="Note 9 4 2 2 2 4" xfId="46888"/>
    <cellStyle name="Note 9 4 2 2 2 5" xfId="46889"/>
    <cellStyle name="Note 9 4 2 2 2 6" xfId="46890"/>
    <cellStyle name="Note 9 4 2 2 2 7" xfId="46891"/>
    <cellStyle name="Note 9 4 2 2 2 8" xfId="46892"/>
    <cellStyle name="Note 9 4 2 2 3" xfId="9604"/>
    <cellStyle name="Note 9 4 2 2 3 2" xfId="46893"/>
    <cellStyle name="Note 9 4 2 2 4" xfId="46894"/>
    <cellStyle name="Note 9 4 2 2 5" xfId="46895"/>
    <cellStyle name="Note 9 4 2 2 6" xfId="46896"/>
    <cellStyle name="Note 9 4 2 2 7" xfId="46897"/>
    <cellStyle name="Note 9 4 2 3" xfId="9605"/>
    <cellStyle name="Note 9 4 2 3 2" xfId="46898"/>
    <cellStyle name="Note 9 4 2 3 3" xfId="46899"/>
    <cellStyle name="Note 9 4 2 3 4" xfId="46900"/>
    <cellStyle name="Note 9 4 2 3 5" xfId="46901"/>
    <cellStyle name="Note 9 4 2 3 6" xfId="46902"/>
    <cellStyle name="Note 9 4 2 3 7" xfId="46903"/>
    <cellStyle name="Note 9 4 2 4" xfId="9606"/>
    <cellStyle name="Note 9 4 2 5" xfId="46904"/>
    <cellStyle name="Note 9 4 2 6" xfId="46905"/>
    <cellStyle name="Note 9 4 2 7" xfId="46906"/>
    <cellStyle name="Note 9 4 2 8" xfId="46907"/>
    <cellStyle name="Note 9 4 3" xfId="9607"/>
    <cellStyle name="Note 9 4 3 2" xfId="9608"/>
    <cellStyle name="Note 9 4 3 2 2" xfId="9609"/>
    <cellStyle name="Note 9 4 3 2 2 2" xfId="46908"/>
    <cellStyle name="Note 9 4 3 2 2 3" xfId="46909"/>
    <cellStyle name="Note 9 4 3 2 2 4" xfId="46910"/>
    <cellStyle name="Note 9 4 3 2 2 5" xfId="46911"/>
    <cellStyle name="Note 9 4 3 2 2 6" xfId="46912"/>
    <cellStyle name="Note 9 4 3 2 2 7" xfId="46913"/>
    <cellStyle name="Note 9 4 3 2 2 8" xfId="46914"/>
    <cellStyle name="Note 9 4 3 2 3" xfId="9610"/>
    <cellStyle name="Note 9 4 3 2 3 2" xfId="46915"/>
    <cellStyle name="Note 9 4 3 2 4" xfId="46916"/>
    <cellStyle name="Note 9 4 3 2 5" xfId="46917"/>
    <cellStyle name="Note 9 4 3 2 6" xfId="46918"/>
    <cellStyle name="Note 9 4 3 2 7" xfId="46919"/>
    <cellStyle name="Note 9 4 3 3" xfId="9611"/>
    <cellStyle name="Note 9 4 3 3 2" xfId="46920"/>
    <cellStyle name="Note 9 4 3 3 3" xfId="46921"/>
    <cellStyle name="Note 9 4 3 3 4" xfId="46922"/>
    <cellStyle name="Note 9 4 3 3 5" xfId="46923"/>
    <cellStyle name="Note 9 4 3 3 6" xfId="46924"/>
    <cellStyle name="Note 9 4 3 3 7" xfId="46925"/>
    <cellStyle name="Note 9 4 3 4" xfId="9612"/>
    <cellStyle name="Note 9 4 3 5" xfId="46926"/>
    <cellStyle name="Note 9 4 3 6" xfId="46927"/>
    <cellStyle name="Note 9 4 3 7" xfId="46928"/>
    <cellStyle name="Note 9 4 3 8" xfId="46929"/>
    <cellStyle name="Note 9 4 4" xfId="9613"/>
    <cellStyle name="Note 9 4 4 2" xfId="9614"/>
    <cellStyle name="Note 9 4 4 2 2" xfId="9615"/>
    <cellStyle name="Note 9 4 4 2 2 2" xfId="46930"/>
    <cellStyle name="Note 9 4 4 2 2 3" xfId="46931"/>
    <cellStyle name="Note 9 4 4 2 2 4" xfId="46932"/>
    <cellStyle name="Note 9 4 4 2 2 5" xfId="46933"/>
    <cellStyle name="Note 9 4 4 2 2 6" xfId="46934"/>
    <cellStyle name="Note 9 4 4 2 2 7" xfId="46935"/>
    <cellStyle name="Note 9 4 4 2 2 8" xfId="46936"/>
    <cellStyle name="Note 9 4 4 2 3" xfId="9616"/>
    <cellStyle name="Note 9 4 4 2 3 2" xfId="46937"/>
    <cellStyle name="Note 9 4 4 2 4" xfId="46938"/>
    <cellStyle name="Note 9 4 4 2 5" xfId="46939"/>
    <cellStyle name="Note 9 4 4 2 6" xfId="46940"/>
    <cellStyle name="Note 9 4 4 2 7" xfId="46941"/>
    <cellStyle name="Note 9 4 4 3" xfId="9617"/>
    <cellStyle name="Note 9 4 4 3 2" xfId="46942"/>
    <cellStyle name="Note 9 4 4 3 3" xfId="46943"/>
    <cellStyle name="Note 9 4 4 3 4" xfId="46944"/>
    <cellStyle name="Note 9 4 4 3 5" xfId="46945"/>
    <cellStyle name="Note 9 4 4 3 6" xfId="46946"/>
    <cellStyle name="Note 9 4 4 3 7" xfId="46947"/>
    <cellStyle name="Note 9 4 4 4" xfId="9618"/>
    <cellStyle name="Note 9 4 4 5" xfId="46948"/>
    <cellStyle name="Note 9 4 4 6" xfId="46949"/>
    <cellStyle name="Note 9 4 4 7" xfId="46950"/>
    <cellStyle name="Note 9 4 4 8" xfId="46951"/>
    <cellStyle name="Note 9 4 5" xfId="9619"/>
    <cellStyle name="Note 9 4 5 2" xfId="9620"/>
    <cellStyle name="Note 9 4 5 2 2" xfId="46952"/>
    <cellStyle name="Note 9 4 5 2 3" xfId="46953"/>
    <cellStyle name="Note 9 4 5 2 4" xfId="46954"/>
    <cellStyle name="Note 9 4 5 2 5" xfId="46955"/>
    <cellStyle name="Note 9 4 5 2 6" xfId="46956"/>
    <cellStyle name="Note 9 4 5 2 7" xfId="46957"/>
    <cellStyle name="Note 9 4 5 2 8" xfId="46958"/>
    <cellStyle name="Note 9 4 5 3" xfId="9621"/>
    <cellStyle name="Note 9 4 5 3 2" xfId="46959"/>
    <cellStyle name="Note 9 4 5 4" xfId="46960"/>
    <cellStyle name="Note 9 4 5 5" xfId="46961"/>
    <cellStyle name="Note 9 4 5 6" xfId="46962"/>
    <cellStyle name="Note 9 4 5 7" xfId="46963"/>
    <cellStyle name="Note 9 4 6" xfId="9622"/>
    <cellStyle name="Note 9 4 6 2" xfId="46964"/>
    <cellStyle name="Note 9 4 6 3" xfId="46965"/>
    <cellStyle name="Note 9 4 6 4" xfId="46966"/>
    <cellStyle name="Note 9 4 6 5" xfId="46967"/>
    <cellStyle name="Note 9 4 6 6" xfId="46968"/>
    <cellStyle name="Note 9 4 6 7" xfId="46969"/>
    <cellStyle name="Note 9 4 7" xfId="9623"/>
    <cellStyle name="Note 9 4 8" xfId="46970"/>
    <cellStyle name="Note 9 4 9" xfId="46971"/>
    <cellStyle name="Note 9 5" xfId="9624"/>
    <cellStyle name="Note 9 5 2" xfId="9625"/>
    <cellStyle name="Note 9 5 2 2" xfId="9626"/>
    <cellStyle name="Note 9 5 2 2 2" xfId="46972"/>
    <cellStyle name="Note 9 5 2 2 3" xfId="46973"/>
    <cellStyle name="Note 9 5 2 2 4" xfId="46974"/>
    <cellStyle name="Note 9 5 2 2 5" xfId="46975"/>
    <cellStyle name="Note 9 5 2 2 6" xfId="46976"/>
    <cellStyle name="Note 9 5 2 2 7" xfId="46977"/>
    <cellStyle name="Note 9 5 2 2 8" xfId="46978"/>
    <cellStyle name="Note 9 5 2 3" xfId="9627"/>
    <cellStyle name="Note 9 5 2 3 2" xfId="46979"/>
    <cellStyle name="Note 9 5 2 4" xfId="46980"/>
    <cellStyle name="Note 9 5 2 5" xfId="46981"/>
    <cellStyle name="Note 9 5 2 6" xfId="46982"/>
    <cellStyle name="Note 9 5 2 7" xfId="46983"/>
    <cellStyle name="Note 9 5 3" xfId="9628"/>
    <cellStyle name="Note 9 5 3 2" xfId="46984"/>
    <cellStyle name="Note 9 5 3 3" xfId="46985"/>
    <cellStyle name="Note 9 5 3 4" xfId="46986"/>
    <cellStyle name="Note 9 5 3 5" xfId="46987"/>
    <cellStyle name="Note 9 5 3 6" xfId="46988"/>
    <cellStyle name="Note 9 5 3 7" xfId="46989"/>
    <cellStyle name="Note 9 5 4" xfId="9629"/>
    <cellStyle name="Note 9 5 5" xfId="46990"/>
    <cellStyle name="Note 9 5 6" xfId="46991"/>
    <cellStyle name="Note 9 5 7" xfId="46992"/>
    <cellStyle name="Note 9 5 8" xfId="46993"/>
    <cellStyle name="Note 9 6" xfId="9630"/>
    <cellStyle name="Note 9 6 2" xfId="9631"/>
    <cellStyle name="Note 9 6 2 2" xfId="9632"/>
    <cellStyle name="Note 9 6 2 2 2" xfId="46994"/>
    <cellStyle name="Note 9 6 2 2 3" xfId="46995"/>
    <cellStyle name="Note 9 6 2 2 4" xfId="46996"/>
    <cellStyle name="Note 9 6 2 2 5" xfId="46997"/>
    <cellStyle name="Note 9 6 2 2 6" xfId="46998"/>
    <cellStyle name="Note 9 6 2 2 7" xfId="46999"/>
    <cellStyle name="Note 9 6 2 2 8" xfId="47000"/>
    <cellStyle name="Note 9 6 2 3" xfId="9633"/>
    <cellStyle name="Note 9 6 2 3 2" xfId="47001"/>
    <cellStyle name="Note 9 6 2 4" xfId="47002"/>
    <cellStyle name="Note 9 6 2 5" xfId="47003"/>
    <cellStyle name="Note 9 6 2 6" xfId="47004"/>
    <cellStyle name="Note 9 6 2 7" xfId="47005"/>
    <cellStyle name="Note 9 6 3" xfId="9634"/>
    <cellStyle name="Note 9 6 3 2" xfId="47006"/>
    <cellStyle name="Note 9 6 3 3" xfId="47007"/>
    <cellStyle name="Note 9 6 3 4" xfId="47008"/>
    <cellStyle name="Note 9 6 3 5" xfId="47009"/>
    <cellStyle name="Note 9 6 3 6" xfId="47010"/>
    <cellStyle name="Note 9 6 3 7" xfId="47011"/>
    <cellStyle name="Note 9 6 4" xfId="9635"/>
    <cellStyle name="Note 9 6 5" xfId="47012"/>
    <cellStyle name="Note 9 6 6" xfId="47013"/>
    <cellStyle name="Note 9 6 7" xfId="47014"/>
    <cellStyle name="Note 9 6 8" xfId="47015"/>
    <cellStyle name="Note 9 7" xfId="9636"/>
    <cellStyle name="Note 9 7 2" xfId="9637"/>
    <cellStyle name="Note 9 7 2 2" xfId="9638"/>
    <cellStyle name="Note 9 7 2 2 2" xfId="47016"/>
    <cellStyle name="Note 9 7 2 2 3" xfId="47017"/>
    <cellStyle name="Note 9 7 2 2 4" xfId="47018"/>
    <cellStyle name="Note 9 7 2 2 5" xfId="47019"/>
    <cellStyle name="Note 9 7 2 2 6" xfId="47020"/>
    <cellStyle name="Note 9 7 2 2 7" xfId="47021"/>
    <cellStyle name="Note 9 7 2 2 8" xfId="47022"/>
    <cellStyle name="Note 9 7 2 3" xfId="9639"/>
    <cellStyle name="Note 9 7 2 3 2" xfId="47023"/>
    <cellStyle name="Note 9 7 2 4" xfId="47024"/>
    <cellStyle name="Note 9 7 2 5" xfId="47025"/>
    <cellStyle name="Note 9 7 2 6" xfId="47026"/>
    <cellStyle name="Note 9 7 2 7" xfId="47027"/>
    <cellStyle name="Note 9 7 3" xfId="9640"/>
    <cellStyle name="Note 9 7 3 2" xfId="47028"/>
    <cellStyle name="Note 9 7 3 3" xfId="47029"/>
    <cellStyle name="Note 9 7 3 4" xfId="47030"/>
    <cellStyle name="Note 9 7 3 5" xfId="47031"/>
    <cellStyle name="Note 9 7 3 6" xfId="47032"/>
    <cellStyle name="Note 9 7 3 7" xfId="47033"/>
    <cellStyle name="Note 9 7 4" xfId="9641"/>
    <cellStyle name="Note 9 7 5" xfId="47034"/>
    <cellStyle name="Note 9 7 6" xfId="47035"/>
    <cellStyle name="Note 9 7 7" xfId="47036"/>
    <cellStyle name="Note 9 7 8" xfId="47037"/>
    <cellStyle name="Note 9 8" xfId="9642"/>
    <cellStyle name="Note 9 8 2" xfId="9643"/>
    <cellStyle name="Note 9 8 2 2" xfId="47038"/>
    <cellStyle name="Note 9 8 2 3" xfId="47039"/>
    <cellStyle name="Note 9 8 2 4" xfId="47040"/>
    <cellStyle name="Note 9 8 2 5" xfId="47041"/>
    <cellStyle name="Note 9 8 2 6" xfId="47042"/>
    <cellStyle name="Note 9 8 2 7" xfId="47043"/>
    <cellStyle name="Note 9 8 2 8" xfId="47044"/>
    <cellStyle name="Note 9 8 3" xfId="9644"/>
    <cellStyle name="Note 9 8 3 2" xfId="47045"/>
    <cellStyle name="Note 9 8 4" xfId="47046"/>
    <cellStyle name="Note 9 8 5" xfId="47047"/>
    <cellStyle name="Note 9 8 6" xfId="47048"/>
    <cellStyle name="Note 9 8 7" xfId="47049"/>
    <cellStyle name="Note 9 9" xfId="9645"/>
    <cellStyle name="Note 9 9 2" xfId="47050"/>
    <cellStyle name="Note 9 9 3" xfId="47051"/>
    <cellStyle name="Note 9 9 4" xfId="47052"/>
    <cellStyle name="Note 9 9 5" xfId="47053"/>
    <cellStyle name="Note 9 9 6" xfId="47054"/>
    <cellStyle name="Note 9 9 7" xfId="47055"/>
    <cellStyle name="NUMEROS" xfId="141"/>
    <cellStyle name="NUMEROS 2" xfId="9646"/>
    <cellStyle name="NUMEROS 2 2" xfId="9647"/>
    <cellStyle name="NUMEROS 2 2 2" xfId="47056"/>
    <cellStyle name="NUMEROS 2 2 3" xfId="47057"/>
    <cellStyle name="NUMEROS 2 2 4" xfId="47058"/>
    <cellStyle name="NUMEROS 2 2 5" xfId="47059"/>
    <cellStyle name="NUMEROS 2 2 6" xfId="47060"/>
    <cellStyle name="NUMEROS 2 2 7" xfId="47061"/>
    <cellStyle name="NUMEROS 2 2 8" xfId="47062"/>
    <cellStyle name="NUMEROS 2 3" xfId="47063"/>
    <cellStyle name="NUMEROS 2 4" xfId="47064"/>
    <cellStyle name="NUMEROS 2 5" xfId="47065"/>
    <cellStyle name="NUMEROS 2 6" xfId="47066"/>
    <cellStyle name="NUMEROS 2 7" xfId="47067"/>
    <cellStyle name="NUMEROS 2 8" xfId="47068"/>
    <cellStyle name="NUMEROS 3" xfId="9648"/>
    <cellStyle name="NUMEROS 3 2" xfId="47069"/>
    <cellStyle name="NUMEROS 4" xfId="47070"/>
    <cellStyle name="NUMEROS 5" xfId="47071"/>
    <cellStyle name="NUMEROS 6" xfId="47072"/>
    <cellStyle name="NUMEROS 7" xfId="47073"/>
    <cellStyle name="NUMEROS 8" xfId="47074"/>
    <cellStyle name="Output" xfId="9649"/>
    <cellStyle name="Output 10" xfId="9650"/>
    <cellStyle name="Output 10 10" xfId="9651"/>
    <cellStyle name="Output 10 11" xfId="47075"/>
    <cellStyle name="Output 10 12" xfId="47076"/>
    <cellStyle name="Output 10 13" xfId="47077"/>
    <cellStyle name="Output 10 14" xfId="47078"/>
    <cellStyle name="Output 10 2" xfId="9652"/>
    <cellStyle name="Output 10 2 10" xfId="47079"/>
    <cellStyle name="Output 10 2 11" xfId="47080"/>
    <cellStyle name="Output 10 2 12" xfId="47081"/>
    <cellStyle name="Output 10 2 2" xfId="9653"/>
    <cellStyle name="Output 10 2 2 10" xfId="47082"/>
    <cellStyle name="Output 10 2 2 11" xfId="47083"/>
    <cellStyle name="Output 10 2 2 2" xfId="9654"/>
    <cellStyle name="Output 10 2 2 2 2" xfId="9655"/>
    <cellStyle name="Output 10 2 2 2 2 2" xfId="9656"/>
    <cellStyle name="Output 10 2 2 2 2 2 2" xfId="47084"/>
    <cellStyle name="Output 10 2 2 2 2 2 3" xfId="47085"/>
    <cellStyle name="Output 10 2 2 2 2 2 4" xfId="47086"/>
    <cellStyle name="Output 10 2 2 2 2 2 5" xfId="47087"/>
    <cellStyle name="Output 10 2 2 2 2 2 6" xfId="47088"/>
    <cellStyle name="Output 10 2 2 2 2 2 7" xfId="47089"/>
    <cellStyle name="Output 10 2 2 2 2 2 8" xfId="47090"/>
    <cellStyle name="Output 10 2 2 2 2 3" xfId="9657"/>
    <cellStyle name="Output 10 2 2 2 2 3 2" xfId="47091"/>
    <cellStyle name="Output 10 2 2 2 2 4" xfId="47092"/>
    <cellStyle name="Output 10 2 2 2 2 5" xfId="47093"/>
    <cellStyle name="Output 10 2 2 2 2 6" xfId="47094"/>
    <cellStyle name="Output 10 2 2 2 2 7" xfId="47095"/>
    <cellStyle name="Output 10 2 2 2 3" xfId="9658"/>
    <cellStyle name="Output 10 2 2 2 3 2" xfId="47096"/>
    <cellStyle name="Output 10 2 2 2 3 3" xfId="47097"/>
    <cellStyle name="Output 10 2 2 2 3 4" xfId="47098"/>
    <cellStyle name="Output 10 2 2 2 3 5" xfId="47099"/>
    <cellStyle name="Output 10 2 2 2 3 6" xfId="47100"/>
    <cellStyle name="Output 10 2 2 2 3 7" xfId="47101"/>
    <cellStyle name="Output 10 2 2 2 4" xfId="9659"/>
    <cellStyle name="Output 10 2 2 2 5" xfId="47102"/>
    <cellStyle name="Output 10 2 2 2 6" xfId="47103"/>
    <cellStyle name="Output 10 2 2 2 7" xfId="47104"/>
    <cellStyle name="Output 10 2 2 2 8" xfId="47105"/>
    <cellStyle name="Output 10 2 2 3" xfId="9660"/>
    <cellStyle name="Output 10 2 2 3 2" xfId="9661"/>
    <cellStyle name="Output 10 2 2 3 2 2" xfId="9662"/>
    <cellStyle name="Output 10 2 2 3 2 2 2" xfId="47106"/>
    <cellStyle name="Output 10 2 2 3 2 2 3" xfId="47107"/>
    <cellStyle name="Output 10 2 2 3 2 2 4" xfId="47108"/>
    <cellStyle name="Output 10 2 2 3 2 2 5" xfId="47109"/>
    <cellStyle name="Output 10 2 2 3 2 2 6" xfId="47110"/>
    <cellStyle name="Output 10 2 2 3 2 2 7" xfId="47111"/>
    <cellStyle name="Output 10 2 2 3 2 2 8" xfId="47112"/>
    <cellStyle name="Output 10 2 2 3 2 3" xfId="9663"/>
    <cellStyle name="Output 10 2 2 3 2 3 2" xfId="47113"/>
    <cellStyle name="Output 10 2 2 3 2 4" xfId="47114"/>
    <cellStyle name="Output 10 2 2 3 2 5" xfId="47115"/>
    <cellStyle name="Output 10 2 2 3 2 6" xfId="47116"/>
    <cellStyle name="Output 10 2 2 3 2 7" xfId="47117"/>
    <cellStyle name="Output 10 2 2 3 3" xfId="9664"/>
    <cellStyle name="Output 10 2 2 3 3 2" xfId="47118"/>
    <cellStyle name="Output 10 2 2 3 3 3" xfId="47119"/>
    <cellStyle name="Output 10 2 2 3 3 4" xfId="47120"/>
    <cellStyle name="Output 10 2 2 3 3 5" xfId="47121"/>
    <cellStyle name="Output 10 2 2 3 3 6" xfId="47122"/>
    <cellStyle name="Output 10 2 2 3 3 7" xfId="47123"/>
    <cellStyle name="Output 10 2 2 3 4" xfId="9665"/>
    <cellStyle name="Output 10 2 2 3 5" xfId="47124"/>
    <cellStyle name="Output 10 2 2 3 6" xfId="47125"/>
    <cellStyle name="Output 10 2 2 3 7" xfId="47126"/>
    <cellStyle name="Output 10 2 2 3 8" xfId="47127"/>
    <cellStyle name="Output 10 2 2 4" xfId="9666"/>
    <cellStyle name="Output 10 2 2 4 2" xfId="9667"/>
    <cellStyle name="Output 10 2 2 4 2 2" xfId="9668"/>
    <cellStyle name="Output 10 2 2 4 2 2 2" xfId="47128"/>
    <cellStyle name="Output 10 2 2 4 2 2 3" xfId="47129"/>
    <cellStyle name="Output 10 2 2 4 2 2 4" xfId="47130"/>
    <cellStyle name="Output 10 2 2 4 2 2 5" xfId="47131"/>
    <cellStyle name="Output 10 2 2 4 2 2 6" xfId="47132"/>
    <cellStyle name="Output 10 2 2 4 2 2 7" xfId="47133"/>
    <cellStyle name="Output 10 2 2 4 2 2 8" xfId="47134"/>
    <cellStyle name="Output 10 2 2 4 2 3" xfId="9669"/>
    <cellStyle name="Output 10 2 2 4 2 3 2" xfId="47135"/>
    <cellStyle name="Output 10 2 2 4 2 4" xfId="47136"/>
    <cellStyle name="Output 10 2 2 4 2 5" xfId="47137"/>
    <cellStyle name="Output 10 2 2 4 2 6" xfId="47138"/>
    <cellStyle name="Output 10 2 2 4 2 7" xfId="47139"/>
    <cellStyle name="Output 10 2 2 4 3" xfId="9670"/>
    <cellStyle name="Output 10 2 2 4 3 2" xfId="47140"/>
    <cellStyle name="Output 10 2 2 4 3 3" xfId="47141"/>
    <cellStyle name="Output 10 2 2 4 3 4" xfId="47142"/>
    <cellStyle name="Output 10 2 2 4 3 5" xfId="47143"/>
    <cellStyle name="Output 10 2 2 4 3 6" xfId="47144"/>
    <cellStyle name="Output 10 2 2 4 3 7" xfId="47145"/>
    <cellStyle name="Output 10 2 2 4 4" xfId="9671"/>
    <cellStyle name="Output 10 2 2 4 5" xfId="47146"/>
    <cellStyle name="Output 10 2 2 4 6" xfId="47147"/>
    <cellStyle name="Output 10 2 2 4 7" xfId="47148"/>
    <cellStyle name="Output 10 2 2 4 8" xfId="47149"/>
    <cellStyle name="Output 10 2 2 5" xfId="9672"/>
    <cellStyle name="Output 10 2 2 5 2" xfId="9673"/>
    <cellStyle name="Output 10 2 2 5 2 2" xfId="47150"/>
    <cellStyle name="Output 10 2 2 5 2 3" xfId="47151"/>
    <cellStyle name="Output 10 2 2 5 2 4" xfId="47152"/>
    <cellStyle name="Output 10 2 2 5 2 5" xfId="47153"/>
    <cellStyle name="Output 10 2 2 5 2 6" xfId="47154"/>
    <cellStyle name="Output 10 2 2 5 2 7" xfId="47155"/>
    <cellStyle name="Output 10 2 2 5 2 8" xfId="47156"/>
    <cellStyle name="Output 10 2 2 5 3" xfId="9674"/>
    <cellStyle name="Output 10 2 2 5 3 2" xfId="47157"/>
    <cellStyle name="Output 10 2 2 5 4" xfId="47158"/>
    <cellStyle name="Output 10 2 2 5 5" xfId="47159"/>
    <cellStyle name="Output 10 2 2 5 6" xfId="47160"/>
    <cellStyle name="Output 10 2 2 5 7" xfId="47161"/>
    <cellStyle name="Output 10 2 2 6" xfId="9675"/>
    <cellStyle name="Output 10 2 2 6 2" xfId="47162"/>
    <cellStyle name="Output 10 2 2 6 3" xfId="47163"/>
    <cellStyle name="Output 10 2 2 6 4" xfId="47164"/>
    <cellStyle name="Output 10 2 2 6 5" xfId="47165"/>
    <cellStyle name="Output 10 2 2 6 6" xfId="47166"/>
    <cellStyle name="Output 10 2 2 6 7" xfId="47167"/>
    <cellStyle name="Output 10 2 2 7" xfId="9676"/>
    <cellStyle name="Output 10 2 2 8" xfId="47168"/>
    <cellStyle name="Output 10 2 2 9" xfId="47169"/>
    <cellStyle name="Output 10 2 3" xfId="9677"/>
    <cellStyle name="Output 10 2 3 2" xfId="9678"/>
    <cellStyle name="Output 10 2 3 2 2" xfId="9679"/>
    <cellStyle name="Output 10 2 3 2 2 2" xfId="47170"/>
    <cellStyle name="Output 10 2 3 2 2 3" xfId="47171"/>
    <cellStyle name="Output 10 2 3 2 2 4" xfId="47172"/>
    <cellStyle name="Output 10 2 3 2 2 5" xfId="47173"/>
    <cellStyle name="Output 10 2 3 2 2 6" xfId="47174"/>
    <cellStyle name="Output 10 2 3 2 2 7" xfId="47175"/>
    <cellStyle name="Output 10 2 3 2 2 8" xfId="47176"/>
    <cellStyle name="Output 10 2 3 2 3" xfId="9680"/>
    <cellStyle name="Output 10 2 3 2 3 2" xfId="47177"/>
    <cellStyle name="Output 10 2 3 2 4" xfId="47178"/>
    <cellStyle name="Output 10 2 3 2 5" xfId="47179"/>
    <cellStyle name="Output 10 2 3 2 6" xfId="47180"/>
    <cellStyle name="Output 10 2 3 2 7" xfId="47181"/>
    <cellStyle name="Output 10 2 3 3" xfId="9681"/>
    <cellStyle name="Output 10 2 3 3 2" xfId="47182"/>
    <cellStyle name="Output 10 2 3 3 3" xfId="47183"/>
    <cellStyle name="Output 10 2 3 3 4" xfId="47184"/>
    <cellStyle name="Output 10 2 3 3 5" xfId="47185"/>
    <cellStyle name="Output 10 2 3 3 6" xfId="47186"/>
    <cellStyle name="Output 10 2 3 3 7" xfId="47187"/>
    <cellStyle name="Output 10 2 3 4" xfId="9682"/>
    <cellStyle name="Output 10 2 3 5" xfId="47188"/>
    <cellStyle name="Output 10 2 3 6" xfId="47189"/>
    <cellStyle name="Output 10 2 3 7" xfId="47190"/>
    <cellStyle name="Output 10 2 3 8" xfId="47191"/>
    <cellStyle name="Output 10 2 4" xfId="9683"/>
    <cellStyle name="Output 10 2 4 2" xfId="9684"/>
    <cellStyle name="Output 10 2 4 2 2" xfId="9685"/>
    <cellStyle name="Output 10 2 4 2 2 2" xfId="47192"/>
    <cellStyle name="Output 10 2 4 2 2 3" xfId="47193"/>
    <cellStyle name="Output 10 2 4 2 2 4" xfId="47194"/>
    <cellStyle name="Output 10 2 4 2 2 5" xfId="47195"/>
    <cellStyle name="Output 10 2 4 2 2 6" xfId="47196"/>
    <cellStyle name="Output 10 2 4 2 2 7" xfId="47197"/>
    <cellStyle name="Output 10 2 4 2 2 8" xfId="47198"/>
    <cellStyle name="Output 10 2 4 2 3" xfId="9686"/>
    <cellStyle name="Output 10 2 4 2 3 2" xfId="47199"/>
    <cellStyle name="Output 10 2 4 2 4" xfId="47200"/>
    <cellStyle name="Output 10 2 4 2 5" xfId="47201"/>
    <cellStyle name="Output 10 2 4 2 6" xfId="47202"/>
    <cellStyle name="Output 10 2 4 2 7" xfId="47203"/>
    <cellStyle name="Output 10 2 4 3" xfId="9687"/>
    <cellStyle name="Output 10 2 4 3 2" xfId="47204"/>
    <cellStyle name="Output 10 2 4 3 3" xfId="47205"/>
    <cellStyle name="Output 10 2 4 3 4" xfId="47206"/>
    <cellStyle name="Output 10 2 4 3 5" xfId="47207"/>
    <cellStyle name="Output 10 2 4 3 6" xfId="47208"/>
    <cellStyle name="Output 10 2 4 3 7" xfId="47209"/>
    <cellStyle name="Output 10 2 4 4" xfId="9688"/>
    <cellStyle name="Output 10 2 4 5" xfId="47210"/>
    <cellStyle name="Output 10 2 4 6" xfId="47211"/>
    <cellStyle name="Output 10 2 4 7" xfId="47212"/>
    <cellStyle name="Output 10 2 4 8" xfId="47213"/>
    <cellStyle name="Output 10 2 5" xfId="9689"/>
    <cellStyle name="Output 10 2 5 2" xfId="9690"/>
    <cellStyle name="Output 10 2 5 2 2" xfId="9691"/>
    <cellStyle name="Output 10 2 5 2 2 2" xfId="47214"/>
    <cellStyle name="Output 10 2 5 2 2 3" xfId="47215"/>
    <cellStyle name="Output 10 2 5 2 2 4" xfId="47216"/>
    <cellStyle name="Output 10 2 5 2 2 5" xfId="47217"/>
    <cellStyle name="Output 10 2 5 2 2 6" xfId="47218"/>
    <cellStyle name="Output 10 2 5 2 2 7" xfId="47219"/>
    <cellStyle name="Output 10 2 5 2 2 8" xfId="47220"/>
    <cellStyle name="Output 10 2 5 2 3" xfId="9692"/>
    <cellStyle name="Output 10 2 5 2 3 2" xfId="47221"/>
    <cellStyle name="Output 10 2 5 2 4" xfId="47222"/>
    <cellStyle name="Output 10 2 5 2 5" xfId="47223"/>
    <cellStyle name="Output 10 2 5 2 6" xfId="47224"/>
    <cellStyle name="Output 10 2 5 2 7" xfId="47225"/>
    <cellStyle name="Output 10 2 5 3" xfId="9693"/>
    <cellStyle name="Output 10 2 5 3 2" xfId="47226"/>
    <cellStyle name="Output 10 2 5 3 3" xfId="47227"/>
    <cellStyle name="Output 10 2 5 3 4" xfId="47228"/>
    <cellStyle name="Output 10 2 5 3 5" xfId="47229"/>
    <cellStyle name="Output 10 2 5 3 6" xfId="47230"/>
    <cellStyle name="Output 10 2 5 3 7" xfId="47231"/>
    <cellStyle name="Output 10 2 5 4" xfId="9694"/>
    <cellStyle name="Output 10 2 5 5" xfId="47232"/>
    <cellStyle name="Output 10 2 5 6" xfId="47233"/>
    <cellStyle name="Output 10 2 5 7" xfId="47234"/>
    <cellStyle name="Output 10 2 5 8" xfId="47235"/>
    <cellStyle name="Output 10 2 6" xfId="9695"/>
    <cellStyle name="Output 10 2 6 2" xfId="9696"/>
    <cellStyle name="Output 10 2 6 2 2" xfId="47236"/>
    <cellStyle name="Output 10 2 6 2 3" xfId="47237"/>
    <cellStyle name="Output 10 2 6 2 4" xfId="47238"/>
    <cellStyle name="Output 10 2 6 2 5" xfId="47239"/>
    <cellStyle name="Output 10 2 6 2 6" xfId="47240"/>
    <cellStyle name="Output 10 2 6 2 7" xfId="47241"/>
    <cellStyle name="Output 10 2 6 2 8" xfId="47242"/>
    <cellStyle name="Output 10 2 6 3" xfId="9697"/>
    <cellStyle name="Output 10 2 6 3 2" xfId="47243"/>
    <cellStyle name="Output 10 2 6 4" xfId="47244"/>
    <cellStyle name="Output 10 2 6 5" xfId="47245"/>
    <cellStyle name="Output 10 2 6 6" xfId="47246"/>
    <cellStyle name="Output 10 2 6 7" xfId="47247"/>
    <cellStyle name="Output 10 2 7" xfId="9698"/>
    <cellStyle name="Output 10 2 7 2" xfId="47248"/>
    <cellStyle name="Output 10 2 7 3" xfId="47249"/>
    <cellStyle name="Output 10 2 7 4" xfId="47250"/>
    <cellStyle name="Output 10 2 7 5" xfId="47251"/>
    <cellStyle name="Output 10 2 7 6" xfId="47252"/>
    <cellStyle name="Output 10 2 7 7" xfId="47253"/>
    <cellStyle name="Output 10 2 8" xfId="9699"/>
    <cellStyle name="Output 10 2 9" xfId="47254"/>
    <cellStyle name="Output 10 3" xfId="9700"/>
    <cellStyle name="Output 10 3 10" xfId="47255"/>
    <cellStyle name="Output 10 3 11" xfId="47256"/>
    <cellStyle name="Output 10 3 2" xfId="9701"/>
    <cellStyle name="Output 10 3 2 2" xfId="9702"/>
    <cellStyle name="Output 10 3 2 2 2" xfId="9703"/>
    <cellStyle name="Output 10 3 2 2 2 2" xfId="47257"/>
    <cellStyle name="Output 10 3 2 2 2 3" xfId="47258"/>
    <cellStyle name="Output 10 3 2 2 2 4" xfId="47259"/>
    <cellStyle name="Output 10 3 2 2 2 5" xfId="47260"/>
    <cellStyle name="Output 10 3 2 2 2 6" xfId="47261"/>
    <cellStyle name="Output 10 3 2 2 2 7" xfId="47262"/>
    <cellStyle name="Output 10 3 2 2 2 8" xfId="47263"/>
    <cellStyle name="Output 10 3 2 2 3" xfId="9704"/>
    <cellStyle name="Output 10 3 2 2 3 2" xfId="47264"/>
    <cellStyle name="Output 10 3 2 2 4" xfId="47265"/>
    <cellStyle name="Output 10 3 2 2 5" xfId="47266"/>
    <cellStyle name="Output 10 3 2 2 6" xfId="47267"/>
    <cellStyle name="Output 10 3 2 2 7" xfId="47268"/>
    <cellStyle name="Output 10 3 2 3" xfId="9705"/>
    <cellStyle name="Output 10 3 2 3 2" xfId="47269"/>
    <cellStyle name="Output 10 3 2 3 3" xfId="47270"/>
    <cellStyle name="Output 10 3 2 3 4" xfId="47271"/>
    <cellStyle name="Output 10 3 2 3 5" xfId="47272"/>
    <cellStyle name="Output 10 3 2 3 6" xfId="47273"/>
    <cellStyle name="Output 10 3 2 3 7" xfId="47274"/>
    <cellStyle name="Output 10 3 2 4" xfId="9706"/>
    <cellStyle name="Output 10 3 2 5" xfId="47275"/>
    <cellStyle name="Output 10 3 2 6" xfId="47276"/>
    <cellStyle name="Output 10 3 2 7" xfId="47277"/>
    <cellStyle name="Output 10 3 2 8" xfId="47278"/>
    <cellStyle name="Output 10 3 3" xfId="9707"/>
    <cellStyle name="Output 10 3 3 2" xfId="9708"/>
    <cellStyle name="Output 10 3 3 2 2" xfId="9709"/>
    <cellStyle name="Output 10 3 3 2 2 2" xfId="47279"/>
    <cellStyle name="Output 10 3 3 2 2 3" xfId="47280"/>
    <cellStyle name="Output 10 3 3 2 2 4" xfId="47281"/>
    <cellStyle name="Output 10 3 3 2 2 5" xfId="47282"/>
    <cellStyle name="Output 10 3 3 2 2 6" xfId="47283"/>
    <cellStyle name="Output 10 3 3 2 2 7" xfId="47284"/>
    <cellStyle name="Output 10 3 3 2 2 8" xfId="47285"/>
    <cellStyle name="Output 10 3 3 2 3" xfId="9710"/>
    <cellStyle name="Output 10 3 3 2 3 2" xfId="47286"/>
    <cellStyle name="Output 10 3 3 2 4" xfId="47287"/>
    <cellStyle name="Output 10 3 3 2 5" xfId="47288"/>
    <cellStyle name="Output 10 3 3 2 6" xfId="47289"/>
    <cellStyle name="Output 10 3 3 2 7" xfId="47290"/>
    <cellStyle name="Output 10 3 3 3" xfId="9711"/>
    <cellStyle name="Output 10 3 3 3 2" xfId="47291"/>
    <cellStyle name="Output 10 3 3 3 3" xfId="47292"/>
    <cellStyle name="Output 10 3 3 3 4" xfId="47293"/>
    <cellStyle name="Output 10 3 3 3 5" xfId="47294"/>
    <cellStyle name="Output 10 3 3 3 6" xfId="47295"/>
    <cellStyle name="Output 10 3 3 3 7" xfId="47296"/>
    <cellStyle name="Output 10 3 3 4" xfId="9712"/>
    <cellStyle name="Output 10 3 3 5" xfId="47297"/>
    <cellStyle name="Output 10 3 3 6" xfId="47298"/>
    <cellStyle name="Output 10 3 3 7" xfId="47299"/>
    <cellStyle name="Output 10 3 3 8" xfId="47300"/>
    <cellStyle name="Output 10 3 4" xfId="9713"/>
    <cellStyle name="Output 10 3 4 2" xfId="9714"/>
    <cellStyle name="Output 10 3 4 2 2" xfId="9715"/>
    <cellStyle name="Output 10 3 4 2 2 2" xfId="47301"/>
    <cellStyle name="Output 10 3 4 2 2 3" xfId="47302"/>
    <cellStyle name="Output 10 3 4 2 2 4" xfId="47303"/>
    <cellStyle name="Output 10 3 4 2 2 5" xfId="47304"/>
    <cellStyle name="Output 10 3 4 2 2 6" xfId="47305"/>
    <cellStyle name="Output 10 3 4 2 2 7" xfId="47306"/>
    <cellStyle name="Output 10 3 4 2 2 8" xfId="47307"/>
    <cellStyle name="Output 10 3 4 2 3" xfId="9716"/>
    <cellStyle name="Output 10 3 4 2 3 2" xfId="47308"/>
    <cellStyle name="Output 10 3 4 2 4" xfId="47309"/>
    <cellStyle name="Output 10 3 4 2 5" xfId="47310"/>
    <cellStyle name="Output 10 3 4 2 6" xfId="47311"/>
    <cellStyle name="Output 10 3 4 2 7" xfId="47312"/>
    <cellStyle name="Output 10 3 4 3" xfId="9717"/>
    <cellStyle name="Output 10 3 4 3 2" xfId="47313"/>
    <cellStyle name="Output 10 3 4 3 3" xfId="47314"/>
    <cellStyle name="Output 10 3 4 3 4" xfId="47315"/>
    <cellStyle name="Output 10 3 4 3 5" xfId="47316"/>
    <cellStyle name="Output 10 3 4 3 6" xfId="47317"/>
    <cellStyle name="Output 10 3 4 3 7" xfId="47318"/>
    <cellStyle name="Output 10 3 4 4" xfId="9718"/>
    <cellStyle name="Output 10 3 4 5" xfId="47319"/>
    <cellStyle name="Output 10 3 4 6" xfId="47320"/>
    <cellStyle name="Output 10 3 4 7" xfId="47321"/>
    <cellStyle name="Output 10 3 4 8" xfId="47322"/>
    <cellStyle name="Output 10 3 5" xfId="9719"/>
    <cellStyle name="Output 10 3 5 2" xfId="9720"/>
    <cellStyle name="Output 10 3 5 2 2" xfId="47323"/>
    <cellStyle name="Output 10 3 5 2 3" xfId="47324"/>
    <cellStyle name="Output 10 3 5 2 4" xfId="47325"/>
    <cellStyle name="Output 10 3 5 2 5" xfId="47326"/>
    <cellStyle name="Output 10 3 5 2 6" xfId="47327"/>
    <cellStyle name="Output 10 3 5 2 7" xfId="47328"/>
    <cellStyle name="Output 10 3 5 2 8" xfId="47329"/>
    <cellStyle name="Output 10 3 5 3" xfId="9721"/>
    <cellStyle name="Output 10 3 5 3 2" xfId="47330"/>
    <cellStyle name="Output 10 3 5 4" xfId="47331"/>
    <cellStyle name="Output 10 3 5 5" xfId="47332"/>
    <cellStyle name="Output 10 3 5 6" xfId="47333"/>
    <cellStyle name="Output 10 3 5 7" xfId="47334"/>
    <cellStyle name="Output 10 3 6" xfId="9722"/>
    <cellStyle name="Output 10 3 6 2" xfId="47335"/>
    <cellStyle name="Output 10 3 6 3" xfId="47336"/>
    <cellStyle name="Output 10 3 6 4" xfId="47337"/>
    <cellStyle name="Output 10 3 6 5" xfId="47338"/>
    <cellStyle name="Output 10 3 6 6" xfId="47339"/>
    <cellStyle name="Output 10 3 6 7" xfId="47340"/>
    <cellStyle name="Output 10 3 7" xfId="9723"/>
    <cellStyle name="Output 10 3 8" xfId="47341"/>
    <cellStyle name="Output 10 3 9" xfId="47342"/>
    <cellStyle name="Output 10 4" xfId="9724"/>
    <cellStyle name="Output 10 4 10" xfId="47343"/>
    <cellStyle name="Output 10 4 11" xfId="47344"/>
    <cellStyle name="Output 10 4 2" xfId="9725"/>
    <cellStyle name="Output 10 4 2 2" xfId="9726"/>
    <cellStyle name="Output 10 4 2 2 2" xfId="9727"/>
    <cellStyle name="Output 10 4 2 2 2 2" xfId="47345"/>
    <cellStyle name="Output 10 4 2 2 2 3" xfId="47346"/>
    <cellStyle name="Output 10 4 2 2 2 4" xfId="47347"/>
    <cellStyle name="Output 10 4 2 2 2 5" xfId="47348"/>
    <cellStyle name="Output 10 4 2 2 2 6" xfId="47349"/>
    <cellStyle name="Output 10 4 2 2 2 7" xfId="47350"/>
    <cellStyle name="Output 10 4 2 2 2 8" xfId="47351"/>
    <cellStyle name="Output 10 4 2 2 3" xfId="9728"/>
    <cellStyle name="Output 10 4 2 2 3 2" xfId="47352"/>
    <cellStyle name="Output 10 4 2 2 4" xfId="47353"/>
    <cellStyle name="Output 10 4 2 2 5" xfId="47354"/>
    <cellStyle name="Output 10 4 2 2 6" xfId="47355"/>
    <cellStyle name="Output 10 4 2 2 7" xfId="47356"/>
    <cellStyle name="Output 10 4 2 3" xfId="9729"/>
    <cellStyle name="Output 10 4 2 3 2" xfId="47357"/>
    <cellStyle name="Output 10 4 2 3 3" xfId="47358"/>
    <cellStyle name="Output 10 4 2 3 4" xfId="47359"/>
    <cellStyle name="Output 10 4 2 3 5" xfId="47360"/>
    <cellStyle name="Output 10 4 2 3 6" xfId="47361"/>
    <cellStyle name="Output 10 4 2 3 7" xfId="47362"/>
    <cellStyle name="Output 10 4 2 4" xfId="9730"/>
    <cellStyle name="Output 10 4 2 5" xfId="47363"/>
    <cellStyle name="Output 10 4 2 6" xfId="47364"/>
    <cellStyle name="Output 10 4 2 7" xfId="47365"/>
    <cellStyle name="Output 10 4 2 8" xfId="47366"/>
    <cellStyle name="Output 10 4 3" xfId="9731"/>
    <cellStyle name="Output 10 4 3 2" xfId="9732"/>
    <cellStyle name="Output 10 4 3 2 2" xfId="9733"/>
    <cellStyle name="Output 10 4 3 2 2 2" xfId="47367"/>
    <cellStyle name="Output 10 4 3 2 2 3" xfId="47368"/>
    <cellStyle name="Output 10 4 3 2 2 4" xfId="47369"/>
    <cellStyle name="Output 10 4 3 2 2 5" xfId="47370"/>
    <cellStyle name="Output 10 4 3 2 2 6" xfId="47371"/>
    <cellStyle name="Output 10 4 3 2 2 7" xfId="47372"/>
    <cellStyle name="Output 10 4 3 2 2 8" xfId="47373"/>
    <cellStyle name="Output 10 4 3 2 3" xfId="9734"/>
    <cellStyle name="Output 10 4 3 2 3 2" xfId="47374"/>
    <cellStyle name="Output 10 4 3 2 4" xfId="47375"/>
    <cellStyle name="Output 10 4 3 2 5" xfId="47376"/>
    <cellStyle name="Output 10 4 3 2 6" xfId="47377"/>
    <cellStyle name="Output 10 4 3 2 7" xfId="47378"/>
    <cellStyle name="Output 10 4 3 3" xfId="9735"/>
    <cellStyle name="Output 10 4 3 3 2" xfId="47379"/>
    <cellStyle name="Output 10 4 3 3 3" xfId="47380"/>
    <cellStyle name="Output 10 4 3 3 4" xfId="47381"/>
    <cellStyle name="Output 10 4 3 3 5" xfId="47382"/>
    <cellStyle name="Output 10 4 3 3 6" xfId="47383"/>
    <cellStyle name="Output 10 4 3 3 7" xfId="47384"/>
    <cellStyle name="Output 10 4 3 4" xfId="9736"/>
    <cellStyle name="Output 10 4 3 5" xfId="47385"/>
    <cellStyle name="Output 10 4 3 6" xfId="47386"/>
    <cellStyle name="Output 10 4 3 7" xfId="47387"/>
    <cellStyle name="Output 10 4 3 8" xfId="47388"/>
    <cellStyle name="Output 10 4 4" xfId="9737"/>
    <cellStyle name="Output 10 4 4 2" xfId="9738"/>
    <cellStyle name="Output 10 4 4 2 2" xfId="9739"/>
    <cellStyle name="Output 10 4 4 2 2 2" xfId="47389"/>
    <cellStyle name="Output 10 4 4 2 2 3" xfId="47390"/>
    <cellStyle name="Output 10 4 4 2 2 4" xfId="47391"/>
    <cellStyle name="Output 10 4 4 2 2 5" xfId="47392"/>
    <cellStyle name="Output 10 4 4 2 2 6" xfId="47393"/>
    <cellStyle name="Output 10 4 4 2 2 7" xfId="47394"/>
    <cellStyle name="Output 10 4 4 2 2 8" xfId="47395"/>
    <cellStyle name="Output 10 4 4 2 3" xfId="9740"/>
    <cellStyle name="Output 10 4 4 2 3 2" xfId="47396"/>
    <cellStyle name="Output 10 4 4 2 4" xfId="47397"/>
    <cellStyle name="Output 10 4 4 2 5" xfId="47398"/>
    <cellStyle name="Output 10 4 4 2 6" xfId="47399"/>
    <cellStyle name="Output 10 4 4 2 7" xfId="47400"/>
    <cellStyle name="Output 10 4 4 3" xfId="9741"/>
    <cellStyle name="Output 10 4 4 3 2" xfId="47401"/>
    <cellStyle name="Output 10 4 4 3 3" xfId="47402"/>
    <cellStyle name="Output 10 4 4 3 4" xfId="47403"/>
    <cellStyle name="Output 10 4 4 3 5" xfId="47404"/>
    <cellStyle name="Output 10 4 4 3 6" xfId="47405"/>
    <cellStyle name="Output 10 4 4 3 7" xfId="47406"/>
    <cellStyle name="Output 10 4 4 4" xfId="9742"/>
    <cellStyle name="Output 10 4 4 5" xfId="47407"/>
    <cellStyle name="Output 10 4 4 6" xfId="47408"/>
    <cellStyle name="Output 10 4 4 7" xfId="47409"/>
    <cellStyle name="Output 10 4 4 8" xfId="47410"/>
    <cellStyle name="Output 10 4 5" xfId="9743"/>
    <cellStyle name="Output 10 4 5 2" xfId="9744"/>
    <cellStyle name="Output 10 4 5 2 2" xfId="47411"/>
    <cellStyle name="Output 10 4 5 2 3" xfId="47412"/>
    <cellStyle name="Output 10 4 5 2 4" xfId="47413"/>
    <cellStyle name="Output 10 4 5 2 5" xfId="47414"/>
    <cellStyle name="Output 10 4 5 2 6" xfId="47415"/>
    <cellStyle name="Output 10 4 5 2 7" xfId="47416"/>
    <cellStyle name="Output 10 4 5 2 8" xfId="47417"/>
    <cellStyle name="Output 10 4 5 3" xfId="9745"/>
    <cellStyle name="Output 10 4 5 3 2" xfId="47418"/>
    <cellStyle name="Output 10 4 5 4" xfId="47419"/>
    <cellStyle name="Output 10 4 5 5" xfId="47420"/>
    <cellStyle name="Output 10 4 5 6" xfId="47421"/>
    <cellStyle name="Output 10 4 5 7" xfId="47422"/>
    <cellStyle name="Output 10 4 6" xfId="9746"/>
    <cellStyle name="Output 10 4 6 2" xfId="47423"/>
    <cellStyle name="Output 10 4 6 3" xfId="47424"/>
    <cellStyle name="Output 10 4 6 4" xfId="47425"/>
    <cellStyle name="Output 10 4 6 5" xfId="47426"/>
    <cellStyle name="Output 10 4 6 6" xfId="47427"/>
    <cellStyle name="Output 10 4 6 7" xfId="47428"/>
    <cellStyle name="Output 10 4 7" xfId="9747"/>
    <cellStyle name="Output 10 4 8" xfId="47429"/>
    <cellStyle name="Output 10 4 9" xfId="47430"/>
    <cellStyle name="Output 10 5" xfId="9748"/>
    <cellStyle name="Output 10 5 2" xfId="9749"/>
    <cellStyle name="Output 10 5 2 2" xfId="9750"/>
    <cellStyle name="Output 10 5 2 2 2" xfId="47431"/>
    <cellStyle name="Output 10 5 2 2 3" xfId="47432"/>
    <cellStyle name="Output 10 5 2 2 4" xfId="47433"/>
    <cellStyle name="Output 10 5 2 2 5" xfId="47434"/>
    <cellStyle name="Output 10 5 2 2 6" xfId="47435"/>
    <cellStyle name="Output 10 5 2 2 7" xfId="47436"/>
    <cellStyle name="Output 10 5 2 2 8" xfId="47437"/>
    <cellStyle name="Output 10 5 2 3" xfId="9751"/>
    <cellStyle name="Output 10 5 2 3 2" xfId="47438"/>
    <cellStyle name="Output 10 5 2 4" xfId="47439"/>
    <cellStyle name="Output 10 5 2 5" xfId="47440"/>
    <cellStyle name="Output 10 5 2 6" xfId="47441"/>
    <cellStyle name="Output 10 5 2 7" xfId="47442"/>
    <cellStyle name="Output 10 5 3" xfId="9752"/>
    <cellStyle name="Output 10 5 3 2" xfId="47443"/>
    <cellStyle name="Output 10 5 3 3" xfId="47444"/>
    <cellStyle name="Output 10 5 3 4" xfId="47445"/>
    <cellStyle name="Output 10 5 3 5" xfId="47446"/>
    <cellStyle name="Output 10 5 3 6" xfId="47447"/>
    <cellStyle name="Output 10 5 3 7" xfId="47448"/>
    <cellStyle name="Output 10 5 4" xfId="9753"/>
    <cellStyle name="Output 10 5 5" xfId="47449"/>
    <cellStyle name="Output 10 5 6" xfId="47450"/>
    <cellStyle name="Output 10 5 7" xfId="47451"/>
    <cellStyle name="Output 10 5 8" xfId="47452"/>
    <cellStyle name="Output 10 6" xfId="9754"/>
    <cellStyle name="Output 10 6 2" xfId="9755"/>
    <cellStyle name="Output 10 6 2 2" xfId="9756"/>
    <cellStyle name="Output 10 6 2 2 2" xfId="47453"/>
    <cellStyle name="Output 10 6 2 2 3" xfId="47454"/>
    <cellStyle name="Output 10 6 2 2 4" xfId="47455"/>
    <cellStyle name="Output 10 6 2 2 5" xfId="47456"/>
    <cellStyle name="Output 10 6 2 2 6" xfId="47457"/>
    <cellStyle name="Output 10 6 2 2 7" xfId="47458"/>
    <cellStyle name="Output 10 6 2 2 8" xfId="47459"/>
    <cellStyle name="Output 10 6 2 3" xfId="9757"/>
    <cellStyle name="Output 10 6 2 3 2" xfId="47460"/>
    <cellStyle name="Output 10 6 2 4" xfId="47461"/>
    <cellStyle name="Output 10 6 2 5" xfId="47462"/>
    <cellStyle name="Output 10 6 2 6" xfId="47463"/>
    <cellStyle name="Output 10 6 2 7" xfId="47464"/>
    <cellStyle name="Output 10 6 3" xfId="9758"/>
    <cellStyle name="Output 10 6 3 2" xfId="47465"/>
    <cellStyle name="Output 10 6 3 3" xfId="47466"/>
    <cellStyle name="Output 10 6 3 4" xfId="47467"/>
    <cellStyle name="Output 10 6 3 5" xfId="47468"/>
    <cellStyle name="Output 10 6 3 6" xfId="47469"/>
    <cellStyle name="Output 10 6 3 7" xfId="47470"/>
    <cellStyle name="Output 10 6 4" xfId="9759"/>
    <cellStyle name="Output 10 6 5" xfId="47471"/>
    <cellStyle name="Output 10 6 6" xfId="47472"/>
    <cellStyle name="Output 10 6 7" xfId="47473"/>
    <cellStyle name="Output 10 6 8" xfId="47474"/>
    <cellStyle name="Output 10 7" xfId="9760"/>
    <cellStyle name="Output 10 7 2" xfId="9761"/>
    <cellStyle name="Output 10 7 2 2" xfId="9762"/>
    <cellStyle name="Output 10 7 2 2 2" xfId="47475"/>
    <cellStyle name="Output 10 7 2 2 3" xfId="47476"/>
    <cellStyle name="Output 10 7 2 2 4" xfId="47477"/>
    <cellStyle name="Output 10 7 2 2 5" xfId="47478"/>
    <cellStyle name="Output 10 7 2 2 6" xfId="47479"/>
    <cellStyle name="Output 10 7 2 2 7" xfId="47480"/>
    <cellStyle name="Output 10 7 2 2 8" xfId="47481"/>
    <cellStyle name="Output 10 7 2 3" xfId="9763"/>
    <cellStyle name="Output 10 7 2 3 2" xfId="47482"/>
    <cellStyle name="Output 10 7 2 4" xfId="47483"/>
    <cellStyle name="Output 10 7 2 5" xfId="47484"/>
    <cellStyle name="Output 10 7 2 6" xfId="47485"/>
    <cellStyle name="Output 10 7 2 7" xfId="47486"/>
    <cellStyle name="Output 10 7 3" xfId="9764"/>
    <cellStyle name="Output 10 7 3 2" xfId="47487"/>
    <cellStyle name="Output 10 7 3 3" xfId="47488"/>
    <cellStyle name="Output 10 7 3 4" xfId="47489"/>
    <cellStyle name="Output 10 7 3 5" xfId="47490"/>
    <cellStyle name="Output 10 7 3 6" xfId="47491"/>
    <cellStyle name="Output 10 7 3 7" xfId="47492"/>
    <cellStyle name="Output 10 7 4" xfId="9765"/>
    <cellStyle name="Output 10 7 5" xfId="47493"/>
    <cellStyle name="Output 10 7 6" xfId="47494"/>
    <cellStyle name="Output 10 7 7" xfId="47495"/>
    <cellStyle name="Output 10 7 8" xfId="47496"/>
    <cellStyle name="Output 10 8" xfId="9766"/>
    <cellStyle name="Output 10 8 2" xfId="9767"/>
    <cellStyle name="Output 10 8 2 2" xfId="47497"/>
    <cellStyle name="Output 10 8 2 3" xfId="47498"/>
    <cellStyle name="Output 10 8 2 4" xfId="47499"/>
    <cellStyle name="Output 10 8 2 5" xfId="47500"/>
    <cellStyle name="Output 10 8 2 6" xfId="47501"/>
    <cellStyle name="Output 10 8 2 7" xfId="47502"/>
    <cellStyle name="Output 10 8 2 8" xfId="47503"/>
    <cellStyle name="Output 10 8 3" xfId="9768"/>
    <cellStyle name="Output 10 8 3 2" xfId="47504"/>
    <cellStyle name="Output 10 8 4" xfId="47505"/>
    <cellStyle name="Output 10 8 5" xfId="47506"/>
    <cellStyle name="Output 10 8 6" xfId="47507"/>
    <cellStyle name="Output 10 8 7" xfId="47508"/>
    <cellStyle name="Output 10 9" xfId="9769"/>
    <cellStyle name="Output 10 9 2" xfId="47509"/>
    <cellStyle name="Output 10 9 3" xfId="47510"/>
    <cellStyle name="Output 10 9 4" xfId="47511"/>
    <cellStyle name="Output 10 9 5" xfId="47512"/>
    <cellStyle name="Output 10 9 6" xfId="47513"/>
    <cellStyle name="Output 10 9 7" xfId="47514"/>
    <cellStyle name="Output 11" xfId="9770"/>
    <cellStyle name="Output 11 10" xfId="9771"/>
    <cellStyle name="Output 11 11" xfId="47515"/>
    <cellStyle name="Output 11 12" xfId="47516"/>
    <cellStyle name="Output 11 13" xfId="47517"/>
    <cellStyle name="Output 11 14" xfId="47518"/>
    <cellStyle name="Output 11 2" xfId="9772"/>
    <cellStyle name="Output 11 2 10" xfId="47519"/>
    <cellStyle name="Output 11 2 11" xfId="47520"/>
    <cellStyle name="Output 11 2 12" xfId="47521"/>
    <cellStyle name="Output 11 2 2" xfId="9773"/>
    <cellStyle name="Output 11 2 2 10" xfId="47522"/>
    <cellStyle name="Output 11 2 2 11" xfId="47523"/>
    <cellStyle name="Output 11 2 2 2" xfId="9774"/>
    <cellStyle name="Output 11 2 2 2 2" xfId="9775"/>
    <cellStyle name="Output 11 2 2 2 2 2" xfId="9776"/>
    <cellStyle name="Output 11 2 2 2 2 2 2" xfId="47524"/>
    <cellStyle name="Output 11 2 2 2 2 2 3" xfId="47525"/>
    <cellStyle name="Output 11 2 2 2 2 2 4" xfId="47526"/>
    <cellStyle name="Output 11 2 2 2 2 2 5" xfId="47527"/>
    <cellStyle name="Output 11 2 2 2 2 2 6" xfId="47528"/>
    <cellStyle name="Output 11 2 2 2 2 2 7" xfId="47529"/>
    <cellStyle name="Output 11 2 2 2 2 2 8" xfId="47530"/>
    <cellStyle name="Output 11 2 2 2 2 3" xfId="9777"/>
    <cellStyle name="Output 11 2 2 2 2 3 2" xfId="47531"/>
    <cellStyle name="Output 11 2 2 2 2 4" xfId="47532"/>
    <cellStyle name="Output 11 2 2 2 2 5" xfId="47533"/>
    <cellStyle name="Output 11 2 2 2 2 6" xfId="47534"/>
    <cellStyle name="Output 11 2 2 2 2 7" xfId="47535"/>
    <cellStyle name="Output 11 2 2 2 3" xfId="9778"/>
    <cellStyle name="Output 11 2 2 2 3 2" xfId="47536"/>
    <cellStyle name="Output 11 2 2 2 3 3" xfId="47537"/>
    <cellStyle name="Output 11 2 2 2 3 4" xfId="47538"/>
    <cellStyle name="Output 11 2 2 2 3 5" xfId="47539"/>
    <cellStyle name="Output 11 2 2 2 3 6" xfId="47540"/>
    <cellStyle name="Output 11 2 2 2 3 7" xfId="47541"/>
    <cellStyle name="Output 11 2 2 2 4" xfId="9779"/>
    <cellStyle name="Output 11 2 2 2 5" xfId="47542"/>
    <cellStyle name="Output 11 2 2 2 6" xfId="47543"/>
    <cellStyle name="Output 11 2 2 2 7" xfId="47544"/>
    <cellStyle name="Output 11 2 2 2 8" xfId="47545"/>
    <cellStyle name="Output 11 2 2 3" xfId="9780"/>
    <cellStyle name="Output 11 2 2 3 2" xfId="9781"/>
    <cellStyle name="Output 11 2 2 3 2 2" xfId="9782"/>
    <cellStyle name="Output 11 2 2 3 2 2 2" xfId="47546"/>
    <cellStyle name="Output 11 2 2 3 2 2 3" xfId="47547"/>
    <cellStyle name="Output 11 2 2 3 2 2 4" xfId="47548"/>
    <cellStyle name="Output 11 2 2 3 2 2 5" xfId="47549"/>
    <cellStyle name="Output 11 2 2 3 2 2 6" xfId="47550"/>
    <cellStyle name="Output 11 2 2 3 2 2 7" xfId="47551"/>
    <cellStyle name="Output 11 2 2 3 2 2 8" xfId="47552"/>
    <cellStyle name="Output 11 2 2 3 2 3" xfId="9783"/>
    <cellStyle name="Output 11 2 2 3 2 3 2" xfId="47553"/>
    <cellStyle name="Output 11 2 2 3 2 4" xfId="47554"/>
    <cellStyle name="Output 11 2 2 3 2 5" xfId="47555"/>
    <cellStyle name="Output 11 2 2 3 2 6" xfId="47556"/>
    <cellStyle name="Output 11 2 2 3 2 7" xfId="47557"/>
    <cellStyle name="Output 11 2 2 3 3" xfId="9784"/>
    <cellStyle name="Output 11 2 2 3 3 2" xfId="47558"/>
    <cellStyle name="Output 11 2 2 3 3 3" xfId="47559"/>
    <cellStyle name="Output 11 2 2 3 3 4" xfId="47560"/>
    <cellStyle name="Output 11 2 2 3 3 5" xfId="47561"/>
    <cellStyle name="Output 11 2 2 3 3 6" xfId="47562"/>
    <cellStyle name="Output 11 2 2 3 3 7" xfId="47563"/>
    <cellStyle name="Output 11 2 2 3 4" xfId="9785"/>
    <cellStyle name="Output 11 2 2 3 5" xfId="47564"/>
    <cellStyle name="Output 11 2 2 3 6" xfId="47565"/>
    <cellStyle name="Output 11 2 2 3 7" xfId="47566"/>
    <cellStyle name="Output 11 2 2 3 8" xfId="47567"/>
    <cellStyle name="Output 11 2 2 4" xfId="9786"/>
    <cellStyle name="Output 11 2 2 4 2" xfId="9787"/>
    <cellStyle name="Output 11 2 2 4 2 2" xfId="9788"/>
    <cellStyle name="Output 11 2 2 4 2 2 2" xfId="47568"/>
    <cellStyle name="Output 11 2 2 4 2 2 3" xfId="47569"/>
    <cellStyle name="Output 11 2 2 4 2 2 4" xfId="47570"/>
    <cellStyle name="Output 11 2 2 4 2 2 5" xfId="47571"/>
    <cellStyle name="Output 11 2 2 4 2 2 6" xfId="47572"/>
    <cellStyle name="Output 11 2 2 4 2 2 7" xfId="47573"/>
    <cellStyle name="Output 11 2 2 4 2 2 8" xfId="47574"/>
    <cellStyle name="Output 11 2 2 4 2 3" xfId="9789"/>
    <cellStyle name="Output 11 2 2 4 2 3 2" xfId="47575"/>
    <cellStyle name="Output 11 2 2 4 2 4" xfId="47576"/>
    <cellStyle name="Output 11 2 2 4 2 5" xfId="47577"/>
    <cellStyle name="Output 11 2 2 4 2 6" xfId="47578"/>
    <cellStyle name="Output 11 2 2 4 2 7" xfId="47579"/>
    <cellStyle name="Output 11 2 2 4 3" xfId="9790"/>
    <cellStyle name="Output 11 2 2 4 3 2" xfId="47580"/>
    <cellStyle name="Output 11 2 2 4 3 3" xfId="47581"/>
    <cellStyle name="Output 11 2 2 4 3 4" xfId="47582"/>
    <cellStyle name="Output 11 2 2 4 3 5" xfId="47583"/>
    <cellStyle name="Output 11 2 2 4 3 6" xfId="47584"/>
    <cellStyle name="Output 11 2 2 4 3 7" xfId="47585"/>
    <cellStyle name="Output 11 2 2 4 4" xfId="9791"/>
    <cellStyle name="Output 11 2 2 4 5" xfId="47586"/>
    <cellStyle name="Output 11 2 2 4 6" xfId="47587"/>
    <cellStyle name="Output 11 2 2 4 7" xfId="47588"/>
    <cellStyle name="Output 11 2 2 4 8" xfId="47589"/>
    <cellStyle name="Output 11 2 2 5" xfId="9792"/>
    <cellStyle name="Output 11 2 2 5 2" xfId="9793"/>
    <cellStyle name="Output 11 2 2 5 2 2" xfId="47590"/>
    <cellStyle name="Output 11 2 2 5 2 3" xfId="47591"/>
    <cellStyle name="Output 11 2 2 5 2 4" xfId="47592"/>
    <cellStyle name="Output 11 2 2 5 2 5" xfId="47593"/>
    <cellStyle name="Output 11 2 2 5 2 6" xfId="47594"/>
    <cellStyle name="Output 11 2 2 5 2 7" xfId="47595"/>
    <cellStyle name="Output 11 2 2 5 2 8" xfId="47596"/>
    <cellStyle name="Output 11 2 2 5 3" xfId="9794"/>
    <cellStyle name="Output 11 2 2 5 3 2" xfId="47597"/>
    <cellStyle name="Output 11 2 2 5 4" xfId="47598"/>
    <cellStyle name="Output 11 2 2 5 5" xfId="47599"/>
    <cellStyle name="Output 11 2 2 5 6" xfId="47600"/>
    <cellStyle name="Output 11 2 2 5 7" xfId="47601"/>
    <cellStyle name="Output 11 2 2 6" xfId="9795"/>
    <cellStyle name="Output 11 2 2 6 2" xfId="47602"/>
    <cellStyle name="Output 11 2 2 6 3" xfId="47603"/>
    <cellStyle name="Output 11 2 2 6 4" xfId="47604"/>
    <cellStyle name="Output 11 2 2 6 5" xfId="47605"/>
    <cellStyle name="Output 11 2 2 6 6" xfId="47606"/>
    <cellStyle name="Output 11 2 2 6 7" xfId="47607"/>
    <cellStyle name="Output 11 2 2 7" xfId="9796"/>
    <cellStyle name="Output 11 2 2 8" xfId="47608"/>
    <cellStyle name="Output 11 2 2 9" xfId="47609"/>
    <cellStyle name="Output 11 2 3" xfId="9797"/>
    <cellStyle name="Output 11 2 3 2" xfId="9798"/>
    <cellStyle name="Output 11 2 3 2 2" xfId="9799"/>
    <cellStyle name="Output 11 2 3 2 2 2" xfId="47610"/>
    <cellStyle name="Output 11 2 3 2 2 3" xfId="47611"/>
    <cellStyle name="Output 11 2 3 2 2 4" xfId="47612"/>
    <cellStyle name="Output 11 2 3 2 2 5" xfId="47613"/>
    <cellStyle name="Output 11 2 3 2 2 6" xfId="47614"/>
    <cellStyle name="Output 11 2 3 2 2 7" xfId="47615"/>
    <cellStyle name="Output 11 2 3 2 2 8" xfId="47616"/>
    <cellStyle name="Output 11 2 3 2 3" xfId="9800"/>
    <cellStyle name="Output 11 2 3 2 3 2" xfId="47617"/>
    <cellStyle name="Output 11 2 3 2 4" xfId="47618"/>
    <cellStyle name="Output 11 2 3 2 5" xfId="47619"/>
    <cellStyle name="Output 11 2 3 2 6" xfId="47620"/>
    <cellStyle name="Output 11 2 3 2 7" xfId="47621"/>
    <cellStyle name="Output 11 2 3 3" xfId="9801"/>
    <cellStyle name="Output 11 2 3 3 2" xfId="47622"/>
    <cellStyle name="Output 11 2 3 3 3" xfId="47623"/>
    <cellStyle name="Output 11 2 3 3 4" xfId="47624"/>
    <cellStyle name="Output 11 2 3 3 5" xfId="47625"/>
    <cellStyle name="Output 11 2 3 3 6" xfId="47626"/>
    <cellStyle name="Output 11 2 3 3 7" xfId="47627"/>
    <cellStyle name="Output 11 2 3 4" xfId="9802"/>
    <cellStyle name="Output 11 2 3 5" xfId="47628"/>
    <cellStyle name="Output 11 2 3 6" xfId="47629"/>
    <cellStyle name="Output 11 2 3 7" xfId="47630"/>
    <cellStyle name="Output 11 2 3 8" xfId="47631"/>
    <cellStyle name="Output 11 2 4" xfId="9803"/>
    <cellStyle name="Output 11 2 4 2" xfId="9804"/>
    <cellStyle name="Output 11 2 4 2 2" xfId="9805"/>
    <cellStyle name="Output 11 2 4 2 2 2" xfId="47632"/>
    <cellStyle name="Output 11 2 4 2 2 3" xfId="47633"/>
    <cellStyle name="Output 11 2 4 2 2 4" xfId="47634"/>
    <cellStyle name="Output 11 2 4 2 2 5" xfId="47635"/>
    <cellStyle name="Output 11 2 4 2 2 6" xfId="47636"/>
    <cellStyle name="Output 11 2 4 2 2 7" xfId="47637"/>
    <cellStyle name="Output 11 2 4 2 2 8" xfId="47638"/>
    <cellStyle name="Output 11 2 4 2 3" xfId="9806"/>
    <cellStyle name="Output 11 2 4 2 3 2" xfId="47639"/>
    <cellStyle name="Output 11 2 4 2 4" xfId="47640"/>
    <cellStyle name="Output 11 2 4 2 5" xfId="47641"/>
    <cellStyle name="Output 11 2 4 2 6" xfId="47642"/>
    <cellStyle name="Output 11 2 4 2 7" xfId="47643"/>
    <cellStyle name="Output 11 2 4 3" xfId="9807"/>
    <cellStyle name="Output 11 2 4 3 2" xfId="47644"/>
    <cellStyle name="Output 11 2 4 3 3" xfId="47645"/>
    <cellStyle name="Output 11 2 4 3 4" xfId="47646"/>
    <cellStyle name="Output 11 2 4 3 5" xfId="47647"/>
    <cellStyle name="Output 11 2 4 3 6" xfId="47648"/>
    <cellStyle name="Output 11 2 4 3 7" xfId="47649"/>
    <cellStyle name="Output 11 2 4 4" xfId="9808"/>
    <cellStyle name="Output 11 2 4 5" xfId="47650"/>
    <cellStyle name="Output 11 2 4 6" xfId="47651"/>
    <cellStyle name="Output 11 2 4 7" xfId="47652"/>
    <cellStyle name="Output 11 2 4 8" xfId="47653"/>
    <cellStyle name="Output 11 2 5" xfId="9809"/>
    <cellStyle name="Output 11 2 5 2" xfId="9810"/>
    <cellStyle name="Output 11 2 5 2 2" xfId="9811"/>
    <cellStyle name="Output 11 2 5 2 2 2" xfId="47654"/>
    <cellStyle name="Output 11 2 5 2 2 3" xfId="47655"/>
    <cellStyle name="Output 11 2 5 2 2 4" xfId="47656"/>
    <cellStyle name="Output 11 2 5 2 2 5" xfId="47657"/>
    <cellStyle name="Output 11 2 5 2 2 6" xfId="47658"/>
    <cellStyle name="Output 11 2 5 2 2 7" xfId="47659"/>
    <cellStyle name="Output 11 2 5 2 2 8" xfId="47660"/>
    <cellStyle name="Output 11 2 5 2 3" xfId="9812"/>
    <cellStyle name="Output 11 2 5 2 3 2" xfId="47661"/>
    <cellStyle name="Output 11 2 5 2 4" xfId="47662"/>
    <cellStyle name="Output 11 2 5 2 5" xfId="47663"/>
    <cellStyle name="Output 11 2 5 2 6" xfId="47664"/>
    <cellStyle name="Output 11 2 5 2 7" xfId="47665"/>
    <cellStyle name="Output 11 2 5 3" xfId="9813"/>
    <cellStyle name="Output 11 2 5 3 2" xfId="47666"/>
    <cellStyle name="Output 11 2 5 3 3" xfId="47667"/>
    <cellStyle name="Output 11 2 5 3 4" xfId="47668"/>
    <cellStyle name="Output 11 2 5 3 5" xfId="47669"/>
    <cellStyle name="Output 11 2 5 3 6" xfId="47670"/>
    <cellStyle name="Output 11 2 5 3 7" xfId="47671"/>
    <cellStyle name="Output 11 2 5 4" xfId="9814"/>
    <cellStyle name="Output 11 2 5 5" xfId="47672"/>
    <cellStyle name="Output 11 2 5 6" xfId="47673"/>
    <cellStyle name="Output 11 2 5 7" xfId="47674"/>
    <cellStyle name="Output 11 2 5 8" xfId="47675"/>
    <cellStyle name="Output 11 2 6" xfId="9815"/>
    <cellStyle name="Output 11 2 6 2" xfId="9816"/>
    <cellStyle name="Output 11 2 6 2 2" xfId="47676"/>
    <cellStyle name="Output 11 2 6 2 3" xfId="47677"/>
    <cellStyle name="Output 11 2 6 2 4" xfId="47678"/>
    <cellStyle name="Output 11 2 6 2 5" xfId="47679"/>
    <cellStyle name="Output 11 2 6 2 6" xfId="47680"/>
    <cellStyle name="Output 11 2 6 2 7" xfId="47681"/>
    <cellStyle name="Output 11 2 6 2 8" xfId="47682"/>
    <cellStyle name="Output 11 2 6 3" xfId="9817"/>
    <cellStyle name="Output 11 2 6 3 2" xfId="47683"/>
    <cellStyle name="Output 11 2 6 4" xfId="47684"/>
    <cellStyle name="Output 11 2 6 5" xfId="47685"/>
    <cellStyle name="Output 11 2 6 6" xfId="47686"/>
    <cellStyle name="Output 11 2 6 7" xfId="47687"/>
    <cellStyle name="Output 11 2 7" xfId="9818"/>
    <cellStyle name="Output 11 2 7 2" xfId="47688"/>
    <cellStyle name="Output 11 2 7 3" xfId="47689"/>
    <cellStyle name="Output 11 2 7 4" xfId="47690"/>
    <cellStyle name="Output 11 2 7 5" xfId="47691"/>
    <cellStyle name="Output 11 2 7 6" xfId="47692"/>
    <cellStyle name="Output 11 2 7 7" xfId="47693"/>
    <cellStyle name="Output 11 2 8" xfId="9819"/>
    <cellStyle name="Output 11 2 9" xfId="47694"/>
    <cellStyle name="Output 11 3" xfId="9820"/>
    <cellStyle name="Output 11 3 10" xfId="47695"/>
    <cellStyle name="Output 11 3 11" xfId="47696"/>
    <cellStyle name="Output 11 3 2" xfId="9821"/>
    <cellStyle name="Output 11 3 2 2" xfId="9822"/>
    <cellStyle name="Output 11 3 2 2 2" xfId="9823"/>
    <cellStyle name="Output 11 3 2 2 2 2" xfId="47697"/>
    <cellStyle name="Output 11 3 2 2 2 3" xfId="47698"/>
    <cellStyle name="Output 11 3 2 2 2 4" xfId="47699"/>
    <cellStyle name="Output 11 3 2 2 2 5" xfId="47700"/>
    <cellStyle name="Output 11 3 2 2 2 6" xfId="47701"/>
    <cellStyle name="Output 11 3 2 2 2 7" xfId="47702"/>
    <cellStyle name="Output 11 3 2 2 2 8" xfId="47703"/>
    <cellStyle name="Output 11 3 2 2 3" xfId="9824"/>
    <cellStyle name="Output 11 3 2 2 3 2" xfId="47704"/>
    <cellStyle name="Output 11 3 2 2 4" xfId="47705"/>
    <cellStyle name="Output 11 3 2 2 5" xfId="47706"/>
    <cellStyle name="Output 11 3 2 2 6" xfId="47707"/>
    <cellStyle name="Output 11 3 2 2 7" xfId="47708"/>
    <cellStyle name="Output 11 3 2 3" xfId="9825"/>
    <cellStyle name="Output 11 3 2 3 2" xfId="47709"/>
    <cellStyle name="Output 11 3 2 3 3" xfId="47710"/>
    <cellStyle name="Output 11 3 2 3 4" xfId="47711"/>
    <cellStyle name="Output 11 3 2 3 5" xfId="47712"/>
    <cellStyle name="Output 11 3 2 3 6" xfId="47713"/>
    <cellStyle name="Output 11 3 2 3 7" xfId="47714"/>
    <cellStyle name="Output 11 3 2 4" xfId="9826"/>
    <cellStyle name="Output 11 3 2 5" xfId="47715"/>
    <cellStyle name="Output 11 3 2 6" xfId="47716"/>
    <cellStyle name="Output 11 3 2 7" xfId="47717"/>
    <cellStyle name="Output 11 3 2 8" xfId="47718"/>
    <cellStyle name="Output 11 3 3" xfId="9827"/>
    <cellStyle name="Output 11 3 3 2" xfId="9828"/>
    <cellStyle name="Output 11 3 3 2 2" xfId="9829"/>
    <cellStyle name="Output 11 3 3 2 2 2" xfId="47719"/>
    <cellStyle name="Output 11 3 3 2 2 3" xfId="47720"/>
    <cellStyle name="Output 11 3 3 2 2 4" xfId="47721"/>
    <cellStyle name="Output 11 3 3 2 2 5" xfId="47722"/>
    <cellStyle name="Output 11 3 3 2 2 6" xfId="47723"/>
    <cellStyle name="Output 11 3 3 2 2 7" xfId="47724"/>
    <cellStyle name="Output 11 3 3 2 2 8" xfId="47725"/>
    <cellStyle name="Output 11 3 3 2 3" xfId="9830"/>
    <cellStyle name="Output 11 3 3 2 3 2" xfId="47726"/>
    <cellStyle name="Output 11 3 3 2 4" xfId="47727"/>
    <cellStyle name="Output 11 3 3 2 5" xfId="47728"/>
    <cellStyle name="Output 11 3 3 2 6" xfId="47729"/>
    <cellStyle name="Output 11 3 3 2 7" xfId="47730"/>
    <cellStyle name="Output 11 3 3 3" xfId="9831"/>
    <cellStyle name="Output 11 3 3 3 2" xfId="47731"/>
    <cellStyle name="Output 11 3 3 3 3" xfId="47732"/>
    <cellStyle name="Output 11 3 3 3 4" xfId="47733"/>
    <cellStyle name="Output 11 3 3 3 5" xfId="47734"/>
    <cellStyle name="Output 11 3 3 3 6" xfId="47735"/>
    <cellStyle name="Output 11 3 3 3 7" xfId="47736"/>
    <cellStyle name="Output 11 3 3 4" xfId="9832"/>
    <cellStyle name="Output 11 3 3 5" xfId="47737"/>
    <cellStyle name="Output 11 3 3 6" xfId="47738"/>
    <cellStyle name="Output 11 3 3 7" xfId="47739"/>
    <cellStyle name="Output 11 3 3 8" xfId="47740"/>
    <cellStyle name="Output 11 3 4" xfId="9833"/>
    <cellStyle name="Output 11 3 4 2" xfId="9834"/>
    <cellStyle name="Output 11 3 4 2 2" xfId="9835"/>
    <cellStyle name="Output 11 3 4 2 2 2" xfId="47741"/>
    <cellStyle name="Output 11 3 4 2 2 3" xfId="47742"/>
    <cellStyle name="Output 11 3 4 2 2 4" xfId="47743"/>
    <cellStyle name="Output 11 3 4 2 2 5" xfId="47744"/>
    <cellStyle name="Output 11 3 4 2 2 6" xfId="47745"/>
    <cellStyle name="Output 11 3 4 2 2 7" xfId="47746"/>
    <cellStyle name="Output 11 3 4 2 2 8" xfId="47747"/>
    <cellStyle name="Output 11 3 4 2 3" xfId="9836"/>
    <cellStyle name="Output 11 3 4 2 3 2" xfId="47748"/>
    <cellStyle name="Output 11 3 4 2 4" xfId="47749"/>
    <cellStyle name="Output 11 3 4 2 5" xfId="47750"/>
    <cellStyle name="Output 11 3 4 2 6" xfId="47751"/>
    <cellStyle name="Output 11 3 4 2 7" xfId="47752"/>
    <cellStyle name="Output 11 3 4 3" xfId="9837"/>
    <cellStyle name="Output 11 3 4 3 2" xfId="47753"/>
    <cellStyle name="Output 11 3 4 3 3" xfId="47754"/>
    <cellStyle name="Output 11 3 4 3 4" xfId="47755"/>
    <cellStyle name="Output 11 3 4 3 5" xfId="47756"/>
    <cellStyle name="Output 11 3 4 3 6" xfId="47757"/>
    <cellStyle name="Output 11 3 4 3 7" xfId="47758"/>
    <cellStyle name="Output 11 3 4 4" xfId="9838"/>
    <cellStyle name="Output 11 3 4 5" xfId="47759"/>
    <cellStyle name="Output 11 3 4 6" xfId="47760"/>
    <cellStyle name="Output 11 3 4 7" xfId="47761"/>
    <cellStyle name="Output 11 3 4 8" xfId="47762"/>
    <cellStyle name="Output 11 3 5" xfId="9839"/>
    <cellStyle name="Output 11 3 5 2" xfId="9840"/>
    <cellStyle name="Output 11 3 5 2 2" xfId="47763"/>
    <cellStyle name="Output 11 3 5 2 3" xfId="47764"/>
    <cellStyle name="Output 11 3 5 2 4" xfId="47765"/>
    <cellStyle name="Output 11 3 5 2 5" xfId="47766"/>
    <cellStyle name="Output 11 3 5 2 6" xfId="47767"/>
    <cellStyle name="Output 11 3 5 2 7" xfId="47768"/>
    <cellStyle name="Output 11 3 5 2 8" xfId="47769"/>
    <cellStyle name="Output 11 3 5 3" xfId="9841"/>
    <cellStyle name="Output 11 3 5 3 2" xfId="47770"/>
    <cellStyle name="Output 11 3 5 4" xfId="47771"/>
    <cellStyle name="Output 11 3 5 5" xfId="47772"/>
    <cellStyle name="Output 11 3 5 6" xfId="47773"/>
    <cellStyle name="Output 11 3 5 7" xfId="47774"/>
    <cellStyle name="Output 11 3 6" xfId="9842"/>
    <cellStyle name="Output 11 3 6 2" xfId="47775"/>
    <cellStyle name="Output 11 3 6 3" xfId="47776"/>
    <cellStyle name="Output 11 3 6 4" xfId="47777"/>
    <cellStyle name="Output 11 3 6 5" xfId="47778"/>
    <cellStyle name="Output 11 3 6 6" xfId="47779"/>
    <cellStyle name="Output 11 3 6 7" xfId="47780"/>
    <cellStyle name="Output 11 3 7" xfId="9843"/>
    <cellStyle name="Output 11 3 8" xfId="47781"/>
    <cellStyle name="Output 11 3 9" xfId="47782"/>
    <cellStyle name="Output 11 4" xfId="9844"/>
    <cellStyle name="Output 11 4 10" xfId="47783"/>
    <cellStyle name="Output 11 4 11" xfId="47784"/>
    <cellStyle name="Output 11 4 2" xfId="9845"/>
    <cellStyle name="Output 11 4 2 2" xfId="9846"/>
    <cellStyle name="Output 11 4 2 2 2" xfId="9847"/>
    <cellStyle name="Output 11 4 2 2 2 2" xfId="47785"/>
    <cellStyle name="Output 11 4 2 2 2 3" xfId="47786"/>
    <cellStyle name="Output 11 4 2 2 2 4" xfId="47787"/>
    <cellStyle name="Output 11 4 2 2 2 5" xfId="47788"/>
    <cellStyle name="Output 11 4 2 2 2 6" xfId="47789"/>
    <cellStyle name="Output 11 4 2 2 2 7" xfId="47790"/>
    <cellStyle name="Output 11 4 2 2 2 8" xfId="47791"/>
    <cellStyle name="Output 11 4 2 2 3" xfId="9848"/>
    <cellStyle name="Output 11 4 2 2 3 2" xfId="47792"/>
    <cellStyle name="Output 11 4 2 2 4" xfId="47793"/>
    <cellStyle name="Output 11 4 2 2 5" xfId="47794"/>
    <cellStyle name="Output 11 4 2 2 6" xfId="47795"/>
    <cellStyle name="Output 11 4 2 2 7" xfId="47796"/>
    <cellStyle name="Output 11 4 2 3" xfId="9849"/>
    <cellStyle name="Output 11 4 2 3 2" xfId="47797"/>
    <cellStyle name="Output 11 4 2 3 3" xfId="47798"/>
    <cellStyle name="Output 11 4 2 3 4" xfId="47799"/>
    <cellStyle name="Output 11 4 2 3 5" xfId="47800"/>
    <cellStyle name="Output 11 4 2 3 6" xfId="47801"/>
    <cellStyle name="Output 11 4 2 3 7" xfId="47802"/>
    <cellStyle name="Output 11 4 2 4" xfId="9850"/>
    <cellStyle name="Output 11 4 2 5" xfId="47803"/>
    <cellStyle name="Output 11 4 2 6" xfId="47804"/>
    <cellStyle name="Output 11 4 2 7" xfId="47805"/>
    <cellStyle name="Output 11 4 2 8" xfId="47806"/>
    <cellStyle name="Output 11 4 3" xfId="9851"/>
    <cellStyle name="Output 11 4 3 2" xfId="9852"/>
    <cellStyle name="Output 11 4 3 2 2" xfId="9853"/>
    <cellStyle name="Output 11 4 3 2 2 2" xfId="47807"/>
    <cellStyle name="Output 11 4 3 2 2 3" xfId="47808"/>
    <cellStyle name="Output 11 4 3 2 2 4" xfId="47809"/>
    <cellStyle name="Output 11 4 3 2 2 5" xfId="47810"/>
    <cellStyle name="Output 11 4 3 2 2 6" xfId="47811"/>
    <cellStyle name="Output 11 4 3 2 2 7" xfId="47812"/>
    <cellStyle name="Output 11 4 3 2 2 8" xfId="47813"/>
    <cellStyle name="Output 11 4 3 2 3" xfId="9854"/>
    <cellStyle name="Output 11 4 3 2 3 2" xfId="47814"/>
    <cellStyle name="Output 11 4 3 2 4" xfId="47815"/>
    <cellStyle name="Output 11 4 3 2 5" xfId="47816"/>
    <cellStyle name="Output 11 4 3 2 6" xfId="47817"/>
    <cellStyle name="Output 11 4 3 2 7" xfId="47818"/>
    <cellStyle name="Output 11 4 3 3" xfId="9855"/>
    <cellStyle name="Output 11 4 3 3 2" xfId="47819"/>
    <cellStyle name="Output 11 4 3 3 3" xfId="47820"/>
    <cellStyle name="Output 11 4 3 3 4" xfId="47821"/>
    <cellStyle name="Output 11 4 3 3 5" xfId="47822"/>
    <cellStyle name="Output 11 4 3 3 6" xfId="47823"/>
    <cellStyle name="Output 11 4 3 3 7" xfId="47824"/>
    <cellStyle name="Output 11 4 3 4" xfId="9856"/>
    <cellStyle name="Output 11 4 3 5" xfId="47825"/>
    <cellStyle name="Output 11 4 3 6" xfId="47826"/>
    <cellStyle name="Output 11 4 3 7" xfId="47827"/>
    <cellStyle name="Output 11 4 3 8" xfId="47828"/>
    <cellStyle name="Output 11 4 4" xfId="9857"/>
    <cellStyle name="Output 11 4 4 2" xfId="9858"/>
    <cellStyle name="Output 11 4 4 2 2" xfId="9859"/>
    <cellStyle name="Output 11 4 4 2 2 2" xfId="47829"/>
    <cellStyle name="Output 11 4 4 2 2 3" xfId="47830"/>
    <cellStyle name="Output 11 4 4 2 2 4" xfId="47831"/>
    <cellStyle name="Output 11 4 4 2 2 5" xfId="47832"/>
    <cellStyle name="Output 11 4 4 2 2 6" xfId="47833"/>
    <cellStyle name="Output 11 4 4 2 2 7" xfId="47834"/>
    <cellStyle name="Output 11 4 4 2 2 8" xfId="47835"/>
    <cellStyle name="Output 11 4 4 2 3" xfId="9860"/>
    <cellStyle name="Output 11 4 4 2 3 2" xfId="47836"/>
    <cellStyle name="Output 11 4 4 2 4" xfId="47837"/>
    <cellStyle name="Output 11 4 4 2 5" xfId="47838"/>
    <cellStyle name="Output 11 4 4 2 6" xfId="47839"/>
    <cellStyle name="Output 11 4 4 2 7" xfId="47840"/>
    <cellStyle name="Output 11 4 4 3" xfId="9861"/>
    <cellStyle name="Output 11 4 4 3 2" xfId="47841"/>
    <cellStyle name="Output 11 4 4 3 3" xfId="47842"/>
    <cellStyle name="Output 11 4 4 3 4" xfId="47843"/>
    <cellStyle name="Output 11 4 4 3 5" xfId="47844"/>
    <cellStyle name="Output 11 4 4 3 6" xfId="47845"/>
    <cellStyle name="Output 11 4 4 3 7" xfId="47846"/>
    <cellStyle name="Output 11 4 4 4" xfId="9862"/>
    <cellStyle name="Output 11 4 4 5" xfId="47847"/>
    <cellStyle name="Output 11 4 4 6" xfId="47848"/>
    <cellStyle name="Output 11 4 4 7" xfId="47849"/>
    <cellStyle name="Output 11 4 4 8" xfId="47850"/>
    <cellStyle name="Output 11 4 5" xfId="9863"/>
    <cellStyle name="Output 11 4 5 2" xfId="9864"/>
    <cellStyle name="Output 11 4 5 2 2" xfId="47851"/>
    <cellStyle name="Output 11 4 5 2 3" xfId="47852"/>
    <cellStyle name="Output 11 4 5 2 4" xfId="47853"/>
    <cellStyle name="Output 11 4 5 2 5" xfId="47854"/>
    <cellStyle name="Output 11 4 5 2 6" xfId="47855"/>
    <cellStyle name="Output 11 4 5 2 7" xfId="47856"/>
    <cellStyle name="Output 11 4 5 2 8" xfId="47857"/>
    <cellStyle name="Output 11 4 5 3" xfId="9865"/>
    <cellStyle name="Output 11 4 5 3 2" xfId="47858"/>
    <cellStyle name="Output 11 4 5 4" xfId="47859"/>
    <cellStyle name="Output 11 4 5 5" xfId="47860"/>
    <cellStyle name="Output 11 4 5 6" xfId="47861"/>
    <cellStyle name="Output 11 4 5 7" xfId="47862"/>
    <cellStyle name="Output 11 4 6" xfId="9866"/>
    <cellStyle name="Output 11 4 6 2" xfId="47863"/>
    <cellStyle name="Output 11 4 6 3" xfId="47864"/>
    <cellStyle name="Output 11 4 6 4" xfId="47865"/>
    <cellStyle name="Output 11 4 6 5" xfId="47866"/>
    <cellStyle name="Output 11 4 6 6" xfId="47867"/>
    <cellStyle name="Output 11 4 6 7" xfId="47868"/>
    <cellStyle name="Output 11 4 7" xfId="9867"/>
    <cellStyle name="Output 11 4 8" xfId="47869"/>
    <cellStyle name="Output 11 4 9" xfId="47870"/>
    <cellStyle name="Output 11 5" xfId="9868"/>
    <cellStyle name="Output 11 5 2" xfId="9869"/>
    <cellStyle name="Output 11 5 2 2" xfId="9870"/>
    <cellStyle name="Output 11 5 2 2 2" xfId="47871"/>
    <cellStyle name="Output 11 5 2 2 3" xfId="47872"/>
    <cellStyle name="Output 11 5 2 2 4" xfId="47873"/>
    <cellStyle name="Output 11 5 2 2 5" xfId="47874"/>
    <cellStyle name="Output 11 5 2 2 6" xfId="47875"/>
    <cellStyle name="Output 11 5 2 2 7" xfId="47876"/>
    <cellStyle name="Output 11 5 2 2 8" xfId="47877"/>
    <cellStyle name="Output 11 5 2 3" xfId="9871"/>
    <cellStyle name="Output 11 5 2 3 2" xfId="47878"/>
    <cellStyle name="Output 11 5 2 4" xfId="47879"/>
    <cellStyle name="Output 11 5 2 5" xfId="47880"/>
    <cellStyle name="Output 11 5 2 6" xfId="47881"/>
    <cellStyle name="Output 11 5 2 7" xfId="47882"/>
    <cellStyle name="Output 11 5 3" xfId="9872"/>
    <cellStyle name="Output 11 5 3 2" xfId="47883"/>
    <cellStyle name="Output 11 5 3 3" xfId="47884"/>
    <cellStyle name="Output 11 5 3 4" xfId="47885"/>
    <cellStyle name="Output 11 5 3 5" xfId="47886"/>
    <cellStyle name="Output 11 5 3 6" xfId="47887"/>
    <cellStyle name="Output 11 5 3 7" xfId="47888"/>
    <cellStyle name="Output 11 5 4" xfId="9873"/>
    <cellStyle name="Output 11 5 5" xfId="47889"/>
    <cellStyle name="Output 11 5 6" xfId="47890"/>
    <cellStyle name="Output 11 5 7" xfId="47891"/>
    <cellStyle name="Output 11 5 8" xfId="47892"/>
    <cellStyle name="Output 11 6" xfId="9874"/>
    <cellStyle name="Output 11 6 2" xfId="9875"/>
    <cellStyle name="Output 11 6 2 2" xfId="9876"/>
    <cellStyle name="Output 11 6 2 2 2" xfId="47893"/>
    <cellStyle name="Output 11 6 2 2 3" xfId="47894"/>
    <cellStyle name="Output 11 6 2 2 4" xfId="47895"/>
    <cellStyle name="Output 11 6 2 2 5" xfId="47896"/>
    <cellStyle name="Output 11 6 2 2 6" xfId="47897"/>
    <cellStyle name="Output 11 6 2 2 7" xfId="47898"/>
    <cellStyle name="Output 11 6 2 2 8" xfId="47899"/>
    <cellStyle name="Output 11 6 2 3" xfId="9877"/>
    <cellStyle name="Output 11 6 2 3 2" xfId="47900"/>
    <cellStyle name="Output 11 6 2 4" xfId="47901"/>
    <cellStyle name="Output 11 6 2 5" xfId="47902"/>
    <cellStyle name="Output 11 6 2 6" xfId="47903"/>
    <cellStyle name="Output 11 6 2 7" xfId="47904"/>
    <cellStyle name="Output 11 6 3" xfId="9878"/>
    <cellStyle name="Output 11 6 3 2" xfId="47905"/>
    <cellStyle name="Output 11 6 3 3" xfId="47906"/>
    <cellStyle name="Output 11 6 3 4" xfId="47907"/>
    <cellStyle name="Output 11 6 3 5" xfId="47908"/>
    <cellStyle name="Output 11 6 3 6" xfId="47909"/>
    <cellStyle name="Output 11 6 3 7" xfId="47910"/>
    <cellStyle name="Output 11 6 4" xfId="9879"/>
    <cellStyle name="Output 11 6 5" xfId="47911"/>
    <cellStyle name="Output 11 6 6" xfId="47912"/>
    <cellStyle name="Output 11 6 7" xfId="47913"/>
    <cellStyle name="Output 11 6 8" xfId="47914"/>
    <cellStyle name="Output 11 7" xfId="9880"/>
    <cellStyle name="Output 11 7 2" xfId="9881"/>
    <cellStyle name="Output 11 7 2 2" xfId="9882"/>
    <cellStyle name="Output 11 7 2 2 2" xfId="47915"/>
    <cellStyle name="Output 11 7 2 2 3" xfId="47916"/>
    <cellStyle name="Output 11 7 2 2 4" xfId="47917"/>
    <cellStyle name="Output 11 7 2 2 5" xfId="47918"/>
    <cellStyle name="Output 11 7 2 2 6" xfId="47919"/>
    <cellStyle name="Output 11 7 2 2 7" xfId="47920"/>
    <cellStyle name="Output 11 7 2 2 8" xfId="47921"/>
    <cellStyle name="Output 11 7 2 3" xfId="9883"/>
    <cellStyle name="Output 11 7 2 3 2" xfId="47922"/>
    <cellStyle name="Output 11 7 2 4" xfId="47923"/>
    <cellStyle name="Output 11 7 2 5" xfId="47924"/>
    <cellStyle name="Output 11 7 2 6" xfId="47925"/>
    <cellStyle name="Output 11 7 2 7" xfId="47926"/>
    <cellStyle name="Output 11 7 3" xfId="9884"/>
    <cellStyle name="Output 11 7 3 2" xfId="47927"/>
    <cellStyle name="Output 11 7 3 3" xfId="47928"/>
    <cellStyle name="Output 11 7 3 4" xfId="47929"/>
    <cellStyle name="Output 11 7 3 5" xfId="47930"/>
    <cellStyle name="Output 11 7 3 6" xfId="47931"/>
    <cellStyle name="Output 11 7 3 7" xfId="47932"/>
    <cellStyle name="Output 11 7 4" xfId="9885"/>
    <cellStyle name="Output 11 7 5" xfId="47933"/>
    <cellStyle name="Output 11 7 6" xfId="47934"/>
    <cellStyle name="Output 11 7 7" xfId="47935"/>
    <cellStyle name="Output 11 7 8" xfId="47936"/>
    <cellStyle name="Output 11 8" xfId="9886"/>
    <cellStyle name="Output 11 8 2" xfId="9887"/>
    <cellStyle name="Output 11 8 2 2" xfId="47937"/>
    <cellStyle name="Output 11 8 2 3" xfId="47938"/>
    <cellStyle name="Output 11 8 2 4" xfId="47939"/>
    <cellStyle name="Output 11 8 2 5" xfId="47940"/>
    <cellStyle name="Output 11 8 2 6" xfId="47941"/>
    <cellStyle name="Output 11 8 2 7" xfId="47942"/>
    <cellStyle name="Output 11 8 2 8" xfId="47943"/>
    <cellStyle name="Output 11 8 3" xfId="9888"/>
    <cellStyle name="Output 11 8 3 2" xfId="47944"/>
    <cellStyle name="Output 11 8 4" xfId="47945"/>
    <cellStyle name="Output 11 8 5" xfId="47946"/>
    <cellStyle name="Output 11 8 6" xfId="47947"/>
    <cellStyle name="Output 11 8 7" xfId="47948"/>
    <cellStyle name="Output 11 9" xfId="9889"/>
    <cellStyle name="Output 11 9 2" xfId="47949"/>
    <cellStyle name="Output 11 9 3" xfId="47950"/>
    <cellStyle name="Output 11 9 4" xfId="47951"/>
    <cellStyle name="Output 11 9 5" xfId="47952"/>
    <cellStyle name="Output 11 9 6" xfId="47953"/>
    <cellStyle name="Output 11 9 7" xfId="47954"/>
    <cellStyle name="Output 12" xfId="9890"/>
    <cellStyle name="Output 12 10" xfId="9891"/>
    <cellStyle name="Output 12 11" xfId="47955"/>
    <cellStyle name="Output 12 12" xfId="47956"/>
    <cellStyle name="Output 12 13" xfId="47957"/>
    <cellStyle name="Output 12 14" xfId="47958"/>
    <cellStyle name="Output 12 2" xfId="9892"/>
    <cellStyle name="Output 12 2 10" xfId="47959"/>
    <cellStyle name="Output 12 2 11" xfId="47960"/>
    <cellStyle name="Output 12 2 12" xfId="47961"/>
    <cellStyle name="Output 12 2 2" xfId="9893"/>
    <cellStyle name="Output 12 2 2 10" xfId="47962"/>
    <cellStyle name="Output 12 2 2 11" xfId="47963"/>
    <cellStyle name="Output 12 2 2 2" xfId="9894"/>
    <cellStyle name="Output 12 2 2 2 2" xfId="9895"/>
    <cellStyle name="Output 12 2 2 2 2 2" xfId="9896"/>
    <cellStyle name="Output 12 2 2 2 2 2 2" xfId="47964"/>
    <cellStyle name="Output 12 2 2 2 2 2 3" xfId="47965"/>
    <cellStyle name="Output 12 2 2 2 2 2 4" xfId="47966"/>
    <cellStyle name="Output 12 2 2 2 2 2 5" xfId="47967"/>
    <cellStyle name="Output 12 2 2 2 2 2 6" xfId="47968"/>
    <cellStyle name="Output 12 2 2 2 2 2 7" xfId="47969"/>
    <cellStyle name="Output 12 2 2 2 2 2 8" xfId="47970"/>
    <cellStyle name="Output 12 2 2 2 2 3" xfId="9897"/>
    <cellStyle name="Output 12 2 2 2 2 3 2" xfId="47971"/>
    <cellStyle name="Output 12 2 2 2 2 4" xfId="47972"/>
    <cellStyle name="Output 12 2 2 2 2 5" xfId="47973"/>
    <cellStyle name="Output 12 2 2 2 2 6" xfId="47974"/>
    <cellStyle name="Output 12 2 2 2 2 7" xfId="47975"/>
    <cellStyle name="Output 12 2 2 2 3" xfId="9898"/>
    <cellStyle name="Output 12 2 2 2 3 2" xfId="47976"/>
    <cellStyle name="Output 12 2 2 2 3 3" xfId="47977"/>
    <cellStyle name="Output 12 2 2 2 3 4" xfId="47978"/>
    <cellStyle name="Output 12 2 2 2 3 5" xfId="47979"/>
    <cellStyle name="Output 12 2 2 2 3 6" xfId="47980"/>
    <cellStyle name="Output 12 2 2 2 3 7" xfId="47981"/>
    <cellStyle name="Output 12 2 2 2 4" xfId="9899"/>
    <cellStyle name="Output 12 2 2 2 5" xfId="47982"/>
    <cellStyle name="Output 12 2 2 2 6" xfId="47983"/>
    <cellStyle name="Output 12 2 2 2 7" xfId="47984"/>
    <cellStyle name="Output 12 2 2 2 8" xfId="47985"/>
    <cellStyle name="Output 12 2 2 3" xfId="9900"/>
    <cellStyle name="Output 12 2 2 3 2" xfId="9901"/>
    <cellStyle name="Output 12 2 2 3 2 2" xfId="9902"/>
    <cellStyle name="Output 12 2 2 3 2 2 2" xfId="47986"/>
    <cellStyle name="Output 12 2 2 3 2 2 3" xfId="47987"/>
    <cellStyle name="Output 12 2 2 3 2 2 4" xfId="47988"/>
    <cellStyle name="Output 12 2 2 3 2 2 5" xfId="47989"/>
    <cellStyle name="Output 12 2 2 3 2 2 6" xfId="47990"/>
    <cellStyle name="Output 12 2 2 3 2 2 7" xfId="47991"/>
    <cellStyle name="Output 12 2 2 3 2 2 8" xfId="47992"/>
    <cellStyle name="Output 12 2 2 3 2 3" xfId="9903"/>
    <cellStyle name="Output 12 2 2 3 2 3 2" xfId="47993"/>
    <cellStyle name="Output 12 2 2 3 2 4" xfId="47994"/>
    <cellStyle name="Output 12 2 2 3 2 5" xfId="47995"/>
    <cellStyle name="Output 12 2 2 3 2 6" xfId="47996"/>
    <cellStyle name="Output 12 2 2 3 2 7" xfId="47997"/>
    <cellStyle name="Output 12 2 2 3 3" xfId="9904"/>
    <cellStyle name="Output 12 2 2 3 3 2" xfId="47998"/>
    <cellStyle name="Output 12 2 2 3 3 3" xfId="47999"/>
    <cellStyle name="Output 12 2 2 3 3 4" xfId="48000"/>
    <cellStyle name="Output 12 2 2 3 3 5" xfId="48001"/>
    <cellStyle name="Output 12 2 2 3 3 6" xfId="48002"/>
    <cellStyle name="Output 12 2 2 3 3 7" xfId="48003"/>
    <cellStyle name="Output 12 2 2 3 4" xfId="9905"/>
    <cellStyle name="Output 12 2 2 3 5" xfId="48004"/>
    <cellStyle name="Output 12 2 2 3 6" xfId="48005"/>
    <cellStyle name="Output 12 2 2 3 7" xfId="48006"/>
    <cellStyle name="Output 12 2 2 3 8" xfId="48007"/>
    <cellStyle name="Output 12 2 2 4" xfId="9906"/>
    <cellStyle name="Output 12 2 2 4 2" xfId="9907"/>
    <cellStyle name="Output 12 2 2 4 2 2" xfId="9908"/>
    <cellStyle name="Output 12 2 2 4 2 2 2" xfId="48008"/>
    <cellStyle name="Output 12 2 2 4 2 2 3" xfId="48009"/>
    <cellStyle name="Output 12 2 2 4 2 2 4" xfId="48010"/>
    <cellStyle name="Output 12 2 2 4 2 2 5" xfId="48011"/>
    <cellStyle name="Output 12 2 2 4 2 2 6" xfId="48012"/>
    <cellStyle name="Output 12 2 2 4 2 2 7" xfId="48013"/>
    <cellStyle name="Output 12 2 2 4 2 2 8" xfId="48014"/>
    <cellStyle name="Output 12 2 2 4 2 3" xfId="9909"/>
    <cellStyle name="Output 12 2 2 4 2 3 2" xfId="48015"/>
    <cellStyle name="Output 12 2 2 4 2 4" xfId="48016"/>
    <cellStyle name="Output 12 2 2 4 2 5" xfId="48017"/>
    <cellStyle name="Output 12 2 2 4 2 6" xfId="48018"/>
    <cellStyle name="Output 12 2 2 4 2 7" xfId="48019"/>
    <cellStyle name="Output 12 2 2 4 3" xfId="9910"/>
    <cellStyle name="Output 12 2 2 4 3 2" xfId="48020"/>
    <cellStyle name="Output 12 2 2 4 3 3" xfId="48021"/>
    <cellStyle name="Output 12 2 2 4 3 4" xfId="48022"/>
    <cellStyle name="Output 12 2 2 4 3 5" xfId="48023"/>
    <cellStyle name="Output 12 2 2 4 3 6" xfId="48024"/>
    <cellStyle name="Output 12 2 2 4 3 7" xfId="48025"/>
    <cellStyle name="Output 12 2 2 4 4" xfId="9911"/>
    <cellStyle name="Output 12 2 2 4 5" xfId="48026"/>
    <cellStyle name="Output 12 2 2 4 6" xfId="48027"/>
    <cellStyle name="Output 12 2 2 4 7" xfId="48028"/>
    <cellStyle name="Output 12 2 2 4 8" xfId="48029"/>
    <cellStyle name="Output 12 2 2 5" xfId="9912"/>
    <cellStyle name="Output 12 2 2 5 2" xfId="9913"/>
    <cellStyle name="Output 12 2 2 5 2 2" xfId="48030"/>
    <cellStyle name="Output 12 2 2 5 2 3" xfId="48031"/>
    <cellStyle name="Output 12 2 2 5 2 4" xfId="48032"/>
    <cellStyle name="Output 12 2 2 5 2 5" xfId="48033"/>
    <cellStyle name="Output 12 2 2 5 2 6" xfId="48034"/>
    <cellStyle name="Output 12 2 2 5 2 7" xfId="48035"/>
    <cellStyle name="Output 12 2 2 5 2 8" xfId="48036"/>
    <cellStyle name="Output 12 2 2 5 3" xfId="9914"/>
    <cellStyle name="Output 12 2 2 5 3 2" xfId="48037"/>
    <cellStyle name="Output 12 2 2 5 4" xfId="48038"/>
    <cellStyle name="Output 12 2 2 5 5" xfId="48039"/>
    <cellStyle name="Output 12 2 2 5 6" xfId="48040"/>
    <cellStyle name="Output 12 2 2 5 7" xfId="48041"/>
    <cellStyle name="Output 12 2 2 6" xfId="9915"/>
    <cellStyle name="Output 12 2 2 6 2" xfId="48042"/>
    <cellStyle name="Output 12 2 2 6 3" xfId="48043"/>
    <cellStyle name="Output 12 2 2 6 4" xfId="48044"/>
    <cellStyle name="Output 12 2 2 6 5" xfId="48045"/>
    <cellStyle name="Output 12 2 2 6 6" xfId="48046"/>
    <cellStyle name="Output 12 2 2 6 7" xfId="48047"/>
    <cellStyle name="Output 12 2 2 7" xfId="9916"/>
    <cellStyle name="Output 12 2 2 8" xfId="48048"/>
    <cellStyle name="Output 12 2 2 9" xfId="48049"/>
    <cellStyle name="Output 12 2 3" xfId="9917"/>
    <cellStyle name="Output 12 2 3 2" xfId="9918"/>
    <cellStyle name="Output 12 2 3 2 2" xfId="9919"/>
    <cellStyle name="Output 12 2 3 2 2 2" xfId="48050"/>
    <cellStyle name="Output 12 2 3 2 2 3" xfId="48051"/>
    <cellStyle name="Output 12 2 3 2 2 4" xfId="48052"/>
    <cellStyle name="Output 12 2 3 2 2 5" xfId="48053"/>
    <cellStyle name="Output 12 2 3 2 2 6" xfId="48054"/>
    <cellStyle name="Output 12 2 3 2 2 7" xfId="48055"/>
    <cellStyle name="Output 12 2 3 2 2 8" xfId="48056"/>
    <cellStyle name="Output 12 2 3 2 3" xfId="9920"/>
    <cellStyle name="Output 12 2 3 2 3 2" xfId="48057"/>
    <cellStyle name="Output 12 2 3 2 4" xfId="48058"/>
    <cellStyle name="Output 12 2 3 2 5" xfId="48059"/>
    <cellStyle name="Output 12 2 3 2 6" xfId="48060"/>
    <cellStyle name="Output 12 2 3 2 7" xfId="48061"/>
    <cellStyle name="Output 12 2 3 3" xfId="9921"/>
    <cellStyle name="Output 12 2 3 3 2" xfId="48062"/>
    <cellStyle name="Output 12 2 3 3 3" xfId="48063"/>
    <cellStyle name="Output 12 2 3 3 4" xfId="48064"/>
    <cellStyle name="Output 12 2 3 3 5" xfId="48065"/>
    <cellStyle name="Output 12 2 3 3 6" xfId="48066"/>
    <cellStyle name="Output 12 2 3 3 7" xfId="48067"/>
    <cellStyle name="Output 12 2 3 4" xfId="9922"/>
    <cellStyle name="Output 12 2 3 5" xfId="48068"/>
    <cellStyle name="Output 12 2 3 6" xfId="48069"/>
    <cellStyle name="Output 12 2 3 7" xfId="48070"/>
    <cellStyle name="Output 12 2 3 8" xfId="48071"/>
    <cellStyle name="Output 12 2 4" xfId="9923"/>
    <cellStyle name="Output 12 2 4 2" xfId="9924"/>
    <cellStyle name="Output 12 2 4 2 2" xfId="9925"/>
    <cellStyle name="Output 12 2 4 2 2 2" xfId="48072"/>
    <cellStyle name="Output 12 2 4 2 2 3" xfId="48073"/>
    <cellStyle name="Output 12 2 4 2 2 4" xfId="48074"/>
    <cellStyle name="Output 12 2 4 2 2 5" xfId="48075"/>
    <cellStyle name="Output 12 2 4 2 2 6" xfId="48076"/>
    <cellStyle name="Output 12 2 4 2 2 7" xfId="48077"/>
    <cellStyle name="Output 12 2 4 2 2 8" xfId="48078"/>
    <cellStyle name="Output 12 2 4 2 3" xfId="9926"/>
    <cellStyle name="Output 12 2 4 2 3 2" xfId="48079"/>
    <cellStyle name="Output 12 2 4 2 4" xfId="48080"/>
    <cellStyle name="Output 12 2 4 2 5" xfId="48081"/>
    <cellStyle name="Output 12 2 4 2 6" xfId="48082"/>
    <cellStyle name="Output 12 2 4 2 7" xfId="48083"/>
    <cellStyle name="Output 12 2 4 3" xfId="9927"/>
    <cellStyle name="Output 12 2 4 3 2" xfId="48084"/>
    <cellStyle name="Output 12 2 4 3 3" xfId="48085"/>
    <cellStyle name="Output 12 2 4 3 4" xfId="48086"/>
    <cellStyle name="Output 12 2 4 3 5" xfId="48087"/>
    <cellStyle name="Output 12 2 4 3 6" xfId="48088"/>
    <cellStyle name="Output 12 2 4 3 7" xfId="48089"/>
    <cellStyle name="Output 12 2 4 4" xfId="9928"/>
    <cellStyle name="Output 12 2 4 5" xfId="48090"/>
    <cellStyle name="Output 12 2 4 6" xfId="48091"/>
    <cellStyle name="Output 12 2 4 7" xfId="48092"/>
    <cellStyle name="Output 12 2 4 8" xfId="48093"/>
    <cellStyle name="Output 12 2 5" xfId="9929"/>
    <cellStyle name="Output 12 2 5 2" xfId="9930"/>
    <cellStyle name="Output 12 2 5 2 2" xfId="9931"/>
    <cellStyle name="Output 12 2 5 2 2 2" xfId="48094"/>
    <cellStyle name="Output 12 2 5 2 2 3" xfId="48095"/>
    <cellStyle name="Output 12 2 5 2 2 4" xfId="48096"/>
    <cellStyle name="Output 12 2 5 2 2 5" xfId="48097"/>
    <cellStyle name="Output 12 2 5 2 2 6" xfId="48098"/>
    <cellStyle name="Output 12 2 5 2 2 7" xfId="48099"/>
    <cellStyle name="Output 12 2 5 2 2 8" xfId="48100"/>
    <cellStyle name="Output 12 2 5 2 3" xfId="9932"/>
    <cellStyle name="Output 12 2 5 2 3 2" xfId="48101"/>
    <cellStyle name="Output 12 2 5 2 4" xfId="48102"/>
    <cellStyle name="Output 12 2 5 2 5" xfId="48103"/>
    <cellStyle name="Output 12 2 5 2 6" xfId="48104"/>
    <cellStyle name="Output 12 2 5 2 7" xfId="48105"/>
    <cellStyle name="Output 12 2 5 3" xfId="9933"/>
    <cellStyle name="Output 12 2 5 3 2" xfId="48106"/>
    <cellStyle name="Output 12 2 5 3 3" xfId="48107"/>
    <cellStyle name="Output 12 2 5 3 4" xfId="48108"/>
    <cellStyle name="Output 12 2 5 3 5" xfId="48109"/>
    <cellStyle name="Output 12 2 5 3 6" xfId="48110"/>
    <cellStyle name="Output 12 2 5 3 7" xfId="48111"/>
    <cellStyle name="Output 12 2 5 4" xfId="9934"/>
    <cellStyle name="Output 12 2 5 5" xfId="48112"/>
    <cellStyle name="Output 12 2 5 6" xfId="48113"/>
    <cellStyle name="Output 12 2 5 7" xfId="48114"/>
    <cellStyle name="Output 12 2 5 8" xfId="48115"/>
    <cellStyle name="Output 12 2 6" xfId="9935"/>
    <cellStyle name="Output 12 2 6 2" xfId="9936"/>
    <cellStyle name="Output 12 2 6 2 2" xfId="48116"/>
    <cellStyle name="Output 12 2 6 2 3" xfId="48117"/>
    <cellStyle name="Output 12 2 6 2 4" xfId="48118"/>
    <cellStyle name="Output 12 2 6 2 5" xfId="48119"/>
    <cellStyle name="Output 12 2 6 2 6" xfId="48120"/>
    <cellStyle name="Output 12 2 6 2 7" xfId="48121"/>
    <cellStyle name="Output 12 2 6 2 8" xfId="48122"/>
    <cellStyle name="Output 12 2 6 3" xfId="9937"/>
    <cellStyle name="Output 12 2 6 3 2" xfId="48123"/>
    <cellStyle name="Output 12 2 6 4" xfId="48124"/>
    <cellStyle name="Output 12 2 6 5" xfId="48125"/>
    <cellStyle name="Output 12 2 6 6" xfId="48126"/>
    <cellStyle name="Output 12 2 6 7" xfId="48127"/>
    <cellStyle name="Output 12 2 7" xfId="9938"/>
    <cellStyle name="Output 12 2 7 2" xfId="48128"/>
    <cellStyle name="Output 12 2 7 3" xfId="48129"/>
    <cellStyle name="Output 12 2 7 4" xfId="48130"/>
    <cellStyle name="Output 12 2 7 5" xfId="48131"/>
    <cellStyle name="Output 12 2 7 6" xfId="48132"/>
    <cellStyle name="Output 12 2 7 7" xfId="48133"/>
    <cellStyle name="Output 12 2 8" xfId="9939"/>
    <cellStyle name="Output 12 2 9" xfId="48134"/>
    <cellStyle name="Output 12 3" xfId="9940"/>
    <cellStyle name="Output 12 3 10" xfId="48135"/>
    <cellStyle name="Output 12 3 11" xfId="48136"/>
    <cellStyle name="Output 12 3 2" xfId="9941"/>
    <cellStyle name="Output 12 3 2 2" xfId="9942"/>
    <cellStyle name="Output 12 3 2 2 2" xfId="9943"/>
    <cellStyle name="Output 12 3 2 2 2 2" xfId="48137"/>
    <cellStyle name="Output 12 3 2 2 2 3" xfId="48138"/>
    <cellStyle name="Output 12 3 2 2 2 4" xfId="48139"/>
    <cellStyle name="Output 12 3 2 2 2 5" xfId="48140"/>
    <cellStyle name="Output 12 3 2 2 2 6" xfId="48141"/>
    <cellStyle name="Output 12 3 2 2 2 7" xfId="48142"/>
    <cellStyle name="Output 12 3 2 2 2 8" xfId="48143"/>
    <cellStyle name="Output 12 3 2 2 3" xfId="9944"/>
    <cellStyle name="Output 12 3 2 2 3 2" xfId="48144"/>
    <cellStyle name="Output 12 3 2 2 4" xfId="48145"/>
    <cellStyle name="Output 12 3 2 2 5" xfId="48146"/>
    <cellStyle name="Output 12 3 2 2 6" xfId="48147"/>
    <cellStyle name="Output 12 3 2 2 7" xfId="48148"/>
    <cellStyle name="Output 12 3 2 3" xfId="9945"/>
    <cellStyle name="Output 12 3 2 3 2" xfId="48149"/>
    <cellStyle name="Output 12 3 2 3 3" xfId="48150"/>
    <cellStyle name="Output 12 3 2 3 4" xfId="48151"/>
    <cellStyle name="Output 12 3 2 3 5" xfId="48152"/>
    <cellStyle name="Output 12 3 2 3 6" xfId="48153"/>
    <cellStyle name="Output 12 3 2 3 7" xfId="48154"/>
    <cellStyle name="Output 12 3 2 4" xfId="9946"/>
    <cellStyle name="Output 12 3 2 5" xfId="48155"/>
    <cellStyle name="Output 12 3 2 6" xfId="48156"/>
    <cellStyle name="Output 12 3 2 7" xfId="48157"/>
    <cellStyle name="Output 12 3 2 8" xfId="48158"/>
    <cellStyle name="Output 12 3 3" xfId="9947"/>
    <cellStyle name="Output 12 3 3 2" xfId="9948"/>
    <cellStyle name="Output 12 3 3 2 2" xfId="9949"/>
    <cellStyle name="Output 12 3 3 2 2 2" xfId="48159"/>
    <cellStyle name="Output 12 3 3 2 2 3" xfId="48160"/>
    <cellStyle name="Output 12 3 3 2 2 4" xfId="48161"/>
    <cellStyle name="Output 12 3 3 2 2 5" xfId="48162"/>
    <cellStyle name="Output 12 3 3 2 2 6" xfId="48163"/>
    <cellStyle name="Output 12 3 3 2 2 7" xfId="48164"/>
    <cellStyle name="Output 12 3 3 2 2 8" xfId="48165"/>
    <cellStyle name="Output 12 3 3 2 3" xfId="9950"/>
    <cellStyle name="Output 12 3 3 2 3 2" xfId="48166"/>
    <cellStyle name="Output 12 3 3 2 4" xfId="48167"/>
    <cellStyle name="Output 12 3 3 2 5" xfId="48168"/>
    <cellStyle name="Output 12 3 3 2 6" xfId="48169"/>
    <cellStyle name="Output 12 3 3 2 7" xfId="48170"/>
    <cellStyle name="Output 12 3 3 3" xfId="9951"/>
    <cellStyle name="Output 12 3 3 3 2" xfId="48171"/>
    <cellStyle name="Output 12 3 3 3 3" xfId="48172"/>
    <cellStyle name="Output 12 3 3 3 4" xfId="48173"/>
    <cellStyle name="Output 12 3 3 3 5" xfId="48174"/>
    <cellStyle name="Output 12 3 3 3 6" xfId="48175"/>
    <cellStyle name="Output 12 3 3 3 7" xfId="48176"/>
    <cellStyle name="Output 12 3 3 4" xfId="9952"/>
    <cellStyle name="Output 12 3 3 5" xfId="48177"/>
    <cellStyle name="Output 12 3 3 6" xfId="48178"/>
    <cellStyle name="Output 12 3 3 7" xfId="48179"/>
    <cellStyle name="Output 12 3 3 8" xfId="48180"/>
    <cellStyle name="Output 12 3 4" xfId="9953"/>
    <cellStyle name="Output 12 3 4 2" xfId="9954"/>
    <cellStyle name="Output 12 3 4 2 2" xfId="9955"/>
    <cellStyle name="Output 12 3 4 2 2 2" xfId="48181"/>
    <cellStyle name="Output 12 3 4 2 2 3" xfId="48182"/>
    <cellStyle name="Output 12 3 4 2 2 4" xfId="48183"/>
    <cellStyle name="Output 12 3 4 2 2 5" xfId="48184"/>
    <cellStyle name="Output 12 3 4 2 2 6" xfId="48185"/>
    <cellStyle name="Output 12 3 4 2 2 7" xfId="48186"/>
    <cellStyle name="Output 12 3 4 2 2 8" xfId="48187"/>
    <cellStyle name="Output 12 3 4 2 3" xfId="9956"/>
    <cellStyle name="Output 12 3 4 2 3 2" xfId="48188"/>
    <cellStyle name="Output 12 3 4 2 4" xfId="48189"/>
    <cellStyle name="Output 12 3 4 2 5" xfId="48190"/>
    <cellStyle name="Output 12 3 4 2 6" xfId="48191"/>
    <cellStyle name="Output 12 3 4 2 7" xfId="48192"/>
    <cellStyle name="Output 12 3 4 3" xfId="9957"/>
    <cellStyle name="Output 12 3 4 3 2" xfId="48193"/>
    <cellStyle name="Output 12 3 4 3 3" xfId="48194"/>
    <cellStyle name="Output 12 3 4 3 4" xfId="48195"/>
    <cellStyle name="Output 12 3 4 3 5" xfId="48196"/>
    <cellStyle name="Output 12 3 4 3 6" xfId="48197"/>
    <cellStyle name="Output 12 3 4 3 7" xfId="48198"/>
    <cellStyle name="Output 12 3 4 4" xfId="9958"/>
    <cellStyle name="Output 12 3 4 5" xfId="48199"/>
    <cellStyle name="Output 12 3 4 6" xfId="48200"/>
    <cellStyle name="Output 12 3 4 7" xfId="48201"/>
    <cellStyle name="Output 12 3 4 8" xfId="48202"/>
    <cellStyle name="Output 12 3 5" xfId="9959"/>
    <cellStyle name="Output 12 3 5 2" xfId="9960"/>
    <cellStyle name="Output 12 3 5 2 2" xfId="48203"/>
    <cellStyle name="Output 12 3 5 2 3" xfId="48204"/>
    <cellStyle name="Output 12 3 5 2 4" xfId="48205"/>
    <cellStyle name="Output 12 3 5 2 5" xfId="48206"/>
    <cellStyle name="Output 12 3 5 2 6" xfId="48207"/>
    <cellStyle name="Output 12 3 5 2 7" xfId="48208"/>
    <cellStyle name="Output 12 3 5 2 8" xfId="48209"/>
    <cellStyle name="Output 12 3 5 3" xfId="9961"/>
    <cellStyle name="Output 12 3 5 3 2" xfId="48210"/>
    <cellStyle name="Output 12 3 5 4" xfId="48211"/>
    <cellStyle name="Output 12 3 5 5" xfId="48212"/>
    <cellStyle name="Output 12 3 5 6" xfId="48213"/>
    <cellStyle name="Output 12 3 5 7" xfId="48214"/>
    <cellStyle name="Output 12 3 6" xfId="9962"/>
    <cellStyle name="Output 12 3 6 2" xfId="48215"/>
    <cellStyle name="Output 12 3 6 3" xfId="48216"/>
    <cellStyle name="Output 12 3 6 4" xfId="48217"/>
    <cellStyle name="Output 12 3 6 5" xfId="48218"/>
    <cellStyle name="Output 12 3 6 6" xfId="48219"/>
    <cellStyle name="Output 12 3 6 7" xfId="48220"/>
    <cellStyle name="Output 12 3 7" xfId="9963"/>
    <cellStyle name="Output 12 3 8" xfId="48221"/>
    <cellStyle name="Output 12 3 9" xfId="48222"/>
    <cellStyle name="Output 12 4" xfId="9964"/>
    <cellStyle name="Output 12 4 10" xfId="48223"/>
    <cellStyle name="Output 12 4 11" xfId="48224"/>
    <cellStyle name="Output 12 4 2" xfId="9965"/>
    <cellStyle name="Output 12 4 2 2" xfId="9966"/>
    <cellStyle name="Output 12 4 2 2 2" xfId="9967"/>
    <cellStyle name="Output 12 4 2 2 2 2" xfId="48225"/>
    <cellStyle name="Output 12 4 2 2 2 3" xfId="48226"/>
    <cellStyle name="Output 12 4 2 2 2 4" xfId="48227"/>
    <cellStyle name="Output 12 4 2 2 2 5" xfId="48228"/>
    <cellStyle name="Output 12 4 2 2 2 6" xfId="48229"/>
    <cellStyle name="Output 12 4 2 2 2 7" xfId="48230"/>
    <cellStyle name="Output 12 4 2 2 2 8" xfId="48231"/>
    <cellStyle name="Output 12 4 2 2 3" xfId="9968"/>
    <cellStyle name="Output 12 4 2 2 3 2" xfId="48232"/>
    <cellStyle name="Output 12 4 2 2 4" xfId="48233"/>
    <cellStyle name="Output 12 4 2 2 5" xfId="48234"/>
    <cellStyle name="Output 12 4 2 2 6" xfId="48235"/>
    <cellStyle name="Output 12 4 2 2 7" xfId="48236"/>
    <cellStyle name="Output 12 4 2 3" xfId="9969"/>
    <cellStyle name="Output 12 4 2 3 2" xfId="48237"/>
    <cellStyle name="Output 12 4 2 3 3" xfId="48238"/>
    <cellStyle name="Output 12 4 2 3 4" xfId="48239"/>
    <cellStyle name="Output 12 4 2 3 5" xfId="48240"/>
    <cellStyle name="Output 12 4 2 3 6" xfId="48241"/>
    <cellStyle name="Output 12 4 2 3 7" xfId="48242"/>
    <cellStyle name="Output 12 4 2 4" xfId="9970"/>
    <cellStyle name="Output 12 4 2 5" xfId="48243"/>
    <cellStyle name="Output 12 4 2 6" xfId="48244"/>
    <cellStyle name="Output 12 4 2 7" xfId="48245"/>
    <cellStyle name="Output 12 4 2 8" xfId="48246"/>
    <cellStyle name="Output 12 4 3" xfId="9971"/>
    <cellStyle name="Output 12 4 3 2" xfId="9972"/>
    <cellStyle name="Output 12 4 3 2 2" xfId="9973"/>
    <cellStyle name="Output 12 4 3 2 2 2" xfId="48247"/>
    <cellStyle name="Output 12 4 3 2 2 3" xfId="48248"/>
    <cellStyle name="Output 12 4 3 2 2 4" xfId="48249"/>
    <cellStyle name="Output 12 4 3 2 2 5" xfId="48250"/>
    <cellStyle name="Output 12 4 3 2 2 6" xfId="48251"/>
    <cellStyle name="Output 12 4 3 2 2 7" xfId="48252"/>
    <cellStyle name="Output 12 4 3 2 2 8" xfId="48253"/>
    <cellStyle name="Output 12 4 3 2 3" xfId="9974"/>
    <cellStyle name="Output 12 4 3 2 3 2" xfId="48254"/>
    <cellStyle name="Output 12 4 3 2 4" xfId="48255"/>
    <cellStyle name="Output 12 4 3 2 5" xfId="48256"/>
    <cellStyle name="Output 12 4 3 2 6" xfId="48257"/>
    <cellStyle name="Output 12 4 3 2 7" xfId="48258"/>
    <cellStyle name="Output 12 4 3 3" xfId="9975"/>
    <cellStyle name="Output 12 4 3 3 2" xfId="48259"/>
    <cellStyle name="Output 12 4 3 3 3" xfId="48260"/>
    <cellStyle name="Output 12 4 3 3 4" xfId="48261"/>
    <cellStyle name="Output 12 4 3 3 5" xfId="48262"/>
    <cellStyle name="Output 12 4 3 3 6" xfId="48263"/>
    <cellStyle name="Output 12 4 3 3 7" xfId="48264"/>
    <cellStyle name="Output 12 4 3 4" xfId="9976"/>
    <cellStyle name="Output 12 4 3 5" xfId="48265"/>
    <cellStyle name="Output 12 4 3 6" xfId="48266"/>
    <cellStyle name="Output 12 4 3 7" xfId="48267"/>
    <cellStyle name="Output 12 4 3 8" xfId="48268"/>
    <cellStyle name="Output 12 4 4" xfId="9977"/>
    <cellStyle name="Output 12 4 4 2" xfId="9978"/>
    <cellStyle name="Output 12 4 4 2 2" xfId="9979"/>
    <cellStyle name="Output 12 4 4 2 2 2" xfId="48269"/>
    <cellStyle name="Output 12 4 4 2 2 3" xfId="48270"/>
    <cellStyle name="Output 12 4 4 2 2 4" xfId="48271"/>
    <cellStyle name="Output 12 4 4 2 2 5" xfId="48272"/>
    <cellStyle name="Output 12 4 4 2 2 6" xfId="48273"/>
    <cellStyle name="Output 12 4 4 2 2 7" xfId="48274"/>
    <cellStyle name="Output 12 4 4 2 2 8" xfId="48275"/>
    <cellStyle name="Output 12 4 4 2 3" xfId="9980"/>
    <cellStyle name="Output 12 4 4 2 3 2" xfId="48276"/>
    <cellStyle name="Output 12 4 4 2 4" xfId="48277"/>
    <cellStyle name="Output 12 4 4 2 5" xfId="48278"/>
    <cellStyle name="Output 12 4 4 2 6" xfId="48279"/>
    <cellStyle name="Output 12 4 4 2 7" xfId="48280"/>
    <cellStyle name="Output 12 4 4 3" xfId="9981"/>
    <cellStyle name="Output 12 4 4 3 2" xfId="48281"/>
    <cellStyle name="Output 12 4 4 3 3" xfId="48282"/>
    <cellStyle name="Output 12 4 4 3 4" xfId="48283"/>
    <cellStyle name="Output 12 4 4 3 5" xfId="48284"/>
    <cellStyle name="Output 12 4 4 3 6" xfId="48285"/>
    <cellStyle name="Output 12 4 4 3 7" xfId="48286"/>
    <cellStyle name="Output 12 4 4 4" xfId="9982"/>
    <cellStyle name="Output 12 4 4 5" xfId="48287"/>
    <cellStyle name="Output 12 4 4 6" xfId="48288"/>
    <cellStyle name="Output 12 4 4 7" xfId="48289"/>
    <cellStyle name="Output 12 4 4 8" xfId="48290"/>
    <cellStyle name="Output 12 4 5" xfId="9983"/>
    <cellStyle name="Output 12 4 5 2" xfId="9984"/>
    <cellStyle name="Output 12 4 5 2 2" xfId="48291"/>
    <cellStyle name="Output 12 4 5 2 3" xfId="48292"/>
    <cellStyle name="Output 12 4 5 2 4" xfId="48293"/>
    <cellStyle name="Output 12 4 5 2 5" xfId="48294"/>
    <cellStyle name="Output 12 4 5 2 6" xfId="48295"/>
    <cellStyle name="Output 12 4 5 2 7" xfId="48296"/>
    <cellStyle name="Output 12 4 5 2 8" xfId="48297"/>
    <cellStyle name="Output 12 4 5 3" xfId="9985"/>
    <cellStyle name="Output 12 4 5 3 2" xfId="48298"/>
    <cellStyle name="Output 12 4 5 4" xfId="48299"/>
    <cellStyle name="Output 12 4 5 5" xfId="48300"/>
    <cellStyle name="Output 12 4 5 6" xfId="48301"/>
    <cellStyle name="Output 12 4 5 7" xfId="48302"/>
    <cellStyle name="Output 12 4 6" xfId="9986"/>
    <cellStyle name="Output 12 4 6 2" xfId="48303"/>
    <cellStyle name="Output 12 4 6 3" xfId="48304"/>
    <cellStyle name="Output 12 4 6 4" xfId="48305"/>
    <cellStyle name="Output 12 4 6 5" xfId="48306"/>
    <cellStyle name="Output 12 4 6 6" xfId="48307"/>
    <cellStyle name="Output 12 4 6 7" xfId="48308"/>
    <cellStyle name="Output 12 4 7" xfId="9987"/>
    <cellStyle name="Output 12 4 8" xfId="48309"/>
    <cellStyle name="Output 12 4 9" xfId="48310"/>
    <cellStyle name="Output 12 5" xfId="9988"/>
    <cellStyle name="Output 12 5 2" xfId="9989"/>
    <cellStyle name="Output 12 5 2 2" xfId="9990"/>
    <cellStyle name="Output 12 5 2 2 2" xfId="48311"/>
    <cellStyle name="Output 12 5 2 2 3" xfId="48312"/>
    <cellStyle name="Output 12 5 2 2 4" xfId="48313"/>
    <cellStyle name="Output 12 5 2 2 5" xfId="48314"/>
    <cellStyle name="Output 12 5 2 2 6" xfId="48315"/>
    <cellStyle name="Output 12 5 2 2 7" xfId="48316"/>
    <cellStyle name="Output 12 5 2 2 8" xfId="48317"/>
    <cellStyle name="Output 12 5 2 3" xfId="9991"/>
    <cellStyle name="Output 12 5 2 3 2" xfId="48318"/>
    <cellStyle name="Output 12 5 2 4" xfId="48319"/>
    <cellStyle name="Output 12 5 2 5" xfId="48320"/>
    <cellStyle name="Output 12 5 2 6" xfId="48321"/>
    <cellStyle name="Output 12 5 2 7" xfId="48322"/>
    <cellStyle name="Output 12 5 3" xfId="9992"/>
    <cellStyle name="Output 12 5 3 2" xfId="48323"/>
    <cellStyle name="Output 12 5 3 3" xfId="48324"/>
    <cellStyle name="Output 12 5 3 4" xfId="48325"/>
    <cellStyle name="Output 12 5 3 5" xfId="48326"/>
    <cellStyle name="Output 12 5 3 6" xfId="48327"/>
    <cellStyle name="Output 12 5 3 7" xfId="48328"/>
    <cellStyle name="Output 12 5 4" xfId="9993"/>
    <cellStyle name="Output 12 5 5" xfId="48329"/>
    <cellStyle name="Output 12 5 6" xfId="48330"/>
    <cellStyle name="Output 12 5 7" xfId="48331"/>
    <cellStyle name="Output 12 5 8" xfId="48332"/>
    <cellStyle name="Output 12 6" xfId="9994"/>
    <cellStyle name="Output 12 6 2" xfId="9995"/>
    <cellStyle name="Output 12 6 2 2" xfId="9996"/>
    <cellStyle name="Output 12 6 2 2 2" xfId="48333"/>
    <cellStyle name="Output 12 6 2 2 3" xfId="48334"/>
    <cellStyle name="Output 12 6 2 2 4" xfId="48335"/>
    <cellStyle name="Output 12 6 2 2 5" xfId="48336"/>
    <cellStyle name="Output 12 6 2 2 6" xfId="48337"/>
    <cellStyle name="Output 12 6 2 2 7" xfId="48338"/>
    <cellStyle name="Output 12 6 2 2 8" xfId="48339"/>
    <cellStyle name="Output 12 6 2 3" xfId="9997"/>
    <cellStyle name="Output 12 6 2 3 2" xfId="48340"/>
    <cellStyle name="Output 12 6 2 4" xfId="48341"/>
    <cellStyle name="Output 12 6 2 5" xfId="48342"/>
    <cellStyle name="Output 12 6 2 6" xfId="48343"/>
    <cellStyle name="Output 12 6 2 7" xfId="48344"/>
    <cellStyle name="Output 12 6 3" xfId="9998"/>
    <cellStyle name="Output 12 6 3 2" xfId="48345"/>
    <cellStyle name="Output 12 6 3 3" xfId="48346"/>
    <cellStyle name="Output 12 6 3 4" xfId="48347"/>
    <cellStyle name="Output 12 6 3 5" xfId="48348"/>
    <cellStyle name="Output 12 6 3 6" xfId="48349"/>
    <cellStyle name="Output 12 6 3 7" xfId="48350"/>
    <cellStyle name="Output 12 6 4" xfId="9999"/>
    <cellStyle name="Output 12 6 5" xfId="48351"/>
    <cellStyle name="Output 12 6 6" xfId="48352"/>
    <cellStyle name="Output 12 6 7" xfId="48353"/>
    <cellStyle name="Output 12 6 8" xfId="48354"/>
    <cellStyle name="Output 12 7" xfId="10000"/>
    <cellStyle name="Output 12 7 2" xfId="10001"/>
    <cellStyle name="Output 12 7 2 2" xfId="10002"/>
    <cellStyle name="Output 12 7 2 2 2" xfId="48355"/>
    <cellStyle name="Output 12 7 2 2 3" xfId="48356"/>
    <cellStyle name="Output 12 7 2 2 4" xfId="48357"/>
    <cellStyle name="Output 12 7 2 2 5" xfId="48358"/>
    <cellStyle name="Output 12 7 2 2 6" xfId="48359"/>
    <cellStyle name="Output 12 7 2 2 7" xfId="48360"/>
    <cellStyle name="Output 12 7 2 2 8" xfId="48361"/>
    <cellStyle name="Output 12 7 2 3" xfId="10003"/>
    <cellStyle name="Output 12 7 2 3 2" xfId="48362"/>
    <cellStyle name="Output 12 7 2 4" xfId="48363"/>
    <cellStyle name="Output 12 7 2 5" xfId="48364"/>
    <cellStyle name="Output 12 7 2 6" xfId="48365"/>
    <cellStyle name="Output 12 7 2 7" xfId="48366"/>
    <cellStyle name="Output 12 7 3" xfId="10004"/>
    <cellStyle name="Output 12 7 3 2" xfId="48367"/>
    <cellStyle name="Output 12 7 3 3" xfId="48368"/>
    <cellStyle name="Output 12 7 3 4" xfId="48369"/>
    <cellStyle name="Output 12 7 3 5" xfId="48370"/>
    <cellStyle name="Output 12 7 3 6" xfId="48371"/>
    <cellStyle name="Output 12 7 3 7" xfId="48372"/>
    <cellStyle name="Output 12 7 4" xfId="10005"/>
    <cellStyle name="Output 12 7 5" xfId="48373"/>
    <cellStyle name="Output 12 7 6" xfId="48374"/>
    <cellStyle name="Output 12 7 7" xfId="48375"/>
    <cellStyle name="Output 12 7 8" xfId="48376"/>
    <cellStyle name="Output 12 8" xfId="10006"/>
    <cellStyle name="Output 12 8 2" xfId="10007"/>
    <cellStyle name="Output 12 8 2 2" xfId="48377"/>
    <cellStyle name="Output 12 8 2 3" xfId="48378"/>
    <cellStyle name="Output 12 8 2 4" xfId="48379"/>
    <cellStyle name="Output 12 8 2 5" xfId="48380"/>
    <cellStyle name="Output 12 8 2 6" xfId="48381"/>
    <cellStyle name="Output 12 8 2 7" xfId="48382"/>
    <cellStyle name="Output 12 8 2 8" xfId="48383"/>
    <cellStyle name="Output 12 8 3" xfId="10008"/>
    <cellStyle name="Output 12 8 3 2" xfId="48384"/>
    <cellStyle name="Output 12 8 4" xfId="48385"/>
    <cellStyle name="Output 12 8 5" xfId="48386"/>
    <cellStyle name="Output 12 8 6" xfId="48387"/>
    <cellStyle name="Output 12 8 7" xfId="48388"/>
    <cellStyle name="Output 12 9" xfId="10009"/>
    <cellStyle name="Output 12 9 2" xfId="48389"/>
    <cellStyle name="Output 12 9 3" xfId="48390"/>
    <cellStyle name="Output 12 9 4" xfId="48391"/>
    <cellStyle name="Output 12 9 5" xfId="48392"/>
    <cellStyle name="Output 12 9 6" xfId="48393"/>
    <cellStyle name="Output 12 9 7" xfId="48394"/>
    <cellStyle name="Output 13" xfId="10010"/>
    <cellStyle name="Output 13 10" xfId="48395"/>
    <cellStyle name="Output 13 11" xfId="48396"/>
    <cellStyle name="Output 13 2" xfId="10011"/>
    <cellStyle name="Output 13 2 2" xfId="10012"/>
    <cellStyle name="Output 13 2 2 2" xfId="10013"/>
    <cellStyle name="Output 13 2 2 2 2" xfId="48397"/>
    <cellStyle name="Output 13 2 2 2 3" xfId="48398"/>
    <cellStyle name="Output 13 2 2 2 4" xfId="48399"/>
    <cellStyle name="Output 13 2 2 2 5" xfId="48400"/>
    <cellStyle name="Output 13 2 2 2 6" xfId="48401"/>
    <cellStyle name="Output 13 2 2 2 7" xfId="48402"/>
    <cellStyle name="Output 13 2 2 2 8" xfId="48403"/>
    <cellStyle name="Output 13 2 2 3" xfId="10014"/>
    <cellStyle name="Output 13 2 2 3 2" xfId="48404"/>
    <cellStyle name="Output 13 2 2 4" xfId="48405"/>
    <cellStyle name="Output 13 2 2 5" xfId="48406"/>
    <cellStyle name="Output 13 2 2 6" xfId="48407"/>
    <cellStyle name="Output 13 2 2 7" xfId="48408"/>
    <cellStyle name="Output 13 2 3" xfId="10015"/>
    <cellStyle name="Output 13 2 3 2" xfId="48409"/>
    <cellStyle name="Output 13 2 3 3" xfId="48410"/>
    <cellStyle name="Output 13 2 3 4" xfId="48411"/>
    <cellStyle name="Output 13 2 3 5" xfId="48412"/>
    <cellStyle name="Output 13 2 3 6" xfId="48413"/>
    <cellStyle name="Output 13 2 3 7" xfId="48414"/>
    <cellStyle name="Output 13 2 4" xfId="10016"/>
    <cellStyle name="Output 13 2 5" xfId="48415"/>
    <cellStyle name="Output 13 2 6" xfId="48416"/>
    <cellStyle name="Output 13 2 7" xfId="48417"/>
    <cellStyle name="Output 13 2 8" xfId="48418"/>
    <cellStyle name="Output 13 3" xfId="10017"/>
    <cellStyle name="Output 13 3 2" xfId="10018"/>
    <cellStyle name="Output 13 3 2 2" xfId="10019"/>
    <cellStyle name="Output 13 3 2 2 2" xfId="48419"/>
    <cellStyle name="Output 13 3 2 2 3" xfId="48420"/>
    <cellStyle name="Output 13 3 2 2 4" xfId="48421"/>
    <cellStyle name="Output 13 3 2 2 5" xfId="48422"/>
    <cellStyle name="Output 13 3 2 2 6" xfId="48423"/>
    <cellStyle name="Output 13 3 2 2 7" xfId="48424"/>
    <cellStyle name="Output 13 3 2 2 8" xfId="48425"/>
    <cellStyle name="Output 13 3 2 3" xfId="10020"/>
    <cellStyle name="Output 13 3 2 3 2" xfId="48426"/>
    <cellStyle name="Output 13 3 2 4" xfId="48427"/>
    <cellStyle name="Output 13 3 2 5" xfId="48428"/>
    <cellStyle name="Output 13 3 2 6" xfId="48429"/>
    <cellStyle name="Output 13 3 2 7" xfId="48430"/>
    <cellStyle name="Output 13 3 3" xfId="10021"/>
    <cellStyle name="Output 13 3 3 2" xfId="48431"/>
    <cellStyle name="Output 13 3 3 3" xfId="48432"/>
    <cellStyle name="Output 13 3 3 4" xfId="48433"/>
    <cellStyle name="Output 13 3 3 5" xfId="48434"/>
    <cellStyle name="Output 13 3 3 6" xfId="48435"/>
    <cellStyle name="Output 13 3 3 7" xfId="48436"/>
    <cellStyle name="Output 13 3 4" xfId="10022"/>
    <cellStyle name="Output 13 3 5" xfId="48437"/>
    <cellStyle name="Output 13 3 6" xfId="48438"/>
    <cellStyle name="Output 13 3 7" xfId="48439"/>
    <cellStyle name="Output 13 3 8" xfId="48440"/>
    <cellStyle name="Output 13 4" xfId="10023"/>
    <cellStyle name="Output 13 4 2" xfId="10024"/>
    <cellStyle name="Output 13 4 2 2" xfId="10025"/>
    <cellStyle name="Output 13 4 2 2 2" xfId="48441"/>
    <cellStyle name="Output 13 4 2 2 3" xfId="48442"/>
    <cellStyle name="Output 13 4 2 2 4" xfId="48443"/>
    <cellStyle name="Output 13 4 2 2 5" xfId="48444"/>
    <cellStyle name="Output 13 4 2 2 6" xfId="48445"/>
    <cellStyle name="Output 13 4 2 2 7" xfId="48446"/>
    <cellStyle name="Output 13 4 2 2 8" xfId="48447"/>
    <cellStyle name="Output 13 4 2 3" xfId="10026"/>
    <cellStyle name="Output 13 4 2 3 2" xfId="48448"/>
    <cellStyle name="Output 13 4 2 4" xfId="48449"/>
    <cellStyle name="Output 13 4 2 5" xfId="48450"/>
    <cellStyle name="Output 13 4 2 6" xfId="48451"/>
    <cellStyle name="Output 13 4 2 7" xfId="48452"/>
    <cellStyle name="Output 13 4 3" xfId="10027"/>
    <cellStyle name="Output 13 4 3 2" xfId="48453"/>
    <cellStyle name="Output 13 4 3 3" xfId="48454"/>
    <cellStyle name="Output 13 4 3 4" xfId="48455"/>
    <cellStyle name="Output 13 4 3 5" xfId="48456"/>
    <cellStyle name="Output 13 4 3 6" xfId="48457"/>
    <cellStyle name="Output 13 4 3 7" xfId="48458"/>
    <cellStyle name="Output 13 4 4" xfId="10028"/>
    <cellStyle name="Output 13 4 5" xfId="48459"/>
    <cellStyle name="Output 13 4 6" xfId="48460"/>
    <cellStyle name="Output 13 4 7" xfId="48461"/>
    <cellStyle name="Output 13 4 8" xfId="48462"/>
    <cellStyle name="Output 13 5" xfId="10029"/>
    <cellStyle name="Output 13 5 2" xfId="10030"/>
    <cellStyle name="Output 13 5 2 2" xfId="48463"/>
    <cellStyle name="Output 13 5 2 3" xfId="48464"/>
    <cellStyle name="Output 13 5 2 4" xfId="48465"/>
    <cellStyle name="Output 13 5 2 5" xfId="48466"/>
    <cellStyle name="Output 13 5 2 6" xfId="48467"/>
    <cellStyle name="Output 13 5 2 7" xfId="48468"/>
    <cellStyle name="Output 13 5 2 8" xfId="48469"/>
    <cellStyle name="Output 13 5 3" xfId="10031"/>
    <cellStyle name="Output 13 5 3 2" xfId="48470"/>
    <cellStyle name="Output 13 5 4" xfId="48471"/>
    <cellStyle name="Output 13 5 5" xfId="48472"/>
    <cellStyle name="Output 13 5 6" xfId="48473"/>
    <cellStyle name="Output 13 5 7" xfId="48474"/>
    <cellStyle name="Output 13 6" xfId="10032"/>
    <cellStyle name="Output 13 6 2" xfId="48475"/>
    <cellStyle name="Output 13 6 3" xfId="48476"/>
    <cellStyle name="Output 13 6 4" xfId="48477"/>
    <cellStyle name="Output 13 6 5" xfId="48478"/>
    <cellStyle name="Output 13 6 6" xfId="48479"/>
    <cellStyle name="Output 13 6 7" xfId="48480"/>
    <cellStyle name="Output 13 7" xfId="10033"/>
    <cellStyle name="Output 13 8" xfId="48481"/>
    <cellStyle name="Output 13 9" xfId="48482"/>
    <cellStyle name="Output 14" xfId="10034"/>
    <cellStyle name="Output 14 2" xfId="10035"/>
    <cellStyle name="Output 14 2 2" xfId="10036"/>
    <cellStyle name="Output 14 2 2 2" xfId="48483"/>
    <cellStyle name="Output 14 2 2 3" xfId="48484"/>
    <cellStyle name="Output 14 2 2 4" xfId="48485"/>
    <cellStyle name="Output 14 2 2 5" xfId="48486"/>
    <cellStyle name="Output 14 2 2 6" xfId="48487"/>
    <cellStyle name="Output 14 2 2 7" xfId="48488"/>
    <cellStyle name="Output 14 2 2 8" xfId="48489"/>
    <cellStyle name="Output 14 2 3" xfId="10037"/>
    <cellStyle name="Output 14 2 3 2" xfId="48490"/>
    <cellStyle name="Output 14 2 4" xfId="48491"/>
    <cellStyle name="Output 14 2 5" xfId="48492"/>
    <cellStyle name="Output 14 2 6" xfId="48493"/>
    <cellStyle name="Output 14 2 7" xfId="48494"/>
    <cellStyle name="Output 14 3" xfId="10038"/>
    <cellStyle name="Output 14 3 2" xfId="48495"/>
    <cellStyle name="Output 14 3 3" xfId="48496"/>
    <cellStyle name="Output 14 3 4" xfId="48497"/>
    <cellStyle name="Output 14 3 5" xfId="48498"/>
    <cellStyle name="Output 14 3 6" xfId="48499"/>
    <cellStyle name="Output 14 3 7" xfId="48500"/>
    <cellStyle name="Output 14 4" xfId="10039"/>
    <cellStyle name="Output 14 5" xfId="48501"/>
    <cellStyle name="Output 14 6" xfId="48502"/>
    <cellStyle name="Output 14 7" xfId="48503"/>
    <cellStyle name="Output 14 8" xfId="48504"/>
    <cellStyle name="Output 15" xfId="10040"/>
    <cellStyle name="Output 15 2" xfId="10041"/>
    <cellStyle name="Output 15 2 2" xfId="10042"/>
    <cellStyle name="Output 15 2 2 2" xfId="48505"/>
    <cellStyle name="Output 15 2 2 3" xfId="48506"/>
    <cellStyle name="Output 15 2 2 4" xfId="48507"/>
    <cellStyle name="Output 15 2 2 5" xfId="48508"/>
    <cellStyle name="Output 15 2 2 6" xfId="48509"/>
    <cellStyle name="Output 15 2 2 7" xfId="48510"/>
    <cellStyle name="Output 15 2 2 8" xfId="48511"/>
    <cellStyle name="Output 15 2 3" xfId="10043"/>
    <cellStyle name="Output 15 2 3 2" xfId="48512"/>
    <cellStyle name="Output 15 2 4" xfId="48513"/>
    <cellStyle name="Output 15 2 5" xfId="48514"/>
    <cellStyle name="Output 15 2 6" xfId="48515"/>
    <cellStyle name="Output 15 2 7" xfId="48516"/>
    <cellStyle name="Output 15 3" xfId="10044"/>
    <cellStyle name="Output 15 3 2" xfId="48517"/>
    <cellStyle name="Output 15 3 3" xfId="48518"/>
    <cellStyle name="Output 15 3 4" xfId="48519"/>
    <cellStyle name="Output 15 3 5" xfId="48520"/>
    <cellStyle name="Output 15 3 6" xfId="48521"/>
    <cellStyle name="Output 15 3 7" xfId="48522"/>
    <cellStyle name="Output 15 4" xfId="10045"/>
    <cellStyle name="Output 15 5" xfId="48523"/>
    <cellStyle name="Output 15 6" xfId="48524"/>
    <cellStyle name="Output 15 7" xfId="48525"/>
    <cellStyle name="Output 15 8" xfId="48526"/>
    <cellStyle name="Output 16" xfId="10046"/>
    <cellStyle name="Output 16 2" xfId="10047"/>
    <cellStyle name="Output 16 2 2" xfId="10048"/>
    <cellStyle name="Output 16 2 2 2" xfId="48527"/>
    <cellStyle name="Output 16 2 2 3" xfId="48528"/>
    <cellStyle name="Output 16 2 2 4" xfId="48529"/>
    <cellStyle name="Output 16 2 2 5" xfId="48530"/>
    <cellStyle name="Output 16 2 2 6" xfId="48531"/>
    <cellStyle name="Output 16 2 2 7" xfId="48532"/>
    <cellStyle name="Output 16 2 2 8" xfId="48533"/>
    <cellStyle name="Output 16 2 3" xfId="10049"/>
    <cellStyle name="Output 16 2 3 2" xfId="48534"/>
    <cellStyle name="Output 16 2 4" xfId="48535"/>
    <cellStyle name="Output 16 2 5" xfId="48536"/>
    <cellStyle name="Output 16 2 6" xfId="48537"/>
    <cellStyle name="Output 16 2 7" xfId="48538"/>
    <cellStyle name="Output 16 3" xfId="10050"/>
    <cellStyle name="Output 16 3 2" xfId="48539"/>
    <cellStyle name="Output 16 3 3" xfId="48540"/>
    <cellStyle name="Output 16 3 4" xfId="48541"/>
    <cellStyle name="Output 16 3 5" xfId="48542"/>
    <cellStyle name="Output 16 3 6" xfId="48543"/>
    <cellStyle name="Output 16 3 7" xfId="48544"/>
    <cellStyle name="Output 16 4" xfId="10051"/>
    <cellStyle name="Output 16 5" xfId="48545"/>
    <cellStyle name="Output 16 6" xfId="48546"/>
    <cellStyle name="Output 16 7" xfId="48547"/>
    <cellStyle name="Output 16 8" xfId="48548"/>
    <cellStyle name="Output 17" xfId="10052"/>
    <cellStyle name="Output 17 2" xfId="10053"/>
    <cellStyle name="Output 17 2 2" xfId="48549"/>
    <cellStyle name="Output 17 2 3" xfId="48550"/>
    <cellStyle name="Output 17 2 4" xfId="48551"/>
    <cellStyle name="Output 17 2 5" xfId="48552"/>
    <cellStyle name="Output 17 2 6" xfId="48553"/>
    <cellStyle name="Output 17 2 7" xfId="48554"/>
    <cellStyle name="Output 17 2 8" xfId="48555"/>
    <cellStyle name="Output 17 3" xfId="10054"/>
    <cellStyle name="Output 17 3 2" xfId="48556"/>
    <cellStyle name="Output 17 4" xfId="48557"/>
    <cellStyle name="Output 17 5" xfId="48558"/>
    <cellStyle name="Output 17 6" xfId="48559"/>
    <cellStyle name="Output 17 7" xfId="48560"/>
    <cellStyle name="Output 18" xfId="10055"/>
    <cellStyle name="Output 18 2" xfId="48561"/>
    <cellStyle name="Output 18 3" xfId="48562"/>
    <cellStyle name="Output 18 4" xfId="48563"/>
    <cellStyle name="Output 18 5" xfId="48564"/>
    <cellStyle name="Output 18 6" xfId="48565"/>
    <cellStyle name="Output 18 7" xfId="48566"/>
    <cellStyle name="Output 19" xfId="10056"/>
    <cellStyle name="Output 2" xfId="10057"/>
    <cellStyle name="Output 2 10" xfId="10058"/>
    <cellStyle name="Output 2 10 2" xfId="48567"/>
    <cellStyle name="Output 2 10 3" xfId="48568"/>
    <cellStyle name="Output 2 10 4" xfId="48569"/>
    <cellStyle name="Output 2 10 5" xfId="48570"/>
    <cellStyle name="Output 2 10 6" xfId="48571"/>
    <cellStyle name="Output 2 10 7" xfId="48572"/>
    <cellStyle name="Output 2 11" xfId="10059"/>
    <cellStyle name="Output 2 12" xfId="48573"/>
    <cellStyle name="Output 2 13" xfId="48574"/>
    <cellStyle name="Output 2 14" xfId="48575"/>
    <cellStyle name="Output 2 15" xfId="48576"/>
    <cellStyle name="Output 2 2" xfId="10060"/>
    <cellStyle name="Output 2 2 10" xfId="48577"/>
    <cellStyle name="Output 2 2 11" xfId="48578"/>
    <cellStyle name="Output 2 2 12" xfId="48579"/>
    <cellStyle name="Output 2 2 2" xfId="10061"/>
    <cellStyle name="Output 2 2 2 10" xfId="48580"/>
    <cellStyle name="Output 2 2 2 11" xfId="48581"/>
    <cellStyle name="Output 2 2 2 2" xfId="10062"/>
    <cellStyle name="Output 2 2 2 2 2" xfId="10063"/>
    <cellStyle name="Output 2 2 2 2 2 2" xfId="10064"/>
    <cellStyle name="Output 2 2 2 2 2 2 2" xfId="48582"/>
    <cellStyle name="Output 2 2 2 2 2 2 3" xfId="48583"/>
    <cellStyle name="Output 2 2 2 2 2 2 4" xfId="48584"/>
    <cellStyle name="Output 2 2 2 2 2 2 5" xfId="48585"/>
    <cellStyle name="Output 2 2 2 2 2 2 6" xfId="48586"/>
    <cellStyle name="Output 2 2 2 2 2 2 7" xfId="48587"/>
    <cellStyle name="Output 2 2 2 2 2 2 8" xfId="48588"/>
    <cellStyle name="Output 2 2 2 2 2 3" xfId="10065"/>
    <cellStyle name="Output 2 2 2 2 2 3 2" xfId="48589"/>
    <cellStyle name="Output 2 2 2 2 2 4" xfId="48590"/>
    <cellStyle name="Output 2 2 2 2 2 5" xfId="48591"/>
    <cellStyle name="Output 2 2 2 2 2 6" xfId="48592"/>
    <cellStyle name="Output 2 2 2 2 2 7" xfId="48593"/>
    <cellStyle name="Output 2 2 2 2 3" xfId="10066"/>
    <cellStyle name="Output 2 2 2 2 3 2" xfId="48594"/>
    <cellStyle name="Output 2 2 2 2 3 3" xfId="48595"/>
    <cellStyle name="Output 2 2 2 2 3 4" xfId="48596"/>
    <cellStyle name="Output 2 2 2 2 3 5" xfId="48597"/>
    <cellStyle name="Output 2 2 2 2 3 6" xfId="48598"/>
    <cellStyle name="Output 2 2 2 2 3 7" xfId="48599"/>
    <cellStyle name="Output 2 2 2 2 4" xfId="10067"/>
    <cellStyle name="Output 2 2 2 2 5" xfId="48600"/>
    <cellStyle name="Output 2 2 2 2 6" xfId="48601"/>
    <cellStyle name="Output 2 2 2 2 7" xfId="48602"/>
    <cellStyle name="Output 2 2 2 2 8" xfId="48603"/>
    <cellStyle name="Output 2 2 2 3" xfId="10068"/>
    <cellStyle name="Output 2 2 2 3 2" xfId="10069"/>
    <cellStyle name="Output 2 2 2 3 2 2" xfId="10070"/>
    <cellStyle name="Output 2 2 2 3 2 2 2" xfId="48604"/>
    <cellStyle name="Output 2 2 2 3 2 2 3" xfId="48605"/>
    <cellStyle name="Output 2 2 2 3 2 2 4" xfId="48606"/>
    <cellStyle name="Output 2 2 2 3 2 2 5" xfId="48607"/>
    <cellStyle name="Output 2 2 2 3 2 2 6" xfId="48608"/>
    <cellStyle name="Output 2 2 2 3 2 2 7" xfId="48609"/>
    <cellStyle name="Output 2 2 2 3 2 2 8" xfId="48610"/>
    <cellStyle name="Output 2 2 2 3 2 3" xfId="10071"/>
    <cellStyle name="Output 2 2 2 3 2 3 2" xfId="48611"/>
    <cellStyle name="Output 2 2 2 3 2 4" xfId="48612"/>
    <cellStyle name="Output 2 2 2 3 2 5" xfId="48613"/>
    <cellStyle name="Output 2 2 2 3 2 6" xfId="48614"/>
    <cellStyle name="Output 2 2 2 3 2 7" xfId="48615"/>
    <cellStyle name="Output 2 2 2 3 3" xfId="10072"/>
    <cellStyle name="Output 2 2 2 3 3 2" xfId="48616"/>
    <cellStyle name="Output 2 2 2 3 3 3" xfId="48617"/>
    <cellStyle name="Output 2 2 2 3 3 4" xfId="48618"/>
    <cellStyle name="Output 2 2 2 3 3 5" xfId="48619"/>
    <cellStyle name="Output 2 2 2 3 3 6" xfId="48620"/>
    <cellStyle name="Output 2 2 2 3 3 7" xfId="48621"/>
    <cellStyle name="Output 2 2 2 3 4" xfId="10073"/>
    <cellStyle name="Output 2 2 2 3 5" xfId="48622"/>
    <cellStyle name="Output 2 2 2 3 6" xfId="48623"/>
    <cellStyle name="Output 2 2 2 3 7" xfId="48624"/>
    <cellStyle name="Output 2 2 2 3 8" xfId="48625"/>
    <cellStyle name="Output 2 2 2 4" xfId="10074"/>
    <cellStyle name="Output 2 2 2 4 2" xfId="10075"/>
    <cellStyle name="Output 2 2 2 4 2 2" xfId="10076"/>
    <cellStyle name="Output 2 2 2 4 2 2 2" xfId="48626"/>
    <cellStyle name="Output 2 2 2 4 2 2 3" xfId="48627"/>
    <cellStyle name="Output 2 2 2 4 2 2 4" xfId="48628"/>
    <cellStyle name="Output 2 2 2 4 2 2 5" xfId="48629"/>
    <cellStyle name="Output 2 2 2 4 2 2 6" xfId="48630"/>
    <cellStyle name="Output 2 2 2 4 2 2 7" xfId="48631"/>
    <cellStyle name="Output 2 2 2 4 2 2 8" xfId="48632"/>
    <cellStyle name="Output 2 2 2 4 2 3" xfId="10077"/>
    <cellStyle name="Output 2 2 2 4 2 3 2" xfId="48633"/>
    <cellStyle name="Output 2 2 2 4 2 4" xfId="48634"/>
    <cellStyle name="Output 2 2 2 4 2 5" xfId="48635"/>
    <cellStyle name="Output 2 2 2 4 2 6" xfId="48636"/>
    <cellStyle name="Output 2 2 2 4 2 7" xfId="48637"/>
    <cellStyle name="Output 2 2 2 4 3" xfId="10078"/>
    <cellStyle name="Output 2 2 2 4 3 2" xfId="48638"/>
    <cellStyle name="Output 2 2 2 4 3 3" xfId="48639"/>
    <cellStyle name="Output 2 2 2 4 3 4" xfId="48640"/>
    <cellStyle name="Output 2 2 2 4 3 5" xfId="48641"/>
    <cellStyle name="Output 2 2 2 4 3 6" xfId="48642"/>
    <cellStyle name="Output 2 2 2 4 3 7" xfId="48643"/>
    <cellStyle name="Output 2 2 2 4 4" xfId="10079"/>
    <cellStyle name="Output 2 2 2 4 5" xfId="48644"/>
    <cellStyle name="Output 2 2 2 4 6" xfId="48645"/>
    <cellStyle name="Output 2 2 2 4 7" xfId="48646"/>
    <cellStyle name="Output 2 2 2 4 8" xfId="48647"/>
    <cellStyle name="Output 2 2 2 5" xfId="10080"/>
    <cellStyle name="Output 2 2 2 5 2" xfId="10081"/>
    <cellStyle name="Output 2 2 2 5 2 2" xfId="48648"/>
    <cellStyle name="Output 2 2 2 5 2 3" xfId="48649"/>
    <cellStyle name="Output 2 2 2 5 2 4" xfId="48650"/>
    <cellStyle name="Output 2 2 2 5 2 5" xfId="48651"/>
    <cellStyle name="Output 2 2 2 5 2 6" xfId="48652"/>
    <cellStyle name="Output 2 2 2 5 2 7" xfId="48653"/>
    <cellStyle name="Output 2 2 2 5 2 8" xfId="48654"/>
    <cellStyle name="Output 2 2 2 5 3" xfId="10082"/>
    <cellStyle name="Output 2 2 2 5 3 2" xfId="48655"/>
    <cellStyle name="Output 2 2 2 5 4" xfId="48656"/>
    <cellStyle name="Output 2 2 2 5 5" xfId="48657"/>
    <cellStyle name="Output 2 2 2 5 6" xfId="48658"/>
    <cellStyle name="Output 2 2 2 5 7" xfId="48659"/>
    <cellStyle name="Output 2 2 2 6" xfId="10083"/>
    <cellStyle name="Output 2 2 2 6 2" xfId="48660"/>
    <cellStyle name="Output 2 2 2 6 3" xfId="48661"/>
    <cellStyle name="Output 2 2 2 6 4" xfId="48662"/>
    <cellStyle name="Output 2 2 2 6 5" xfId="48663"/>
    <cellStyle name="Output 2 2 2 6 6" xfId="48664"/>
    <cellStyle name="Output 2 2 2 6 7" xfId="48665"/>
    <cellStyle name="Output 2 2 2 7" xfId="10084"/>
    <cellStyle name="Output 2 2 2 8" xfId="48666"/>
    <cellStyle name="Output 2 2 2 9" xfId="48667"/>
    <cellStyle name="Output 2 2 3" xfId="10085"/>
    <cellStyle name="Output 2 2 3 2" xfId="10086"/>
    <cellStyle name="Output 2 2 3 2 2" xfId="10087"/>
    <cellStyle name="Output 2 2 3 2 2 2" xfId="48668"/>
    <cellStyle name="Output 2 2 3 2 2 3" xfId="48669"/>
    <cellStyle name="Output 2 2 3 2 2 4" xfId="48670"/>
    <cellStyle name="Output 2 2 3 2 2 5" xfId="48671"/>
    <cellStyle name="Output 2 2 3 2 2 6" xfId="48672"/>
    <cellStyle name="Output 2 2 3 2 2 7" xfId="48673"/>
    <cellStyle name="Output 2 2 3 2 2 8" xfId="48674"/>
    <cellStyle name="Output 2 2 3 2 3" xfId="10088"/>
    <cellStyle name="Output 2 2 3 2 3 2" xfId="48675"/>
    <cellStyle name="Output 2 2 3 2 4" xfId="48676"/>
    <cellStyle name="Output 2 2 3 2 5" xfId="48677"/>
    <cellStyle name="Output 2 2 3 2 6" xfId="48678"/>
    <cellStyle name="Output 2 2 3 2 7" xfId="48679"/>
    <cellStyle name="Output 2 2 3 3" xfId="10089"/>
    <cellStyle name="Output 2 2 3 3 2" xfId="48680"/>
    <cellStyle name="Output 2 2 3 3 3" xfId="48681"/>
    <cellStyle name="Output 2 2 3 3 4" xfId="48682"/>
    <cellStyle name="Output 2 2 3 3 5" xfId="48683"/>
    <cellStyle name="Output 2 2 3 3 6" xfId="48684"/>
    <cellStyle name="Output 2 2 3 3 7" xfId="48685"/>
    <cellStyle name="Output 2 2 3 4" xfId="10090"/>
    <cellStyle name="Output 2 2 3 5" xfId="48686"/>
    <cellStyle name="Output 2 2 3 6" xfId="48687"/>
    <cellStyle name="Output 2 2 3 7" xfId="48688"/>
    <cellStyle name="Output 2 2 3 8" xfId="48689"/>
    <cellStyle name="Output 2 2 4" xfId="10091"/>
    <cellStyle name="Output 2 2 4 2" xfId="10092"/>
    <cellStyle name="Output 2 2 4 2 2" xfId="10093"/>
    <cellStyle name="Output 2 2 4 2 2 2" xfId="48690"/>
    <cellStyle name="Output 2 2 4 2 2 3" xfId="48691"/>
    <cellStyle name="Output 2 2 4 2 2 4" xfId="48692"/>
    <cellStyle name="Output 2 2 4 2 2 5" xfId="48693"/>
    <cellStyle name="Output 2 2 4 2 2 6" xfId="48694"/>
    <cellStyle name="Output 2 2 4 2 2 7" xfId="48695"/>
    <cellStyle name="Output 2 2 4 2 2 8" xfId="48696"/>
    <cellStyle name="Output 2 2 4 2 3" xfId="10094"/>
    <cellStyle name="Output 2 2 4 2 3 2" xfId="48697"/>
    <cellStyle name="Output 2 2 4 2 4" xfId="48698"/>
    <cellStyle name="Output 2 2 4 2 5" xfId="48699"/>
    <cellStyle name="Output 2 2 4 2 6" xfId="48700"/>
    <cellStyle name="Output 2 2 4 2 7" xfId="48701"/>
    <cellStyle name="Output 2 2 4 3" xfId="10095"/>
    <cellStyle name="Output 2 2 4 3 2" xfId="48702"/>
    <cellStyle name="Output 2 2 4 3 3" xfId="48703"/>
    <cellStyle name="Output 2 2 4 3 4" xfId="48704"/>
    <cellStyle name="Output 2 2 4 3 5" xfId="48705"/>
    <cellStyle name="Output 2 2 4 3 6" xfId="48706"/>
    <cellStyle name="Output 2 2 4 3 7" xfId="48707"/>
    <cellStyle name="Output 2 2 4 4" xfId="10096"/>
    <cellStyle name="Output 2 2 4 5" xfId="48708"/>
    <cellStyle name="Output 2 2 4 6" xfId="48709"/>
    <cellStyle name="Output 2 2 4 7" xfId="48710"/>
    <cellStyle name="Output 2 2 4 8" xfId="48711"/>
    <cellStyle name="Output 2 2 5" xfId="10097"/>
    <cellStyle name="Output 2 2 5 2" xfId="10098"/>
    <cellStyle name="Output 2 2 5 2 2" xfId="10099"/>
    <cellStyle name="Output 2 2 5 2 2 2" xfId="48712"/>
    <cellStyle name="Output 2 2 5 2 2 3" xfId="48713"/>
    <cellStyle name="Output 2 2 5 2 2 4" xfId="48714"/>
    <cellStyle name="Output 2 2 5 2 2 5" xfId="48715"/>
    <cellStyle name="Output 2 2 5 2 2 6" xfId="48716"/>
    <cellStyle name="Output 2 2 5 2 2 7" xfId="48717"/>
    <cellStyle name="Output 2 2 5 2 2 8" xfId="48718"/>
    <cellStyle name="Output 2 2 5 2 3" xfId="10100"/>
    <cellStyle name="Output 2 2 5 2 3 2" xfId="48719"/>
    <cellStyle name="Output 2 2 5 2 4" xfId="48720"/>
    <cellStyle name="Output 2 2 5 2 5" xfId="48721"/>
    <cellStyle name="Output 2 2 5 2 6" xfId="48722"/>
    <cellStyle name="Output 2 2 5 2 7" xfId="48723"/>
    <cellStyle name="Output 2 2 5 3" xfId="10101"/>
    <cellStyle name="Output 2 2 5 3 2" xfId="48724"/>
    <cellStyle name="Output 2 2 5 3 3" xfId="48725"/>
    <cellStyle name="Output 2 2 5 3 4" xfId="48726"/>
    <cellStyle name="Output 2 2 5 3 5" xfId="48727"/>
    <cellStyle name="Output 2 2 5 3 6" xfId="48728"/>
    <cellStyle name="Output 2 2 5 3 7" xfId="48729"/>
    <cellStyle name="Output 2 2 5 4" xfId="10102"/>
    <cellStyle name="Output 2 2 5 5" xfId="48730"/>
    <cellStyle name="Output 2 2 5 6" xfId="48731"/>
    <cellStyle name="Output 2 2 5 7" xfId="48732"/>
    <cellStyle name="Output 2 2 5 8" xfId="48733"/>
    <cellStyle name="Output 2 2 6" xfId="10103"/>
    <cellStyle name="Output 2 2 6 2" xfId="10104"/>
    <cellStyle name="Output 2 2 6 2 2" xfId="48734"/>
    <cellStyle name="Output 2 2 6 2 3" xfId="48735"/>
    <cellStyle name="Output 2 2 6 2 4" xfId="48736"/>
    <cellStyle name="Output 2 2 6 2 5" xfId="48737"/>
    <cellStyle name="Output 2 2 6 2 6" xfId="48738"/>
    <cellStyle name="Output 2 2 6 2 7" xfId="48739"/>
    <cellStyle name="Output 2 2 6 2 8" xfId="48740"/>
    <cellStyle name="Output 2 2 6 3" xfId="10105"/>
    <cellStyle name="Output 2 2 6 3 2" xfId="48741"/>
    <cellStyle name="Output 2 2 6 4" xfId="48742"/>
    <cellStyle name="Output 2 2 6 5" xfId="48743"/>
    <cellStyle name="Output 2 2 6 6" xfId="48744"/>
    <cellStyle name="Output 2 2 6 7" xfId="48745"/>
    <cellStyle name="Output 2 2 7" xfId="10106"/>
    <cellStyle name="Output 2 2 7 2" xfId="48746"/>
    <cellStyle name="Output 2 2 7 3" xfId="48747"/>
    <cellStyle name="Output 2 2 7 4" xfId="48748"/>
    <cellStyle name="Output 2 2 7 5" xfId="48749"/>
    <cellStyle name="Output 2 2 7 6" xfId="48750"/>
    <cellStyle name="Output 2 2 7 7" xfId="48751"/>
    <cellStyle name="Output 2 2 8" xfId="10107"/>
    <cellStyle name="Output 2 2 9" xfId="48752"/>
    <cellStyle name="Output 2 3" xfId="10108"/>
    <cellStyle name="Output 2 3 10" xfId="48753"/>
    <cellStyle name="Output 2 3 11" xfId="48754"/>
    <cellStyle name="Output 2 3 12" xfId="48755"/>
    <cellStyle name="Output 2 3 2" xfId="10109"/>
    <cellStyle name="Output 2 3 2 10" xfId="48756"/>
    <cellStyle name="Output 2 3 2 11" xfId="48757"/>
    <cellStyle name="Output 2 3 2 2" xfId="10110"/>
    <cellStyle name="Output 2 3 2 2 2" xfId="10111"/>
    <cellStyle name="Output 2 3 2 2 2 2" xfId="10112"/>
    <cellStyle name="Output 2 3 2 2 2 2 2" xfId="48758"/>
    <cellStyle name="Output 2 3 2 2 2 2 3" xfId="48759"/>
    <cellStyle name="Output 2 3 2 2 2 2 4" xfId="48760"/>
    <cellStyle name="Output 2 3 2 2 2 2 5" xfId="48761"/>
    <cellStyle name="Output 2 3 2 2 2 2 6" xfId="48762"/>
    <cellStyle name="Output 2 3 2 2 2 2 7" xfId="48763"/>
    <cellStyle name="Output 2 3 2 2 2 2 8" xfId="48764"/>
    <cellStyle name="Output 2 3 2 2 2 3" xfId="10113"/>
    <cellStyle name="Output 2 3 2 2 2 3 2" xfId="48765"/>
    <cellStyle name="Output 2 3 2 2 2 4" xfId="48766"/>
    <cellStyle name="Output 2 3 2 2 2 5" xfId="48767"/>
    <cellStyle name="Output 2 3 2 2 2 6" xfId="48768"/>
    <cellStyle name="Output 2 3 2 2 2 7" xfId="48769"/>
    <cellStyle name="Output 2 3 2 2 3" xfId="10114"/>
    <cellStyle name="Output 2 3 2 2 3 2" xfId="48770"/>
    <cellStyle name="Output 2 3 2 2 3 3" xfId="48771"/>
    <cellStyle name="Output 2 3 2 2 3 4" xfId="48772"/>
    <cellStyle name="Output 2 3 2 2 3 5" xfId="48773"/>
    <cellStyle name="Output 2 3 2 2 3 6" xfId="48774"/>
    <cellStyle name="Output 2 3 2 2 3 7" xfId="48775"/>
    <cellStyle name="Output 2 3 2 2 4" xfId="10115"/>
    <cellStyle name="Output 2 3 2 2 5" xfId="48776"/>
    <cellStyle name="Output 2 3 2 2 6" xfId="48777"/>
    <cellStyle name="Output 2 3 2 2 7" xfId="48778"/>
    <cellStyle name="Output 2 3 2 2 8" xfId="48779"/>
    <cellStyle name="Output 2 3 2 3" xfId="10116"/>
    <cellStyle name="Output 2 3 2 3 2" xfId="10117"/>
    <cellStyle name="Output 2 3 2 3 2 2" xfId="10118"/>
    <cellStyle name="Output 2 3 2 3 2 2 2" xfId="48780"/>
    <cellStyle name="Output 2 3 2 3 2 2 3" xfId="48781"/>
    <cellStyle name="Output 2 3 2 3 2 2 4" xfId="48782"/>
    <cellStyle name="Output 2 3 2 3 2 2 5" xfId="48783"/>
    <cellStyle name="Output 2 3 2 3 2 2 6" xfId="48784"/>
    <cellStyle name="Output 2 3 2 3 2 2 7" xfId="48785"/>
    <cellStyle name="Output 2 3 2 3 2 2 8" xfId="48786"/>
    <cellStyle name="Output 2 3 2 3 2 3" xfId="10119"/>
    <cellStyle name="Output 2 3 2 3 2 3 2" xfId="48787"/>
    <cellStyle name="Output 2 3 2 3 2 4" xfId="48788"/>
    <cellStyle name="Output 2 3 2 3 2 5" xfId="48789"/>
    <cellStyle name="Output 2 3 2 3 2 6" xfId="48790"/>
    <cellStyle name="Output 2 3 2 3 2 7" xfId="48791"/>
    <cellStyle name="Output 2 3 2 3 3" xfId="10120"/>
    <cellStyle name="Output 2 3 2 3 3 2" xfId="48792"/>
    <cellStyle name="Output 2 3 2 3 3 3" xfId="48793"/>
    <cellStyle name="Output 2 3 2 3 3 4" xfId="48794"/>
    <cellStyle name="Output 2 3 2 3 3 5" xfId="48795"/>
    <cellStyle name="Output 2 3 2 3 3 6" xfId="48796"/>
    <cellStyle name="Output 2 3 2 3 3 7" xfId="48797"/>
    <cellStyle name="Output 2 3 2 3 4" xfId="10121"/>
    <cellStyle name="Output 2 3 2 3 5" xfId="48798"/>
    <cellStyle name="Output 2 3 2 3 6" xfId="48799"/>
    <cellStyle name="Output 2 3 2 3 7" xfId="48800"/>
    <cellStyle name="Output 2 3 2 3 8" xfId="48801"/>
    <cellStyle name="Output 2 3 2 4" xfId="10122"/>
    <cellStyle name="Output 2 3 2 4 2" xfId="10123"/>
    <cellStyle name="Output 2 3 2 4 2 2" xfId="10124"/>
    <cellStyle name="Output 2 3 2 4 2 2 2" xfId="48802"/>
    <cellStyle name="Output 2 3 2 4 2 2 3" xfId="48803"/>
    <cellStyle name="Output 2 3 2 4 2 2 4" xfId="48804"/>
    <cellStyle name="Output 2 3 2 4 2 2 5" xfId="48805"/>
    <cellStyle name="Output 2 3 2 4 2 2 6" xfId="48806"/>
    <cellStyle name="Output 2 3 2 4 2 2 7" xfId="48807"/>
    <cellStyle name="Output 2 3 2 4 2 2 8" xfId="48808"/>
    <cellStyle name="Output 2 3 2 4 2 3" xfId="10125"/>
    <cellStyle name="Output 2 3 2 4 2 3 2" xfId="48809"/>
    <cellStyle name="Output 2 3 2 4 2 4" xfId="48810"/>
    <cellStyle name="Output 2 3 2 4 2 5" xfId="48811"/>
    <cellStyle name="Output 2 3 2 4 2 6" xfId="48812"/>
    <cellStyle name="Output 2 3 2 4 2 7" xfId="48813"/>
    <cellStyle name="Output 2 3 2 4 3" xfId="10126"/>
    <cellStyle name="Output 2 3 2 4 3 2" xfId="48814"/>
    <cellStyle name="Output 2 3 2 4 3 3" xfId="48815"/>
    <cellStyle name="Output 2 3 2 4 3 4" xfId="48816"/>
    <cellStyle name="Output 2 3 2 4 3 5" xfId="48817"/>
    <cellStyle name="Output 2 3 2 4 3 6" xfId="48818"/>
    <cellStyle name="Output 2 3 2 4 3 7" xfId="48819"/>
    <cellStyle name="Output 2 3 2 4 4" xfId="10127"/>
    <cellStyle name="Output 2 3 2 4 5" xfId="48820"/>
    <cellStyle name="Output 2 3 2 4 6" xfId="48821"/>
    <cellStyle name="Output 2 3 2 4 7" xfId="48822"/>
    <cellStyle name="Output 2 3 2 4 8" xfId="48823"/>
    <cellStyle name="Output 2 3 2 5" xfId="10128"/>
    <cellStyle name="Output 2 3 2 5 2" xfId="10129"/>
    <cellStyle name="Output 2 3 2 5 2 2" xfId="48824"/>
    <cellStyle name="Output 2 3 2 5 2 3" xfId="48825"/>
    <cellStyle name="Output 2 3 2 5 2 4" xfId="48826"/>
    <cellStyle name="Output 2 3 2 5 2 5" xfId="48827"/>
    <cellStyle name="Output 2 3 2 5 2 6" xfId="48828"/>
    <cellStyle name="Output 2 3 2 5 2 7" xfId="48829"/>
    <cellStyle name="Output 2 3 2 5 2 8" xfId="48830"/>
    <cellStyle name="Output 2 3 2 5 3" xfId="10130"/>
    <cellStyle name="Output 2 3 2 5 3 2" xfId="48831"/>
    <cellStyle name="Output 2 3 2 5 4" xfId="48832"/>
    <cellStyle name="Output 2 3 2 5 5" xfId="48833"/>
    <cellStyle name="Output 2 3 2 5 6" xfId="48834"/>
    <cellStyle name="Output 2 3 2 5 7" xfId="48835"/>
    <cellStyle name="Output 2 3 2 6" xfId="10131"/>
    <cellStyle name="Output 2 3 2 6 2" xfId="48836"/>
    <cellStyle name="Output 2 3 2 6 3" xfId="48837"/>
    <cellStyle name="Output 2 3 2 6 4" xfId="48838"/>
    <cellStyle name="Output 2 3 2 6 5" xfId="48839"/>
    <cellStyle name="Output 2 3 2 6 6" xfId="48840"/>
    <cellStyle name="Output 2 3 2 6 7" xfId="48841"/>
    <cellStyle name="Output 2 3 2 7" xfId="10132"/>
    <cellStyle name="Output 2 3 2 8" xfId="48842"/>
    <cellStyle name="Output 2 3 2 9" xfId="48843"/>
    <cellStyle name="Output 2 3 3" xfId="10133"/>
    <cellStyle name="Output 2 3 3 2" xfId="10134"/>
    <cellStyle name="Output 2 3 3 2 2" xfId="10135"/>
    <cellStyle name="Output 2 3 3 2 2 2" xfId="48844"/>
    <cellStyle name="Output 2 3 3 2 2 3" xfId="48845"/>
    <cellStyle name="Output 2 3 3 2 2 4" xfId="48846"/>
    <cellStyle name="Output 2 3 3 2 2 5" xfId="48847"/>
    <cellStyle name="Output 2 3 3 2 2 6" xfId="48848"/>
    <cellStyle name="Output 2 3 3 2 2 7" xfId="48849"/>
    <cellStyle name="Output 2 3 3 2 2 8" xfId="48850"/>
    <cellStyle name="Output 2 3 3 2 3" xfId="10136"/>
    <cellStyle name="Output 2 3 3 2 3 2" xfId="48851"/>
    <cellStyle name="Output 2 3 3 2 4" xfId="48852"/>
    <cellStyle name="Output 2 3 3 2 5" xfId="48853"/>
    <cellStyle name="Output 2 3 3 2 6" xfId="48854"/>
    <cellStyle name="Output 2 3 3 2 7" xfId="48855"/>
    <cellStyle name="Output 2 3 3 3" xfId="10137"/>
    <cellStyle name="Output 2 3 3 3 2" xfId="48856"/>
    <cellStyle name="Output 2 3 3 3 3" xfId="48857"/>
    <cellStyle name="Output 2 3 3 3 4" xfId="48858"/>
    <cellStyle name="Output 2 3 3 3 5" xfId="48859"/>
    <cellStyle name="Output 2 3 3 3 6" xfId="48860"/>
    <cellStyle name="Output 2 3 3 3 7" xfId="48861"/>
    <cellStyle name="Output 2 3 3 4" xfId="10138"/>
    <cellStyle name="Output 2 3 3 5" xfId="48862"/>
    <cellStyle name="Output 2 3 3 6" xfId="48863"/>
    <cellStyle name="Output 2 3 3 7" xfId="48864"/>
    <cellStyle name="Output 2 3 3 8" xfId="48865"/>
    <cellStyle name="Output 2 3 4" xfId="10139"/>
    <cellStyle name="Output 2 3 4 2" xfId="10140"/>
    <cellStyle name="Output 2 3 4 2 2" xfId="10141"/>
    <cellStyle name="Output 2 3 4 2 2 2" xfId="48866"/>
    <cellStyle name="Output 2 3 4 2 2 3" xfId="48867"/>
    <cellStyle name="Output 2 3 4 2 2 4" xfId="48868"/>
    <cellStyle name="Output 2 3 4 2 2 5" xfId="48869"/>
    <cellStyle name="Output 2 3 4 2 2 6" xfId="48870"/>
    <cellStyle name="Output 2 3 4 2 2 7" xfId="48871"/>
    <cellStyle name="Output 2 3 4 2 2 8" xfId="48872"/>
    <cellStyle name="Output 2 3 4 2 3" xfId="10142"/>
    <cellStyle name="Output 2 3 4 2 3 2" xfId="48873"/>
    <cellStyle name="Output 2 3 4 2 4" xfId="48874"/>
    <cellStyle name="Output 2 3 4 2 5" xfId="48875"/>
    <cellStyle name="Output 2 3 4 2 6" xfId="48876"/>
    <cellStyle name="Output 2 3 4 2 7" xfId="48877"/>
    <cellStyle name="Output 2 3 4 3" xfId="10143"/>
    <cellStyle name="Output 2 3 4 3 2" xfId="48878"/>
    <cellStyle name="Output 2 3 4 3 3" xfId="48879"/>
    <cellStyle name="Output 2 3 4 3 4" xfId="48880"/>
    <cellStyle name="Output 2 3 4 3 5" xfId="48881"/>
    <cellStyle name="Output 2 3 4 3 6" xfId="48882"/>
    <cellStyle name="Output 2 3 4 3 7" xfId="48883"/>
    <cellStyle name="Output 2 3 4 4" xfId="10144"/>
    <cellStyle name="Output 2 3 4 5" xfId="48884"/>
    <cellStyle name="Output 2 3 4 6" xfId="48885"/>
    <cellStyle name="Output 2 3 4 7" xfId="48886"/>
    <cellStyle name="Output 2 3 4 8" xfId="48887"/>
    <cellStyle name="Output 2 3 5" xfId="10145"/>
    <cellStyle name="Output 2 3 5 2" xfId="10146"/>
    <cellStyle name="Output 2 3 5 2 2" xfId="10147"/>
    <cellStyle name="Output 2 3 5 2 2 2" xfId="48888"/>
    <cellStyle name="Output 2 3 5 2 2 3" xfId="48889"/>
    <cellStyle name="Output 2 3 5 2 2 4" xfId="48890"/>
    <cellStyle name="Output 2 3 5 2 2 5" xfId="48891"/>
    <cellStyle name="Output 2 3 5 2 2 6" xfId="48892"/>
    <cellStyle name="Output 2 3 5 2 2 7" xfId="48893"/>
    <cellStyle name="Output 2 3 5 2 2 8" xfId="48894"/>
    <cellStyle name="Output 2 3 5 2 3" xfId="10148"/>
    <cellStyle name="Output 2 3 5 2 3 2" xfId="48895"/>
    <cellStyle name="Output 2 3 5 2 4" xfId="48896"/>
    <cellStyle name="Output 2 3 5 2 5" xfId="48897"/>
    <cellStyle name="Output 2 3 5 2 6" xfId="48898"/>
    <cellStyle name="Output 2 3 5 2 7" xfId="48899"/>
    <cellStyle name="Output 2 3 5 3" xfId="10149"/>
    <cellStyle name="Output 2 3 5 3 2" xfId="48900"/>
    <cellStyle name="Output 2 3 5 3 3" xfId="48901"/>
    <cellStyle name="Output 2 3 5 3 4" xfId="48902"/>
    <cellStyle name="Output 2 3 5 3 5" xfId="48903"/>
    <cellStyle name="Output 2 3 5 3 6" xfId="48904"/>
    <cellStyle name="Output 2 3 5 3 7" xfId="48905"/>
    <cellStyle name="Output 2 3 5 4" xfId="10150"/>
    <cellStyle name="Output 2 3 5 5" xfId="48906"/>
    <cellStyle name="Output 2 3 5 6" xfId="48907"/>
    <cellStyle name="Output 2 3 5 7" xfId="48908"/>
    <cellStyle name="Output 2 3 5 8" xfId="48909"/>
    <cellStyle name="Output 2 3 6" xfId="10151"/>
    <cellStyle name="Output 2 3 6 2" xfId="10152"/>
    <cellStyle name="Output 2 3 6 2 2" xfId="48910"/>
    <cellStyle name="Output 2 3 6 2 3" xfId="48911"/>
    <cellStyle name="Output 2 3 6 2 4" xfId="48912"/>
    <cellStyle name="Output 2 3 6 2 5" xfId="48913"/>
    <cellStyle name="Output 2 3 6 2 6" xfId="48914"/>
    <cellStyle name="Output 2 3 6 2 7" xfId="48915"/>
    <cellStyle name="Output 2 3 6 2 8" xfId="48916"/>
    <cellStyle name="Output 2 3 6 3" xfId="10153"/>
    <cellStyle name="Output 2 3 6 3 2" xfId="48917"/>
    <cellStyle name="Output 2 3 6 4" xfId="48918"/>
    <cellStyle name="Output 2 3 6 5" xfId="48919"/>
    <cellStyle name="Output 2 3 6 6" xfId="48920"/>
    <cellStyle name="Output 2 3 6 7" xfId="48921"/>
    <cellStyle name="Output 2 3 7" xfId="10154"/>
    <cellStyle name="Output 2 3 7 2" xfId="48922"/>
    <cellStyle name="Output 2 3 7 3" xfId="48923"/>
    <cellStyle name="Output 2 3 7 4" xfId="48924"/>
    <cellStyle name="Output 2 3 7 5" xfId="48925"/>
    <cellStyle name="Output 2 3 7 6" xfId="48926"/>
    <cellStyle name="Output 2 3 7 7" xfId="48927"/>
    <cellStyle name="Output 2 3 8" xfId="10155"/>
    <cellStyle name="Output 2 3 9" xfId="48928"/>
    <cellStyle name="Output 2 4" xfId="10156"/>
    <cellStyle name="Output 2 4 10" xfId="48929"/>
    <cellStyle name="Output 2 4 11" xfId="48930"/>
    <cellStyle name="Output 2 4 2" xfId="10157"/>
    <cellStyle name="Output 2 4 2 2" xfId="10158"/>
    <cellStyle name="Output 2 4 2 2 2" xfId="10159"/>
    <cellStyle name="Output 2 4 2 2 2 2" xfId="48931"/>
    <cellStyle name="Output 2 4 2 2 2 3" xfId="48932"/>
    <cellStyle name="Output 2 4 2 2 2 4" xfId="48933"/>
    <cellStyle name="Output 2 4 2 2 2 5" xfId="48934"/>
    <cellStyle name="Output 2 4 2 2 2 6" xfId="48935"/>
    <cellStyle name="Output 2 4 2 2 2 7" xfId="48936"/>
    <cellStyle name="Output 2 4 2 2 2 8" xfId="48937"/>
    <cellStyle name="Output 2 4 2 2 3" xfId="10160"/>
    <cellStyle name="Output 2 4 2 2 3 2" xfId="48938"/>
    <cellStyle name="Output 2 4 2 2 4" xfId="48939"/>
    <cellStyle name="Output 2 4 2 2 5" xfId="48940"/>
    <cellStyle name="Output 2 4 2 2 6" xfId="48941"/>
    <cellStyle name="Output 2 4 2 2 7" xfId="48942"/>
    <cellStyle name="Output 2 4 2 3" xfId="10161"/>
    <cellStyle name="Output 2 4 2 3 2" xfId="48943"/>
    <cellStyle name="Output 2 4 2 3 3" xfId="48944"/>
    <cellStyle name="Output 2 4 2 3 4" xfId="48945"/>
    <cellStyle name="Output 2 4 2 3 5" xfId="48946"/>
    <cellStyle name="Output 2 4 2 3 6" xfId="48947"/>
    <cellStyle name="Output 2 4 2 3 7" xfId="48948"/>
    <cellStyle name="Output 2 4 2 4" xfId="10162"/>
    <cellStyle name="Output 2 4 2 5" xfId="48949"/>
    <cellStyle name="Output 2 4 2 6" xfId="48950"/>
    <cellStyle name="Output 2 4 2 7" xfId="48951"/>
    <cellStyle name="Output 2 4 2 8" xfId="48952"/>
    <cellStyle name="Output 2 4 3" xfId="10163"/>
    <cellStyle name="Output 2 4 3 2" xfId="10164"/>
    <cellStyle name="Output 2 4 3 2 2" xfId="10165"/>
    <cellStyle name="Output 2 4 3 2 2 2" xfId="48953"/>
    <cellStyle name="Output 2 4 3 2 2 3" xfId="48954"/>
    <cellStyle name="Output 2 4 3 2 2 4" xfId="48955"/>
    <cellStyle name="Output 2 4 3 2 2 5" xfId="48956"/>
    <cellStyle name="Output 2 4 3 2 2 6" xfId="48957"/>
    <cellStyle name="Output 2 4 3 2 2 7" xfId="48958"/>
    <cellStyle name="Output 2 4 3 2 2 8" xfId="48959"/>
    <cellStyle name="Output 2 4 3 2 3" xfId="10166"/>
    <cellStyle name="Output 2 4 3 2 3 2" xfId="48960"/>
    <cellStyle name="Output 2 4 3 2 4" xfId="48961"/>
    <cellStyle name="Output 2 4 3 2 5" xfId="48962"/>
    <cellStyle name="Output 2 4 3 2 6" xfId="48963"/>
    <cellStyle name="Output 2 4 3 2 7" xfId="48964"/>
    <cellStyle name="Output 2 4 3 3" xfId="10167"/>
    <cellStyle name="Output 2 4 3 3 2" xfId="48965"/>
    <cellStyle name="Output 2 4 3 3 3" xfId="48966"/>
    <cellStyle name="Output 2 4 3 3 4" xfId="48967"/>
    <cellStyle name="Output 2 4 3 3 5" xfId="48968"/>
    <cellStyle name="Output 2 4 3 3 6" xfId="48969"/>
    <cellStyle name="Output 2 4 3 3 7" xfId="48970"/>
    <cellStyle name="Output 2 4 3 4" xfId="10168"/>
    <cellStyle name="Output 2 4 3 5" xfId="48971"/>
    <cellStyle name="Output 2 4 3 6" xfId="48972"/>
    <cellStyle name="Output 2 4 3 7" xfId="48973"/>
    <cellStyle name="Output 2 4 3 8" xfId="48974"/>
    <cellStyle name="Output 2 4 4" xfId="10169"/>
    <cellStyle name="Output 2 4 4 2" xfId="10170"/>
    <cellStyle name="Output 2 4 4 2 2" xfId="10171"/>
    <cellStyle name="Output 2 4 4 2 2 2" xfId="48975"/>
    <cellStyle name="Output 2 4 4 2 2 3" xfId="48976"/>
    <cellStyle name="Output 2 4 4 2 2 4" xfId="48977"/>
    <cellStyle name="Output 2 4 4 2 2 5" xfId="48978"/>
    <cellStyle name="Output 2 4 4 2 2 6" xfId="48979"/>
    <cellStyle name="Output 2 4 4 2 2 7" xfId="48980"/>
    <cellStyle name="Output 2 4 4 2 2 8" xfId="48981"/>
    <cellStyle name="Output 2 4 4 2 3" xfId="10172"/>
    <cellStyle name="Output 2 4 4 2 3 2" xfId="48982"/>
    <cellStyle name="Output 2 4 4 2 4" xfId="48983"/>
    <cellStyle name="Output 2 4 4 2 5" xfId="48984"/>
    <cellStyle name="Output 2 4 4 2 6" xfId="48985"/>
    <cellStyle name="Output 2 4 4 2 7" xfId="48986"/>
    <cellStyle name="Output 2 4 4 3" xfId="10173"/>
    <cellStyle name="Output 2 4 4 3 2" xfId="48987"/>
    <cellStyle name="Output 2 4 4 3 3" xfId="48988"/>
    <cellStyle name="Output 2 4 4 3 4" xfId="48989"/>
    <cellStyle name="Output 2 4 4 3 5" xfId="48990"/>
    <cellStyle name="Output 2 4 4 3 6" xfId="48991"/>
    <cellStyle name="Output 2 4 4 3 7" xfId="48992"/>
    <cellStyle name="Output 2 4 4 4" xfId="10174"/>
    <cellStyle name="Output 2 4 4 5" xfId="48993"/>
    <cellStyle name="Output 2 4 4 6" xfId="48994"/>
    <cellStyle name="Output 2 4 4 7" xfId="48995"/>
    <cellStyle name="Output 2 4 4 8" xfId="48996"/>
    <cellStyle name="Output 2 4 5" xfId="10175"/>
    <cellStyle name="Output 2 4 5 2" xfId="10176"/>
    <cellStyle name="Output 2 4 5 2 2" xfId="48997"/>
    <cellStyle name="Output 2 4 5 2 3" xfId="48998"/>
    <cellStyle name="Output 2 4 5 2 4" xfId="48999"/>
    <cellStyle name="Output 2 4 5 2 5" xfId="49000"/>
    <cellStyle name="Output 2 4 5 2 6" xfId="49001"/>
    <cellStyle name="Output 2 4 5 2 7" xfId="49002"/>
    <cellStyle name="Output 2 4 5 2 8" xfId="49003"/>
    <cellStyle name="Output 2 4 5 3" xfId="10177"/>
    <cellStyle name="Output 2 4 5 3 2" xfId="49004"/>
    <cellStyle name="Output 2 4 5 4" xfId="49005"/>
    <cellStyle name="Output 2 4 5 5" xfId="49006"/>
    <cellStyle name="Output 2 4 5 6" xfId="49007"/>
    <cellStyle name="Output 2 4 5 7" xfId="49008"/>
    <cellStyle name="Output 2 4 6" xfId="10178"/>
    <cellStyle name="Output 2 4 6 2" xfId="49009"/>
    <cellStyle name="Output 2 4 6 3" xfId="49010"/>
    <cellStyle name="Output 2 4 6 4" xfId="49011"/>
    <cellStyle name="Output 2 4 6 5" xfId="49012"/>
    <cellStyle name="Output 2 4 6 6" xfId="49013"/>
    <cellStyle name="Output 2 4 6 7" xfId="49014"/>
    <cellStyle name="Output 2 4 7" xfId="10179"/>
    <cellStyle name="Output 2 4 8" xfId="49015"/>
    <cellStyle name="Output 2 4 9" xfId="49016"/>
    <cellStyle name="Output 2 5" xfId="10180"/>
    <cellStyle name="Output 2 5 10" xfId="49017"/>
    <cellStyle name="Output 2 5 11" xfId="49018"/>
    <cellStyle name="Output 2 5 2" xfId="10181"/>
    <cellStyle name="Output 2 5 2 2" xfId="10182"/>
    <cellStyle name="Output 2 5 2 2 2" xfId="10183"/>
    <cellStyle name="Output 2 5 2 2 2 2" xfId="49019"/>
    <cellStyle name="Output 2 5 2 2 2 3" xfId="49020"/>
    <cellStyle name="Output 2 5 2 2 2 4" xfId="49021"/>
    <cellStyle name="Output 2 5 2 2 2 5" xfId="49022"/>
    <cellStyle name="Output 2 5 2 2 2 6" xfId="49023"/>
    <cellStyle name="Output 2 5 2 2 2 7" xfId="49024"/>
    <cellStyle name="Output 2 5 2 2 2 8" xfId="49025"/>
    <cellStyle name="Output 2 5 2 2 3" xfId="10184"/>
    <cellStyle name="Output 2 5 2 2 3 2" xfId="49026"/>
    <cellStyle name="Output 2 5 2 2 4" xfId="49027"/>
    <cellStyle name="Output 2 5 2 2 5" xfId="49028"/>
    <cellStyle name="Output 2 5 2 2 6" xfId="49029"/>
    <cellStyle name="Output 2 5 2 2 7" xfId="49030"/>
    <cellStyle name="Output 2 5 2 3" xfId="10185"/>
    <cellStyle name="Output 2 5 2 3 2" xfId="49031"/>
    <cellStyle name="Output 2 5 2 3 3" xfId="49032"/>
    <cellStyle name="Output 2 5 2 3 4" xfId="49033"/>
    <cellStyle name="Output 2 5 2 3 5" xfId="49034"/>
    <cellStyle name="Output 2 5 2 3 6" xfId="49035"/>
    <cellStyle name="Output 2 5 2 3 7" xfId="49036"/>
    <cellStyle name="Output 2 5 2 4" xfId="10186"/>
    <cellStyle name="Output 2 5 2 5" xfId="49037"/>
    <cellStyle name="Output 2 5 2 6" xfId="49038"/>
    <cellStyle name="Output 2 5 2 7" xfId="49039"/>
    <cellStyle name="Output 2 5 2 8" xfId="49040"/>
    <cellStyle name="Output 2 5 3" xfId="10187"/>
    <cellStyle name="Output 2 5 3 2" xfId="10188"/>
    <cellStyle name="Output 2 5 3 2 2" xfId="10189"/>
    <cellStyle name="Output 2 5 3 2 2 2" xfId="49041"/>
    <cellStyle name="Output 2 5 3 2 2 3" xfId="49042"/>
    <cellStyle name="Output 2 5 3 2 2 4" xfId="49043"/>
    <cellStyle name="Output 2 5 3 2 2 5" xfId="49044"/>
    <cellStyle name="Output 2 5 3 2 2 6" xfId="49045"/>
    <cellStyle name="Output 2 5 3 2 2 7" xfId="49046"/>
    <cellStyle name="Output 2 5 3 2 2 8" xfId="49047"/>
    <cellStyle name="Output 2 5 3 2 3" xfId="10190"/>
    <cellStyle name="Output 2 5 3 2 3 2" xfId="49048"/>
    <cellStyle name="Output 2 5 3 2 4" xfId="49049"/>
    <cellStyle name="Output 2 5 3 2 5" xfId="49050"/>
    <cellStyle name="Output 2 5 3 2 6" xfId="49051"/>
    <cellStyle name="Output 2 5 3 2 7" xfId="49052"/>
    <cellStyle name="Output 2 5 3 3" xfId="10191"/>
    <cellStyle name="Output 2 5 3 3 2" xfId="49053"/>
    <cellStyle name="Output 2 5 3 3 3" xfId="49054"/>
    <cellStyle name="Output 2 5 3 3 4" xfId="49055"/>
    <cellStyle name="Output 2 5 3 3 5" xfId="49056"/>
    <cellStyle name="Output 2 5 3 3 6" xfId="49057"/>
    <cellStyle name="Output 2 5 3 3 7" xfId="49058"/>
    <cellStyle name="Output 2 5 3 4" xfId="10192"/>
    <cellStyle name="Output 2 5 3 5" xfId="49059"/>
    <cellStyle name="Output 2 5 3 6" xfId="49060"/>
    <cellStyle name="Output 2 5 3 7" xfId="49061"/>
    <cellStyle name="Output 2 5 3 8" xfId="49062"/>
    <cellStyle name="Output 2 5 4" xfId="10193"/>
    <cellStyle name="Output 2 5 4 2" xfId="10194"/>
    <cellStyle name="Output 2 5 4 2 2" xfId="10195"/>
    <cellStyle name="Output 2 5 4 2 2 2" xfId="49063"/>
    <cellStyle name="Output 2 5 4 2 2 3" xfId="49064"/>
    <cellStyle name="Output 2 5 4 2 2 4" xfId="49065"/>
    <cellStyle name="Output 2 5 4 2 2 5" xfId="49066"/>
    <cellStyle name="Output 2 5 4 2 2 6" xfId="49067"/>
    <cellStyle name="Output 2 5 4 2 2 7" xfId="49068"/>
    <cellStyle name="Output 2 5 4 2 2 8" xfId="49069"/>
    <cellStyle name="Output 2 5 4 2 3" xfId="10196"/>
    <cellStyle name="Output 2 5 4 2 3 2" xfId="49070"/>
    <cellStyle name="Output 2 5 4 2 4" xfId="49071"/>
    <cellStyle name="Output 2 5 4 2 5" xfId="49072"/>
    <cellStyle name="Output 2 5 4 2 6" xfId="49073"/>
    <cellStyle name="Output 2 5 4 2 7" xfId="49074"/>
    <cellStyle name="Output 2 5 4 3" xfId="10197"/>
    <cellStyle name="Output 2 5 4 3 2" xfId="49075"/>
    <cellStyle name="Output 2 5 4 3 3" xfId="49076"/>
    <cellStyle name="Output 2 5 4 3 4" xfId="49077"/>
    <cellStyle name="Output 2 5 4 3 5" xfId="49078"/>
    <cellStyle name="Output 2 5 4 3 6" xfId="49079"/>
    <cellStyle name="Output 2 5 4 3 7" xfId="49080"/>
    <cellStyle name="Output 2 5 4 4" xfId="10198"/>
    <cellStyle name="Output 2 5 4 5" xfId="49081"/>
    <cellStyle name="Output 2 5 4 6" xfId="49082"/>
    <cellStyle name="Output 2 5 4 7" xfId="49083"/>
    <cellStyle name="Output 2 5 4 8" xfId="49084"/>
    <cellStyle name="Output 2 5 5" xfId="10199"/>
    <cellStyle name="Output 2 5 5 2" xfId="10200"/>
    <cellStyle name="Output 2 5 5 2 2" xfId="49085"/>
    <cellStyle name="Output 2 5 5 2 3" xfId="49086"/>
    <cellStyle name="Output 2 5 5 2 4" xfId="49087"/>
    <cellStyle name="Output 2 5 5 2 5" xfId="49088"/>
    <cellStyle name="Output 2 5 5 2 6" xfId="49089"/>
    <cellStyle name="Output 2 5 5 2 7" xfId="49090"/>
    <cellStyle name="Output 2 5 5 2 8" xfId="49091"/>
    <cellStyle name="Output 2 5 5 3" xfId="10201"/>
    <cellStyle name="Output 2 5 5 3 2" xfId="49092"/>
    <cellStyle name="Output 2 5 5 4" xfId="49093"/>
    <cellStyle name="Output 2 5 5 5" xfId="49094"/>
    <cellStyle name="Output 2 5 5 6" xfId="49095"/>
    <cellStyle name="Output 2 5 5 7" xfId="49096"/>
    <cellStyle name="Output 2 5 6" xfId="10202"/>
    <cellStyle name="Output 2 5 6 2" xfId="49097"/>
    <cellStyle name="Output 2 5 6 3" xfId="49098"/>
    <cellStyle name="Output 2 5 6 4" xfId="49099"/>
    <cellStyle name="Output 2 5 6 5" xfId="49100"/>
    <cellStyle name="Output 2 5 6 6" xfId="49101"/>
    <cellStyle name="Output 2 5 6 7" xfId="49102"/>
    <cellStyle name="Output 2 5 7" xfId="10203"/>
    <cellStyle name="Output 2 5 8" xfId="49103"/>
    <cellStyle name="Output 2 5 9" xfId="49104"/>
    <cellStyle name="Output 2 6" xfId="10204"/>
    <cellStyle name="Output 2 6 2" xfId="10205"/>
    <cellStyle name="Output 2 6 2 2" xfId="10206"/>
    <cellStyle name="Output 2 6 2 2 2" xfId="49105"/>
    <cellStyle name="Output 2 6 2 2 3" xfId="49106"/>
    <cellStyle name="Output 2 6 2 2 4" xfId="49107"/>
    <cellStyle name="Output 2 6 2 2 5" xfId="49108"/>
    <cellStyle name="Output 2 6 2 2 6" xfId="49109"/>
    <cellStyle name="Output 2 6 2 2 7" xfId="49110"/>
    <cellStyle name="Output 2 6 2 2 8" xfId="49111"/>
    <cellStyle name="Output 2 6 2 3" xfId="10207"/>
    <cellStyle name="Output 2 6 2 3 2" xfId="49112"/>
    <cellStyle name="Output 2 6 2 4" xfId="49113"/>
    <cellStyle name="Output 2 6 2 5" xfId="49114"/>
    <cellStyle name="Output 2 6 2 6" xfId="49115"/>
    <cellStyle name="Output 2 6 2 7" xfId="49116"/>
    <cellStyle name="Output 2 6 3" xfId="10208"/>
    <cellStyle name="Output 2 6 3 2" xfId="49117"/>
    <cellStyle name="Output 2 6 3 3" xfId="49118"/>
    <cellStyle name="Output 2 6 3 4" xfId="49119"/>
    <cellStyle name="Output 2 6 3 5" xfId="49120"/>
    <cellStyle name="Output 2 6 3 6" xfId="49121"/>
    <cellStyle name="Output 2 6 3 7" xfId="49122"/>
    <cellStyle name="Output 2 6 4" xfId="10209"/>
    <cellStyle name="Output 2 6 5" xfId="49123"/>
    <cellStyle name="Output 2 6 6" xfId="49124"/>
    <cellStyle name="Output 2 6 7" xfId="49125"/>
    <cellStyle name="Output 2 6 8" xfId="49126"/>
    <cellStyle name="Output 2 7" xfId="10210"/>
    <cellStyle name="Output 2 7 2" xfId="10211"/>
    <cellStyle name="Output 2 7 2 2" xfId="10212"/>
    <cellStyle name="Output 2 7 2 2 2" xfId="49127"/>
    <cellStyle name="Output 2 7 2 2 3" xfId="49128"/>
    <cellStyle name="Output 2 7 2 2 4" xfId="49129"/>
    <cellStyle name="Output 2 7 2 2 5" xfId="49130"/>
    <cellStyle name="Output 2 7 2 2 6" xfId="49131"/>
    <cellStyle name="Output 2 7 2 2 7" xfId="49132"/>
    <cellStyle name="Output 2 7 2 2 8" xfId="49133"/>
    <cellStyle name="Output 2 7 2 3" xfId="10213"/>
    <cellStyle name="Output 2 7 2 3 2" xfId="49134"/>
    <cellStyle name="Output 2 7 2 4" xfId="49135"/>
    <cellStyle name="Output 2 7 2 5" xfId="49136"/>
    <cellStyle name="Output 2 7 2 6" xfId="49137"/>
    <cellStyle name="Output 2 7 2 7" xfId="49138"/>
    <cellStyle name="Output 2 7 3" xfId="10214"/>
    <cellStyle name="Output 2 7 3 2" xfId="49139"/>
    <cellStyle name="Output 2 7 3 3" xfId="49140"/>
    <cellStyle name="Output 2 7 3 4" xfId="49141"/>
    <cellStyle name="Output 2 7 3 5" xfId="49142"/>
    <cellStyle name="Output 2 7 3 6" xfId="49143"/>
    <cellStyle name="Output 2 7 3 7" xfId="49144"/>
    <cellStyle name="Output 2 7 4" xfId="10215"/>
    <cellStyle name="Output 2 7 5" xfId="49145"/>
    <cellStyle name="Output 2 7 6" xfId="49146"/>
    <cellStyle name="Output 2 7 7" xfId="49147"/>
    <cellStyle name="Output 2 7 8" xfId="49148"/>
    <cellStyle name="Output 2 8" xfId="10216"/>
    <cellStyle name="Output 2 8 2" xfId="10217"/>
    <cellStyle name="Output 2 8 2 2" xfId="10218"/>
    <cellStyle name="Output 2 8 2 2 2" xfId="49149"/>
    <cellStyle name="Output 2 8 2 2 3" xfId="49150"/>
    <cellStyle name="Output 2 8 2 2 4" xfId="49151"/>
    <cellStyle name="Output 2 8 2 2 5" xfId="49152"/>
    <cellStyle name="Output 2 8 2 2 6" xfId="49153"/>
    <cellStyle name="Output 2 8 2 2 7" xfId="49154"/>
    <cellStyle name="Output 2 8 2 2 8" xfId="49155"/>
    <cellStyle name="Output 2 8 2 3" xfId="10219"/>
    <cellStyle name="Output 2 8 2 3 2" xfId="49156"/>
    <cellStyle name="Output 2 8 2 4" xfId="49157"/>
    <cellStyle name="Output 2 8 2 5" xfId="49158"/>
    <cellStyle name="Output 2 8 2 6" xfId="49159"/>
    <cellStyle name="Output 2 8 2 7" xfId="49160"/>
    <cellStyle name="Output 2 8 3" xfId="10220"/>
    <cellStyle name="Output 2 8 3 2" xfId="49161"/>
    <cellStyle name="Output 2 8 3 3" xfId="49162"/>
    <cellStyle name="Output 2 8 3 4" xfId="49163"/>
    <cellStyle name="Output 2 8 3 5" xfId="49164"/>
    <cellStyle name="Output 2 8 3 6" xfId="49165"/>
    <cellStyle name="Output 2 8 3 7" xfId="49166"/>
    <cellStyle name="Output 2 8 4" xfId="10221"/>
    <cellStyle name="Output 2 8 5" xfId="49167"/>
    <cellStyle name="Output 2 8 6" xfId="49168"/>
    <cellStyle name="Output 2 8 7" xfId="49169"/>
    <cellStyle name="Output 2 8 8" xfId="49170"/>
    <cellStyle name="Output 2 9" xfId="10222"/>
    <cellStyle name="Output 2 9 2" xfId="10223"/>
    <cellStyle name="Output 2 9 2 2" xfId="49171"/>
    <cellStyle name="Output 2 9 2 3" xfId="49172"/>
    <cellStyle name="Output 2 9 2 4" xfId="49173"/>
    <cellStyle name="Output 2 9 2 5" xfId="49174"/>
    <cellStyle name="Output 2 9 2 6" xfId="49175"/>
    <cellStyle name="Output 2 9 2 7" xfId="49176"/>
    <cellStyle name="Output 2 9 2 8" xfId="49177"/>
    <cellStyle name="Output 2 9 3" xfId="10224"/>
    <cellStyle name="Output 2 9 3 2" xfId="49178"/>
    <cellStyle name="Output 2 9 4" xfId="49179"/>
    <cellStyle name="Output 2 9 5" xfId="49180"/>
    <cellStyle name="Output 2 9 6" xfId="49181"/>
    <cellStyle name="Output 2 9 7" xfId="49182"/>
    <cellStyle name="Output 20" xfId="49183"/>
    <cellStyle name="Output 21" xfId="49184"/>
    <cellStyle name="Output 22" xfId="49185"/>
    <cellStyle name="Output 23" xfId="49186"/>
    <cellStyle name="Output 3" xfId="10225"/>
    <cellStyle name="Output 3 10" xfId="10226"/>
    <cellStyle name="Output 3 11" xfId="49187"/>
    <cellStyle name="Output 3 12" xfId="49188"/>
    <cellStyle name="Output 3 13" xfId="49189"/>
    <cellStyle name="Output 3 14" xfId="49190"/>
    <cellStyle name="Output 3 2" xfId="10227"/>
    <cellStyle name="Output 3 2 10" xfId="49191"/>
    <cellStyle name="Output 3 2 11" xfId="49192"/>
    <cellStyle name="Output 3 2 12" xfId="49193"/>
    <cellStyle name="Output 3 2 2" xfId="10228"/>
    <cellStyle name="Output 3 2 2 10" xfId="49194"/>
    <cellStyle name="Output 3 2 2 11" xfId="49195"/>
    <cellStyle name="Output 3 2 2 2" xfId="10229"/>
    <cellStyle name="Output 3 2 2 2 2" xfId="10230"/>
    <cellStyle name="Output 3 2 2 2 2 2" xfId="10231"/>
    <cellStyle name="Output 3 2 2 2 2 2 2" xfId="49196"/>
    <cellStyle name="Output 3 2 2 2 2 2 3" xfId="49197"/>
    <cellStyle name="Output 3 2 2 2 2 2 4" xfId="49198"/>
    <cellStyle name="Output 3 2 2 2 2 2 5" xfId="49199"/>
    <cellStyle name="Output 3 2 2 2 2 2 6" xfId="49200"/>
    <cellStyle name="Output 3 2 2 2 2 2 7" xfId="49201"/>
    <cellStyle name="Output 3 2 2 2 2 2 8" xfId="49202"/>
    <cellStyle name="Output 3 2 2 2 2 3" xfId="10232"/>
    <cellStyle name="Output 3 2 2 2 2 3 2" xfId="49203"/>
    <cellStyle name="Output 3 2 2 2 2 4" xfId="49204"/>
    <cellStyle name="Output 3 2 2 2 2 5" xfId="49205"/>
    <cellStyle name="Output 3 2 2 2 2 6" xfId="49206"/>
    <cellStyle name="Output 3 2 2 2 2 7" xfId="49207"/>
    <cellStyle name="Output 3 2 2 2 3" xfId="10233"/>
    <cellStyle name="Output 3 2 2 2 3 2" xfId="49208"/>
    <cellStyle name="Output 3 2 2 2 3 3" xfId="49209"/>
    <cellStyle name="Output 3 2 2 2 3 4" xfId="49210"/>
    <cellStyle name="Output 3 2 2 2 3 5" xfId="49211"/>
    <cellStyle name="Output 3 2 2 2 3 6" xfId="49212"/>
    <cellStyle name="Output 3 2 2 2 3 7" xfId="49213"/>
    <cellStyle name="Output 3 2 2 2 4" xfId="10234"/>
    <cellStyle name="Output 3 2 2 2 5" xfId="49214"/>
    <cellStyle name="Output 3 2 2 2 6" xfId="49215"/>
    <cellStyle name="Output 3 2 2 2 7" xfId="49216"/>
    <cellStyle name="Output 3 2 2 2 8" xfId="49217"/>
    <cellStyle name="Output 3 2 2 3" xfId="10235"/>
    <cellStyle name="Output 3 2 2 3 2" xfId="10236"/>
    <cellStyle name="Output 3 2 2 3 2 2" xfId="10237"/>
    <cellStyle name="Output 3 2 2 3 2 2 2" xfId="49218"/>
    <cellStyle name="Output 3 2 2 3 2 2 3" xfId="49219"/>
    <cellStyle name="Output 3 2 2 3 2 2 4" xfId="49220"/>
    <cellStyle name="Output 3 2 2 3 2 2 5" xfId="49221"/>
    <cellStyle name="Output 3 2 2 3 2 2 6" xfId="49222"/>
    <cellStyle name="Output 3 2 2 3 2 2 7" xfId="49223"/>
    <cellStyle name="Output 3 2 2 3 2 2 8" xfId="49224"/>
    <cellStyle name="Output 3 2 2 3 2 3" xfId="10238"/>
    <cellStyle name="Output 3 2 2 3 2 3 2" xfId="49225"/>
    <cellStyle name="Output 3 2 2 3 2 4" xfId="49226"/>
    <cellStyle name="Output 3 2 2 3 2 5" xfId="49227"/>
    <cellStyle name="Output 3 2 2 3 2 6" xfId="49228"/>
    <cellStyle name="Output 3 2 2 3 2 7" xfId="49229"/>
    <cellStyle name="Output 3 2 2 3 3" xfId="10239"/>
    <cellStyle name="Output 3 2 2 3 3 2" xfId="49230"/>
    <cellStyle name="Output 3 2 2 3 3 3" xfId="49231"/>
    <cellStyle name="Output 3 2 2 3 3 4" xfId="49232"/>
    <cellStyle name="Output 3 2 2 3 3 5" xfId="49233"/>
    <cellStyle name="Output 3 2 2 3 3 6" xfId="49234"/>
    <cellStyle name="Output 3 2 2 3 3 7" xfId="49235"/>
    <cellStyle name="Output 3 2 2 3 4" xfId="10240"/>
    <cellStyle name="Output 3 2 2 3 5" xfId="49236"/>
    <cellStyle name="Output 3 2 2 3 6" xfId="49237"/>
    <cellStyle name="Output 3 2 2 3 7" xfId="49238"/>
    <cellStyle name="Output 3 2 2 3 8" xfId="49239"/>
    <cellStyle name="Output 3 2 2 4" xfId="10241"/>
    <cellStyle name="Output 3 2 2 4 2" xfId="10242"/>
    <cellStyle name="Output 3 2 2 4 2 2" xfId="10243"/>
    <cellStyle name="Output 3 2 2 4 2 2 2" xfId="49240"/>
    <cellStyle name="Output 3 2 2 4 2 2 3" xfId="49241"/>
    <cellStyle name="Output 3 2 2 4 2 2 4" xfId="49242"/>
    <cellStyle name="Output 3 2 2 4 2 2 5" xfId="49243"/>
    <cellStyle name="Output 3 2 2 4 2 2 6" xfId="49244"/>
    <cellStyle name="Output 3 2 2 4 2 2 7" xfId="49245"/>
    <cellStyle name="Output 3 2 2 4 2 2 8" xfId="49246"/>
    <cellStyle name="Output 3 2 2 4 2 3" xfId="10244"/>
    <cellStyle name="Output 3 2 2 4 2 3 2" xfId="49247"/>
    <cellStyle name="Output 3 2 2 4 2 4" xfId="49248"/>
    <cellStyle name="Output 3 2 2 4 2 5" xfId="49249"/>
    <cellStyle name="Output 3 2 2 4 2 6" xfId="49250"/>
    <cellStyle name="Output 3 2 2 4 2 7" xfId="49251"/>
    <cellStyle name="Output 3 2 2 4 3" xfId="10245"/>
    <cellStyle name="Output 3 2 2 4 3 2" xfId="49252"/>
    <cellStyle name="Output 3 2 2 4 3 3" xfId="49253"/>
    <cellStyle name="Output 3 2 2 4 3 4" xfId="49254"/>
    <cellStyle name="Output 3 2 2 4 3 5" xfId="49255"/>
    <cellStyle name="Output 3 2 2 4 3 6" xfId="49256"/>
    <cellStyle name="Output 3 2 2 4 3 7" xfId="49257"/>
    <cellStyle name="Output 3 2 2 4 4" xfId="10246"/>
    <cellStyle name="Output 3 2 2 4 5" xfId="49258"/>
    <cellStyle name="Output 3 2 2 4 6" xfId="49259"/>
    <cellStyle name="Output 3 2 2 4 7" xfId="49260"/>
    <cellStyle name="Output 3 2 2 4 8" xfId="49261"/>
    <cellStyle name="Output 3 2 2 5" xfId="10247"/>
    <cellStyle name="Output 3 2 2 5 2" xfId="10248"/>
    <cellStyle name="Output 3 2 2 5 2 2" xfId="49262"/>
    <cellStyle name="Output 3 2 2 5 2 3" xfId="49263"/>
    <cellStyle name="Output 3 2 2 5 2 4" xfId="49264"/>
    <cellStyle name="Output 3 2 2 5 2 5" xfId="49265"/>
    <cellStyle name="Output 3 2 2 5 2 6" xfId="49266"/>
    <cellStyle name="Output 3 2 2 5 2 7" xfId="49267"/>
    <cellStyle name="Output 3 2 2 5 2 8" xfId="49268"/>
    <cellStyle name="Output 3 2 2 5 3" xfId="10249"/>
    <cellStyle name="Output 3 2 2 5 3 2" xfId="49269"/>
    <cellStyle name="Output 3 2 2 5 4" xfId="49270"/>
    <cellStyle name="Output 3 2 2 5 5" xfId="49271"/>
    <cellStyle name="Output 3 2 2 5 6" xfId="49272"/>
    <cellStyle name="Output 3 2 2 5 7" xfId="49273"/>
    <cellStyle name="Output 3 2 2 6" xfId="10250"/>
    <cellStyle name="Output 3 2 2 6 2" xfId="49274"/>
    <cellStyle name="Output 3 2 2 6 3" xfId="49275"/>
    <cellStyle name="Output 3 2 2 6 4" xfId="49276"/>
    <cellStyle name="Output 3 2 2 6 5" xfId="49277"/>
    <cellStyle name="Output 3 2 2 6 6" xfId="49278"/>
    <cellStyle name="Output 3 2 2 6 7" xfId="49279"/>
    <cellStyle name="Output 3 2 2 7" xfId="10251"/>
    <cellStyle name="Output 3 2 2 8" xfId="49280"/>
    <cellStyle name="Output 3 2 2 9" xfId="49281"/>
    <cellStyle name="Output 3 2 3" xfId="10252"/>
    <cellStyle name="Output 3 2 3 2" xfId="10253"/>
    <cellStyle name="Output 3 2 3 2 2" xfId="10254"/>
    <cellStyle name="Output 3 2 3 2 2 2" xfId="49282"/>
    <cellStyle name="Output 3 2 3 2 2 3" xfId="49283"/>
    <cellStyle name="Output 3 2 3 2 2 4" xfId="49284"/>
    <cellStyle name="Output 3 2 3 2 2 5" xfId="49285"/>
    <cellStyle name="Output 3 2 3 2 2 6" xfId="49286"/>
    <cellStyle name="Output 3 2 3 2 2 7" xfId="49287"/>
    <cellStyle name="Output 3 2 3 2 2 8" xfId="49288"/>
    <cellStyle name="Output 3 2 3 2 3" xfId="10255"/>
    <cellStyle name="Output 3 2 3 2 3 2" xfId="49289"/>
    <cellStyle name="Output 3 2 3 2 4" xfId="49290"/>
    <cellStyle name="Output 3 2 3 2 5" xfId="49291"/>
    <cellStyle name="Output 3 2 3 2 6" xfId="49292"/>
    <cellStyle name="Output 3 2 3 2 7" xfId="49293"/>
    <cellStyle name="Output 3 2 3 3" xfId="10256"/>
    <cellStyle name="Output 3 2 3 3 2" xfId="49294"/>
    <cellStyle name="Output 3 2 3 3 3" xfId="49295"/>
    <cellStyle name="Output 3 2 3 3 4" xfId="49296"/>
    <cellStyle name="Output 3 2 3 3 5" xfId="49297"/>
    <cellStyle name="Output 3 2 3 3 6" xfId="49298"/>
    <cellStyle name="Output 3 2 3 3 7" xfId="49299"/>
    <cellStyle name="Output 3 2 3 4" xfId="10257"/>
    <cellStyle name="Output 3 2 3 5" xfId="49300"/>
    <cellStyle name="Output 3 2 3 6" xfId="49301"/>
    <cellStyle name="Output 3 2 3 7" xfId="49302"/>
    <cellStyle name="Output 3 2 3 8" xfId="49303"/>
    <cellStyle name="Output 3 2 4" xfId="10258"/>
    <cellStyle name="Output 3 2 4 2" xfId="10259"/>
    <cellStyle name="Output 3 2 4 2 2" xfId="10260"/>
    <cellStyle name="Output 3 2 4 2 2 2" xfId="49304"/>
    <cellStyle name="Output 3 2 4 2 2 3" xfId="49305"/>
    <cellStyle name="Output 3 2 4 2 2 4" xfId="49306"/>
    <cellStyle name="Output 3 2 4 2 2 5" xfId="49307"/>
    <cellStyle name="Output 3 2 4 2 2 6" xfId="49308"/>
    <cellStyle name="Output 3 2 4 2 2 7" xfId="49309"/>
    <cellStyle name="Output 3 2 4 2 2 8" xfId="49310"/>
    <cellStyle name="Output 3 2 4 2 3" xfId="10261"/>
    <cellStyle name="Output 3 2 4 2 3 2" xfId="49311"/>
    <cellStyle name="Output 3 2 4 2 4" xfId="49312"/>
    <cellStyle name="Output 3 2 4 2 5" xfId="49313"/>
    <cellStyle name="Output 3 2 4 2 6" xfId="49314"/>
    <cellStyle name="Output 3 2 4 2 7" xfId="49315"/>
    <cellStyle name="Output 3 2 4 3" xfId="10262"/>
    <cellStyle name="Output 3 2 4 3 2" xfId="49316"/>
    <cellStyle name="Output 3 2 4 3 3" xfId="49317"/>
    <cellStyle name="Output 3 2 4 3 4" xfId="49318"/>
    <cellStyle name="Output 3 2 4 3 5" xfId="49319"/>
    <cellStyle name="Output 3 2 4 3 6" xfId="49320"/>
    <cellStyle name="Output 3 2 4 3 7" xfId="49321"/>
    <cellStyle name="Output 3 2 4 4" xfId="10263"/>
    <cellStyle name="Output 3 2 4 5" xfId="49322"/>
    <cellStyle name="Output 3 2 4 6" xfId="49323"/>
    <cellStyle name="Output 3 2 4 7" xfId="49324"/>
    <cellStyle name="Output 3 2 4 8" xfId="49325"/>
    <cellStyle name="Output 3 2 5" xfId="10264"/>
    <cellStyle name="Output 3 2 5 2" xfId="10265"/>
    <cellStyle name="Output 3 2 5 2 2" xfId="10266"/>
    <cellStyle name="Output 3 2 5 2 2 2" xfId="49326"/>
    <cellStyle name="Output 3 2 5 2 2 3" xfId="49327"/>
    <cellStyle name="Output 3 2 5 2 2 4" xfId="49328"/>
    <cellStyle name="Output 3 2 5 2 2 5" xfId="49329"/>
    <cellStyle name="Output 3 2 5 2 2 6" xfId="49330"/>
    <cellStyle name="Output 3 2 5 2 2 7" xfId="49331"/>
    <cellStyle name="Output 3 2 5 2 2 8" xfId="49332"/>
    <cellStyle name="Output 3 2 5 2 3" xfId="10267"/>
    <cellStyle name="Output 3 2 5 2 3 2" xfId="49333"/>
    <cellStyle name="Output 3 2 5 2 4" xfId="49334"/>
    <cellStyle name="Output 3 2 5 2 5" xfId="49335"/>
    <cellStyle name="Output 3 2 5 2 6" xfId="49336"/>
    <cellStyle name="Output 3 2 5 2 7" xfId="49337"/>
    <cellStyle name="Output 3 2 5 3" xfId="10268"/>
    <cellStyle name="Output 3 2 5 3 2" xfId="49338"/>
    <cellStyle name="Output 3 2 5 3 3" xfId="49339"/>
    <cellStyle name="Output 3 2 5 3 4" xfId="49340"/>
    <cellStyle name="Output 3 2 5 3 5" xfId="49341"/>
    <cellStyle name="Output 3 2 5 3 6" xfId="49342"/>
    <cellStyle name="Output 3 2 5 3 7" xfId="49343"/>
    <cellStyle name="Output 3 2 5 4" xfId="10269"/>
    <cellStyle name="Output 3 2 5 5" xfId="49344"/>
    <cellStyle name="Output 3 2 5 6" xfId="49345"/>
    <cellStyle name="Output 3 2 5 7" xfId="49346"/>
    <cellStyle name="Output 3 2 5 8" xfId="49347"/>
    <cellStyle name="Output 3 2 6" xfId="10270"/>
    <cellStyle name="Output 3 2 6 2" xfId="10271"/>
    <cellStyle name="Output 3 2 6 2 2" xfId="49348"/>
    <cellStyle name="Output 3 2 6 2 3" xfId="49349"/>
    <cellStyle name="Output 3 2 6 2 4" xfId="49350"/>
    <cellStyle name="Output 3 2 6 2 5" xfId="49351"/>
    <cellStyle name="Output 3 2 6 2 6" xfId="49352"/>
    <cellStyle name="Output 3 2 6 2 7" xfId="49353"/>
    <cellStyle name="Output 3 2 6 2 8" xfId="49354"/>
    <cellStyle name="Output 3 2 6 3" xfId="10272"/>
    <cellStyle name="Output 3 2 6 3 2" xfId="49355"/>
    <cellStyle name="Output 3 2 6 4" xfId="49356"/>
    <cellStyle name="Output 3 2 6 5" xfId="49357"/>
    <cellStyle name="Output 3 2 6 6" xfId="49358"/>
    <cellStyle name="Output 3 2 6 7" xfId="49359"/>
    <cellStyle name="Output 3 2 7" xfId="10273"/>
    <cellStyle name="Output 3 2 7 2" xfId="49360"/>
    <cellStyle name="Output 3 2 7 3" xfId="49361"/>
    <cellStyle name="Output 3 2 7 4" xfId="49362"/>
    <cellStyle name="Output 3 2 7 5" xfId="49363"/>
    <cellStyle name="Output 3 2 7 6" xfId="49364"/>
    <cellStyle name="Output 3 2 7 7" xfId="49365"/>
    <cellStyle name="Output 3 2 8" xfId="10274"/>
    <cellStyle name="Output 3 2 9" xfId="49366"/>
    <cellStyle name="Output 3 3" xfId="10275"/>
    <cellStyle name="Output 3 3 10" xfId="49367"/>
    <cellStyle name="Output 3 3 11" xfId="49368"/>
    <cellStyle name="Output 3 3 2" xfId="10276"/>
    <cellStyle name="Output 3 3 2 2" xfId="10277"/>
    <cellStyle name="Output 3 3 2 2 2" xfId="10278"/>
    <cellStyle name="Output 3 3 2 2 2 2" xfId="49369"/>
    <cellStyle name="Output 3 3 2 2 2 3" xfId="49370"/>
    <cellStyle name="Output 3 3 2 2 2 4" xfId="49371"/>
    <cellStyle name="Output 3 3 2 2 2 5" xfId="49372"/>
    <cellStyle name="Output 3 3 2 2 2 6" xfId="49373"/>
    <cellStyle name="Output 3 3 2 2 2 7" xfId="49374"/>
    <cellStyle name="Output 3 3 2 2 2 8" xfId="49375"/>
    <cellStyle name="Output 3 3 2 2 3" xfId="10279"/>
    <cellStyle name="Output 3 3 2 2 3 2" xfId="49376"/>
    <cellStyle name="Output 3 3 2 2 4" xfId="49377"/>
    <cellStyle name="Output 3 3 2 2 5" xfId="49378"/>
    <cellStyle name="Output 3 3 2 2 6" xfId="49379"/>
    <cellStyle name="Output 3 3 2 2 7" xfId="49380"/>
    <cellStyle name="Output 3 3 2 3" xfId="10280"/>
    <cellStyle name="Output 3 3 2 3 2" xfId="49381"/>
    <cellStyle name="Output 3 3 2 3 3" xfId="49382"/>
    <cellStyle name="Output 3 3 2 3 4" xfId="49383"/>
    <cellStyle name="Output 3 3 2 3 5" xfId="49384"/>
    <cellStyle name="Output 3 3 2 3 6" xfId="49385"/>
    <cellStyle name="Output 3 3 2 3 7" xfId="49386"/>
    <cellStyle name="Output 3 3 2 4" xfId="10281"/>
    <cellStyle name="Output 3 3 2 5" xfId="49387"/>
    <cellStyle name="Output 3 3 2 6" xfId="49388"/>
    <cellStyle name="Output 3 3 2 7" xfId="49389"/>
    <cellStyle name="Output 3 3 2 8" xfId="49390"/>
    <cellStyle name="Output 3 3 3" xfId="10282"/>
    <cellStyle name="Output 3 3 3 2" xfId="10283"/>
    <cellStyle name="Output 3 3 3 2 2" xfId="10284"/>
    <cellStyle name="Output 3 3 3 2 2 2" xfId="49391"/>
    <cellStyle name="Output 3 3 3 2 2 3" xfId="49392"/>
    <cellStyle name="Output 3 3 3 2 2 4" xfId="49393"/>
    <cellStyle name="Output 3 3 3 2 2 5" xfId="49394"/>
    <cellStyle name="Output 3 3 3 2 2 6" xfId="49395"/>
    <cellStyle name="Output 3 3 3 2 2 7" xfId="49396"/>
    <cellStyle name="Output 3 3 3 2 2 8" xfId="49397"/>
    <cellStyle name="Output 3 3 3 2 3" xfId="10285"/>
    <cellStyle name="Output 3 3 3 2 3 2" xfId="49398"/>
    <cellStyle name="Output 3 3 3 2 4" xfId="49399"/>
    <cellStyle name="Output 3 3 3 2 5" xfId="49400"/>
    <cellStyle name="Output 3 3 3 2 6" xfId="49401"/>
    <cellStyle name="Output 3 3 3 2 7" xfId="49402"/>
    <cellStyle name="Output 3 3 3 3" xfId="10286"/>
    <cellStyle name="Output 3 3 3 3 2" xfId="49403"/>
    <cellStyle name="Output 3 3 3 3 3" xfId="49404"/>
    <cellStyle name="Output 3 3 3 3 4" xfId="49405"/>
    <cellStyle name="Output 3 3 3 3 5" xfId="49406"/>
    <cellStyle name="Output 3 3 3 3 6" xfId="49407"/>
    <cellStyle name="Output 3 3 3 3 7" xfId="49408"/>
    <cellStyle name="Output 3 3 3 4" xfId="10287"/>
    <cellStyle name="Output 3 3 3 5" xfId="49409"/>
    <cellStyle name="Output 3 3 3 6" xfId="49410"/>
    <cellStyle name="Output 3 3 3 7" xfId="49411"/>
    <cellStyle name="Output 3 3 3 8" xfId="49412"/>
    <cellStyle name="Output 3 3 4" xfId="10288"/>
    <cellStyle name="Output 3 3 4 2" xfId="10289"/>
    <cellStyle name="Output 3 3 4 2 2" xfId="10290"/>
    <cellStyle name="Output 3 3 4 2 2 2" xfId="49413"/>
    <cellStyle name="Output 3 3 4 2 2 3" xfId="49414"/>
    <cellStyle name="Output 3 3 4 2 2 4" xfId="49415"/>
    <cellStyle name="Output 3 3 4 2 2 5" xfId="49416"/>
    <cellStyle name="Output 3 3 4 2 2 6" xfId="49417"/>
    <cellStyle name="Output 3 3 4 2 2 7" xfId="49418"/>
    <cellStyle name="Output 3 3 4 2 2 8" xfId="49419"/>
    <cellStyle name="Output 3 3 4 2 3" xfId="10291"/>
    <cellStyle name="Output 3 3 4 2 3 2" xfId="49420"/>
    <cellStyle name="Output 3 3 4 2 4" xfId="49421"/>
    <cellStyle name="Output 3 3 4 2 5" xfId="49422"/>
    <cellStyle name="Output 3 3 4 2 6" xfId="49423"/>
    <cellStyle name="Output 3 3 4 2 7" xfId="49424"/>
    <cellStyle name="Output 3 3 4 3" xfId="10292"/>
    <cellStyle name="Output 3 3 4 3 2" xfId="49425"/>
    <cellStyle name="Output 3 3 4 3 3" xfId="49426"/>
    <cellStyle name="Output 3 3 4 3 4" xfId="49427"/>
    <cellStyle name="Output 3 3 4 3 5" xfId="49428"/>
    <cellStyle name="Output 3 3 4 3 6" xfId="49429"/>
    <cellStyle name="Output 3 3 4 3 7" xfId="49430"/>
    <cellStyle name="Output 3 3 4 4" xfId="10293"/>
    <cellStyle name="Output 3 3 4 5" xfId="49431"/>
    <cellStyle name="Output 3 3 4 6" xfId="49432"/>
    <cellStyle name="Output 3 3 4 7" xfId="49433"/>
    <cellStyle name="Output 3 3 4 8" xfId="49434"/>
    <cellStyle name="Output 3 3 5" xfId="10294"/>
    <cellStyle name="Output 3 3 5 2" xfId="10295"/>
    <cellStyle name="Output 3 3 5 2 2" xfId="49435"/>
    <cellStyle name="Output 3 3 5 2 3" xfId="49436"/>
    <cellStyle name="Output 3 3 5 2 4" xfId="49437"/>
    <cellStyle name="Output 3 3 5 2 5" xfId="49438"/>
    <cellStyle name="Output 3 3 5 2 6" xfId="49439"/>
    <cellStyle name="Output 3 3 5 2 7" xfId="49440"/>
    <cellStyle name="Output 3 3 5 2 8" xfId="49441"/>
    <cellStyle name="Output 3 3 5 3" xfId="10296"/>
    <cellStyle name="Output 3 3 5 3 2" xfId="49442"/>
    <cellStyle name="Output 3 3 5 4" xfId="49443"/>
    <cellStyle name="Output 3 3 5 5" xfId="49444"/>
    <cellStyle name="Output 3 3 5 6" xfId="49445"/>
    <cellStyle name="Output 3 3 5 7" xfId="49446"/>
    <cellStyle name="Output 3 3 6" xfId="10297"/>
    <cellStyle name="Output 3 3 6 2" xfId="49447"/>
    <cellStyle name="Output 3 3 6 3" xfId="49448"/>
    <cellStyle name="Output 3 3 6 4" xfId="49449"/>
    <cellStyle name="Output 3 3 6 5" xfId="49450"/>
    <cellStyle name="Output 3 3 6 6" xfId="49451"/>
    <cellStyle name="Output 3 3 6 7" xfId="49452"/>
    <cellStyle name="Output 3 3 7" xfId="10298"/>
    <cellStyle name="Output 3 3 8" xfId="49453"/>
    <cellStyle name="Output 3 3 9" xfId="49454"/>
    <cellStyle name="Output 3 4" xfId="10299"/>
    <cellStyle name="Output 3 4 10" xfId="49455"/>
    <cellStyle name="Output 3 4 11" xfId="49456"/>
    <cellStyle name="Output 3 4 2" xfId="10300"/>
    <cellStyle name="Output 3 4 2 2" xfId="10301"/>
    <cellStyle name="Output 3 4 2 2 2" xfId="10302"/>
    <cellStyle name="Output 3 4 2 2 2 2" xfId="49457"/>
    <cellStyle name="Output 3 4 2 2 2 3" xfId="49458"/>
    <cellStyle name="Output 3 4 2 2 2 4" xfId="49459"/>
    <cellStyle name="Output 3 4 2 2 2 5" xfId="49460"/>
    <cellStyle name="Output 3 4 2 2 2 6" xfId="49461"/>
    <cellStyle name="Output 3 4 2 2 2 7" xfId="49462"/>
    <cellStyle name="Output 3 4 2 2 2 8" xfId="49463"/>
    <cellStyle name="Output 3 4 2 2 3" xfId="10303"/>
    <cellStyle name="Output 3 4 2 2 3 2" xfId="49464"/>
    <cellStyle name="Output 3 4 2 2 4" xfId="49465"/>
    <cellStyle name="Output 3 4 2 2 5" xfId="49466"/>
    <cellStyle name="Output 3 4 2 2 6" xfId="49467"/>
    <cellStyle name="Output 3 4 2 2 7" xfId="49468"/>
    <cellStyle name="Output 3 4 2 3" xfId="10304"/>
    <cellStyle name="Output 3 4 2 3 2" xfId="49469"/>
    <cellStyle name="Output 3 4 2 3 3" xfId="49470"/>
    <cellStyle name="Output 3 4 2 3 4" xfId="49471"/>
    <cellStyle name="Output 3 4 2 3 5" xfId="49472"/>
    <cellStyle name="Output 3 4 2 3 6" xfId="49473"/>
    <cellStyle name="Output 3 4 2 3 7" xfId="49474"/>
    <cellStyle name="Output 3 4 2 4" xfId="10305"/>
    <cellStyle name="Output 3 4 2 5" xfId="49475"/>
    <cellStyle name="Output 3 4 2 6" xfId="49476"/>
    <cellStyle name="Output 3 4 2 7" xfId="49477"/>
    <cellStyle name="Output 3 4 2 8" xfId="49478"/>
    <cellStyle name="Output 3 4 3" xfId="10306"/>
    <cellStyle name="Output 3 4 3 2" xfId="10307"/>
    <cellStyle name="Output 3 4 3 2 2" xfId="10308"/>
    <cellStyle name="Output 3 4 3 2 2 2" xfId="49479"/>
    <cellStyle name="Output 3 4 3 2 2 3" xfId="49480"/>
    <cellStyle name="Output 3 4 3 2 2 4" xfId="49481"/>
    <cellStyle name="Output 3 4 3 2 2 5" xfId="49482"/>
    <cellStyle name="Output 3 4 3 2 2 6" xfId="49483"/>
    <cellStyle name="Output 3 4 3 2 2 7" xfId="49484"/>
    <cellStyle name="Output 3 4 3 2 2 8" xfId="49485"/>
    <cellStyle name="Output 3 4 3 2 3" xfId="10309"/>
    <cellStyle name="Output 3 4 3 2 3 2" xfId="49486"/>
    <cellStyle name="Output 3 4 3 2 4" xfId="49487"/>
    <cellStyle name="Output 3 4 3 2 5" xfId="49488"/>
    <cellStyle name="Output 3 4 3 2 6" xfId="49489"/>
    <cellStyle name="Output 3 4 3 2 7" xfId="49490"/>
    <cellStyle name="Output 3 4 3 3" xfId="10310"/>
    <cellStyle name="Output 3 4 3 3 2" xfId="49491"/>
    <cellStyle name="Output 3 4 3 3 3" xfId="49492"/>
    <cellStyle name="Output 3 4 3 3 4" xfId="49493"/>
    <cellStyle name="Output 3 4 3 3 5" xfId="49494"/>
    <cellStyle name="Output 3 4 3 3 6" xfId="49495"/>
    <cellStyle name="Output 3 4 3 3 7" xfId="49496"/>
    <cellStyle name="Output 3 4 3 4" xfId="10311"/>
    <cellStyle name="Output 3 4 3 5" xfId="49497"/>
    <cellStyle name="Output 3 4 3 6" xfId="49498"/>
    <cellStyle name="Output 3 4 3 7" xfId="49499"/>
    <cellStyle name="Output 3 4 3 8" xfId="49500"/>
    <cellStyle name="Output 3 4 4" xfId="10312"/>
    <cellStyle name="Output 3 4 4 2" xfId="10313"/>
    <cellStyle name="Output 3 4 4 2 2" xfId="10314"/>
    <cellStyle name="Output 3 4 4 2 2 2" xfId="49501"/>
    <cellStyle name="Output 3 4 4 2 2 3" xfId="49502"/>
    <cellStyle name="Output 3 4 4 2 2 4" xfId="49503"/>
    <cellStyle name="Output 3 4 4 2 2 5" xfId="49504"/>
    <cellStyle name="Output 3 4 4 2 2 6" xfId="49505"/>
    <cellStyle name="Output 3 4 4 2 2 7" xfId="49506"/>
    <cellStyle name="Output 3 4 4 2 2 8" xfId="49507"/>
    <cellStyle name="Output 3 4 4 2 3" xfId="10315"/>
    <cellStyle name="Output 3 4 4 2 3 2" xfId="49508"/>
    <cellStyle name="Output 3 4 4 2 4" xfId="49509"/>
    <cellStyle name="Output 3 4 4 2 5" xfId="49510"/>
    <cellStyle name="Output 3 4 4 2 6" xfId="49511"/>
    <cellStyle name="Output 3 4 4 2 7" xfId="49512"/>
    <cellStyle name="Output 3 4 4 3" xfId="10316"/>
    <cellStyle name="Output 3 4 4 3 2" xfId="49513"/>
    <cellStyle name="Output 3 4 4 3 3" xfId="49514"/>
    <cellStyle name="Output 3 4 4 3 4" xfId="49515"/>
    <cellStyle name="Output 3 4 4 3 5" xfId="49516"/>
    <cellStyle name="Output 3 4 4 3 6" xfId="49517"/>
    <cellStyle name="Output 3 4 4 3 7" xfId="49518"/>
    <cellStyle name="Output 3 4 4 4" xfId="10317"/>
    <cellStyle name="Output 3 4 4 5" xfId="49519"/>
    <cellStyle name="Output 3 4 4 6" xfId="49520"/>
    <cellStyle name="Output 3 4 4 7" xfId="49521"/>
    <cellStyle name="Output 3 4 4 8" xfId="49522"/>
    <cellStyle name="Output 3 4 5" xfId="10318"/>
    <cellStyle name="Output 3 4 5 2" xfId="10319"/>
    <cellStyle name="Output 3 4 5 2 2" xfId="49523"/>
    <cellStyle name="Output 3 4 5 2 3" xfId="49524"/>
    <cellStyle name="Output 3 4 5 2 4" xfId="49525"/>
    <cellStyle name="Output 3 4 5 2 5" xfId="49526"/>
    <cellStyle name="Output 3 4 5 2 6" xfId="49527"/>
    <cellStyle name="Output 3 4 5 2 7" xfId="49528"/>
    <cellStyle name="Output 3 4 5 2 8" xfId="49529"/>
    <cellStyle name="Output 3 4 5 3" xfId="10320"/>
    <cellStyle name="Output 3 4 5 3 2" xfId="49530"/>
    <cellStyle name="Output 3 4 5 4" xfId="49531"/>
    <cellStyle name="Output 3 4 5 5" xfId="49532"/>
    <cellStyle name="Output 3 4 5 6" xfId="49533"/>
    <cellStyle name="Output 3 4 5 7" xfId="49534"/>
    <cellStyle name="Output 3 4 6" xfId="10321"/>
    <cellStyle name="Output 3 4 6 2" xfId="49535"/>
    <cellStyle name="Output 3 4 6 3" xfId="49536"/>
    <cellStyle name="Output 3 4 6 4" xfId="49537"/>
    <cellStyle name="Output 3 4 6 5" xfId="49538"/>
    <cellStyle name="Output 3 4 6 6" xfId="49539"/>
    <cellStyle name="Output 3 4 6 7" xfId="49540"/>
    <cellStyle name="Output 3 4 7" xfId="10322"/>
    <cellStyle name="Output 3 4 8" xfId="49541"/>
    <cellStyle name="Output 3 4 9" xfId="49542"/>
    <cellStyle name="Output 3 5" xfId="10323"/>
    <cellStyle name="Output 3 5 2" xfId="10324"/>
    <cellStyle name="Output 3 5 2 2" xfId="10325"/>
    <cellStyle name="Output 3 5 2 2 2" xfId="49543"/>
    <cellStyle name="Output 3 5 2 2 3" xfId="49544"/>
    <cellStyle name="Output 3 5 2 2 4" xfId="49545"/>
    <cellStyle name="Output 3 5 2 2 5" xfId="49546"/>
    <cellStyle name="Output 3 5 2 2 6" xfId="49547"/>
    <cellStyle name="Output 3 5 2 2 7" xfId="49548"/>
    <cellStyle name="Output 3 5 2 2 8" xfId="49549"/>
    <cellStyle name="Output 3 5 2 3" xfId="10326"/>
    <cellStyle name="Output 3 5 2 3 2" xfId="49550"/>
    <cellStyle name="Output 3 5 2 4" xfId="49551"/>
    <cellStyle name="Output 3 5 2 5" xfId="49552"/>
    <cellStyle name="Output 3 5 2 6" xfId="49553"/>
    <cellStyle name="Output 3 5 2 7" xfId="49554"/>
    <cellStyle name="Output 3 5 3" xfId="10327"/>
    <cellStyle name="Output 3 5 3 2" xfId="49555"/>
    <cellStyle name="Output 3 5 3 3" xfId="49556"/>
    <cellStyle name="Output 3 5 3 4" xfId="49557"/>
    <cellStyle name="Output 3 5 3 5" xfId="49558"/>
    <cellStyle name="Output 3 5 3 6" xfId="49559"/>
    <cellStyle name="Output 3 5 3 7" xfId="49560"/>
    <cellStyle name="Output 3 5 4" xfId="10328"/>
    <cellStyle name="Output 3 5 5" xfId="49561"/>
    <cellStyle name="Output 3 5 6" xfId="49562"/>
    <cellStyle name="Output 3 5 7" xfId="49563"/>
    <cellStyle name="Output 3 5 8" xfId="49564"/>
    <cellStyle name="Output 3 6" xfId="10329"/>
    <cellStyle name="Output 3 6 2" xfId="10330"/>
    <cellStyle name="Output 3 6 2 2" xfId="10331"/>
    <cellStyle name="Output 3 6 2 2 2" xfId="49565"/>
    <cellStyle name="Output 3 6 2 2 3" xfId="49566"/>
    <cellStyle name="Output 3 6 2 2 4" xfId="49567"/>
    <cellStyle name="Output 3 6 2 2 5" xfId="49568"/>
    <cellStyle name="Output 3 6 2 2 6" xfId="49569"/>
    <cellStyle name="Output 3 6 2 2 7" xfId="49570"/>
    <cellStyle name="Output 3 6 2 2 8" xfId="49571"/>
    <cellStyle name="Output 3 6 2 3" xfId="10332"/>
    <cellStyle name="Output 3 6 2 3 2" xfId="49572"/>
    <cellStyle name="Output 3 6 2 4" xfId="49573"/>
    <cellStyle name="Output 3 6 2 5" xfId="49574"/>
    <cellStyle name="Output 3 6 2 6" xfId="49575"/>
    <cellStyle name="Output 3 6 2 7" xfId="49576"/>
    <cellStyle name="Output 3 6 3" xfId="10333"/>
    <cellStyle name="Output 3 6 3 2" xfId="49577"/>
    <cellStyle name="Output 3 6 3 3" xfId="49578"/>
    <cellStyle name="Output 3 6 3 4" xfId="49579"/>
    <cellStyle name="Output 3 6 3 5" xfId="49580"/>
    <cellStyle name="Output 3 6 3 6" xfId="49581"/>
    <cellStyle name="Output 3 6 3 7" xfId="49582"/>
    <cellStyle name="Output 3 6 4" xfId="10334"/>
    <cellStyle name="Output 3 6 5" xfId="49583"/>
    <cellStyle name="Output 3 6 6" xfId="49584"/>
    <cellStyle name="Output 3 6 7" xfId="49585"/>
    <cellStyle name="Output 3 6 8" xfId="49586"/>
    <cellStyle name="Output 3 7" xfId="10335"/>
    <cellStyle name="Output 3 7 2" xfId="10336"/>
    <cellStyle name="Output 3 7 2 2" xfId="10337"/>
    <cellStyle name="Output 3 7 2 2 2" xfId="49587"/>
    <cellStyle name="Output 3 7 2 2 3" xfId="49588"/>
    <cellStyle name="Output 3 7 2 2 4" xfId="49589"/>
    <cellStyle name="Output 3 7 2 2 5" xfId="49590"/>
    <cellStyle name="Output 3 7 2 2 6" xfId="49591"/>
    <cellStyle name="Output 3 7 2 2 7" xfId="49592"/>
    <cellStyle name="Output 3 7 2 2 8" xfId="49593"/>
    <cellStyle name="Output 3 7 2 3" xfId="10338"/>
    <cellStyle name="Output 3 7 2 3 2" xfId="49594"/>
    <cellStyle name="Output 3 7 2 4" xfId="49595"/>
    <cellStyle name="Output 3 7 2 5" xfId="49596"/>
    <cellStyle name="Output 3 7 2 6" xfId="49597"/>
    <cellStyle name="Output 3 7 2 7" xfId="49598"/>
    <cellStyle name="Output 3 7 3" xfId="10339"/>
    <cellStyle name="Output 3 7 3 2" xfId="49599"/>
    <cellStyle name="Output 3 7 3 3" xfId="49600"/>
    <cellStyle name="Output 3 7 3 4" xfId="49601"/>
    <cellStyle name="Output 3 7 3 5" xfId="49602"/>
    <cellStyle name="Output 3 7 3 6" xfId="49603"/>
    <cellStyle name="Output 3 7 3 7" xfId="49604"/>
    <cellStyle name="Output 3 7 4" xfId="10340"/>
    <cellStyle name="Output 3 7 5" xfId="49605"/>
    <cellStyle name="Output 3 7 6" xfId="49606"/>
    <cellStyle name="Output 3 7 7" xfId="49607"/>
    <cellStyle name="Output 3 7 8" xfId="49608"/>
    <cellStyle name="Output 3 8" xfId="10341"/>
    <cellStyle name="Output 3 8 2" xfId="10342"/>
    <cellStyle name="Output 3 8 2 2" xfId="49609"/>
    <cellStyle name="Output 3 8 2 3" xfId="49610"/>
    <cellStyle name="Output 3 8 2 4" xfId="49611"/>
    <cellStyle name="Output 3 8 2 5" xfId="49612"/>
    <cellStyle name="Output 3 8 2 6" xfId="49613"/>
    <cellStyle name="Output 3 8 2 7" xfId="49614"/>
    <cellStyle name="Output 3 8 2 8" xfId="49615"/>
    <cellStyle name="Output 3 8 3" xfId="10343"/>
    <cellStyle name="Output 3 8 3 2" xfId="49616"/>
    <cellStyle name="Output 3 8 4" xfId="49617"/>
    <cellStyle name="Output 3 8 5" xfId="49618"/>
    <cellStyle name="Output 3 8 6" xfId="49619"/>
    <cellStyle name="Output 3 8 7" xfId="49620"/>
    <cellStyle name="Output 3 9" xfId="10344"/>
    <cellStyle name="Output 3 9 2" xfId="49621"/>
    <cellStyle name="Output 3 9 3" xfId="49622"/>
    <cellStyle name="Output 3 9 4" xfId="49623"/>
    <cellStyle name="Output 3 9 5" xfId="49624"/>
    <cellStyle name="Output 3 9 6" xfId="49625"/>
    <cellStyle name="Output 3 9 7" xfId="49626"/>
    <cellStyle name="Output 4" xfId="10345"/>
    <cellStyle name="Output 4 10" xfId="10346"/>
    <cellStyle name="Output 4 11" xfId="49627"/>
    <cellStyle name="Output 4 12" xfId="49628"/>
    <cellStyle name="Output 4 13" xfId="49629"/>
    <cellStyle name="Output 4 14" xfId="49630"/>
    <cellStyle name="Output 4 2" xfId="10347"/>
    <cellStyle name="Output 4 2 10" xfId="49631"/>
    <cellStyle name="Output 4 2 11" xfId="49632"/>
    <cellStyle name="Output 4 2 12" xfId="49633"/>
    <cellStyle name="Output 4 2 2" xfId="10348"/>
    <cellStyle name="Output 4 2 2 10" xfId="49634"/>
    <cellStyle name="Output 4 2 2 11" xfId="49635"/>
    <cellStyle name="Output 4 2 2 2" xfId="10349"/>
    <cellStyle name="Output 4 2 2 2 2" xfId="10350"/>
    <cellStyle name="Output 4 2 2 2 2 2" xfId="10351"/>
    <cellStyle name="Output 4 2 2 2 2 2 2" xfId="49636"/>
    <cellStyle name="Output 4 2 2 2 2 2 3" xfId="49637"/>
    <cellStyle name="Output 4 2 2 2 2 2 4" xfId="49638"/>
    <cellStyle name="Output 4 2 2 2 2 2 5" xfId="49639"/>
    <cellStyle name="Output 4 2 2 2 2 2 6" xfId="49640"/>
    <cellStyle name="Output 4 2 2 2 2 2 7" xfId="49641"/>
    <cellStyle name="Output 4 2 2 2 2 2 8" xfId="49642"/>
    <cellStyle name="Output 4 2 2 2 2 3" xfId="10352"/>
    <cellStyle name="Output 4 2 2 2 2 3 2" xfId="49643"/>
    <cellStyle name="Output 4 2 2 2 2 4" xfId="49644"/>
    <cellStyle name="Output 4 2 2 2 2 5" xfId="49645"/>
    <cellStyle name="Output 4 2 2 2 2 6" xfId="49646"/>
    <cellStyle name="Output 4 2 2 2 2 7" xfId="49647"/>
    <cellStyle name="Output 4 2 2 2 3" xfId="10353"/>
    <cellStyle name="Output 4 2 2 2 3 2" xfId="49648"/>
    <cellStyle name="Output 4 2 2 2 3 3" xfId="49649"/>
    <cellStyle name="Output 4 2 2 2 3 4" xfId="49650"/>
    <cellStyle name="Output 4 2 2 2 3 5" xfId="49651"/>
    <cellStyle name="Output 4 2 2 2 3 6" xfId="49652"/>
    <cellStyle name="Output 4 2 2 2 3 7" xfId="49653"/>
    <cellStyle name="Output 4 2 2 2 4" xfId="10354"/>
    <cellStyle name="Output 4 2 2 2 5" xfId="49654"/>
    <cellStyle name="Output 4 2 2 2 6" xfId="49655"/>
    <cellStyle name="Output 4 2 2 2 7" xfId="49656"/>
    <cellStyle name="Output 4 2 2 2 8" xfId="49657"/>
    <cellStyle name="Output 4 2 2 3" xfId="10355"/>
    <cellStyle name="Output 4 2 2 3 2" xfId="10356"/>
    <cellStyle name="Output 4 2 2 3 2 2" xfId="10357"/>
    <cellStyle name="Output 4 2 2 3 2 2 2" xfId="49658"/>
    <cellStyle name="Output 4 2 2 3 2 2 3" xfId="49659"/>
    <cellStyle name="Output 4 2 2 3 2 2 4" xfId="49660"/>
    <cellStyle name="Output 4 2 2 3 2 2 5" xfId="49661"/>
    <cellStyle name="Output 4 2 2 3 2 2 6" xfId="49662"/>
    <cellStyle name="Output 4 2 2 3 2 2 7" xfId="49663"/>
    <cellStyle name="Output 4 2 2 3 2 2 8" xfId="49664"/>
    <cellStyle name="Output 4 2 2 3 2 3" xfId="10358"/>
    <cellStyle name="Output 4 2 2 3 2 3 2" xfId="49665"/>
    <cellStyle name="Output 4 2 2 3 2 4" xfId="49666"/>
    <cellStyle name="Output 4 2 2 3 2 5" xfId="49667"/>
    <cellStyle name="Output 4 2 2 3 2 6" xfId="49668"/>
    <cellStyle name="Output 4 2 2 3 2 7" xfId="49669"/>
    <cellStyle name="Output 4 2 2 3 3" xfId="10359"/>
    <cellStyle name="Output 4 2 2 3 3 2" xfId="49670"/>
    <cellStyle name="Output 4 2 2 3 3 3" xfId="49671"/>
    <cellStyle name="Output 4 2 2 3 3 4" xfId="49672"/>
    <cellStyle name="Output 4 2 2 3 3 5" xfId="49673"/>
    <cellStyle name="Output 4 2 2 3 3 6" xfId="49674"/>
    <cellStyle name="Output 4 2 2 3 3 7" xfId="49675"/>
    <cellStyle name="Output 4 2 2 3 4" xfId="10360"/>
    <cellStyle name="Output 4 2 2 3 5" xfId="49676"/>
    <cellStyle name="Output 4 2 2 3 6" xfId="49677"/>
    <cellStyle name="Output 4 2 2 3 7" xfId="49678"/>
    <cellStyle name="Output 4 2 2 3 8" xfId="49679"/>
    <cellStyle name="Output 4 2 2 4" xfId="10361"/>
    <cellStyle name="Output 4 2 2 4 2" xfId="10362"/>
    <cellStyle name="Output 4 2 2 4 2 2" xfId="10363"/>
    <cellStyle name="Output 4 2 2 4 2 2 2" xfId="49680"/>
    <cellStyle name="Output 4 2 2 4 2 2 3" xfId="49681"/>
    <cellStyle name="Output 4 2 2 4 2 2 4" xfId="49682"/>
    <cellStyle name="Output 4 2 2 4 2 2 5" xfId="49683"/>
    <cellStyle name="Output 4 2 2 4 2 2 6" xfId="49684"/>
    <cellStyle name="Output 4 2 2 4 2 2 7" xfId="49685"/>
    <cellStyle name="Output 4 2 2 4 2 2 8" xfId="49686"/>
    <cellStyle name="Output 4 2 2 4 2 3" xfId="10364"/>
    <cellStyle name="Output 4 2 2 4 2 3 2" xfId="49687"/>
    <cellStyle name="Output 4 2 2 4 2 4" xfId="49688"/>
    <cellStyle name="Output 4 2 2 4 2 5" xfId="49689"/>
    <cellStyle name="Output 4 2 2 4 2 6" xfId="49690"/>
    <cellStyle name="Output 4 2 2 4 2 7" xfId="49691"/>
    <cellStyle name="Output 4 2 2 4 3" xfId="10365"/>
    <cellStyle name="Output 4 2 2 4 3 2" xfId="49692"/>
    <cellStyle name="Output 4 2 2 4 3 3" xfId="49693"/>
    <cellStyle name="Output 4 2 2 4 3 4" xfId="49694"/>
    <cellStyle name="Output 4 2 2 4 3 5" xfId="49695"/>
    <cellStyle name="Output 4 2 2 4 3 6" xfId="49696"/>
    <cellStyle name="Output 4 2 2 4 3 7" xfId="49697"/>
    <cellStyle name="Output 4 2 2 4 4" xfId="10366"/>
    <cellStyle name="Output 4 2 2 4 5" xfId="49698"/>
    <cellStyle name="Output 4 2 2 4 6" xfId="49699"/>
    <cellStyle name="Output 4 2 2 4 7" xfId="49700"/>
    <cellStyle name="Output 4 2 2 4 8" xfId="49701"/>
    <cellStyle name="Output 4 2 2 5" xfId="10367"/>
    <cellStyle name="Output 4 2 2 5 2" xfId="10368"/>
    <cellStyle name="Output 4 2 2 5 2 2" xfId="49702"/>
    <cellStyle name="Output 4 2 2 5 2 3" xfId="49703"/>
    <cellStyle name="Output 4 2 2 5 2 4" xfId="49704"/>
    <cellStyle name="Output 4 2 2 5 2 5" xfId="49705"/>
    <cellStyle name="Output 4 2 2 5 2 6" xfId="49706"/>
    <cellStyle name="Output 4 2 2 5 2 7" xfId="49707"/>
    <cellStyle name="Output 4 2 2 5 2 8" xfId="49708"/>
    <cellStyle name="Output 4 2 2 5 3" xfId="10369"/>
    <cellStyle name="Output 4 2 2 5 3 2" xfId="49709"/>
    <cellStyle name="Output 4 2 2 5 4" xfId="49710"/>
    <cellStyle name="Output 4 2 2 5 5" xfId="49711"/>
    <cellStyle name="Output 4 2 2 5 6" xfId="49712"/>
    <cellStyle name="Output 4 2 2 5 7" xfId="49713"/>
    <cellStyle name="Output 4 2 2 6" xfId="10370"/>
    <cellStyle name="Output 4 2 2 6 2" xfId="49714"/>
    <cellStyle name="Output 4 2 2 6 3" xfId="49715"/>
    <cellStyle name="Output 4 2 2 6 4" xfId="49716"/>
    <cellStyle name="Output 4 2 2 6 5" xfId="49717"/>
    <cellStyle name="Output 4 2 2 6 6" xfId="49718"/>
    <cellStyle name="Output 4 2 2 6 7" xfId="49719"/>
    <cellStyle name="Output 4 2 2 7" xfId="10371"/>
    <cellStyle name="Output 4 2 2 8" xfId="49720"/>
    <cellStyle name="Output 4 2 2 9" xfId="49721"/>
    <cellStyle name="Output 4 2 3" xfId="10372"/>
    <cellStyle name="Output 4 2 3 2" xfId="10373"/>
    <cellStyle name="Output 4 2 3 2 2" xfId="10374"/>
    <cellStyle name="Output 4 2 3 2 2 2" xfId="49722"/>
    <cellStyle name="Output 4 2 3 2 2 3" xfId="49723"/>
    <cellStyle name="Output 4 2 3 2 2 4" xfId="49724"/>
    <cellStyle name="Output 4 2 3 2 2 5" xfId="49725"/>
    <cellStyle name="Output 4 2 3 2 2 6" xfId="49726"/>
    <cellStyle name="Output 4 2 3 2 2 7" xfId="49727"/>
    <cellStyle name="Output 4 2 3 2 2 8" xfId="49728"/>
    <cellStyle name="Output 4 2 3 2 3" xfId="10375"/>
    <cellStyle name="Output 4 2 3 2 3 2" xfId="49729"/>
    <cellStyle name="Output 4 2 3 2 4" xfId="49730"/>
    <cellStyle name="Output 4 2 3 2 5" xfId="49731"/>
    <cellStyle name="Output 4 2 3 2 6" xfId="49732"/>
    <cellStyle name="Output 4 2 3 2 7" xfId="49733"/>
    <cellStyle name="Output 4 2 3 3" xfId="10376"/>
    <cellStyle name="Output 4 2 3 3 2" xfId="49734"/>
    <cellStyle name="Output 4 2 3 3 3" xfId="49735"/>
    <cellStyle name="Output 4 2 3 3 4" xfId="49736"/>
    <cellStyle name="Output 4 2 3 3 5" xfId="49737"/>
    <cellStyle name="Output 4 2 3 3 6" xfId="49738"/>
    <cellStyle name="Output 4 2 3 3 7" xfId="49739"/>
    <cellStyle name="Output 4 2 3 4" xfId="10377"/>
    <cellStyle name="Output 4 2 3 5" xfId="49740"/>
    <cellStyle name="Output 4 2 3 6" xfId="49741"/>
    <cellStyle name="Output 4 2 3 7" xfId="49742"/>
    <cellStyle name="Output 4 2 3 8" xfId="49743"/>
    <cellStyle name="Output 4 2 4" xfId="10378"/>
    <cellStyle name="Output 4 2 4 2" xfId="10379"/>
    <cellStyle name="Output 4 2 4 2 2" xfId="10380"/>
    <cellStyle name="Output 4 2 4 2 2 2" xfId="49744"/>
    <cellStyle name="Output 4 2 4 2 2 3" xfId="49745"/>
    <cellStyle name="Output 4 2 4 2 2 4" xfId="49746"/>
    <cellStyle name="Output 4 2 4 2 2 5" xfId="49747"/>
    <cellStyle name="Output 4 2 4 2 2 6" xfId="49748"/>
    <cellStyle name="Output 4 2 4 2 2 7" xfId="49749"/>
    <cellStyle name="Output 4 2 4 2 2 8" xfId="49750"/>
    <cellStyle name="Output 4 2 4 2 3" xfId="10381"/>
    <cellStyle name="Output 4 2 4 2 3 2" xfId="49751"/>
    <cellStyle name="Output 4 2 4 2 4" xfId="49752"/>
    <cellStyle name="Output 4 2 4 2 5" xfId="49753"/>
    <cellStyle name="Output 4 2 4 2 6" xfId="49754"/>
    <cellStyle name="Output 4 2 4 2 7" xfId="49755"/>
    <cellStyle name="Output 4 2 4 3" xfId="10382"/>
    <cellStyle name="Output 4 2 4 3 2" xfId="49756"/>
    <cellStyle name="Output 4 2 4 3 3" xfId="49757"/>
    <cellStyle name="Output 4 2 4 3 4" xfId="49758"/>
    <cellStyle name="Output 4 2 4 3 5" xfId="49759"/>
    <cellStyle name="Output 4 2 4 3 6" xfId="49760"/>
    <cellStyle name="Output 4 2 4 3 7" xfId="49761"/>
    <cellStyle name="Output 4 2 4 4" xfId="10383"/>
    <cellStyle name="Output 4 2 4 5" xfId="49762"/>
    <cellStyle name="Output 4 2 4 6" xfId="49763"/>
    <cellStyle name="Output 4 2 4 7" xfId="49764"/>
    <cellStyle name="Output 4 2 4 8" xfId="49765"/>
    <cellStyle name="Output 4 2 5" xfId="10384"/>
    <cellStyle name="Output 4 2 5 2" xfId="10385"/>
    <cellStyle name="Output 4 2 5 2 2" xfId="10386"/>
    <cellStyle name="Output 4 2 5 2 2 2" xfId="49766"/>
    <cellStyle name="Output 4 2 5 2 2 3" xfId="49767"/>
    <cellStyle name="Output 4 2 5 2 2 4" xfId="49768"/>
    <cellStyle name="Output 4 2 5 2 2 5" xfId="49769"/>
    <cellStyle name="Output 4 2 5 2 2 6" xfId="49770"/>
    <cellStyle name="Output 4 2 5 2 2 7" xfId="49771"/>
    <cellStyle name="Output 4 2 5 2 2 8" xfId="49772"/>
    <cellStyle name="Output 4 2 5 2 3" xfId="10387"/>
    <cellStyle name="Output 4 2 5 2 3 2" xfId="49773"/>
    <cellStyle name="Output 4 2 5 2 4" xfId="49774"/>
    <cellStyle name="Output 4 2 5 2 5" xfId="49775"/>
    <cellStyle name="Output 4 2 5 2 6" xfId="49776"/>
    <cellStyle name="Output 4 2 5 2 7" xfId="49777"/>
    <cellStyle name="Output 4 2 5 3" xfId="10388"/>
    <cellStyle name="Output 4 2 5 3 2" xfId="49778"/>
    <cellStyle name="Output 4 2 5 3 3" xfId="49779"/>
    <cellStyle name="Output 4 2 5 3 4" xfId="49780"/>
    <cellStyle name="Output 4 2 5 3 5" xfId="49781"/>
    <cellStyle name="Output 4 2 5 3 6" xfId="49782"/>
    <cellStyle name="Output 4 2 5 3 7" xfId="49783"/>
    <cellStyle name="Output 4 2 5 4" xfId="10389"/>
    <cellStyle name="Output 4 2 5 5" xfId="49784"/>
    <cellStyle name="Output 4 2 5 6" xfId="49785"/>
    <cellStyle name="Output 4 2 5 7" xfId="49786"/>
    <cellStyle name="Output 4 2 5 8" xfId="49787"/>
    <cellStyle name="Output 4 2 6" xfId="10390"/>
    <cellStyle name="Output 4 2 6 2" xfId="10391"/>
    <cellStyle name="Output 4 2 6 2 2" xfId="49788"/>
    <cellStyle name="Output 4 2 6 2 3" xfId="49789"/>
    <cellStyle name="Output 4 2 6 2 4" xfId="49790"/>
    <cellStyle name="Output 4 2 6 2 5" xfId="49791"/>
    <cellStyle name="Output 4 2 6 2 6" xfId="49792"/>
    <cellStyle name="Output 4 2 6 2 7" xfId="49793"/>
    <cellStyle name="Output 4 2 6 2 8" xfId="49794"/>
    <cellStyle name="Output 4 2 6 3" xfId="10392"/>
    <cellStyle name="Output 4 2 6 3 2" xfId="49795"/>
    <cellStyle name="Output 4 2 6 4" xfId="49796"/>
    <cellStyle name="Output 4 2 6 5" xfId="49797"/>
    <cellStyle name="Output 4 2 6 6" xfId="49798"/>
    <cellStyle name="Output 4 2 6 7" xfId="49799"/>
    <cellStyle name="Output 4 2 7" xfId="10393"/>
    <cellStyle name="Output 4 2 7 2" xfId="49800"/>
    <cellStyle name="Output 4 2 7 3" xfId="49801"/>
    <cellStyle name="Output 4 2 7 4" xfId="49802"/>
    <cellStyle name="Output 4 2 7 5" xfId="49803"/>
    <cellStyle name="Output 4 2 7 6" xfId="49804"/>
    <cellStyle name="Output 4 2 7 7" xfId="49805"/>
    <cellStyle name="Output 4 2 8" xfId="10394"/>
    <cellStyle name="Output 4 2 9" xfId="49806"/>
    <cellStyle name="Output 4 3" xfId="10395"/>
    <cellStyle name="Output 4 3 10" xfId="49807"/>
    <cellStyle name="Output 4 3 11" xfId="49808"/>
    <cellStyle name="Output 4 3 2" xfId="10396"/>
    <cellStyle name="Output 4 3 2 2" xfId="10397"/>
    <cellStyle name="Output 4 3 2 2 2" xfId="10398"/>
    <cellStyle name="Output 4 3 2 2 2 2" xfId="49809"/>
    <cellStyle name="Output 4 3 2 2 2 3" xfId="49810"/>
    <cellStyle name="Output 4 3 2 2 2 4" xfId="49811"/>
    <cellStyle name="Output 4 3 2 2 2 5" xfId="49812"/>
    <cellStyle name="Output 4 3 2 2 2 6" xfId="49813"/>
    <cellStyle name="Output 4 3 2 2 2 7" xfId="49814"/>
    <cellStyle name="Output 4 3 2 2 2 8" xfId="49815"/>
    <cellStyle name="Output 4 3 2 2 3" xfId="10399"/>
    <cellStyle name="Output 4 3 2 2 3 2" xfId="49816"/>
    <cellStyle name="Output 4 3 2 2 4" xfId="49817"/>
    <cellStyle name="Output 4 3 2 2 5" xfId="49818"/>
    <cellStyle name="Output 4 3 2 2 6" xfId="49819"/>
    <cellStyle name="Output 4 3 2 2 7" xfId="49820"/>
    <cellStyle name="Output 4 3 2 3" xfId="10400"/>
    <cellStyle name="Output 4 3 2 3 2" xfId="49821"/>
    <cellStyle name="Output 4 3 2 3 3" xfId="49822"/>
    <cellStyle name="Output 4 3 2 3 4" xfId="49823"/>
    <cellStyle name="Output 4 3 2 3 5" xfId="49824"/>
    <cellStyle name="Output 4 3 2 3 6" xfId="49825"/>
    <cellStyle name="Output 4 3 2 3 7" xfId="49826"/>
    <cellStyle name="Output 4 3 2 4" xfId="10401"/>
    <cellStyle name="Output 4 3 2 5" xfId="49827"/>
    <cellStyle name="Output 4 3 2 6" xfId="49828"/>
    <cellStyle name="Output 4 3 2 7" xfId="49829"/>
    <cellStyle name="Output 4 3 2 8" xfId="49830"/>
    <cellStyle name="Output 4 3 3" xfId="10402"/>
    <cellStyle name="Output 4 3 3 2" xfId="10403"/>
    <cellStyle name="Output 4 3 3 2 2" xfId="10404"/>
    <cellStyle name="Output 4 3 3 2 2 2" xfId="49831"/>
    <cellStyle name="Output 4 3 3 2 2 3" xfId="49832"/>
    <cellStyle name="Output 4 3 3 2 2 4" xfId="49833"/>
    <cellStyle name="Output 4 3 3 2 2 5" xfId="49834"/>
    <cellStyle name="Output 4 3 3 2 2 6" xfId="49835"/>
    <cellStyle name="Output 4 3 3 2 2 7" xfId="49836"/>
    <cellStyle name="Output 4 3 3 2 2 8" xfId="49837"/>
    <cellStyle name="Output 4 3 3 2 3" xfId="10405"/>
    <cellStyle name="Output 4 3 3 2 3 2" xfId="49838"/>
    <cellStyle name="Output 4 3 3 2 4" xfId="49839"/>
    <cellStyle name="Output 4 3 3 2 5" xfId="49840"/>
    <cellStyle name="Output 4 3 3 2 6" xfId="49841"/>
    <cellStyle name="Output 4 3 3 2 7" xfId="49842"/>
    <cellStyle name="Output 4 3 3 3" xfId="10406"/>
    <cellStyle name="Output 4 3 3 3 2" xfId="49843"/>
    <cellStyle name="Output 4 3 3 3 3" xfId="49844"/>
    <cellStyle name="Output 4 3 3 3 4" xfId="49845"/>
    <cellStyle name="Output 4 3 3 3 5" xfId="49846"/>
    <cellStyle name="Output 4 3 3 3 6" xfId="49847"/>
    <cellStyle name="Output 4 3 3 3 7" xfId="49848"/>
    <cellStyle name="Output 4 3 3 4" xfId="10407"/>
    <cellStyle name="Output 4 3 3 5" xfId="49849"/>
    <cellStyle name="Output 4 3 3 6" xfId="49850"/>
    <cellStyle name="Output 4 3 3 7" xfId="49851"/>
    <cellStyle name="Output 4 3 3 8" xfId="49852"/>
    <cellStyle name="Output 4 3 4" xfId="10408"/>
    <cellStyle name="Output 4 3 4 2" xfId="10409"/>
    <cellStyle name="Output 4 3 4 2 2" xfId="10410"/>
    <cellStyle name="Output 4 3 4 2 2 2" xfId="49853"/>
    <cellStyle name="Output 4 3 4 2 2 3" xfId="49854"/>
    <cellStyle name="Output 4 3 4 2 2 4" xfId="49855"/>
    <cellStyle name="Output 4 3 4 2 2 5" xfId="49856"/>
    <cellStyle name="Output 4 3 4 2 2 6" xfId="49857"/>
    <cellStyle name="Output 4 3 4 2 2 7" xfId="49858"/>
    <cellStyle name="Output 4 3 4 2 2 8" xfId="49859"/>
    <cellStyle name="Output 4 3 4 2 3" xfId="10411"/>
    <cellStyle name="Output 4 3 4 2 3 2" xfId="49860"/>
    <cellStyle name="Output 4 3 4 2 4" xfId="49861"/>
    <cellStyle name="Output 4 3 4 2 5" xfId="49862"/>
    <cellStyle name="Output 4 3 4 2 6" xfId="49863"/>
    <cellStyle name="Output 4 3 4 2 7" xfId="49864"/>
    <cellStyle name="Output 4 3 4 3" xfId="10412"/>
    <cellStyle name="Output 4 3 4 3 2" xfId="49865"/>
    <cellStyle name="Output 4 3 4 3 3" xfId="49866"/>
    <cellStyle name="Output 4 3 4 3 4" xfId="49867"/>
    <cellStyle name="Output 4 3 4 3 5" xfId="49868"/>
    <cellStyle name="Output 4 3 4 3 6" xfId="49869"/>
    <cellStyle name="Output 4 3 4 3 7" xfId="49870"/>
    <cellStyle name="Output 4 3 4 4" xfId="10413"/>
    <cellStyle name="Output 4 3 4 5" xfId="49871"/>
    <cellStyle name="Output 4 3 4 6" xfId="49872"/>
    <cellStyle name="Output 4 3 4 7" xfId="49873"/>
    <cellStyle name="Output 4 3 4 8" xfId="49874"/>
    <cellStyle name="Output 4 3 5" xfId="10414"/>
    <cellStyle name="Output 4 3 5 2" xfId="10415"/>
    <cellStyle name="Output 4 3 5 2 2" xfId="49875"/>
    <cellStyle name="Output 4 3 5 2 3" xfId="49876"/>
    <cellStyle name="Output 4 3 5 2 4" xfId="49877"/>
    <cellStyle name="Output 4 3 5 2 5" xfId="49878"/>
    <cellStyle name="Output 4 3 5 2 6" xfId="49879"/>
    <cellStyle name="Output 4 3 5 2 7" xfId="49880"/>
    <cellStyle name="Output 4 3 5 2 8" xfId="49881"/>
    <cellStyle name="Output 4 3 5 3" xfId="10416"/>
    <cellStyle name="Output 4 3 5 3 2" xfId="49882"/>
    <cellStyle name="Output 4 3 5 4" xfId="49883"/>
    <cellStyle name="Output 4 3 5 5" xfId="49884"/>
    <cellStyle name="Output 4 3 5 6" xfId="49885"/>
    <cellStyle name="Output 4 3 5 7" xfId="49886"/>
    <cellStyle name="Output 4 3 6" xfId="10417"/>
    <cellStyle name="Output 4 3 6 2" xfId="49887"/>
    <cellStyle name="Output 4 3 6 3" xfId="49888"/>
    <cellStyle name="Output 4 3 6 4" xfId="49889"/>
    <cellStyle name="Output 4 3 6 5" xfId="49890"/>
    <cellStyle name="Output 4 3 6 6" xfId="49891"/>
    <cellStyle name="Output 4 3 6 7" xfId="49892"/>
    <cellStyle name="Output 4 3 7" xfId="10418"/>
    <cellStyle name="Output 4 3 8" xfId="49893"/>
    <cellStyle name="Output 4 3 9" xfId="49894"/>
    <cellStyle name="Output 4 4" xfId="10419"/>
    <cellStyle name="Output 4 4 10" xfId="49895"/>
    <cellStyle name="Output 4 4 11" xfId="49896"/>
    <cellStyle name="Output 4 4 2" xfId="10420"/>
    <cellStyle name="Output 4 4 2 2" xfId="10421"/>
    <cellStyle name="Output 4 4 2 2 2" xfId="10422"/>
    <cellStyle name="Output 4 4 2 2 2 2" xfId="49897"/>
    <cellStyle name="Output 4 4 2 2 2 3" xfId="49898"/>
    <cellStyle name="Output 4 4 2 2 2 4" xfId="49899"/>
    <cellStyle name="Output 4 4 2 2 2 5" xfId="49900"/>
    <cellStyle name="Output 4 4 2 2 2 6" xfId="49901"/>
    <cellStyle name="Output 4 4 2 2 2 7" xfId="49902"/>
    <cellStyle name="Output 4 4 2 2 2 8" xfId="49903"/>
    <cellStyle name="Output 4 4 2 2 3" xfId="10423"/>
    <cellStyle name="Output 4 4 2 2 3 2" xfId="49904"/>
    <cellStyle name="Output 4 4 2 2 4" xfId="49905"/>
    <cellStyle name="Output 4 4 2 2 5" xfId="49906"/>
    <cellStyle name="Output 4 4 2 2 6" xfId="49907"/>
    <cellStyle name="Output 4 4 2 2 7" xfId="49908"/>
    <cellStyle name="Output 4 4 2 3" xfId="10424"/>
    <cellStyle name="Output 4 4 2 3 2" xfId="49909"/>
    <cellStyle name="Output 4 4 2 3 3" xfId="49910"/>
    <cellStyle name="Output 4 4 2 3 4" xfId="49911"/>
    <cellStyle name="Output 4 4 2 3 5" xfId="49912"/>
    <cellStyle name="Output 4 4 2 3 6" xfId="49913"/>
    <cellStyle name="Output 4 4 2 3 7" xfId="49914"/>
    <cellStyle name="Output 4 4 2 4" xfId="10425"/>
    <cellStyle name="Output 4 4 2 5" xfId="49915"/>
    <cellStyle name="Output 4 4 2 6" xfId="49916"/>
    <cellStyle name="Output 4 4 2 7" xfId="49917"/>
    <cellStyle name="Output 4 4 2 8" xfId="49918"/>
    <cellStyle name="Output 4 4 3" xfId="10426"/>
    <cellStyle name="Output 4 4 3 2" xfId="10427"/>
    <cellStyle name="Output 4 4 3 2 2" xfId="10428"/>
    <cellStyle name="Output 4 4 3 2 2 2" xfId="49919"/>
    <cellStyle name="Output 4 4 3 2 2 3" xfId="49920"/>
    <cellStyle name="Output 4 4 3 2 2 4" xfId="49921"/>
    <cellStyle name="Output 4 4 3 2 2 5" xfId="49922"/>
    <cellStyle name="Output 4 4 3 2 2 6" xfId="49923"/>
    <cellStyle name="Output 4 4 3 2 2 7" xfId="49924"/>
    <cellStyle name="Output 4 4 3 2 2 8" xfId="49925"/>
    <cellStyle name="Output 4 4 3 2 3" xfId="10429"/>
    <cellStyle name="Output 4 4 3 2 3 2" xfId="49926"/>
    <cellStyle name="Output 4 4 3 2 4" xfId="49927"/>
    <cellStyle name="Output 4 4 3 2 5" xfId="49928"/>
    <cellStyle name="Output 4 4 3 2 6" xfId="49929"/>
    <cellStyle name="Output 4 4 3 2 7" xfId="49930"/>
    <cellStyle name="Output 4 4 3 3" xfId="10430"/>
    <cellStyle name="Output 4 4 3 3 2" xfId="49931"/>
    <cellStyle name="Output 4 4 3 3 3" xfId="49932"/>
    <cellStyle name="Output 4 4 3 3 4" xfId="49933"/>
    <cellStyle name="Output 4 4 3 3 5" xfId="49934"/>
    <cellStyle name="Output 4 4 3 3 6" xfId="49935"/>
    <cellStyle name="Output 4 4 3 3 7" xfId="49936"/>
    <cellStyle name="Output 4 4 3 4" xfId="10431"/>
    <cellStyle name="Output 4 4 3 5" xfId="49937"/>
    <cellStyle name="Output 4 4 3 6" xfId="49938"/>
    <cellStyle name="Output 4 4 3 7" xfId="49939"/>
    <cellStyle name="Output 4 4 3 8" xfId="49940"/>
    <cellStyle name="Output 4 4 4" xfId="10432"/>
    <cellStyle name="Output 4 4 4 2" xfId="10433"/>
    <cellStyle name="Output 4 4 4 2 2" xfId="10434"/>
    <cellStyle name="Output 4 4 4 2 2 2" xfId="49941"/>
    <cellStyle name="Output 4 4 4 2 2 3" xfId="49942"/>
    <cellStyle name="Output 4 4 4 2 2 4" xfId="49943"/>
    <cellStyle name="Output 4 4 4 2 2 5" xfId="49944"/>
    <cellStyle name="Output 4 4 4 2 2 6" xfId="49945"/>
    <cellStyle name="Output 4 4 4 2 2 7" xfId="49946"/>
    <cellStyle name="Output 4 4 4 2 2 8" xfId="49947"/>
    <cellStyle name="Output 4 4 4 2 3" xfId="10435"/>
    <cellStyle name="Output 4 4 4 2 3 2" xfId="49948"/>
    <cellStyle name="Output 4 4 4 2 4" xfId="49949"/>
    <cellStyle name="Output 4 4 4 2 5" xfId="49950"/>
    <cellStyle name="Output 4 4 4 2 6" xfId="49951"/>
    <cellStyle name="Output 4 4 4 2 7" xfId="49952"/>
    <cellStyle name="Output 4 4 4 3" xfId="10436"/>
    <cellStyle name="Output 4 4 4 3 2" xfId="49953"/>
    <cellStyle name="Output 4 4 4 3 3" xfId="49954"/>
    <cellStyle name="Output 4 4 4 3 4" xfId="49955"/>
    <cellStyle name="Output 4 4 4 3 5" xfId="49956"/>
    <cellStyle name="Output 4 4 4 3 6" xfId="49957"/>
    <cellStyle name="Output 4 4 4 3 7" xfId="49958"/>
    <cellStyle name="Output 4 4 4 4" xfId="10437"/>
    <cellStyle name="Output 4 4 4 5" xfId="49959"/>
    <cellStyle name="Output 4 4 4 6" xfId="49960"/>
    <cellStyle name="Output 4 4 4 7" xfId="49961"/>
    <cellStyle name="Output 4 4 4 8" xfId="49962"/>
    <cellStyle name="Output 4 4 5" xfId="10438"/>
    <cellStyle name="Output 4 4 5 2" xfId="10439"/>
    <cellStyle name="Output 4 4 5 2 2" xfId="49963"/>
    <cellStyle name="Output 4 4 5 2 3" xfId="49964"/>
    <cellStyle name="Output 4 4 5 2 4" xfId="49965"/>
    <cellStyle name="Output 4 4 5 2 5" xfId="49966"/>
    <cellStyle name="Output 4 4 5 2 6" xfId="49967"/>
    <cellStyle name="Output 4 4 5 2 7" xfId="49968"/>
    <cellStyle name="Output 4 4 5 2 8" xfId="49969"/>
    <cellStyle name="Output 4 4 5 3" xfId="10440"/>
    <cellStyle name="Output 4 4 5 3 2" xfId="49970"/>
    <cellStyle name="Output 4 4 5 4" xfId="49971"/>
    <cellStyle name="Output 4 4 5 5" xfId="49972"/>
    <cellStyle name="Output 4 4 5 6" xfId="49973"/>
    <cellStyle name="Output 4 4 5 7" xfId="49974"/>
    <cellStyle name="Output 4 4 6" xfId="10441"/>
    <cellStyle name="Output 4 4 6 2" xfId="49975"/>
    <cellStyle name="Output 4 4 6 3" xfId="49976"/>
    <cellStyle name="Output 4 4 6 4" xfId="49977"/>
    <cellStyle name="Output 4 4 6 5" xfId="49978"/>
    <cellStyle name="Output 4 4 6 6" xfId="49979"/>
    <cellStyle name="Output 4 4 6 7" xfId="49980"/>
    <cellStyle name="Output 4 4 7" xfId="10442"/>
    <cellStyle name="Output 4 4 8" xfId="49981"/>
    <cellStyle name="Output 4 4 9" xfId="49982"/>
    <cellStyle name="Output 4 5" xfId="10443"/>
    <cellStyle name="Output 4 5 2" xfId="10444"/>
    <cellStyle name="Output 4 5 2 2" xfId="10445"/>
    <cellStyle name="Output 4 5 2 2 2" xfId="49983"/>
    <cellStyle name="Output 4 5 2 2 3" xfId="49984"/>
    <cellStyle name="Output 4 5 2 2 4" xfId="49985"/>
    <cellStyle name="Output 4 5 2 2 5" xfId="49986"/>
    <cellStyle name="Output 4 5 2 2 6" xfId="49987"/>
    <cellStyle name="Output 4 5 2 2 7" xfId="49988"/>
    <cellStyle name="Output 4 5 2 2 8" xfId="49989"/>
    <cellStyle name="Output 4 5 2 3" xfId="10446"/>
    <cellStyle name="Output 4 5 2 3 2" xfId="49990"/>
    <cellStyle name="Output 4 5 2 4" xfId="49991"/>
    <cellStyle name="Output 4 5 2 5" xfId="49992"/>
    <cellStyle name="Output 4 5 2 6" xfId="49993"/>
    <cellStyle name="Output 4 5 2 7" xfId="49994"/>
    <cellStyle name="Output 4 5 3" xfId="10447"/>
    <cellStyle name="Output 4 5 3 2" xfId="49995"/>
    <cellStyle name="Output 4 5 3 3" xfId="49996"/>
    <cellStyle name="Output 4 5 3 4" xfId="49997"/>
    <cellStyle name="Output 4 5 3 5" xfId="49998"/>
    <cellStyle name="Output 4 5 3 6" xfId="49999"/>
    <cellStyle name="Output 4 5 3 7" xfId="50000"/>
    <cellStyle name="Output 4 5 4" xfId="10448"/>
    <cellStyle name="Output 4 5 5" xfId="50001"/>
    <cellStyle name="Output 4 5 6" xfId="50002"/>
    <cellStyle name="Output 4 5 7" xfId="50003"/>
    <cellStyle name="Output 4 5 8" xfId="50004"/>
    <cellStyle name="Output 4 6" xfId="10449"/>
    <cellStyle name="Output 4 6 2" xfId="10450"/>
    <cellStyle name="Output 4 6 2 2" xfId="10451"/>
    <cellStyle name="Output 4 6 2 2 2" xfId="50005"/>
    <cellStyle name="Output 4 6 2 2 3" xfId="50006"/>
    <cellStyle name="Output 4 6 2 2 4" xfId="50007"/>
    <cellStyle name="Output 4 6 2 2 5" xfId="50008"/>
    <cellStyle name="Output 4 6 2 2 6" xfId="50009"/>
    <cellStyle name="Output 4 6 2 2 7" xfId="50010"/>
    <cellStyle name="Output 4 6 2 2 8" xfId="50011"/>
    <cellStyle name="Output 4 6 2 3" xfId="10452"/>
    <cellStyle name="Output 4 6 2 3 2" xfId="50012"/>
    <cellStyle name="Output 4 6 2 4" xfId="50013"/>
    <cellStyle name="Output 4 6 2 5" xfId="50014"/>
    <cellStyle name="Output 4 6 2 6" xfId="50015"/>
    <cellStyle name="Output 4 6 2 7" xfId="50016"/>
    <cellStyle name="Output 4 6 3" xfId="10453"/>
    <cellStyle name="Output 4 6 3 2" xfId="50017"/>
    <cellStyle name="Output 4 6 3 3" xfId="50018"/>
    <cellStyle name="Output 4 6 3 4" xfId="50019"/>
    <cellStyle name="Output 4 6 3 5" xfId="50020"/>
    <cellStyle name="Output 4 6 3 6" xfId="50021"/>
    <cellStyle name="Output 4 6 3 7" xfId="50022"/>
    <cellStyle name="Output 4 6 4" xfId="10454"/>
    <cellStyle name="Output 4 6 5" xfId="50023"/>
    <cellStyle name="Output 4 6 6" xfId="50024"/>
    <cellStyle name="Output 4 6 7" xfId="50025"/>
    <cellStyle name="Output 4 6 8" xfId="50026"/>
    <cellStyle name="Output 4 7" xfId="10455"/>
    <cellStyle name="Output 4 7 2" xfId="10456"/>
    <cellStyle name="Output 4 7 2 2" xfId="10457"/>
    <cellStyle name="Output 4 7 2 2 2" xfId="50027"/>
    <cellStyle name="Output 4 7 2 2 3" xfId="50028"/>
    <cellStyle name="Output 4 7 2 2 4" xfId="50029"/>
    <cellStyle name="Output 4 7 2 2 5" xfId="50030"/>
    <cellStyle name="Output 4 7 2 2 6" xfId="50031"/>
    <cellStyle name="Output 4 7 2 2 7" xfId="50032"/>
    <cellStyle name="Output 4 7 2 2 8" xfId="50033"/>
    <cellStyle name="Output 4 7 2 3" xfId="10458"/>
    <cellStyle name="Output 4 7 2 3 2" xfId="50034"/>
    <cellStyle name="Output 4 7 2 4" xfId="50035"/>
    <cellStyle name="Output 4 7 2 5" xfId="50036"/>
    <cellStyle name="Output 4 7 2 6" xfId="50037"/>
    <cellStyle name="Output 4 7 2 7" xfId="50038"/>
    <cellStyle name="Output 4 7 3" xfId="10459"/>
    <cellStyle name="Output 4 7 3 2" xfId="50039"/>
    <cellStyle name="Output 4 7 3 3" xfId="50040"/>
    <cellStyle name="Output 4 7 3 4" xfId="50041"/>
    <cellStyle name="Output 4 7 3 5" xfId="50042"/>
    <cellStyle name="Output 4 7 3 6" xfId="50043"/>
    <cellStyle name="Output 4 7 3 7" xfId="50044"/>
    <cellStyle name="Output 4 7 4" xfId="10460"/>
    <cellStyle name="Output 4 7 5" xfId="50045"/>
    <cellStyle name="Output 4 7 6" xfId="50046"/>
    <cellStyle name="Output 4 7 7" xfId="50047"/>
    <cellStyle name="Output 4 7 8" xfId="50048"/>
    <cellStyle name="Output 4 8" xfId="10461"/>
    <cellStyle name="Output 4 8 2" xfId="10462"/>
    <cellStyle name="Output 4 8 2 2" xfId="50049"/>
    <cellStyle name="Output 4 8 2 3" xfId="50050"/>
    <cellStyle name="Output 4 8 2 4" xfId="50051"/>
    <cellStyle name="Output 4 8 2 5" xfId="50052"/>
    <cellStyle name="Output 4 8 2 6" xfId="50053"/>
    <cellStyle name="Output 4 8 2 7" xfId="50054"/>
    <cellStyle name="Output 4 8 2 8" xfId="50055"/>
    <cellStyle name="Output 4 8 3" xfId="10463"/>
    <cellStyle name="Output 4 8 3 2" xfId="50056"/>
    <cellStyle name="Output 4 8 4" xfId="50057"/>
    <cellStyle name="Output 4 8 5" xfId="50058"/>
    <cellStyle name="Output 4 8 6" xfId="50059"/>
    <cellStyle name="Output 4 8 7" xfId="50060"/>
    <cellStyle name="Output 4 9" xfId="10464"/>
    <cellStyle name="Output 4 9 2" xfId="50061"/>
    <cellStyle name="Output 4 9 3" xfId="50062"/>
    <cellStyle name="Output 4 9 4" xfId="50063"/>
    <cellStyle name="Output 4 9 5" xfId="50064"/>
    <cellStyle name="Output 4 9 6" xfId="50065"/>
    <cellStyle name="Output 4 9 7" xfId="50066"/>
    <cellStyle name="Output 5" xfId="10465"/>
    <cellStyle name="Output 5 10" xfId="10466"/>
    <cellStyle name="Output 5 11" xfId="50067"/>
    <cellStyle name="Output 5 12" xfId="50068"/>
    <cellStyle name="Output 5 13" xfId="50069"/>
    <cellStyle name="Output 5 14" xfId="50070"/>
    <cellStyle name="Output 5 2" xfId="10467"/>
    <cellStyle name="Output 5 2 10" xfId="50071"/>
    <cellStyle name="Output 5 2 11" xfId="50072"/>
    <cellStyle name="Output 5 2 12" xfId="50073"/>
    <cellStyle name="Output 5 2 2" xfId="10468"/>
    <cellStyle name="Output 5 2 2 10" xfId="50074"/>
    <cellStyle name="Output 5 2 2 11" xfId="50075"/>
    <cellStyle name="Output 5 2 2 2" xfId="10469"/>
    <cellStyle name="Output 5 2 2 2 2" xfId="10470"/>
    <cellStyle name="Output 5 2 2 2 2 2" xfId="10471"/>
    <cellStyle name="Output 5 2 2 2 2 2 2" xfId="50076"/>
    <cellStyle name="Output 5 2 2 2 2 2 3" xfId="50077"/>
    <cellStyle name="Output 5 2 2 2 2 2 4" xfId="50078"/>
    <cellStyle name="Output 5 2 2 2 2 2 5" xfId="50079"/>
    <cellStyle name="Output 5 2 2 2 2 2 6" xfId="50080"/>
    <cellStyle name="Output 5 2 2 2 2 2 7" xfId="50081"/>
    <cellStyle name="Output 5 2 2 2 2 2 8" xfId="50082"/>
    <cellStyle name="Output 5 2 2 2 2 3" xfId="10472"/>
    <cellStyle name="Output 5 2 2 2 2 3 2" xfId="50083"/>
    <cellStyle name="Output 5 2 2 2 2 4" xfId="50084"/>
    <cellStyle name="Output 5 2 2 2 2 5" xfId="50085"/>
    <cellStyle name="Output 5 2 2 2 2 6" xfId="50086"/>
    <cellStyle name="Output 5 2 2 2 2 7" xfId="50087"/>
    <cellStyle name="Output 5 2 2 2 3" xfId="10473"/>
    <cellStyle name="Output 5 2 2 2 3 2" xfId="50088"/>
    <cellStyle name="Output 5 2 2 2 3 3" xfId="50089"/>
    <cellStyle name="Output 5 2 2 2 3 4" xfId="50090"/>
    <cellStyle name="Output 5 2 2 2 3 5" xfId="50091"/>
    <cellStyle name="Output 5 2 2 2 3 6" xfId="50092"/>
    <cellStyle name="Output 5 2 2 2 3 7" xfId="50093"/>
    <cellStyle name="Output 5 2 2 2 4" xfId="10474"/>
    <cellStyle name="Output 5 2 2 2 5" xfId="50094"/>
    <cellStyle name="Output 5 2 2 2 6" xfId="50095"/>
    <cellStyle name="Output 5 2 2 2 7" xfId="50096"/>
    <cellStyle name="Output 5 2 2 2 8" xfId="50097"/>
    <cellStyle name="Output 5 2 2 3" xfId="10475"/>
    <cellStyle name="Output 5 2 2 3 2" xfId="10476"/>
    <cellStyle name="Output 5 2 2 3 2 2" xfId="10477"/>
    <cellStyle name="Output 5 2 2 3 2 2 2" xfId="50098"/>
    <cellStyle name="Output 5 2 2 3 2 2 3" xfId="50099"/>
    <cellStyle name="Output 5 2 2 3 2 2 4" xfId="50100"/>
    <cellStyle name="Output 5 2 2 3 2 2 5" xfId="50101"/>
    <cellStyle name="Output 5 2 2 3 2 2 6" xfId="50102"/>
    <cellStyle name="Output 5 2 2 3 2 2 7" xfId="50103"/>
    <cellStyle name="Output 5 2 2 3 2 2 8" xfId="50104"/>
    <cellStyle name="Output 5 2 2 3 2 3" xfId="10478"/>
    <cellStyle name="Output 5 2 2 3 2 3 2" xfId="50105"/>
    <cellStyle name="Output 5 2 2 3 2 4" xfId="50106"/>
    <cellStyle name="Output 5 2 2 3 2 5" xfId="50107"/>
    <cellStyle name="Output 5 2 2 3 2 6" xfId="50108"/>
    <cellStyle name="Output 5 2 2 3 2 7" xfId="50109"/>
    <cellStyle name="Output 5 2 2 3 3" xfId="10479"/>
    <cellStyle name="Output 5 2 2 3 3 2" xfId="50110"/>
    <cellStyle name="Output 5 2 2 3 3 3" xfId="50111"/>
    <cellStyle name="Output 5 2 2 3 3 4" xfId="50112"/>
    <cellStyle name="Output 5 2 2 3 3 5" xfId="50113"/>
    <cellStyle name="Output 5 2 2 3 3 6" xfId="50114"/>
    <cellStyle name="Output 5 2 2 3 3 7" xfId="50115"/>
    <cellStyle name="Output 5 2 2 3 4" xfId="10480"/>
    <cellStyle name="Output 5 2 2 3 5" xfId="50116"/>
    <cellStyle name="Output 5 2 2 3 6" xfId="50117"/>
    <cellStyle name="Output 5 2 2 3 7" xfId="50118"/>
    <cellStyle name="Output 5 2 2 3 8" xfId="50119"/>
    <cellStyle name="Output 5 2 2 4" xfId="10481"/>
    <cellStyle name="Output 5 2 2 4 2" xfId="10482"/>
    <cellStyle name="Output 5 2 2 4 2 2" xfId="10483"/>
    <cellStyle name="Output 5 2 2 4 2 2 2" xfId="50120"/>
    <cellStyle name="Output 5 2 2 4 2 2 3" xfId="50121"/>
    <cellStyle name="Output 5 2 2 4 2 2 4" xfId="50122"/>
    <cellStyle name="Output 5 2 2 4 2 2 5" xfId="50123"/>
    <cellStyle name="Output 5 2 2 4 2 2 6" xfId="50124"/>
    <cellStyle name="Output 5 2 2 4 2 2 7" xfId="50125"/>
    <cellStyle name="Output 5 2 2 4 2 2 8" xfId="50126"/>
    <cellStyle name="Output 5 2 2 4 2 3" xfId="10484"/>
    <cellStyle name="Output 5 2 2 4 2 3 2" xfId="50127"/>
    <cellStyle name="Output 5 2 2 4 2 4" xfId="50128"/>
    <cellStyle name="Output 5 2 2 4 2 5" xfId="50129"/>
    <cellStyle name="Output 5 2 2 4 2 6" xfId="50130"/>
    <cellStyle name="Output 5 2 2 4 2 7" xfId="50131"/>
    <cellStyle name="Output 5 2 2 4 3" xfId="10485"/>
    <cellStyle name="Output 5 2 2 4 3 2" xfId="50132"/>
    <cellStyle name="Output 5 2 2 4 3 3" xfId="50133"/>
    <cellStyle name="Output 5 2 2 4 3 4" xfId="50134"/>
    <cellStyle name="Output 5 2 2 4 3 5" xfId="50135"/>
    <cellStyle name="Output 5 2 2 4 3 6" xfId="50136"/>
    <cellStyle name="Output 5 2 2 4 3 7" xfId="50137"/>
    <cellStyle name="Output 5 2 2 4 4" xfId="10486"/>
    <cellStyle name="Output 5 2 2 4 5" xfId="50138"/>
    <cellStyle name="Output 5 2 2 4 6" xfId="50139"/>
    <cellStyle name="Output 5 2 2 4 7" xfId="50140"/>
    <cellStyle name="Output 5 2 2 4 8" xfId="50141"/>
    <cellStyle name="Output 5 2 2 5" xfId="10487"/>
    <cellStyle name="Output 5 2 2 5 2" xfId="10488"/>
    <cellStyle name="Output 5 2 2 5 2 2" xfId="50142"/>
    <cellStyle name="Output 5 2 2 5 2 3" xfId="50143"/>
    <cellStyle name="Output 5 2 2 5 2 4" xfId="50144"/>
    <cellStyle name="Output 5 2 2 5 2 5" xfId="50145"/>
    <cellStyle name="Output 5 2 2 5 2 6" xfId="50146"/>
    <cellStyle name="Output 5 2 2 5 2 7" xfId="50147"/>
    <cellStyle name="Output 5 2 2 5 2 8" xfId="50148"/>
    <cellStyle name="Output 5 2 2 5 3" xfId="10489"/>
    <cellStyle name="Output 5 2 2 5 3 2" xfId="50149"/>
    <cellStyle name="Output 5 2 2 5 4" xfId="50150"/>
    <cellStyle name="Output 5 2 2 5 5" xfId="50151"/>
    <cellStyle name="Output 5 2 2 5 6" xfId="50152"/>
    <cellStyle name="Output 5 2 2 5 7" xfId="50153"/>
    <cellStyle name="Output 5 2 2 6" xfId="10490"/>
    <cellStyle name="Output 5 2 2 6 2" xfId="50154"/>
    <cellStyle name="Output 5 2 2 6 3" xfId="50155"/>
    <cellStyle name="Output 5 2 2 6 4" xfId="50156"/>
    <cellStyle name="Output 5 2 2 6 5" xfId="50157"/>
    <cellStyle name="Output 5 2 2 6 6" xfId="50158"/>
    <cellStyle name="Output 5 2 2 6 7" xfId="50159"/>
    <cellStyle name="Output 5 2 2 7" xfId="10491"/>
    <cellStyle name="Output 5 2 2 8" xfId="50160"/>
    <cellStyle name="Output 5 2 2 9" xfId="50161"/>
    <cellStyle name="Output 5 2 3" xfId="10492"/>
    <cellStyle name="Output 5 2 3 2" xfId="10493"/>
    <cellStyle name="Output 5 2 3 2 2" xfId="10494"/>
    <cellStyle name="Output 5 2 3 2 2 2" xfId="50162"/>
    <cellStyle name="Output 5 2 3 2 2 3" xfId="50163"/>
    <cellStyle name="Output 5 2 3 2 2 4" xfId="50164"/>
    <cellStyle name="Output 5 2 3 2 2 5" xfId="50165"/>
    <cellStyle name="Output 5 2 3 2 2 6" xfId="50166"/>
    <cellStyle name="Output 5 2 3 2 2 7" xfId="50167"/>
    <cellStyle name="Output 5 2 3 2 2 8" xfId="50168"/>
    <cellStyle name="Output 5 2 3 2 3" xfId="10495"/>
    <cellStyle name="Output 5 2 3 2 3 2" xfId="50169"/>
    <cellStyle name="Output 5 2 3 2 4" xfId="50170"/>
    <cellStyle name="Output 5 2 3 2 5" xfId="50171"/>
    <cellStyle name="Output 5 2 3 2 6" xfId="50172"/>
    <cellStyle name="Output 5 2 3 2 7" xfId="50173"/>
    <cellStyle name="Output 5 2 3 3" xfId="10496"/>
    <cellStyle name="Output 5 2 3 3 2" xfId="50174"/>
    <cellStyle name="Output 5 2 3 3 3" xfId="50175"/>
    <cellStyle name="Output 5 2 3 3 4" xfId="50176"/>
    <cellStyle name="Output 5 2 3 3 5" xfId="50177"/>
    <cellStyle name="Output 5 2 3 3 6" xfId="50178"/>
    <cellStyle name="Output 5 2 3 3 7" xfId="50179"/>
    <cellStyle name="Output 5 2 3 4" xfId="10497"/>
    <cellStyle name="Output 5 2 3 5" xfId="50180"/>
    <cellStyle name="Output 5 2 3 6" xfId="50181"/>
    <cellStyle name="Output 5 2 3 7" xfId="50182"/>
    <cellStyle name="Output 5 2 3 8" xfId="50183"/>
    <cellStyle name="Output 5 2 4" xfId="10498"/>
    <cellStyle name="Output 5 2 4 2" xfId="10499"/>
    <cellStyle name="Output 5 2 4 2 2" xfId="10500"/>
    <cellStyle name="Output 5 2 4 2 2 2" xfId="50184"/>
    <cellStyle name="Output 5 2 4 2 2 3" xfId="50185"/>
    <cellStyle name="Output 5 2 4 2 2 4" xfId="50186"/>
    <cellStyle name="Output 5 2 4 2 2 5" xfId="50187"/>
    <cellStyle name="Output 5 2 4 2 2 6" xfId="50188"/>
    <cellStyle name="Output 5 2 4 2 2 7" xfId="50189"/>
    <cellStyle name="Output 5 2 4 2 2 8" xfId="50190"/>
    <cellStyle name="Output 5 2 4 2 3" xfId="10501"/>
    <cellStyle name="Output 5 2 4 2 3 2" xfId="50191"/>
    <cellStyle name="Output 5 2 4 2 4" xfId="50192"/>
    <cellStyle name="Output 5 2 4 2 5" xfId="50193"/>
    <cellStyle name="Output 5 2 4 2 6" xfId="50194"/>
    <cellStyle name="Output 5 2 4 2 7" xfId="50195"/>
    <cellStyle name="Output 5 2 4 3" xfId="10502"/>
    <cellStyle name="Output 5 2 4 3 2" xfId="50196"/>
    <cellStyle name="Output 5 2 4 3 3" xfId="50197"/>
    <cellStyle name="Output 5 2 4 3 4" xfId="50198"/>
    <cellStyle name="Output 5 2 4 3 5" xfId="50199"/>
    <cellStyle name="Output 5 2 4 3 6" xfId="50200"/>
    <cellStyle name="Output 5 2 4 3 7" xfId="50201"/>
    <cellStyle name="Output 5 2 4 4" xfId="10503"/>
    <cellStyle name="Output 5 2 4 5" xfId="50202"/>
    <cellStyle name="Output 5 2 4 6" xfId="50203"/>
    <cellStyle name="Output 5 2 4 7" xfId="50204"/>
    <cellStyle name="Output 5 2 4 8" xfId="50205"/>
    <cellStyle name="Output 5 2 5" xfId="10504"/>
    <cellStyle name="Output 5 2 5 2" xfId="10505"/>
    <cellStyle name="Output 5 2 5 2 2" xfId="10506"/>
    <cellStyle name="Output 5 2 5 2 2 2" xfId="50206"/>
    <cellStyle name="Output 5 2 5 2 2 3" xfId="50207"/>
    <cellStyle name="Output 5 2 5 2 2 4" xfId="50208"/>
    <cellStyle name="Output 5 2 5 2 2 5" xfId="50209"/>
    <cellStyle name="Output 5 2 5 2 2 6" xfId="50210"/>
    <cellStyle name="Output 5 2 5 2 2 7" xfId="50211"/>
    <cellStyle name="Output 5 2 5 2 2 8" xfId="50212"/>
    <cellStyle name="Output 5 2 5 2 3" xfId="10507"/>
    <cellStyle name="Output 5 2 5 2 3 2" xfId="50213"/>
    <cellStyle name="Output 5 2 5 2 4" xfId="50214"/>
    <cellStyle name="Output 5 2 5 2 5" xfId="50215"/>
    <cellStyle name="Output 5 2 5 2 6" xfId="50216"/>
    <cellStyle name="Output 5 2 5 2 7" xfId="50217"/>
    <cellStyle name="Output 5 2 5 3" xfId="10508"/>
    <cellStyle name="Output 5 2 5 3 2" xfId="50218"/>
    <cellStyle name="Output 5 2 5 3 3" xfId="50219"/>
    <cellStyle name="Output 5 2 5 3 4" xfId="50220"/>
    <cellStyle name="Output 5 2 5 3 5" xfId="50221"/>
    <cellStyle name="Output 5 2 5 3 6" xfId="50222"/>
    <cellStyle name="Output 5 2 5 3 7" xfId="50223"/>
    <cellStyle name="Output 5 2 5 4" xfId="10509"/>
    <cellStyle name="Output 5 2 5 5" xfId="50224"/>
    <cellStyle name="Output 5 2 5 6" xfId="50225"/>
    <cellStyle name="Output 5 2 5 7" xfId="50226"/>
    <cellStyle name="Output 5 2 5 8" xfId="50227"/>
    <cellStyle name="Output 5 2 6" xfId="10510"/>
    <cellStyle name="Output 5 2 6 2" xfId="10511"/>
    <cellStyle name="Output 5 2 6 2 2" xfId="50228"/>
    <cellStyle name="Output 5 2 6 2 3" xfId="50229"/>
    <cellStyle name="Output 5 2 6 2 4" xfId="50230"/>
    <cellStyle name="Output 5 2 6 2 5" xfId="50231"/>
    <cellStyle name="Output 5 2 6 2 6" xfId="50232"/>
    <cellStyle name="Output 5 2 6 2 7" xfId="50233"/>
    <cellStyle name="Output 5 2 6 2 8" xfId="50234"/>
    <cellStyle name="Output 5 2 6 3" xfId="10512"/>
    <cellStyle name="Output 5 2 6 3 2" xfId="50235"/>
    <cellStyle name="Output 5 2 6 4" xfId="50236"/>
    <cellStyle name="Output 5 2 6 5" xfId="50237"/>
    <cellStyle name="Output 5 2 6 6" xfId="50238"/>
    <cellStyle name="Output 5 2 6 7" xfId="50239"/>
    <cellStyle name="Output 5 2 7" xfId="10513"/>
    <cellStyle name="Output 5 2 7 2" xfId="50240"/>
    <cellStyle name="Output 5 2 7 3" xfId="50241"/>
    <cellStyle name="Output 5 2 7 4" xfId="50242"/>
    <cellStyle name="Output 5 2 7 5" xfId="50243"/>
    <cellStyle name="Output 5 2 7 6" xfId="50244"/>
    <cellStyle name="Output 5 2 7 7" xfId="50245"/>
    <cellStyle name="Output 5 2 8" xfId="10514"/>
    <cellStyle name="Output 5 2 9" xfId="50246"/>
    <cellStyle name="Output 5 3" xfId="10515"/>
    <cellStyle name="Output 5 3 10" xfId="50247"/>
    <cellStyle name="Output 5 3 11" xfId="50248"/>
    <cellStyle name="Output 5 3 2" xfId="10516"/>
    <cellStyle name="Output 5 3 2 2" xfId="10517"/>
    <cellStyle name="Output 5 3 2 2 2" xfId="10518"/>
    <cellStyle name="Output 5 3 2 2 2 2" xfId="50249"/>
    <cellStyle name="Output 5 3 2 2 2 3" xfId="50250"/>
    <cellStyle name="Output 5 3 2 2 2 4" xfId="50251"/>
    <cellStyle name="Output 5 3 2 2 2 5" xfId="50252"/>
    <cellStyle name="Output 5 3 2 2 2 6" xfId="50253"/>
    <cellStyle name="Output 5 3 2 2 2 7" xfId="50254"/>
    <cellStyle name="Output 5 3 2 2 2 8" xfId="50255"/>
    <cellStyle name="Output 5 3 2 2 3" xfId="10519"/>
    <cellStyle name="Output 5 3 2 2 3 2" xfId="50256"/>
    <cellStyle name="Output 5 3 2 2 4" xfId="50257"/>
    <cellStyle name="Output 5 3 2 2 5" xfId="50258"/>
    <cellStyle name="Output 5 3 2 2 6" xfId="50259"/>
    <cellStyle name="Output 5 3 2 2 7" xfId="50260"/>
    <cellStyle name="Output 5 3 2 3" xfId="10520"/>
    <cellStyle name="Output 5 3 2 3 2" xfId="50261"/>
    <cellStyle name="Output 5 3 2 3 3" xfId="50262"/>
    <cellStyle name="Output 5 3 2 3 4" xfId="50263"/>
    <cellStyle name="Output 5 3 2 3 5" xfId="50264"/>
    <cellStyle name="Output 5 3 2 3 6" xfId="50265"/>
    <cellStyle name="Output 5 3 2 3 7" xfId="50266"/>
    <cellStyle name="Output 5 3 2 4" xfId="10521"/>
    <cellStyle name="Output 5 3 2 5" xfId="50267"/>
    <cellStyle name="Output 5 3 2 6" xfId="50268"/>
    <cellStyle name="Output 5 3 2 7" xfId="50269"/>
    <cellStyle name="Output 5 3 2 8" xfId="50270"/>
    <cellStyle name="Output 5 3 3" xfId="10522"/>
    <cellStyle name="Output 5 3 3 2" xfId="10523"/>
    <cellStyle name="Output 5 3 3 2 2" xfId="10524"/>
    <cellStyle name="Output 5 3 3 2 2 2" xfId="50271"/>
    <cellStyle name="Output 5 3 3 2 2 3" xfId="50272"/>
    <cellStyle name="Output 5 3 3 2 2 4" xfId="50273"/>
    <cellStyle name="Output 5 3 3 2 2 5" xfId="50274"/>
    <cellStyle name="Output 5 3 3 2 2 6" xfId="50275"/>
    <cellStyle name="Output 5 3 3 2 2 7" xfId="50276"/>
    <cellStyle name="Output 5 3 3 2 2 8" xfId="50277"/>
    <cellStyle name="Output 5 3 3 2 3" xfId="10525"/>
    <cellStyle name="Output 5 3 3 2 3 2" xfId="50278"/>
    <cellStyle name="Output 5 3 3 2 4" xfId="50279"/>
    <cellStyle name="Output 5 3 3 2 5" xfId="50280"/>
    <cellStyle name="Output 5 3 3 2 6" xfId="50281"/>
    <cellStyle name="Output 5 3 3 2 7" xfId="50282"/>
    <cellStyle name="Output 5 3 3 3" xfId="10526"/>
    <cellStyle name="Output 5 3 3 3 2" xfId="50283"/>
    <cellStyle name="Output 5 3 3 3 3" xfId="50284"/>
    <cellStyle name="Output 5 3 3 3 4" xfId="50285"/>
    <cellStyle name="Output 5 3 3 3 5" xfId="50286"/>
    <cellStyle name="Output 5 3 3 3 6" xfId="50287"/>
    <cellStyle name="Output 5 3 3 3 7" xfId="50288"/>
    <cellStyle name="Output 5 3 3 4" xfId="10527"/>
    <cellStyle name="Output 5 3 3 5" xfId="50289"/>
    <cellStyle name="Output 5 3 3 6" xfId="50290"/>
    <cellStyle name="Output 5 3 3 7" xfId="50291"/>
    <cellStyle name="Output 5 3 3 8" xfId="50292"/>
    <cellStyle name="Output 5 3 4" xfId="10528"/>
    <cellStyle name="Output 5 3 4 2" xfId="10529"/>
    <cellStyle name="Output 5 3 4 2 2" xfId="10530"/>
    <cellStyle name="Output 5 3 4 2 2 2" xfId="50293"/>
    <cellStyle name="Output 5 3 4 2 2 3" xfId="50294"/>
    <cellStyle name="Output 5 3 4 2 2 4" xfId="50295"/>
    <cellStyle name="Output 5 3 4 2 2 5" xfId="50296"/>
    <cellStyle name="Output 5 3 4 2 2 6" xfId="50297"/>
    <cellStyle name="Output 5 3 4 2 2 7" xfId="50298"/>
    <cellStyle name="Output 5 3 4 2 2 8" xfId="50299"/>
    <cellStyle name="Output 5 3 4 2 3" xfId="10531"/>
    <cellStyle name="Output 5 3 4 2 3 2" xfId="50300"/>
    <cellStyle name="Output 5 3 4 2 4" xfId="50301"/>
    <cellStyle name="Output 5 3 4 2 5" xfId="50302"/>
    <cellStyle name="Output 5 3 4 2 6" xfId="50303"/>
    <cellStyle name="Output 5 3 4 2 7" xfId="50304"/>
    <cellStyle name="Output 5 3 4 3" xfId="10532"/>
    <cellStyle name="Output 5 3 4 3 2" xfId="50305"/>
    <cellStyle name="Output 5 3 4 3 3" xfId="50306"/>
    <cellStyle name="Output 5 3 4 3 4" xfId="50307"/>
    <cellStyle name="Output 5 3 4 3 5" xfId="50308"/>
    <cellStyle name="Output 5 3 4 3 6" xfId="50309"/>
    <cellStyle name="Output 5 3 4 3 7" xfId="50310"/>
    <cellStyle name="Output 5 3 4 4" xfId="10533"/>
    <cellStyle name="Output 5 3 4 5" xfId="50311"/>
    <cellStyle name="Output 5 3 4 6" xfId="50312"/>
    <cellStyle name="Output 5 3 4 7" xfId="50313"/>
    <cellStyle name="Output 5 3 4 8" xfId="50314"/>
    <cellStyle name="Output 5 3 5" xfId="10534"/>
    <cellStyle name="Output 5 3 5 2" xfId="10535"/>
    <cellStyle name="Output 5 3 5 2 2" xfId="50315"/>
    <cellStyle name="Output 5 3 5 2 3" xfId="50316"/>
    <cellStyle name="Output 5 3 5 2 4" xfId="50317"/>
    <cellStyle name="Output 5 3 5 2 5" xfId="50318"/>
    <cellStyle name="Output 5 3 5 2 6" xfId="50319"/>
    <cellStyle name="Output 5 3 5 2 7" xfId="50320"/>
    <cellStyle name="Output 5 3 5 2 8" xfId="50321"/>
    <cellStyle name="Output 5 3 5 3" xfId="10536"/>
    <cellStyle name="Output 5 3 5 3 2" xfId="50322"/>
    <cellStyle name="Output 5 3 5 4" xfId="50323"/>
    <cellStyle name="Output 5 3 5 5" xfId="50324"/>
    <cellStyle name="Output 5 3 5 6" xfId="50325"/>
    <cellStyle name="Output 5 3 5 7" xfId="50326"/>
    <cellStyle name="Output 5 3 6" xfId="10537"/>
    <cellStyle name="Output 5 3 6 2" xfId="50327"/>
    <cellStyle name="Output 5 3 6 3" xfId="50328"/>
    <cellStyle name="Output 5 3 6 4" xfId="50329"/>
    <cellStyle name="Output 5 3 6 5" xfId="50330"/>
    <cellStyle name="Output 5 3 6 6" xfId="50331"/>
    <cellStyle name="Output 5 3 6 7" xfId="50332"/>
    <cellStyle name="Output 5 3 7" xfId="10538"/>
    <cellStyle name="Output 5 3 8" xfId="50333"/>
    <cellStyle name="Output 5 3 9" xfId="50334"/>
    <cellStyle name="Output 5 4" xfId="10539"/>
    <cellStyle name="Output 5 4 10" xfId="50335"/>
    <cellStyle name="Output 5 4 11" xfId="50336"/>
    <cellStyle name="Output 5 4 2" xfId="10540"/>
    <cellStyle name="Output 5 4 2 2" xfId="10541"/>
    <cellStyle name="Output 5 4 2 2 2" xfId="10542"/>
    <cellStyle name="Output 5 4 2 2 2 2" xfId="50337"/>
    <cellStyle name="Output 5 4 2 2 2 3" xfId="50338"/>
    <cellStyle name="Output 5 4 2 2 2 4" xfId="50339"/>
    <cellStyle name="Output 5 4 2 2 2 5" xfId="50340"/>
    <cellStyle name="Output 5 4 2 2 2 6" xfId="50341"/>
    <cellStyle name="Output 5 4 2 2 2 7" xfId="50342"/>
    <cellStyle name="Output 5 4 2 2 2 8" xfId="50343"/>
    <cellStyle name="Output 5 4 2 2 3" xfId="10543"/>
    <cellStyle name="Output 5 4 2 2 3 2" xfId="50344"/>
    <cellStyle name="Output 5 4 2 2 4" xfId="50345"/>
    <cellStyle name="Output 5 4 2 2 5" xfId="50346"/>
    <cellStyle name="Output 5 4 2 2 6" xfId="50347"/>
    <cellStyle name="Output 5 4 2 2 7" xfId="50348"/>
    <cellStyle name="Output 5 4 2 3" xfId="10544"/>
    <cellStyle name="Output 5 4 2 3 2" xfId="50349"/>
    <cellStyle name="Output 5 4 2 3 3" xfId="50350"/>
    <cellStyle name="Output 5 4 2 3 4" xfId="50351"/>
    <cellStyle name="Output 5 4 2 3 5" xfId="50352"/>
    <cellStyle name="Output 5 4 2 3 6" xfId="50353"/>
    <cellStyle name="Output 5 4 2 3 7" xfId="50354"/>
    <cellStyle name="Output 5 4 2 4" xfId="10545"/>
    <cellStyle name="Output 5 4 2 5" xfId="50355"/>
    <cellStyle name="Output 5 4 2 6" xfId="50356"/>
    <cellStyle name="Output 5 4 2 7" xfId="50357"/>
    <cellStyle name="Output 5 4 2 8" xfId="50358"/>
    <cellStyle name="Output 5 4 3" xfId="10546"/>
    <cellStyle name="Output 5 4 3 2" xfId="10547"/>
    <cellStyle name="Output 5 4 3 2 2" xfId="10548"/>
    <cellStyle name="Output 5 4 3 2 2 2" xfId="50359"/>
    <cellStyle name="Output 5 4 3 2 2 3" xfId="50360"/>
    <cellStyle name="Output 5 4 3 2 2 4" xfId="50361"/>
    <cellStyle name="Output 5 4 3 2 2 5" xfId="50362"/>
    <cellStyle name="Output 5 4 3 2 2 6" xfId="50363"/>
    <cellStyle name="Output 5 4 3 2 2 7" xfId="50364"/>
    <cellStyle name="Output 5 4 3 2 2 8" xfId="50365"/>
    <cellStyle name="Output 5 4 3 2 3" xfId="10549"/>
    <cellStyle name="Output 5 4 3 2 3 2" xfId="50366"/>
    <cellStyle name="Output 5 4 3 2 4" xfId="50367"/>
    <cellStyle name="Output 5 4 3 2 5" xfId="50368"/>
    <cellStyle name="Output 5 4 3 2 6" xfId="50369"/>
    <cellStyle name="Output 5 4 3 2 7" xfId="50370"/>
    <cellStyle name="Output 5 4 3 3" xfId="10550"/>
    <cellStyle name="Output 5 4 3 3 2" xfId="50371"/>
    <cellStyle name="Output 5 4 3 3 3" xfId="50372"/>
    <cellStyle name="Output 5 4 3 3 4" xfId="50373"/>
    <cellStyle name="Output 5 4 3 3 5" xfId="50374"/>
    <cellStyle name="Output 5 4 3 3 6" xfId="50375"/>
    <cellStyle name="Output 5 4 3 3 7" xfId="50376"/>
    <cellStyle name="Output 5 4 3 4" xfId="10551"/>
    <cellStyle name="Output 5 4 3 5" xfId="50377"/>
    <cellStyle name="Output 5 4 3 6" xfId="50378"/>
    <cellStyle name="Output 5 4 3 7" xfId="50379"/>
    <cellStyle name="Output 5 4 3 8" xfId="50380"/>
    <cellStyle name="Output 5 4 4" xfId="10552"/>
    <cellStyle name="Output 5 4 4 2" xfId="10553"/>
    <cellStyle name="Output 5 4 4 2 2" xfId="10554"/>
    <cellStyle name="Output 5 4 4 2 2 2" xfId="50381"/>
    <cellStyle name="Output 5 4 4 2 2 3" xfId="50382"/>
    <cellStyle name="Output 5 4 4 2 2 4" xfId="50383"/>
    <cellStyle name="Output 5 4 4 2 2 5" xfId="50384"/>
    <cellStyle name="Output 5 4 4 2 2 6" xfId="50385"/>
    <cellStyle name="Output 5 4 4 2 2 7" xfId="50386"/>
    <cellStyle name="Output 5 4 4 2 2 8" xfId="50387"/>
    <cellStyle name="Output 5 4 4 2 3" xfId="10555"/>
    <cellStyle name="Output 5 4 4 2 3 2" xfId="50388"/>
    <cellStyle name="Output 5 4 4 2 4" xfId="50389"/>
    <cellStyle name="Output 5 4 4 2 5" xfId="50390"/>
    <cellStyle name="Output 5 4 4 2 6" xfId="50391"/>
    <cellStyle name="Output 5 4 4 2 7" xfId="50392"/>
    <cellStyle name="Output 5 4 4 3" xfId="10556"/>
    <cellStyle name="Output 5 4 4 3 2" xfId="50393"/>
    <cellStyle name="Output 5 4 4 3 3" xfId="50394"/>
    <cellStyle name="Output 5 4 4 3 4" xfId="50395"/>
    <cellStyle name="Output 5 4 4 3 5" xfId="50396"/>
    <cellStyle name="Output 5 4 4 3 6" xfId="50397"/>
    <cellStyle name="Output 5 4 4 3 7" xfId="50398"/>
    <cellStyle name="Output 5 4 4 4" xfId="10557"/>
    <cellStyle name="Output 5 4 4 5" xfId="50399"/>
    <cellStyle name="Output 5 4 4 6" xfId="50400"/>
    <cellStyle name="Output 5 4 4 7" xfId="50401"/>
    <cellStyle name="Output 5 4 4 8" xfId="50402"/>
    <cellStyle name="Output 5 4 5" xfId="10558"/>
    <cellStyle name="Output 5 4 5 2" xfId="10559"/>
    <cellStyle name="Output 5 4 5 2 2" xfId="50403"/>
    <cellStyle name="Output 5 4 5 2 3" xfId="50404"/>
    <cellStyle name="Output 5 4 5 2 4" xfId="50405"/>
    <cellStyle name="Output 5 4 5 2 5" xfId="50406"/>
    <cellStyle name="Output 5 4 5 2 6" xfId="50407"/>
    <cellStyle name="Output 5 4 5 2 7" xfId="50408"/>
    <cellStyle name="Output 5 4 5 2 8" xfId="50409"/>
    <cellStyle name="Output 5 4 5 3" xfId="10560"/>
    <cellStyle name="Output 5 4 5 3 2" xfId="50410"/>
    <cellStyle name="Output 5 4 5 4" xfId="50411"/>
    <cellStyle name="Output 5 4 5 5" xfId="50412"/>
    <cellStyle name="Output 5 4 5 6" xfId="50413"/>
    <cellStyle name="Output 5 4 5 7" xfId="50414"/>
    <cellStyle name="Output 5 4 6" xfId="10561"/>
    <cellStyle name="Output 5 4 6 2" xfId="50415"/>
    <cellStyle name="Output 5 4 6 3" xfId="50416"/>
    <cellStyle name="Output 5 4 6 4" xfId="50417"/>
    <cellStyle name="Output 5 4 6 5" xfId="50418"/>
    <cellStyle name="Output 5 4 6 6" xfId="50419"/>
    <cellStyle name="Output 5 4 6 7" xfId="50420"/>
    <cellStyle name="Output 5 4 7" xfId="10562"/>
    <cellStyle name="Output 5 4 8" xfId="50421"/>
    <cellStyle name="Output 5 4 9" xfId="50422"/>
    <cellStyle name="Output 5 5" xfId="10563"/>
    <cellStyle name="Output 5 5 2" xfId="10564"/>
    <cellStyle name="Output 5 5 2 2" xfId="10565"/>
    <cellStyle name="Output 5 5 2 2 2" xfId="50423"/>
    <cellStyle name="Output 5 5 2 2 3" xfId="50424"/>
    <cellStyle name="Output 5 5 2 2 4" xfId="50425"/>
    <cellStyle name="Output 5 5 2 2 5" xfId="50426"/>
    <cellStyle name="Output 5 5 2 2 6" xfId="50427"/>
    <cellStyle name="Output 5 5 2 2 7" xfId="50428"/>
    <cellStyle name="Output 5 5 2 2 8" xfId="50429"/>
    <cellStyle name="Output 5 5 2 3" xfId="10566"/>
    <cellStyle name="Output 5 5 2 3 2" xfId="50430"/>
    <cellStyle name="Output 5 5 2 4" xfId="50431"/>
    <cellStyle name="Output 5 5 2 5" xfId="50432"/>
    <cellStyle name="Output 5 5 2 6" xfId="50433"/>
    <cellStyle name="Output 5 5 2 7" xfId="50434"/>
    <cellStyle name="Output 5 5 3" xfId="10567"/>
    <cellStyle name="Output 5 5 3 2" xfId="50435"/>
    <cellStyle name="Output 5 5 3 3" xfId="50436"/>
    <cellStyle name="Output 5 5 3 4" xfId="50437"/>
    <cellStyle name="Output 5 5 3 5" xfId="50438"/>
    <cellStyle name="Output 5 5 3 6" xfId="50439"/>
    <cellStyle name="Output 5 5 3 7" xfId="50440"/>
    <cellStyle name="Output 5 5 4" xfId="10568"/>
    <cellStyle name="Output 5 5 5" xfId="50441"/>
    <cellStyle name="Output 5 5 6" xfId="50442"/>
    <cellStyle name="Output 5 5 7" xfId="50443"/>
    <cellStyle name="Output 5 5 8" xfId="50444"/>
    <cellStyle name="Output 5 6" xfId="10569"/>
    <cellStyle name="Output 5 6 2" xfId="10570"/>
    <cellStyle name="Output 5 6 2 2" xfId="10571"/>
    <cellStyle name="Output 5 6 2 2 2" xfId="50445"/>
    <cellStyle name="Output 5 6 2 2 3" xfId="50446"/>
    <cellStyle name="Output 5 6 2 2 4" xfId="50447"/>
    <cellStyle name="Output 5 6 2 2 5" xfId="50448"/>
    <cellStyle name="Output 5 6 2 2 6" xfId="50449"/>
    <cellStyle name="Output 5 6 2 2 7" xfId="50450"/>
    <cellStyle name="Output 5 6 2 2 8" xfId="50451"/>
    <cellStyle name="Output 5 6 2 3" xfId="10572"/>
    <cellStyle name="Output 5 6 2 3 2" xfId="50452"/>
    <cellStyle name="Output 5 6 2 4" xfId="50453"/>
    <cellStyle name="Output 5 6 2 5" xfId="50454"/>
    <cellStyle name="Output 5 6 2 6" xfId="50455"/>
    <cellStyle name="Output 5 6 2 7" xfId="50456"/>
    <cellStyle name="Output 5 6 3" xfId="10573"/>
    <cellStyle name="Output 5 6 3 2" xfId="50457"/>
    <cellStyle name="Output 5 6 3 3" xfId="50458"/>
    <cellStyle name="Output 5 6 3 4" xfId="50459"/>
    <cellStyle name="Output 5 6 3 5" xfId="50460"/>
    <cellStyle name="Output 5 6 3 6" xfId="50461"/>
    <cellStyle name="Output 5 6 3 7" xfId="50462"/>
    <cellStyle name="Output 5 6 4" xfId="10574"/>
    <cellStyle name="Output 5 6 5" xfId="50463"/>
    <cellStyle name="Output 5 6 6" xfId="50464"/>
    <cellStyle name="Output 5 6 7" xfId="50465"/>
    <cellStyle name="Output 5 6 8" xfId="50466"/>
    <cellStyle name="Output 5 7" xfId="10575"/>
    <cellStyle name="Output 5 7 2" xfId="10576"/>
    <cellStyle name="Output 5 7 2 2" xfId="10577"/>
    <cellStyle name="Output 5 7 2 2 2" xfId="50467"/>
    <cellStyle name="Output 5 7 2 2 3" xfId="50468"/>
    <cellStyle name="Output 5 7 2 2 4" xfId="50469"/>
    <cellStyle name="Output 5 7 2 2 5" xfId="50470"/>
    <cellStyle name="Output 5 7 2 2 6" xfId="50471"/>
    <cellStyle name="Output 5 7 2 2 7" xfId="50472"/>
    <cellStyle name="Output 5 7 2 2 8" xfId="50473"/>
    <cellStyle name="Output 5 7 2 3" xfId="10578"/>
    <cellStyle name="Output 5 7 2 3 2" xfId="50474"/>
    <cellStyle name="Output 5 7 2 4" xfId="50475"/>
    <cellStyle name="Output 5 7 2 5" xfId="50476"/>
    <cellStyle name="Output 5 7 2 6" xfId="50477"/>
    <cellStyle name="Output 5 7 2 7" xfId="50478"/>
    <cellStyle name="Output 5 7 3" xfId="10579"/>
    <cellStyle name="Output 5 7 3 2" xfId="50479"/>
    <cellStyle name="Output 5 7 3 3" xfId="50480"/>
    <cellStyle name="Output 5 7 3 4" xfId="50481"/>
    <cellStyle name="Output 5 7 3 5" xfId="50482"/>
    <cellStyle name="Output 5 7 3 6" xfId="50483"/>
    <cellStyle name="Output 5 7 3 7" xfId="50484"/>
    <cellStyle name="Output 5 7 4" xfId="10580"/>
    <cellStyle name="Output 5 7 5" xfId="50485"/>
    <cellStyle name="Output 5 7 6" xfId="50486"/>
    <cellStyle name="Output 5 7 7" xfId="50487"/>
    <cellStyle name="Output 5 7 8" xfId="50488"/>
    <cellStyle name="Output 5 8" xfId="10581"/>
    <cellStyle name="Output 5 8 2" xfId="10582"/>
    <cellStyle name="Output 5 8 2 2" xfId="50489"/>
    <cellStyle name="Output 5 8 2 3" xfId="50490"/>
    <cellStyle name="Output 5 8 2 4" xfId="50491"/>
    <cellStyle name="Output 5 8 2 5" xfId="50492"/>
    <cellStyle name="Output 5 8 2 6" xfId="50493"/>
    <cellStyle name="Output 5 8 2 7" xfId="50494"/>
    <cellStyle name="Output 5 8 2 8" xfId="50495"/>
    <cellStyle name="Output 5 8 3" xfId="10583"/>
    <cellStyle name="Output 5 8 3 2" xfId="50496"/>
    <cellStyle name="Output 5 8 4" xfId="50497"/>
    <cellStyle name="Output 5 8 5" xfId="50498"/>
    <cellStyle name="Output 5 8 6" xfId="50499"/>
    <cellStyle name="Output 5 8 7" xfId="50500"/>
    <cellStyle name="Output 5 9" xfId="10584"/>
    <cellStyle name="Output 5 9 2" xfId="50501"/>
    <cellStyle name="Output 5 9 3" xfId="50502"/>
    <cellStyle name="Output 5 9 4" xfId="50503"/>
    <cellStyle name="Output 5 9 5" xfId="50504"/>
    <cellStyle name="Output 5 9 6" xfId="50505"/>
    <cellStyle name="Output 5 9 7" xfId="50506"/>
    <cellStyle name="Output 6" xfId="10585"/>
    <cellStyle name="Output 6 10" xfId="10586"/>
    <cellStyle name="Output 6 11" xfId="50507"/>
    <cellStyle name="Output 6 12" xfId="50508"/>
    <cellStyle name="Output 6 13" xfId="50509"/>
    <cellStyle name="Output 6 14" xfId="50510"/>
    <cellStyle name="Output 6 2" xfId="10587"/>
    <cellStyle name="Output 6 2 10" xfId="50511"/>
    <cellStyle name="Output 6 2 11" xfId="50512"/>
    <cellStyle name="Output 6 2 12" xfId="50513"/>
    <cellStyle name="Output 6 2 2" xfId="10588"/>
    <cellStyle name="Output 6 2 2 10" xfId="50514"/>
    <cellStyle name="Output 6 2 2 11" xfId="50515"/>
    <cellStyle name="Output 6 2 2 2" xfId="10589"/>
    <cellStyle name="Output 6 2 2 2 2" xfId="10590"/>
    <cellStyle name="Output 6 2 2 2 2 2" xfId="10591"/>
    <cellStyle name="Output 6 2 2 2 2 2 2" xfId="50516"/>
    <cellStyle name="Output 6 2 2 2 2 2 3" xfId="50517"/>
    <cellStyle name="Output 6 2 2 2 2 2 4" xfId="50518"/>
    <cellStyle name="Output 6 2 2 2 2 2 5" xfId="50519"/>
    <cellStyle name="Output 6 2 2 2 2 2 6" xfId="50520"/>
    <cellStyle name="Output 6 2 2 2 2 2 7" xfId="50521"/>
    <cellStyle name="Output 6 2 2 2 2 2 8" xfId="50522"/>
    <cellStyle name="Output 6 2 2 2 2 3" xfId="10592"/>
    <cellStyle name="Output 6 2 2 2 2 3 2" xfId="50523"/>
    <cellStyle name="Output 6 2 2 2 2 4" xfId="50524"/>
    <cellStyle name="Output 6 2 2 2 2 5" xfId="50525"/>
    <cellStyle name="Output 6 2 2 2 2 6" xfId="50526"/>
    <cellStyle name="Output 6 2 2 2 2 7" xfId="50527"/>
    <cellStyle name="Output 6 2 2 2 3" xfId="10593"/>
    <cellStyle name="Output 6 2 2 2 3 2" xfId="50528"/>
    <cellStyle name="Output 6 2 2 2 3 3" xfId="50529"/>
    <cellStyle name="Output 6 2 2 2 3 4" xfId="50530"/>
    <cellStyle name="Output 6 2 2 2 3 5" xfId="50531"/>
    <cellStyle name="Output 6 2 2 2 3 6" xfId="50532"/>
    <cellStyle name="Output 6 2 2 2 3 7" xfId="50533"/>
    <cellStyle name="Output 6 2 2 2 4" xfId="10594"/>
    <cellStyle name="Output 6 2 2 2 5" xfId="50534"/>
    <cellStyle name="Output 6 2 2 2 6" xfId="50535"/>
    <cellStyle name="Output 6 2 2 2 7" xfId="50536"/>
    <cellStyle name="Output 6 2 2 2 8" xfId="50537"/>
    <cellStyle name="Output 6 2 2 3" xfId="10595"/>
    <cellStyle name="Output 6 2 2 3 2" xfId="10596"/>
    <cellStyle name="Output 6 2 2 3 2 2" xfId="10597"/>
    <cellStyle name="Output 6 2 2 3 2 2 2" xfId="50538"/>
    <cellStyle name="Output 6 2 2 3 2 2 3" xfId="50539"/>
    <cellStyle name="Output 6 2 2 3 2 2 4" xfId="50540"/>
    <cellStyle name="Output 6 2 2 3 2 2 5" xfId="50541"/>
    <cellStyle name="Output 6 2 2 3 2 2 6" xfId="50542"/>
    <cellStyle name="Output 6 2 2 3 2 2 7" xfId="50543"/>
    <cellStyle name="Output 6 2 2 3 2 2 8" xfId="50544"/>
    <cellStyle name="Output 6 2 2 3 2 3" xfId="10598"/>
    <cellStyle name="Output 6 2 2 3 2 3 2" xfId="50545"/>
    <cellStyle name="Output 6 2 2 3 2 4" xfId="50546"/>
    <cellStyle name="Output 6 2 2 3 2 5" xfId="50547"/>
    <cellStyle name="Output 6 2 2 3 2 6" xfId="50548"/>
    <cellStyle name="Output 6 2 2 3 2 7" xfId="50549"/>
    <cellStyle name="Output 6 2 2 3 3" xfId="10599"/>
    <cellStyle name="Output 6 2 2 3 3 2" xfId="50550"/>
    <cellStyle name="Output 6 2 2 3 3 3" xfId="50551"/>
    <cellStyle name="Output 6 2 2 3 3 4" xfId="50552"/>
    <cellStyle name="Output 6 2 2 3 3 5" xfId="50553"/>
    <cellStyle name="Output 6 2 2 3 3 6" xfId="50554"/>
    <cellStyle name="Output 6 2 2 3 3 7" xfId="50555"/>
    <cellStyle name="Output 6 2 2 3 4" xfId="10600"/>
    <cellStyle name="Output 6 2 2 3 5" xfId="50556"/>
    <cellStyle name="Output 6 2 2 3 6" xfId="50557"/>
    <cellStyle name="Output 6 2 2 3 7" xfId="50558"/>
    <cellStyle name="Output 6 2 2 3 8" xfId="50559"/>
    <cellStyle name="Output 6 2 2 4" xfId="10601"/>
    <cellStyle name="Output 6 2 2 4 2" xfId="10602"/>
    <cellStyle name="Output 6 2 2 4 2 2" xfId="10603"/>
    <cellStyle name="Output 6 2 2 4 2 2 2" xfId="50560"/>
    <cellStyle name="Output 6 2 2 4 2 2 3" xfId="50561"/>
    <cellStyle name="Output 6 2 2 4 2 2 4" xfId="50562"/>
    <cellStyle name="Output 6 2 2 4 2 2 5" xfId="50563"/>
    <cellStyle name="Output 6 2 2 4 2 2 6" xfId="50564"/>
    <cellStyle name="Output 6 2 2 4 2 2 7" xfId="50565"/>
    <cellStyle name="Output 6 2 2 4 2 2 8" xfId="50566"/>
    <cellStyle name="Output 6 2 2 4 2 3" xfId="10604"/>
    <cellStyle name="Output 6 2 2 4 2 3 2" xfId="50567"/>
    <cellStyle name="Output 6 2 2 4 2 4" xfId="50568"/>
    <cellStyle name="Output 6 2 2 4 2 5" xfId="50569"/>
    <cellStyle name="Output 6 2 2 4 2 6" xfId="50570"/>
    <cellStyle name="Output 6 2 2 4 2 7" xfId="50571"/>
    <cellStyle name="Output 6 2 2 4 3" xfId="10605"/>
    <cellStyle name="Output 6 2 2 4 3 2" xfId="50572"/>
    <cellStyle name="Output 6 2 2 4 3 3" xfId="50573"/>
    <cellStyle name="Output 6 2 2 4 3 4" xfId="50574"/>
    <cellStyle name="Output 6 2 2 4 3 5" xfId="50575"/>
    <cellStyle name="Output 6 2 2 4 3 6" xfId="50576"/>
    <cellStyle name="Output 6 2 2 4 3 7" xfId="50577"/>
    <cellStyle name="Output 6 2 2 4 4" xfId="10606"/>
    <cellStyle name="Output 6 2 2 4 5" xfId="50578"/>
    <cellStyle name="Output 6 2 2 4 6" xfId="50579"/>
    <cellStyle name="Output 6 2 2 4 7" xfId="50580"/>
    <cellStyle name="Output 6 2 2 4 8" xfId="50581"/>
    <cellStyle name="Output 6 2 2 5" xfId="10607"/>
    <cellStyle name="Output 6 2 2 5 2" xfId="10608"/>
    <cellStyle name="Output 6 2 2 5 2 2" xfId="50582"/>
    <cellStyle name="Output 6 2 2 5 2 3" xfId="50583"/>
    <cellStyle name="Output 6 2 2 5 2 4" xfId="50584"/>
    <cellStyle name="Output 6 2 2 5 2 5" xfId="50585"/>
    <cellStyle name="Output 6 2 2 5 2 6" xfId="50586"/>
    <cellStyle name="Output 6 2 2 5 2 7" xfId="50587"/>
    <cellStyle name="Output 6 2 2 5 2 8" xfId="50588"/>
    <cellStyle name="Output 6 2 2 5 3" xfId="10609"/>
    <cellStyle name="Output 6 2 2 5 3 2" xfId="50589"/>
    <cellStyle name="Output 6 2 2 5 4" xfId="50590"/>
    <cellStyle name="Output 6 2 2 5 5" xfId="50591"/>
    <cellStyle name="Output 6 2 2 5 6" xfId="50592"/>
    <cellStyle name="Output 6 2 2 5 7" xfId="50593"/>
    <cellStyle name="Output 6 2 2 6" xfId="10610"/>
    <cellStyle name="Output 6 2 2 6 2" xfId="50594"/>
    <cellStyle name="Output 6 2 2 6 3" xfId="50595"/>
    <cellStyle name="Output 6 2 2 6 4" xfId="50596"/>
    <cellStyle name="Output 6 2 2 6 5" xfId="50597"/>
    <cellStyle name="Output 6 2 2 6 6" xfId="50598"/>
    <cellStyle name="Output 6 2 2 6 7" xfId="50599"/>
    <cellStyle name="Output 6 2 2 7" xfId="10611"/>
    <cellStyle name="Output 6 2 2 8" xfId="50600"/>
    <cellStyle name="Output 6 2 2 9" xfId="50601"/>
    <cellStyle name="Output 6 2 3" xfId="10612"/>
    <cellStyle name="Output 6 2 3 2" xfId="10613"/>
    <cellStyle name="Output 6 2 3 2 2" xfId="10614"/>
    <cellStyle name="Output 6 2 3 2 2 2" xfId="50602"/>
    <cellStyle name="Output 6 2 3 2 2 3" xfId="50603"/>
    <cellStyle name="Output 6 2 3 2 2 4" xfId="50604"/>
    <cellStyle name="Output 6 2 3 2 2 5" xfId="50605"/>
    <cellStyle name="Output 6 2 3 2 2 6" xfId="50606"/>
    <cellStyle name="Output 6 2 3 2 2 7" xfId="50607"/>
    <cellStyle name="Output 6 2 3 2 2 8" xfId="50608"/>
    <cellStyle name="Output 6 2 3 2 3" xfId="10615"/>
    <cellStyle name="Output 6 2 3 2 3 2" xfId="50609"/>
    <cellStyle name="Output 6 2 3 2 4" xfId="50610"/>
    <cellStyle name="Output 6 2 3 2 5" xfId="50611"/>
    <cellStyle name="Output 6 2 3 2 6" xfId="50612"/>
    <cellStyle name="Output 6 2 3 2 7" xfId="50613"/>
    <cellStyle name="Output 6 2 3 3" xfId="10616"/>
    <cellStyle name="Output 6 2 3 3 2" xfId="50614"/>
    <cellStyle name="Output 6 2 3 3 3" xfId="50615"/>
    <cellStyle name="Output 6 2 3 3 4" xfId="50616"/>
    <cellStyle name="Output 6 2 3 3 5" xfId="50617"/>
    <cellStyle name="Output 6 2 3 3 6" xfId="50618"/>
    <cellStyle name="Output 6 2 3 3 7" xfId="50619"/>
    <cellStyle name="Output 6 2 3 4" xfId="10617"/>
    <cellStyle name="Output 6 2 3 5" xfId="50620"/>
    <cellStyle name="Output 6 2 3 6" xfId="50621"/>
    <cellStyle name="Output 6 2 3 7" xfId="50622"/>
    <cellStyle name="Output 6 2 3 8" xfId="50623"/>
    <cellStyle name="Output 6 2 4" xfId="10618"/>
    <cellStyle name="Output 6 2 4 2" xfId="10619"/>
    <cellStyle name="Output 6 2 4 2 2" xfId="10620"/>
    <cellStyle name="Output 6 2 4 2 2 2" xfId="50624"/>
    <cellStyle name="Output 6 2 4 2 2 3" xfId="50625"/>
    <cellStyle name="Output 6 2 4 2 2 4" xfId="50626"/>
    <cellStyle name="Output 6 2 4 2 2 5" xfId="50627"/>
    <cellStyle name="Output 6 2 4 2 2 6" xfId="50628"/>
    <cellStyle name="Output 6 2 4 2 2 7" xfId="50629"/>
    <cellStyle name="Output 6 2 4 2 2 8" xfId="50630"/>
    <cellStyle name="Output 6 2 4 2 3" xfId="10621"/>
    <cellStyle name="Output 6 2 4 2 3 2" xfId="50631"/>
    <cellStyle name="Output 6 2 4 2 4" xfId="50632"/>
    <cellStyle name="Output 6 2 4 2 5" xfId="50633"/>
    <cellStyle name="Output 6 2 4 2 6" xfId="50634"/>
    <cellStyle name="Output 6 2 4 2 7" xfId="50635"/>
    <cellStyle name="Output 6 2 4 3" xfId="10622"/>
    <cellStyle name="Output 6 2 4 3 2" xfId="50636"/>
    <cellStyle name="Output 6 2 4 3 3" xfId="50637"/>
    <cellStyle name="Output 6 2 4 3 4" xfId="50638"/>
    <cellStyle name="Output 6 2 4 3 5" xfId="50639"/>
    <cellStyle name="Output 6 2 4 3 6" xfId="50640"/>
    <cellStyle name="Output 6 2 4 3 7" xfId="50641"/>
    <cellStyle name="Output 6 2 4 4" xfId="10623"/>
    <cellStyle name="Output 6 2 4 5" xfId="50642"/>
    <cellStyle name="Output 6 2 4 6" xfId="50643"/>
    <cellStyle name="Output 6 2 4 7" xfId="50644"/>
    <cellStyle name="Output 6 2 4 8" xfId="50645"/>
    <cellStyle name="Output 6 2 5" xfId="10624"/>
    <cellStyle name="Output 6 2 5 2" xfId="10625"/>
    <cellStyle name="Output 6 2 5 2 2" xfId="10626"/>
    <cellStyle name="Output 6 2 5 2 2 2" xfId="50646"/>
    <cellStyle name="Output 6 2 5 2 2 3" xfId="50647"/>
    <cellStyle name="Output 6 2 5 2 2 4" xfId="50648"/>
    <cellStyle name="Output 6 2 5 2 2 5" xfId="50649"/>
    <cellStyle name="Output 6 2 5 2 2 6" xfId="50650"/>
    <cellStyle name="Output 6 2 5 2 2 7" xfId="50651"/>
    <cellStyle name="Output 6 2 5 2 2 8" xfId="50652"/>
    <cellStyle name="Output 6 2 5 2 3" xfId="10627"/>
    <cellStyle name="Output 6 2 5 2 3 2" xfId="50653"/>
    <cellStyle name="Output 6 2 5 2 4" xfId="50654"/>
    <cellStyle name="Output 6 2 5 2 5" xfId="50655"/>
    <cellStyle name="Output 6 2 5 2 6" xfId="50656"/>
    <cellStyle name="Output 6 2 5 2 7" xfId="50657"/>
    <cellStyle name="Output 6 2 5 3" xfId="10628"/>
    <cellStyle name="Output 6 2 5 3 2" xfId="50658"/>
    <cellStyle name="Output 6 2 5 3 3" xfId="50659"/>
    <cellStyle name="Output 6 2 5 3 4" xfId="50660"/>
    <cellStyle name="Output 6 2 5 3 5" xfId="50661"/>
    <cellStyle name="Output 6 2 5 3 6" xfId="50662"/>
    <cellStyle name="Output 6 2 5 3 7" xfId="50663"/>
    <cellStyle name="Output 6 2 5 4" xfId="10629"/>
    <cellStyle name="Output 6 2 5 5" xfId="50664"/>
    <cellStyle name="Output 6 2 5 6" xfId="50665"/>
    <cellStyle name="Output 6 2 5 7" xfId="50666"/>
    <cellStyle name="Output 6 2 5 8" xfId="50667"/>
    <cellStyle name="Output 6 2 6" xfId="10630"/>
    <cellStyle name="Output 6 2 6 2" xfId="10631"/>
    <cellStyle name="Output 6 2 6 2 2" xfId="50668"/>
    <cellStyle name="Output 6 2 6 2 3" xfId="50669"/>
    <cellStyle name="Output 6 2 6 2 4" xfId="50670"/>
    <cellStyle name="Output 6 2 6 2 5" xfId="50671"/>
    <cellStyle name="Output 6 2 6 2 6" xfId="50672"/>
    <cellStyle name="Output 6 2 6 2 7" xfId="50673"/>
    <cellStyle name="Output 6 2 6 2 8" xfId="50674"/>
    <cellStyle name="Output 6 2 6 3" xfId="10632"/>
    <cellStyle name="Output 6 2 6 3 2" xfId="50675"/>
    <cellStyle name="Output 6 2 6 4" xfId="50676"/>
    <cellStyle name="Output 6 2 6 5" xfId="50677"/>
    <cellStyle name="Output 6 2 6 6" xfId="50678"/>
    <cellStyle name="Output 6 2 6 7" xfId="50679"/>
    <cellStyle name="Output 6 2 7" xfId="10633"/>
    <cellStyle name="Output 6 2 7 2" xfId="50680"/>
    <cellStyle name="Output 6 2 7 3" xfId="50681"/>
    <cellStyle name="Output 6 2 7 4" xfId="50682"/>
    <cellStyle name="Output 6 2 7 5" xfId="50683"/>
    <cellStyle name="Output 6 2 7 6" xfId="50684"/>
    <cellStyle name="Output 6 2 7 7" xfId="50685"/>
    <cellStyle name="Output 6 2 8" xfId="10634"/>
    <cellStyle name="Output 6 2 9" xfId="50686"/>
    <cellStyle name="Output 6 3" xfId="10635"/>
    <cellStyle name="Output 6 3 10" xfId="50687"/>
    <cellStyle name="Output 6 3 11" xfId="50688"/>
    <cellStyle name="Output 6 3 2" xfId="10636"/>
    <cellStyle name="Output 6 3 2 2" xfId="10637"/>
    <cellStyle name="Output 6 3 2 2 2" xfId="10638"/>
    <cellStyle name="Output 6 3 2 2 2 2" xfId="50689"/>
    <cellStyle name="Output 6 3 2 2 2 3" xfId="50690"/>
    <cellStyle name="Output 6 3 2 2 2 4" xfId="50691"/>
    <cellStyle name="Output 6 3 2 2 2 5" xfId="50692"/>
    <cellStyle name="Output 6 3 2 2 2 6" xfId="50693"/>
    <cellStyle name="Output 6 3 2 2 2 7" xfId="50694"/>
    <cellStyle name="Output 6 3 2 2 2 8" xfId="50695"/>
    <cellStyle name="Output 6 3 2 2 3" xfId="10639"/>
    <cellStyle name="Output 6 3 2 2 3 2" xfId="50696"/>
    <cellStyle name="Output 6 3 2 2 4" xfId="50697"/>
    <cellStyle name="Output 6 3 2 2 5" xfId="50698"/>
    <cellStyle name="Output 6 3 2 2 6" xfId="50699"/>
    <cellStyle name="Output 6 3 2 2 7" xfId="50700"/>
    <cellStyle name="Output 6 3 2 3" xfId="10640"/>
    <cellStyle name="Output 6 3 2 3 2" xfId="50701"/>
    <cellStyle name="Output 6 3 2 3 3" xfId="50702"/>
    <cellStyle name="Output 6 3 2 3 4" xfId="50703"/>
    <cellStyle name="Output 6 3 2 3 5" xfId="50704"/>
    <cellStyle name="Output 6 3 2 3 6" xfId="50705"/>
    <cellStyle name="Output 6 3 2 3 7" xfId="50706"/>
    <cellStyle name="Output 6 3 2 4" xfId="10641"/>
    <cellStyle name="Output 6 3 2 5" xfId="50707"/>
    <cellStyle name="Output 6 3 2 6" xfId="50708"/>
    <cellStyle name="Output 6 3 2 7" xfId="50709"/>
    <cellStyle name="Output 6 3 2 8" xfId="50710"/>
    <cellStyle name="Output 6 3 3" xfId="10642"/>
    <cellStyle name="Output 6 3 3 2" xfId="10643"/>
    <cellStyle name="Output 6 3 3 2 2" xfId="10644"/>
    <cellStyle name="Output 6 3 3 2 2 2" xfId="50711"/>
    <cellStyle name="Output 6 3 3 2 2 3" xfId="50712"/>
    <cellStyle name="Output 6 3 3 2 2 4" xfId="50713"/>
    <cellStyle name="Output 6 3 3 2 2 5" xfId="50714"/>
    <cellStyle name="Output 6 3 3 2 2 6" xfId="50715"/>
    <cellStyle name="Output 6 3 3 2 2 7" xfId="50716"/>
    <cellStyle name="Output 6 3 3 2 2 8" xfId="50717"/>
    <cellStyle name="Output 6 3 3 2 3" xfId="10645"/>
    <cellStyle name="Output 6 3 3 2 3 2" xfId="50718"/>
    <cellStyle name="Output 6 3 3 2 4" xfId="50719"/>
    <cellStyle name="Output 6 3 3 2 5" xfId="50720"/>
    <cellStyle name="Output 6 3 3 2 6" xfId="50721"/>
    <cellStyle name="Output 6 3 3 2 7" xfId="50722"/>
    <cellStyle name="Output 6 3 3 3" xfId="10646"/>
    <cellStyle name="Output 6 3 3 3 2" xfId="50723"/>
    <cellStyle name="Output 6 3 3 3 3" xfId="50724"/>
    <cellStyle name="Output 6 3 3 3 4" xfId="50725"/>
    <cellStyle name="Output 6 3 3 3 5" xfId="50726"/>
    <cellStyle name="Output 6 3 3 3 6" xfId="50727"/>
    <cellStyle name="Output 6 3 3 3 7" xfId="50728"/>
    <cellStyle name="Output 6 3 3 4" xfId="10647"/>
    <cellStyle name="Output 6 3 3 5" xfId="50729"/>
    <cellStyle name="Output 6 3 3 6" xfId="50730"/>
    <cellStyle name="Output 6 3 3 7" xfId="50731"/>
    <cellStyle name="Output 6 3 3 8" xfId="50732"/>
    <cellStyle name="Output 6 3 4" xfId="10648"/>
    <cellStyle name="Output 6 3 4 2" xfId="10649"/>
    <cellStyle name="Output 6 3 4 2 2" xfId="10650"/>
    <cellStyle name="Output 6 3 4 2 2 2" xfId="50733"/>
    <cellStyle name="Output 6 3 4 2 2 3" xfId="50734"/>
    <cellStyle name="Output 6 3 4 2 2 4" xfId="50735"/>
    <cellStyle name="Output 6 3 4 2 2 5" xfId="50736"/>
    <cellStyle name="Output 6 3 4 2 2 6" xfId="50737"/>
    <cellStyle name="Output 6 3 4 2 2 7" xfId="50738"/>
    <cellStyle name="Output 6 3 4 2 2 8" xfId="50739"/>
    <cellStyle name="Output 6 3 4 2 3" xfId="10651"/>
    <cellStyle name="Output 6 3 4 2 3 2" xfId="50740"/>
    <cellStyle name="Output 6 3 4 2 4" xfId="50741"/>
    <cellStyle name="Output 6 3 4 2 5" xfId="50742"/>
    <cellStyle name="Output 6 3 4 2 6" xfId="50743"/>
    <cellStyle name="Output 6 3 4 2 7" xfId="50744"/>
    <cellStyle name="Output 6 3 4 3" xfId="10652"/>
    <cellStyle name="Output 6 3 4 3 2" xfId="50745"/>
    <cellStyle name="Output 6 3 4 3 3" xfId="50746"/>
    <cellStyle name="Output 6 3 4 3 4" xfId="50747"/>
    <cellStyle name="Output 6 3 4 3 5" xfId="50748"/>
    <cellStyle name="Output 6 3 4 3 6" xfId="50749"/>
    <cellStyle name="Output 6 3 4 3 7" xfId="50750"/>
    <cellStyle name="Output 6 3 4 4" xfId="10653"/>
    <cellStyle name="Output 6 3 4 5" xfId="50751"/>
    <cellStyle name="Output 6 3 4 6" xfId="50752"/>
    <cellStyle name="Output 6 3 4 7" xfId="50753"/>
    <cellStyle name="Output 6 3 4 8" xfId="50754"/>
    <cellStyle name="Output 6 3 5" xfId="10654"/>
    <cellStyle name="Output 6 3 5 2" xfId="10655"/>
    <cellStyle name="Output 6 3 5 2 2" xfId="50755"/>
    <cellStyle name="Output 6 3 5 2 3" xfId="50756"/>
    <cellStyle name="Output 6 3 5 2 4" xfId="50757"/>
    <cellStyle name="Output 6 3 5 2 5" xfId="50758"/>
    <cellStyle name="Output 6 3 5 2 6" xfId="50759"/>
    <cellStyle name="Output 6 3 5 2 7" xfId="50760"/>
    <cellStyle name="Output 6 3 5 2 8" xfId="50761"/>
    <cellStyle name="Output 6 3 5 3" xfId="10656"/>
    <cellStyle name="Output 6 3 5 3 2" xfId="50762"/>
    <cellStyle name="Output 6 3 5 4" xfId="50763"/>
    <cellStyle name="Output 6 3 5 5" xfId="50764"/>
    <cellStyle name="Output 6 3 5 6" xfId="50765"/>
    <cellStyle name="Output 6 3 5 7" xfId="50766"/>
    <cellStyle name="Output 6 3 6" xfId="10657"/>
    <cellStyle name="Output 6 3 6 2" xfId="50767"/>
    <cellStyle name="Output 6 3 6 3" xfId="50768"/>
    <cellStyle name="Output 6 3 6 4" xfId="50769"/>
    <cellStyle name="Output 6 3 6 5" xfId="50770"/>
    <cellStyle name="Output 6 3 6 6" xfId="50771"/>
    <cellStyle name="Output 6 3 6 7" xfId="50772"/>
    <cellStyle name="Output 6 3 7" xfId="10658"/>
    <cellStyle name="Output 6 3 8" xfId="50773"/>
    <cellStyle name="Output 6 3 9" xfId="50774"/>
    <cellStyle name="Output 6 4" xfId="10659"/>
    <cellStyle name="Output 6 4 10" xfId="50775"/>
    <cellStyle name="Output 6 4 11" xfId="50776"/>
    <cellStyle name="Output 6 4 2" xfId="10660"/>
    <cellStyle name="Output 6 4 2 2" xfId="10661"/>
    <cellStyle name="Output 6 4 2 2 2" xfId="10662"/>
    <cellStyle name="Output 6 4 2 2 2 2" xfId="50777"/>
    <cellStyle name="Output 6 4 2 2 2 3" xfId="50778"/>
    <cellStyle name="Output 6 4 2 2 2 4" xfId="50779"/>
    <cellStyle name="Output 6 4 2 2 2 5" xfId="50780"/>
    <cellStyle name="Output 6 4 2 2 2 6" xfId="50781"/>
    <cellStyle name="Output 6 4 2 2 2 7" xfId="50782"/>
    <cellStyle name="Output 6 4 2 2 2 8" xfId="50783"/>
    <cellStyle name="Output 6 4 2 2 3" xfId="10663"/>
    <cellStyle name="Output 6 4 2 2 3 2" xfId="50784"/>
    <cellStyle name="Output 6 4 2 2 4" xfId="50785"/>
    <cellStyle name="Output 6 4 2 2 5" xfId="50786"/>
    <cellStyle name="Output 6 4 2 2 6" xfId="50787"/>
    <cellStyle name="Output 6 4 2 2 7" xfId="50788"/>
    <cellStyle name="Output 6 4 2 3" xfId="10664"/>
    <cellStyle name="Output 6 4 2 3 2" xfId="50789"/>
    <cellStyle name="Output 6 4 2 3 3" xfId="50790"/>
    <cellStyle name="Output 6 4 2 3 4" xfId="50791"/>
    <cellStyle name="Output 6 4 2 3 5" xfId="50792"/>
    <cellStyle name="Output 6 4 2 3 6" xfId="50793"/>
    <cellStyle name="Output 6 4 2 3 7" xfId="50794"/>
    <cellStyle name="Output 6 4 2 4" xfId="10665"/>
    <cellStyle name="Output 6 4 2 5" xfId="50795"/>
    <cellStyle name="Output 6 4 2 6" xfId="50796"/>
    <cellStyle name="Output 6 4 2 7" xfId="50797"/>
    <cellStyle name="Output 6 4 2 8" xfId="50798"/>
    <cellStyle name="Output 6 4 3" xfId="10666"/>
    <cellStyle name="Output 6 4 3 2" xfId="10667"/>
    <cellStyle name="Output 6 4 3 2 2" xfId="10668"/>
    <cellStyle name="Output 6 4 3 2 2 2" xfId="50799"/>
    <cellStyle name="Output 6 4 3 2 2 3" xfId="50800"/>
    <cellStyle name="Output 6 4 3 2 2 4" xfId="50801"/>
    <cellStyle name="Output 6 4 3 2 2 5" xfId="50802"/>
    <cellStyle name="Output 6 4 3 2 2 6" xfId="50803"/>
    <cellStyle name="Output 6 4 3 2 2 7" xfId="50804"/>
    <cellStyle name="Output 6 4 3 2 2 8" xfId="50805"/>
    <cellStyle name="Output 6 4 3 2 3" xfId="10669"/>
    <cellStyle name="Output 6 4 3 2 3 2" xfId="50806"/>
    <cellStyle name="Output 6 4 3 2 4" xfId="50807"/>
    <cellStyle name="Output 6 4 3 2 5" xfId="50808"/>
    <cellStyle name="Output 6 4 3 2 6" xfId="50809"/>
    <cellStyle name="Output 6 4 3 2 7" xfId="50810"/>
    <cellStyle name="Output 6 4 3 3" xfId="10670"/>
    <cellStyle name="Output 6 4 3 3 2" xfId="50811"/>
    <cellStyle name="Output 6 4 3 3 3" xfId="50812"/>
    <cellStyle name="Output 6 4 3 3 4" xfId="50813"/>
    <cellStyle name="Output 6 4 3 3 5" xfId="50814"/>
    <cellStyle name="Output 6 4 3 3 6" xfId="50815"/>
    <cellStyle name="Output 6 4 3 3 7" xfId="50816"/>
    <cellStyle name="Output 6 4 3 4" xfId="10671"/>
    <cellStyle name="Output 6 4 3 5" xfId="50817"/>
    <cellStyle name="Output 6 4 3 6" xfId="50818"/>
    <cellStyle name="Output 6 4 3 7" xfId="50819"/>
    <cellStyle name="Output 6 4 3 8" xfId="50820"/>
    <cellStyle name="Output 6 4 4" xfId="10672"/>
    <cellStyle name="Output 6 4 4 2" xfId="10673"/>
    <cellStyle name="Output 6 4 4 2 2" xfId="10674"/>
    <cellStyle name="Output 6 4 4 2 2 2" xfId="50821"/>
    <cellStyle name="Output 6 4 4 2 2 3" xfId="50822"/>
    <cellStyle name="Output 6 4 4 2 2 4" xfId="50823"/>
    <cellStyle name="Output 6 4 4 2 2 5" xfId="50824"/>
    <cellStyle name="Output 6 4 4 2 2 6" xfId="50825"/>
    <cellStyle name="Output 6 4 4 2 2 7" xfId="50826"/>
    <cellStyle name="Output 6 4 4 2 2 8" xfId="50827"/>
    <cellStyle name="Output 6 4 4 2 3" xfId="10675"/>
    <cellStyle name="Output 6 4 4 2 3 2" xfId="50828"/>
    <cellStyle name="Output 6 4 4 2 4" xfId="50829"/>
    <cellStyle name="Output 6 4 4 2 5" xfId="50830"/>
    <cellStyle name="Output 6 4 4 2 6" xfId="50831"/>
    <cellStyle name="Output 6 4 4 2 7" xfId="50832"/>
    <cellStyle name="Output 6 4 4 3" xfId="10676"/>
    <cellStyle name="Output 6 4 4 3 2" xfId="50833"/>
    <cellStyle name="Output 6 4 4 3 3" xfId="50834"/>
    <cellStyle name="Output 6 4 4 3 4" xfId="50835"/>
    <cellStyle name="Output 6 4 4 3 5" xfId="50836"/>
    <cellStyle name="Output 6 4 4 3 6" xfId="50837"/>
    <cellStyle name="Output 6 4 4 3 7" xfId="50838"/>
    <cellStyle name="Output 6 4 4 4" xfId="10677"/>
    <cellStyle name="Output 6 4 4 5" xfId="50839"/>
    <cellStyle name="Output 6 4 4 6" xfId="50840"/>
    <cellStyle name="Output 6 4 4 7" xfId="50841"/>
    <cellStyle name="Output 6 4 4 8" xfId="50842"/>
    <cellStyle name="Output 6 4 5" xfId="10678"/>
    <cellStyle name="Output 6 4 5 2" xfId="10679"/>
    <cellStyle name="Output 6 4 5 2 2" xfId="50843"/>
    <cellStyle name="Output 6 4 5 2 3" xfId="50844"/>
    <cellStyle name="Output 6 4 5 2 4" xfId="50845"/>
    <cellStyle name="Output 6 4 5 2 5" xfId="50846"/>
    <cellStyle name="Output 6 4 5 2 6" xfId="50847"/>
    <cellStyle name="Output 6 4 5 2 7" xfId="50848"/>
    <cellStyle name="Output 6 4 5 2 8" xfId="50849"/>
    <cellStyle name="Output 6 4 5 3" xfId="10680"/>
    <cellStyle name="Output 6 4 5 3 2" xfId="50850"/>
    <cellStyle name="Output 6 4 5 4" xfId="50851"/>
    <cellStyle name="Output 6 4 5 5" xfId="50852"/>
    <cellStyle name="Output 6 4 5 6" xfId="50853"/>
    <cellStyle name="Output 6 4 5 7" xfId="50854"/>
    <cellStyle name="Output 6 4 6" xfId="10681"/>
    <cellStyle name="Output 6 4 6 2" xfId="50855"/>
    <cellStyle name="Output 6 4 6 3" xfId="50856"/>
    <cellStyle name="Output 6 4 6 4" xfId="50857"/>
    <cellStyle name="Output 6 4 6 5" xfId="50858"/>
    <cellStyle name="Output 6 4 6 6" xfId="50859"/>
    <cellStyle name="Output 6 4 6 7" xfId="50860"/>
    <cellStyle name="Output 6 4 7" xfId="10682"/>
    <cellStyle name="Output 6 4 8" xfId="50861"/>
    <cellStyle name="Output 6 4 9" xfId="50862"/>
    <cellStyle name="Output 6 5" xfId="10683"/>
    <cellStyle name="Output 6 5 2" xfId="10684"/>
    <cellStyle name="Output 6 5 2 2" xfId="10685"/>
    <cellStyle name="Output 6 5 2 2 2" xfId="50863"/>
    <cellStyle name="Output 6 5 2 2 3" xfId="50864"/>
    <cellStyle name="Output 6 5 2 2 4" xfId="50865"/>
    <cellStyle name="Output 6 5 2 2 5" xfId="50866"/>
    <cellStyle name="Output 6 5 2 2 6" xfId="50867"/>
    <cellStyle name="Output 6 5 2 2 7" xfId="50868"/>
    <cellStyle name="Output 6 5 2 2 8" xfId="50869"/>
    <cellStyle name="Output 6 5 2 3" xfId="10686"/>
    <cellStyle name="Output 6 5 2 3 2" xfId="50870"/>
    <cellStyle name="Output 6 5 2 4" xfId="50871"/>
    <cellStyle name="Output 6 5 2 5" xfId="50872"/>
    <cellStyle name="Output 6 5 2 6" xfId="50873"/>
    <cellStyle name="Output 6 5 2 7" xfId="50874"/>
    <cellStyle name="Output 6 5 3" xfId="10687"/>
    <cellStyle name="Output 6 5 3 2" xfId="50875"/>
    <cellStyle name="Output 6 5 3 3" xfId="50876"/>
    <cellStyle name="Output 6 5 3 4" xfId="50877"/>
    <cellStyle name="Output 6 5 3 5" xfId="50878"/>
    <cellStyle name="Output 6 5 3 6" xfId="50879"/>
    <cellStyle name="Output 6 5 3 7" xfId="50880"/>
    <cellStyle name="Output 6 5 4" xfId="10688"/>
    <cellStyle name="Output 6 5 5" xfId="50881"/>
    <cellStyle name="Output 6 5 6" xfId="50882"/>
    <cellStyle name="Output 6 5 7" xfId="50883"/>
    <cellStyle name="Output 6 5 8" xfId="50884"/>
    <cellStyle name="Output 6 6" xfId="10689"/>
    <cellStyle name="Output 6 6 2" xfId="10690"/>
    <cellStyle name="Output 6 6 2 2" xfId="10691"/>
    <cellStyle name="Output 6 6 2 2 2" xfId="50885"/>
    <cellStyle name="Output 6 6 2 2 3" xfId="50886"/>
    <cellStyle name="Output 6 6 2 2 4" xfId="50887"/>
    <cellStyle name="Output 6 6 2 2 5" xfId="50888"/>
    <cellStyle name="Output 6 6 2 2 6" xfId="50889"/>
    <cellStyle name="Output 6 6 2 2 7" xfId="50890"/>
    <cellStyle name="Output 6 6 2 2 8" xfId="50891"/>
    <cellStyle name="Output 6 6 2 3" xfId="10692"/>
    <cellStyle name="Output 6 6 2 3 2" xfId="50892"/>
    <cellStyle name="Output 6 6 2 4" xfId="50893"/>
    <cellStyle name="Output 6 6 2 5" xfId="50894"/>
    <cellStyle name="Output 6 6 2 6" xfId="50895"/>
    <cellStyle name="Output 6 6 2 7" xfId="50896"/>
    <cellStyle name="Output 6 6 3" xfId="10693"/>
    <cellStyle name="Output 6 6 3 2" xfId="50897"/>
    <cellStyle name="Output 6 6 3 3" xfId="50898"/>
    <cellStyle name="Output 6 6 3 4" xfId="50899"/>
    <cellStyle name="Output 6 6 3 5" xfId="50900"/>
    <cellStyle name="Output 6 6 3 6" xfId="50901"/>
    <cellStyle name="Output 6 6 3 7" xfId="50902"/>
    <cellStyle name="Output 6 6 4" xfId="10694"/>
    <cellStyle name="Output 6 6 5" xfId="50903"/>
    <cellStyle name="Output 6 6 6" xfId="50904"/>
    <cellStyle name="Output 6 6 7" xfId="50905"/>
    <cellStyle name="Output 6 6 8" xfId="50906"/>
    <cellStyle name="Output 6 7" xfId="10695"/>
    <cellStyle name="Output 6 7 2" xfId="10696"/>
    <cellStyle name="Output 6 7 2 2" xfId="10697"/>
    <cellStyle name="Output 6 7 2 2 2" xfId="50907"/>
    <cellStyle name="Output 6 7 2 2 3" xfId="50908"/>
    <cellStyle name="Output 6 7 2 2 4" xfId="50909"/>
    <cellStyle name="Output 6 7 2 2 5" xfId="50910"/>
    <cellStyle name="Output 6 7 2 2 6" xfId="50911"/>
    <cellStyle name="Output 6 7 2 2 7" xfId="50912"/>
    <cellStyle name="Output 6 7 2 2 8" xfId="50913"/>
    <cellStyle name="Output 6 7 2 3" xfId="10698"/>
    <cellStyle name="Output 6 7 2 3 2" xfId="50914"/>
    <cellStyle name="Output 6 7 2 4" xfId="50915"/>
    <cellStyle name="Output 6 7 2 5" xfId="50916"/>
    <cellStyle name="Output 6 7 2 6" xfId="50917"/>
    <cellStyle name="Output 6 7 2 7" xfId="50918"/>
    <cellStyle name="Output 6 7 3" xfId="10699"/>
    <cellStyle name="Output 6 7 3 2" xfId="50919"/>
    <cellStyle name="Output 6 7 3 3" xfId="50920"/>
    <cellStyle name="Output 6 7 3 4" xfId="50921"/>
    <cellStyle name="Output 6 7 3 5" xfId="50922"/>
    <cellStyle name="Output 6 7 3 6" xfId="50923"/>
    <cellStyle name="Output 6 7 3 7" xfId="50924"/>
    <cellStyle name="Output 6 7 4" xfId="10700"/>
    <cellStyle name="Output 6 7 5" xfId="50925"/>
    <cellStyle name="Output 6 7 6" xfId="50926"/>
    <cellStyle name="Output 6 7 7" xfId="50927"/>
    <cellStyle name="Output 6 7 8" xfId="50928"/>
    <cellStyle name="Output 6 8" xfId="10701"/>
    <cellStyle name="Output 6 8 2" xfId="10702"/>
    <cellStyle name="Output 6 8 2 2" xfId="50929"/>
    <cellStyle name="Output 6 8 2 3" xfId="50930"/>
    <cellStyle name="Output 6 8 2 4" xfId="50931"/>
    <cellStyle name="Output 6 8 2 5" xfId="50932"/>
    <cellStyle name="Output 6 8 2 6" xfId="50933"/>
    <cellStyle name="Output 6 8 2 7" xfId="50934"/>
    <cellStyle name="Output 6 8 2 8" xfId="50935"/>
    <cellStyle name="Output 6 8 3" xfId="10703"/>
    <cellStyle name="Output 6 8 3 2" xfId="50936"/>
    <cellStyle name="Output 6 8 4" xfId="50937"/>
    <cellStyle name="Output 6 8 5" xfId="50938"/>
    <cellStyle name="Output 6 8 6" xfId="50939"/>
    <cellStyle name="Output 6 8 7" xfId="50940"/>
    <cellStyle name="Output 6 9" xfId="10704"/>
    <cellStyle name="Output 6 9 2" xfId="50941"/>
    <cellStyle name="Output 6 9 3" xfId="50942"/>
    <cellStyle name="Output 6 9 4" xfId="50943"/>
    <cellStyle name="Output 6 9 5" xfId="50944"/>
    <cellStyle name="Output 6 9 6" xfId="50945"/>
    <cellStyle name="Output 6 9 7" xfId="50946"/>
    <cellStyle name="Output 7" xfId="10705"/>
    <cellStyle name="Output 7 10" xfId="10706"/>
    <cellStyle name="Output 7 11" xfId="50947"/>
    <cellStyle name="Output 7 12" xfId="50948"/>
    <cellStyle name="Output 7 13" xfId="50949"/>
    <cellStyle name="Output 7 14" xfId="50950"/>
    <cellStyle name="Output 7 2" xfId="10707"/>
    <cellStyle name="Output 7 2 10" xfId="50951"/>
    <cellStyle name="Output 7 2 11" xfId="50952"/>
    <cellStyle name="Output 7 2 12" xfId="50953"/>
    <cellStyle name="Output 7 2 2" xfId="10708"/>
    <cellStyle name="Output 7 2 2 10" xfId="50954"/>
    <cellStyle name="Output 7 2 2 11" xfId="50955"/>
    <cellStyle name="Output 7 2 2 2" xfId="10709"/>
    <cellStyle name="Output 7 2 2 2 2" xfId="10710"/>
    <cellStyle name="Output 7 2 2 2 2 2" xfId="10711"/>
    <cellStyle name="Output 7 2 2 2 2 2 2" xfId="50956"/>
    <cellStyle name="Output 7 2 2 2 2 2 3" xfId="50957"/>
    <cellStyle name="Output 7 2 2 2 2 2 4" xfId="50958"/>
    <cellStyle name="Output 7 2 2 2 2 2 5" xfId="50959"/>
    <cellStyle name="Output 7 2 2 2 2 2 6" xfId="50960"/>
    <cellStyle name="Output 7 2 2 2 2 2 7" xfId="50961"/>
    <cellStyle name="Output 7 2 2 2 2 2 8" xfId="50962"/>
    <cellStyle name="Output 7 2 2 2 2 3" xfId="10712"/>
    <cellStyle name="Output 7 2 2 2 2 3 2" xfId="50963"/>
    <cellStyle name="Output 7 2 2 2 2 4" xfId="50964"/>
    <cellStyle name="Output 7 2 2 2 2 5" xfId="50965"/>
    <cellStyle name="Output 7 2 2 2 2 6" xfId="50966"/>
    <cellStyle name="Output 7 2 2 2 2 7" xfId="50967"/>
    <cellStyle name="Output 7 2 2 2 3" xfId="10713"/>
    <cellStyle name="Output 7 2 2 2 3 2" xfId="50968"/>
    <cellStyle name="Output 7 2 2 2 3 3" xfId="50969"/>
    <cellStyle name="Output 7 2 2 2 3 4" xfId="50970"/>
    <cellStyle name="Output 7 2 2 2 3 5" xfId="50971"/>
    <cellStyle name="Output 7 2 2 2 3 6" xfId="50972"/>
    <cellStyle name="Output 7 2 2 2 3 7" xfId="50973"/>
    <cellStyle name="Output 7 2 2 2 4" xfId="10714"/>
    <cellStyle name="Output 7 2 2 2 5" xfId="50974"/>
    <cellStyle name="Output 7 2 2 2 6" xfId="50975"/>
    <cellStyle name="Output 7 2 2 2 7" xfId="50976"/>
    <cellStyle name="Output 7 2 2 2 8" xfId="50977"/>
    <cellStyle name="Output 7 2 2 3" xfId="10715"/>
    <cellStyle name="Output 7 2 2 3 2" xfId="10716"/>
    <cellStyle name="Output 7 2 2 3 2 2" xfId="10717"/>
    <cellStyle name="Output 7 2 2 3 2 2 2" xfId="50978"/>
    <cellStyle name="Output 7 2 2 3 2 2 3" xfId="50979"/>
    <cellStyle name="Output 7 2 2 3 2 2 4" xfId="50980"/>
    <cellStyle name="Output 7 2 2 3 2 2 5" xfId="50981"/>
    <cellStyle name="Output 7 2 2 3 2 2 6" xfId="50982"/>
    <cellStyle name="Output 7 2 2 3 2 2 7" xfId="50983"/>
    <cellStyle name="Output 7 2 2 3 2 2 8" xfId="50984"/>
    <cellStyle name="Output 7 2 2 3 2 3" xfId="10718"/>
    <cellStyle name="Output 7 2 2 3 2 3 2" xfId="50985"/>
    <cellStyle name="Output 7 2 2 3 2 4" xfId="50986"/>
    <cellStyle name="Output 7 2 2 3 2 5" xfId="50987"/>
    <cellStyle name="Output 7 2 2 3 2 6" xfId="50988"/>
    <cellStyle name="Output 7 2 2 3 2 7" xfId="50989"/>
    <cellStyle name="Output 7 2 2 3 3" xfId="10719"/>
    <cellStyle name="Output 7 2 2 3 3 2" xfId="50990"/>
    <cellStyle name="Output 7 2 2 3 3 3" xfId="50991"/>
    <cellStyle name="Output 7 2 2 3 3 4" xfId="50992"/>
    <cellStyle name="Output 7 2 2 3 3 5" xfId="50993"/>
    <cellStyle name="Output 7 2 2 3 3 6" xfId="50994"/>
    <cellStyle name="Output 7 2 2 3 3 7" xfId="50995"/>
    <cellStyle name="Output 7 2 2 3 4" xfId="10720"/>
    <cellStyle name="Output 7 2 2 3 5" xfId="50996"/>
    <cellStyle name="Output 7 2 2 3 6" xfId="50997"/>
    <cellStyle name="Output 7 2 2 3 7" xfId="50998"/>
    <cellStyle name="Output 7 2 2 3 8" xfId="50999"/>
    <cellStyle name="Output 7 2 2 4" xfId="10721"/>
    <cellStyle name="Output 7 2 2 4 2" xfId="10722"/>
    <cellStyle name="Output 7 2 2 4 2 2" xfId="10723"/>
    <cellStyle name="Output 7 2 2 4 2 2 2" xfId="51000"/>
    <cellStyle name="Output 7 2 2 4 2 2 3" xfId="51001"/>
    <cellStyle name="Output 7 2 2 4 2 2 4" xfId="51002"/>
    <cellStyle name="Output 7 2 2 4 2 2 5" xfId="51003"/>
    <cellStyle name="Output 7 2 2 4 2 2 6" xfId="51004"/>
    <cellStyle name="Output 7 2 2 4 2 2 7" xfId="51005"/>
    <cellStyle name="Output 7 2 2 4 2 2 8" xfId="51006"/>
    <cellStyle name="Output 7 2 2 4 2 3" xfId="10724"/>
    <cellStyle name="Output 7 2 2 4 2 3 2" xfId="51007"/>
    <cellStyle name="Output 7 2 2 4 2 4" xfId="51008"/>
    <cellStyle name="Output 7 2 2 4 2 5" xfId="51009"/>
    <cellStyle name="Output 7 2 2 4 2 6" xfId="51010"/>
    <cellStyle name="Output 7 2 2 4 2 7" xfId="51011"/>
    <cellStyle name="Output 7 2 2 4 3" xfId="10725"/>
    <cellStyle name="Output 7 2 2 4 3 2" xfId="51012"/>
    <cellStyle name="Output 7 2 2 4 3 3" xfId="51013"/>
    <cellStyle name="Output 7 2 2 4 3 4" xfId="51014"/>
    <cellStyle name="Output 7 2 2 4 3 5" xfId="51015"/>
    <cellStyle name="Output 7 2 2 4 3 6" xfId="51016"/>
    <cellStyle name="Output 7 2 2 4 3 7" xfId="51017"/>
    <cellStyle name="Output 7 2 2 4 4" xfId="10726"/>
    <cellStyle name="Output 7 2 2 4 5" xfId="51018"/>
    <cellStyle name="Output 7 2 2 4 6" xfId="51019"/>
    <cellStyle name="Output 7 2 2 4 7" xfId="51020"/>
    <cellStyle name="Output 7 2 2 4 8" xfId="51021"/>
    <cellStyle name="Output 7 2 2 5" xfId="10727"/>
    <cellStyle name="Output 7 2 2 5 2" xfId="10728"/>
    <cellStyle name="Output 7 2 2 5 2 2" xfId="51022"/>
    <cellStyle name="Output 7 2 2 5 2 3" xfId="51023"/>
    <cellStyle name="Output 7 2 2 5 2 4" xfId="51024"/>
    <cellStyle name="Output 7 2 2 5 2 5" xfId="51025"/>
    <cellStyle name="Output 7 2 2 5 2 6" xfId="51026"/>
    <cellStyle name="Output 7 2 2 5 2 7" xfId="51027"/>
    <cellStyle name="Output 7 2 2 5 2 8" xfId="51028"/>
    <cellStyle name="Output 7 2 2 5 3" xfId="10729"/>
    <cellStyle name="Output 7 2 2 5 3 2" xfId="51029"/>
    <cellStyle name="Output 7 2 2 5 4" xfId="51030"/>
    <cellStyle name="Output 7 2 2 5 5" xfId="51031"/>
    <cellStyle name="Output 7 2 2 5 6" xfId="51032"/>
    <cellStyle name="Output 7 2 2 5 7" xfId="51033"/>
    <cellStyle name="Output 7 2 2 6" xfId="10730"/>
    <cellStyle name="Output 7 2 2 6 2" xfId="51034"/>
    <cellStyle name="Output 7 2 2 6 3" xfId="51035"/>
    <cellStyle name="Output 7 2 2 6 4" xfId="51036"/>
    <cellStyle name="Output 7 2 2 6 5" xfId="51037"/>
    <cellStyle name="Output 7 2 2 6 6" xfId="51038"/>
    <cellStyle name="Output 7 2 2 6 7" xfId="51039"/>
    <cellStyle name="Output 7 2 2 7" xfId="10731"/>
    <cellStyle name="Output 7 2 2 8" xfId="51040"/>
    <cellStyle name="Output 7 2 2 9" xfId="51041"/>
    <cellStyle name="Output 7 2 3" xfId="10732"/>
    <cellStyle name="Output 7 2 3 2" xfId="10733"/>
    <cellStyle name="Output 7 2 3 2 2" xfId="10734"/>
    <cellStyle name="Output 7 2 3 2 2 2" xfId="51042"/>
    <cellStyle name="Output 7 2 3 2 2 3" xfId="51043"/>
    <cellStyle name="Output 7 2 3 2 2 4" xfId="51044"/>
    <cellStyle name="Output 7 2 3 2 2 5" xfId="51045"/>
    <cellStyle name="Output 7 2 3 2 2 6" xfId="51046"/>
    <cellStyle name="Output 7 2 3 2 2 7" xfId="51047"/>
    <cellStyle name="Output 7 2 3 2 2 8" xfId="51048"/>
    <cellStyle name="Output 7 2 3 2 3" xfId="10735"/>
    <cellStyle name="Output 7 2 3 2 3 2" xfId="51049"/>
    <cellStyle name="Output 7 2 3 2 4" xfId="51050"/>
    <cellStyle name="Output 7 2 3 2 5" xfId="51051"/>
    <cellStyle name="Output 7 2 3 2 6" xfId="51052"/>
    <cellStyle name="Output 7 2 3 2 7" xfId="51053"/>
    <cellStyle name="Output 7 2 3 3" xfId="10736"/>
    <cellStyle name="Output 7 2 3 3 2" xfId="51054"/>
    <cellStyle name="Output 7 2 3 3 3" xfId="51055"/>
    <cellStyle name="Output 7 2 3 3 4" xfId="51056"/>
    <cellStyle name="Output 7 2 3 3 5" xfId="51057"/>
    <cellStyle name="Output 7 2 3 3 6" xfId="51058"/>
    <cellStyle name="Output 7 2 3 3 7" xfId="51059"/>
    <cellStyle name="Output 7 2 3 4" xfId="10737"/>
    <cellStyle name="Output 7 2 3 5" xfId="51060"/>
    <cellStyle name="Output 7 2 3 6" xfId="51061"/>
    <cellStyle name="Output 7 2 3 7" xfId="51062"/>
    <cellStyle name="Output 7 2 3 8" xfId="51063"/>
    <cellStyle name="Output 7 2 4" xfId="10738"/>
    <cellStyle name="Output 7 2 4 2" xfId="10739"/>
    <cellStyle name="Output 7 2 4 2 2" xfId="10740"/>
    <cellStyle name="Output 7 2 4 2 2 2" xfId="51064"/>
    <cellStyle name="Output 7 2 4 2 2 3" xfId="51065"/>
    <cellStyle name="Output 7 2 4 2 2 4" xfId="51066"/>
    <cellStyle name="Output 7 2 4 2 2 5" xfId="51067"/>
    <cellStyle name="Output 7 2 4 2 2 6" xfId="51068"/>
    <cellStyle name="Output 7 2 4 2 2 7" xfId="51069"/>
    <cellStyle name="Output 7 2 4 2 2 8" xfId="51070"/>
    <cellStyle name="Output 7 2 4 2 3" xfId="10741"/>
    <cellStyle name="Output 7 2 4 2 3 2" xfId="51071"/>
    <cellStyle name="Output 7 2 4 2 4" xfId="51072"/>
    <cellStyle name="Output 7 2 4 2 5" xfId="51073"/>
    <cellStyle name="Output 7 2 4 2 6" xfId="51074"/>
    <cellStyle name="Output 7 2 4 2 7" xfId="51075"/>
    <cellStyle name="Output 7 2 4 3" xfId="10742"/>
    <cellStyle name="Output 7 2 4 3 2" xfId="51076"/>
    <cellStyle name="Output 7 2 4 3 3" xfId="51077"/>
    <cellStyle name="Output 7 2 4 3 4" xfId="51078"/>
    <cellStyle name="Output 7 2 4 3 5" xfId="51079"/>
    <cellStyle name="Output 7 2 4 3 6" xfId="51080"/>
    <cellStyle name="Output 7 2 4 3 7" xfId="51081"/>
    <cellStyle name="Output 7 2 4 4" xfId="10743"/>
    <cellStyle name="Output 7 2 4 5" xfId="51082"/>
    <cellStyle name="Output 7 2 4 6" xfId="51083"/>
    <cellStyle name="Output 7 2 4 7" xfId="51084"/>
    <cellStyle name="Output 7 2 4 8" xfId="51085"/>
    <cellStyle name="Output 7 2 5" xfId="10744"/>
    <cellStyle name="Output 7 2 5 2" xfId="10745"/>
    <cellStyle name="Output 7 2 5 2 2" xfId="10746"/>
    <cellStyle name="Output 7 2 5 2 2 2" xfId="51086"/>
    <cellStyle name="Output 7 2 5 2 2 3" xfId="51087"/>
    <cellStyle name="Output 7 2 5 2 2 4" xfId="51088"/>
    <cellStyle name="Output 7 2 5 2 2 5" xfId="51089"/>
    <cellStyle name="Output 7 2 5 2 2 6" xfId="51090"/>
    <cellStyle name="Output 7 2 5 2 2 7" xfId="51091"/>
    <cellStyle name="Output 7 2 5 2 2 8" xfId="51092"/>
    <cellStyle name="Output 7 2 5 2 3" xfId="10747"/>
    <cellStyle name="Output 7 2 5 2 3 2" xfId="51093"/>
    <cellStyle name="Output 7 2 5 2 4" xfId="51094"/>
    <cellStyle name="Output 7 2 5 2 5" xfId="51095"/>
    <cellStyle name="Output 7 2 5 2 6" xfId="51096"/>
    <cellStyle name="Output 7 2 5 2 7" xfId="51097"/>
    <cellStyle name="Output 7 2 5 3" xfId="10748"/>
    <cellStyle name="Output 7 2 5 3 2" xfId="51098"/>
    <cellStyle name="Output 7 2 5 3 3" xfId="51099"/>
    <cellStyle name="Output 7 2 5 3 4" xfId="51100"/>
    <cellStyle name="Output 7 2 5 3 5" xfId="51101"/>
    <cellStyle name="Output 7 2 5 3 6" xfId="51102"/>
    <cellStyle name="Output 7 2 5 3 7" xfId="51103"/>
    <cellStyle name="Output 7 2 5 4" xfId="10749"/>
    <cellStyle name="Output 7 2 5 5" xfId="51104"/>
    <cellStyle name="Output 7 2 5 6" xfId="51105"/>
    <cellStyle name="Output 7 2 5 7" xfId="51106"/>
    <cellStyle name="Output 7 2 5 8" xfId="51107"/>
    <cellStyle name="Output 7 2 6" xfId="10750"/>
    <cellStyle name="Output 7 2 6 2" xfId="10751"/>
    <cellStyle name="Output 7 2 6 2 2" xfId="51108"/>
    <cellStyle name="Output 7 2 6 2 3" xfId="51109"/>
    <cellStyle name="Output 7 2 6 2 4" xfId="51110"/>
    <cellStyle name="Output 7 2 6 2 5" xfId="51111"/>
    <cellStyle name="Output 7 2 6 2 6" xfId="51112"/>
    <cellStyle name="Output 7 2 6 2 7" xfId="51113"/>
    <cellStyle name="Output 7 2 6 2 8" xfId="51114"/>
    <cellStyle name="Output 7 2 6 3" xfId="10752"/>
    <cellStyle name="Output 7 2 6 3 2" xfId="51115"/>
    <cellStyle name="Output 7 2 6 4" xfId="51116"/>
    <cellStyle name="Output 7 2 6 5" xfId="51117"/>
    <cellStyle name="Output 7 2 6 6" xfId="51118"/>
    <cellStyle name="Output 7 2 6 7" xfId="51119"/>
    <cellStyle name="Output 7 2 7" xfId="10753"/>
    <cellStyle name="Output 7 2 7 2" xfId="51120"/>
    <cellStyle name="Output 7 2 7 3" xfId="51121"/>
    <cellStyle name="Output 7 2 7 4" xfId="51122"/>
    <cellStyle name="Output 7 2 7 5" xfId="51123"/>
    <cellStyle name="Output 7 2 7 6" xfId="51124"/>
    <cellStyle name="Output 7 2 7 7" xfId="51125"/>
    <cellStyle name="Output 7 2 8" xfId="10754"/>
    <cellStyle name="Output 7 2 9" xfId="51126"/>
    <cellStyle name="Output 7 3" xfId="10755"/>
    <cellStyle name="Output 7 3 10" xfId="51127"/>
    <cellStyle name="Output 7 3 11" xfId="51128"/>
    <cellStyle name="Output 7 3 2" xfId="10756"/>
    <cellStyle name="Output 7 3 2 2" xfId="10757"/>
    <cellStyle name="Output 7 3 2 2 2" xfId="10758"/>
    <cellStyle name="Output 7 3 2 2 2 2" xfId="51129"/>
    <cellStyle name="Output 7 3 2 2 2 3" xfId="51130"/>
    <cellStyle name="Output 7 3 2 2 2 4" xfId="51131"/>
    <cellStyle name="Output 7 3 2 2 2 5" xfId="51132"/>
    <cellStyle name="Output 7 3 2 2 2 6" xfId="51133"/>
    <cellStyle name="Output 7 3 2 2 2 7" xfId="51134"/>
    <cellStyle name="Output 7 3 2 2 2 8" xfId="51135"/>
    <cellStyle name="Output 7 3 2 2 3" xfId="10759"/>
    <cellStyle name="Output 7 3 2 2 3 2" xfId="51136"/>
    <cellStyle name="Output 7 3 2 2 4" xfId="51137"/>
    <cellStyle name="Output 7 3 2 2 5" xfId="51138"/>
    <cellStyle name="Output 7 3 2 2 6" xfId="51139"/>
    <cellStyle name="Output 7 3 2 2 7" xfId="51140"/>
    <cellStyle name="Output 7 3 2 3" xfId="10760"/>
    <cellStyle name="Output 7 3 2 3 2" xfId="51141"/>
    <cellStyle name="Output 7 3 2 3 3" xfId="51142"/>
    <cellStyle name="Output 7 3 2 3 4" xfId="51143"/>
    <cellStyle name="Output 7 3 2 3 5" xfId="51144"/>
    <cellStyle name="Output 7 3 2 3 6" xfId="51145"/>
    <cellStyle name="Output 7 3 2 3 7" xfId="51146"/>
    <cellStyle name="Output 7 3 2 4" xfId="10761"/>
    <cellStyle name="Output 7 3 2 5" xfId="51147"/>
    <cellStyle name="Output 7 3 2 6" xfId="51148"/>
    <cellStyle name="Output 7 3 2 7" xfId="51149"/>
    <cellStyle name="Output 7 3 2 8" xfId="51150"/>
    <cellStyle name="Output 7 3 3" xfId="10762"/>
    <cellStyle name="Output 7 3 3 2" xfId="10763"/>
    <cellStyle name="Output 7 3 3 2 2" xfId="10764"/>
    <cellStyle name="Output 7 3 3 2 2 2" xfId="51151"/>
    <cellStyle name="Output 7 3 3 2 2 3" xfId="51152"/>
    <cellStyle name="Output 7 3 3 2 2 4" xfId="51153"/>
    <cellStyle name="Output 7 3 3 2 2 5" xfId="51154"/>
    <cellStyle name="Output 7 3 3 2 2 6" xfId="51155"/>
    <cellStyle name="Output 7 3 3 2 2 7" xfId="51156"/>
    <cellStyle name="Output 7 3 3 2 2 8" xfId="51157"/>
    <cellStyle name="Output 7 3 3 2 3" xfId="10765"/>
    <cellStyle name="Output 7 3 3 2 3 2" xfId="51158"/>
    <cellStyle name="Output 7 3 3 2 4" xfId="51159"/>
    <cellStyle name="Output 7 3 3 2 5" xfId="51160"/>
    <cellStyle name="Output 7 3 3 2 6" xfId="51161"/>
    <cellStyle name="Output 7 3 3 2 7" xfId="51162"/>
    <cellStyle name="Output 7 3 3 3" xfId="10766"/>
    <cellStyle name="Output 7 3 3 3 2" xfId="51163"/>
    <cellStyle name="Output 7 3 3 3 3" xfId="51164"/>
    <cellStyle name="Output 7 3 3 3 4" xfId="51165"/>
    <cellStyle name="Output 7 3 3 3 5" xfId="51166"/>
    <cellStyle name="Output 7 3 3 3 6" xfId="51167"/>
    <cellStyle name="Output 7 3 3 3 7" xfId="51168"/>
    <cellStyle name="Output 7 3 3 4" xfId="10767"/>
    <cellStyle name="Output 7 3 3 5" xfId="51169"/>
    <cellStyle name="Output 7 3 3 6" xfId="51170"/>
    <cellStyle name="Output 7 3 3 7" xfId="51171"/>
    <cellStyle name="Output 7 3 3 8" xfId="51172"/>
    <cellStyle name="Output 7 3 4" xfId="10768"/>
    <cellStyle name="Output 7 3 4 2" xfId="10769"/>
    <cellStyle name="Output 7 3 4 2 2" xfId="10770"/>
    <cellStyle name="Output 7 3 4 2 2 2" xfId="51173"/>
    <cellStyle name="Output 7 3 4 2 2 3" xfId="51174"/>
    <cellStyle name="Output 7 3 4 2 2 4" xfId="51175"/>
    <cellStyle name="Output 7 3 4 2 2 5" xfId="51176"/>
    <cellStyle name="Output 7 3 4 2 2 6" xfId="51177"/>
    <cellStyle name="Output 7 3 4 2 2 7" xfId="51178"/>
    <cellStyle name="Output 7 3 4 2 2 8" xfId="51179"/>
    <cellStyle name="Output 7 3 4 2 3" xfId="10771"/>
    <cellStyle name="Output 7 3 4 2 3 2" xfId="51180"/>
    <cellStyle name="Output 7 3 4 2 4" xfId="51181"/>
    <cellStyle name="Output 7 3 4 2 5" xfId="51182"/>
    <cellStyle name="Output 7 3 4 2 6" xfId="51183"/>
    <cellStyle name="Output 7 3 4 2 7" xfId="51184"/>
    <cellStyle name="Output 7 3 4 3" xfId="10772"/>
    <cellStyle name="Output 7 3 4 3 2" xfId="51185"/>
    <cellStyle name="Output 7 3 4 3 3" xfId="51186"/>
    <cellStyle name="Output 7 3 4 3 4" xfId="51187"/>
    <cellStyle name="Output 7 3 4 3 5" xfId="51188"/>
    <cellStyle name="Output 7 3 4 3 6" xfId="51189"/>
    <cellStyle name="Output 7 3 4 3 7" xfId="51190"/>
    <cellStyle name="Output 7 3 4 4" xfId="10773"/>
    <cellStyle name="Output 7 3 4 5" xfId="51191"/>
    <cellStyle name="Output 7 3 4 6" xfId="51192"/>
    <cellStyle name="Output 7 3 4 7" xfId="51193"/>
    <cellStyle name="Output 7 3 4 8" xfId="51194"/>
    <cellStyle name="Output 7 3 5" xfId="10774"/>
    <cellStyle name="Output 7 3 5 2" xfId="10775"/>
    <cellStyle name="Output 7 3 5 2 2" xfId="51195"/>
    <cellStyle name="Output 7 3 5 2 3" xfId="51196"/>
    <cellStyle name="Output 7 3 5 2 4" xfId="51197"/>
    <cellStyle name="Output 7 3 5 2 5" xfId="51198"/>
    <cellStyle name="Output 7 3 5 2 6" xfId="51199"/>
    <cellStyle name="Output 7 3 5 2 7" xfId="51200"/>
    <cellStyle name="Output 7 3 5 2 8" xfId="51201"/>
    <cellStyle name="Output 7 3 5 3" xfId="10776"/>
    <cellStyle name="Output 7 3 5 3 2" xfId="51202"/>
    <cellStyle name="Output 7 3 5 4" xfId="51203"/>
    <cellStyle name="Output 7 3 5 5" xfId="51204"/>
    <cellStyle name="Output 7 3 5 6" xfId="51205"/>
    <cellStyle name="Output 7 3 5 7" xfId="51206"/>
    <cellStyle name="Output 7 3 6" xfId="10777"/>
    <cellStyle name="Output 7 3 6 2" xfId="51207"/>
    <cellStyle name="Output 7 3 6 3" xfId="51208"/>
    <cellStyle name="Output 7 3 6 4" xfId="51209"/>
    <cellStyle name="Output 7 3 6 5" xfId="51210"/>
    <cellStyle name="Output 7 3 6 6" xfId="51211"/>
    <cellStyle name="Output 7 3 6 7" xfId="51212"/>
    <cellStyle name="Output 7 3 7" xfId="10778"/>
    <cellStyle name="Output 7 3 8" xfId="51213"/>
    <cellStyle name="Output 7 3 9" xfId="51214"/>
    <cellStyle name="Output 7 4" xfId="10779"/>
    <cellStyle name="Output 7 4 10" xfId="51215"/>
    <cellStyle name="Output 7 4 11" xfId="51216"/>
    <cellStyle name="Output 7 4 2" xfId="10780"/>
    <cellStyle name="Output 7 4 2 2" xfId="10781"/>
    <cellStyle name="Output 7 4 2 2 2" xfId="10782"/>
    <cellStyle name="Output 7 4 2 2 2 2" xfId="51217"/>
    <cellStyle name="Output 7 4 2 2 2 3" xfId="51218"/>
    <cellStyle name="Output 7 4 2 2 2 4" xfId="51219"/>
    <cellStyle name="Output 7 4 2 2 2 5" xfId="51220"/>
    <cellStyle name="Output 7 4 2 2 2 6" xfId="51221"/>
    <cellStyle name="Output 7 4 2 2 2 7" xfId="51222"/>
    <cellStyle name="Output 7 4 2 2 2 8" xfId="51223"/>
    <cellStyle name="Output 7 4 2 2 3" xfId="10783"/>
    <cellStyle name="Output 7 4 2 2 3 2" xfId="51224"/>
    <cellStyle name="Output 7 4 2 2 4" xfId="51225"/>
    <cellStyle name="Output 7 4 2 2 5" xfId="51226"/>
    <cellStyle name="Output 7 4 2 2 6" xfId="51227"/>
    <cellStyle name="Output 7 4 2 2 7" xfId="51228"/>
    <cellStyle name="Output 7 4 2 3" xfId="10784"/>
    <cellStyle name="Output 7 4 2 3 2" xfId="51229"/>
    <cellStyle name="Output 7 4 2 3 3" xfId="51230"/>
    <cellStyle name="Output 7 4 2 3 4" xfId="51231"/>
    <cellStyle name="Output 7 4 2 3 5" xfId="51232"/>
    <cellStyle name="Output 7 4 2 3 6" xfId="51233"/>
    <cellStyle name="Output 7 4 2 3 7" xfId="51234"/>
    <cellStyle name="Output 7 4 2 4" xfId="10785"/>
    <cellStyle name="Output 7 4 2 5" xfId="51235"/>
    <cellStyle name="Output 7 4 2 6" xfId="51236"/>
    <cellStyle name="Output 7 4 2 7" xfId="51237"/>
    <cellStyle name="Output 7 4 2 8" xfId="51238"/>
    <cellStyle name="Output 7 4 3" xfId="10786"/>
    <cellStyle name="Output 7 4 3 2" xfId="10787"/>
    <cellStyle name="Output 7 4 3 2 2" xfId="10788"/>
    <cellStyle name="Output 7 4 3 2 2 2" xfId="51239"/>
    <cellStyle name="Output 7 4 3 2 2 3" xfId="51240"/>
    <cellStyle name="Output 7 4 3 2 2 4" xfId="51241"/>
    <cellStyle name="Output 7 4 3 2 2 5" xfId="51242"/>
    <cellStyle name="Output 7 4 3 2 2 6" xfId="51243"/>
    <cellStyle name="Output 7 4 3 2 2 7" xfId="51244"/>
    <cellStyle name="Output 7 4 3 2 2 8" xfId="51245"/>
    <cellStyle name="Output 7 4 3 2 3" xfId="10789"/>
    <cellStyle name="Output 7 4 3 2 3 2" xfId="51246"/>
    <cellStyle name="Output 7 4 3 2 4" xfId="51247"/>
    <cellStyle name="Output 7 4 3 2 5" xfId="51248"/>
    <cellStyle name="Output 7 4 3 2 6" xfId="51249"/>
    <cellStyle name="Output 7 4 3 2 7" xfId="51250"/>
    <cellStyle name="Output 7 4 3 3" xfId="10790"/>
    <cellStyle name="Output 7 4 3 3 2" xfId="51251"/>
    <cellStyle name="Output 7 4 3 3 3" xfId="51252"/>
    <cellStyle name="Output 7 4 3 3 4" xfId="51253"/>
    <cellStyle name="Output 7 4 3 3 5" xfId="51254"/>
    <cellStyle name="Output 7 4 3 3 6" xfId="51255"/>
    <cellStyle name="Output 7 4 3 3 7" xfId="51256"/>
    <cellStyle name="Output 7 4 3 4" xfId="10791"/>
    <cellStyle name="Output 7 4 3 5" xfId="51257"/>
    <cellStyle name="Output 7 4 3 6" xfId="51258"/>
    <cellStyle name="Output 7 4 3 7" xfId="51259"/>
    <cellStyle name="Output 7 4 3 8" xfId="51260"/>
    <cellStyle name="Output 7 4 4" xfId="10792"/>
    <cellStyle name="Output 7 4 4 2" xfId="10793"/>
    <cellStyle name="Output 7 4 4 2 2" xfId="10794"/>
    <cellStyle name="Output 7 4 4 2 2 2" xfId="51261"/>
    <cellStyle name="Output 7 4 4 2 2 3" xfId="51262"/>
    <cellStyle name="Output 7 4 4 2 2 4" xfId="51263"/>
    <cellStyle name="Output 7 4 4 2 2 5" xfId="51264"/>
    <cellStyle name="Output 7 4 4 2 2 6" xfId="51265"/>
    <cellStyle name="Output 7 4 4 2 2 7" xfId="51266"/>
    <cellStyle name="Output 7 4 4 2 2 8" xfId="51267"/>
    <cellStyle name="Output 7 4 4 2 3" xfId="10795"/>
    <cellStyle name="Output 7 4 4 2 3 2" xfId="51268"/>
    <cellStyle name="Output 7 4 4 2 4" xfId="51269"/>
    <cellStyle name="Output 7 4 4 2 5" xfId="51270"/>
    <cellStyle name="Output 7 4 4 2 6" xfId="51271"/>
    <cellStyle name="Output 7 4 4 2 7" xfId="51272"/>
    <cellStyle name="Output 7 4 4 3" xfId="10796"/>
    <cellStyle name="Output 7 4 4 3 2" xfId="51273"/>
    <cellStyle name="Output 7 4 4 3 3" xfId="51274"/>
    <cellStyle name="Output 7 4 4 3 4" xfId="51275"/>
    <cellStyle name="Output 7 4 4 3 5" xfId="51276"/>
    <cellStyle name="Output 7 4 4 3 6" xfId="51277"/>
    <cellStyle name="Output 7 4 4 3 7" xfId="51278"/>
    <cellStyle name="Output 7 4 4 4" xfId="10797"/>
    <cellStyle name="Output 7 4 4 5" xfId="51279"/>
    <cellStyle name="Output 7 4 4 6" xfId="51280"/>
    <cellStyle name="Output 7 4 4 7" xfId="51281"/>
    <cellStyle name="Output 7 4 4 8" xfId="51282"/>
    <cellStyle name="Output 7 4 5" xfId="10798"/>
    <cellStyle name="Output 7 4 5 2" xfId="10799"/>
    <cellStyle name="Output 7 4 5 2 2" xfId="51283"/>
    <cellStyle name="Output 7 4 5 2 3" xfId="51284"/>
    <cellStyle name="Output 7 4 5 2 4" xfId="51285"/>
    <cellStyle name="Output 7 4 5 2 5" xfId="51286"/>
    <cellStyle name="Output 7 4 5 2 6" xfId="51287"/>
    <cellStyle name="Output 7 4 5 2 7" xfId="51288"/>
    <cellStyle name="Output 7 4 5 2 8" xfId="51289"/>
    <cellStyle name="Output 7 4 5 3" xfId="10800"/>
    <cellStyle name="Output 7 4 5 3 2" xfId="51290"/>
    <cellStyle name="Output 7 4 5 4" xfId="51291"/>
    <cellStyle name="Output 7 4 5 5" xfId="51292"/>
    <cellStyle name="Output 7 4 5 6" xfId="51293"/>
    <cellStyle name="Output 7 4 5 7" xfId="51294"/>
    <cellStyle name="Output 7 4 6" xfId="10801"/>
    <cellStyle name="Output 7 4 6 2" xfId="51295"/>
    <cellStyle name="Output 7 4 6 3" xfId="51296"/>
    <cellStyle name="Output 7 4 6 4" xfId="51297"/>
    <cellStyle name="Output 7 4 6 5" xfId="51298"/>
    <cellStyle name="Output 7 4 6 6" xfId="51299"/>
    <cellStyle name="Output 7 4 6 7" xfId="51300"/>
    <cellStyle name="Output 7 4 7" xfId="10802"/>
    <cellStyle name="Output 7 4 8" xfId="51301"/>
    <cellStyle name="Output 7 4 9" xfId="51302"/>
    <cellStyle name="Output 7 5" xfId="10803"/>
    <cellStyle name="Output 7 5 2" xfId="10804"/>
    <cellStyle name="Output 7 5 2 2" xfId="10805"/>
    <cellStyle name="Output 7 5 2 2 2" xfId="51303"/>
    <cellStyle name="Output 7 5 2 2 3" xfId="51304"/>
    <cellStyle name="Output 7 5 2 2 4" xfId="51305"/>
    <cellStyle name="Output 7 5 2 2 5" xfId="51306"/>
    <cellStyle name="Output 7 5 2 2 6" xfId="51307"/>
    <cellStyle name="Output 7 5 2 2 7" xfId="51308"/>
    <cellStyle name="Output 7 5 2 2 8" xfId="51309"/>
    <cellStyle name="Output 7 5 2 3" xfId="10806"/>
    <cellStyle name="Output 7 5 2 3 2" xfId="51310"/>
    <cellStyle name="Output 7 5 2 4" xfId="51311"/>
    <cellStyle name="Output 7 5 2 5" xfId="51312"/>
    <cellStyle name="Output 7 5 2 6" xfId="51313"/>
    <cellStyle name="Output 7 5 2 7" xfId="51314"/>
    <cellStyle name="Output 7 5 3" xfId="10807"/>
    <cellStyle name="Output 7 5 3 2" xfId="51315"/>
    <cellStyle name="Output 7 5 3 3" xfId="51316"/>
    <cellStyle name="Output 7 5 3 4" xfId="51317"/>
    <cellStyle name="Output 7 5 3 5" xfId="51318"/>
    <cellStyle name="Output 7 5 3 6" xfId="51319"/>
    <cellStyle name="Output 7 5 3 7" xfId="51320"/>
    <cellStyle name="Output 7 5 4" xfId="10808"/>
    <cellStyle name="Output 7 5 5" xfId="51321"/>
    <cellStyle name="Output 7 5 6" xfId="51322"/>
    <cellStyle name="Output 7 5 7" xfId="51323"/>
    <cellStyle name="Output 7 5 8" xfId="51324"/>
    <cellStyle name="Output 7 6" xfId="10809"/>
    <cellStyle name="Output 7 6 2" xfId="10810"/>
    <cellStyle name="Output 7 6 2 2" xfId="10811"/>
    <cellStyle name="Output 7 6 2 2 2" xfId="51325"/>
    <cellStyle name="Output 7 6 2 2 3" xfId="51326"/>
    <cellStyle name="Output 7 6 2 2 4" xfId="51327"/>
    <cellStyle name="Output 7 6 2 2 5" xfId="51328"/>
    <cellStyle name="Output 7 6 2 2 6" xfId="51329"/>
    <cellStyle name="Output 7 6 2 2 7" xfId="51330"/>
    <cellStyle name="Output 7 6 2 2 8" xfId="51331"/>
    <cellStyle name="Output 7 6 2 3" xfId="10812"/>
    <cellStyle name="Output 7 6 2 3 2" xfId="51332"/>
    <cellStyle name="Output 7 6 2 4" xfId="51333"/>
    <cellStyle name="Output 7 6 2 5" xfId="51334"/>
    <cellStyle name="Output 7 6 2 6" xfId="51335"/>
    <cellStyle name="Output 7 6 2 7" xfId="51336"/>
    <cellStyle name="Output 7 6 3" xfId="10813"/>
    <cellStyle name="Output 7 6 3 2" xfId="51337"/>
    <cellStyle name="Output 7 6 3 3" xfId="51338"/>
    <cellStyle name="Output 7 6 3 4" xfId="51339"/>
    <cellStyle name="Output 7 6 3 5" xfId="51340"/>
    <cellStyle name="Output 7 6 3 6" xfId="51341"/>
    <cellStyle name="Output 7 6 3 7" xfId="51342"/>
    <cellStyle name="Output 7 6 4" xfId="10814"/>
    <cellStyle name="Output 7 6 5" xfId="51343"/>
    <cellStyle name="Output 7 6 6" xfId="51344"/>
    <cellStyle name="Output 7 6 7" xfId="51345"/>
    <cellStyle name="Output 7 6 8" xfId="51346"/>
    <cellStyle name="Output 7 7" xfId="10815"/>
    <cellStyle name="Output 7 7 2" xfId="10816"/>
    <cellStyle name="Output 7 7 2 2" xfId="10817"/>
    <cellStyle name="Output 7 7 2 2 2" xfId="51347"/>
    <cellStyle name="Output 7 7 2 2 3" xfId="51348"/>
    <cellStyle name="Output 7 7 2 2 4" xfId="51349"/>
    <cellStyle name="Output 7 7 2 2 5" xfId="51350"/>
    <cellStyle name="Output 7 7 2 2 6" xfId="51351"/>
    <cellStyle name="Output 7 7 2 2 7" xfId="51352"/>
    <cellStyle name="Output 7 7 2 2 8" xfId="51353"/>
    <cellStyle name="Output 7 7 2 3" xfId="10818"/>
    <cellStyle name="Output 7 7 2 3 2" xfId="51354"/>
    <cellStyle name="Output 7 7 2 4" xfId="51355"/>
    <cellStyle name="Output 7 7 2 5" xfId="51356"/>
    <cellStyle name="Output 7 7 2 6" xfId="51357"/>
    <cellStyle name="Output 7 7 2 7" xfId="51358"/>
    <cellStyle name="Output 7 7 3" xfId="10819"/>
    <cellStyle name="Output 7 7 3 2" xfId="51359"/>
    <cellStyle name="Output 7 7 3 3" xfId="51360"/>
    <cellStyle name="Output 7 7 3 4" xfId="51361"/>
    <cellStyle name="Output 7 7 3 5" xfId="51362"/>
    <cellStyle name="Output 7 7 3 6" xfId="51363"/>
    <cellStyle name="Output 7 7 3 7" xfId="51364"/>
    <cellStyle name="Output 7 7 4" xfId="10820"/>
    <cellStyle name="Output 7 7 5" xfId="51365"/>
    <cellStyle name="Output 7 7 6" xfId="51366"/>
    <cellStyle name="Output 7 7 7" xfId="51367"/>
    <cellStyle name="Output 7 7 8" xfId="51368"/>
    <cellStyle name="Output 7 8" xfId="10821"/>
    <cellStyle name="Output 7 8 2" xfId="10822"/>
    <cellStyle name="Output 7 8 2 2" xfId="51369"/>
    <cellStyle name="Output 7 8 2 3" xfId="51370"/>
    <cellStyle name="Output 7 8 2 4" xfId="51371"/>
    <cellStyle name="Output 7 8 2 5" xfId="51372"/>
    <cellStyle name="Output 7 8 2 6" xfId="51373"/>
    <cellStyle name="Output 7 8 2 7" xfId="51374"/>
    <cellStyle name="Output 7 8 2 8" xfId="51375"/>
    <cellStyle name="Output 7 8 3" xfId="10823"/>
    <cellStyle name="Output 7 8 3 2" xfId="51376"/>
    <cellStyle name="Output 7 8 4" xfId="51377"/>
    <cellStyle name="Output 7 8 5" xfId="51378"/>
    <cellStyle name="Output 7 8 6" xfId="51379"/>
    <cellStyle name="Output 7 8 7" xfId="51380"/>
    <cellStyle name="Output 7 9" xfId="10824"/>
    <cellStyle name="Output 7 9 2" xfId="51381"/>
    <cellStyle name="Output 7 9 3" xfId="51382"/>
    <cellStyle name="Output 7 9 4" xfId="51383"/>
    <cellStyle name="Output 7 9 5" xfId="51384"/>
    <cellStyle name="Output 7 9 6" xfId="51385"/>
    <cellStyle name="Output 7 9 7" xfId="51386"/>
    <cellStyle name="Output 8" xfId="10825"/>
    <cellStyle name="Output 8 10" xfId="10826"/>
    <cellStyle name="Output 8 11" xfId="51387"/>
    <cellStyle name="Output 8 12" xfId="51388"/>
    <cellStyle name="Output 8 13" xfId="51389"/>
    <cellStyle name="Output 8 14" xfId="51390"/>
    <cellStyle name="Output 8 2" xfId="10827"/>
    <cellStyle name="Output 8 2 10" xfId="51391"/>
    <cellStyle name="Output 8 2 11" xfId="51392"/>
    <cellStyle name="Output 8 2 12" xfId="51393"/>
    <cellStyle name="Output 8 2 2" xfId="10828"/>
    <cellStyle name="Output 8 2 2 10" xfId="51394"/>
    <cellStyle name="Output 8 2 2 11" xfId="51395"/>
    <cellStyle name="Output 8 2 2 2" xfId="10829"/>
    <cellStyle name="Output 8 2 2 2 2" xfId="10830"/>
    <cellStyle name="Output 8 2 2 2 2 2" xfId="10831"/>
    <cellStyle name="Output 8 2 2 2 2 2 2" xfId="51396"/>
    <cellStyle name="Output 8 2 2 2 2 2 3" xfId="51397"/>
    <cellStyle name="Output 8 2 2 2 2 2 4" xfId="51398"/>
    <cellStyle name="Output 8 2 2 2 2 2 5" xfId="51399"/>
    <cellStyle name="Output 8 2 2 2 2 2 6" xfId="51400"/>
    <cellStyle name="Output 8 2 2 2 2 2 7" xfId="51401"/>
    <cellStyle name="Output 8 2 2 2 2 2 8" xfId="51402"/>
    <cellStyle name="Output 8 2 2 2 2 3" xfId="10832"/>
    <cellStyle name="Output 8 2 2 2 2 3 2" xfId="51403"/>
    <cellStyle name="Output 8 2 2 2 2 4" xfId="51404"/>
    <cellStyle name="Output 8 2 2 2 2 5" xfId="51405"/>
    <cellStyle name="Output 8 2 2 2 2 6" xfId="51406"/>
    <cellStyle name="Output 8 2 2 2 2 7" xfId="51407"/>
    <cellStyle name="Output 8 2 2 2 3" xfId="10833"/>
    <cellStyle name="Output 8 2 2 2 3 2" xfId="51408"/>
    <cellStyle name="Output 8 2 2 2 3 3" xfId="51409"/>
    <cellStyle name="Output 8 2 2 2 3 4" xfId="51410"/>
    <cellStyle name="Output 8 2 2 2 3 5" xfId="51411"/>
    <cellStyle name="Output 8 2 2 2 3 6" xfId="51412"/>
    <cellStyle name="Output 8 2 2 2 3 7" xfId="51413"/>
    <cellStyle name="Output 8 2 2 2 4" xfId="10834"/>
    <cellStyle name="Output 8 2 2 2 5" xfId="51414"/>
    <cellStyle name="Output 8 2 2 2 6" xfId="51415"/>
    <cellStyle name="Output 8 2 2 2 7" xfId="51416"/>
    <cellStyle name="Output 8 2 2 2 8" xfId="51417"/>
    <cellStyle name="Output 8 2 2 3" xfId="10835"/>
    <cellStyle name="Output 8 2 2 3 2" xfId="10836"/>
    <cellStyle name="Output 8 2 2 3 2 2" xfId="10837"/>
    <cellStyle name="Output 8 2 2 3 2 2 2" xfId="51418"/>
    <cellStyle name="Output 8 2 2 3 2 2 3" xfId="51419"/>
    <cellStyle name="Output 8 2 2 3 2 2 4" xfId="51420"/>
    <cellStyle name="Output 8 2 2 3 2 2 5" xfId="51421"/>
    <cellStyle name="Output 8 2 2 3 2 2 6" xfId="51422"/>
    <cellStyle name="Output 8 2 2 3 2 2 7" xfId="51423"/>
    <cellStyle name="Output 8 2 2 3 2 2 8" xfId="51424"/>
    <cellStyle name="Output 8 2 2 3 2 3" xfId="10838"/>
    <cellStyle name="Output 8 2 2 3 2 3 2" xfId="51425"/>
    <cellStyle name="Output 8 2 2 3 2 4" xfId="51426"/>
    <cellStyle name="Output 8 2 2 3 2 5" xfId="51427"/>
    <cellStyle name="Output 8 2 2 3 2 6" xfId="51428"/>
    <cellStyle name="Output 8 2 2 3 2 7" xfId="51429"/>
    <cellStyle name="Output 8 2 2 3 3" xfId="10839"/>
    <cellStyle name="Output 8 2 2 3 3 2" xfId="51430"/>
    <cellStyle name="Output 8 2 2 3 3 3" xfId="51431"/>
    <cellStyle name="Output 8 2 2 3 3 4" xfId="51432"/>
    <cellStyle name="Output 8 2 2 3 3 5" xfId="51433"/>
    <cellStyle name="Output 8 2 2 3 3 6" xfId="51434"/>
    <cellStyle name="Output 8 2 2 3 3 7" xfId="51435"/>
    <cellStyle name="Output 8 2 2 3 4" xfId="10840"/>
    <cellStyle name="Output 8 2 2 3 5" xfId="51436"/>
    <cellStyle name="Output 8 2 2 3 6" xfId="51437"/>
    <cellStyle name="Output 8 2 2 3 7" xfId="51438"/>
    <cellStyle name="Output 8 2 2 3 8" xfId="51439"/>
    <cellStyle name="Output 8 2 2 4" xfId="10841"/>
    <cellStyle name="Output 8 2 2 4 2" xfId="10842"/>
    <cellStyle name="Output 8 2 2 4 2 2" xfId="10843"/>
    <cellStyle name="Output 8 2 2 4 2 2 2" xfId="51440"/>
    <cellStyle name="Output 8 2 2 4 2 2 3" xfId="51441"/>
    <cellStyle name="Output 8 2 2 4 2 2 4" xfId="51442"/>
    <cellStyle name="Output 8 2 2 4 2 2 5" xfId="51443"/>
    <cellStyle name="Output 8 2 2 4 2 2 6" xfId="51444"/>
    <cellStyle name="Output 8 2 2 4 2 2 7" xfId="51445"/>
    <cellStyle name="Output 8 2 2 4 2 2 8" xfId="51446"/>
    <cellStyle name="Output 8 2 2 4 2 3" xfId="10844"/>
    <cellStyle name="Output 8 2 2 4 2 3 2" xfId="51447"/>
    <cellStyle name="Output 8 2 2 4 2 4" xfId="51448"/>
    <cellStyle name="Output 8 2 2 4 2 5" xfId="51449"/>
    <cellStyle name="Output 8 2 2 4 2 6" xfId="51450"/>
    <cellStyle name="Output 8 2 2 4 2 7" xfId="51451"/>
    <cellStyle name="Output 8 2 2 4 3" xfId="10845"/>
    <cellStyle name="Output 8 2 2 4 3 2" xfId="51452"/>
    <cellStyle name="Output 8 2 2 4 3 3" xfId="51453"/>
    <cellStyle name="Output 8 2 2 4 3 4" xfId="51454"/>
    <cellStyle name="Output 8 2 2 4 3 5" xfId="51455"/>
    <cellStyle name="Output 8 2 2 4 3 6" xfId="51456"/>
    <cellStyle name="Output 8 2 2 4 3 7" xfId="51457"/>
    <cellStyle name="Output 8 2 2 4 4" xfId="10846"/>
    <cellStyle name="Output 8 2 2 4 5" xfId="51458"/>
    <cellStyle name="Output 8 2 2 4 6" xfId="51459"/>
    <cellStyle name="Output 8 2 2 4 7" xfId="51460"/>
    <cellStyle name="Output 8 2 2 4 8" xfId="51461"/>
    <cellStyle name="Output 8 2 2 5" xfId="10847"/>
    <cellStyle name="Output 8 2 2 5 2" xfId="10848"/>
    <cellStyle name="Output 8 2 2 5 2 2" xfId="51462"/>
    <cellStyle name="Output 8 2 2 5 2 3" xfId="51463"/>
    <cellStyle name="Output 8 2 2 5 2 4" xfId="51464"/>
    <cellStyle name="Output 8 2 2 5 2 5" xfId="51465"/>
    <cellStyle name="Output 8 2 2 5 2 6" xfId="51466"/>
    <cellStyle name="Output 8 2 2 5 2 7" xfId="51467"/>
    <cellStyle name="Output 8 2 2 5 2 8" xfId="51468"/>
    <cellStyle name="Output 8 2 2 5 3" xfId="10849"/>
    <cellStyle name="Output 8 2 2 5 3 2" xfId="51469"/>
    <cellStyle name="Output 8 2 2 5 4" xfId="51470"/>
    <cellStyle name="Output 8 2 2 5 5" xfId="51471"/>
    <cellStyle name="Output 8 2 2 5 6" xfId="51472"/>
    <cellStyle name="Output 8 2 2 5 7" xfId="51473"/>
    <cellStyle name="Output 8 2 2 6" xfId="10850"/>
    <cellStyle name="Output 8 2 2 6 2" xfId="51474"/>
    <cellStyle name="Output 8 2 2 6 3" xfId="51475"/>
    <cellStyle name="Output 8 2 2 6 4" xfId="51476"/>
    <cellStyle name="Output 8 2 2 6 5" xfId="51477"/>
    <cellStyle name="Output 8 2 2 6 6" xfId="51478"/>
    <cellStyle name="Output 8 2 2 6 7" xfId="51479"/>
    <cellStyle name="Output 8 2 2 7" xfId="10851"/>
    <cellStyle name="Output 8 2 2 8" xfId="51480"/>
    <cellStyle name="Output 8 2 2 9" xfId="51481"/>
    <cellStyle name="Output 8 2 3" xfId="10852"/>
    <cellStyle name="Output 8 2 3 2" xfId="10853"/>
    <cellStyle name="Output 8 2 3 2 2" xfId="10854"/>
    <cellStyle name="Output 8 2 3 2 2 2" xfId="51482"/>
    <cellStyle name="Output 8 2 3 2 2 3" xfId="51483"/>
    <cellStyle name="Output 8 2 3 2 2 4" xfId="51484"/>
    <cellStyle name="Output 8 2 3 2 2 5" xfId="51485"/>
    <cellStyle name="Output 8 2 3 2 2 6" xfId="51486"/>
    <cellStyle name="Output 8 2 3 2 2 7" xfId="51487"/>
    <cellStyle name="Output 8 2 3 2 2 8" xfId="51488"/>
    <cellStyle name="Output 8 2 3 2 3" xfId="10855"/>
    <cellStyle name="Output 8 2 3 2 3 2" xfId="51489"/>
    <cellStyle name="Output 8 2 3 2 4" xfId="51490"/>
    <cellStyle name="Output 8 2 3 2 5" xfId="51491"/>
    <cellStyle name="Output 8 2 3 2 6" xfId="51492"/>
    <cellStyle name="Output 8 2 3 2 7" xfId="51493"/>
    <cellStyle name="Output 8 2 3 3" xfId="10856"/>
    <cellStyle name="Output 8 2 3 3 2" xfId="51494"/>
    <cellStyle name="Output 8 2 3 3 3" xfId="51495"/>
    <cellStyle name="Output 8 2 3 3 4" xfId="51496"/>
    <cellStyle name="Output 8 2 3 3 5" xfId="51497"/>
    <cellStyle name="Output 8 2 3 3 6" xfId="51498"/>
    <cellStyle name="Output 8 2 3 3 7" xfId="51499"/>
    <cellStyle name="Output 8 2 3 4" xfId="10857"/>
    <cellStyle name="Output 8 2 3 5" xfId="51500"/>
    <cellStyle name="Output 8 2 3 6" xfId="51501"/>
    <cellStyle name="Output 8 2 3 7" xfId="51502"/>
    <cellStyle name="Output 8 2 3 8" xfId="51503"/>
    <cellStyle name="Output 8 2 4" xfId="10858"/>
    <cellStyle name="Output 8 2 4 2" xfId="10859"/>
    <cellStyle name="Output 8 2 4 2 2" xfId="10860"/>
    <cellStyle name="Output 8 2 4 2 2 2" xfId="51504"/>
    <cellStyle name="Output 8 2 4 2 2 3" xfId="51505"/>
    <cellStyle name="Output 8 2 4 2 2 4" xfId="51506"/>
    <cellStyle name="Output 8 2 4 2 2 5" xfId="51507"/>
    <cellStyle name="Output 8 2 4 2 2 6" xfId="51508"/>
    <cellStyle name="Output 8 2 4 2 2 7" xfId="51509"/>
    <cellStyle name="Output 8 2 4 2 2 8" xfId="51510"/>
    <cellStyle name="Output 8 2 4 2 3" xfId="10861"/>
    <cellStyle name="Output 8 2 4 2 3 2" xfId="51511"/>
    <cellStyle name="Output 8 2 4 2 4" xfId="51512"/>
    <cellStyle name="Output 8 2 4 2 5" xfId="51513"/>
    <cellStyle name="Output 8 2 4 2 6" xfId="51514"/>
    <cellStyle name="Output 8 2 4 2 7" xfId="51515"/>
    <cellStyle name="Output 8 2 4 3" xfId="10862"/>
    <cellStyle name="Output 8 2 4 3 2" xfId="51516"/>
    <cellStyle name="Output 8 2 4 3 3" xfId="51517"/>
    <cellStyle name="Output 8 2 4 3 4" xfId="51518"/>
    <cellStyle name="Output 8 2 4 3 5" xfId="51519"/>
    <cellStyle name="Output 8 2 4 3 6" xfId="51520"/>
    <cellStyle name="Output 8 2 4 3 7" xfId="51521"/>
    <cellStyle name="Output 8 2 4 4" xfId="10863"/>
    <cellStyle name="Output 8 2 4 5" xfId="51522"/>
    <cellStyle name="Output 8 2 4 6" xfId="51523"/>
    <cellStyle name="Output 8 2 4 7" xfId="51524"/>
    <cellStyle name="Output 8 2 4 8" xfId="51525"/>
    <cellStyle name="Output 8 2 5" xfId="10864"/>
    <cellStyle name="Output 8 2 5 2" xfId="10865"/>
    <cellStyle name="Output 8 2 5 2 2" xfId="10866"/>
    <cellStyle name="Output 8 2 5 2 2 2" xfId="51526"/>
    <cellStyle name="Output 8 2 5 2 2 3" xfId="51527"/>
    <cellStyle name="Output 8 2 5 2 2 4" xfId="51528"/>
    <cellStyle name="Output 8 2 5 2 2 5" xfId="51529"/>
    <cellStyle name="Output 8 2 5 2 2 6" xfId="51530"/>
    <cellStyle name="Output 8 2 5 2 2 7" xfId="51531"/>
    <cellStyle name="Output 8 2 5 2 2 8" xfId="51532"/>
    <cellStyle name="Output 8 2 5 2 3" xfId="10867"/>
    <cellStyle name="Output 8 2 5 2 3 2" xfId="51533"/>
    <cellStyle name="Output 8 2 5 2 4" xfId="51534"/>
    <cellStyle name="Output 8 2 5 2 5" xfId="51535"/>
    <cellStyle name="Output 8 2 5 2 6" xfId="51536"/>
    <cellStyle name="Output 8 2 5 2 7" xfId="51537"/>
    <cellStyle name="Output 8 2 5 3" xfId="10868"/>
    <cellStyle name="Output 8 2 5 3 2" xfId="51538"/>
    <cellStyle name="Output 8 2 5 3 3" xfId="51539"/>
    <cellStyle name="Output 8 2 5 3 4" xfId="51540"/>
    <cellStyle name="Output 8 2 5 3 5" xfId="51541"/>
    <cellStyle name="Output 8 2 5 3 6" xfId="51542"/>
    <cellStyle name="Output 8 2 5 3 7" xfId="51543"/>
    <cellStyle name="Output 8 2 5 4" xfId="10869"/>
    <cellStyle name="Output 8 2 5 5" xfId="51544"/>
    <cellStyle name="Output 8 2 5 6" xfId="51545"/>
    <cellStyle name="Output 8 2 5 7" xfId="51546"/>
    <cellStyle name="Output 8 2 5 8" xfId="51547"/>
    <cellStyle name="Output 8 2 6" xfId="10870"/>
    <cellStyle name="Output 8 2 6 2" xfId="10871"/>
    <cellStyle name="Output 8 2 6 2 2" xfId="51548"/>
    <cellStyle name="Output 8 2 6 2 3" xfId="51549"/>
    <cellStyle name="Output 8 2 6 2 4" xfId="51550"/>
    <cellStyle name="Output 8 2 6 2 5" xfId="51551"/>
    <cellStyle name="Output 8 2 6 2 6" xfId="51552"/>
    <cellStyle name="Output 8 2 6 2 7" xfId="51553"/>
    <cellStyle name="Output 8 2 6 2 8" xfId="51554"/>
    <cellStyle name="Output 8 2 6 3" xfId="10872"/>
    <cellStyle name="Output 8 2 6 3 2" xfId="51555"/>
    <cellStyle name="Output 8 2 6 4" xfId="51556"/>
    <cellStyle name="Output 8 2 6 5" xfId="51557"/>
    <cellStyle name="Output 8 2 6 6" xfId="51558"/>
    <cellStyle name="Output 8 2 6 7" xfId="51559"/>
    <cellStyle name="Output 8 2 7" xfId="10873"/>
    <cellStyle name="Output 8 2 7 2" xfId="51560"/>
    <cellStyle name="Output 8 2 7 3" xfId="51561"/>
    <cellStyle name="Output 8 2 7 4" xfId="51562"/>
    <cellStyle name="Output 8 2 7 5" xfId="51563"/>
    <cellStyle name="Output 8 2 7 6" xfId="51564"/>
    <cellStyle name="Output 8 2 7 7" xfId="51565"/>
    <cellStyle name="Output 8 2 8" xfId="10874"/>
    <cellStyle name="Output 8 2 9" xfId="51566"/>
    <cellStyle name="Output 8 3" xfId="10875"/>
    <cellStyle name="Output 8 3 10" xfId="51567"/>
    <cellStyle name="Output 8 3 11" xfId="51568"/>
    <cellStyle name="Output 8 3 2" xfId="10876"/>
    <cellStyle name="Output 8 3 2 2" xfId="10877"/>
    <cellStyle name="Output 8 3 2 2 2" xfId="10878"/>
    <cellStyle name="Output 8 3 2 2 2 2" xfId="51569"/>
    <cellStyle name="Output 8 3 2 2 2 3" xfId="51570"/>
    <cellStyle name="Output 8 3 2 2 2 4" xfId="51571"/>
    <cellStyle name="Output 8 3 2 2 2 5" xfId="51572"/>
    <cellStyle name="Output 8 3 2 2 2 6" xfId="51573"/>
    <cellStyle name="Output 8 3 2 2 2 7" xfId="51574"/>
    <cellStyle name="Output 8 3 2 2 2 8" xfId="51575"/>
    <cellStyle name="Output 8 3 2 2 3" xfId="10879"/>
    <cellStyle name="Output 8 3 2 2 3 2" xfId="51576"/>
    <cellStyle name="Output 8 3 2 2 4" xfId="51577"/>
    <cellStyle name="Output 8 3 2 2 5" xfId="51578"/>
    <cellStyle name="Output 8 3 2 2 6" xfId="51579"/>
    <cellStyle name="Output 8 3 2 2 7" xfId="51580"/>
    <cellStyle name="Output 8 3 2 3" xfId="10880"/>
    <cellStyle name="Output 8 3 2 3 2" xfId="51581"/>
    <cellStyle name="Output 8 3 2 3 3" xfId="51582"/>
    <cellStyle name="Output 8 3 2 3 4" xfId="51583"/>
    <cellStyle name="Output 8 3 2 3 5" xfId="51584"/>
    <cellStyle name="Output 8 3 2 3 6" xfId="51585"/>
    <cellStyle name="Output 8 3 2 3 7" xfId="51586"/>
    <cellStyle name="Output 8 3 2 4" xfId="10881"/>
    <cellStyle name="Output 8 3 2 5" xfId="51587"/>
    <cellStyle name="Output 8 3 2 6" xfId="51588"/>
    <cellStyle name="Output 8 3 2 7" xfId="51589"/>
    <cellStyle name="Output 8 3 2 8" xfId="51590"/>
    <cellStyle name="Output 8 3 3" xfId="10882"/>
    <cellStyle name="Output 8 3 3 2" xfId="10883"/>
    <cellStyle name="Output 8 3 3 2 2" xfId="10884"/>
    <cellStyle name="Output 8 3 3 2 2 2" xfId="51591"/>
    <cellStyle name="Output 8 3 3 2 2 3" xfId="51592"/>
    <cellStyle name="Output 8 3 3 2 2 4" xfId="51593"/>
    <cellStyle name="Output 8 3 3 2 2 5" xfId="51594"/>
    <cellStyle name="Output 8 3 3 2 2 6" xfId="51595"/>
    <cellStyle name="Output 8 3 3 2 2 7" xfId="51596"/>
    <cellStyle name="Output 8 3 3 2 2 8" xfId="51597"/>
    <cellStyle name="Output 8 3 3 2 3" xfId="10885"/>
    <cellStyle name="Output 8 3 3 2 3 2" xfId="51598"/>
    <cellStyle name="Output 8 3 3 2 4" xfId="51599"/>
    <cellStyle name="Output 8 3 3 2 5" xfId="51600"/>
    <cellStyle name="Output 8 3 3 2 6" xfId="51601"/>
    <cellStyle name="Output 8 3 3 2 7" xfId="51602"/>
    <cellStyle name="Output 8 3 3 3" xfId="10886"/>
    <cellStyle name="Output 8 3 3 3 2" xfId="51603"/>
    <cellStyle name="Output 8 3 3 3 3" xfId="51604"/>
    <cellStyle name="Output 8 3 3 3 4" xfId="51605"/>
    <cellStyle name="Output 8 3 3 3 5" xfId="51606"/>
    <cellStyle name="Output 8 3 3 3 6" xfId="51607"/>
    <cellStyle name="Output 8 3 3 3 7" xfId="51608"/>
    <cellStyle name="Output 8 3 3 4" xfId="10887"/>
    <cellStyle name="Output 8 3 3 5" xfId="51609"/>
    <cellStyle name="Output 8 3 3 6" xfId="51610"/>
    <cellStyle name="Output 8 3 3 7" xfId="51611"/>
    <cellStyle name="Output 8 3 3 8" xfId="51612"/>
    <cellStyle name="Output 8 3 4" xfId="10888"/>
    <cellStyle name="Output 8 3 4 2" xfId="10889"/>
    <cellStyle name="Output 8 3 4 2 2" xfId="10890"/>
    <cellStyle name="Output 8 3 4 2 2 2" xfId="51613"/>
    <cellStyle name="Output 8 3 4 2 2 3" xfId="51614"/>
    <cellStyle name="Output 8 3 4 2 2 4" xfId="51615"/>
    <cellStyle name="Output 8 3 4 2 2 5" xfId="51616"/>
    <cellStyle name="Output 8 3 4 2 2 6" xfId="51617"/>
    <cellStyle name="Output 8 3 4 2 2 7" xfId="51618"/>
    <cellStyle name="Output 8 3 4 2 2 8" xfId="51619"/>
    <cellStyle name="Output 8 3 4 2 3" xfId="10891"/>
    <cellStyle name="Output 8 3 4 2 3 2" xfId="51620"/>
    <cellStyle name="Output 8 3 4 2 4" xfId="51621"/>
    <cellStyle name="Output 8 3 4 2 5" xfId="51622"/>
    <cellStyle name="Output 8 3 4 2 6" xfId="51623"/>
    <cellStyle name="Output 8 3 4 2 7" xfId="51624"/>
    <cellStyle name="Output 8 3 4 3" xfId="10892"/>
    <cellStyle name="Output 8 3 4 3 2" xfId="51625"/>
    <cellStyle name="Output 8 3 4 3 3" xfId="51626"/>
    <cellStyle name="Output 8 3 4 3 4" xfId="51627"/>
    <cellStyle name="Output 8 3 4 3 5" xfId="51628"/>
    <cellStyle name="Output 8 3 4 3 6" xfId="51629"/>
    <cellStyle name="Output 8 3 4 3 7" xfId="51630"/>
    <cellStyle name="Output 8 3 4 4" xfId="10893"/>
    <cellStyle name="Output 8 3 4 5" xfId="51631"/>
    <cellStyle name="Output 8 3 4 6" xfId="51632"/>
    <cellStyle name="Output 8 3 4 7" xfId="51633"/>
    <cellStyle name="Output 8 3 4 8" xfId="51634"/>
    <cellStyle name="Output 8 3 5" xfId="10894"/>
    <cellStyle name="Output 8 3 5 2" xfId="10895"/>
    <cellStyle name="Output 8 3 5 2 2" xfId="51635"/>
    <cellStyle name="Output 8 3 5 2 3" xfId="51636"/>
    <cellStyle name="Output 8 3 5 2 4" xfId="51637"/>
    <cellStyle name="Output 8 3 5 2 5" xfId="51638"/>
    <cellStyle name="Output 8 3 5 2 6" xfId="51639"/>
    <cellStyle name="Output 8 3 5 2 7" xfId="51640"/>
    <cellStyle name="Output 8 3 5 2 8" xfId="51641"/>
    <cellStyle name="Output 8 3 5 3" xfId="10896"/>
    <cellStyle name="Output 8 3 5 3 2" xfId="51642"/>
    <cellStyle name="Output 8 3 5 4" xfId="51643"/>
    <cellStyle name="Output 8 3 5 5" xfId="51644"/>
    <cellStyle name="Output 8 3 5 6" xfId="51645"/>
    <cellStyle name="Output 8 3 5 7" xfId="51646"/>
    <cellStyle name="Output 8 3 6" xfId="10897"/>
    <cellStyle name="Output 8 3 6 2" xfId="51647"/>
    <cellStyle name="Output 8 3 6 3" xfId="51648"/>
    <cellStyle name="Output 8 3 6 4" xfId="51649"/>
    <cellStyle name="Output 8 3 6 5" xfId="51650"/>
    <cellStyle name="Output 8 3 6 6" xfId="51651"/>
    <cellStyle name="Output 8 3 6 7" xfId="51652"/>
    <cellStyle name="Output 8 3 7" xfId="10898"/>
    <cellStyle name="Output 8 3 8" xfId="51653"/>
    <cellStyle name="Output 8 3 9" xfId="51654"/>
    <cellStyle name="Output 8 4" xfId="10899"/>
    <cellStyle name="Output 8 4 10" xfId="51655"/>
    <cellStyle name="Output 8 4 11" xfId="51656"/>
    <cellStyle name="Output 8 4 2" xfId="10900"/>
    <cellStyle name="Output 8 4 2 2" xfId="10901"/>
    <cellStyle name="Output 8 4 2 2 2" xfId="10902"/>
    <cellStyle name="Output 8 4 2 2 2 2" xfId="51657"/>
    <cellStyle name="Output 8 4 2 2 2 3" xfId="51658"/>
    <cellStyle name="Output 8 4 2 2 2 4" xfId="51659"/>
    <cellStyle name="Output 8 4 2 2 2 5" xfId="51660"/>
    <cellStyle name="Output 8 4 2 2 2 6" xfId="51661"/>
    <cellStyle name="Output 8 4 2 2 2 7" xfId="51662"/>
    <cellStyle name="Output 8 4 2 2 2 8" xfId="51663"/>
    <cellStyle name="Output 8 4 2 2 3" xfId="10903"/>
    <cellStyle name="Output 8 4 2 2 3 2" xfId="51664"/>
    <cellStyle name="Output 8 4 2 2 4" xfId="51665"/>
    <cellStyle name="Output 8 4 2 2 5" xfId="51666"/>
    <cellStyle name="Output 8 4 2 2 6" xfId="51667"/>
    <cellStyle name="Output 8 4 2 2 7" xfId="51668"/>
    <cellStyle name="Output 8 4 2 3" xfId="10904"/>
    <cellStyle name="Output 8 4 2 3 2" xfId="51669"/>
    <cellStyle name="Output 8 4 2 3 3" xfId="51670"/>
    <cellStyle name="Output 8 4 2 3 4" xfId="51671"/>
    <cellStyle name="Output 8 4 2 3 5" xfId="51672"/>
    <cellStyle name="Output 8 4 2 3 6" xfId="51673"/>
    <cellStyle name="Output 8 4 2 3 7" xfId="51674"/>
    <cellStyle name="Output 8 4 2 4" xfId="10905"/>
    <cellStyle name="Output 8 4 2 5" xfId="51675"/>
    <cellStyle name="Output 8 4 2 6" xfId="51676"/>
    <cellStyle name="Output 8 4 2 7" xfId="51677"/>
    <cellStyle name="Output 8 4 2 8" xfId="51678"/>
    <cellStyle name="Output 8 4 3" xfId="10906"/>
    <cellStyle name="Output 8 4 3 2" xfId="10907"/>
    <cellStyle name="Output 8 4 3 2 2" xfId="10908"/>
    <cellStyle name="Output 8 4 3 2 2 2" xfId="51679"/>
    <cellStyle name="Output 8 4 3 2 2 3" xfId="51680"/>
    <cellStyle name="Output 8 4 3 2 2 4" xfId="51681"/>
    <cellStyle name="Output 8 4 3 2 2 5" xfId="51682"/>
    <cellStyle name="Output 8 4 3 2 2 6" xfId="51683"/>
    <cellStyle name="Output 8 4 3 2 2 7" xfId="51684"/>
    <cellStyle name="Output 8 4 3 2 2 8" xfId="51685"/>
    <cellStyle name="Output 8 4 3 2 3" xfId="10909"/>
    <cellStyle name="Output 8 4 3 2 3 2" xfId="51686"/>
    <cellStyle name="Output 8 4 3 2 4" xfId="51687"/>
    <cellStyle name="Output 8 4 3 2 5" xfId="51688"/>
    <cellStyle name="Output 8 4 3 2 6" xfId="51689"/>
    <cellStyle name="Output 8 4 3 2 7" xfId="51690"/>
    <cellStyle name="Output 8 4 3 3" xfId="10910"/>
    <cellStyle name="Output 8 4 3 3 2" xfId="51691"/>
    <cellStyle name="Output 8 4 3 3 3" xfId="51692"/>
    <cellStyle name="Output 8 4 3 3 4" xfId="51693"/>
    <cellStyle name="Output 8 4 3 3 5" xfId="51694"/>
    <cellStyle name="Output 8 4 3 3 6" xfId="51695"/>
    <cellStyle name="Output 8 4 3 3 7" xfId="51696"/>
    <cellStyle name="Output 8 4 3 4" xfId="10911"/>
    <cellStyle name="Output 8 4 3 5" xfId="51697"/>
    <cellStyle name="Output 8 4 3 6" xfId="51698"/>
    <cellStyle name="Output 8 4 3 7" xfId="51699"/>
    <cellStyle name="Output 8 4 3 8" xfId="51700"/>
    <cellStyle name="Output 8 4 4" xfId="10912"/>
    <cellStyle name="Output 8 4 4 2" xfId="10913"/>
    <cellStyle name="Output 8 4 4 2 2" xfId="10914"/>
    <cellStyle name="Output 8 4 4 2 2 2" xfId="51701"/>
    <cellStyle name="Output 8 4 4 2 2 3" xfId="51702"/>
    <cellStyle name="Output 8 4 4 2 2 4" xfId="51703"/>
    <cellStyle name="Output 8 4 4 2 2 5" xfId="51704"/>
    <cellStyle name="Output 8 4 4 2 2 6" xfId="51705"/>
    <cellStyle name="Output 8 4 4 2 2 7" xfId="51706"/>
    <cellStyle name="Output 8 4 4 2 2 8" xfId="51707"/>
    <cellStyle name="Output 8 4 4 2 3" xfId="10915"/>
    <cellStyle name="Output 8 4 4 2 3 2" xfId="51708"/>
    <cellStyle name="Output 8 4 4 2 4" xfId="51709"/>
    <cellStyle name="Output 8 4 4 2 5" xfId="51710"/>
    <cellStyle name="Output 8 4 4 2 6" xfId="51711"/>
    <cellStyle name="Output 8 4 4 2 7" xfId="51712"/>
    <cellStyle name="Output 8 4 4 3" xfId="10916"/>
    <cellStyle name="Output 8 4 4 3 2" xfId="51713"/>
    <cellStyle name="Output 8 4 4 3 3" xfId="51714"/>
    <cellStyle name="Output 8 4 4 3 4" xfId="51715"/>
    <cellStyle name="Output 8 4 4 3 5" xfId="51716"/>
    <cellStyle name="Output 8 4 4 3 6" xfId="51717"/>
    <cellStyle name="Output 8 4 4 3 7" xfId="51718"/>
    <cellStyle name="Output 8 4 4 4" xfId="10917"/>
    <cellStyle name="Output 8 4 4 5" xfId="51719"/>
    <cellStyle name="Output 8 4 4 6" xfId="51720"/>
    <cellStyle name="Output 8 4 4 7" xfId="51721"/>
    <cellStyle name="Output 8 4 4 8" xfId="51722"/>
    <cellStyle name="Output 8 4 5" xfId="10918"/>
    <cellStyle name="Output 8 4 5 2" xfId="10919"/>
    <cellStyle name="Output 8 4 5 2 2" xfId="51723"/>
    <cellStyle name="Output 8 4 5 2 3" xfId="51724"/>
    <cellStyle name="Output 8 4 5 2 4" xfId="51725"/>
    <cellStyle name="Output 8 4 5 2 5" xfId="51726"/>
    <cellStyle name="Output 8 4 5 2 6" xfId="51727"/>
    <cellStyle name="Output 8 4 5 2 7" xfId="51728"/>
    <cellStyle name="Output 8 4 5 2 8" xfId="51729"/>
    <cellStyle name="Output 8 4 5 3" xfId="10920"/>
    <cellStyle name="Output 8 4 5 3 2" xfId="51730"/>
    <cellStyle name="Output 8 4 5 4" xfId="51731"/>
    <cellStyle name="Output 8 4 5 5" xfId="51732"/>
    <cellStyle name="Output 8 4 5 6" xfId="51733"/>
    <cellStyle name="Output 8 4 5 7" xfId="51734"/>
    <cellStyle name="Output 8 4 6" xfId="10921"/>
    <cellStyle name="Output 8 4 6 2" xfId="51735"/>
    <cellStyle name="Output 8 4 6 3" xfId="51736"/>
    <cellStyle name="Output 8 4 6 4" xfId="51737"/>
    <cellStyle name="Output 8 4 6 5" xfId="51738"/>
    <cellStyle name="Output 8 4 6 6" xfId="51739"/>
    <cellStyle name="Output 8 4 6 7" xfId="51740"/>
    <cellStyle name="Output 8 4 7" xfId="10922"/>
    <cellStyle name="Output 8 4 8" xfId="51741"/>
    <cellStyle name="Output 8 4 9" xfId="51742"/>
    <cellStyle name="Output 8 5" xfId="10923"/>
    <cellStyle name="Output 8 5 2" xfId="10924"/>
    <cellStyle name="Output 8 5 2 2" xfId="10925"/>
    <cellStyle name="Output 8 5 2 2 2" xfId="51743"/>
    <cellStyle name="Output 8 5 2 2 3" xfId="51744"/>
    <cellStyle name="Output 8 5 2 2 4" xfId="51745"/>
    <cellStyle name="Output 8 5 2 2 5" xfId="51746"/>
    <cellStyle name="Output 8 5 2 2 6" xfId="51747"/>
    <cellStyle name="Output 8 5 2 2 7" xfId="51748"/>
    <cellStyle name="Output 8 5 2 2 8" xfId="51749"/>
    <cellStyle name="Output 8 5 2 3" xfId="10926"/>
    <cellStyle name="Output 8 5 2 3 2" xfId="51750"/>
    <cellStyle name="Output 8 5 2 4" xfId="51751"/>
    <cellStyle name="Output 8 5 2 5" xfId="51752"/>
    <cellStyle name="Output 8 5 2 6" xfId="51753"/>
    <cellStyle name="Output 8 5 2 7" xfId="51754"/>
    <cellStyle name="Output 8 5 3" xfId="10927"/>
    <cellStyle name="Output 8 5 3 2" xfId="51755"/>
    <cellStyle name="Output 8 5 3 3" xfId="51756"/>
    <cellStyle name="Output 8 5 3 4" xfId="51757"/>
    <cellStyle name="Output 8 5 3 5" xfId="51758"/>
    <cellStyle name="Output 8 5 3 6" xfId="51759"/>
    <cellStyle name="Output 8 5 3 7" xfId="51760"/>
    <cellStyle name="Output 8 5 4" xfId="10928"/>
    <cellStyle name="Output 8 5 5" xfId="51761"/>
    <cellStyle name="Output 8 5 6" xfId="51762"/>
    <cellStyle name="Output 8 5 7" xfId="51763"/>
    <cellStyle name="Output 8 5 8" xfId="51764"/>
    <cellStyle name="Output 8 6" xfId="10929"/>
    <cellStyle name="Output 8 6 2" xfId="10930"/>
    <cellStyle name="Output 8 6 2 2" xfId="10931"/>
    <cellStyle name="Output 8 6 2 2 2" xfId="51765"/>
    <cellStyle name="Output 8 6 2 2 3" xfId="51766"/>
    <cellStyle name="Output 8 6 2 2 4" xfId="51767"/>
    <cellStyle name="Output 8 6 2 2 5" xfId="51768"/>
    <cellStyle name="Output 8 6 2 2 6" xfId="51769"/>
    <cellStyle name="Output 8 6 2 2 7" xfId="51770"/>
    <cellStyle name="Output 8 6 2 2 8" xfId="51771"/>
    <cellStyle name="Output 8 6 2 3" xfId="10932"/>
    <cellStyle name="Output 8 6 2 3 2" xfId="51772"/>
    <cellStyle name="Output 8 6 2 4" xfId="51773"/>
    <cellStyle name="Output 8 6 2 5" xfId="51774"/>
    <cellStyle name="Output 8 6 2 6" xfId="51775"/>
    <cellStyle name="Output 8 6 2 7" xfId="51776"/>
    <cellStyle name="Output 8 6 3" xfId="10933"/>
    <cellStyle name="Output 8 6 3 2" xfId="51777"/>
    <cellStyle name="Output 8 6 3 3" xfId="51778"/>
    <cellStyle name="Output 8 6 3 4" xfId="51779"/>
    <cellStyle name="Output 8 6 3 5" xfId="51780"/>
    <cellStyle name="Output 8 6 3 6" xfId="51781"/>
    <cellStyle name="Output 8 6 3 7" xfId="51782"/>
    <cellStyle name="Output 8 6 4" xfId="10934"/>
    <cellStyle name="Output 8 6 5" xfId="51783"/>
    <cellStyle name="Output 8 6 6" xfId="51784"/>
    <cellStyle name="Output 8 6 7" xfId="51785"/>
    <cellStyle name="Output 8 6 8" xfId="51786"/>
    <cellStyle name="Output 8 7" xfId="10935"/>
    <cellStyle name="Output 8 7 2" xfId="10936"/>
    <cellStyle name="Output 8 7 2 2" xfId="10937"/>
    <cellStyle name="Output 8 7 2 2 2" xfId="51787"/>
    <cellStyle name="Output 8 7 2 2 3" xfId="51788"/>
    <cellStyle name="Output 8 7 2 2 4" xfId="51789"/>
    <cellStyle name="Output 8 7 2 2 5" xfId="51790"/>
    <cellStyle name="Output 8 7 2 2 6" xfId="51791"/>
    <cellStyle name="Output 8 7 2 2 7" xfId="51792"/>
    <cellStyle name="Output 8 7 2 2 8" xfId="51793"/>
    <cellStyle name="Output 8 7 2 3" xfId="10938"/>
    <cellStyle name="Output 8 7 2 3 2" xfId="51794"/>
    <cellStyle name="Output 8 7 2 4" xfId="51795"/>
    <cellStyle name="Output 8 7 2 5" xfId="51796"/>
    <cellStyle name="Output 8 7 2 6" xfId="51797"/>
    <cellStyle name="Output 8 7 2 7" xfId="51798"/>
    <cellStyle name="Output 8 7 3" xfId="10939"/>
    <cellStyle name="Output 8 7 3 2" xfId="51799"/>
    <cellStyle name="Output 8 7 3 3" xfId="51800"/>
    <cellStyle name="Output 8 7 3 4" xfId="51801"/>
    <cellStyle name="Output 8 7 3 5" xfId="51802"/>
    <cellStyle name="Output 8 7 3 6" xfId="51803"/>
    <cellStyle name="Output 8 7 3 7" xfId="51804"/>
    <cellStyle name="Output 8 7 4" xfId="10940"/>
    <cellStyle name="Output 8 7 5" xfId="51805"/>
    <cellStyle name="Output 8 7 6" xfId="51806"/>
    <cellStyle name="Output 8 7 7" xfId="51807"/>
    <cellStyle name="Output 8 7 8" xfId="51808"/>
    <cellStyle name="Output 8 8" xfId="10941"/>
    <cellStyle name="Output 8 8 2" xfId="10942"/>
    <cellStyle name="Output 8 8 2 2" xfId="51809"/>
    <cellStyle name="Output 8 8 2 3" xfId="51810"/>
    <cellStyle name="Output 8 8 2 4" xfId="51811"/>
    <cellStyle name="Output 8 8 2 5" xfId="51812"/>
    <cellStyle name="Output 8 8 2 6" xfId="51813"/>
    <cellStyle name="Output 8 8 2 7" xfId="51814"/>
    <cellStyle name="Output 8 8 2 8" xfId="51815"/>
    <cellStyle name="Output 8 8 3" xfId="10943"/>
    <cellStyle name="Output 8 8 3 2" xfId="51816"/>
    <cellStyle name="Output 8 8 4" xfId="51817"/>
    <cellStyle name="Output 8 8 5" xfId="51818"/>
    <cellStyle name="Output 8 8 6" xfId="51819"/>
    <cellStyle name="Output 8 8 7" xfId="51820"/>
    <cellStyle name="Output 8 9" xfId="10944"/>
    <cellStyle name="Output 8 9 2" xfId="51821"/>
    <cellStyle name="Output 8 9 3" xfId="51822"/>
    <cellStyle name="Output 8 9 4" xfId="51823"/>
    <cellStyle name="Output 8 9 5" xfId="51824"/>
    <cellStyle name="Output 8 9 6" xfId="51825"/>
    <cellStyle name="Output 8 9 7" xfId="51826"/>
    <cellStyle name="Output 9" xfId="10945"/>
    <cellStyle name="Output 9 10" xfId="10946"/>
    <cellStyle name="Output 9 11" xfId="51827"/>
    <cellStyle name="Output 9 12" xfId="51828"/>
    <cellStyle name="Output 9 13" xfId="51829"/>
    <cellStyle name="Output 9 14" xfId="51830"/>
    <cellStyle name="Output 9 2" xfId="10947"/>
    <cellStyle name="Output 9 2 10" xfId="51831"/>
    <cellStyle name="Output 9 2 11" xfId="51832"/>
    <cellStyle name="Output 9 2 12" xfId="51833"/>
    <cellStyle name="Output 9 2 2" xfId="10948"/>
    <cellStyle name="Output 9 2 2 10" xfId="51834"/>
    <cellStyle name="Output 9 2 2 11" xfId="51835"/>
    <cellStyle name="Output 9 2 2 2" xfId="10949"/>
    <cellStyle name="Output 9 2 2 2 2" xfId="10950"/>
    <cellStyle name="Output 9 2 2 2 2 2" xfId="10951"/>
    <cellStyle name="Output 9 2 2 2 2 2 2" xfId="51836"/>
    <cellStyle name="Output 9 2 2 2 2 2 3" xfId="51837"/>
    <cellStyle name="Output 9 2 2 2 2 2 4" xfId="51838"/>
    <cellStyle name="Output 9 2 2 2 2 2 5" xfId="51839"/>
    <cellStyle name="Output 9 2 2 2 2 2 6" xfId="51840"/>
    <cellStyle name="Output 9 2 2 2 2 2 7" xfId="51841"/>
    <cellStyle name="Output 9 2 2 2 2 2 8" xfId="51842"/>
    <cellStyle name="Output 9 2 2 2 2 3" xfId="10952"/>
    <cellStyle name="Output 9 2 2 2 2 3 2" xfId="51843"/>
    <cellStyle name="Output 9 2 2 2 2 4" xfId="51844"/>
    <cellStyle name="Output 9 2 2 2 2 5" xfId="51845"/>
    <cellStyle name="Output 9 2 2 2 2 6" xfId="51846"/>
    <cellStyle name="Output 9 2 2 2 2 7" xfId="51847"/>
    <cellStyle name="Output 9 2 2 2 3" xfId="10953"/>
    <cellStyle name="Output 9 2 2 2 3 2" xfId="51848"/>
    <cellStyle name="Output 9 2 2 2 3 3" xfId="51849"/>
    <cellStyle name="Output 9 2 2 2 3 4" xfId="51850"/>
    <cellStyle name="Output 9 2 2 2 3 5" xfId="51851"/>
    <cellStyle name="Output 9 2 2 2 3 6" xfId="51852"/>
    <cellStyle name="Output 9 2 2 2 3 7" xfId="51853"/>
    <cellStyle name="Output 9 2 2 2 4" xfId="10954"/>
    <cellStyle name="Output 9 2 2 2 5" xfId="51854"/>
    <cellStyle name="Output 9 2 2 2 6" xfId="51855"/>
    <cellStyle name="Output 9 2 2 2 7" xfId="51856"/>
    <cellStyle name="Output 9 2 2 2 8" xfId="51857"/>
    <cellStyle name="Output 9 2 2 3" xfId="10955"/>
    <cellStyle name="Output 9 2 2 3 2" xfId="10956"/>
    <cellStyle name="Output 9 2 2 3 2 2" xfId="10957"/>
    <cellStyle name="Output 9 2 2 3 2 2 2" xfId="51858"/>
    <cellStyle name="Output 9 2 2 3 2 2 3" xfId="51859"/>
    <cellStyle name="Output 9 2 2 3 2 2 4" xfId="51860"/>
    <cellStyle name="Output 9 2 2 3 2 2 5" xfId="51861"/>
    <cellStyle name="Output 9 2 2 3 2 2 6" xfId="51862"/>
    <cellStyle name="Output 9 2 2 3 2 2 7" xfId="51863"/>
    <cellStyle name="Output 9 2 2 3 2 2 8" xfId="51864"/>
    <cellStyle name="Output 9 2 2 3 2 3" xfId="10958"/>
    <cellStyle name="Output 9 2 2 3 2 3 2" xfId="51865"/>
    <cellStyle name="Output 9 2 2 3 2 4" xfId="51866"/>
    <cellStyle name="Output 9 2 2 3 2 5" xfId="51867"/>
    <cellStyle name="Output 9 2 2 3 2 6" xfId="51868"/>
    <cellStyle name="Output 9 2 2 3 2 7" xfId="51869"/>
    <cellStyle name="Output 9 2 2 3 3" xfId="10959"/>
    <cellStyle name="Output 9 2 2 3 3 2" xfId="51870"/>
    <cellStyle name="Output 9 2 2 3 3 3" xfId="51871"/>
    <cellStyle name="Output 9 2 2 3 3 4" xfId="51872"/>
    <cellStyle name="Output 9 2 2 3 3 5" xfId="51873"/>
    <cellStyle name="Output 9 2 2 3 3 6" xfId="51874"/>
    <cellStyle name="Output 9 2 2 3 3 7" xfId="51875"/>
    <cellStyle name="Output 9 2 2 3 4" xfId="10960"/>
    <cellStyle name="Output 9 2 2 3 5" xfId="51876"/>
    <cellStyle name="Output 9 2 2 3 6" xfId="51877"/>
    <cellStyle name="Output 9 2 2 3 7" xfId="51878"/>
    <cellStyle name="Output 9 2 2 3 8" xfId="51879"/>
    <cellStyle name="Output 9 2 2 4" xfId="10961"/>
    <cellStyle name="Output 9 2 2 4 2" xfId="10962"/>
    <cellStyle name="Output 9 2 2 4 2 2" xfId="10963"/>
    <cellStyle name="Output 9 2 2 4 2 2 2" xfId="51880"/>
    <cellStyle name="Output 9 2 2 4 2 2 3" xfId="51881"/>
    <cellStyle name="Output 9 2 2 4 2 2 4" xfId="51882"/>
    <cellStyle name="Output 9 2 2 4 2 2 5" xfId="51883"/>
    <cellStyle name="Output 9 2 2 4 2 2 6" xfId="51884"/>
    <cellStyle name="Output 9 2 2 4 2 2 7" xfId="51885"/>
    <cellStyle name="Output 9 2 2 4 2 2 8" xfId="51886"/>
    <cellStyle name="Output 9 2 2 4 2 3" xfId="10964"/>
    <cellStyle name="Output 9 2 2 4 2 3 2" xfId="51887"/>
    <cellStyle name="Output 9 2 2 4 2 4" xfId="51888"/>
    <cellStyle name="Output 9 2 2 4 2 5" xfId="51889"/>
    <cellStyle name="Output 9 2 2 4 2 6" xfId="51890"/>
    <cellStyle name="Output 9 2 2 4 2 7" xfId="51891"/>
    <cellStyle name="Output 9 2 2 4 3" xfId="10965"/>
    <cellStyle name="Output 9 2 2 4 3 2" xfId="51892"/>
    <cellStyle name="Output 9 2 2 4 3 3" xfId="51893"/>
    <cellStyle name="Output 9 2 2 4 3 4" xfId="51894"/>
    <cellStyle name="Output 9 2 2 4 3 5" xfId="51895"/>
    <cellStyle name="Output 9 2 2 4 3 6" xfId="51896"/>
    <cellStyle name="Output 9 2 2 4 3 7" xfId="51897"/>
    <cellStyle name="Output 9 2 2 4 4" xfId="10966"/>
    <cellStyle name="Output 9 2 2 4 5" xfId="51898"/>
    <cellStyle name="Output 9 2 2 4 6" xfId="51899"/>
    <cellStyle name="Output 9 2 2 4 7" xfId="51900"/>
    <cellStyle name="Output 9 2 2 4 8" xfId="51901"/>
    <cellStyle name="Output 9 2 2 5" xfId="10967"/>
    <cellStyle name="Output 9 2 2 5 2" xfId="10968"/>
    <cellStyle name="Output 9 2 2 5 2 2" xfId="51902"/>
    <cellStyle name="Output 9 2 2 5 2 3" xfId="51903"/>
    <cellStyle name="Output 9 2 2 5 2 4" xfId="51904"/>
    <cellStyle name="Output 9 2 2 5 2 5" xfId="51905"/>
    <cellStyle name="Output 9 2 2 5 2 6" xfId="51906"/>
    <cellStyle name="Output 9 2 2 5 2 7" xfId="51907"/>
    <cellStyle name="Output 9 2 2 5 2 8" xfId="51908"/>
    <cellStyle name="Output 9 2 2 5 3" xfId="10969"/>
    <cellStyle name="Output 9 2 2 5 3 2" xfId="51909"/>
    <cellStyle name="Output 9 2 2 5 4" xfId="51910"/>
    <cellStyle name="Output 9 2 2 5 5" xfId="51911"/>
    <cellStyle name="Output 9 2 2 5 6" xfId="51912"/>
    <cellStyle name="Output 9 2 2 5 7" xfId="51913"/>
    <cellStyle name="Output 9 2 2 6" xfId="10970"/>
    <cellStyle name="Output 9 2 2 6 2" xfId="51914"/>
    <cellStyle name="Output 9 2 2 6 3" xfId="51915"/>
    <cellStyle name="Output 9 2 2 6 4" xfId="51916"/>
    <cellStyle name="Output 9 2 2 6 5" xfId="51917"/>
    <cellStyle name="Output 9 2 2 6 6" xfId="51918"/>
    <cellStyle name="Output 9 2 2 6 7" xfId="51919"/>
    <cellStyle name="Output 9 2 2 7" xfId="10971"/>
    <cellStyle name="Output 9 2 2 8" xfId="51920"/>
    <cellStyle name="Output 9 2 2 9" xfId="51921"/>
    <cellStyle name="Output 9 2 3" xfId="10972"/>
    <cellStyle name="Output 9 2 3 2" xfId="10973"/>
    <cellStyle name="Output 9 2 3 2 2" xfId="10974"/>
    <cellStyle name="Output 9 2 3 2 2 2" xfId="51922"/>
    <cellStyle name="Output 9 2 3 2 2 3" xfId="51923"/>
    <cellStyle name="Output 9 2 3 2 2 4" xfId="51924"/>
    <cellStyle name="Output 9 2 3 2 2 5" xfId="51925"/>
    <cellStyle name="Output 9 2 3 2 2 6" xfId="51926"/>
    <cellStyle name="Output 9 2 3 2 2 7" xfId="51927"/>
    <cellStyle name="Output 9 2 3 2 2 8" xfId="51928"/>
    <cellStyle name="Output 9 2 3 2 3" xfId="10975"/>
    <cellStyle name="Output 9 2 3 2 3 2" xfId="51929"/>
    <cellStyle name="Output 9 2 3 2 4" xfId="51930"/>
    <cellStyle name="Output 9 2 3 2 5" xfId="51931"/>
    <cellStyle name="Output 9 2 3 2 6" xfId="51932"/>
    <cellStyle name="Output 9 2 3 2 7" xfId="51933"/>
    <cellStyle name="Output 9 2 3 3" xfId="10976"/>
    <cellStyle name="Output 9 2 3 3 2" xfId="51934"/>
    <cellStyle name="Output 9 2 3 3 3" xfId="51935"/>
    <cellStyle name="Output 9 2 3 3 4" xfId="51936"/>
    <cellStyle name="Output 9 2 3 3 5" xfId="51937"/>
    <cellStyle name="Output 9 2 3 3 6" xfId="51938"/>
    <cellStyle name="Output 9 2 3 3 7" xfId="51939"/>
    <cellStyle name="Output 9 2 3 4" xfId="10977"/>
    <cellStyle name="Output 9 2 3 5" xfId="51940"/>
    <cellStyle name="Output 9 2 3 6" xfId="51941"/>
    <cellStyle name="Output 9 2 3 7" xfId="51942"/>
    <cellStyle name="Output 9 2 3 8" xfId="51943"/>
    <cellStyle name="Output 9 2 4" xfId="10978"/>
    <cellStyle name="Output 9 2 4 2" xfId="10979"/>
    <cellStyle name="Output 9 2 4 2 2" xfId="10980"/>
    <cellStyle name="Output 9 2 4 2 2 2" xfId="51944"/>
    <cellStyle name="Output 9 2 4 2 2 3" xfId="51945"/>
    <cellStyle name="Output 9 2 4 2 2 4" xfId="51946"/>
    <cellStyle name="Output 9 2 4 2 2 5" xfId="51947"/>
    <cellStyle name="Output 9 2 4 2 2 6" xfId="51948"/>
    <cellStyle name="Output 9 2 4 2 2 7" xfId="51949"/>
    <cellStyle name="Output 9 2 4 2 2 8" xfId="51950"/>
    <cellStyle name="Output 9 2 4 2 3" xfId="10981"/>
    <cellStyle name="Output 9 2 4 2 3 2" xfId="51951"/>
    <cellStyle name="Output 9 2 4 2 4" xfId="51952"/>
    <cellStyle name="Output 9 2 4 2 5" xfId="51953"/>
    <cellStyle name="Output 9 2 4 2 6" xfId="51954"/>
    <cellStyle name="Output 9 2 4 2 7" xfId="51955"/>
    <cellStyle name="Output 9 2 4 3" xfId="10982"/>
    <cellStyle name="Output 9 2 4 3 2" xfId="51956"/>
    <cellStyle name="Output 9 2 4 3 3" xfId="51957"/>
    <cellStyle name="Output 9 2 4 3 4" xfId="51958"/>
    <cellStyle name="Output 9 2 4 3 5" xfId="51959"/>
    <cellStyle name="Output 9 2 4 3 6" xfId="51960"/>
    <cellStyle name="Output 9 2 4 3 7" xfId="51961"/>
    <cellStyle name="Output 9 2 4 4" xfId="10983"/>
    <cellStyle name="Output 9 2 4 5" xfId="51962"/>
    <cellStyle name="Output 9 2 4 6" xfId="51963"/>
    <cellStyle name="Output 9 2 4 7" xfId="51964"/>
    <cellStyle name="Output 9 2 4 8" xfId="51965"/>
    <cellStyle name="Output 9 2 5" xfId="10984"/>
    <cellStyle name="Output 9 2 5 2" xfId="10985"/>
    <cellStyle name="Output 9 2 5 2 2" xfId="10986"/>
    <cellStyle name="Output 9 2 5 2 2 2" xfId="51966"/>
    <cellStyle name="Output 9 2 5 2 2 3" xfId="51967"/>
    <cellStyle name="Output 9 2 5 2 2 4" xfId="51968"/>
    <cellStyle name="Output 9 2 5 2 2 5" xfId="51969"/>
    <cellStyle name="Output 9 2 5 2 2 6" xfId="51970"/>
    <cellStyle name="Output 9 2 5 2 2 7" xfId="51971"/>
    <cellStyle name="Output 9 2 5 2 2 8" xfId="51972"/>
    <cellStyle name="Output 9 2 5 2 3" xfId="10987"/>
    <cellStyle name="Output 9 2 5 2 3 2" xfId="51973"/>
    <cellStyle name="Output 9 2 5 2 4" xfId="51974"/>
    <cellStyle name="Output 9 2 5 2 5" xfId="51975"/>
    <cellStyle name="Output 9 2 5 2 6" xfId="51976"/>
    <cellStyle name="Output 9 2 5 2 7" xfId="51977"/>
    <cellStyle name="Output 9 2 5 3" xfId="10988"/>
    <cellStyle name="Output 9 2 5 3 2" xfId="51978"/>
    <cellStyle name="Output 9 2 5 3 3" xfId="51979"/>
    <cellStyle name="Output 9 2 5 3 4" xfId="51980"/>
    <cellStyle name="Output 9 2 5 3 5" xfId="51981"/>
    <cellStyle name="Output 9 2 5 3 6" xfId="51982"/>
    <cellStyle name="Output 9 2 5 3 7" xfId="51983"/>
    <cellStyle name="Output 9 2 5 4" xfId="10989"/>
    <cellStyle name="Output 9 2 5 5" xfId="51984"/>
    <cellStyle name="Output 9 2 5 6" xfId="51985"/>
    <cellStyle name="Output 9 2 5 7" xfId="51986"/>
    <cellStyle name="Output 9 2 5 8" xfId="51987"/>
    <cellStyle name="Output 9 2 6" xfId="10990"/>
    <cellStyle name="Output 9 2 6 2" xfId="10991"/>
    <cellStyle name="Output 9 2 6 2 2" xfId="51988"/>
    <cellStyle name="Output 9 2 6 2 3" xfId="51989"/>
    <cellStyle name="Output 9 2 6 2 4" xfId="51990"/>
    <cellStyle name="Output 9 2 6 2 5" xfId="51991"/>
    <cellStyle name="Output 9 2 6 2 6" xfId="51992"/>
    <cellStyle name="Output 9 2 6 2 7" xfId="51993"/>
    <cellStyle name="Output 9 2 6 2 8" xfId="51994"/>
    <cellStyle name="Output 9 2 6 3" xfId="10992"/>
    <cellStyle name="Output 9 2 6 3 2" xfId="51995"/>
    <cellStyle name="Output 9 2 6 4" xfId="51996"/>
    <cellStyle name="Output 9 2 6 5" xfId="51997"/>
    <cellStyle name="Output 9 2 6 6" xfId="51998"/>
    <cellStyle name="Output 9 2 6 7" xfId="51999"/>
    <cellStyle name="Output 9 2 7" xfId="10993"/>
    <cellStyle name="Output 9 2 7 2" xfId="52000"/>
    <cellStyle name="Output 9 2 7 3" xfId="52001"/>
    <cellStyle name="Output 9 2 7 4" xfId="52002"/>
    <cellStyle name="Output 9 2 7 5" xfId="52003"/>
    <cellStyle name="Output 9 2 7 6" xfId="52004"/>
    <cellStyle name="Output 9 2 7 7" xfId="52005"/>
    <cellStyle name="Output 9 2 8" xfId="10994"/>
    <cellStyle name="Output 9 2 9" xfId="52006"/>
    <cellStyle name="Output 9 3" xfId="10995"/>
    <cellStyle name="Output 9 3 10" xfId="52007"/>
    <cellStyle name="Output 9 3 11" xfId="52008"/>
    <cellStyle name="Output 9 3 2" xfId="10996"/>
    <cellStyle name="Output 9 3 2 2" xfId="10997"/>
    <cellStyle name="Output 9 3 2 2 2" xfId="10998"/>
    <cellStyle name="Output 9 3 2 2 2 2" xfId="52009"/>
    <cellStyle name="Output 9 3 2 2 2 3" xfId="52010"/>
    <cellStyle name="Output 9 3 2 2 2 4" xfId="52011"/>
    <cellStyle name="Output 9 3 2 2 2 5" xfId="52012"/>
    <cellStyle name="Output 9 3 2 2 2 6" xfId="52013"/>
    <cellStyle name="Output 9 3 2 2 2 7" xfId="52014"/>
    <cellStyle name="Output 9 3 2 2 2 8" xfId="52015"/>
    <cellStyle name="Output 9 3 2 2 3" xfId="10999"/>
    <cellStyle name="Output 9 3 2 2 3 2" xfId="52016"/>
    <cellStyle name="Output 9 3 2 2 4" xfId="52017"/>
    <cellStyle name="Output 9 3 2 2 5" xfId="52018"/>
    <cellStyle name="Output 9 3 2 2 6" xfId="52019"/>
    <cellStyle name="Output 9 3 2 2 7" xfId="52020"/>
    <cellStyle name="Output 9 3 2 3" xfId="11000"/>
    <cellStyle name="Output 9 3 2 3 2" xfId="52021"/>
    <cellStyle name="Output 9 3 2 3 3" xfId="52022"/>
    <cellStyle name="Output 9 3 2 3 4" xfId="52023"/>
    <cellStyle name="Output 9 3 2 3 5" xfId="52024"/>
    <cellStyle name="Output 9 3 2 3 6" xfId="52025"/>
    <cellStyle name="Output 9 3 2 3 7" xfId="52026"/>
    <cellStyle name="Output 9 3 2 4" xfId="11001"/>
    <cellStyle name="Output 9 3 2 5" xfId="52027"/>
    <cellStyle name="Output 9 3 2 6" xfId="52028"/>
    <cellStyle name="Output 9 3 2 7" xfId="52029"/>
    <cellStyle name="Output 9 3 2 8" xfId="52030"/>
    <cellStyle name="Output 9 3 3" xfId="11002"/>
    <cellStyle name="Output 9 3 3 2" xfId="11003"/>
    <cellStyle name="Output 9 3 3 2 2" xfId="11004"/>
    <cellStyle name="Output 9 3 3 2 2 2" xfId="52031"/>
    <cellStyle name="Output 9 3 3 2 2 3" xfId="52032"/>
    <cellStyle name="Output 9 3 3 2 2 4" xfId="52033"/>
    <cellStyle name="Output 9 3 3 2 2 5" xfId="52034"/>
    <cellStyle name="Output 9 3 3 2 2 6" xfId="52035"/>
    <cellStyle name="Output 9 3 3 2 2 7" xfId="52036"/>
    <cellStyle name="Output 9 3 3 2 2 8" xfId="52037"/>
    <cellStyle name="Output 9 3 3 2 3" xfId="11005"/>
    <cellStyle name="Output 9 3 3 2 3 2" xfId="52038"/>
    <cellStyle name="Output 9 3 3 2 4" xfId="52039"/>
    <cellStyle name="Output 9 3 3 2 5" xfId="52040"/>
    <cellStyle name="Output 9 3 3 2 6" xfId="52041"/>
    <cellStyle name="Output 9 3 3 2 7" xfId="52042"/>
    <cellStyle name="Output 9 3 3 3" xfId="11006"/>
    <cellStyle name="Output 9 3 3 3 2" xfId="52043"/>
    <cellStyle name="Output 9 3 3 3 3" xfId="52044"/>
    <cellStyle name="Output 9 3 3 3 4" xfId="52045"/>
    <cellStyle name="Output 9 3 3 3 5" xfId="52046"/>
    <cellStyle name="Output 9 3 3 3 6" xfId="52047"/>
    <cellStyle name="Output 9 3 3 3 7" xfId="52048"/>
    <cellStyle name="Output 9 3 3 4" xfId="11007"/>
    <cellStyle name="Output 9 3 3 5" xfId="52049"/>
    <cellStyle name="Output 9 3 3 6" xfId="52050"/>
    <cellStyle name="Output 9 3 3 7" xfId="52051"/>
    <cellStyle name="Output 9 3 3 8" xfId="52052"/>
    <cellStyle name="Output 9 3 4" xfId="11008"/>
    <cellStyle name="Output 9 3 4 2" xfId="11009"/>
    <cellStyle name="Output 9 3 4 2 2" xfId="11010"/>
    <cellStyle name="Output 9 3 4 2 2 2" xfId="52053"/>
    <cellStyle name="Output 9 3 4 2 2 3" xfId="52054"/>
    <cellStyle name="Output 9 3 4 2 2 4" xfId="52055"/>
    <cellStyle name="Output 9 3 4 2 2 5" xfId="52056"/>
    <cellStyle name="Output 9 3 4 2 2 6" xfId="52057"/>
    <cellStyle name="Output 9 3 4 2 2 7" xfId="52058"/>
    <cellStyle name="Output 9 3 4 2 2 8" xfId="52059"/>
    <cellStyle name="Output 9 3 4 2 3" xfId="11011"/>
    <cellStyle name="Output 9 3 4 2 3 2" xfId="52060"/>
    <cellStyle name="Output 9 3 4 2 4" xfId="52061"/>
    <cellStyle name="Output 9 3 4 2 5" xfId="52062"/>
    <cellStyle name="Output 9 3 4 2 6" xfId="52063"/>
    <cellStyle name="Output 9 3 4 2 7" xfId="52064"/>
    <cellStyle name="Output 9 3 4 3" xfId="11012"/>
    <cellStyle name="Output 9 3 4 3 2" xfId="52065"/>
    <cellStyle name="Output 9 3 4 3 3" xfId="52066"/>
    <cellStyle name="Output 9 3 4 3 4" xfId="52067"/>
    <cellStyle name="Output 9 3 4 3 5" xfId="52068"/>
    <cellStyle name="Output 9 3 4 3 6" xfId="52069"/>
    <cellStyle name="Output 9 3 4 3 7" xfId="52070"/>
    <cellStyle name="Output 9 3 4 4" xfId="11013"/>
    <cellStyle name="Output 9 3 4 5" xfId="52071"/>
    <cellStyle name="Output 9 3 4 6" xfId="52072"/>
    <cellStyle name="Output 9 3 4 7" xfId="52073"/>
    <cellStyle name="Output 9 3 4 8" xfId="52074"/>
    <cellStyle name="Output 9 3 5" xfId="11014"/>
    <cellStyle name="Output 9 3 5 2" xfId="11015"/>
    <cellStyle name="Output 9 3 5 2 2" xfId="52075"/>
    <cellStyle name="Output 9 3 5 2 3" xfId="52076"/>
    <cellStyle name="Output 9 3 5 2 4" xfId="52077"/>
    <cellStyle name="Output 9 3 5 2 5" xfId="52078"/>
    <cellStyle name="Output 9 3 5 2 6" xfId="52079"/>
    <cellStyle name="Output 9 3 5 2 7" xfId="52080"/>
    <cellStyle name="Output 9 3 5 2 8" xfId="52081"/>
    <cellStyle name="Output 9 3 5 3" xfId="11016"/>
    <cellStyle name="Output 9 3 5 3 2" xfId="52082"/>
    <cellStyle name="Output 9 3 5 4" xfId="52083"/>
    <cellStyle name="Output 9 3 5 5" xfId="52084"/>
    <cellStyle name="Output 9 3 5 6" xfId="52085"/>
    <cellStyle name="Output 9 3 5 7" xfId="52086"/>
    <cellStyle name="Output 9 3 6" xfId="11017"/>
    <cellStyle name="Output 9 3 6 2" xfId="52087"/>
    <cellStyle name="Output 9 3 6 3" xfId="52088"/>
    <cellStyle name="Output 9 3 6 4" xfId="52089"/>
    <cellStyle name="Output 9 3 6 5" xfId="52090"/>
    <cellStyle name="Output 9 3 6 6" xfId="52091"/>
    <cellStyle name="Output 9 3 6 7" xfId="52092"/>
    <cellStyle name="Output 9 3 7" xfId="11018"/>
    <cellStyle name="Output 9 3 8" xfId="52093"/>
    <cellStyle name="Output 9 3 9" xfId="52094"/>
    <cellStyle name="Output 9 4" xfId="11019"/>
    <cellStyle name="Output 9 4 10" xfId="52095"/>
    <cellStyle name="Output 9 4 11" xfId="52096"/>
    <cellStyle name="Output 9 4 2" xfId="11020"/>
    <cellStyle name="Output 9 4 2 2" xfId="11021"/>
    <cellStyle name="Output 9 4 2 2 2" xfId="11022"/>
    <cellStyle name="Output 9 4 2 2 2 2" xfId="52097"/>
    <cellStyle name="Output 9 4 2 2 2 3" xfId="52098"/>
    <cellStyle name="Output 9 4 2 2 2 4" xfId="52099"/>
    <cellStyle name="Output 9 4 2 2 2 5" xfId="52100"/>
    <cellStyle name="Output 9 4 2 2 2 6" xfId="52101"/>
    <cellStyle name="Output 9 4 2 2 2 7" xfId="52102"/>
    <cellStyle name="Output 9 4 2 2 2 8" xfId="52103"/>
    <cellStyle name="Output 9 4 2 2 3" xfId="11023"/>
    <cellStyle name="Output 9 4 2 2 3 2" xfId="52104"/>
    <cellStyle name="Output 9 4 2 2 4" xfId="52105"/>
    <cellStyle name="Output 9 4 2 2 5" xfId="52106"/>
    <cellStyle name="Output 9 4 2 2 6" xfId="52107"/>
    <cellStyle name="Output 9 4 2 2 7" xfId="52108"/>
    <cellStyle name="Output 9 4 2 3" xfId="11024"/>
    <cellStyle name="Output 9 4 2 3 2" xfId="52109"/>
    <cellStyle name="Output 9 4 2 3 3" xfId="52110"/>
    <cellStyle name="Output 9 4 2 3 4" xfId="52111"/>
    <cellStyle name="Output 9 4 2 3 5" xfId="52112"/>
    <cellStyle name="Output 9 4 2 3 6" xfId="52113"/>
    <cellStyle name="Output 9 4 2 3 7" xfId="52114"/>
    <cellStyle name="Output 9 4 2 4" xfId="11025"/>
    <cellStyle name="Output 9 4 2 5" xfId="52115"/>
    <cellStyle name="Output 9 4 2 6" xfId="52116"/>
    <cellStyle name="Output 9 4 2 7" xfId="52117"/>
    <cellStyle name="Output 9 4 2 8" xfId="52118"/>
    <cellStyle name="Output 9 4 3" xfId="11026"/>
    <cellStyle name="Output 9 4 3 2" xfId="11027"/>
    <cellStyle name="Output 9 4 3 2 2" xfId="11028"/>
    <cellStyle name="Output 9 4 3 2 2 2" xfId="52119"/>
    <cellStyle name="Output 9 4 3 2 2 3" xfId="52120"/>
    <cellStyle name="Output 9 4 3 2 2 4" xfId="52121"/>
    <cellStyle name="Output 9 4 3 2 2 5" xfId="52122"/>
    <cellStyle name="Output 9 4 3 2 2 6" xfId="52123"/>
    <cellStyle name="Output 9 4 3 2 2 7" xfId="52124"/>
    <cellStyle name="Output 9 4 3 2 2 8" xfId="52125"/>
    <cellStyle name="Output 9 4 3 2 3" xfId="11029"/>
    <cellStyle name="Output 9 4 3 2 3 2" xfId="52126"/>
    <cellStyle name="Output 9 4 3 2 4" xfId="52127"/>
    <cellStyle name="Output 9 4 3 2 5" xfId="52128"/>
    <cellStyle name="Output 9 4 3 2 6" xfId="52129"/>
    <cellStyle name="Output 9 4 3 2 7" xfId="52130"/>
    <cellStyle name="Output 9 4 3 3" xfId="11030"/>
    <cellStyle name="Output 9 4 3 3 2" xfId="52131"/>
    <cellStyle name="Output 9 4 3 3 3" xfId="52132"/>
    <cellStyle name="Output 9 4 3 3 4" xfId="52133"/>
    <cellStyle name="Output 9 4 3 3 5" xfId="52134"/>
    <cellStyle name="Output 9 4 3 3 6" xfId="52135"/>
    <cellStyle name="Output 9 4 3 3 7" xfId="52136"/>
    <cellStyle name="Output 9 4 3 4" xfId="11031"/>
    <cellStyle name="Output 9 4 3 5" xfId="52137"/>
    <cellStyle name="Output 9 4 3 6" xfId="52138"/>
    <cellStyle name="Output 9 4 3 7" xfId="52139"/>
    <cellStyle name="Output 9 4 3 8" xfId="52140"/>
    <cellStyle name="Output 9 4 4" xfId="11032"/>
    <cellStyle name="Output 9 4 4 2" xfId="11033"/>
    <cellStyle name="Output 9 4 4 2 2" xfId="11034"/>
    <cellStyle name="Output 9 4 4 2 2 2" xfId="52141"/>
    <cellStyle name="Output 9 4 4 2 2 3" xfId="52142"/>
    <cellStyle name="Output 9 4 4 2 2 4" xfId="52143"/>
    <cellStyle name="Output 9 4 4 2 2 5" xfId="52144"/>
    <cellStyle name="Output 9 4 4 2 2 6" xfId="52145"/>
    <cellStyle name="Output 9 4 4 2 2 7" xfId="52146"/>
    <cellStyle name="Output 9 4 4 2 2 8" xfId="52147"/>
    <cellStyle name="Output 9 4 4 2 3" xfId="11035"/>
    <cellStyle name="Output 9 4 4 2 3 2" xfId="52148"/>
    <cellStyle name="Output 9 4 4 2 4" xfId="52149"/>
    <cellStyle name="Output 9 4 4 2 5" xfId="52150"/>
    <cellStyle name="Output 9 4 4 2 6" xfId="52151"/>
    <cellStyle name="Output 9 4 4 2 7" xfId="52152"/>
    <cellStyle name="Output 9 4 4 3" xfId="11036"/>
    <cellStyle name="Output 9 4 4 3 2" xfId="52153"/>
    <cellStyle name="Output 9 4 4 3 3" xfId="52154"/>
    <cellStyle name="Output 9 4 4 3 4" xfId="52155"/>
    <cellStyle name="Output 9 4 4 3 5" xfId="52156"/>
    <cellStyle name="Output 9 4 4 3 6" xfId="52157"/>
    <cellStyle name="Output 9 4 4 3 7" xfId="52158"/>
    <cellStyle name="Output 9 4 4 4" xfId="11037"/>
    <cellStyle name="Output 9 4 4 5" xfId="52159"/>
    <cellStyle name="Output 9 4 4 6" xfId="52160"/>
    <cellStyle name="Output 9 4 4 7" xfId="52161"/>
    <cellStyle name="Output 9 4 4 8" xfId="52162"/>
    <cellStyle name="Output 9 4 5" xfId="11038"/>
    <cellStyle name="Output 9 4 5 2" xfId="11039"/>
    <cellStyle name="Output 9 4 5 2 2" xfId="52163"/>
    <cellStyle name="Output 9 4 5 2 3" xfId="52164"/>
    <cellStyle name="Output 9 4 5 2 4" xfId="52165"/>
    <cellStyle name="Output 9 4 5 2 5" xfId="52166"/>
    <cellStyle name="Output 9 4 5 2 6" xfId="52167"/>
    <cellStyle name="Output 9 4 5 2 7" xfId="52168"/>
    <cellStyle name="Output 9 4 5 2 8" xfId="52169"/>
    <cellStyle name="Output 9 4 5 3" xfId="11040"/>
    <cellStyle name="Output 9 4 5 3 2" xfId="52170"/>
    <cellStyle name="Output 9 4 5 4" xfId="52171"/>
    <cellStyle name="Output 9 4 5 5" xfId="52172"/>
    <cellStyle name="Output 9 4 5 6" xfId="52173"/>
    <cellStyle name="Output 9 4 5 7" xfId="52174"/>
    <cellStyle name="Output 9 4 6" xfId="11041"/>
    <cellStyle name="Output 9 4 6 2" xfId="52175"/>
    <cellStyle name="Output 9 4 6 3" xfId="52176"/>
    <cellStyle name="Output 9 4 6 4" xfId="52177"/>
    <cellStyle name="Output 9 4 6 5" xfId="52178"/>
    <cellStyle name="Output 9 4 6 6" xfId="52179"/>
    <cellStyle name="Output 9 4 6 7" xfId="52180"/>
    <cellStyle name="Output 9 4 7" xfId="11042"/>
    <cellStyle name="Output 9 4 8" xfId="52181"/>
    <cellStyle name="Output 9 4 9" xfId="52182"/>
    <cellStyle name="Output 9 5" xfId="11043"/>
    <cellStyle name="Output 9 5 2" xfId="11044"/>
    <cellStyle name="Output 9 5 2 2" xfId="11045"/>
    <cellStyle name="Output 9 5 2 2 2" xfId="52183"/>
    <cellStyle name="Output 9 5 2 2 3" xfId="52184"/>
    <cellStyle name="Output 9 5 2 2 4" xfId="52185"/>
    <cellStyle name="Output 9 5 2 2 5" xfId="52186"/>
    <cellStyle name="Output 9 5 2 2 6" xfId="52187"/>
    <cellStyle name="Output 9 5 2 2 7" xfId="52188"/>
    <cellStyle name="Output 9 5 2 2 8" xfId="52189"/>
    <cellStyle name="Output 9 5 2 3" xfId="11046"/>
    <cellStyle name="Output 9 5 2 3 2" xfId="52190"/>
    <cellStyle name="Output 9 5 2 4" xfId="52191"/>
    <cellStyle name="Output 9 5 2 5" xfId="52192"/>
    <cellStyle name="Output 9 5 2 6" xfId="52193"/>
    <cellStyle name="Output 9 5 2 7" xfId="52194"/>
    <cellStyle name="Output 9 5 3" xfId="11047"/>
    <cellStyle name="Output 9 5 3 2" xfId="52195"/>
    <cellStyle name="Output 9 5 3 3" xfId="52196"/>
    <cellStyle name="Output 9 5 3 4" xfId="52197"/>
    <cellStyle name="Output 9 5 3 5" xfId="52198"/>
    <cellStyle name="Output 9 5 3 6" xfId="52199"/>
    <cellStyle name="Output 9 5 3 7" xfId="52200"/>
    <cellStyle name="Output 9 5 4" xfId="11048"/>
    <cellStyle name="Output 9 5 5" xfId="52201"/>
    <cellStyle name="Output 9 5 6" xfId="52202"/>
    <cellStyle name="Output 9 5 7" xfId="52203"/>
    <cellStyle name="Output 9 5 8" xfId="52204"/>
    <cellStyle name="Output 9 6" xfId="11049"/>
    <cellStyle name="Output 9 6 2" xfId="11050"/>
    <cellStyle name="Output 9 6 2 2" xfId="11051"/>
    <cellStyle name="Output 9 6 2 2 2" xfId="52205"/>
    <cellStyle name="Output 9 6 2 2 3" xfId="52206"/>
    <cellStyle name="Output 9 6 2 2 4" xfId="52207"/>
    <cellStyle name="Output 9 6 2 2 5" xfId="52208"/>
    <cellStyle name="Output 9 6 2 2 6" xfId="52209"/>
    <cellStyle name="Output 9 6 2 2 7" xfId="52210"/>
    <cellStyle name="Output 9 6 2 2 8" xfId="52211"/>
    <cellStyle name="Output 9 6 2 3" xfId="11052"/>
    <cellStyle name="Output 9 6 2 3 2" xfId="52212"/>
    <cellStyle name="Output 9 6 2 4" xfId="52213"/>
    <cellStyle name="Output 9 6 2 5" xfId="52214"/>
    <cellStyle name="Output 9 6 2 6" xfId="52215"/>
    <cellStyle name="Output 9 6 2 7" xfId="52216"/>
    <cellStyle name="Output 9 6 3" xfId="11053"/>
    <cellStyle name="Output 9 6 3 2" xfId="52217"/>
    <cellStyle name="Output 9 6 3 3" xfId="52218"/>
    <cellStyle name="Output 9 6 3 4" xfId="52219"/>
    <cellStyle name="Output 9 6 3 5" xfId="52220"/>
    <cellStyle name="Output 9 6 3 6" xfId="52221"/>
    <cellStyle name="Output 9 6 3 7" xfId="52222"/>
    <cellStyle name="Output 9 6 4" xfId="11054"/>
    <cellStyle name="Output 9 6 5" xfId="52223"/>
    <cellStyle name="Output 9 6 6" xfId="52224"/>
    <cellStyle name="Output 9 6 7" xfId="52225"/>
    <cellStyle name="Output 9 6 8" xfId="52226"/>
    <cellStyle name="Output 9 7" xfId="11055"/>
    <cellStyle name="Output 9 7 2" xfId="11056"/>
    <cellStyle name="Output 9 7 2 2" xfId="11057"/>
    <cellStyle name="Output 9 7 2 2 2" xfId="52227"/>
    <cellStyle name="Output 9 7 2 2 3" xfId="52228"/>
    <cellStyle name="Output 9 7 2 2 4" xfId="52229"/>
    <cellStyle name="Output 9 7 2 2 5" xfId="52230"/>
    <cellStyle name="Output 9 7 2 2 6" xfId="52231"/>
    <cellStyle name="Output 9 7 2 2 7" xfId="52232"/>
    <cellStyle name="Output 9 7 2 2 8" xfId="52233"/>
    <cellStyle name="Output 9 7 2 3" xfId="11058"/>
    <cellStyle name="Output 9 7 2 3 2" xfId="52234"/>
    <cellStyle name="Output 9 7 2 4" xfId="52235"/>
    <cellStyle name="Output 9 7 2 5" xfId="52236"/>
    <cellStyle name="Output 9 7 2 6" xfId="52237"/>
    <cellStyle name="Output 9 7 2 7" xfId="52238"/>
    <cellStyle name="Output 9 7 3" xfId="11059"/>
    <cellStyle name="Output 9 7 3 2" xfId="52239"/>
    <cellStyle name="Output 9 7 3 3" xfId="52240"/>
    <cellStyle name="Output 9 7 3 4" xfId="52241"/>
    <cellStyle name="Output 9 7 3 5" xfId="52242"/>
    <cellStyle name="Output 9 7 3 6" xfId="52243"/>
    <cellStyle name="Output 9 7 3 7" xfId="52244"/>
    <cellStyle name="Output 9 7 4" xfId="11060"/>
    <cellStyle name="Output 9 7 5" xfId="52245"/>
    <cellStyle name="Output 9 7 6" xfId="52246"/>
    <cellStyle name="Output 9 7 7" xfId="52247"/>
    <cellStyle name="Output 9 7 8" xfId="52248"/>
    <cellStyle name="Output 9 8" xfId="11061"/>
    <cellStyle name="Output 9 8 2" xfId="11062"/>
    <cellStyle name="Output 9 8 2 2" xfId="52249"/>
    <cellStyle name="Output 9 8 2 3" xfId="52250"/>
    <cellStyle name="Output 9 8 2 4" xfId="52251"/>
    <cellStyle name="Output 9 8 2 5" xfId="52252"/>
    <cellStyle name="Output 9 8 2 6" xfId="52253"/>
    <cellStyle name="Output 9 8 2 7" xfId="52254"/>
    <cellStyle name="Output 9 8 2 8" xfId="52255"/>
    <cellStyle name="Output 9 8 3" xfId="11063"/>
    <cellStyle name="Output 9 8 3 2" xfId="52256"/>
    <cellStyle name="Output 9 8 4" xfId="52257"/>
    <cellStyle name="Output 9 8 5" xfId="52258"/>
    <cellStyle name="Output 9 8 6" xfId="52259"/>
    <cellStyle name="Output 9 8 7" xfId="52260"/>
    <cellStyle name="Output 9 9" xfId="11064"/>
    <cellStyle name="Output 9 9 2" xfId="52261"/>
    <cellStyle name="Output 9 9 3" xfId="52262"/>
    <cellStyle name="Output 9 9 4" xfId="52263"/>
    <cellStyle name="Output 9 9 5" xfId="52264"/>
    <cellStyle name="Output 9 9 6" xfId="52265"/>
    <cellStyle name="Output 9 9 7" xfId="52266"/>
    <cellStyle name="padroes" xfId="9"/>
    <cellStyle name="padroes 10" xfId="11065"/>
    <cellStyle name="padroes 10 10" xfId="52267"/>
    <cellStyle name="padroes 10 11" xfId="52268"/>
    <cellStyle name="padroes 10 2" xfId="11066"/>
    <cellStyle name="padroes 10 2 10" xfId="52269"/>
    <cellStyle name="padroes 10 2 11" xfId="52270"/>
    <cellStyle name="padroes 10 2 2" xfId="11067"/>
    <cellStyle name="padroes 10 2 2 2" xfId="11068"/>
    <cellStyle name="padroes 10 2 2 2 2" xfId="11069"/>
    <cellStyle name="padroes 10 2 2 2 2 2" xfId="52271"/>
    <cellStyle name="padroes 10 2 2 2 2 3" xfId="52272"/>
    <cellStyle name="padroes 10 2 2 2 2 4" xfId="52273"/>
    <cellStyle name="padroes 10 2 2 2 2 5" xfId="52274"/>
    <cellStyle name="padroes 10 2 2 2 2 6" xfId="52275"/>
    <cellStyle name="padroes 10 2 2 2 2 7" xfId="52276"/>
    <cellStyle name="padroes 10 2 2 2 2 8" xfId="52277"/>
    <cellStyle name="padroes 10 2 2 2 3" xfId="52278"/>
    <cellStyle name="padroes 10 2 2 2 4" xfId="52279"/>
    <cellStyle name="padroes 10 2 2 2 5" xfId="52280"/>
    <cellStyle name="padroes 10 2 2 2 6" xfId="52281"/>
    <cellStyle name="padroes 10 2 2 2 7" xfId="52282"/>
    <cellStyle name="padroes 10 2 2 2 8" xfId="52283"/>
    <cellStyle name="padroes 10 2 2 3" xfId="11070"/>
    <cellStyle name="padroes 10 2 2 3 2" xfId="52284"/>
    <cellStyle name="padroes 10 2 2 3 3" xfId="52285"/>
    <cellStyle name="padroes 10 2 2 3 4" xfId="52286"/>
    <cellStyle name="padroes 10 2 2 3 5" xfId="52287"/>
    <cellStyle name="padroes 10 2 2 3 6" xfId="52288"/>
    <cellStyle name="padroes 10 2 2 3 7" xfId="52289"/>
    <cellStyle name="padroes 10 2 2 4" xfId="52290"/>
    <cellStyle name="padroes 10 2 2 5" xfId="52291"/>
    <cellStyle name="padroes 10 2 2 6" xfId="52292"/>
    <cellStyle name="padroes 10 2 2 7" xfId="52293"/>
    <cellStyle name="padroes 10 2 2 8" xfId="52294"/>
    <cellStyle name="padroes 10 2 3" xfId="11071"/>
    <cellStyle name="padroes 10 2 3 2" xfId="11072"/>
    <cellStyle name="padroes 10 2 3 2 2" xfId="11073"/>
    <cellStyle name="padroes 10 2 3 2 2 2" xfId="52295"/>
    <cellStyle name="padroes 10 2 3 2 2 3" xfId="52296"/>
    <cellStyle name="padroes 10 2 3 2 2 4" xfId="52297"/>
    <cellStyle name="padroes 10 2 3 2 2 5" xfId="52298"/>
    <cellStyle name="padroes 10 2 3 2 2 6" xfId="52299"/>
    <cellStyle name="padroes 10 2 3 2 2 7" xfId="52300"/>
    <cellStyle name="padroes 10 2 3 2 2 8" xfId="52301"/>
    <cellStyle name="padroes 10 2 3 2 3" xfId="52302"/>
    <cellStyle name="padroes 10 2 3 2 4" xfId="52303"/>
    <cellStyle name="padroes 10 2 3 2 5" xfId="52304"/>
    <cellStyle name="padroes 10 2 3 2 6" xfId="52305"/>
    <cellStyle name="padroes 10 2 3 2 7" xfId="52306"/>
    <cellStyle name="padroes 10 2 3 2 8" xfId="52307"/>
    <cellStyle name="padroes 10 2 3 3" xfId="11074"/>
    <cellStyle name="padroes 10 2 3 3 2" xfId="52308"/>
    <cellStyle name="padroes 10 2 3 3 3" xfId="52309"/>
    <cellStyle name="padroes 10 2 3 3 4" xfId="52310"/>
    <cellStyle name="padroes 10 2 3 3 5" xfId="52311"/>
    <cellStyle name="padroes 10 2 3 3 6" xfId="52312"/>
    <cellStyle name="padroes 10 2 3 3 7" xfId="52313"/>
    <cellStyle name="padroes 10 2 3 4" xfId="52314"/>
    <cellStyle name="padroes 10 2 3 5" xfId="52315"/>
    <cellStyle name="padroes 10 2 3 6" xfId="52316"/>
    <cellStyle name="padroes 10 2 3 7" xfId="52317"/>
    <cellStyle name="padroes 10 2 3 8" xfId="52318"/>
    <cellStyle name="padroes 10 2 4" xfId="11075"/>
    <cellStyle name="padroes 10 2 4 2" xfId="11076"/>
    <cellStyle name="padroes 10 2 4 2 2" xfId="11077"/>
    <cellStyle name="padroes 10 2 4 2 2 2" xfId="52319"/>
    <cellStyle name="padroes 10 2 4 2 2 3" xfId="52320"/>
    <cellStyle name="padroes 10 2 4 2 2 4" xfId="52321"/>
    <cellStyle name="padroes 10 2 4 2 2 5" xfId="52322"/>
    <cellStyle name="padroes 10 2 4 2 2 6" xfId="52323"/>
    <cellStyle name="padroes 10 2 4 2 2 7" xfId="52324"/>
    <cellStyle name="padroes 10 2 4 2 2 8" xfId="52325"/>
    <cellStyle name="padroes 10 2 4 2 3" xfId="52326"/>
    <cellStyle name="padroes 10 2 4 2 4" xfId="52327"/>
    <cellStyle name="padroes 10 2 4 2 5" xfId="52328"/>
    <cellStyle name="padroes 10 2 4 2 6" xfId="52329"/>
    <cellStyle name="padroes 10 2 4 2 7" xfId="52330"/>
    <cellStyle name="padroes 10 2 4 2 8" xfId="52331"/>
    <cellStyle name="padroes 10 2 4 3" xfId="11078"/>
    <cellStyle name="padroes 10 2 4 3 2" xfId="52332"/>
    <cellStyle name="padroes 10 2 4 3 3" xfId="52333"/>
    <cellStyle name="padroes 10 2 4 3 4" xfId="52334"/>
    <cellStyle name="padroes 10 2 4 3 5" xfId="52335"/>
    <cellStyle name="padroes 10 2 4 3 6" xfId="52336"/>
    <cellStyle name="padroes 10 2 4 3 7" xfId="52337"/>
    <cellStyle name="padroes 10 2 4 4" xfId="52338"/>
    <cellStyle name="padroes 10 2 4 5" xfId="52339"/>
    <cellStyle name="padroes 10 2 4 6" xfId="52340"/>
    <cellStyle name="padroes 10 2 4 7" xfId="52341"/>
    <cellStyle name="padroes 10 2 4 8" xfId="52342"/>
    <cellStyle name="padroes 10 2 5" xfId="11079"/>
    <cellStyle name="padroes 10 2 5 2" xfId="11080"/>
    <cellStyle name="padroes 10 2 5 2 2" xfId="52343"/>
    <cellStyle name="padroes 10 2 5 2 3" xfId="52344"/>
    <cellStyle name="padroes 10 2 5 2 4" xfId="52345"/>
    <cellStyle name="padroes 10 2 5 2 5" xfId="52346"/>
    <cellStyle name="padroes 10 2 5 2 6" xfId="52347"/>
    <cellStyle name="padroes 10 2 5 2 7" xfId="52348"/>
    <cellStyle name="padroes 10 2 5 2 8" xfId="52349"/>
    <cellStyle name="padroes 10 2 5 3" xfId="52350"/>
    <cellStyle name="padroes 10 2 5 4" xfId="52351"/>
    <cellStyle name="padroes 10 2 5 5" xfId="52352"/>
    <cellStyle name="padroes 10 2 5 6" xfId="52353"/>
    <cellStyle name="padroes 10 2 5 7" xfId="52354"/>
    <cellStyle name="padroes 10 2 5 8" xfId="52355"/>
    <cellStyle name="padroes 10 2 6" xfId="11081"/>
    <cellStyle name="padroes 10 2 6 2" xfId="52356"/>
    <cellStyle name="padroes 10 2 6 3" xfId="52357"/>
    <cellStyle name="padroes 10 2 6 4" xfId="52358"/>
    <cellStyle name="padroes 10 2 6 5" xfId="52359"/>
    <cellStyle name="padroes 10 2 6 6" xfId="52360"/>
    <cellStyle name="padroes 10 2 6 7" xfId="52361"/>
    <cellStyle name="padroes 10 2 7" xfId="52362"/>
    <cellStyle name="padroes 10 2 8" xfId="52363"/>
    <cellStyle name="padroes 10 2 9" xfId="52364"/>
    <cellStyle name="padroes 10 3" xfId="11082"/>
    <cellStyle name="padroes 10 3 2" xfId="11083"/>
    <cellStyle name="padroes 10 3 2 2" xfId="11084"/>
    <cellStyle name="padroes 10 3 2 2 2" xfId="52365"/>
    <cellStyle name="padroes 10 3 2 2 3" xfId="52366"/>
    <cellStyle name="padroes 10 3 2 2 4" xfId="52367"/>
    <cellStyle name="padroes 10 3 2 2 5" xfId="52368"/>
    <cellStyle name="padroes 10 3 2 2 6" xfId="52369"/>
    <cellStyle name="padroes 10 3 2 2 7" xfId="52370"/>
    <cellStyle name="padroes 10 3 2 2 8" xfId="52371"/>
    <cellStyle name="padroes 10 3 2 3" xfId="52372"/>
    <cellStyle name="padroes 10 3 2 4" xfId="52373"/>
    <cellStyle name="padroes 10 3 2 5" xfId="52374"/>
    <cellStyle name="padroes 10 3 2 6" xfId="52375"/>
    <cellStyle name="padroes 10 3 2 7" xfId="52376"/>
    <cellStyle name="padroes 10 3 2 8" xfId="52377"/>
    <cellStyle name="padroes 10 3 3" xfId="11085"/>
    <cellStyle name="padroes 10 3 3 2" xfId="52378"/>
    <cellStyle name="padroes 10 3 3 3" xfId="52379"/>
    <cellStyle name="padroes 10 3 3 4" xfId="52380"/>
    <cellStyle name="padroes 10 3 3 5" xfId="52381"/>
    <cellStyle name="padroes 10 3 3 6" xfId="52382"/>
    <cellStyle name="padroes 10 3 3 7" xfId="52383"/>
    <cellStyle name="padroes 10 3 4" xfId="52384"/>
    <cellStyle name="padroes 10 3 5" xfId="52385"/>
    <cellStyle name="padroes 10 3 6" xfId="52386"/>
    <cellStyle name="padroes 10 3 7" xfId="52387"/>
    <cellStyle name="padroes 10 3 8" xfId="52388"/>
    <cellStyle name="padroes 10 4" xfId="11086"/>
    <cellStyle name="padroes 10 4 2" xfId="11087"/>
    <cellStyle name="padroes 10 4 2 2" xfId="11088"/>
    <cellStyle name="padroes 10 4 2 2 2" xfId="52389"/>
    <cellStyle name="padroes 10 4 2 2 3" xfId="52390"/>
    <cellStyle name="padroes 10 4 2 2 4" xfId="52391"/>
    <cellStyle name="padroes 10 4 2 2 5" xfId="52392"/>
    <cellStyle name="padroes 10 4 2 2 6" xfId="52393"/>
    <cellStyle name="padroes 10 4 2 2 7" xfId="52394"/>
    <cellStyle name="padroes 10 4 2 2 8" xfId="52395"/>
    <cellStyle name="padroes 10 4 2 3" xfId="52396"/>
    <cellStyle name="padroes 10 4 2 4" xfId="52397"/>
    <cellStyle name="padroes 10 4 2 5" xfId="52398"/>
    <cellStyle name="padroes 10 4 2 6" xfId="52399"/>
    <cellStyle name="padroes 10 4 2 7" xfId="52400"/>
    <cellStyle name="padroes 10 4 2 8" xfId="52401"/>
    <cellStyle name="padroes 10 4 3" xfId="11089"/>
    <cellStyle name="padroes 10 4 3 2" xfId="52402"/>
    <cellStyle name="padroes 10 4 3 3" xfId="52403"/>
    <cellStyle name="padroes 10 4 3 4" xfId="52404"/>
    <cellStyle name="padroes 10 4 3 5" xfId="52405"/>
    <cellStyle name="padroes 10 4 3 6" xfId="52406"/>
    <cellStyle name="padroes 10 4 3 7" xfId="52407"/>
    <cellStyle name="padroes 10 4 4" xfId="52408"/>
    <cellStyle name="padroes 10 4 5" xfId="52409"/>
    <cellStyle name="padroes 10 4 6" xfId="52410"/>
    <cellStyle name="padroes 10 4 7" xfId="52411"/>
    <cellStyle name="padroes 10 4 8" xfId="52412"/>
    <cellStyle name="padroes 10 5" xfId="11090"/>
    <cellStyle name="padroes 10 5 2" xfId="11091"/>
    <cellStyle name="padroes 10 5 2 2" xfId="52413"/>
    <cellStyle name="padroes 10 5 2 3" xfId="52414"/>
    <cellStyle name="padroes 10 5 2 4" xfId="52415"/>
    <cellStyle name="padroes 10 5 2 5" xfId="52416"/>
    <cellStyle name="padroes 10 5 2 6" xfId="52417"/>
    <cellStyle name="padroes 10 5 2 7" xfId="52418"/>
    <cellStyle name="padroes 10 5 2 8" xfId="52419"/>
    <cellStyle name="padroes 10 5 3" xfId="52420"/>
    <cellStyle name="padroes 10 5 4" xfId="52421"/>
    <cellStyle name="padroes 10 5 5" xfId="52422"/>
    <cellStyle name="padroes 10 5 6" xfId="52423"/>
    <cellStyle name="padroes 10 5 7" xfId="52424"/>
    <cellStyle name="padroes 10 5 8" xfId="52425"/>
    <cellStyle name="padroes 10 6" xfId="11092"/>
    <cellStyle name="padroes 10 6 2" xfId="52426"/>
    <cellStyle name="padroes 10 6 3" xfId="52427"/>
    <cellStyle name="padroes 10 6 4" xfId="52428"/>
    <cellStyle name="padroes 10 6 5" xfId="52429"/>
    <cellStyle name="padroes 10 6 6" xfId="52430"/>
    <cellStyle name="padroes 10 6 7" xfId="52431"/>
    <cellStyle name="padroes 10 7" xfId="52432"/>
    <cellStyle name="padroes 10 8" xfId="52433"/>
    <cellStyle name="padroes 10 9" xfId="52434"/>
    <cellStyle name="padroes 11" xfId="11093"/>
    <cellStyle name="padroes 11 10" xfId="52435"/>
    <cellStyle name="padroes 11 11" xfId="52436"/>
    <cellStyle name="padroes 11 2" xfId="11094"/>
    <cellStyle name="padroes 11 2 10" xfId="52437"/>
    <cellStyle name="padroes 11 2 11" xfId="52438"/>
    <cellStyle name="padroes 11 2 2" xfId="11095"/>
    <cellStyle name="padroes 11 2 2 2" xfId="11096"/>
    <cellStyle name="padroes 11 2 2 2 2" xfId="11097"/>
    <cellStyle name="padroes 11 2 2 2 2 2" xfId="52439"/>
    <cellStyle name="padroes 11 2 2 2 2 3" xfId="52440"/>
    <cellStyle name="padroes 11 2 2 2 2 4" xfId="52441"/>
    <cellStyle name="padroes 11 2 2 2 2 5" xfId="52442"/>
    <cellStyle name="padroes 11 2 2 2 2 6" xfId="52443"/>
    <cellStyle name="padroes 11 2 2 2 2 7" xfId="52444"/>
    <cellStyle name="padroes 11 2 2 2 2 8" xfId="52445"/>
    <cellStyle name="padroes 11 2 2 2 3" xfId="52446"/>
    <cellStyle name="padroes 11 2 2 2 4" xfId="52447"/>
    <cellStyle name="padroes 11 2 2 2 5" xfId="52448"/>
    <cellStyle name="padroes 11 2 2 2 6" xfId="52449"/>
    <cellStyle name="padroes 11 2 2 2 7" xfId="52450"/>
    <cellStyle name="padroes 11 2 2 2 8" xfId="52451"/>
    <cellStyle name="padroes 11 2 2 3" xfId="11098"/>
    <cellStyle name="padroes 11 2 2 3 2" xfId="52452"/>
    <cellStyle name="padroes 11 2 2 3 3" xfId="52453"/>
    <cellStyle name="padroes 11 2 2 3 4" xfId="52454"/>
    <cellStyle name="padroes 11 2 2 3 5" xfId="52455"/>
    <cellStyle name="padroes 11 2 2 3 6" xfId="52456"/>
    <cellStyle name="padroes 11 2 2 3 7" xfId="52457"/>
    <cellStyle name="padroes 11 2 2 4" xfId="52458"/>
    <cellStyle name="padroes 11 2 2 5" xfId="52459"/>
    <cellStyle name="padroes 11 2 2 6" xfId="52460"/>
    <cellStyle name="padroes 11 2 2 7" xfId="52461"/>
    <cellStyle name="padroes 11 2 2 8" xfId="52462"/>
    <cellStyle name="padroes 11 2 3" xfId="11099"/>
    <cellStyle name="padroes 11 2 3 2" xfId="11100"/>
    <cellStyle name="padroes 11 2 3 2 2" xfId="11101"/>
    <cellStyle name="padroes 11 2 3 2 2 2" xfId="52463"/>
    <cellStyle name="padroes 11 2 3 2 2 3" xfId="52464"/>
    <cellStyle name="padroes 11 2 3 2 2 4" xfId="52465"/>
    <cellStyle name="padroes 11 2 3 2 2 5" xfId="52466"/>
    <cellStyle name="padroes 11 2 3 2 2 6" xfId="52467"/>
    <cellStyle name="padroes 11 2 3 2 2 7" xfId="52468"/>
    <cellStyle name="padroes 11 2 3 2 2 8" xfId="52469"/>
    <cellStyle name="padroes 11 2 3 2 3" xfId="52470"/>
    <cellStyle name="padroes 11 2 3 2 4" xfId="52471"/>
    <cellStyle name="padroes 11 2 3 2 5" xfId="52472"/>
    <cellStyle name="padroes 11 2 3 2 6" xfId="52473"/>
    <cellStyle name="padroes 11 2 3 2 7" xfId="52474"/>
    <cellStyle name="padroes 11 2 3 2 8" xfId="52475"/>
    <cellStyle name="padroes 11 2 3 3" xfId="11102"/>
    <cellStyle name="padroes 11 2 3 3 2" xfId="52476"/>
    <cellStyle name="padroes 11 2 3 3 3" xfId="52477"/>
    <cellStyle name="padroes 11 2 3 3 4" xfId="52478"/>
    <cellStyle name="padroes 11 2 3 3 5" xfId="52479"/>
    <cellStyle name="padroes 11 2 3 3 6" xfId="52480"/>
    <cellStyle name="padroes 11 2 3 3 7" xfId="52481"/>
    <cellStyle name="padroes 11 2 3 4" xfId="52482"/>
    <cellStyle name="padroes 11 2 3 5" xfId="52483"/>
    <cellStyle name="padroes 11 2 3 6" xfId="52484"/>
    <cellStyle name="padroes 11 2 3 7" xfId="52485"/>
    <cellStyle name="padroes 11 2 3 8" xfId="52486"/>
    <cellStyle name="padroes 11 2 4" xfId="11103"/>
    <cellStyle name="padroes 11 2 4 2" xfId="11104"/>
    <cellStyle name="padroes 11 2 4 2 2" xfId="11105"/>
    <cellStyle name="padroes 11 2 4 2 2 2" xfId="52487"/>
    <cellStyle name="padroes 11 2 4 2 2 3" xfId="52488"/>
    <cellStyle name="padroes 11 2 4 2 2 4" xfId="52489"/>
    <cellStyle name="padroes 11 2 4 2 2 5" xfId="52490"/>
    <cellStyle name="padroes 11 2 4 2 2 6" xfId="52491"/>
    <cellStyle name="padroes 11 2 4 2 2 7" xfId="52492"/>
    <cellStyle name="padroes 11 2 4 2 2 8" xfId="52493"/>
    <cellStyle name="padroes 11 2 4 2 3" xfId="52494"/>
    <cellStyle name="padroes 11 2 4 2 4" xfId="52495"/>
    <cellStyle name="padroes 11 2 4 2 5" xfId="52496"/>
    <cellStyle name="padroes 11 2 4 2 6" xfId="52497"/>
    <cellStyle name="padroes 11 2 4 2 7" xfId="52498"/>
    <cellStyle name="padroes 11 2 4 2 8" xfId="52499"/>
    <cellStyle name="padroes 11 2 4 3" xfId="11106"/>
    <cellStyle name="padroes 11 2 4 3 2" xfId="52500"/>
    <cellStyle name="padroes 11 2 4 3 3" xfId="52501"/>
    <cellStyle name="padroes 11 2 4 3 4" xfId="52502"/>
    <cellStyle name="padroes 11 2 4 3 5" xfId="52503"/>
    <cellStyle name="padroes 11 2 4 3 6" xfId="52504"/>
    <cellStyle name="padroes 11 2 4 3 7" xfId="52505"/>
    <cellStyle name="padroes 11 2 4 4" xfId="52506"/>
    <cellStyle name="padroes 11 2 4 5" xfId="52507"/>
    <cellStyle name="padroes 11 2 4 6" xfId="52508"/>
    <cellStyle name="padroes 11 2 4 7" xfId="52509"/>
    <cellStyle name="padroes 11 2 4 8" xfId="52510"/>
    <cellStyle name="padroes 11 2 5" xfId="11107"/>
    <cellStyle name="padroes 11 2 5 2" xfId="11108"/>
    <cellStyle name="padroes 11 2 5 2 2" xfId="52511"/>
    <cellStyle name="padroes 11 2 5 2 3" xfId="52512"/>
    <cellStyle name="padroes 11 2 5 2 4" xfId="52513"/>
    <cellStyle name="padroes 11 2 5 2 5" xfId="52514"/>
    <cellStyle name="padroes 11 2 5 2 6" xfId="52515"/>
    <cellStyle name="padroes 11 2 5 2 7" xfId="52516"/>
    <cellStyle name="padroes 11 2 5 2 8" xfId="52517"/>
    <cellStyle name="padroes 11 2 5 3" xfId="52518"/>
    <cellStyle name="padroes 11 2 5 4" xfId="52519"/>
    <cellStyle name="padroes 11 2 5 5" xfId="52520"/>
    <cellStyle name="padroes 11 2 5 6" xfId="52521"/>
    <cellStyle name="padroes 11 2 5 7" xfId="52522"/>
    <cellStyle name="padroes 11 2 5 8" xfId="52523"/>
    <cellStyle name="padroes 11 2 6" xfId="11109"/>
    <cellStyle name="padroes 11 2 6 2" xfId="52524"/>
    <cellStyle name="padroes 11 2 6 3" xfId="52525"/>
    <cellStyle name="padroes 11 2 6 4" xfId="52526"/>
    <cellStyle name="padroes 11 2 6 5" xfId="52527"/>
    <cellStyle name="padroes 11 2 6 6" xfId="52528"/>
    <cellStyle name="padroes 11 2 6 7" xfId="52529"/>
    <cellStyle name="padroes 11 2 7" xfId="52530"/>
    <cellStyle name="padroes 11 2 8" xfId="52531"/>
    <cellStyle name="padroes 11 2 9" xfId="52532"/>
    <cellStyle name="padroes 11 3" xfId="11110"/>
    <cellStyle name="padroes 11 3 2" xfId="11111"/>
    <cellStyle name="padroes 11 3 2 2" xfId="11112"/>
    <cellStyle name="padroes 11 3 2 2 2" xfId="52533"/>
    <cellStyle name="padroes 11 3 2 2 3" xfId="52534"/>
    <cellStyle name="padroes 11 3 2 2 4" xfId="52535"/>
    <cellStyle name="padroes 11 3 2 2 5" xfId="52536"/>
    <cellStyle name="padroes 11 3 2 2 6" xfId="52537"/>
    <cellStyle name="padroes 11 3 2 2 7" xfId="52538"/>
    <cellStyle name="padroes 11 3 2 2 8" xfId="52539"/>
    <cellStyle name="padroes 11 3 2 3" xfId="52540"/>
    <cellStyle name="padroes 11 3 2 4" xfId="52541"/>
    <cellStyle name="padroes 11 3 2 5" xfId="52542"/>
    <cellStyle name="padroes 11 3 2 6" xfId="52543"/>
    <cellStyle name="padroes 11 3 2 7" xfId="52544"/>
    <cellStyle name="padroes 11 3 2 8" xfId="52545"/>
    <cellStyle name="padroes 11 3 3" xfId="11113"/>
    <cellStyle name="padroes 11 3 3 2" xfId="52546"/>
    <cellStyle name="padroes 11 3 3 3" xfId="52547"/>
    <cellStyle name="padroes 11 3 3 4" xfId="52548"/>
    <cellStyle name="padroes 11 3 3 5" xfId="52549"/>
    <cellStyle name="padroes 11 3 3 6" xfId="52550"/>
    <cellStyle name="padroes 11 3 3 7" xfId="52551"/>
    <cellStyle name="padroes 11 3 4" xfId="52552"/>
    <cellStyle name="padroes 11 3 5" xfId="52553"/>
    <cellStyle name="padroes 11 3 6" xfId="52554"/>
    <cellStyle name="padroes 11 3 7" xfId="52555"/>
    <cellStyle name="padroes 11 3 8" xfId="52556"/>
    <cellStyle name="padroes 11 4" xfId="11114"/>
    <cellStyle name="padroes 11 4 2" xfId="11115"/>
    <cellStyle name="padroes 11 4 2 2" xfId="11116"/>
    <cellStyle name="padroes 11 4 2 2 2" xfId="52557"/>
    <cellStyle name="padroes 11 4 2 2 3" xfId="52558"/>
    <cellStyle name="padroes 11 4 2 2 4" xfId="52559"/>
    <cellStyle name="padroes 11 4 2 2 5" xfId="52560"/>
    <cellStyle name="padroes 11 4 2 2 6" xfId="52561"/>
    <cellStyle name="padroes 11 4 2 2 7" xfId="52562"/>
    <cellStyle name="padroes 11 4 2 2 8" xfId="52563"/>
    <cellStyle name="padroes 11 4 2 3" xfId="52564"/>
    <cellStyle name="padroes 11 4 2 4" xfId="52565"/>
    <cellStyle name="padroes 11 4 2 5" xfId="52566"/>
    <cellStyle name="padroes 11 4 2 6" xfId="52567"/>
    <cellStyle name="padroes 11 4 2 7" xfId="52568"/>
    <cellStyle name="padroes 11 4 2 8" xfId="52569"/>
    <cellStyle name="padroes 11 4 3" xfId="11117"/>
    <cellStyle name="padroes 11 4 3 2" xfId="52570"/>
    <cellStyle name="padroes 11 4 3 3" xfId="52571"/>
    <cellStyle name="padroes 11 4 3 4" xfId="52572"/>
    <cellStyle name="padroes 11 4 3 5" xfId="52573"/>
    <cellStyle name="padroes 11 4 3 6" xfId="52574"/>
    <cellStyle name="padroes 11 4 3 7" xfId="52575"/>
    <cellStyle name="padroes 11 4 4" xfId="52576"/>
    <cellStyle name="padroes 11 4 5" xfId="52577"/>
    <cellStyle name="padroes 11 4 6" xfId="52578"/>
    <cellStyle name="padroes 11 4 7" xfId="52579"/>
    <cellStyle name="padroes 11 4 8" xfId="52580"/>
    <cellStyle name="padroes 11 5" xfId="11118"/>
    <cellStyle name="padroes 11 5 2" xfId="11119"/>
    <cellStyle name="padroes 11 5 2 2" xfId="52581"/>
    <cellStyle name="padroes 11 5 2 3" xfId="52582"/>
    <cellStyle name="padroes 11 5 2 4" xfId="52583"/>
    <cellStyle name="padroes 11 5 2 5" xfId="52584"/>
    <cellStyle name="padroes 11 5 2 6" xfId="52585"/>
    <cellStyle name="padroes 11 5 2 7" xfId="52586"/>
    <cellStyle name="padroes 11 5 2 8" xfId="52587"/>
    <cellStyle name="padroes 11 5 3" xfId="52588"/>
    <cellStyle name="padroes 11 5 4" xfId="52589"/>
    <cellStyle name="padroes 11 5 5" xfId="52590"/>
    <cellStyle name="padroes 11 5 6" xfId="52591"/>
    <cellStyle name="padroes 11 5 7" xfId="52592"/>
    <cellStyle name="padroes 11 5 8" xfId="52593"/>
    <cellStyle name="padroes 11 6" xfId="11120"/>
    <cellStyle name="padroes 11 6 2" xfId="52594"/>
    <cellStyle name="padroes 11 6 3" xfId="52595"/>
    <cellStyle name="padroes 11 6 4" xfId="52596"/>
    <cellStyle name="padroes 11 6 5" xfId="52597"/>
    <cellStyle name="padroes 11 6 6" xfId="52598"/>
    <cellStyle name="padroes 11 6 7" xfId="52599"/>
    <cellStyle name="padroes 11 7" xfId="52600"/>
    <cellStyle name="padroes 11 8" xfId="52601"/>
    <cellStyle name="padroes 11 9" xfId="52602"/>
    <cellStyle name="padroes 12" xfId="11121"/>
    <cellStyle name="padroes 12 10" xfId="52603"/>
    <cellStyle name="padroes 12 11" xfId="52604"/>
    <cellStyle name="padroes 12 2" xfId="11122"/>
    <cellStyle name="padroes 12 2 10" xfId="52605"/>
    <cellStyle name="padroes 12 2 11" xfId="52606"/>
    <cellStyle name="padroes 12 2 2" xfId="11123"/>
    <cellStyle name="padroes 12 2 2 2" xfId="11124"/>
    <cellStyle name="padroes 12 2 2 2 2" xfId="11125"/>
    <cellStyle name="padroes 12 2 2 2 2 2" xfId="52607"/>
    <cellStyle name="padroes 12 2 2 2 2 3" xfId="52608"/>
    <cellStyle name="padroes 12 2 2 2 2 4" xfId="52609"/>
    <cellStyle name="padroes 12 2 2 2 2 5" xfId="52610"/>
    <cellStyle name="padroes 12 2 2 2 2 6" xfId="52611"/>
    <cellStyle name="padroes 12 2 2 2 2 7" xfId="52612"/>
    <cellStyle name="padroes 12 2 2 2 2 8" xfId="52613"/>
    <cellStyle name="padroes 12 2 2 2 3" xfId="52614"/>
    <cellStyle name="padroes 12 2 2 2 4" xfId="52615"/>
    <cellStyle name="padroes 12 2 2 2 5" xfId="52616"/>
    <cellStyle name="padroes 12 2 2 2 6" xfId="52617"/>
    <cellStyle name="padroes 12 2 2 2 7" xfId="52618"/>
    <cellStyle name="padroes 12 2 2 2 8" xfId="52619"/>
    <cellStyle name="padroes 12 2 2 3" xfId="11126"/>
    <cellStyle name="padroes 12 2 2 3 2" xfId="52620"/>
    <cellStyle name="padroes 12 2 2 3 3" xfId="52621"/>
    <cellStyle name="padroes 12 2 2 3 4" xfId="52622"/>
    <cellStyle name="padroes 12 2 2 3 5" xfId="52623"/>
    <cellStyle name="padroes 12 2 2 3 6" xfId="52624"/>
    <cellStyle name="padroes 12 2 2 3 7" xfId="52625"/>
    <cellStyle name="padroes 12 2 2 4" xfId="52626"/>
    <cellStyle name="padroes 12 2 2 5" xfId="52627"/>
    <cellStyle name="padroes 12 2 2 6" xfId="52628"/>
    <cellStyle name="padroes 12 2 2 7" xfId="52629"/>
    <cellStyle name="padroes 12 2 2 8" xfId="52630"/>
    <cellStyle name="padroes 12 2 3" xfId="11127"/>
    <cellStyle name="padroes 12 2 3 2" xfId="11128"/>
    <cellStyle name="padroes 12 2 3 2 2" xfId="11129"/>
    <cellStyle name="padroes 12 2 3 2 2 2" xfId="52631"/>
    <cellStyle name="padroes 12 2 3 2 2 3" xfId="52632"/>
    <cellStyle name="padroes 12 2 3 2 2 4" xfId="52633"/>
    <cellStyle name="padroes 12 2 3 2 2 5" xfId="52634"/>
    <cellStyle name="padroes 12 2 3 2 2 6" xfId="52635"/>
    <cellStyle name="padroes 12 2 3 2 2 7" xfId="52636"/>
    <cellStyle name="padroes 12 2 3 2 2 8" xfId="52637"/>
    <cellStyle name="padroes 12 2 3 2 3" xfId="52638"/>
    <cellStyle name="padroes 12 2 3 2 4" xfId="52639"/>
    <cellStyle name="padroes 12 2 3 2 5" xfId="52640"/>
    <cellStyle name="padroes 12 2 3 2 6" xfId="52641"/>
    <cellStyle name="padroes 12 2 3 2 7" xfId="52642"/>
    <cellStyle name="padroes 12 2 3 2 8" xfId="52643"/>
    <cellStyle name="padroes 12 2 3 3" xfId="11130"/>
    <cellStyle name="padroes 12 2 3 3 2" xfId="52644"/>
    <cellStyle name="padroes 12 2 3 3 3" xfId="52645"/>
    <cellStyle name="padroes 12 2 3 3 4" xfId="52646"/>
    <cellStyle name="padroes 12 2 3 3 5" xfId="52647"/>
    <cellStyle name="padroes 12 2 3 3 6" xfId="52648"/>
    <cellStyle name="padroes 12 2 3 3 7" xfId="52649"/>
    <cellStyle name="padroes 12 2 3 4" xfId="52650"/>
    <cellStyle name="padroes 12 2 3 5" xfId="52651"/>
    <cellStyle name="padroes 12 2 3 6" xfId="52652"/>
    <cellStyle name="padroes 12 2 3 7" xfId="52653"/>
    <cellStyle name="padroes 12 2 3 8" xfId="52654"/>
    <cellStyle name="padroes 12 2 4" xfId="11131"/>
    <cellStyle name="padroes 12 2 4 2" xfId="11132"/>
    <cellStyle name="padroes 12 2 4 2 2" xfId="11133"/>
    <cellStyle name="padroes 12 2 4 2 2 2" xfId="52655"/>
    <cellStyle name="padroes 12 2 4 2 2 3" xfId="52656"/>
    <cellStyle name="padroes 12 2 4 2 2 4" xfId="52657"/>
    <cellStyle name="padroes 12 2 4 2 2 5" xfId="52658"/>
    <cellStyle name="padroes 12 2 4 2 2 6" xfId="52659"/>
    <cellStyle name="padroes 12 2 4 2 2 7" xfId="52660"/>
    <cellStyle name="padroes 12 2 4 2 2 8" xfId="52661"/>
    <cellStyle name="padroes 12 2 4 2 3" xfId="52662"/>
    <cellStyle name="padroes 12 2 4 2 4" xfId="52663"/>
    <cellStyle name="padroes 12 2 4 2 5" xfId="52664"/>
    <cellStyle name="padroes 12 2 4 2 6" xfId="52665"/>
    <cellStyle name="padroes 12 2 4 2 7" xfId="52666"/>
    <cellStyle name="padroes 12 2 4 2 8" xfId="52667"/>
    <cellStyle name="padroes 12 2 4 3" xfId="11134"/>
    <cellStyle name="padroes 12 2 4 3 2" xfId="52668"/>
    <cellStyle name="padroes 12 2 4 3 3" xfId="52669"/>
    <cellStyle name="padroes 12 2 4 3 4" xfId="52670"/>
    <cellStyle name="padroes 12 2 4 3 5" xfId="52671"/>
    <cellStyle name="padroes 12 2 4 3 6" xfId="52672"/>
    <cellStyle name="padroes 12 2 4 3 7" xfId="52673"/>
    <cellStyle name="padroes 12 2 4 4" xfId="52674"/>
    <cellStyle name="padroes 12 2 4 5" xfId="52675"/>
    <cellStyle name="padroes 12 2 4 6" xfId="52676"/>
    <cellStyle name="padroes 12 2 4 7" xfId="52677"/>
    <cellStyle name="padroes 12 2 4 8" xfId="52678"/>
    <cellStyle name="padroes 12 2 5" xfId="11135"/>
    <cellStyle name="padroes 12 2 5 2" xfId="11136"/>
    <cellStyle name="padroes 12 2 5 2 2" xfId="52679"/>
    <cellStyle name="padroes 12 2 5 2 3" xfId="52680"/>
    <cellStyle name="padroes 12 2 5 2 4" xfId="52681"/>
    <cellStyle name="padroes 12 2 5 2 5" xfId="52682"/>
    <cellStyle name="padroes 12 2 5 2 6" xfId="52683"/>
    <cellStyle name="padroes 12 2 5 2 7" xfId="52684"/>
    <cellStyle name="padroes 12 2 5 2 8" xfId="52685"/>
    <cellStyle name="padroes 12 2 5 3" xfId="52686"/>
    <cellStyle name="padroes 12 2 5 4" xfId="52687"/>
    <cellStyle name="padroes 12 2 5 5" xfId="52688"/>
    <cellStyle name="padroes 12 2 5 6" xfId="52689"/>
    <cellStyle name="padroes 12 2 5 7" xfId="52690"/>
    <cellStyle name="padroes 12 2 5 8" xfId="52691"/>
    <cellStyle name="padroes 12 2 6" xfId="11137"/>
    <cellStyle name="padroes 12 2 6 2" xfId="52692"/>
    <cellStyle name="padroes 12 2 6 3" xfId="52693"/>
    <cellStyle name="padroes 12 2 6 4" xfId="52694"/>
    <cellStyle name="padroes 12 2 6 5" xfId="52695"/>
    <cellStyle name="padroes 12 2 6 6" xfId="52696"/>
    <cellStyle name="padroes 12 2 6 7" xfId="52697"/>
    <cellStyle name="padroes 12 2 7" xfId="52698"/>
    <cellStyle name="padroes 12 2 8" xfId="52699"/>
    <cellStyle name="padroes 12 2 9" xfId="52700"/>
    <cellStyle name="padroes 12 3" xfId="11138"/>
    <cellStyle name="padroes 12 3 2" xfId="11139"/>
    <cellStyle name="padroes 12 3 2 2" xfId="11140"/>
    <cellStyle name="padroes 12 3 2 2 2" xfId="52701"/>
    <cellStyle name="padroes 12 3 2 2 3" xfId="52702"/>
    <cellStyle name="padroes 12 3 2 2 4" xfId="52703"/>
    <cellStyle name="padroes 12 3 2 2 5" xfId="52704"/>
    <cellStyle name="padroes 12 3 2 2 6" xfId="52705"/>
    <cellStyle name="padroes 12 3 2 2 7" xfId="52706"/>
    <cellStyle name="padroes 12 3 2 2 8" xfId="52707"/>
    <cellStyle name="padroes 12 3 2 3" xfId="52708"/>
    <cellStyle name="padroes 12 3 2 4" xfId="52709"/>
    <cellStyle name="padroes 12 3 2 5" xfId="52710"/>
    <cellStyle name="padroes 12 3 2 6" xfId="52711"/>
    <cellStyle name="padroes 12 3 2 7" xfId="52712"/>
    <cellStyle name="padroes 12 3 2 8" xfId="52713"/>
    <cellStyle name="padroes 12 3 3" xfId="11141"/>
    <cellStyle name="padroes 12 3 3 2" xfId="52714"/>
    <cellStyle name="padroes 12 3 3 3" xfId="52715"/>
    <cellStyle name="padroes 12 3 3 4" xfId="52716"/>
    <cellStyle name="padroes 12 3 3 5" xfId="52717"/>
    <cellStyle name="padroes 12 3 3 6" xfId="52718"/>
    <cellStyle name="padroes 12 3 3 7" xfId="52719"/>
    <cellStyle name="padroes 12 3 4" xfId="52720"/>
    <cellStyle name="padroes 12 3 5" xfId="52721"/>
    <cellStyle name="padroes 12 3 6" xfId="52722"/>
    <cellStyle name="padroes 12 3 7" xfId="52723"/>
    <cellStyle name="padroes 12 3 8" xfId="52724"/>
    <cellStyle name="padroes 12 4" xfId="11142"/>
    <cellStyle name="padroes 12 4 2" xfId="11143"/>
    <cellStyle name="padroes 12 4 2 2" xfId="11144"/>
    <cellStyle name="padroes 12 4 2 2 2" xfId="52725"/>
    <cellStyle name="padroes 12 4 2 2 3" xfId="52726"/>
    <cellStyle name="padroes 12 4 2 2 4" xfId="52727"/>
    <cellStyle name="padroes 12 4 2 2 5" xfId="52728"/>
    <cellStyle name="padroes 12 4 2 2 6" xfId="52729"/>
    <cellStyle name="padroes 12 4 2 2 7" xfId="52730"/>
    <cellStyle name="padroes 12 4 2 2 8" xfId="52731"/>
    <cellStyle name="padroes 12 4 2 3" xfId="52732"/>
    <cellStyle name="padroes 12 4 2 4" xfId="52733"/>
    <cellStyle name="padroes 12 4 2 5" xfId="52734"/>
    <cellStyle name="padroes 12 4 2 6" xfId="52735"/>
    <cellStyle name="padroes 12 4 2 7" xfId="52736"/>
    <cellStyle name="padroes 12 4 2 8" xfId="52737"/>
    <cellStyle name="padroes 12 4 3" xfId="11145"/>
    <cellStyle name="padroes 12 4 3 2" xfId="52738"/>
    <cellStyle name="padroes 12 4 3 3" xfId="52739"/>
    <cellStyle name="padroes 12 4 3 4" xfId="52740"/>
    <cellStyle name="padroes 12 4 3 5" xfId="52741"/>
    <cellStyle name="padroes 12 4 3 6" xfId="52742"/>
    <cellStyle name="padroes 12 4 3 7" xfId="52743"/>
    <cellStyle name="padroes 12 4 4" xfId="52744"/>
    <cellStyle name="padroes 12 4 5" xfId="52745"/>
    <cellStyle name="padroes 12 4 6" xfId="52746"/>
    <cellStyle name="padroes 12 4 7" xfId="52747"/>
    <cellStyle name="padroes 12 4 8" xfId="52748"/>
    <cellStyle name="padroes 12 5" xfId="11146"/>
    <cellStyle name="padroes 12 5 2" xfId="11147"/>
    <cellStyle name="padroes 12 5 2 2" xfId="52749"/>
    <cellStyle name="padroes 12 5 2 3" xfId="52750"/>
    <cellStyle name="padroes 12 5 2 4" xfId="52751"/>
    <cellStyle name="padroes 12 5 2 5" xfId="52752"/>
    <cellStyle name="padroes 12 5 2 6" xfId="52753"/>
    <cellStyle name="padroes 12 5 2 7" xfId="52754"/>
    <cellStyle name="padroes 12 5 2 8" xfId="52755"/>
    <cellStyle name="padroes 12 5 3" xfId="52756"/>
    <cellStyle name="padroes 12 5 4" xfId="52757"/>
    <cellStyle name="padroes 12 5 5" xfId="52758"/>
    <cellStyle name="padroes 12 5 6" xfId="52759"/>
    <cellStyle name="padroes 12 5 7" xfId="52760"/>
    <cellStyle name="padroes 12 5 8" xfId="52761"/>
    <cellStyle name="padroes 12 6" xfId="11148"/>
    <cellStyle name="padroes 12 6 2" xfId="52762"/>
    <cellStyle name="padroes 12 6 3" xfId="52763"/>
    <cellStyle name="padroes 12 6 4" xfId="52764"/>
    <cellStyle name="padroes 12 6 5" xfId="52765"/>
    <cellStyle name="padroes 12 6 6" xfId="52766"/>
    <cellStyle name="padroes 12 6 7" xfId="52767"/>
    <cellStyle name="padroes 12 7" xfId="52768"/>
    <cellStyle name="padroes 12 8" xfId="52769"/>
    <cellStyle name="padroes 12 9" xfId="52770"/>
    <cellStyle name="padroes 13" xfId="11149"/>
    <cellStyle name="padroes 13 10" xfId="52771"/>
    <cellStyle name="padroes 13 11" xfId="52772"/>
    <cellStyle name="padroes 13 2" xfId="11150"/>
    <cellStyle name="padroes 13 2 10" xfId="52773"/>
    <cellStyle name="padroes 13 2 11" xfId="52774"/>
    <cellStyle name="padroes 13 2 2" xfId="11151"/>
    <cellStyle name="padroes 13 2 2 2" xfId="11152"/>
    <cellStyle name="padroes 13 2 2 2 2" xfId="11153"/>
    <cellStyle name="padroes 13 2 2 2 2 2" xfId="52775"/>
    <cellStyle name="padroes 13 2 2 2 2 3" xfId="52776"/>
    <cellStyle name="padroes 13 2 2 2 2 4" xfId="52777"/>
    <cellStyle name="padroes 13 2 2 2 2 5" xfId="52778"/>
    <cellStyle name="padroes 13 2 2 2 2 6" xfId="52779"/>
    <cellStyle name="padroes 13 2 2 2 2 7" xfId="52780"/>
    <cellStyle name="padroes 13 2 2 2 2 8" xfId="52781"/>
    <cellStyle name="padroes 13 2 2 2 3" xfId="52782"/>
    <cellStyle name="padroes 13 2 2 2 4" xfId="52783"/>
    <cellStyle name="padroes 13 2 2 2 5" xfId="52784"/>
    <cellStyle name="padroes 13 2 2 2 6" xfId="52785"/>
    <cellStyle name="padroes 13 2 2 2 7" xfId="52786"/>
    <cellStyle name="padroes 13 2 2 2 8" xfId="52787"/>
    <cellStyle name="padroes 13 2 2 3" xfId="11154"/>
    <cellStyle name="padroes 13 2 2 3 2" xfId="52788"/>
    <cellStyle name="padroes 13 2 2 3 3" xfId="52789"/>
    <cellStyle name="padroes 13 2 2 3 4" xfId="52790"/>
    <cellStyle name="padroes 13 2 2 3 5" xfId="52791"/>
    <cellStyle name="padroes 13 2 2 3 6" xfId="52792"/>
    <cellStyle name="padroes 13 2 2 3 7" xfId="52793"/>
    <cellStyle name="padroes 13 2 2 4" xfId="52794"/>
    <cellStyle name="padroes 13 2 2 5" xfId="52795"/>
    <cellStyle name="padroes 13 2 2 6" xfId="52796"/>
    <cellStyle name="padroes 13 2 2 7" xfId="52797"/>
    <cellStyle name="padroes 13 2 2 8" xfId="52798"/>
    <cellStyle name="padroes 13 2 3" xfId="11155"/>
    <cellStyle name="padroes 13 2 3 2" xfId="11156"/>
    <cellStyle name="padroes 13 2 3 2 2" xfId="11157"/>
    <cellStyle name="padroes 13 2 3 2 2 2" xfId="52799"/>
    <cellStyle name="padroes 13 2 3 2 2 3" xfId="52800"/>
    <cellStyle name="padroes 13 2 3 2 2 4" xfId="52801"/>
    <cellStyle name="padroes 13 2 3 2 2 5" xfId="52802"/>
    <cellStyle name="padroes 13 2 3 2 2 6" xfId="52803"/>
    <cellStyle name="padroes 13 2 3 2 2 7" xfId="52804"/>
    <cellStyle name="padroes 13 2 3 2 2 8" xfId="52805"/>
    <cellStyle name="padroes 13 2 3 2 3" xfId="52806"/>
    <cellStyle name="padroes 13 2 3 2 4" xfId="52807"/>
    <cellStyle name="padroes 13 2 3 2 5" xfId="52808"/>
    <cellStyle name="padroes 13 2 3 2 6" xfId="52809"/>
    <cellStyle name="padroes 13 2 3 2 7" xfId="52810"/>
    <cellStyle name="padroes 13 2 3 2 8" xfId="52811"/>
    <cellStyle name="padroes 13 2 3 3" xfId="11158"/>
    <cellStyle name="padroes 13 2 3 3 2" xfId="52812"/>
    <cellStyle name="padroes 13 2 3 3 3" xfId="52813"/>
    <cellStyle name="padroes 13 2 3 3 4" xfId="52814"/>
    <cellStyle name="padroes 13 2 3 3 5" xfId="52815"/>
    <cellStyle name="padroes 13 2 3 3 6" xfId="52816"/>
    <cellStyle name="padroes 13 2 3 3 7" xfId="52817"/>
    <cellStyle name="padroes 13 2 3 4" xfId="52818"/>
    <cellStyle name="padroes 13 2 3 5" xfId="52819"/>
    <cellStyle name="padroes 13 2 3 6" xfId="52820"/>
    <cellStyle name="padroes 13 2 3 7" xfId="52821"/>
    <cellStyle name="padroes 13 2 3 8" xfId="52822"/>
    <cellStyle name="padroes 13 2 4" xfId="11159"/>
    <cellStyle name="padroes 13 2 4 2" xfId="11160"/>
    <cellStyle name="padroes 13 2 4 2 2" xfId="11161"/>
    <cellStyle name="padroes 13 2 4 2 2 2" xfId="52823"/>
    <cellStyle name="padroes 13 2 4 2 2 3" xfId="52824"/>
    <cellStyle name="padroes 13 2 4 2 2 4" xfId="52825"/>
    <cellStyle name="padroes 13 2 4 2 2 5" xfId="52826"/>
    <cellStyle name="padroes 13 2 4 2 2 6" xfId="52827"/>
    <cellStyle name="padroes 13 2 4 2 2 7" xfId="52828"/>
    <cellStyle name="padroes 13 2 4 2 2 8" xfId="52829"/>
    <cellStyle name="padroes 13 2 4 2 3" xfId="52830"/>
    <cellStyle name="padroes 13 2 4 2 4" xfId="52831"/>
    <cellStyle name="padroes 13 2 4 2 5" xfId="52832"/>
    <cellStyle name="padroes 13 2 4 2 6" xfId="52833"/>
    <cellStyle name="padroes 13 2 4 2 7" xfId="52834"/>
    <cellStyle name="padroes 13 2 4 2 8" xfId="52835"/>
    <cellStyle name="padroes 13 2 4 3" xfId="11162"/>
    <cellStyle name="padroes 13 2 4 3 2" xfId="52836"/>
    <cellStyle name="padroes 13 2 4 3 3" xfId="52837"/>
    <cellStyle name="padroes 13 2 4 3 4" xfId="52838"/>
    <cellStyle name="padroes 13 2 4 3 5" xfId="52839"/>
    <cellStyle name="padroes 13 2 4 3 6" xfId="52840"/>
    <cellStyle name="padroes 13 2 4 3 7" xfId="52841"/>
    <cellStyle name="padroes 13 2 4 4" xfId="52842"/>
    <cellStyle name="padroes 13 2 4 5" xfId="52843"/>
    <cellStyle name="padroes 13 2 4 6" xfId="52844"/>
    <cellStyle name="padroes 13 2 4 7" xfId="52845"/>
    <cellStyle name="padroes 13 2 4 8" xfId="52846"/>
    <cellStyle name="padroes 13 2 5" xfId="11163"/>
    <cellStyle name="padroes 13 2 5 2" xfId="11164"/>
    <cellStyle name="padroes 13 2 5 2 2" xfId="52847"/>
    <cellStyle name="padroes 13 2 5 2 3" xfId="52848"/>
    <cellStyle name="padroes 13 2 5 2 4" xfId="52849"/>
    <cellStyle name="padroes 13 2 5 2 5" xfId="52850"/>
    <cellStyle name="padroes 13 2 5 2 6" xfId="52851"/>
    <cellStyle name="padroes 13 2 5 2 7" xfId="52852"/>
    <cellStyle name="padroes 13 2 5 2 8" xfId="52853"/>
    <cellStyle name="padroes 13 2 5 3" xfId="52854"/>
    <cellStyle name="padroes 13 2 5 4" xfId="52855"/>
    <cellStyle name="padroes 13 2 5 5" xfId="52856"/>
    <cellStyle name="padroes 13 2 5 6" xfId="52857"/>
    <cellStyle name="padroes 13 2 5 7" xfId="52858"/>
    <cellStyle name="padroes 13 2 5 8" xfId="52859"/>
    <cellStyle name="padroes 13 2 6" xfId="11165"/>
    <cellStyle name="padroes 13 2 6 2" xfId="52860"/>
    <cellStyle name="padroes 13 2 6 3" xfId="52861"/>
    <cellStyle name="padroes 13 2 6 4" xfId="52862"/>
    <cellStyle name="padroes 13 2 6 5" xfId="52863"/>
    <cellStyle name="padroes 13 2 6 6" xfId="52864"/>
    <cellStyle name="padroes 13 2 6 7" xfId="52865"/>
    <cellStyle name="padroes 13 2 7" xfId="52866"/>
    <cellStyle name="padroes 13 2 8" xfId="52867"/>
    <cellStyle name="padroes 13 2 9" xfId="52868"/>
    <cellStyle name="padroes 13 3" xfId="11166"/>
    <cellStyle name="padroes 13 3 2" xfId="11167"/>
    <cellStyle name="padroes 13 3 2 2" xfId="11168"/>
    <cellStyle name="padroes 13 3 2 2 2" xfId="52869"/>
    <cellStyle name="padroes 13 3 2 2 3" xfId="52870"/>
    <cellStyle name="padroes 13 3 2 2 4" xfId="52871"/>
    <cellStyle name="padroes 13 3 2 2 5" xfId="52872"/>
    <cellStyle name="padroes 13 3 2 2 6" xfId="52873"/>
    <cellStyle name="padroes 13 3 2 2 7" xfId="52874"/>
    <cellStyle name="padroes 13 3 2 2 8" xfId="52875"/>
    <cellStyle name="padroes 13 3 2 3" xfId="52876"/>
    <cellStyle name="padroes 13 3 2 4" xfId="52877"/>
    <cellStyle name="padroes 13 3 2 5" xfId="52878"/>
    <cellStyle name="padroes 13 3 2 6" xfId="52879"/>
    <cellStyle name="padroes 13 3 2 7" xfId="52880"/>
    <cellStyle name="padroes 13 3 2 8" xfId="52881"/>
    <cellStyle name="padroes 13 3 3" xfId="11169"/>
    <cellStyle name="padroes 13 3 3 2" xfId="52882"/>
    <cellStyle name="padroes 13 3 3 3" xfId="52883"/>
    <cellStyle name="padroes 13 3 3 4" xfId="52884"/>
    <cellStyle name="padroes 13 3 3 5" xfId="52885"/>
    <cellStyle name="padroes 13 3 3 6" xfId="52886"/>
    <cellStyle name="padroes 13 3 3 7" xfId="52887"/>
    <cellStyle name="padroes 13 3 4" xfId="52888"/>
    <cellStyle name="padroes 13 3 5" xfId="52889"/>
    <cellStyle name="padroes 13 3 6" xfId="52890"/>
    <cellStyle name="padroes 13 3 7" xfId="52891"/>
    <cellStyle name="padroes 13 3 8" xfId="52892"/>
    <cellStyle name="padroes 13 4" xfId="11170"/>
    <cellStyle name="padroes 13 4 2" xfId="11171"/>
    <cellStyle name="padroes 13 4 2 2" xfId="11172"/>
    <cellStyle name="padroes 13 4 2 2 2" xfId="52893"/>
    <cellStyle name="padroes 13 4 2 2 3" xfId="52894"/>
    <cellStyle name="padroes 13 4 2 2 4" xfId="52895"/>
    <cellStyle name="padroes 13 4 2 2 5" xfId="52896"/>
    <cellStyle name="padroes 13 4 2 2 6" xfId="52897"/>
    <cellStyle name="padroes 13 4 2 2 7" xfId="52898"/>
    <cellStyle name="padroes 13 4 2 2 8" xfId="52899"/>
    <cellStyle name="padroes 13 4 2 3" xfId="52900"/>
    <cellStyle name="padroes 13 4 2 4" xfId="52901"/>
    <cellStyle name="padroes 13 4 2 5" xfId="52902"/>
    <cellStyle name="padroes 13 4 2 6" xfId="52903"/>
    <cellStyle name="padroes 13 4 2 7" xfId="52904"/>
    <cellStyle name="padroes 13 4 2 8" xfId="52905"/>
    <cellStyle name="padroes 13 4 3" xfId="11173"/>
    <cellStyle name="padroes 13 4 3 2" xfId="52906"/>
    <cellStyle name="padroes 13 4 3 3" xfId="52907"/>
    <cellStyle name="padroes 13 4 3 4" xfId="52908"/>
    <cellStyle name="padroes 13 4 3 5" xfId="52909"/>
    <cellStyle name="padroes 13 4 3 6" xfId="52910"/>
    <cellStyle name="padroes 13 4 3 7" xfId="52911"/>
    <cellStyle name="padroes 13 4 4" xfId="52912"/>
    <cellStyle name="padroes 13 4 5" xfId="52913"/>
    <cellStyle name="padroes 13 4 6" xfId="52914"/>
    <cellStyle name="padroes 13 4 7" xfId="52915"/>
    <cellStyle name="padroes 13 4 8" xfId="52916"/>
    <cellStyle name="padroes 13 5" xfId="11174"/>
    <cellStyle name="padroes 13 5 2" xfId="11175"/>
    <cellStyle name="padroes 13 5 2 2" xfId="52917"/>
    <cellStyle name="padroes 13 5 2 3" xfId="52918"/>
    <cellStyle name="padroes 13 5 2 4" xfId="52919"/>
    <cellStyle name="padroes 13 5 2 5" xfId="52920"/>
    <cellStyle name="padroes 13 5 2 6" xfId="52921"/>
    <cellStyle name="padroes 13 5 2 7" xfId="52922"/>
    <cellStyle name="padroes 13 5 2 8" xfId="52923"/>
    <cellStyle name="padroes 13 5 3" xfId="52924"/>
    <cellStyle name="padroes 13 5 4" xfId="52925"/>
    <cellStyle name="padroes 13 5 5" xfId="52926"/>
    <cellStyle name="padroes 13 5 6" xfId="52927"/>
    <cellStyle name="padroes 13 5 7" xfId="52928"/>
    <cellStyle name="padroes 13 5 8" xfId="52929"/>
    <cellStyle name="padroes 13 6" xfId="11176"/>
    <cellStyle name="padroes 13 6 2" xfId="52930"/>
    <cellStyle name="padroes 13 6 3" xfId="52931"/>
    <cellStyle name="padroes 13 6 4" xfId="52932"/>
    <cellStyle name="padroes 13 6 5" xfId="52933"/>
    <cellStyle name="padroes 13 6 6" xfId="52934"/>
    <cellStyle name="padroes 13 6 7" xfId="52935"/>
    <cellStyle name="padroes 13 7" xfId="52936"/>
    <cellStyle name="padroes 13 8" xfId="52937"/>
    <cellStyle name="padroes 13 9" xfId="52938"/>
    <cellStyle name="padroes 14" xfId="11177"/>
    <cellStyle name="padroes 14 10" xfId="52939"/>
    <cellStyle name="padroes 14 11" xfId="52940"/>
    <cellStyle name="padroes 14 2" xfId="11178"/>
    <cellStyle name="padroes 14 2 2" xfId="11179"/>
    <cellStyle name="padroes 14 2 2 2" xfId="11180"/>
    <cellStyle name="padroes 14 2 2 2 2" xfId="52941"/>
    <cellStyle name="padroes 14 2 2 2 3" xfId="52942"/>
    <cellStyle name="padroes 14 2 2 2 4" xfId="52943"/>
    <cellStyle name="padroes 14 2 2 2 5" xfId="52944"/>
    <cellStyle name="padroes 14 2 2 2 6" xfId="52945"/>
    <cellStyle name="padroes 14 2 2 2 7" xfId="52946"/>
    <cellStyle name="padroes 14 2 2 2 8" xfId="52947"/>
    <cellStyle name="padroes 14 2 2 3" xfId="52948"/>
    <cellStyle name="padroes 14 2 2 4" xfId="52949"/>
    <cellStyle name="padroes 14 2 2 5" xfId="52950"/>
    <cellStyle name="padroes 14 2 2 6" xfId="52951"/>
    <cellStyle name="padroes 14 2 2 7" xfId="52952"/>
    <cellStyle name="padroes 14 2 2 8" xfId="52953"/>
    <cellStyle name="padroes 14 2 3" xfId="11181"/>
    <cellStyle name="padroes 14 2 3 2" xfId="52954"/>
    <cellStyle name="padroes 14 2 3 3" xfId="52955"/>
    <cellStyle name="padroes 14 2 3 4" xfId="52956"/>
    <cellStyle name="padroes 14 2 3 5" xfId="52957"/>
    <cellStyle name="padroes 14 2 3 6" xfId="52958"/>
    <cellStyle name="padroes 14 2 3 7" xfId="52959"/>
    <cellStyle name="padroes 14 2 4" xfId="52960"/>
    <cellStyle name="padroes 14 2 5" xfId="52961"/>
    <cellStyle name="padroes 14 2 6" xfId="52962"/>
    <cellStyle name="padroes 14 2 7" xfId="52963"/>
    <cellStyle name="padroes 14 2 8" xfId="52964"/>
    <cellStyle name="padroes 14 3" xfId="11182"/>
    <cellStyle name="padroes 14 3 2" xfId="11183"/>
    <cellStyle name="padroes 14 3 2 2" xfId="11184"/>
    <cellStyle name="padroes 14 3 2 2 2" xfId="52965"/>
    <cellStyle name="padroes 14 3 2 2 3" xfId="52966"/>
    <cellStyle name="padroes 14 3 2 2 4" xfId="52967"/>
    <cellStyle name="padroes 14 3 2 2 5" xfId="52968"/>
    <cellStyle name="padroes 14 3 2 2 6" xfId="52969"/>
    <cellStyle name="padroes 14 3 2 2 7" xfId="52970"/>
    <cellStyle name="padroes 14 3 2 2 8" xfId="52971"/>
    <cellStyle name="padroes 14 3 2 3" xfId="52972"/>
    <cellStyle name="padroes 14 3 2 4" xfId="52973"/>
    <cellStyle name="padroes 14 3 2 5" xfId="52974"/>
    <cellStyle name="padroes 14 3 2 6" xfId="52975"/>
    <cellStyle name="padroes 14 3 2 7" xfId="52976"/>
    <cellStyle name="padroes 14 3 2 8" xfId="52977"/>
    <cellStyle name="padroes 14 3 3" xfId="11185"/>
    <cellStyle name="padroes 14 3 3 2" xfId="52978"/>
    <cellStyle name="padroes 14 3 3 3" xfId="52979"/>
    <cellStyle name="padroes 14 3 3 4" xfId="52980"/>
    <cellStyle name="padroes 14 3 3 5" xfId="52981"/>
    <cellStyle name="padroes 14 3 3 6" xfId="52982"/>
    <cellStyle name="padroes 14 3 3 7" xfId="52983"/>
    <cellStyle name="padroes 14 3 4" xfId="52984"/>
    <cellStyle name="padroes 14 3 5" xfId="52985"/>
    <cellStyle name="padroes 14 3 6" xfId="52986"/>
    <cellStyle name="padroes 14 3 7" xfId="52987"/>
    <cellStyle name="padroes 14 3 8" xfId="52988"/>
    <cellStyle name="padroes 14 4" xfId="11186"/>
    <cellStyle name="padroes 14 4 2" xfId="11187"/>
    <cellStyle name="padroes 14 4 2 2" xfId="11188"/>
    <cellStyle name="padroes 14 4 2 2 2" xfId="52989"/>
    <cellStyle name="padroes 14 4 2 2 3" xfId="52990"/>
    <cellStyle name="padroes 14 4 2 2 4" xfId="52991"/>
    <cellStyle name="padroes 14 4 2 2 5" xfId="52992"/>
    <cellStyle name="padroes 14 4 2 2 6" xfId="52993"/>
    <cellStyle name="padroes 14 4 2 2 7" xfId="52994"/>
    <cellStyle name="padroes 14 4 2 2 8" xfId="52995"/>
    <cellStyle name="padroes 14 4 2 3" xfId="52996"/>
    <cellStyle name="padroes 14 4 2 4" xfId="52997"/>
    <cellStyle name="padroes 14 4 2 5" xfId="52998"/>
    <cellStyle name="padroes 14 4 2 6" xfId="52999"/>
    <cellStyle name="padroes 14 4 2 7" xfId="53000"/>
    <cellStyle name="padroes 14 4 2 8" xfId="53001"/>
    <cellStyle name="padroes 14 4 3" xfId="11189"/>
    <cellStyle name="padroes 14 4 3 2" xfId="53002"/>
    <cellStyle name="padroes 14 4 3 3" xfId="53003"/>
    <cellStyle name="padroes 14 4 3 4" xfId="53004"/>
    <cellStyle name="padroes 14 4 3 5" xfId="53005"/>
    <cellStyle name="padroes 14 4 3 6" xfId="53006"/>
    <cellStyle name="padroes 14 4 3 7" xfId="53007"/>
    <cellStyle name="padroes 14 4 4" xfId="53008"/>
    <cellStyle name="padroes 14 4 5" xfId="53009"/>
    <cellStyle name="padroes 14 4 6" xfId="53010"/>
    <cellStyle name="padroes 14 4 7" xfId="53011"/>
    <cellStyle name="padroes 14 4 8" xfId="53012"/>
    <cellStyle name="padroes 14 5" xfId="11190"/>
    <cellStyle name="padroes 14 5 2" xfId="11191"/>
    <cellStyle name="padroes 14 5 2 2" xfId="53013"/>
    <cellStyle name="padroes 14 5 2 3" xfId="53014"/>
    <cellStyle name="padroes 14 5 2 4" xfId="53015"/>
    <cellStyle name="padroes 14 5 2 5" xfId="53016"/>
    <cellStyle name="padroes 14 5 2 6" xfId="53017"/>
    <cellStyle name="padroes 14 5 2 7" xfId="53018"/>
    <cellStyle name="padroes 14 5 2 8" xfId="53019"/>
    <cellStyle name="padroes 14 5 3" xfId="53020"/>
    <cellStyle name="padroes 14 5 4" xfId="53021"/>
    <cellStyle name="padroes 14 5 5" xfId="53022"/>
    <cellStyle name="padroes 14 5 6" xfId="53023"/>
    <cellStyle name="padroes 14 5 7" xfId="53024"/>
    <cellStyle name="padroes 14 5 8" xfId="53025"/>
    <cellStyle name="padroes 14 6" xfId="11192"/>
    <cellStyle name="padroes 14 6 2" xfId="53026"/>
    <cellStyle name="padroes 14 6 3" xfId="53027"/>
    <cellStyle name="padroes 14 6 4" xfId="53028"/>
    <cellStyle name="padroes 14 6 5" xfId="53029"/>
    <cellStyle name="padroes 14 6 6" xfId="53030"/>
    <cellStyle name="padroes 14 6 7" xfId="53031"/>
    <cellStyle name="padroes 14 7" xfId="53032"/>
    <cellStyle name="padroes 14 8" xfId="53033"/>
    <cellStyle name="padroes 14 9" xfId="53034"/>
    <cellStyle name="padroes 15" xfId="11193"/>
    <cellStyle name="padroes 15 2" xfId="11194"/>
    <cellStyle name="padroes 15 2 2" xfId="11195"/>
    <cellStyle name="padroes 15 2 2 2" xfId="53035"/>
    <cellStyle name="padroes 15 2 2 3" xfId="53036"/>
    <cellStyle name="padroes 15 2 2 4" xfId="53037"/>
    <cellStyle name="padroes 15 2 2 5" xfId="53038"/>
    <cellStyle name="padroes 15 2 2 6" xfId="53039"/>
    <cellStyle name="padroes 15 2 2 7" xfId="53040"/>
    <cellStyle name="padroes 15 2 2 8" xfId="53041"/>
    <cellStyle name="padroes 15 2 3" xfId="53042"/>
    <cellStyle name="padroes 15 2 4" xfId="53043"/>
    <cellStyle name="padroes 15 2 5" xfId="53044"/>
    <cellStyle name="padroes 15 2 6" xfId="53045"/>
    <cellStyle name="padroes 15 2 7" xfId="53046"/>
    <cellStyle name="padroes 15 2 8" xfId="53047"/>
    <cellStyle name="padroes 15 3" xfId="11196"/>
    <cellStyle name="padroes 15 3 2" xfId="53048"/>
    <cellStyle name="padroes 15 3 3" xfId="53049"/>
    <cellStyle name="padroes 15 3 4" xfId="53050"/>
    <cellStyle name="padroes 15 3 5" xfId="53051"/>
    <cellStyle name="padroes 15 3 6" xfId="53052"/>
    <cellStyle name="padroes 15 3 7" xfId="53053"/>
    <cellStyle name="padroes 15 4" xfId="53054"/>
    <cellStyle name="padroes 15 5" xfId="53055"/>
    <cellStyle name="padroes 15 6" xfId="53056"/>
    <cellStyle name="padroes 15 7" xfId="53057"/>
    <cellStyle name="padroes 15 8" xfId="53058"/>
    <cellStyle name="padroes 16" xfId="11197"/>
    <cellStyle name="padroes 16 2" xfId="11198"/>
    <cellStyle name="padroes 16 2 2" xfId="11199"/>
    <cellStyle name="padroes 16 2 2 2" xfId="53059"/>
    <cellStyle name="padroes 16 2 2 3" xfId="53060"/>
    <cellStyle name="padroes 16 2 2 4" xfId="53061"/>
    <cellStyle name="padroes 16 2 2 5" xfId="53062"/>
    <cellStyle name="padroes 16 2 2 6" xfId="53063"/>
    <cellStyle name="padroes 16 2 2 7" xfId="53064"/>
    <cellStyle name="padroes 16 2 2 8" xfId="53065"/>
    <cellStyle name="padroes 16 2 3" xfId="53066"/>
    <cellStyle name="padroes 16 2 4" xfId="53067"/>
    <cellStyle name="padroes 16 2 5" xfId="53068"/>
    <cellStyle name="padroes 16 2 6" xfId="53069"/>
    <cellStyle name="padroes 16 2 7" xfId="53070"/>
    <cellStyle name="padroes 16 2 8" xfId="53071"/>
    <cellStyle name="padroes 16 3" xfId="11200"/>
    <cellStyle name="padroes 16 3 2" xfId="53072"/>
    <cellStyle name="padroes 16 3 3" xfId="53073"/>
    <cellStyle name="padroes 16 3 4" xfId="53074"/>
    <cellStyle name="padroes 16 3 5" xfId="53075"/>
    <cellStyle name="padroes 16 3 6" xfId="53076"/>
    <cellStyle name="padroes 16 3 7" xfId="53077"/>
    <cellStyle name="padroes 16 4" xfId="53078"/>
    <cellStyle name="padroes 16 5" xfId="53079"/>
    <cellStyle name="padroes 16 6" xfId="53080"/>
    <cellStyle name="padroes 16 7" xfId="53081"/>
    <cellStyle name="padroes 16 8" xfId="53082"/>
    <cellStyle name="padroes 17" xfId="11201"/>
    <cellStyle name="padroes 17 2" xfId="11202"/>
    <cellStyle name="padroes 17 2 2" xfId="53083"/>
    <cellStyle name="padroes 17 2 3" xfId="53084"/>
    <cellStyle name="padroes 17 2 4" xfId="53085"/>
    <cellStyle name="padroes 17 2 5" xfId="53086"/>
    <cellStyle name="padroes 17 2 6" xfId="53087"/>
    <cellStyle name="padroes 17 2 7" xfId="53088"/>
    <cellStyle name="padroes 17 2 8" xfId="53089"/>
    <cellStyle name="padroes 17 3" xfId="53090"/>
    <cellStyle name="padroes 17 4" xfId="53091"/>
    <cellStyle name="padroes 17 5" xfId="53092"/>
    <cellStyle name="padroes 17 6" xfId="53093"/>
    <cellStyle name="padroes 17 7" xfId="53094"/>
    <cellStyle name="padroes 17 8" xfId="53095"/>
    <cellStyle name="padroes 18" xfId="11203"/>
    <cellStyle name="padroes 18 2" xfId="53096"/>
    <cellStyle name="padroes 18 3" xfId="53097"/>
    <cellStyle name="padroes 18 4" xfId="53098"/>
    <cellStyle name="padroes 18 5" xfId="53099"/>
    <cellStyle name="padroes 18 6" xfId="53100"/>
    <cellStyle name="padroes 18 7" xfId="53101"/>
    <cellStyle name="padroes 19" xfId="53102"/>
    <cellStyle name="padroes 2" xfId="11204"/>
    <cellStyle name="padroes 2 10" xfId="53103"/>
    <cellStyle name="padroes 2 11" xfId="53104"/>
    <cellStyle name="padroes 2 12" xfId="53105"/>
    <cellStyle name="padroes 2 13" xfId="53106"/>
    <cellStyle name="padroes 2 14" xfId="53107"/>
    <cellStyle name="padroes 2 2" xfId="11205"/>
    <cellStyle name="padroes 2 2 10" xfId="53108"/>
    <cellStyle name="padroes 2 2 11" xfId="53109"/>
    <cellStyle name="padroes 2 2 12" xfId="53110"/>
    <cellStyle name="padroes 2 2 13" xfId="53111"/>
    <cellStyle name="padroes 2 2 2" xfId="11206"/>
    <cellStyle name="padroes 2 2 2 10" xfId="53112"/>
    <cellStyle name="padroes 2 2 2 11" xfId="53113"/>
    <cellStyle name="padroes 2 2 2 2" xfId="11207"/>
    <cellStyle name="padroes 2 2 2 2 10" xfId="53114"/>
    <cellStyle name="padroes 2 2 2 2 11" xfId="53115"/>
    <cellStyle name="padroes 2 2 2 2 2" xfId="11208"/>
    <cellStyle name="padroes 2 2 2 2 2 2" xfId="11209"/>
    <cellStyle name="padroes 2 2 2 2 2 2 2" xfId="11210"/>
    <cellStyle name="padroes 2 2 2 2 2 2 2 2" xfId="53116"/>
    <cellStyle name="padroes 2 2 2 2 2 2 2 3" xfId="53117"/>
    <cellStyle name="padroes 2 2 2 2 2 2 2 4" xfId="53118"/>
    <cellStyle name="padroes 2 2 2 2 2 2 2 5" xfId="53119"/>
    <cellStyle name="padroes 2 2 2 2 2 2 2 6" xfId="53120"/>
    <cellStyle name="padroes 2 2 2 2 2 2 2 7" xfId="53121"/>
    <cellStyle name="padroes 2 2 2 2 2 2 2 8" xfId="53122"/>
    <cellStyle name="padroes 2 2 2 2 2 2 3" xfId="53123"/>
    <cellStyle name="padroes 2 2 2 2 2 2 4" xfId="53124"/>
    <cellStyle name="padroes 2 2 2 2 2 2 5" xfId="53125"/>
    <cellStyle name="padroes 2 2 2 2 2 2 6" xfId="53126"/>
    <cellStyle name="padroes 2 2 2 2 2 2 7" xfId="53127"/>
    <cellStyle name="padroes 2 2 2 2 2 2 8" xfId="53128"/>
    <cellStyle name="padroes 2 2 2 2 2 3" xfId="11211"/>
    <cellStyle name="padroes 2 2 2 2 2 3 2" xfId="53129"/>
    <cellStyle name="padroes 2 2 2 2 2 3 3" xfId="53130"/>
    <cellStyle name="padroes 2 2 2 2 2 3 4" xfId="53131"/>
    <cellStyle name="padroes 2 2 2 2 2 3 5" xfId="53132"/>
    <cellStyle name="padroes 2 2 2 2 2 3 6" xfId="53133"/>
    <cellStyle name="padroes 2 2 2 2 2 3 7" xfId="53134"/>
    <cellStyle name="padroes 2 2 2 2 2 4" xfId="53135"/>
    <cellStyle name="padroes 2 2 2 2 2 5" xfId="53136"/>
    <cellStyle name="padroes 2 2 2 2 2 6" xfId="53137"/>
    <cellStyle name="padroes 2 2 2 2 2 7" xfId="53138"/>
    <cellStyle name="padroes 2 2 2 2 2 8" xfId="53139"/>
    <cellStyle name="padroes 2 2 2 2 3" xfId="11212"/>
    <cellStyle name="padroes 2 2 2 2 3 2" xfId="11213"/>
    <cellStyle name="padroes 2 2 2 2 3 2 2" xfId="11214"/>
    <cellStyle name="padroes 2 2 2 2 3 2 2 2" xfId="53140"/>
    <cellStyle name="padroes 2 2 2 2 3 2 2 3" xfId="53141"/>
    <cellStyle name="padroes 2 2 2 2 3 2 2 4" xfId="53142"/>
    <cellStyle name="padroes 2 2 2 2 3 2 2 5" xfId="53143"/>
    <cellStyle name="padroes 2 2 2 2 3 2 2 6" xfId="53144"/>
    <cellStyle name="padroes 2 2 2 2 3 2 2 7" xfId="53145"/>
    <cellStyle name="padroes 2 2 2 2 3 2 2 8" xfId="53146"/>
    <cellStyle name="padroes 2 2 2 2 3 2 3" xfId="53147"/>
    <cellStyle name="padroes 2 2 2 2 3 2 4" xfId="53148"/>
    <cellStyle name="padroes 2 2 2 2 3 2 5" xfId="53149"/>
    <cellStyle name="padroes 2 2 2 2 3 2 6" xfId="53150"/>
    <cellStyle name="padroes 2 2 2 2 3 2 7" xfId="53151"/>
    <cellStyle name="padroes 2 2 2 2 3 2 8" xfId="53152"/>
    <cellStyle name="padroes 2 2 2 2 3 3" xfId="11215"/>
    <cellStyle name="padroes 2 2 2 2 3 3 2" xfId="53153"/>
    <cellStyle name="padroes 2 2 2 2 3 3 3" xfId="53154"/>
    <cellStyle name="padroes 2 2 2 2 3 3 4" xfId="53155"/>
    <cellStyle name="padroes 2 2 2 2 3 3 5" xfId="53156"/>
    <cellStyle name="padroes 2 2 2 2 3 3 6" xfId="53157"/>
    <cellStyle name="padroes 2 2 2 2 3 3 7" xfId="53158"/>
    <cellStyle name="padroes 2 2 2 2 3 4" xfId="53159"/>
    <cellStyle name="padroes 2 2 2 2 3 5" xfId="53160"/>
    <cellStyle name="padroes 2 2 2 2 3 6" xfId="53161"/>
    <cellStyle name="padroes 2 2 2 2 3 7" xfId="53162"/>
    <cellStyle name="padroes 2 2 2 2 3 8" xfId="53163"/>
    <cellStyle name="padroes 2 2 2 2 4" xfId="11216"/>
    <cellStyle name="padroes 2 2 2 2 4 2" xfId="11217"/>
    <cellStyle name="padroes 2 2 2 2 4 2 2" xfId="11218"/>
    <cellStyle name="padroes 2 2 2 2 4 2 2 2" xfId="53164"/>
    <cellStyle name="padroes 2 2 2 2 4 2 2 3" xfId="53165"/>
    <cellStyle name="padroes 2 2 2 2 4 2 2 4" xfId="53166"/>
    <cellStyle name="padroes 2 2 2 2 4 2 2 5" xfId="53167"/>
    <cellStyle name="padroes 2 2 2 2 4 2 2 6" xfId="53168"/>
    <cellStyle name="padroes 2 2 2 2 4 2 2 7" xfId="53169"/>
    <cellStyle name="padroes 2 2 2 2 4 2 2 8" xfId="53170"/>
    <cellStyle name="padroes 2 2 2 2 4 2 3" xfId="53171"/>
    <cellStyle name="padroes 2 2 2 2 4 2 4" xfId="53172"/>
    <cellStyle name="padroes 2 2 2 2 4 2 5" xfId="53173"/>
    <cellStyle name="padroes 2 2 2 2 4 2 6" xfId="53174"/>
    <cellStyle name="padroes 2 2 2 2 4 2 7" xfId="53175"/>
    <cellStyle name="padroes 2 2 2 2 4 2 8" xfId="53176"/>
    <cellStyle name="padroes 2 2 2 2 4 3" xfId="11219"/>
    <cellStyle name="padroes 2 2 2 2 4 3 2" xfId="53177"/>
    <cellStyle name="padroes 2 2 2 2 4 3 3" xfId="53178"/>
    <cellStyle name="padroes 2 2 2 2 4 3 4" xfId="53179"/>
    <cellStyle name="padroes 2 2 2 2 4 3 5" xfId="53180"/>
    <cellStyle name="padroes 2 2 2 2 4 3 6" xfId="53181"/>
    <cellStyle name="padroes 2 2 2 2 4 3 7" xfId="53182"/>
    <cellStyle name="padroes 2 2 2 2 4 4" xfId="53183"/>
    <cellStyle name="padroes 2 2 2 2 4 5" xfId="53184"/>
    <cellStyle name="padroes 2 2 2 2 4 6" xfId="53185"/>
    <cellStyle name="padroes 2 2 2 2 4 7" xfId="53186"/>
    <cellStyle name="padroes 2 2 2 2 4 8" xfId="53187"/>
    <cellStyle name="padroes 2 2 2 2 5" xfId="11220"/>
    <cellStyle name="padroes 2 2 2 2 5 2" xfId="11221"/>
    <cellStyle name="padroes 2 2 2 2 5 2 2" xfId="53188"/>
    <cellStyle name="padroes 2 2 2 2 5 2 3" xfId="53189"/>
    <cellStyle name="padroes 2 2 2 2 5 2 4" xfId="53190"/>
    <cellStyle name="padroes 2 2 2 2 5 2 5" xfId="53191"/>
    <cellStyle name="padroes 2 2 2 2 5 2 6" xfId="53192"/>
    <cellStyle name="padroes 2 2 2 2 5 2 7" xfId="53193"/>
    <cellStyle name="padroes 2 2 2 2 5 2 8" xfId="53194"/>
    <cellStyle name="padroes 2 2 2 2 5 3" xfId="53195"/>
    <cellStyle name="padroes 2 2 2 2 5 4" xfId="53196"/>
    <cellStyle name="padroes 2 2 2 2 5 5" xfId="53197"/>
    <cellStyle name="padroes 2 2 2 2 5 6" xfId="53198"/>
    <cellStyle name="padroes 2 2 2 2 5 7" xfId="53199"/>
    <cellStyle name="padroes 2 2 2 2 5 8" xfId="53200"/>
    <cellStyle name="padroes 2 2 2 2 6" xfId="11222"/>
    <cellStyle name="padroes 2 2 2 2 6 2" xfId="53201"/>
    <cellStyle name="padroes 2 2 2 2 6 3" xfId="53202"/>
    <cellStyle name="padroes 2 2 2 2 6 4" xfId="53203"/>
    <cellStyle name="padroes 2 2 2 2 6 5" xfId="53204"/>
    <cellStyle name="padroes 2 2 2 2 6 6" xfId="53205"/>
    <cellStyle name="padroes 2 2 2 2 6 7" xfId="53206"/>
    <cellStyle name="padroes 2 2 2 2 7" xfId="53207"/>
    <cellStyle name="padroes 2 2 2 2 8" xfId="53208"/>
    <cellStyle name="padroes 2 2 2 2 9" xfId="53209"/>
    <cellStyle name="padroes 2 2 2 3" xfId="11223"/>
    <cellStyle name="padroes 2 2 2 3 2" xfId="11224"/>
    <cellStyle name="padroes 2 2 2 3 2 2" xfId="11225"/>
    <cellStyle name="padroes 2 2 2 3 2 2 2" xfId="53210"/>
    <cellStyle name="padroes 2 2 2 3 2 2 3" xfId="53211"/>
    <cellStyle name="padroes 2 2 2 3 2 2 4" xfId="53212"/>
    <cellStyle name="padroes 2 2 2 3 2 2 5" xfId="53213"/>
    <cellStyle name="padroes 2 2 2 3 2 2 6" xfId="53214"/>
    <cellStyle name="padroes 2 2 2 3 2 2 7" xfId="53215"/>
    <cellStyle name="padroes 2 2 2 3 2 2 8" xfId="53216"/>
    <cellStyle name="padroes 2 2 2 3 2 3" xfId="53217"/>
    <cellStyle name="padroes 2 2 2 3 2 4" xfId="53218"/>
    <cellStyle name="padroes 2 2 2 3 2 5" xfId="53219"/>
    <cellStyle name="padroes 2 2 2 3 2 6" xfId="53220"/>
    <cellStyle name="padroes 2 2 2 3 2 7" xfId="53221"/>
    <cellStyle name="padroes 2 2 2 3 2 8" xfId="53222"/>
    <cellStyle name="padroes 2 2 2 3 3" xfId="11226"/>
    <cellStyle name="padroes 2 2 2 3 3 2" xfId="53223"/>
    <cellStyle name="padroes 2 2 2 3 3 3" xfId="53224"/>
    <cellStyle name="padroes 2 2 2 3 3 4" xfId="53225"/>
    <cellStyle name="padroes 2 2 2 3 3 5" xfId="53226"/>
    <cellStyle name="padroes 2 2 2 3 3 6" xfId="53227"/>
    <cellStyle name="padroes 2 2 2 3 3 7" xfId="53228"/>
    <cellStyle name="padroes 2 2 2 3 4" xfId="53229"/>
    <cellStyle name="padroes 2 2 2 3 5" xfId="53230"/>
    <cellStyle name="padroes 2 2 2 3 6" xfId="53231"/>
    <cellStyle name="padroes 2 2 2 3 7" xfId="53232"/>
    <cellStyle name="padroes 2 2 2 3 8" xfId="53233"/>
    <cellStyle name="padroes 2 2 2 4" xfId="11227"/>
    <cellStyle name="padroes 2 2 2 4 2" xfId="11228"/>
    <cellStyle name="padroes 2 2 2 4 2 2" xfId="11229"/>
    <cellStyle name="padroes 2 2 2 4 2 2 2" xfId="53234"/>
    <cellStyle name="padroes 2 2 2 4 2 2 3" xfId="53235"/>
    <cellStyle name="padroes 2 2 2 4 2 2 4" xfId="53236"/>
    <cellStyle name="padroes 2 2 2 4 2 2 5" xfId="53237"/>
    <cellStyle name="padroes 2 2 2 4 2 2 6" xfId="53238"/>
    <cellStyle name="padroes 2 2 2 4 2 2 7" xfId="53239"/>
    <cellStyle name="padroes 2 2 2 4 2 2 8" xfId="53240"/>
    <cellStyle name="padroes 2 2 2 4 2 3" xfId="53241"/>
    <cellStyle name="padroes 2 2 2 4 2 4" xfId="53242"/>
    <cellStyle name="padroes 2 2 2 4 2 5" xfId="53243"/>
    <cellStyle name="padroes 2 2 2 4 2 6" xfId="53244"/>
    <cellStyle name="padroes 2 2 2 4 2 7" xfId="53245"/>
    <cellStyle name="padroes 2 2 2 4 2 8" xfId="53246"/>
    <cellStyle name="padroes 2 2 2 4 3" xfId="11230"/>
    <cellStyle name="padroes 2 2 2 4 3 2" xfId="53247"/>
    <cellStyle name="padroes 2 2 2 4 3 3" xfId="53248"/>
    <cellStyle name="padroes 2 2 2 4 3 4" xfId="53249"/>
    <cellStyle name="padroes 2 2 2 4 3 5" xfId="53250"/>
    <cellStyle name="padroes 2 2 2 4 3 6" xfId="53251"/>
    <cellStyle name="padroes 2 2 2 4 3 7" xfId="53252"/>
    <cellStyle name="padroes 2 2 2 4 4" xfId="53253"/>
    <cellStyle name="padroes 2 2 2 4 5" xfId="53254"/>
    <cellStyle name="padroes 2 2 2 4 6" xfId="53255"/>
    <cellStyle name="padroes 2 2 2 4 7" xfId="53256"/>
    <cellStyle name="padroes 2 2 2 4 8" xfId="53257"/>
    <cellStyle name="padroes 2 2 2 5" xfId="11231"/>
    <cellStyle name="padroes 2 2 2 5 2" xfId="11232"/>
    <cellStyle name="padroes 2 2 2 5 2 2" xfId="53258"/>
    <cellStyle name="padroes 2 2 2 5 2 3" xfId="53259"/>
    <cellStyle name="padroes 2 2 2 5 2 4" xfId="53260"/>
    <cellStyle name="padroes 2 2 2 5 2 5" xfId="53261"/>
    <cellStyle name="padroes 2 2 2 5 2 6" xfId="53262"/>
    <cellStyle name="padroes 2 2 2 5 2 7" xfId="53263"/>
    <cellStyle name="padroes 2 2 2 5 2 8" xfId="53264"/>
    <cellStyle name="padroes 2 2 2 5 3" xfId="53265"/>
    <cellStyle name="padroes 2 2 2 5 4" xfId="53266"/>
    <cellStyle name="padroes 2 2 2 5 5" xfId="53267"/>
    <cellStyle name="padroes 2 2 2 5 6" xfId="53268"/>
    <cellStyle name="padroes 2 2 2 5 7" xfId="53269"/>
    <cellStyle name="padroes 2 2 2 5 8" xfId="53270"/>
    <cellStyle name="padroes 2 2 2 6" xfId="11233"/>
    <cellStyle name="padroes 2 2 2 6 2" xfId="53271"/>
    <cellStyle name="padroes 2 2 2 6 3" xfId="53272"/>
    <cellStyle name="padroes 2 2 2 6 4" xfId="53273"/>
    <cellStyle name="padroes 2 2 2 6 5" xfId="53274"/>
    <cellStyle name="padroes 2 2 2 6 6" xfId="53275"/>
    <cellStyle name="padroes 2 2 2 6 7" xfId="53276"/>
    <cellStyle name="padroes 2 2 2 7" xfId="53277"/>
    <cellStyle name="padroes 2 2 2 8" xfId="53278"/>
    <cellStyle name="padroes 2 2 2 9" xfId="53279"/>
    <cellStyle name="padroes 2 2 3" xfId="11234"/>
    <cellStyle name="padroes 2 2 3 10" xfId="53280"/>
    <cellStyle name="padroes 2 2 3 11" xfId="53281"/>
    <cellStyle name="padroes 2 2 3 2" xfId="11235"/>
    <cellStyle name="padroes 2 2 3 2 2" xfId="11236"/>
    <cellStyle name="padroes 2 2 3 2 2 2" xfId="11237"/>
    <cellStyle name="padroes 2 2 3 2 2 2 2" xfId="53282"/>
    <cellStyle name="padroes 2 2 3 2 2 2 3" xfId="53283"/>
    <cellStyle name="padroes 2 2 3 2 2 2 4" xfId="53284"/>
    <cellStyle name="padroes 2 2 3 2 2 2 5" xfId="53285"/>
    <cellStyle name="padroes 2 2 3 2 2 2 6" xfId="53286"/>
    <cellStyle name="padroes 2 2 3 2 2 2 7" xfId="53287"/>
    <cellStyle name="padroes 2 2 3 2 2 2 8" xfId="53288"/>
    <cellStyle name="padroes 2 2 3 2 2 3" xfId="53289"/>
    <cellStyle name="padroes 2 2 3 2 2 4" xfId="53290"/>
    <cellStyle name="padroes 2 2 3 2 2 5" xfId="53291"/>
    <cellStyle name="padroes 2 2 3 2 2 6" xfId="53292"/>
    <cellStyle name="padroes 2 2 3 2 2 7" xfId="53293"/>
    <cellStyle name="padroes 2 2 3 2 2 8" xfId="53294"/>
    <cellStyle name="padroes 2 2 3 2 3" xfId="11238"/>
    <cellStyle name="padroes 2 2 3 2 3 2" xfId="53295"/>
    <cellStyle name="padroes 2 2 3 2 3 3" xfId="53296"/>
    <cellStyle name="padroes 2 2 3 2 3 4" xfId="53297"/>
    <cellStyle name="padroes 2 2 3 2 3 5" xfId="53298"/>
    <cellStyle name="padroes 2 2 3 2 3 6" xfId="53299"/>
    <cellStyle name="padroes 2 2 3 2 3 7" xfId="53300"/>
    <cellStyle name="padroes 2 2 3 2 4" xfId="53301"/>
    <cellStyle name="padroes 2 2 3 2 5" xfId="53302"/>
    <cellStyle name="padroes 2 2 3 2 6" xfId="53303"/>
    <cellStyle name="padroes 2 2 3 2 7" xfId="53304"/>
    <cellStyle name="padroes 2 2 3 2 8" xfId="53305"/>
    <cellStyle name="padroes 2 2 3 3" xfId="11239"/>
    <cellStyle name="padroes 2 2 3 3 2" xfId="11240"/>
    <cellStyle name="padroes 2 2 3 3 2 2" xfId="11241"/>
    <cellStyle name="padroes 2 2 3 3 2 2 2" xfId="53306"/>
    <cellStyle name="padroes 2 2 3 3 2 2 3" xfId="53307"/>
    <cellStyle name="padroes 2 2 3 3 2 2 4" xfId="53308"/>
    <cellStyle name="padroes 2 2 3 3 2 2 5" xfId="53309"/>
    <cellStyle name="padroes 2 2 3 3 2 2 6" xfId="53310"/>
    <cellStyle name="padroes 2 2 3 3 2 2 7" xfId="53311"/>
    <cellStyle name="padroes 2 2 3 3 2 2 8" xfId="53312"/>
    <cellStyle name="padroes 2 2 3 3 2 3" xfId="53313"/>
    <cellStyle name="padroes 2 2 3 3 2 4" xfId="53314"/>
    <cellStyle name="padroes 2 2 3 3 2 5" xfId="53315"/>
    <cellStyle name="padroes 2 2 3 3 2 6" xfId="53316"/>
    <cellStyle name="padroes 2 2 3 3 2 7" xfId="53317"/>
    <cellStyle name="padroes 2 2 3 3 2 8" xfId="53318"/>
    <cellStyle name="padroes 2 2 3 3 3" xfId="11242"/>
    <cellStyle name="padroes 2 2 3 3 3 2" xfId="53319"/>
    <cellStyle name="padroes 2 2 3 3 3 3" xfId="53320"/>
    <cellStyle name="padroes 2 2 3 3 3 4" xfId="53321"/>
    <cellStyle name="padroes 2 2 3 3 3 5" xfId="53322"/>
    <cellStyle name="padroes 2 2 3 3 3 6" xfId="53323"/>
    <cellStyle name="padroes 2 2 3 3 3 7" xfId="53324"/>
    <cellStyle name="padroes 2 2 3 3 4" xfId="53325"/>
    <cellStyle name="padroes 2 2 3 3 5" xfId="53326"/>
    <cellStyle name="padroes 2 2 3 3 6" xfId="53327"/>
    <cellStyle name="padroes 2 2 3 3 7" xfId="53328"/>
    <cellStyle name="padroes 2 2 3 3 8" xfId="53329"/>
    <cellStyle name="padroes 2 2 3 4" xfId="11243"/>
    <cellStyle name="padroes 2 2 3 4 2" xfId="11244"/>
    <cellStyle name="padroes 2 2 3 4 2 2" xfId="11245"/>
    <cellStyle name="padroes 2 2 3 4 2 2 2" xfId="53330"/>
    <cellStyle name="padroes 2 2 3 4 2 2 3" xfId="53331"/>
    <cellStyle name="padroes 2 2 3 4 2 2 4" xfId="53332"/>
    <cellStyle name="padroes 2 2 3 4 2 2 5" xfId="53333"/>
    <cellStyle name="padroes 2 2 3 4 2 2 6" xfId="53334"/>
    <cellStyle name="padroes 2 2 3 4 2 2 7" xfId="53335"/>
    <cellStyle name="padroes 2 2 3 4 2 2 8" xfId="53336"/>
    <cellStyle name="padroes 2 2 3 4 2 3" xfId="53337"/>
    <cellStyle name="padroes 2 2 3 4 2 4" xfId="53338"/>
    <cellStyle name="padroes 2 2 3 4 2 5" xfId="53339"/>
    <cellStyle name="padroes 2 2 3 4 2 6" xfId="53340"/>
    <cellStyle name="padroes 2 2 3 4 2 7" xfId="53341"/>
    <cellStyle name="padroes 2 2 3 4 2 8" xfId="53342"/>
    <cellStyle name="padroes 2 2 3 4 3" xfId="11246"/>
    <cellStyle name="padroes 2 2 3 4 3 2" xfId="53343"/>
    <cellStyle name="padroes 2 2 3 4 3 3" xfId="53344"/>
    <cellStyle name="padroes 2 2 3 4 3 4" xfId="53345"/>
    <cellStyle name="padroes 2 2 3 4 3 5" xfId="53346"/>
    <cellStyle name="padroes 2 2 3 4 3 6" xfId="53347"/>
    <cellStyle name="padroes 2 2 3 4 3 7" xfId="53348"/>
    <cellStyle name="padroes 2 2 3 4 4" xfId="53349"/>
    <cellStyle name="padroes 2 2 3 4 5" xfId="53350"/>
    <cellStyle name="padroes 2 2 3 4 6" xfId="53351"/>
    <cellStyle name="padroes 2 2 3 4 7" xfId="53352"/>
    <cellStyle name="padroes 2 2 3 4 8" xfId="53353"/>
    <cellStyle name="padroes 2 2 3 5" xfId="11247"/>
    <cellStyle name="padroes 2 2 3 5 2" xfId="11248"/>
    <cellStyle name="padroes 2 2 3 5 2 2" xfId="53354"/>
    <cellStyle name="padroes 2 2 3 5 2 3" xfId="53355"/>
    <cellStyle name="padroes 2 2 3 5 2 4" xfId="53356"/>
    <cellStyle name="padroes 2 2 3 5 2 5" xfId="53357"/>
    <cellStyle name="padroes 2 2 3 5 2 6" xfId="53358"/>
    <cellStyle name="padroes 2 2 3 5 2 7" xfId="53359"/>
    <cellStyle name="padroes 2 2 3 5 2 8" xfId="53360"/>
    <cellStyle name="padroes 2 2 3 5 3" xfId="53361"/>
    <cellStyle name="padroes 2 2 3 5 4" xfId="53362"/>
    <cellStyle name="padroes 2 2 3 5 5" xfId="53363"/>
    <cellStyle name="padroes 2 2 3 5 6" xfId="53364"/>
    <cellStyle name="padroes 2 2 3 5 7" xfId="53365"/>
    <cellStyle name="padroes 2 2 3 5 8" xfId="53366"/>
    <cellStyle name="padroes 2 2 3 6" xfId="11249"/>
    <cellStyle name="padroes 2 2 3 6 2" xfId="53367"/>
    <cellStyle name="padroes 2 2 3 6 3" xfId="53368"/>
    <cellStyle name="padroes 2 2 3 6 4" xfId="53369"/>
    <cellStyle name="padroes 2 2 3 6 5" xfId="53370"/>
    <cellStyle name="padroes 2 2 3 6 6" xfId="53371"/>
    <cellStyle name="padroes 2 2 3 6 7" xfId="53372"/>
    <cellStyle name="padroes 2 2 3 7" xfId="53373"/>
    <cellStyle name="padroes 2 2 3 8" xfId="53374"/>
    <cellStyle name="padroes 2 2 3 9" xfId="53375"/>
    <cellStyle name="padroes 2 2 4" xfId="11250"/>
    <cellStyle name="padroes 2 2 4 2" xfId="11251"/>
    <cellStyle name="padroes 2 2 4 2 2" xfId="11252"/>
    <cellStyle name="padroes 2 2 4 2 2 2" xfId="53376"/>
    <cellStyle name="padroes 2 2 4 2 2 3" xfId="53377"/>
    <cellStyle name="padroes 2 2 4 2 2 4" xfId="53378"/>
    <cellStyle name="padroes 2 2 4 2 2 5" xfId="53379"/>
    <cellStyle name="padroes 2 2 4 2 2 6" xfId="53380"/>
    <cellStyle name="padroes 2 2 4 2 2 7" xfId="53381"/>
    <cellStyle name="padroes 2 2 4 2 2 8" xfId="53382"/>
    <cellStyle name="padroes 2 2 4 2 3" xfId="53383"/>
    <cellStyle name="padroes 2 2 4 2 4" xfId="53384"/>
    <cellStyle name="padroes 2 2 4 2 5" xfId="53385"/>
    <cellStyle name="padroes 2 2 4 2 6" xfId="53386"/>
    <cellStyle name="padroes 2 2 4 2 7" xfId="53387"/>
    <cellStyle name="padroes 2 2 4 2 8" xfId="53388"/>
    <cellStyle name="padroes 2 2 4 3" xfId="11253"/>
    <cellStyle name="padroes 2 2 4 3 2" xfId="53389"/>
    <cellStyle name="padroes 2 2 4 3 3" xfId="53390"/>
    <cellStyle name="padroes 2 2 4 3 4" xfId="53391"/>
    <cellStyle name="padroes 2 2 4 3 5" xfId="53392"/>
    <cellStyle name="padroes 2 2 4 3 6" xfId="53393"/>
    <cellStyle name="padroes 2 2 4 3 7" xfId="53394"/>
    <cellStyle name="padroes 2 2 4 4" xfId="53395"/>
    <cellStyle name="padroes 2 2 4 5" xfId="53396"/>
    <cellStyle name="padroes 2 2 4 6" xfId="53397"/>
    <cellStyle name="padroes 2 2 4 7" xfId="53398"/>
    <cellStyle name="padroes 2 2 4 8" xfId="53399"/>
    <cellStyle name="padroes 2 2 5" xfId="11254"/>
    <cellStyle name="padroes 2 2 5 2" xfId="11255"/>
    <cellStyle name="padroes 2 2 5 2 2" xfId="11256"/>
    <cellStyle name="padroes 2 2 5 2 2 2" xfId="53400"/>
    <cellStyle name="padroes 2 2 5 2 2 3" xfId="53401"/>
    <cellStyle name="padroes 2 2 5 2 2 4" xfId="53402"/>
    <cellStyle name="padroes 2 2 5 2 2 5" xfId="53403"/>
    <cellStyle name="padroes 2 2 5 2 2 6" xfId="53404"/>
    <cellStyle name="padroes 2 2 5 2 2 7" xfId="53405"/>
    <cellStyle name="padroes 2 2 5 2 2 8" xfId="53406"/>
    <cellStyle name="padroes 2 2 5 2 3" xfId="53407"/>
    <cellStyle name="padroes 2 2 5 2 4" xfId="53408"/>
    <cellStyle name="padroes 2 2 5 2 5" xfId="53409"/>
    <cellStyle name="padroes 2 2 5 2 6" xfId="53410"/>
    <cellStyle name="padroes 2 2 5 2 7" xfId="53411"/>
    <cellStyle name="padroes 2 2 5 2 8" xfId="53412"/>
    <cellStyle name="padroes 2 2 5 3" xfId="11257"/>
    <cellStyle name="padroes 2 2 5 3 2" xfId="53413"/>
    <cellStyle name="padroes 2 2 5 3 3" xfId="53414"/>
    <cellStyle name="padroes 2 2 5 3 4" xfId="53415"/>
    <cellStyle name="padroes 2 2 5 3 5" xfId="53416"/>
    <cellStyle name="padroes 2 2 5 3 6" xfId="53417"/>
    <cellStyle name="padroes 2 2 5 3 7" xfId="53418"/>
    <cellStyle name="padroes 2 2 5 4" xfId="53419"/>
    <cellStyle name="padroes 2 2 5 5" xfId="53420"/>
    <cellStyle name="padroes 2 2 5 6" xfId="53421"/>
    <cellStyle name="padroes 2 2 5 7" xfId="53422"/>
    <cellStyle name="padroes 2 2 5 8" xfId="53423"/>
    <cellStyle name="padroes 2 2 6" xfId="11258"/>
    <cellStyle name="padroes 2 2 6 2" xfId="11259"/>
    <cellStyle name="padroes 2 2 6 2 2" xfId="11260"/>
    <cellStyle name="padroes 2 2 6 2 2 2" xfId="53424"/>
    <cellStyle name="padroes 2 2 6 2 2 3" xfId="53425"/>
    <cellStyle name="padroes 2 2 6 2 2 4" xfId="53426"/>
    <cellStyle name="padroes 2 2 6 2 2 5" xfId="53427"/>
    <cellStyle name="padroes 2 2 6 2 2 6" xfId="53428"/>
    <cellStyle name="padroes 2 2 6 2 2 7" xfId="53429"/>
    <cellStyle name="padroes 2 2 6 2 2 8" xfId="53430"/>
    <cellStyle name="padroes 2 2 6 2 3" xfId="53431"/>
    <cellStyle name="padroes 2 2 6 2 4" xfId="53432"/>
    <cellStyle name="padroes 2 2 6 2 5" xfId="53433"/>
    <cellStyle name="padroes 2 2 6 2 6" xfId="53434"/>
    <cellStyle name="padroes 2 2 6 2 7" xfId="53435"/>
    <cellStyle name="padroes 2 2 6 2 8" xfId="53436"/>
    <cellStyle name="padroes 2 2 6 3" xfId="11261"/>
    <cellStyle name="padroes 2 2 6 3 2" xfId="53437"/>
    <cellStyle name="padroes 2 2 6 3 3" xfId="53438"/>
    <cellStyle name="padroes 2 2 6 3 4" xfId="53439"/>
    <cellStyle name="padroes 2 2 6 3 5" xfId="53440"/>
    <cellStyle name="padroes 2 2 6 3 6" xfId="53441"/>
    <cellStyle name="padroes 2 2 6 3 7" xfId="53442"/>
    <cellStyle name="padroes 2 2 6 4" xfId="53443"/>
    <cellStyle name="padroes 2 2 6 5" xfId="53444"/>
    <cellStyle name="padroes 2 2 6 6" xfId="53445"/>
    <cellStyle name="padroes 2 2 6 7" xfId="53446"/>
    <cellStyle name="padroes 2 2 6 8" xfId="53447"/>
    <cellStyle name="padroes 2 2 7" xfId="11262"/>
    <cellStyle name="padroes 2 2 7 2" xfId="11263"/>
    <cellStyle name="padroes 2 2 7 2 2" xfId="53448"/>
    <cellStyle name="padroes 2 2 7 2 3" xfId="53449"/>
    <cellStyle name="padroes 2 2 7 2 4" xfId="53450"/>
    <cellStyle name="padroes 2 2 7 2 5" xfId="53451"/>
    <cellStyle name="padroes 2 2 7 2 6" xfId="53452"/>
    <cellStyle name="padroes 2 2 7 2 7" xfId="53453"/>
    <cellStyle name="padroes 2 2 7 2 8" xfId="53454"/>
    <cellStyle name="padroes 2 2 7 3" xfId="53455"/>
    <cellStyle name="padroes 2 2 7 4" xfId="53456"/>
    <cellStyle name="padroes 2 2 7 5" xfId="53457"/>
    <cellStyle name="padroes 2 2 7 6" xfId="53458"/>
    <cellStyle name="padroes 2 2 7 7" xfId="53459"/>
    <cellStyle name="padroes 2 2 7 8" xfId="53460"/>
    <cellStyle name="padroes 2 2 8" xfId="11264"/>
    <cellStyle name="padroes 2 2 8 2" xfId="53461"/>
    <cellStyle name="padroes 2 2 8 3" xfId="53462"/>
    <cellStyle name="padroes 2 2 8 4" xfId="53463"/>
    <cellStyle name="padroes 2 2 8 5" xfId="53464"/>
    <cellStyle name="padroes 2 2 8 6" xfId="53465"/>
    <cellStyle name="padroes 2 2 8 7" xfId="53466"/>
    <cellStyle name="padroes 2 2 9" xfId="53467"/>
    <cellStyle name="padroes 2 3" xfId="11265"/>
    <cellStyle name="padroes 2 3 10" xfId="53468"/>
    <cellStyle name="padroes 2 3 11" xfId="53469"/>
    <cellStyle name="padroes 2 3 2" xfId="11266"/>
    <cellStyle name="padroes 2 3 2 2" xfId="11267"/>
    <cellStyle name="padroes 2 3 2 2 2" xfId="11268"/>
    <cellStyle name="padroes 2 3 2 2 2 2" xfId="53470"/>
    <cellStyle name="padroes 2 3 2 2 2 3" xfId="53471"/>
    <cellStyle name="padroes 2 3 2 2 2 4" xfId="53472"/>
    <cellStyle name="padroes 2 3 2 2 2 5" xfId="53473"/>
    <cellStyle name="padroes 2 3 2 2 2 6" xfId="53474"/>
    <cellStyle name="padroes 2 3 2 2 2 7" xfId="53475"/>
    <cellStyle name="padroes 2 3 2 2 2 8" xfId="53476"/>
    <cellStyle name="padroes 2 3 2 2 3" xfId="53477"/>
    <cellStyle name="padroes 2 3 2 2 4" xfId="53478"/>
    <cellStyle name="padroes 2 3 2 2 5" xfId="53479"/>
    <cellStyle name="padroes 2 3 2 2 6" xfId="53480"/>
    <cellStyle name="padroes 2 3 2 2 7" xfId="53481"/>
    <cellStyle name="padroes 2 3 2 2 8" xfId="53482"/>
    <cellStyle name="padroes 2 3 2 3" xfId="11269"/>
    <cellStyle name="padroes 2 3 2 3 2" xfId="53483"/>
    <cellStyle name="padroes 2 3 2 3 3" xfId="53484"/>
    <cellStyle name="padroes 2 3 2 3 4" xfId="53485"/>
    <cellStyle name="padroes 2 3 2 3 5" xfId="53486"/>
    <cellStyle name="padroes 2 3 2 3 6" xfId="53487"/>
    <cellStyle name="padroes 2 3 2 3 7" xfId="53488"/>
    <cellStyle name="padroes 2 3 2 4" xfId="53489"/>
    <cellStyle name="padroes 2 3 2 5" xfId="53490"/>
    <cellStyle name="padroes 2 3 2 6" xfId="53491"/>
    <cellStyle name="padroes 2 3 2 7" xfId="53492"/>
    <cellStyle name="padroes 2 3 2 8" xfId="53493"/>
    <cellStyle name="padroes 2 3 3" xfId="11270"/>
    <cellStyle name="padroes 2 3 3 2" xfId="11271"/>
    <cellStyle name="padroes 2 3 3 2 2" xfId="11272"/>
    <cellStyle name="padroes 2 3 3 2 2 2" xfId="53494"/>
    <cellStyle name="padroes 2 3 3 2 2 3" xfId="53495"/>
    <cellStyle name="padroes 2 3 3 2 2 4" xfId="53496"/>
    <cellStyle name="padroes 2 3 3 2 2 5" xfId="53497"/>
    <cellStyle name="padroes 2 3 3 2 2 6" xfId="53498"/>
    <cellStyle name="padroes 2 3 3 2 2 7" xfId="53499"/>
    <cellStyle name="padroes 2 3 3 2 2 8" xfId="53500"/>
    <cellStyle name="padroes 2 3 3 2 3" xfId="53501"/>
    <cellStyle name="padroes 2 3 3 2 4" xfId="53502"/>
    <cellStyle name="padroes 2 3 3 2 5" xfId="53503"/>
    <cellStyle name="padroes 2 3 3 2 6" xfId="53504"/>
    <cellStyle name="padroes 2 3 3 2 7" xfId="53505"/>
    <cellStyle name="padroes 2 3 3 2 8" xfId="53506"/>
    <cellStyle name="padroes 2 3 3 3" xfId="11273"/>
    <cellStyle name="padroes 2 3 3 3 2" xfId="53507"/>
    <cellStyle name="padroes 2 3 3 3 3" xfId="53508"/>
    <cellStyle name="padroes 2 3 3 3 4" xfId="53509"/>
    <cellStyle name="padroes 2 3 3 3 5" xfId="53510"/>
    <cellStyle name="padroes 2 3 3 3 6" xfId="53511"/>
    <cellStyle name="padroes 2 3 3 3 7" xfId="53512"/>
    <cellStyle name="padroes 2 3 3 4" xfId="53513"/>
    <cellStyle name="padroes 2 3 3 5" xfId="53514"/>
    <cellStyle name="padroes 2 3 3 6" xfId="53515"/>
    <cellStyle name="padroes 2 3 3 7" xfId="53516"/>
    <cellStyle name="padroes 2 3 3 8" xfId="53517"/>
    <cellStyle name="padroes 2 3 4" xfId="11274"/>
    <cellStyle name="padroes 2 3 4 2" xfId="11275"/>
    <cellStyle name="padroes 2 3 4 2 2" xfId="11276"/>
    <cellStyle name="padroes 2 3 4 2 2 2" xfId="53518"/>
    <cellStyle name="padroes 2 3 4 2 2 3" xfId="53519"/>
    <cellStyle name="padroes 2 3 4 2 2 4" xfId="53520"/>
    <cellStyle name="padroes 2 3 4 2 2 5" xfId="53521"/>
    <cellStyle name="padroes 2 3 4 2 2 6" xfId="53522"/>
    <cellStyle name="padroes 2 3 4 2 2 7" xfId="53523"/>
    <cellStyle name="padroes 2 3 4 2 2 8" xfId="53524"/>
    <cellStyle name="padroes 2 3 4 2 3" xfId="53525"/>
    <cellStyle name="padroes 2 3 4 2 4" xfId="53526"/>
    <cellStyle name="padroes 2 3 4 2 5" xfId="53527"/>
    <cellStyle name="padroes 2 3 4 2 6" xfId="53528"/>
    <cellStyle name="padroes 2 3 4 2 7" xfId="53529"/>
    <cellStyle name="padroes 2 3 4 2 8" xfId="53530"/>
    <cellStyle name="padroes 2 3 4 3" xfId="11277"/>
    <cellStyle name="padroes 2 3 4 3 2" xfId="53531"/>
    <cellStyle name="padroes 2 3 4 3 3" xfId="53532"/>
    <cellStyle name="padroes 2 3 4 3 4" xfId="53533"/>
    <cellStyle name="padroes 2 3 4 3 5" xfId="53534"/>
    <cellStyle name="padroes 2 3 4 3 6" xfId="53535"/>
    <cellStyle name="padroes 2 3 4 3 7" xfId="53536"/>
    <cellStyle name="padroes 2 3 4 4" xfId="53537"/>
    <cellStyle name="padroes 2 3 4 5" xfId="53538"/>
    <cellStyle name="padroes 2 3 4 6" xfId="53539"/>
    <cellStyle name="padroes 2 3 4 7" xfId="53540"/>
    <cellStyle name="padroes 2 3 4 8" xfId="53541"/>
    <cellStyle name="padroes 2 3 5" xfId="11278"/>
    <cellStyle name="padroes 2 3 5 2" xfId="11279"/>
    <cellStyle name="padroes 2 3 5 2 2" xfId="53542"/>
    <cellStyle name="padroes 2 3 5 2 3" xfId="53543"/>
    <cellStyle name="padroes 2 3 5 2 4" xfId="53544"/>
    <cellStyle name="padroes 2 3 5 2 5" xfId="53545"/>
    <cellStyle name="padroes 2 3 5 2 6" xfId="53546"/>
    <cellStyle name="padroes 2 3 5 2 7" xfId="53547"/>
    <cellStyle name="padroes 2 3 5 2 8" xfId="53548"/>
    <cellStyle name="padroes 2 3 5 3" xfId="53549"/>
    <cellStyle name="padroes 2 3 5 4" xfId="53550"/>
    <cellStyle name="padroes 2 3 5 5" xfId="53551"/>
    <cellStyle name="padroes 2 3 5 6" xfId="53552"/>
    <cellStyle name="padroes 2 3 5 7" xfId="53553"/>
    <cellStyle name="padroes 2 3 5 8" xfId="53554"/>
    <cellStyle name="padroes 2 3 6" xfId="11280"/>
    <cellStyle name="padroes 2 3 6 2" xfId="53555"/>
    <cellStyle name="padroes 2 3 6 3" xfId="53556"/>
    <cellStyle name="padroes 2 3 6 4" xfId="53557"/>
    <cellStyle name="padroes 2 3 6 5" xfId="53558"/>
    <cellStyle name="padroes 2 3 6 6" xfId="53559"/>
    <cellStyle name="padroes 2 3 6 7" xfId="53560"/>
    <cellStyle name="padroes 2 3 7" xfId="53561"/>
    <cellStyle name="padroes 2 3 8" xfId="53562"/>
    <cellStyle name="padroes 2 3 9" xfId="53563"/>
    <cellStyle name="padroes 2 4" xfId="11281"/>
    <cellStyle name="padroes 2 4 10" xfId="53564"/>
    <cellStyle name="padroes 2 4 11" xfId="53565"/>
    <cellStyle name="padroes 2 4 2" xfId="11282"/>
    <cellStyle name="padroes 2 4 2 2" xfId="11283"/>
    <cellStyle name="padroes 2 4 2 2 2" xfId="11284"/>
    <cellStyle name="padroes 2 4 2 2 2 2" xfId="53566"/>
    <cellStyle name="padroes 2 4 2 2 2 3" xfId="53567"/>
    <cellStyle name="padroes 2 4 2 2 2 4" xfId="53568"/>
    <cellStyle name="padroes 2 4 2 2 2 5" xfId="53569"/>
    <cellStyle name="padroes 2 4 2 2 2 6" xfId="53570"/>
    <cellStyle name="padroes 2 4 2 2 2 7" xfId="53571"/>
    <cellStyle name="padroes 2 4 2 2 2 8" xfId="53572"/>
    <cellStyle name="padroes 2 4 2 2 3" xfId="53573"/>
    <cellStyle name="padroes 2 4 2 2 4" xfId="53574"/>
    <cellStyle name="padroes 2 4 2 2 5" xfId="53575"/>
    <cellStyle name="padroes 2 4 2 2 6" xfId="53576"/>
    <cellStyle name="padroes 2 4 2 2 7" xfId="53577"/>
    <cellStyle name="padroes 2 4 2 2 8" xfId="53578"/>
    <cellStyle name="padroes 2 4 2 3" xfId="11285"/>
    <cellStyle name="padroes 2 4 2 3 2" xfId="53579"/>
    <cellStyle name="padroes 2 4 2 3 3" xfId="53580"/>
    <cellStyle name="padroes 2 4 2 3 4" xfId="53581"/>
    <cellStyle name="padroes 2 4 2 3 5" xfId="53582"/>
    <cellStyle name="padroes 2 4 2 3 6" xfId="53583"/>
    <cellStyle name="padroes 2 4 2 3 7" xfId="53584"/>
    <cellStyle name="padroes 2 4 2 4" xfId="53585"/>
    <cellStyle name="padroes 2 4 2 5" xfId="53586"/>
    <cellStyle name="padroes 2 4 2 6" xfId="53587"/>
    <cellStyle name="padroes 2 4 2 7" xfId="53588"/>
    <cellStyle name="padroes 2 4 2 8" xfId="53589"/>
    <cellStyle name="padroes 2 4 3" xfId="11286"/>
    <cellStyle name="padroes 2 4 3 2" xfId="11287"/>
    <cellStyle name="padroes 2 4 3 2 2" xfId="11288"/>
    <cellStyle name="padroes 2 4 3 2 2 2" xfId="53590"/>
    <cellStyle name="padroes 2 4 3 2 2 3" xfId="53591"/>
    <cellStyle name="padroes 2 4 3 2 2 4" xfId="53592"/>
    <cellStyle name="padroes 2 4 3 2 2 5" xfId="53593"/>
    <cellStyle name="padroes 2 4 3 2 2 6" xfId="53594"/>
    <cellStyle name="padroes 2 4 3 2 2 7" xfId="53595"/>
    <cellStyle name="padroes 2 4 3 2 2 8" xfId="53596"/>
    <cellStyle name="padroes 2 4 3 2 3" xfId="53597"/>
    <cellStyle name="padroes 2 4 3 2 4" xfId="53598"/>
    <cellStyle name="padroes 2 4 3 2 5" xfId="53599"/>
    <cellStyle name="padroes 2 4 3 2 6" xfId="53600"/>
    <cellStyle name="padroes 2 4 3 2 7" xfId="53601"/>
    <cellStyle name="padroes 2 4 3 2 8" xfId="53602"/>
    <cellStyle name="padroes 2 4 3 3" xfId="11289"/>
    <cellStyle name="padroes 2 4 3 3 2" xfId="53603"/>
    <cellStyle name="padroes 2 4 3 3 3" xfId="53604"/>
    <cellStyle name="padroes 2 4 3 3 4" xfId="53605"/>
    <cellStyle name="padroes 2 4 3 3 5" xfId="53606"/>
    <cellStyle name="padroes 2 4 3 3 6" xfId="53607"/>
    <cellStyle name="padroes 2 4 3 3 7" xfId="53608"/>
    <cellStyle name="padroes 2 4 3 4" xfId="53609"/>
    <cellStyle name="padroes 2 4 3 5" xfId="53610"/>
    <cellStyle name="padroes 2 4 3 6" xfId="53611"/>
    <cellStyle name="padroes 2 4 3 7" xfId="53612"/>
    <cellStyle name="padroes 2 4 3 8" xfId="53613"/>
    <cellStyle name="padroes 2 4 4" xfId="11290"/>
    <cellStyle name="padroes 2 4 4 2" xfId="11291"/>
    <cellStyle name="padroes 2 4 4 2 2" xfId="11292"/>
    <cellStyle name="padroes 2 4 4 2 2 2" xfId="53614"/>
    <cellStyle name="padroes 2 4 4 2 2 3" xfId="53615"/>
    <cellStyle name="padroes 2 4 4 2 2 4" xfId="53616"/>
    <cellStyle name="padroes 2 4 4 2 2 5" xfId="53617"/>
    <cellStyle name="padroes 2 4 4 2 2 6" xfId="53618"/>
    <cellStyle name="padroes 2 4 4 2 2 7" xfId="53619"/>
    <cellStyle name="padroes 2 4 4 2 2 8" xfId="53620"/>
    <cellStyle name="padroes 2 4 4 2 3" xfId="53621"/>
    <cellStyle name="padroes 2 4 4 2 4" xfId="53622"/>
    <cellStyle name="padroes 2 4 4 2 5" xfId="53623"/>
    <cellStyle name="padroes 2 4 4 2 6" xfId="53624"/>
    <cellStyle name="padroes 2 4 4 2 7" xfId="53625"/>
    <cellStyle name="padroes 2 4 4 2 8" xfId="53626"/>
    <cellStyle name="padroes 2 4 4 3" xfId="11293"/>
    <cellStyle name="padroes 2 4 4 3 2" xfId="53627"/>
    <cellStyle name="padroes 2 4 4 3 3" xfId="53628"/>
    <cellStyle name="padroes 2 4 4 3 4" xfId="53629"/>
    <cellStyle name="padroes 2 4 4 3 5" xfId="53630"/>
    <cellStyle name="padroes 2 4 4 3 6" xfId="53631"/>
    <cellStyle name="padroes 2 4 4 3 7" xfId="53632"/>
    <cellStyle name="padroes 2 4 4 4" xfId="53633"/>
    <cellStyle name="padroes 2 4 4 5" xfId="53634"/>
    <cellStyle name="padroes 2 4 4 6" xfId="53635"/>
    <cellStyle name="padroes 2 4 4 7" xfId="53636"/>
    <cellStyle name="padroes 2 4 4 8" xfId="53637"/>
    <cellStyle name="padroes 2 4 5" xfId="11294"/>
    <cellStyle name="padroes 2 4 5 2" xfId="11295"/>
    <cellStyle name="padroes 2 4 5 2 2" xfId="53638"/>
    <cellStyle name="padroes 2 4 5 2 3" xfId="53639"/>
    <cellStyle name="padroes 2 4 5 2 4" xfId="53640"/>
    <cellStyle name="padroes 2 4 5 2 5" xfId="53641"/>
    <cellStyle name="padroes 2 4 5 2 6" xfId="53642"/>
    <cellStyle name="padroes 2 4 5 2 7" xfId="53643"/>
    <cellStyle name="padroes 2 4 5 2 8" xfId="53644"/>
    <cellStyle name="padroes 2 4 5 3" xfId="53645"/>
    <cellStyle name="padroes 2 4 5 4" xfId="53646"/>
    <cellStyle name="padroes 2 4 5 5" xfId="53647"/>
    <cellStyle name="padroes 2 4 5 6" xfId="53648"/>
    <cellStyle name="padroes 2 4 5 7" xfId="53649"/>
    <cellStyle name="padroes 2 4 5 8" xfId="53650"/>
    <cellStyle name="padroes 2 4 6" xfId="11296"/>
    <cellStyle name="padroes 2 4 6 2" xfId="53651"/>
    <cellStyle name="padroes 2 4 6 3" xfId="53652"/>
    <cellStyle name="padroes 2 4 6 4" xfId="53653"/>
    <cellStyle name="padroes 2 4 6 5" xfId="53654"/>
    <cellStyle name="padroes 2 4 6 6" xfId="53655"/>
    <cellStyle name="padroes 2 4 6 7" xfId="53656"/>
    <cellStyle name="padroes 2 4 7" xfId="53657"/>
    <cellStyle name="padroes 2 4 8" xfId="53658"/>
    <cellStyle name="padroes 2 4 9" xfId="53659"/>
    <cellStyle name="padroes 2 5" xfId="11297"/>
    <cellStyle name="padroes 2 5 2" xfId="11298"/>
    <cellStyle name="padroes 2 5 2 2" xfId="11299"/>
    <cellStyle name="padroes 2 5 2 2 2" xfId="53660"/>
    <cellStyle name="padroes 2 5 2 2 3" xfId="53661"/>
    <cellStyle name="padroes 2 5 2 2 4" xfId="53662"/>
    <cellStyle name="padroes 2 5 2 2 5" xfId="53663"/>
    <cellStyle name="padroes 2 5 2 2 6" xfId="53664"/>
    <cellStyle name="padroes 2 5 2 2 7" xfId="53665"/>
    <cellStyle name="padroes 2 5 2 2 8" xfId="53666"/>
    <cellStyle name="padroes 2 5 2 3" xfId="53667"/>
    <cellStyle name="padroes 2 5 2 4" xfId="53668"/>
    <cellStyle name="padroes 2 5 2 5" xfId="53669"/>
    <cellStyle name="padroes 2 5 2 6" xfId="53670"/>
    <cellStyle name="padroes 2 5 2 7" xfId="53671"/>
    <cellStyle name="padroes 2 5 2 8" xfId="53672"/>
    <cellStyle name="padroes 2 5 3" xfId="11300"/>
    <cellStyle name="padroes 2 5 3 2" xfId="53673"/>
    <cellStyle name="padroes 2 5 3 3" xfId="53674"/>
    <cellStyle name="padroes 2 5 3 4" xfId="53675"/>
    <cellStyle name="padroes 2 5 3 5" xfId="53676"/>
    <cellStyle name="padroes 2 5 3 6" xfId="53677"/>
    <cellStyle name="padroes 2 5 3 7" xfId="53678"/>
    <cellStyle name="padroes 2 5 4" xfId="53679"/>
    <cellStyle name="padroes 2 5 5" xfId="53680"/>
    <cellStyle name="padroes 2 5 6" xfId="53681"/>
    <cellStyle name="padroes 2 5 7" xfId="53682"/>
    <cellStyle name="padroes 2 5 8" xfId="53683"/>
    <cellStyle name="padroes 2 6" xfId="11301"/>
    <cellStyle name="padroes 2 6 2" xfId="11302"/>
    <cellStyle name="padroes 2 6 2 2" xfId="11303"/>
    <cellStyle name="padroes 2 6 2 2 2" xfId="53684"/>
    <cellStyle name="padroes 2 6 2 2 3" xfId="53685"/>
    <cellStyle name="padroes 2 6 2 2 4" xfId="53686"/>
    <cellStyle name="padroes 2 6 2 2 5" xfId="53687"/>
    <cellStyle name="padroes 2 6 2 2 6" xfId="53688"/>
    <cellStyle name="padroes 2 6 2 2 7" xfId="53689"/>
    <cellStyle name="padroes 2 6 2 2 8" xfId="53690"/>
    <cellStyle name="padroes 2 6 2 3" xfId="53691"/>
    <cellStyle name="padroes 2 6 2 4" xfId="53692"/>
    <cellStyle name="padroes 2 6 2 5" xfId="53693"/>
    <cellStyle name="padroes 2 6 2 6" xfId="53694"/>
    <cellStyle name="padroes 2 6 2 7" xfId="53695"/>
    <cellStyle name="padroes 2 6 2 8" xfId="53696"/>
    <cellStyle name="padroes 2 6 3" xfId="11304"/>
    <cellStyle name="padroes 2 6 3 2" xfId="53697"/>
    <cellStyle name="padroes 2 6 3 3" xfId="53698"/>
    <cellStyle name="padroes 2 6 3 4" xfId="53699"/>
    <cellStyle name="padroes 2 6 3 5" xfId="53700"/>
    <cellStyle name="padroes 2 6 3 6" xfId="53701"/>
    <cellStyle name="padroes 2 6 3 7" xfId="53702"/>
    <cellStyle name="padroes 2 6 4" xfId="53703"/>
    <cellStyle name="padroes 2 6 5" xfId="53704"/>
    <cellStyle name="padroes 2 6 6" xfId="53705"/>
    <cellStyle name="padroes 2 6 7" xfId="53706"/>
    <cellStyle name="padroes 2 6 8" xfId="53707"/>
    <cellStyle name="padroes 2 7" xfId="11305"/>
    <cellStyle name="padroes 2 7 2" xfId="11306"/>
    <cellStyle name="padroes 2 7 2 2" xfId="11307"/>
    <cellStyle name="padroes 2 7 2 2 2" xfId="53708"/>
    <cellStyle name="padroes 2 7 2 2 3" xfId="53709"/>
    <cellStyle name="padroes 2 7 2 2 4" xfId="53710"/>
    <cellStyle name="padroes 2 7 2 2 5" xfId="53711"/>
    <cellStyle name="padroes 2 7 2 2 6" xfId="53712"/>
    <cellStyle name="padroes 2 7 2 2 7" xfId="53713"/>
    <cellStyle name="padroes 2 7 2 2 8" xfId="53714"/>
    <cellStyle name="padroes 2 7 2 3" xfId="53715"/>
    <cellStyle name="padroes 2 7 2 4" xfId="53716"/>
    <cellStyle name="padroes 2 7 2 5" xfId="53717"/>
    <cellStyle name="padroes 2 7 2 6" xfId="53718"/>
    <cellStyle name="padroes 2 7 2 7" xfId="53719"/>
    <cellStyle name="padroes 2 7 2 8" xfId="53720"/>
    <cellStyle name="padroes 2 7 3" xfId="11308"/>
    <cellStyle name="padroes 2 7 3 2" xfId="53721"/>
    <cellStyle name="padroes 2 7 3 3" xfId="53722"/>
    <cellStyle name="padroes 2 7 3 4" xfId="53723"/>
    <cellStyle name="padroes 2 7 3 5" xfId="53724"/>
    <cellStyle name="padroes 2 7 3 6" xfId="53725"/>
    <cellStyle name="padroes 2 7 3 7" xfId="53726"/>
    <cellStyle name="padroes 2 7 4" xfId="53727"/>
    <cellStyle name="padroes 2 7 5" xfId="53728"/>
    <cellStyle name="padroes 2 7 6" xfId="53729"/>
    <cellStyle name="padroes 2 7 7" xfId="53730"/>
    <cellStyle name="padroes 2 7 8" xfId="53731"/>
    <cellStyle name="padroes 2 8" xfId="11309"/>
    <cellStyle name="padroes 2 8 2" xfId="11310"/>
    <cellStyle name="padroes 2 8 2 2" xfId="53732"/>
    <cellStyle name="padroes 2 8 2 3" xfId="53733"/>
    <cellStyle name="padroes 2 8 2 4" xfId="53734"/>
    <cellStyle name="padroes 2 8 2 5" xfId="53735"/>
    <cellStyle name="padroes 2 8 2 6" xfId="53736"/>
    <cellStyle name="padroes 2 8 2 7" xfId="53737"/>
    <cellStyle name="padroes 2 8 2 8" xfId="53738"/>
    <cellStyle name="padroes 2 8 3" xfId="53739"/>
    <cellStyle name="padroes 2 8 4" xfId="53740"/>
    <cellStyle name="padroes 2 8 5" xfId="53741"/>
    <cellStyle name="padroes 2 8 6" xfId="53742"/>
    <cellStyle name="padroes 2 8 7" xfId="53743"/>
    <cellStyle name="padroes 2 8 8" xfId="53744"/>
    <cellStyle name="padroes 2 9" xfId="11311"/>
    <cellStyle name="padroes 2 9 2" xfId="53745"/>
    <cellStyle name="padroes 2 9 3" xfId="53746"/>
    <cellStyle name="padroes 2 9 4" xfId="53747"/>
    <cellStyle name="padroes 2 9 5" xfId="53748"/>
    <cellStyle name="padroes 2 9 6" xfId="53749"/>
    <cellStyle name="padroes 2 9 7" xfId="53750"/>
    <cellStyle name="padroes 20" xfId="53751"/>
    <cellStyle name="padroes 21" xfId="53752"/>
    <cellStyle name="padroes 22" xfId="53753"/>
    <cellStyle name="padroes 23" xfId="53754"/>
    <cellStyle name="padroes 3" xfId="11312"/>
    <cellStyle name="padroes 3 10" xfId="53755"/>
    <cellStyle name="padroes 3 11" xfId="53756"/>
    <cellStyle name="padroes 3 12" xfId="53757"/>
    <cellStyle name="padroes 3 13" xfId="53758"/>
    <cellStyle name="padroes 3 14" xfId="53759"/>
    <cellStyle name="padroes 3 2" xfId="11313"/>
    <cellStyle name="padroes 3 2 10" xfId="53760"/>
    <cellStyle name="padroes 3 2 11" xfId="53761"/>
    <cellStyle name="padroes 3 2 12" xfId="53762"/>
    <cellStyle name="padroes 3 2 13" xfId="53763"/>
    <cellStyle name="padroes 3 2 2" xfId="11314"/>
    <cellStyle name="padroes 3 2 2 10" xfId="53764"/>
    <cellStyle name="padroes 3 2 2 11" xfId="53765"/>
    <cellStyle name="padroes 3 2 2 2" xfId="11315"/>
    <cellStyle name="padroes 3 2 2 2 10" xfId="53766"/>
    <cellStyle name="padroes 3 2 2 2 11" xfId="53767"/>
    <cellStyle name="padroes 3 2 2 2 2" xfId="11316"/>
    <cellStyle name="padroes 3 2 2 2 2 2" xfId="11317"/>
    <cellStyle name="padroes 3 2 2 2 2 2 2" xfId="11318"/>
    <cellStyle name="padroes 3 2 2 2 2 2 2 2" xfId="53768"/>
    <cellStyle name="padroes 3 2 2 2 2 2 2 3" xfId="53769"/>
    <cellStyle name="padroes 3 2 2 2 2 2 2 4" xfId="53770"/>
    <cellStyle name="padroes 3 2 2 2 2 2 2 5" xfId="53771"/>
    <cellStyle name="padroes 3 2 2 2 2 2 2 6" xfId="53772"/>
    <cellStyle name="padroes 3 2 2 2 2 2 2 7" xfId="53773"/>
    <cellStyle name="padroes 3 2 2 2 2 2 2 8" xfId="53774"/>
    <cellStyle name="padroes 3 2 2 2 2 2 3" xfId="53775"/>
    <cellStyle name="padroes 3 2 2 2 2 2 4" xfId="53776"/>
    <cellStyle name="padroes 3 2 2 2 2 2 5" xfId="53777"/>
    <cellStyle name="padroes 3 2 2 2 2 2 6" xfId="53778"/>
    <cellStyle name="padroes 3 2 2 2 2 2 7" xfId="53779"/>
    <cellStyle name="padroes 3 2 2 2 2 2 8" xfId="53780"/>
    <cellStyle name="padroes 3 2 2 2 2 3" xfId="11319"/>
    <cellStyle name="padroes 3 2 2 2 2 3 2" xfId="53781"/>
    <cellStyle name="padroes 3 2 2 2 2 3 3" xfId="53782"/>
    <cellStyle name="padroes 3 2 2 2 2 3 4" xfId="53783"/>
    <cellStyle name="padroes 3 2 2 2 2 3 5" xfId="53784"/>
    <cellStyle name="padroes 3 2 2 2 2 3 6" xfId="53785"/>
    <cellStyle name="padroes 3 2 2 2 2 3 7" xfId="53786"/>
    <cellStyle name="padroes 3 2 2 2 2 4" xfId="53787"/>
    <cellStyle name="padroes 3 2 2 2 2 5" xfId="53788"/>
    <cellStyle name="padroes 3 2 2 2 2 6" xfId="53789"/>
    <cellStyle name="padroes 3 2 2 2 2 7" xfId="53790"/>
    <cellStyle name="padroes 3 2 2 2 2 8" xfId="53791"/>
    <cellStyle name="padroes 3 2 2 2 3" xfId="11320"/>
    <cellStyle name="padroes 3 2 2 2 3 2" xfId="11321"/>
    <cellStyle name="padroes 3 2 2 2 3 2 2" xfId="11322"/>
    <cellStyle name="padroes 3 2 2 2 3 2 2 2" xfId="53792"/>
    <cellStyle name="padroes 3 2 2 2 3 2 2 3" xfId="53793"/>
    <cellStyle name="padroes 3 2 2 2 3 2 2 4" xfId="53794"/>
    <cellStyle name="padroes 3 2 2 2 3 2 2 5" xfId="53795"/>
    <cellStyle name="padroes 3 2 2 2 3 2 2 6" xfId="53796"/>
    <cellStyle name="padroes 3 2 2 2 3 2 2 7" xfId="53797"/>
    <cellStyle name="padroes 3 2 2 2 3 2 2 8" xfId="53798"/>
    <cellStyle name="padroes 3 2 2 2 3 2 3" xfId="53799"/>
    <cellStyle name="padroes 3 2 2 2 3 2 4" xfId="53800"/>
    <cellStyle name="padroes 3 2 2 2 3 2 5" xfId="53801"/>
    <cellStyle name="padroes 3 2 2 2 3 2 6" xfId="53802"/>
    <cellStyle name="padroes 3 2 2 2 3 2 7" xfId="53803"/>
    <cellStyle name="padroes 3 2 2 2 3 2 8" xfId="53804"/>
    <cellStyle name="padroes 3 2 2 2 3 3" xfId="11323"/>
    <cellStyle name="padroes 3 2 2 2 3 3 2" xfId="53805"/>
    <cellStyle name="padroes 3 2 2 2 3 3 3" xfId="53806"/>
    <cellStyle name="padroes 3 2 2 2 3 3 4" xfId="53807"/>
    <cellStyle name="padroes 3 2 2 2 3 3 5" xfId="53808"/>
    <cellStyle name="padroes 3 2 2 2 3 3 6" xfId="53809"/>
    <cellStyle name="padroes 3 2 2 2 3 3 7" xfId="53810"/>
    <cellStyle name="padroes 3 2 2 2 3 4" xfId="53811"/>
    <cellStyle name="padroes 3 2 2 2 3 5" xfId="53812"/>
    <cellStyle name="padroes 3 2 2 2 3 6" xfId="53813"/>
    <cellStyle name="padroes 3 2 2 2 3 7" xfId="53814"/>
    <cellStyle name="padroes 3 2 2 2 3 8" xfId="53815"/>
    <cellStyle name="padroes 3 2 2 2 4" xfId="11324"/>
    <cellStyle name="padroes 3 2 2 2 4 2" xfId="11325"/>
    <cellStyle name="padroes 3 2 2 2 4 2 2" xfId="11326"/>
    <cellStyle name="padroes 3 2 2 2 4 2 2 2" xfId="53816"/>
    <cellStyle name="padroes 3 2 2 2 4 2 2 3" xfId="53817"/>
    <cellStyle name="padroes 3 2 2 2 4 2 2 4" xfId="53818"/>
    <cellStyle name="padroes 3 2 2 2 4 2 2 5" xfId="53819"/>
    <cellStyle name="padroes 3 2 2 2 4 2 2 6" xfId="53820"/>
    <cellStyle name="padroes 3 2 2 2 4 2 2 7" xfId="53821"/>
    <cellStyle name="padroes 3 2 2 2 4 2 2 8" xfId="53822"/>
    <cellStyle name="padroes 3 2 2 2 4 2 3" xfId="53823"/>
    <cellStyle name="padroes 3 2 2 2 4 2 4" xfId="53824"/>
    <cellStyle name="padroes 3 2 2 2 4 2 5" xfId="53825"/>
    <cellStyle name="padroes 3 2 2 2 4 2 6" xfId="53826"/>
    <cellStyle name="padroes 3 2 2 2 4 2 7" xfId="53827"/>
    <cellStyle name="padroes 3 2 2 2 4 2 8" xfId="53828"/>
    <cellStyle name="padroes 3 2 2 2 4 3" xfId="11327"/>
    <cellStyle name="padroes 3 2 2 2 4 3 2" xfId="53829"/>
    <cellStyle name="padroes 3 2 2 2 4 3 3" xfId="53830"/>
    <cellStyle name="padroes 3 2 2 2 4 3 4" xfId="53831"/>
    <cellStyle name="padroes 3 2 2 2 4 3 5" xfId="53832"/>
    <cellStyle name="padroes 3 2 2 2 4 3 6" xfId="53833"/>
    <cellStyle name="padroes 3 2 2 2 4 3 7" xfId="53834"/>
    <cellStyle name="padroes 3 2 2 2 4 4" xfId="53835"/>
    <cellStyle name="padroes 3 2 2 2 4 5" xfId="53836"/>
    <cellStyle name="padroes 3 2 2 2 4 6" xfId="53837"/>
    <cellStyle name="padroes 3 2 2 2 4 7" xfId="53838"/>
    <cellStyle name="padroes 3 2 2 2 4 8" xfId="53839"/>
    <cellStyle name="padroes 3 2 2 2 5" xfId="11328"/>
    <cellStyle name="padroes 3 2 2 2 5 2" xfId="11329"/>
    <cellStyle name="padroes 3 2 2 2 5 2 2" xfId="53840"/>
    <cellStyle name="padroes 3 2 2 2 5 2 3" xfId="53841"/>
    <cellStyle name="padroes 3 2 2 2 5 2 4" xfId="53842"/>
    <cellStyle name="padroes 3 2 2 2 5 2 5" xfId="53843"/>
    <cellStyle name="padroes 3 2 2 2 5 2 6" xfId="53844"/>
    <cellStyle name="padroes 3 2 2 2 5 2 7" xfId="53845"/>
    <cellStyle name="padroes 3 2 2 2 5 2 8" xfId="53846"/>
    <cellStyle name="padroes 3 2 2 2 5 3" xfId="53847"/>
    <cellStyle name="padroes 3 2 2 2 5 4" xfId="53848"/>
    <cellStyle name="padroes 3 2 2 2 5 5" xfId="53849"/>
    <cellStyle name="padroes 3 2 2 2 5 6" xfId="53850"/>
    <cellStyle name="padroes 3 2 2 2 5 7" xfId="53851"/>
    <cellStyle name="padroes 3 2 2 2 5 8" xfId="53852"/>
    <cellStyle name="padroes 3 2 2 2 6" xfId="11330"/>
    <cellStyle name="padroes 3 2 2 2 6 2" xfId="53853"/>
    <cellStyle name="padroes 3 2 2 2 6 3" xfId="53854"/>
    <cellStyle name="padroes 3 2 2 2 6 4" xfId="53855"/>
    <cellStyle name="padroes 3 2 2 2 6 5" xfId="53856"/>
    <cellStyle name="padroes 3 2 2 2 6 6" xfId="53857"/>
    <cellStyle name="padroes 3 2 2 2 6 7" xfId="53858"/>
    <cellStyle name="padroes 3 2 2 2 7" xfId="53859"/>
    <cellStyle name="padroes 3 2 2 2 8" xfId="53860"/>
    <cellStyle name="padroes 3 2 2 2 9" xfId="53861"/>
    <cellStyle name="padroes 3 2 2 3" xfId="11331"/>
    <cellStyle name="padroes 3 2 2 3 2" xfId="11332"/>
    <cellStyle name="padroes 3 2 2 3 2 2" xfId="11333"/>
    <cellStyle name="padroes 3 2 2 3 2 2 2" xfId="53862"/>
    <cellStyle name="padroes 3 2 2 3 2 2 3" xfId="53863"/>
    <cellStyle name="padroes 3 2 2 3 2 2 4" xfId="53864"/>
    <cellStyle name="padroes 3 2 2 3 2 2 5" xfId="53865"/>
    <cellStyle name="padroes 3 2 2 3 2 2 6" xfId="53866"/>
    <cellStyle name="padroes 3 2 2 3 2 2 7" xfId="53867"/>
    <cellStyle name="padroes 3 2 2 3 2 2 8" xfId="53868"/>
    <cellStyle name="padroes 3 2 2 3 2 3" xfId="53869"/>
    <cellStyle name="padroes 3 2 2 3 2 4" xfId="53870"/>
    <cellStyle name="padroes 3 2 2 3 2 5" xfId="53871"/>
    <cellStyle name="padroes 3 2 2 3 2 6" xfId="53872"/>
    <cellStyle name="padroes 3 2 2 3 2 7" xfId="53873"/>
    <cellStyle name="padroes 3 2 2 3 2 8" xfId="53874"/>
    <cellStyle name="padroes 3 2 2 3 3" xfId="11334"/>
    <cellStyle name="padroes 3 2 2 3 3 2" xfId="53875"/>
    <cellStyle name="padroes 3 2 2 3 3 3" xfId="53876"/>
    <cellStyle name="padroes 3 2 2 3 3 4" xfId="53877"/>
    <cellStyle name="padroes 3 2 2 3 3 5" xfId="53878"/>
    <cellStyle name="padroes 3 2 2 3 3 6" xfId="53879"/>
    <cellStyle name="padroes 3 2 2 3 3 7" xfId="53880"/>
    <cellStyle name="padroes 3 2 2 3 4" xfId="53881"/>
    <cellStyle name="padroes 3 2 2 3 5" xfId="53882"/>
    <cellStyle name="padroes 3 2 2 3 6" xfId="53883"/>
    <cellStyle name="padroes 3 2 2 3 7" xfId="53884"/>
    <cellStyle name="padroes 3 2 2 3 8" xfId="53885"/>
    <cellStyle name="padroes 3 2 2 4" xfId="11335"/>
    <cellStyle name="padroes 3 2 2 4 2" xfId="11336"/>
    <cellStyle name="padroes 3 2 2 4 2 2" xfId="11337"/>
    <cellStyle name="padroes 3 2 2 4 2 2 2" xfId="53886"/>
    <cellStyle name="padroes 3 2 2 4 2 2 3" xfId="53887"/>
    <cellStyle name="padroes 3 2 2 4 2 2 4" xfId="53888"/>
    <cellStyle name="padroes 3 2 2 4 2 2 5" xfId="53889"/>
    <cellStyle name="padroes 3 2 2 4 2 2 6" xfId="53890"/>
    <cellStyle name="padroes 3 2 2 4 2 2 7" xfId="53891"/>
    <cellStyle name="padroes 3 2 2 4 2 2 8" xfId="53892"/>
    <cellStyle name="padroes 3 2 2 4 2 3" xfId="53893"/>
    <cellStyle name="padroes 3 2 2 4 2 4" xfId="53894"/>
    <cellStyle name="padroes 3 2 2 4 2 5" xfId="53895"/>
    <cellStyle name="padroes 3 2 2 4 2 6" xfId="53896"/>
    <cellStyle name="padroes 3 2 2 4 2 7" xfId="53897"/>
    <cellStyle name="padroes 3 2 2 4 2 8" xfId="53898"/>
    <cellStyle name="padroes 3 2 2 4 3" xfId="11338"/>
    <cellStyle name="padroes 3 2 2 4 3 2" xfId="53899"/>
    <cellStyle name="padroes 3 2 2 4 3 3" xfId="53900"/>
    <cellStyle name="padroes 3 2 2 4 3 4" xfId="53901"/>
    <cellStyle name="padroes 3 2 2 4 3 5" xfId="53902"/>
    <cellStyle name="padroes 3 2 2 4 3 6" xfId="53903"/>
    <cellStyle name="padroes 3 2 2 4 3 7" xfId="53904"/>
    <cellStyle name="padroes 3 2 2 4 4" xfId="53905"/>
    <cellStyle name="padroes 3 2 2 4 5" xfId="53906"/>
    <cellStyle name="padroes 3 2 2 4 6" xfId="53907"/>
    <cellStyle name="padroes 3 2 2 4 7" xfId="53908"/>
    <cellStyle name="padroes 3 2 2 4 8" xfId="53909"/>
    <cellStyle name="padroes 3 2 2 5" xfId="11339"/>
    <cellStyle name="padroes 3 2 2 5 2" xfId="11340"/>
    <cellStyle name="padroes 3 2 2 5 2 2" xfId="53910"/>
    <cellStyle name="padroes 3 2 2 5 2 3" xfId="53911"/>
    <cellStyle name="padroes 3 2 2 5 2 4" xfId="53912"/>
    <cellStyle name="padroes 3 2 2 5 2 5" xfId="53913"/>
    <cellStyle name="padroes 3 2 2 5 2 6" xfId="53914"/>
    <cellStyle name="padroes 3 2 2 5 2 7" xfId="53915"/>
    <cellStyle name="padroes 3 2 2 5 2 8" xfId="53916"/>
    <cellStyle name="padroes 3 2 2 5 3" xfId="53917"/>
    <cellStyle name="padroes 3 2 2 5 4" xfId="53918"/>
    <cellStyle name="padroes 3 2 2 5 5" xfId="53919"/>
    <cellStyle name="padroes 3 2 2 5 6" xfId="53920"/>
    <cellStyle name="padroes 3 2 2 5 7" xfId="53921"/>
    <cellStyle name="padroes 3 2 2 5 8" xfId="53922"/>
    <cellStyle name="padroes 3 2 2 6" xfId="11341"/>
    <cellStyle name="padroes 3 2 2 6 2" xfId="53923"/>
    <cellStyle name="padroes 3 2 2 6 3" xfId="53924"/>
    <cellStyle name="padroes 3 2 2 6 4" xfId="53925"/>
    <cellStyle name="padroes 3 2 2 6 5" xfId="53926"/>
    <cellStyle name="padroes 3 2 2 6 6" xfId="53927"/>
    <cellStyle name="padroes 3 2 2 6 7" xfId="53928"/>
    <cellStyle name="padroes 3 2 2 7" xfId="53929"/>
    <cellStyle name="padroes 3 2 2 8" xfId="53930"/>
    <cellStyle name="padroes 3 2 2 9" xfId="53931"/>
    <cellStyle name="padroes 3 2 3" xfId="11342"/>
    <cellStyle name="padroes 3 2 3 10" xfId="53932"/>
    <cellStyle name="padroes 3 2 3 11" xfId="53933"/>
    <cellStyle name="padroes 3 2 3 2" xfId="11343"/>
    <cellStyle name="padroes 3 2 3 2 2" xfId="11344"/>
    <cellStyle name="padroes 3 2 3 2 2 2" xfId="11345"/>
    <cellStyle name="padroes 3 2 3 2 2 2 2" xfId="53934"/>
    <cellStyle name="padroes 3 2 3 2 2 2 3" xfId="53935"/>
    <cellStyle name="padroes 3 2 3 2 2 2 4" xfId="53936"/>
    <cellStyle name="padroes 3 2 3 2 2 2 5" xfId="53937"/>
    <cellStyle name="padroes 3 2 3 2 2 2 6" xfId="53938"/>
    <cellStyle name="padroes 3 2 3 2 2 2 7" xfId="53939"/>
    <cellStyle name="padroes 3 2 3 2 2 2 8" xfId="53940"/>
    <cellStyle name="padroes 3 2 3 2 2 3" xfId="53941"/>
    <cellStyle name="padroes 3 2 3 2 2 4" xfId="53942"/>
    <cellStyle name="padroes 3 2 3 2 2 5" xfId="53943"/>
    <cellStyle name="padroes 3 2 3 2 2 6" xfId="53944"/>
    <cellStyle name="padroes 3 2 3 2 2 7" xfId="53945"/>
    <cellStyle name="padroes 3 2 3 2 2 8" xfId="53946"/>
    <cellStyle name="padroes 3 2 3 2 3" xfId="11346"/>
    <cellStyle name="padroes 3 2 3 2 3 2" xfId="53947"/>
    <cellStyle name="padroes 3 2 3 2 3 3" xfId="53948"/>
    <cellStyle name="padroes 3 2 3 2 3 4" xfId="53949"/>
    <cellStyle name="padroes 3 2 3 2 3 5" xfId="53950"/>
    <cellStyle name="padroes 3 2 3 2 3 6" xfId="53951"/>
    <cellStyle name="padroes 3 2 3 2 3 7" xfId="53952"/>
    <cellStyle name="padroes 3 2 3 2 4" xfId="53953"/>
    <cellStyle name="padroes 3 2 3 2 5" xfId="53954"/>
    <cellStyle name="padroes 3 2 3 2 6" xfId="53955"/>
    <cellStyle name="padroes 3 2 3 2 7" xfId="53956"/>
    <cellStyle name="padroes 3 2 3 2 8" xfId="53957"/>
    <cellStyle name="padroes 3 2 3 3" xfId="11347"/>
    <cellStyle name="padroes 3 2 3 3 2" xfId="11348"/>
    <cellStyle name="padroes 3 2 3 3 2 2" xfId="11349"/>
    <cellStyle name="padroes 3 2 3 3 2 2 2" xfId="53958"/>
    <cellStyle name="padroes 3 2 3 3 2 2 3" xfId="53959"/>
    <cellStyle name="padroes 3 2 3 3 2 2 4" xfId="53960"/>
    <cellStyle name="padroes 3 2 3 3 2 2 5" xfId="53961"/>
    <cellStyle name="padroes 3 2 3 3 2 2 6" xfId="53962"/>
    <cellStyle name="padroes 3 2 3 3 2 2 7" xfId="53963"/>
    <cellStyle name="padroes 3 2 3 3 2 2 8" xfId="53964"/>
    <cellStyle name="padroes 3 2 3 3 2 3" xfId="53965"/>
    <cellStyle name="padroes 3 2 3 3 2 4" xfId="53966"/>
    <cellStyle name="padroes 3 2 3 3 2 5" xfId="53967"/>
    <cellStyle name="padroes 3 2 3 3 2 6" xfId="53968"/>
    <cellStyle name="padroes 3 2 3 3 2 7" xfId="53969"/>
    <cellStyle name="padroes 3 2 3 3 2 8" xfId="53970"/>
    <cellStyle name="padroes 3 2 3 3 3" xfId="11350"/>
    <cellStyle name="padroes 3 2 3 3 3 2" xfId="53971"/>
    <cellStyle name="padroes 3 2 3 3 3 3" xfId="53972"/>
    <cellStyle name="padroes 3 2 3 3 3 4" xfId="53973"/>
    <cellStyle name="padroes 3 2 3 3 3 5" xfId="53974"/>
    <cellStyle name="padroes 3 2 3 3 3 6" xfId="53975"/>
    <cellStyle name="padroes 3 2 3 3 3 7" xfId="53976"/>
    <cellStyle name="padroes 3 2 3 3 4" xfId="53977"/>
    <cellStyle name="padroes 3 2 3 3 5" xfId="53978"/>
    <cellStyle name="padroes 3 2 3 3 6" xfId="53979"/>
    <cellStyle name="padroes 3 2 3 3 7" xfId="53980"/>
    <cellStyle name="padroes 3 2 3 3 8" xfId="53981"/>
    <cellStyle name="padroes 3 2 3 4" xfId="11351"/>
    <cellStyle name="padroes 3 2 3 4 2" xfId="11352"/>
    <cellStyle name="padroes 3 2 3 4 2 2" xfId="11353"/>
    <cellStyle name="padroes 3 2 3 4 2 2 2" xfId="53982"/>
    <cellStyle name="padroes 3 2 3 4 2 2 3" xfId="53983"/>
    <cellStyle name="padroes 3 2 3 4 2 2 4" xfId="53984"/>
    <cellStyle name="padroes 3 2 3 4 2 2 5" xfId="53985"/>
    <cellStyle name="padroes 3 2 3 4 2 2 6" xfId="53986"/>
    <cellStyle name="padroes 3 2 3 4 2 2 7" xfId="53987"/>
    <cellStyle name="padroes 3 2 3 4 2 2 8" xfId="53988"/>
    <cellStyle name="padroes 3 2 3 4 2 3" xfId="53989"/>
    <cellStyle name="padroes 3 2 3 4 2 4" xfId="53990"/>
    <cellStyle name="padroes 3 2 3 4 2 5" xfId="53991"/>
    <cellStyle name="padroes 3 2 3 4 2 6" xfId="53992"/>
    <cellStyle name="padroes 3 2 3 4 2 7" xfId="53993"/>
    <cellStyle name="padroes 3 2 3 4 2 8" xfId="53994"/>
    <cellStyle name="padroes 3 2 3 4 3" xfId="11354"/>
    <cellStyle name="padroes 3 2 3 4 3 2" xfId="53995"/>
    <cellStyle name="padroes 3 2 3 4 3 3" xfId="53996"/>
    <cellStyle name="padroes 3 2 3 4 3 4" xfId="53997"/>
    <cellStyle name="padroes 3 2 3 4 3 5" xfId="53998"/>
    <cellStyle name="padroes 3 2 3 4 3 6" xfId="53999"/>
    <cellStyle name="padroes 3 2 3 4 3 7" xfId="54000"/>
    <cellStyle name="padroes 3 2 3 4 4" xfId="54001"/>
    <cellStyle name="padroes 3 2 3 4 5" xfId="54002"/>
    <cellStyle name="padroes 3 2 3 4 6" xfId="54003"/>
    <cellStyle name="padroes 3 2 3 4 7" xfId="54004"/>
    <cellStyle name="padroes 3 2 3 4 8" xfId="54005"/>
    <cellStyle name="padroes 3 2 3 5" xfId="11355"/>
    <cellStyle name="padroes 3 2 3 5 2" xfId="11356"/>
    <cellStyle name="padroes 3 2 3 5 2 2" xfId="54006"/>
    <cellStyle name="padroes 3 2 3 5 2 3" xfId="54007"/>
    <cellStyle name="padroes 3 2 3 5 2 4" xfId="54008"/>
    <cellStyle name="padroes 3 2 3 5 2 5" xfId="54009"/>
    <cellStyle name="padroes 3 2 3 5 2 6" xfId="54010"/>
    <cellStyle name="padroes 3 2 3 5 2 7" xfId="54011"/>
    <cellStyle name="padroes 3 2 3 5 2 8" xfId="54012"/>
    <cellStyle name="padroes 3 2 3 5 3" xfId="54013"/>
    <cellStyle name="padroes 3 2 3 5 4" xfId="54014"/>
    <cellStyle name="padroes 3 2 3 5 5" xfId="54015"/>
    <cellStyle name="padroes 3 2 3 5 6" xfId="54016"/>
    <cellStyle name="padroes 3 2 3 5 7" xfId="54017"/>
    <cellStyle name="padroes 3 2 3 5 8" xfId="54018"/>
    <cellStyle name="padroes 3 2 3 6" xfId="11357"/>
    <cellStyle name="padroes 3 2 3 6 2" xfId="54019"/>
    <cellStyle name="padroes 3 2 3 6 3" xfId="54020"/>
    <cellStyle name="padroes 3 2 3 6 4" xfId="54021"/>
    <cellStyle name="padroes 3 2 3 6 5" xfId="54022"/>
    <cellStyle name="padroes 3 2 3 6 6" xfId="54023"/>
    <cellStyle name="padroes 3 2 3 6 7" xfId="54024"/>
    <cellStyle name="padroes 3 2 3 7" xfId="54025"/>
    <cellStyle name="padroes 3 2 3 8" xfId="54026"/>
    <cellStyle name="padroes 3 2 3 9" xfId="54027"/>
    <cellStyle name="padroes 3 2 4" xfId="11358"/>
    <cellStyle name="padroes 3 2 4 2" xfId="11359"/>
    <cellStyle name="padroes 3 2 4 2 2" xfId="11360"/>
    <cellStyle name="padroes 3 2 4 2 2 2" xfId="54028"/>
    <cellStyle name="padroes 3 2 4 2 2 3" xfId="54029"/>
    <cellStyle name="padroes 3 2 4 2 2 4" xfId="54030"/>
    <cellStyle name="padroes 3 2 4 2 2 5" xfId="54031"/>
    <cellStyle name="padroes 3 2 4 2 2 6" xfId="54032"/>
    <cellStyle name="padroes 3 2 4 2 2 7" xfId="54033"/>
    <cellStyle name="padroes 3 2 4 2 2 8" xfId="54034"/>
    <cellStyle name="padroes 3 2 4 2 3" xfId="54035"/>
    <cellStyle name="padroes 3 2 4 2 4" xfId="54036"/>
    <cellStyle name="padroes 3 2 4 2 5" xfId="54037"/>
    <cellStyle name="padroes 3 2 4 2 6" xfId="54038"/>
    <cellStyle name="padroes 3 2 4 2 7" xfId="54039"/>
    <cellStyle name="padroes 3 2 4 2 8" xfId="54040"/>
    <cellStyle name="padroes 3 2 4 3" xfId="11361"/>
    <cellStyle name="padroes 3 2 4 3 2" xfId="54041"/>
    <cellStyle name="padroes 3 2 4 3 3" xfId="54042"/>
    <cellStyle name="padroes 3 2 4 3 4" xfId="54043"/>
    <cellStyle name="padroes 3 2 4 3 5" xfId="54044"/>
    <cellStyle name="padroes 3 2 4 3 6" xfId="54045"/>
    <cellStyle name="padroes 3 2 4 3 7" xfId="54046"/>
    <cellStyle name="padroes 3 2 4 4" xfId="54047"/>
    <cellStyle name="padroes 3 2 4 5" xfId="54048"/>
    <cellStyle name="padroes 3 2 4 6" xfId="54049"/>
    <cellStyle name="padroes 3 2 4 7" xfId="54050"/>
    <cellStyle name="padroes 3 2 4 8" xfId="54051"/>
    <cellStyle name="padroes 3 2 5" xfId="11362"/>
    <cellStyle name="padroes 3 2 5 2" xfId="11363"/>
    <cellStyle name="padroes 3 2 5 2 2" xfId="11364"/>
    <cellStyle name="padroes 3 2 5 2 2 2" xfId="54052"/>
    <cellStyle name="padroes 3 2 5 2 2 3" xfId="54053"/>
    <cellStyle name="padroes 3 2 5 2 2 4" xfId="54054"/>
    <cellStyle name="padroes 3 2 5 2 2 5" xfId="54055"/>
    <cellStyle name="padroes 3 2 5 2 2 6" xfId="54056"/>
    <cellStyle name="padroes 3 2 5 2 2 7" xfId="54057"/>
    <cellStyle name="padroes 3 2 5 2 2 8" xfId="54058"/>
    <cellStyle name="padroes 3 2 5 2 3" xfId="54059"/>
    <cellStyle name="padroes 3 2 5 2 4" xfId="54060"/>
    <cellStyle name="padroes 3 2 5 2 5" xfId="54061"/>
    <cellStyle name="padroes 3 2 5 2 6" xfId="54062"/>
    <cellStyle name="padroes 3 2 5 2 7" xfId="54063"/>
    <cellStyle name="padroes 3 2 5 2 8" xfId="54064"/>
    <cellStyle name="padroes 3 2 5 3" xfId="11365"/>
    <cellStyle name="padroes 3 2 5 3 2" xfId="54065"/>
    <cellStyle name="padroes 3 2 5 3 3" xfId="54066"/>
    <cellStyle name="padroes 3 2 5 3 4" xfId="54067"/>
    <cellStyle name="padroes 3 2 5 3 5" xfId="54068"/>
    <cellStyle name="padroes 3 2 5 3 6" xfId="54069"/>
    <cellStyle name="padroes 3 2 5 3 7" xfId="54070"/>
    <cellStyle name="padroes 3 2 5 4" xfId="54071"/>
    <cellStyle name="padroes 3 2 5 5" xfId="54072"/>
    <cellStyle name="padroes 3 2 5 6" xfId="54073"/>
    <cellStyle name="padroes 3 2 5 7" xfId="54074"/>
    <cellStyle name="padroes 3 2 5 8" xfId="54075"/>
    <cellStyle name="padroes 3 2 6" xfId="11366"/>
    <cellStyle name="padroes 3 2 6 2" xfId="11367"/>
    <cellStyle name="padroes 3 2 6 2 2" xfId="11368"/>
    <cellStyle name="padroes 3 2 6 2 2 2" xfId="54076"/>
    <cellStyle name="padroes 3 2 6 2 2 3" xfId="54077"/>
    <cellStyle name="padroes 3 2 6 2 2 4" xfId="54078"/>
    <cellStyle name="padroes 3 2 6 2 2 5" xfId="54079"/>
    <cellStyle name="padroes 3 2 6 2 2 6" xfId="54080"/>
    <cellStyle name="padroes 3 2 6 2 2 7" xfId="54081"/>
    <cellStyle name="padroes 3 2 6 2 2 8" xfId="54082"/>
    <cellStyle name="padroes 3 2 6 2 3" xfId="54083"/>
    <cellStyle name="padroes 3 2 6 2 4" xfId="54084"/>
    <cellStyle name="padroes 3 2 6 2 5" xfId="54085"/>
    <cellStyle name="padroes 3 2 6 2 6" xfId="54086"/>
    <cellStyle name="padroes 3 2 6 2 7" xfId="54087"/>
    <cellStyle name="padroes 3 2 6 2 8" xfId="54088"/>
    <cellStyle name="padroes 3 2 6 3" xfId="11369"/>
    <cellStyle name="padroes 3 2 6 3 2" xfId="54089"/>
    <cellStyle name="padroes 3 2 6 3 3" xfId="54090"/>
    <cellStyle name="padroes 3 2 6 3 4" xfId="54091"/>
    <cellStyle name="padroes 3 2 6 3 5" xfId="54092"/>
    <cellStyle name="padroes 3 2 6 3 6" xfId="54093"/>
    <cellStyle name="padroes 3 2 6 3 7" xfId="54094"/>
    <cellStyle name="padroes 3 2 6 4" xfId="54095"/>
    <cellStyle name="padroes 3 2 6 5" xfId="54096"/>
    <cellStyle name="padroes 3 2 6 6" xfId="54097"/>
    <cellStyle name="padroes 3 2 6 7" xfId="54098"/>
    <cellStyle name="padroes 3 2 6 8" xfId="54099"/>
    <cellStyle name="padroes 3 2 7" xfId="11370"/>
    <cellStyle name="padroes 3 2 7 2" xfId="11371"/>
    <cellStyle name="padroes 3 2 7 2 2" xfId="54100"/>
    <cellStyle name="padroes 3 2 7 2 3" xfId="54101"/>
    <cellStyle name="padroes 3 2 7 2 4" xfId="54102"/>
    <cellStyle name="padroes 3 2 7 2 5" xfId="54103"/>
    <cellStyle name="padroes 3 2 7 2 6" xfId="54104"/>
    <cellStyle name="padroes 3 2 7 2 7" xfId="54105"/>
    <cellStyle name="padroes 3 2 7 2 8" xfId="54106"/>
    <cellStyle name="padroes 3 2 7 3" xfId="54107"/>
    <cellStyle name="padroes 3 2 7 4" xfId="54108"/>
    <cellStyle name="padroes 3 2 7 5" xfId="54109"/>
    <cellStyle name="padroes 3 2 7 6" xfId="54110"/>
    <cellStyle name="padroes 3 2 7 7" xfId="54111"/>
    <cellStyle name="padroes 3 2 7 8" xfId="54112"/>
    <cellStyle name="padroes 3 2 8" xfId="11372"/>
    <cellStyle name="padroes 3 2 8 2" xfId="54113"/>
    <cellStyle name="padroes 3 2 8 3" xfId="54114"/>
    <cellStyle name="padroes 3 2 8 4" xfId="54115"/>
    <cellStyle name="padroes 3 2 8 5" xfId="54116"/>
    <cellStyle name="padroes 3 2 8 6" xfId="54117"/>
    <cellStyle name="padroes 3 2 8 7" xfId="54118"/>
    <cellStyle name="padroes 3 2 9" xfId="54119"/>
    <cellStyle name="padroes 3 3" xfId="11373"/>
    <cellStyle name="padroes 3 3 10" xfId="54120"/>
    <cellStyle name="padroes 3 3 11" xfId="54121"/>
    <cellStyle name="padroes 3 3 2" xfId="11374"/>
    <cellStyle name="padroes 3 3 2 2" xfId="11375"/>
    <cellStyle name="padroes 3 3 2 2 2" xfId="11376"/>
    <cellStyle name="padroes 3 3 2 2 2 2" xfId="54122"/>
    <cellStyle name="padroes 3 3 2 2 2 3" xfId="54123"/>
    <cellStyle name="padroes 3 3 2 2 2 4" xfId="54124"/>
    <cellStyle name="padroes 3 3 2 2 2 5" xfId="54125"/>
    <cellStyle name="padroes 3 3 2 2 2 6" xfId="54126"/>
    <cellStyle name="padroes 3 3 2 2 2 7" xfId="54127"/>
    <cellStyle name="padroes 3 3 2 2 2 8" xfId="54128"/>
    <cellStyle name="padroes 3 3 2 2 3" xfId="54129"/>
    <cellStyle name="padroes 3 3 2 2 4" xfId="54130"/>
    <cellStyle name="padroes 3 3 2 2 5" xfId="54131"/>
    <cellStyle name="padroes 3 3 2 2 6" xfId="54132"/>
    <cellStyle name="padroes 3 3 2 2 7" xfId="54133"/>
    <cellStyle name="padroes 3 3 2 2 8" xfId="54134"/>
    <cellStyle name="padroes 3 3 2 3" xfId="11377"/>
    <cellStyle name="padroes 3 3 2 3 2" xfId="54135"/>
    <cellStyle name="padroes 3 3 2 3 3" xfId="54136"/>
    <cellStyle name="padroes 3 3 2 3 4" xfId="54137"/>
    <cellStyle name="padroes 3 3 2 3 5" xfId="54138"/>
    <cellStyle name="padroes 3 3 2 3 6" xfId="54139"/>
    <cellStyle name="padroes 3 3 2 3 7" xfId="54140"/>
    <cellStyle name="padroes 3 3 2 4" xfId="54141"/>
    <cellStyle name="padroes 3 3 2 5" xfId="54142"/>
    <cellStyle name="padroes 3 3 2 6" xfId="54143"/>
    <cellStyle name="padroes 3 3 2 7" xfId="54144"/>
    <cellStyle name="padroes 3 3 2 8" xfId="54145"/>
    <cellStyle name="padroes 3 3 3" xfId="11378"/>
    <cellStyle name="padroes 3 3 3 2" xfId="11379"/>
    <cellStyle name="padroes 3 3 3 2 2" xfId="11380"/>
    <cellStyle name="padroes 3 3 3 2 2 2" xfId="54146"/>
    <cellStyle name="padroes 3 3 3 2 2 3" xfId="54147"/>
    <cellStyle name="padroes 3 3 3 2 2 4" xfId="54148"/>
    <cellStyle name="padroes 3 3 3 2 2 5" xfId="54149"/>
    <cellStyle name="padroes 3 3 3 2 2 6" xfId="54150"/>
    <cellStyle name="padroes 3 3 3 2 2 7" xfId="54151"/>
    <cellStyle name="padroes 3 3 3 2 2 8" xfId="54152"/>
    <cellStyle name="padroes 3 3 3 2 3" xfId="54153"/>
    <cellStyle name="padroes 3 3 3 2 4" xfId="54154"/>
    <cellStyle name="padroes 3 3 3 2 5" xfId="54155"/>
    <cellStyle name="padroes 3 3 3 2 6" xfId="54156"/>
    <cellStyle name="padroes 3 3 3 2 7" xfId="54157"/>
    <cellStyle name="padroes 3 3 3 2 8" xfId="54158"/>
    <cellStyle name="padroes 3 3 3 3" xfId="11381"/>
    <cellStyle name="padroes 3 3 3 3 2" xfId="54159"/>
    <cellStyle name="padroes 3 3 3 3 3" xfId="54160"/>
    <cellStyle name="padroes 3 3 3 3 4" xfId="54161"/>
    <cellStyle name="padroes 3 3 3 3 5" xfId="54162"/>
    <cellStyle name="padroes 3 3 3 3 6" xfId="54163"/>
    <cellStyle name="padroes 3 3 3 3 7" xfId="54164"/>
    <cellStyle name="padroes 3 3 3 4" xfId="54165"/>
    <cellStyle name="padroes 3 3 3 5" xfId="54166"/>
    <cellStyle name="padroes 3 3 3 6" xfId="54167"/>
    <cellStyle name="padroes 3 3 3 7" xfId="54168"/>
    <cellStyle name="padroes 3 3 3 8" xfId="54169"/>
    <cellStyle name="padroes 3 3 4" xfId="11382"/>
    <cellStyle name="padroes 3 3 4 2" xfId="11383"/>
    <cellStyle name="padroes 3 3 4 2 2" xfId="11384"/>
    <cellStyle name="padroes 3 3 4 2 2 2" xfId="54170"/>
    <cellStyle name="padroes 3 3 4 2 2 3" xfId="54171"/>
    <cellStyle name="padroes 3 3 4 2 2 4" xfId="54172"/>
    <cellStyle name="padroes 3 3 4 2 2 5" xfId="54173"/>
    <cellStyle name="padroes 3 3 4 2 2 6" xfId="54174"/>
    <cellStyle name="padroes 3 3 4 2 2 7" xfId="54175"/>
    <cellStyle name="padroes 3 3 4 2 2 8" xfId="54176"/>
    <cellStyle name="padroes 3 3 4 2 3" xfId="54177"/>
    <cellStyle name="padroes 3 3 4 2 4" xfId="54178"/>
    <cellStyle name="padroes 3 3 4 2 5" xfId="54179"/>
    <cellStyle name="padroes 3 3 4 2 6" xfId="54180"/>
    <cellStyle name="padroes 3 3 4 2 7" xfId="54181"/>
    <cellStyle name="padroes 3 3 4 2 8" xfId="54182"/>
    <cellStyle name="padroes 3 3 4 3" xfId="11385"/>
    <cellStyle name="padroes 3 3 4 3 2" xfId="54183"/>
    <cellStyle name="padroes 3 3 4 3 3" xfId="54184"/>
    <cellStyle name="padroes 3 3 4 3 4" xfId="54185"/>
    <cellStyle name="padroes 3 3 4 3 5" xfId="54186"/>
    <cellStyle name="padroes 3 3 4 3 6" xfId="54187"/>
    <cellStyle name="padroes 3 3 4 3 7" xfId="54188"/>
    <cellStyle name="padroes 3 3 4 4" xfId="54189"/>
    <cellStyle name="padroes 3 3 4 5" xfId="54190"/>
    <cellStyle name="padroes 3 3 4 6" xfId="54191"/>
    <cellStyle name="padroes 3 3 4 7" xfId="54192"/>
    <cellStyle name="padroes 3 3 4 8" xfId="54193"/>
    <cellStyle name="padroes 3 3 5" xfId="11386"/>
    <cellStyle name="padroes 3 3 5 2" xfId="11387"/>
    <cellStyle name="padroes 3 3 5 2 2" xfId="54194"/>
    <cellStyle name="padroes 3 3 5 2 3" xfId="54195"/>
    <cellStyle name="padroes 3 3 5 2 4" xfId="54196"/>
    <cellStyle name="padroes 3 3 5 2 5" xfId="54197"/>
    <cellStyle name="padroes 3 3 5 2 6" xfId="54198"/>
    <cellStyle name="padroes 3 3 5 2 7" xfId="54199"/>
    <cellStyle name="padroes 3 3 5 2 8" xfId="54200"/>
    <cellStyle name="padroes 3 3 5 3" xfId="54201"/>
    <cellStyle name="padroes 3 3 5 4" xfId="54202"/>
    <cellStyle name="padroes 3 3 5 5" xfId="54203"/>
    <cellStyle name="padroes 3 3 5 6" xfId="54204"/>
    <cellStyle name="padroes 3 3 5 7" xfId="54205"/>
    <cellStyle name="padroes 3 3 5 8" xfId="54206"/>
    <cellStyle name="padroes 3 3 6" xfId="11388"/>
    <cellStyle name="padroes 3 3 6 2" xfId="54207"/>
    <cellStyle name="padroes 3 3 6 3" xfId="54208"/>
    <cellStyle name="padroes 3 3 6 4" xfId="54209"/>
    <cellStyle name="padroes 3 3 6 5" xfId="54210"/>
    <cellStyle name="padroes 3 3 6 6" xfId="54211"/>
    <cellStyle name="padroes 3 3 6 7" xfId="54212"/>
    <cellStyle name="padroes 3 3 7" xfId="54213"/>
    <cellStyle name="padroes 3 3 8" xfId="54214"/>
    <cellStyle name="padroes 3 3 9" xfId="54215"/>
    <cellStyle name="padroes 3 4" xfId="11389"/>
    <cellStyle name="padroes 3 4 10" xfId="54216"/>
    <cellStyle name="padroes 3 4 11" xfId="54217"/>
    <cellStyle name="padroes 3 4 2" xfId="11390"/>
    <cellStyle name="padroes 3 4 2 2" xfId="11391"/>
    <cellStyle name="padroes 3 4 2 2 2" xfId="11392"/>
    <cellStyle name="padroes 3 4 2 2 2 2" xfId="54218"/>
    <cellStyle name="padroes 3 4 2 2 2 3" xfId="54219"/>
    <cellStyle name="padroes 3 4 2 2 2 4" xfId="54220"/>
    <cellStyle name="padroes 3 4 2 2 2 5" xfId="54221"/>
    <cellStyle name="padroes 3 4 2 2 2 6" xfId="54222"/>
    <cellStyle name="padroes 3 4 2 2 2 7" xfId="54223"/>
    <cellStyle name="padroes 3 4 2 2 2 8" xfId="54224"/>
    <cellStyle name="padroes 3 4 2 2 3" xfId="54225"/>
    <cellStyle name="padroes 3 4 2 2 4" xfId="54226"/>
    <cellStyle name="padroes 3 4 2 2 5" xfId="54227"/>
    <cellStyle name="padroes 3 4 2 2 6" xfId="54228"/>
    <cellStyle name="padroes 3 4 2 2 7" xfId="54229"/>
    <cellStyle name="padroes 3 4 2 2 8" xfId="54230"/>
    <cellStyle name="padroes 3 4 2 3" xfId="11393"/>
    <cellStyle name="padroes 3 4 2 3 2" xfId="54231"/>
    <cellStyle name="padroes 3 4 2 3 3" xfId="54232"/>
    <cellStyle name="padroes 3 4 2 3 4" xfId="54233"/>
    <cellStyle name="padroes 3 4 2 3 5" xfId="54234"/>
    <cellStyle name="padroes 3 4 2 3 6" xfId="54235"/>
    <cellStyle name="padroes 3 4 2 3 7" xfId="54236"/>
    <cellStyle name="padroes 3 4 2 4" xfId="54237"/>
    <cellStyle name="padroes 3 4 2 5" xfId="54238"/>
    <cellStyle name="padroes 3 4 2 6" xfId="54239"/>
    <cellStyle name="padroes 3 4 2 7" xfId="54240"/>
    <cellStyle name="padroes 3 4 2 8" xfId="54241"/>
    <cellStyle name="padroes 3 4 3" xfId="11394"/>
    <cellStyle name="padroes 3 4 3 2" xfId="11395"/>
    <cellStyle name="padroes 3 4 3 2 2" xfId="11396"/>
    <cellStyle name="padroes 3 4 3 2 2 2" xfId="54242"/>
    <cellStyle name="padroes 3 4 3 2 2 3" xfId="54243"/>
    <cellStyle name="padroes 3 4 3 2 2 4" xfId="54244"/>
    <cellStyle name="padroes 3 4 3 2 2 5" xfId="54245"/>
    <cellStyle name="padroes 3 4 3 2 2 6" xfId="54246"/>
    <cellStyle name="padroes 3 4 3 2 2 7" xfId="54247"/>
    <cellStyle name="padroes 3 4 3 2 2 8" xfId="54248"/>
    <cellStyle name="padroes 3 4 3 2 3" xfId="54249"/>
    <cellStyle name="padroes 3 4 3 2 4" xfId="54250"/>
    <cellStyle name="padroes 3 4 3 2 5" xfId="54251"/>
    <cellStyle name="padroes 3 4 3 2 6" xfId="54252"/>
    <cellStyle name="padroes 3 4 3 2 7" xfId="54253"/>
    <cellStyle name="padroes 3 4 3 2 8" xfId="54254"/>
    <cellStyle name="padroes 3 4 3 3" xfId="11397"/>
    <cellStyle name="padroes 3 4 3 3 2" xfId="54255"/>
    <cellStyle name="padroes 3 4 3 3 3" xfId="54256"/>
    <cellStyle name="padroes 3 4 3 3 4" xfId="54257"/>
    <cellStyle name="padroes 3 4 3 3 5" xfId="54258"/>
    <cellStyle name="padroes 3 4 3 3 6" xfId="54259"/>
    <cellStyle name="padroes 3 4 3 3 7" xfId="54260"/>
    <cellStyle name="padroes 3 4 3 4" xfId="54261"/>
    <cellStyle name="padroes 3 4 3 5" xfId="54262"/>
    <cellStyle name="padroes 3 4 3 6" xfId="54263"/>
    <cellStyle name="padroes 3 4 3 7" xfId="54264"/>
    <cellStyle name="padroes 3 4 3 8" xfId="54265"/>
    <cellStyle name="padroes 3 4 4" xfId="11398"/>
    <cellStyle name="padroes 3 4 4 2" xfId="11399"/>
    <cellStyle name="padroes 3 4 4 2 2" xfId="11400"/>
    <cellStyle name="padroes 3 4 4 2 2 2" xfId="54266"/>
    <cellStyle name="padroes 3 4 4 2 2 3" xfId="54267"/>
    <cellStyle name="padroes 3 4 4 2 2 4" xfId="54268"/>
    <cellStyle name="padroes 3 4 4 2 2 5" xfId="54269"/>
    <cellStyle name="padroes 3 4 4 2 2 6" xfId="54270"/>
    <cellStyle name="padroes 3 4 4 2 2 7" xfId="54271"/>
    <cellStyle name="padroes 3 4 4 2 2 8" xfId="54272"/>
    <cellStyle name="padroes 3 4 4 2 3" xfId="54273"/>
    <cellStyle name="padroes 3 4 4 2 4" xfId="54274"/>
    <cellStyle name="padroes 3 4 4 2 5" xfId="54275"/>
    <cellStyle name="padroes 3 4 4 2 6" xfId="54276"/>
    <cellStyle name="padroes 3 4 4 2 7" xfId="54277"/>
    <cellStyle name="padroes 3 4 4 2 8" xfId="54278"/>
    <cellStyle name="padroes 3 4 4 3" xfId="11401"/>
    <cellStyle name="padroes 3 4 4 3 2" xfId="54279"/>
    <cellStyle name="padroes 3 4 4 3 3" xfId="54280"/>
    <cellStyle name="padroes 3 4 4 3 4" xfId="54281"/>
    <cellStyle name="padroes 3 4 4 3 5" xfId="54282"/>
    <cellStyle name="padroes 3 4 4 3 6" xfId="54283"/>
    <cellStyle name="padroes 3 4 4 3 7" xfId="54284"/>
    <cellStyle name="padroes 3 4 4 4" xfId="54285"/>
    <cellStyle name="padroes 3 4 4 5" xfId="54286"/>
    <cellStyle name="padroes 3 4 4 6" xfId="54287"/>
    <cellStyle name="padroes 3 4 4 7" xfId="54288"/>
    <cellStyle name="padroes 3 4 4 8" xfId="54289"/>
    <cellStyle name="padroes 3 4 5" xfId="11402"/>
    <cellStyle name="padroes 3 4 5 2" xfId="11403"/>
    <cellStyle name="padroes 3 4 5 2 2" xfId="54290"/>
    <cellStyle name="padroes 3 4 5 2 3" xfId="54291"/>
    <cellStyle name="padroes 3 4 5 2 4" xfId="54292"/>
    <cellStyle name="padroes 3 4 5 2 5" xfId="54293"/>
    <cellStyle name="padroes 3 4 5 2 6" xfId="54294"/>
    <cellStyle name="padroes 3 4 5 2 7" xfId="54295"/>
    <cellStyle name="padroes 3 4 5 2 8" xfId="54296"/>
    <cellStyle name="padroes 3 4 5 3" xfId="54297"/>
    <cellStyle name="padroes 3 4 5 4" xfId="54298"/>
    <cellStyle name="padroes 3 4 5 5" xfId="54299"/>
    <cellStyle name="padroes 3 4 5 6" xfId="54300"/>
    <cellStyle name="padroes 3 4 5 7" xfId="54301"/>
    <cellStyle name="padroes 3 4 5 8" xfId="54302"/>
    <cellStyle name="padroes 3 4 6" xfId="11404"/>
    <cellStyle name="padroes 3 4 6 2" xfId="54303"/>
    <cellStyle name="padroes 3 4 6 3" xfId="54304"/>
    <cellStyle name="padroes 3 4 6 4" xfId="54305"/>
    <cellStyle name="padroes 3 4 6 5" xfId="54306"/>
    <cellStyle name="padroes 3 4 6 6" xfId="54307"/>
    <cellStyle name="padroes 3 4 6 7" xfId="54308"/>
    <cellStyle name="padroes 3 4 7" xfId="54309"/>
    <cellStyle name="padroes 3 4 8" xfId="54310"/>
    <cellStyle name="padroes 3 4 9" xfId="54311"/>
    <cellStyle name="padroes 3 5" xfId="11405"/>
    <cellStyle name="padroes 3 5 2" xfId="11406"/>
    <cellStyle name="padroes 3 5 2 2" xfId="11407"/>
    <cellStyle name="padroes 3 5 2 2 2" xfId="54312"/>
    <cellStyle name="padroes 3 5 2 2 3" xfId="54313"/>
    <cellStyle name="padroes 3 5 2 2 4" xfId="54314"/>
    <cellStyle name="padroes 3 5 2 2 5" xfId="54315"/>
    <cellStyle name="padroes 3 5 2 2 6" xfId="54316"/>
    <cellStyle name="padroes 3 5 2 2 7" xfId="54317"/>
    <cellStyle name="padroes 3 5 2 2 8" xfId="54318"/>
    <cellStyle name="padroes 3 5 2 3" xfId="54319"/>
    <cellStyle name="padroes 3 5 2 4" xfId="54320"/>
    <cellStyle name="padroes 3 5 2 5" xfId="54321"/>
    <cellStyle name="padroes 3 5 2 6" xfId="54322"/>
    <cellStyle name="padroes 3 5 2 7" xfId="54323"/>
    <cellStyle name="padroes 3 5 2 8" xfId="54324"/>
    <cellStyle name="padroes 3 5 3" xfId="11408"/>
    <cellStyle name="padroes 3 5 3 2" xfId="54325"/>
    <cellStyle name="padroes 3 5 3 3" xfId="54326"/>
    <cellStyle name="padroes 3 5 3 4" xfId="54327"/>
    <cellStyle name="padroes 3 5 3 5" xfId="54328"/>
    <cellStyle name="padroes 3 5 3 6" xfId="54329"/>
    <cellStyle name="padroes 3 5 3 7" xfId="54330"/>
    <cellStyle name="padroes 3 5 4" xfId="54331"/>
    <cellStyle name="padroes 3 5 5" xfId="54332"/>
    <cellStyle name="padroes 3 5 6" xfId="54333"/>
    <cellStyle name="padroes 3 5 7" xfId="54334"/>
    <cellStyle name="padroes 3 5 8" xfId="54335"/>
    <cellStyle name="padroes 3 6" xfId="11409"/>
    <cellStyle name="padroes 3 6 2" xfId="11410"/>
    <cellStyle name="padroes 3 6 2 2" xfId="11411"/>
    <cellStyle name="padroes 3 6 2 2 2" xfId="54336"/>
    <cellStyle name="padroes 3 6 2 2 3" xfId="54337"/>
    <cellStyle name="padroes 3 6 2 2 4" xfId="54338"/>
    <cellStyle name="padroes 3 6 2 2 5" xfId="54339"/>
    <cellStyle name="padroes 3 6 2 2 6" xfId="54340"/>
    <cellStyle name="padroes 3 6 2 2 7" xfId="54341"/>
    <cellStyle name="padroes 3 6 2 2 8" xfId="54342"/>
    <cellStyle name="padroes 3 6 2 3" xfId="54343"/>
    <cellStyle name="padroes 3 6 2 4" xfId="54344"/>
    <cellStyle name="padroes 3 6 2 5" xfId="54345"/>
    <cellStyle name="padroes 3 6 2 6" xfId="54346"/>
    <cellStyle name="padroes 3 6 2 7" xfId="54347"/>
    <cellStyle name="padroes 3 6 2 8" xfId="54348"/>
    <cellStyle name="padroes 3 6 3" xfId="11412"/>
    <cellStyle name="padroes 3 6 3 2" xfId="54349"/>
    <cellStyle name="padroes 3 6 3 3" xfId="54350"/>
    <cellStyle name="padroes 3 6 3 4" xfId="54351"/>
    <cellStyle name="padroes 3 6 3 5" xfId="54352"/>
    <cellStyle name="padroes 3 6 3 6" xfId="54353"/>
    <cellStyle name="padroes 3 6 3 7" xfId="54354"/>
    <cellStyle name="padroes 3 6 4" xfId="54355"/>
    <cellStyle name="padroes 3 6 5" xfId="54356"/>
    <cellStyle name="padroes 3 6 6" xfId="54357"/>
    <cellStyle name="padroes 3 6 7" xfId="54358"/>
    <cellStyle name="padroes 3 6 8" xfId="54359"/>
    <cellStyle name="padroes 3 7" xfId="11413"/>
    <cellStyle name="padroes 3 7 2" xfId="11414"/>
    <cellStyle name="padroes 3 7 2 2" xfId="11415"/>
    <cellStyle name="padroes 3 7 2 2 2" xfId="54360"/>
    <cellStyle name="padroes 3 7 2 2 3" xfId="54361"/>
    <cellStyle name="padroes 3 7 2 2 4" xfId="54362"/>
    <cellStyle name="padroes 3 7 2 2 5" xfId="54363"/>
    <cellStyle name="padroes 3 7 2 2 6" xfId="54364"/>
    <cellStyle name="padroes 3 7 2 2 7" xfId="54365"/>
    <cellStyle name="padroes 3 7 2 2 8" xfId="54366"/>
    <cellStyle name="padroes 3 7 2 3" xfId="54367"/>
    <cellStyle name="padroes 3 7 2 4" xfId="54368"/>
    <cellStyle name="padroes 3 7 2 5" xfId="54369"/>
    <cellStyle name="padroes 3 7 2 6" xfId="54370"/>
    <cellStyle name="padroes 3 7 2 7" xfId="54371"/>
    <cellStyle name="padroes 3 7 2 8" xfId="54372"/>
    <cellStyle name="padroes 3 7 3" xfId="11416"/>
    <cellStyle name="padroes 3 7 3 2" xfId="54373"/>
    <cellStyle name="padroes 3 7 3 3" xfId="54374"/>
    <cellStyle name="padroes 3 7 3 4" xfId="54375"/>
    <cellStyle name="padroes 3 7 3 5" xfId="54376"/>
    <cellStyle name="padroes 3 7 3 6" xfId="54377"/>
    <cellStyle name="padroes 3 7 3 7" xfId="54378"/>
    <cellStyle name="padroes 3 7 4" xfId="54379"/>
    <cellStyle name="padroes 3 7 5" xfId="54380"/>
    <cellStyle name="padroes 3 7 6" xfId="54381"/>
    <cellStyle name="padroes 3 7 7" xfId="54382"/>
    <cellStyle name="padroes 3 7 8" xfId="54383"/>
    <cellStyle name="padroes 3 8" xfId="11417"/>
    <cellStyle name="padroes 3 8 2" xfId="11418"/>
    <cellStyle name="padroes 3 8 2 2" xfId="54384"/>
    <cellStyle name="padroes 3 8 2 3" xfId="54385"/>
    <cellStyle name="padroes 3 8 2 4" xfId="54386"/>
    <cellStyle name="padroes 3 8 2 5" xfId="54387"/>
    <cellStyle name="padroes 3 8 2 6" xfId="54388"/>
    <cellStyle name="padroes 3 8 2 7" xfId="54389"/>
    <cellStyle name="padroes 3 8 2 8" xfId="54390"/>
    <cellStyle name="padroes 3 8 3" xfId="54391"/>
    <cellStyle name="padroes 3 8 4" xfId="54392"/>
    <cellStyle name="padroes 3 8 5" xfId="54393"/>
    <cellStyle name="padroes 3 8 6" xfId="54394"/>
    <cellStyle name="padroes 3 8 7" xfId="54395"/>
    <cellStyle name="padroes 3 8 8" xfId="54396"/>
    <cellStyle name="padroes 3 9" xfId="11419"/>
    <cellStyle name="padroes 3 9 2" xfId="54397"/>
    <cellStyle name="padroes 3 9 3" xfId="54398"/>
    <cellStyle name="padroes 3 9 4" xfId="54399"/>
    <cellStyle name="padroes 3 9 5" xfId="54400"/>
    <cellStyle name="padroes 3 9 6" xfId="54401"/>
    <cellStyle name="padroes 3 9 7" xfId="54402"/>
    <cellStyle name="padroes 4" xfId="11420"/>
    <cellStyle name="padroes 4 10" xfId="54403"/>
    <cellStyle name="padroes 4 11" xfId="54404"/>
    <cellStyle name="padroes 4 12" xfId="54405"/>
    <cellStyle name="padroes 4 2" xfId="11421"/>
    <cellStyle name="padroes 4 2 10" xfId="54406"/>
    <cellStyle name="padroes 4 2 11" xfId="54407"/>
    <cellStyle name="padroes 4 2 2" xfId="11422"/>
    <cellStyle name="padroes 4 2 2 2" xfId="11423"/>
    <cellStyle name="padroes 4 2 2 2 2" xfId="11424"/>
    <cellStyle name="padroes 4 2 2 2 2 2" xfId="54408"/>
    <cellStyle name="padroes 4 2 2 2 2 3" xfId="54409"/>
    <cellStyle name="padroes 4 2 2 2 2 4" xfId="54410"/>
    <cellStyle name="padroes 4 2 2 2 2 5" xfId="54411"/>
    <cellStyle name="padroes 4 2 2 2 2 6" xfId="54412"/>
    <cellStyle name="padroes 4 2 2 2 2 7" xfId="54413"/>
    <cellStyle name="padroes 4 2 2 2 2 8" xfId="54414"/>
    <cellStyle name="padroes 4 2 2 2 3" xfId="54415"/>
    <cellStyle name="padroes 4 2 2 2 4" xfId="54416"/>
    <cellStyle name="padroes 4 2 2 2 5" xfId="54417"/>
    <cellStyle name="padroes 4 2 2 2 6" xfId="54418"/>
    <cellStyle name="padroes 4 2 2 2 7" xfId="54419"/>
    <cellStyle name="padroes 4 2 2 2 8" xfId="54420"/>
    <cellStyle name="padroes 4 2 2 3" xfId="11425"/>
    <cellStyle name="padroes 4 2 2 3 2" xfId="54421"/>
    <cellStyle name="padroes 4 2 2 3 3" xfId="54422"/>
    <cellStyle name="padroes 4 2 2 3 4" xfId="54423"/>
    <cellStyle name="padroes 4 2 2 3 5" xfId="54424"/>
    <cellStyle name="padroes 4 2 2 3 6" xfId="54425"/>
    <cellStyle name="padroes 4 2 2 3 7" xfId="54426"/>
    <cellStyle name="padroes 4 2 2 4" xfId="54427"/>
    <cellStyle name="padroes 4 2 2 5" xfId="54428"/>
    <cellStyle name="padroes 4 2 2 6" xfId="54429"/>
    <cellStyle name="padroes 4 2 2 7" xfId="54430"/>
    <cellStyle name="padroes 4 2 2 8" xfId="54431"/>
    <cellStyle name="padroes 4 2 3" xfId="11426"/>
    <cellStyle name="padroes 4 2 3 2" xfId="11427"/>
    <cellStyle name="padroes 4 2 3 2 2" xfId="11428"/>
    <cellStyle name="padroes 4 2 3 2 2 2" xfId="54432"/>
    <cellStyle name="padroes 4 2 3 2 2 3" xfId="54433"/>
    <cellStyle name="padroes 4 2 3 2 2 4" xfId="54434"/>
    <cellStyle name="padroes 4 2 3 2 2 5" xfId="54435"/>
    <cellStyle name="padroes 4 2 3 2 2 6" xfId="54436"/>
    <cellStyle name="padroes 4 2 3 2 2 7" xfId="54437"/>
    <cellStyle name="padroes 4 2 3 2 2 8" xfId="54438"/>
    <cellStyle name="padroes 4 2 3 2 3" xfId="54439"/>
    <cellStyle name="padroes 4 2 3 2 4" xfId="54440"/>
    <cellStyle name="padroes 4 2 3 2 5" xfId="54441"/>
    <cellStyle name="padroes 4 2 3 2 6" xfId="54442"/>
    <cellStyle name="padroes 4 2 3 2 7" xfId="54443"/>
    <cellStyle name="padroes 4 2 3 2 8" xfId="54444"/>
    <cellStyle name="padroes 4 2 3 3" xfId="11429"/>
    <cellStyle name="padroes 4 2 3 3 2" xfId="54445"/>
    <cellStyle name="padroes 4 2 3 3 3" xfId="54446"/>
    <cellStyle name="padroes 4 2 3 3 4" xfId="54447"/>
    <cellStyle name="padroes 4 2 3 3 5" xfId="54448"/>
    <cellStyle name="padroes 4 2 3 3 6" xfId="54449"/>
    <cellStyle name="padroes 4 2 3 3 7" xfId="54450"/>
    <cellStyle name="padroes 4 2 3 4" xfId="54451"/>
    <cellStyle name="padroes 4 2 3 5" xfId="54452"/>
    <cellStyle name="padroes 4 2 3 6" xfId="54453"/>
    <cellStyle name="padroes 4 2 3 7" xfId="54454"/>
    <cellStyle name="padroes 4 2 3 8" xfId="54455"/>
    <cellStyle name="padroes 4 2 4" xfId="11430"/>
    <cellStyle name="padroes 4 2 4 2" xfId="11431"/>
    <cellStyle name="padroes 4 2 4 2 2" xfId="11432"/>
    <cellStyle name="padroes 4 2 4 2 2 2" xfId="54456"/>
    <cellStyle name="padroes 4 2 4 2 2 3" xfId="54457"/>
    <cellStyle name="padroes 4 2 4 2 2 4" xfId="54458"/>
    <cellStyle name="padroes 4 2 4 2 2 5" xfId="54459"/>
    <cellStyle name="padroes 4 2 4 2 2 6" xfId="54460"/>
    <cellStyle name="padroes 4 2 4 2 2 7" xfId="54461"/>
    <cellStyle name="padroes 4 2 4 2 2 8" xfId="54462"/>
    <cellStyle name="padroes 4 2 4 2 3" xfId="54463"/>
    <cellStyle name="padroes 4 2 4 2 4" xfId="54464"/>
    <cellStyle name="padroes 4 2 4 2 5" xfId="54465"/>
    <cellStyle name="padroes 4 2 4 2 6" xfId="54466"/>
    <cellStyle name="padroes 4 2 4 2 7" xfId="54467"/>
    <cellStyle name="padroes 4 2 4 2 8" xfId="54468"/>
    <cellStyle name="padroes 4 2 4 3" xfId="11433"/>
    <cellStyle name="padroes 4 2 4 3 2" xfId="54469"/>
    <cellStyle name="padroes 4 2 4 3 3" xfId="54470"/>
    <cellStyle name="padroes 4 2 4 3 4" xfId="54471"/>
    <cellStyle name="padroes 4 2 4 3 5" xfId="54472"/>
    <cellStyle name="padroes 4 2 4 3 6" xfId="54473"/>
    <cellStyle name="padroes 4 2 4 3 7" xfId="54474"/>
    <cellStyle name="padroes 4 2 4 4" xfId="54475"/>
    <cellStyle name="padroes 4 2 4 5" xfId="54476"/>
    <cellStyle name="padroes 4 2 4 6" xfId="54477"/>
    <cellStyle name="padroes 4 2 4 7" xfId="54478"/>
    <cellStyle name="padroes 4 2 4 8" xfId="54479"/>
    <cellStyle name="padroes 4 2 5" xfId="11434"/>
    <cellStyle name="padroes 4 2 5 2" xfId="11435"/>
    <cellStyle name="padroes 4 2 5 2 2" xfId="54480"/>
    <cellStyle name="padroes 4 2 5 2 3" xfId="54481"/>
    <cellStyle name="padroes 4 2 5 2 4" xfId="54482"/>
    <cellStyle name="padroes 4 2 5 2 5" xfId="54483"/>
    <cellStyle name="padroes 4 2 5 2 6" xfId="54484"/>
    <cellStyle name="padroes 4 2 5 2 7" xfId="54485"/>
    <cellStyle name="padroes 4 2 5 2 8" xfId="54486"/>
    <cellStyle name="padroes 4 2 5 3" xfId="54487"/>
    <cellStyle name="padroes 4 2 5 4" xfId="54488"/>
    <cellStyle name="padroes 4 2 5 5" xfId="54489"/>
    <cellStyle name="padroes 4 2 5 6" xfId="54490"/>
    <cellStyle name="padroes 4 2 5 7" xfId="54491"/>
    <cellStyle name="padroes 4 2 5 8" xfId="54492"/>
    <cellStyle name="padroes 4 2 6" xfId="11436"/>
    <cellStyle name="padroes 4 2 6 2" xfId="54493"/>
    <cellStyle name="padroes 4 2 6 3" xfId="54494"/>
    <cellStyle name="padroes 4 2 6 4" xfId="54495"/>
    <cellStyle name="padroes 4 2 6 5" xfId="54496"/>
    <cellStyle name="padroes 4 2 6 6" xfId="54497"/>
    <cellStyle name="padroes 4 2 6 7" xfId="54498"/>
    <cellStyle name="padroes 4 2 7" xfId="54499"/>
    <cellStyle name="padroes 4 2 8" xfId="54500"/>
    <cellStyle name="padroes 4 2 9" xfId="54501"/>
    <cellStyle name="padroes 4 3" xfId="11437"/>
    <cellStyle name="padroes 4 3 2" xfId="11438"/>
    <cellStyle name="padroes 4 3 2 2" xfId="11439"/>
    <cellStyle name="padroes 4 3 2 2 2" xfId="54502"/>
    <cellStyle name="padroes 4 3 2 2 3" xfId="54503"/>
    <cellStyle name="padroes 4 3 2 2 4" xfId="54504"/>
    <cellStyle name="padroes 4 3 2 2 5" xfId="54505"/>
    <cellStyle name="padroes 4 3 2 2 6" xfId="54506"/>
    <cellStyle name="padroes 4 3 2 2 7" xfId="54507"/>
    <cellStyle name="padroes 4 3 2 2 8" xfId="54508"/>
    <cellStyle name="padroes 4 3 2 3" xfId="54509"/>
    <cellStyle name="padroes 4 3 2 4" xfId="54510"/>
    <cellStyle name="padroes 4 3 2 5" xfId="54511"/>
    <cellStyle name="padroes 4 3 2 6" xfId="54512"/>
    <cellStyle name="padroes 4 3 2 7" xfId="54513"/>
    <cellStyle name="padroes 4 3 2 8" xfId="54514"/>
    <cellStyle name="padroes 4 3 3" xfId="11440"/>
    <cellStyle name="padroes 4 3 3 2" xfId="54515"/>
    <cellStyle name="padroes 4 3 3 3" xfId="54516"/>
    <cellStyle name="padroes 4 3 3 4" xfId="54517"/>
    <cellStyle name="padroes 4 3 3 5" xfId="54518"/>
    <cellStyle name="padroes 4 3 3 6" xfId="54519"/>
    <cellStyle name="padroes 4 3 3 7" xfId="54520"/>
    <cellStyle name="padroes 4 3 4" xfId="54521"/>
    <cellStyle name="padroes 4 3 5" xfId="54522"/>
    <cellStyle name="padroes 4 3 6" xfId="54523"/>
    <cellStyle name="padroes 4 3 7" xfId="54524"/>
    <cellStyle name="padroes 4 3 8" xfId="54525"/>
    <cellStyle name="padroes 4 4" xfId="11441"/>
    <cellStyle name="padroes 4 4 2" xfId="11442"/>
    <cellStyle name="padroes 4 4 2 2" xfId="11443"/>
    <cellStyle name="padroes 4 4 2 2 2" xfId="54526"/>
    <cellStyle name="padroes 4 4 2 2 3" xfId="54527"/>
    <cellStyle name="padroes 4 4 2 2 4" xfId="54528"/>
    <cellStyle name="padroes 4 4 2 2 5" xfId="54529"/>
    <cellStyle name="padroes 4 4 2 2 6" xfId="54530"/>
    <cellStyle name="padroes 4 4 2 2 7" xfId="54531"/>
    <cellStyle name="padroes 4 4 2 2 8" xfId="54532"/>
    <cellStyle name="padroes 4 4 2 3" xfId="54533"/>
    <cellStyle name="padroes 4 4 2 4" xfId="54534"/>
    <cellStyle name="padroes 4 4 2 5" xfId="54535"/>
    <cellStyle name="padroes 4 4 2 6" xfId="54536"/>
    <cellStyle name="padroes 4 4 2 7" xfId="54537"/>
    <cellStyle name="padroes 4 4 2 8" xfId="54538"/>
    <cellStyle name="padroes 4 4 3" xfId="11444"/>
    <cellStyle name="padroes 4 4 3 2" xfId="54539"/>
    <cellStyle name="padroes 4 4 3 3" xfId="54540"/>
    <cellStyle name="padroes 4 4 3 4" xfId="54541"/>
    <cellStyle name="padroes 4 4 3 5" xfId="54542"/>
    <cellStyle name="padroes 4 4 3 6" xfId="54543"/>
    <cellStyle name="padroes 4 4 3 7" xfId="54544"/>
    <cellStyle name="padroes 4 4 4" xfId="54545"/>
    <cellStyle name="padroes 4 4 5" xfId="54546"/>
    <cellStyle name="padroes 4 4 6" xfId="54547"/>
    <cellStyle name="padroes 4 4 7" xfId="54548"/>
    <cellStyle name="padroes 4 4 8" xfId="54549"/>
    <cellStyle name="padroes 4 5" xfId="11445"/>
    <cellStyle name="padroes 4 5 2" xfId="11446"/>
    <cellStyle name="padroes 4 5 2 2" xfId="54550"/>
    <cellStyle name="padroes 4 5 2 3" xfId="54551"/>
    <cellStyle name="padroes 4 5 2 4" xfId="54552"/>
    <cellStyle name="padroes 4 5 2 5" xfId="54553"/>
    <cellStyle name="padroes 4 5 2 6" xfId="54554"/>
    <cellStyle name="padroes 4 5 2 7" xfId="54555"/>
    <cellStyle name="padroes 4 5 2 8" xfId="54556"/>
    <cellStyle name="padroes 4 5 3" xfId="54557"/>
    <cellStyle name="padroes 4 5 4" xfId="54558"/>
    <cellStyle name="padroes 4 5 5" xfId="54559"/>
    <cellStyle name="padroes 4 5 6" xfId="54560"/>
    <cellStyle name="padroes 4 5 7" xfId="54561"/>
    <cellStyle name="padroes 4 5 8" xfId="54562"/>
    <cellStyle name="padroes 4 6" xfId="11447"/>
    <cellStyle name="padroes 4 6 2" xfId="54563"/>
    <cellStyle name="padroes 4 6 3" xfId="54564"/>
    <cellStyle name="padroes 4 6 4" xfId="54565"/>
    <cellStyle name="padroes 4 6 5" xfId="54566"/>
    <cellStyle name="padroes 4 6 6" xfId="54567"/>
    <cellStyle name="padroes 4 6 7" xfId="54568"/>
    <cellStyle name="padroes 4 7" xfId="54569"/>
    <cellStyle name="padroes 4 8" xfId="54570"/>
    <cellStyle name="padroes 4 9" xfId="54571"/>
    <cellStyle name="padroes 5" xfId="11448"/>
    <cellStyle name="padroes 5 10" xfId="54572"/>
    <cellStyle name="padroes 5 11" xfId="54573"/>
    <cellStyle name="padroes 5 12" xfId="54574"/>
    <cellStyle name="padroes 5 2" xfId="11449"/>
    <cellStyle name="padroes 5 2 10" xfId="54575"/>
    <cellStyle name="padroes 5 2 11" xfId="54576"/>
    <cellStyle name="padroes 5 2 2" xfId="11450"/>
    <cellStyle name="padroes 5 2 2 2" xfId="11451"/>
    <cellStyle name="padroes 5 2 2 2 2" xfId="11452"/>
    <cellStyle name="padroes 5 2 2 2 2 2" xfId="54577"/>
    <cellStyle name="padroes 5 2 2 2 2 3" xfId="54578"/>
    <cellStyle name="padroes 5 2 2 2 2 4" xfId="54579"/>
    <cellStyle name="padroes 5 2 2 2 2 5" xfId="54580"/>
    <cellStyle name="padroes 5 2 2 2 2 6" xfId="54581"/>
    <cellStyle name="padroes 5 2 2 2 2 7" xfId="54582"/>
    <cellStyle name="padroes 5 2 2 2 2 8" xfId="54583"/>
    <cellStyle name="padroes 5 2 2 2 3" xfId="54584"/>
    <cellStyle name="padroes 5 2 2 2 4" xfId="54585"/>
    <cellStyle name="padroes 5 2 2 2 5" xfId="54586"/>
    <cellStyle name="padroes 5 2 2 2 6" xfId="54587"/>
    <cellStyle name="padroes 5 2 2 2 7" xfId="54588"/>
    <cellStyle name="padroes 5 2 2 2 8" xfId="54589"/>
    <cellStyle name="padroes 5 2 2 3" xfId="11453"/>
    <cellStyle name="padroes 5 2 2 3 2" xfId="54590"/>
    <cellStyle name="padroes 5 2 2 3 3" xfId="54591"/>
    <cellStyle name="padroes 5 2 2 3 4" xfId="54592"/>
    <cellStyle name="padroes 5 2 2 3 5" xfId="54593"/>
    <cellStyle name="padroes 5 2 2 3 6" xfId="54594"/>
    <cellStyle name="padroes 5 2 2 3 7" xfId="54595"/>
    <cellStyle name="padroes 5 2 2 4" xfId="54596"/>
    <cellStyle name="padroes 5 2 2 5" xfId="54597"/>
    <cellStyle name="padroes 5 2 2 6" xfId="54598"/>
    <cellStyle name="padroes 5 2 2 7" xfId="54599"/>
    <cellStyle name="padroes 5 2 2 8" xfId="54600"/>
    <cellStyle name="padroes 5 2 3" xfId="11454"/>
    <cellStyle name="padroes 5 2 3 2" xfId="11455"/>
    <cellStyle name="padroes 5 2 3 2 2" xfId="11456"/>
    <cellStyle name="padroes 5 2 3 2 2 2" xfId="54601"/>
    <cellStyle name="padroes 5 2 3 2 2 3" xfId="54602"/>
    <cellStyle name="padroes 5 2 3 2 2 4" xfId="54603"/>
    <cellStyle name="padroes 5 2 3 2 2 5" xfId="54604"/>
    <cellStyle name="padroes 5 2 3 2 2 6" xfId="54605"/>
    <cellStyle name="padroes 5 2 3 2 2 7" xfId="54606"/>
    <cellStyle name="padroes 5 2 3 2 2 8" xfId="54607"/>
    <cellStyle name="padroes 5 2 3 2 3" xfId="54608"/>
    <cellStyle name="padroes 5 2 3 2 4" xfId="54609"/>
    <cellStyle name="padroes 5 2 3 2 5" xfId="54610"/>
    <cellStyle name="padroes 5 2 3 2 6" xfId="54611"/>
    <cellStyle name="padroes 5 2 3 2 7" xfId="54612"/>
    <cellStyle name="padroes 5 2 3 2 8" xfId="54613"/>
    <cellStyle name="padroes 5 2 3 3" xfId="11457"/>
    <cellStyle name="padroes 5 2 3 3 2" xfId="54614"/>
    <cellStyle name="padroes 5 2 3 3 3" xfId="54615"/>
    <cellStyle name="padroes 5 2 3 3 4" xfId="54616"/>
    <cellStyle name="padroes 5 2 3 3 5" xfId="54617"/>
    <cellStyle name="padroes 5 2 3 3 6" xfId="54618"/>
    <cellStyle name="padroes 5 2 3 3 7" xfId="54619"/>
    <cellStyle name="padroes 5 2 3 4" xfId="54620"/>
    <cellStyle name="padroes 5 2 3 5" xfId="54621"/>
    <cellStyle name="padroes 5 2 3 6" xfId="54622"/>
    <cellStyle name="padroes 5 2 3 7" xfId="54623"/>
    <cellStyle name="padroes 5 2 3 8" xfId="54624"/>
    <cellStyle name="padroes 5 2 4" xfId="11458"/>
    <cellStyle name="padroes 5 2 4 2" xfId="11459"/>
    <cellStyle name="padroes 5 2 4 2 2" xfId="11460"/>
    <cellStyle name="padroes 5 2 4 2 2 2" xfId="54625"/>
    <cellStyle name="padroes 5 2 4 2 2 3" xfId="54626"/>
    <cellStyle name="padroes 5 2 4 2 2 4" xfId="54627"/>
    <cellStyle name="padroes 5 2 4 2 2 5" xfId="54628"/>
    <cellStyle name="padroes 5 2 4 2 2 6" xfId="54629"/>
    <cellStyle name="padroes 5 2 4 2 2 7" xfId="54630"/>
    <cellStyle name="padroes 5 2 4 2 2 8" xfId="54631"/>
    <cellStyle name="padroes 5 2 4 2 3" xfId="54632"/>
    <cellStyle name="padroes 5 2 4 2 4" xfId="54633"/>
    <cellStyle name="padroes 5 2 4 2 5" xfId="54634"/>
    <cellStyle name="padroes 5 2 4 2 6" xfId="54635"/>
    <cellStyle name="padroes 5 2 4 2 7" xfId="54636"/>
    <cellStyle name="padroes 5 2 4 2 8" xfId="54637"/>
    <cellStyle name="padroes 5 2 4 3" xfId="11461"/>
    <cellStyle name="padroes 5 2 4 3 2" xfId="54638"/>
    <cellStyle name="padroes 5 2 4 3 3" xfId="54639"/>
    <cellStyle name="padroes 5 2 4 3 4" xfId="54640"/>
    <cellStyle name="padroes 5 2 4 3 5" xfId="54641"/>
    <cellStyle name="padroes 5 2 4 3 6" xfId="54642"/>
    <cellStyle name="padroes 5 2 4 3 7" xfId="54643"/>
    <cellStyle name="padroes 5 2 4 4" xfId="54644"/>
    <cellStyle name="padroes 5 2 4 5" xfId="54645"/>
    <cellStyle name="padroes 5 2 4 6" xfId="54646"/>
    <cellStyle name="padroes 5 2 4 7" xfId="54647"/>
    <cellStyle name="padroes 5 2 4 8" xfId="54648"/>
    <cellStyle name="padroes 5 2 5" xfId="11462"/>
    <cellStyle name="padroes 5 2 5 2" xfId="11463"/>
    <cellStyle name="padroes 5 2 5 2 2" xfId="54649"/>
    <cellStyle name="padroes 5 2 5 2 3" xfId="54650"/>
    <cellStyle name="padroes 5 2 5 2 4" xfId="54651"/>
    <cellStyle name="padroes 5 2 5 2 5" xfId="54652"/>
    <cellStyle name="padroes 5 2 5 2 6" xfId="54653"/>
    <cellStyle name="padroes 5 2 5 2 7" xfId="54654"/>
    <cellStyle name="padroes 5 2 5 2 8" xfId="54655"/>
    <cellStyle name="padroes 5 2 5 3" xfId="54656"/>
    <cellStyle name="padroes 5 2 5 4" xfId="54657"/>
    <cellStyle name="padroes 5 2 5 5" xfId="54658"/>
    <cellStyle name="padroes 5 2 5 6" xfId="54659"/>
    <cellStyle name="padroes 5 2 5 7" xfId="54660"/>
    <cellStyle name="padroes 5 2 5 8" xfId="54661"/>
    <cellStyle name="padroes 5 2 6" xfId="11464"/>
    <cellStyle name="padroes 5 2 6 2" xfId="54662"/>
    <cellStyle name="padroes 5 2 6 3" xfId="54663"/>
    <cellStyle name="padroes 5 2 6 4" xfId="54664"/>
    <cellStyle name="padroes 5 2 6 5" xfId="54665"/>
    <cellStyle name="padroes 5 2 6 6" xfId="54666"/>
    <cellStyle name="padroes 5 2 6 7" xfId="54667"/>
    <cellStyle name="padroes 5 2 7" xfId="54668"/>
    <cellStyle name="padroes 5 2 8" xfId="54669"/>
    <cellStyle name="padroes 5 2 9" xfId="54670"/>
    <cellStyle name="padroes 5 3" xfId="11465"/>
    <cellStyle name="padroes 5 3 2" xfId="11466"/>
    <cellStyle name="padroes 5 3 2 2" xfId="11467"/>
    <cellStyle name="padroes 5 3 2 2 2" xfId="54671"/>
    <cellStyle name="padroes 5 3 2 2 3" xfId="54672"/>
    <cellStyle name="padroes 5 3 2 2 4" xfId="54673"/>
    <cellStyle name="padroes 5 3 2 2 5" xfId="54674"/>
    <cellStyle name="padroes 5 3 2 2 6" xfId="54675"/>
    <cellStyle name="padroes 5 3 2 2 7" xfId="54676"/>
    <cellStyle name="padroes 5 3 2 2 8" xfId="54677"/>
    <cellStyle name="padroes 5 3 2 3" xfId="54678"/>
    <cellStyle name="padroes 5 3 2 4" xfId="54679"/>
    <cellStyle name="padroes 5 3 2 5" xfId="54680"/>
    <cellStyle name="padroes 5 3 2 6" xfId="54681"/>
    <cellStyle name="padroes 5 3 2 7" xfId="54682"/>
    <cellStyle name="padroes 5 3 2 8" xfId="54683"/>
    <cellStyle name="padroes 5 3 3" xfId="11468"/>
    <cellStyle name="padroes 5 3 3 2" xfId="54684"/>
    <cellStyle name="padroes 5 3 3 3" xfId="54685"/>
    <cellStyle name="padroes 5 3 3 4" xfId="54686"/>
    <cellStyle name="padroes 5 3 3 5" xfId="54687"/>
    <cellStyle name="padroes 5 3 3 6" xfId="54688"/>
    <cellStyle name="padroes 5 3 3 7" xfId="54689"/>
    <cellStyle name="padroes 5 3 4" xfId="54690"/>
    <cellStyle name="padroes 5 3 5" xfId="54691"/>
    <cellStyle name="padroes 5 3 6" xfId="54692"/>
    <cellStyle name="padroes 5 3 7" xfId="54693"/>
    <cellStyle name="padroes 5 3 8" xfId="54694"/>
    <cellStyle name="padroes 5 4" xfId="11469"/>
    <cellStyle name="padroes 5 4 2" xfId="11470"/>
    <cellStyle name="padroes 5 4 2 2" xfId="11471"/>
    <cellStyle name="padroes 5 4 2 2 2" xfId="54695"/>
    <cellStyle name="padroes 5 4 2 2 3" xfId="54696"/>
    <cellStyle name="padroes 5 4 2 2 4" xfId="54697"/>
    <cellStyle name="padroes 5 4 2 2 5" xfId="54698"/>
    <cellStyle name="padroes 5 4 2 2 6" xfId="54699"/>
    <cellStyle name="padroes 5 4 2 2 7" xfId="54700"/>
    <cellStyle name="padroes 5 4 2 2 8" xfId="54701"/>
    <cellStyle name="padroes 5 4 2 3" xfId="54702"/>
    <cellStyle name="padroes 5 4 2 4" xfId="54703"/>
    <cellStyle name="padroes 5 4 2 5" xfId="54704"/>
    <cellStyle name="padroes 5 4 2 6" xfId="54705"/>
    <cellStyle name="padroes 5 4 2 7" xfId="54706"/>
    <cellStyle name="padroes 5 4 2 8" xfId="54707"/>
    <cellStyle name="padroes 5 4 3" xfId="11472"/>
    <cellStyle name="padroes 5 4 3 2" xfId="54708"/>
    <cellStyle name="padroes 5 4 3 3" xfId="54709"/>
    <cellStyle name="padroes 5 4 3 4" xfId="54710"/>
    <cellStyle name="padroes 5 4 3 5" xfId="54711"/>
    <cellStyle name="padroes 5 4 3 6" xfId="54712"/>
    <cellStyle name="padroes 5 4 3 7" xfId="54713"/>
    <cellStyle name="padroes 5 4 4" xfId="54714"/>
    <cellStyle name="padroes 5 4 5" xfId="54715"/>
    <cellStyle name="padroes 5 4 6" xfId="54716"/>
    <cellStyle name="padroes 5 4 7" xfId="54717"/>
    <cellStyle name="padroes 5 4 8" xfId="54718"/>
    <cellStyle name="padroes 5 5" xfId="11473"/>
    <cellStyle name="padroes 5 5 2" xfId="11474"/>
    <cellStyle name="padroes 5 5 2 2" xfId="54719"/>
    <cellStyle name="padroes 5 5 2 3" xfId="54720"/>
    <cellStyle name="padroes 5 5 2 4" xfId="54721"/>
    <cellStyle name="padroes 5 5 2 5" xfId="54722"/>
    <cellStyle name="padroes 5 5 2 6" xfId="54723"/>
    <cellStyle name="padroes 5 5 2 7" xfId="54724"/>
    <cellStyle name="padroes 5 5 2 8" xfId="54725"/>
    <cellStyle name="padroes 5 5 3" xfId="54726"/>
    <cellStyle name="padroes 5 5 4" xfId="54727"/>
    <cellStyle name="padroes 5 5 5" xfId="54728"/>
    <cellStyle name="padroes 5 5 6" xfId="54729"/>
    <cellStyle name="padroes 5 5 7" xfId="54730"/>
    <cellStyle name="padroes 5 5 8" xfId="54731"/>
    <cellStyle name="padroes 5 6" xfId="11475"/>
    <cellStyle name="padroes 5 6 2" xfId="54732"/>
    <cellStyle name="padroes 5 6 3" xfId="54733"/>
    <cellStyle name="padroes 5 6 4" xfId="54734"/>
    <cellStyle name="padroes 5 6 5" xfId="54735"/>
    <cellStyle name="padroes 5 6 6" xfId="54736"/>
    <cellStyle name="padroes 5 6 7" xfId="54737"/>
    <cellStyle name="padroes 5 7" xfId="54738"/>
    <cellStyle name="padroes 5 8" xfId="54739"/>
    <cellStyle name="padroes 5 9" xfId="54740"/>
    <cellStyle name="padroes 6" xfId="11476"/>
    <cellStyle name="padroes 6 10" xfId="54741"/>
    <cellStyle name="padroes 6 11" xfId="54742"/>
    <cellStyle name="padroes 6 2" xfId="11477"/>
    <cellStyle name="padroes 6 2 10" xfId="54743"/>
    <cellStyle name="padroes 6 2 11" xfId="54744"/>
    <cellStyle name="padroes 6 2 2" xfId="11478"/>
    <cellStyle name="padroes 6 2 2 2" xfId="11479"/>
    <cellStyle name="padroes 6 2 2 2 2" xfId="11480"/>
    <cellStyle name="padroes 6 2 2 2 2 2" xfId="54745"/>
    <cellStyle name="padroes 6 2 2 2 2 3" xfId="54746"/>
    <cellStyle name="padroes 6 2 2 2 2 4" xfId="54747"/>
    <cellStyle name="padroes 6 2 2 2 2 5" xfId="54748"/>
    <cellStyle name="padroes 6 2 2 2 2 6" xfId="54749"/>
    <cellStyle name="padroes 6 2 2 2 2 7" xfId="54750"/>
    <cellStyle name="padroes 6 2 2 2 2 8" xfId="54751"/>
    <cellStyle name="padroes 6 2 2 2 3" xfId="54752"/>
    <cellStyle name="padroes 6 2 2 2 4" xfId="54753"/>
    <cellStyle name="padroes 6 2 2 2 5" xfId="54754"/>
    <cellStyle name="padroes 6 2 2 2 6" xfId="54755"/>
    <cellStyle name="padroes 6 2 2 2 7" xfId="54756"/>
    <cellStyle name="padroes 6 2 2 2 8" xfId="54757"/>
    <cellStyle name="padroes 6 2 2 3" xfId="11481"/>
    <cellStyle name="padroes 6 2 2 3 2" xfId="54758"/>
    <cellStyle name="padroes 6 2 2 3 3" xfId="54759"/>
    <cellStyle name="padroes 6 2 2 3 4" xfId="54760"/>
    <cellStyle name="padroes 6 2 2 3 5" xfId="54761"/>
    <cellStyle name="padroes 6 2 2 3 6" xfId="54762"/>
    <cellStyle name="padroes 6 2 2 3 7" xfId="54763"/>
    <cellStyle name="padroes 6 2 2 4" xfId="54764"/>
    <cellStyle name="padroes 6 2 2 5" xfId="54765"/>
    <cellStyle name="padroes 6 2 2 6" xfId="54766"/>
    <cellStyle name="padroes 6 2 2 7" xfId="54767"/>
    <cellStyle name="padroes 6 2 2 8" xfId="54768"/>
    <cellStyle name="padroes 6 2 3" xfId="11482"/>
    <cellStyle name="padroes 6 2 3 2" xfId="11483"/>
    <cellStyle name="padroes 6 2 3 2 2" xfId="11484"/>
    <cellStyle name="padroes 6 2 3 2 2 2" xfId="54769"/>
    <cellStyle name="padroes 6 2 3 2 2 3" xfId="54770"/>
    <cellStyle name="padroes 6 2 3 2 2 4" xfId="54771"/>
    <cellStyle name="padroes 6 2 3 2 2 5" xfId="54772"/>
    <cellStyle name="padroes 6 2 3 2 2 6" xfId="54773"/>
    <cellStyle name="padroes 6 2 3 2 2 7" xfId="54774"/>
    <cellStyle name="padroes 6 2 3 2 2 8" xfId="54775"/>
    <cellStyle name="padroes 6 2 3 2 3" xfId="54776"/>
    <cellStyle name="padroes 6 2 3 2 4" xfId="54777"/>
    <cellStyle name="padroes 6 2 3 2 5" xfId="54778"/>
    <cellStyle name="padroes 6 2 3 2 6" xfId="54779"/>
    <cellStyle name="padroes 6 2 3 2 7" xfId="54780"/>
    <cellStyle name="padroes 6 2 3 2 8" xfId="54781"/>
    <cellStyle name="padroes 6 2 3 3" xfId="11485"/>
    <cellStyle name="padroes 6 2 3 3 2" xfId="54782"/>
    <cellStyle name="padroes 6 2 3 3 3" xfId="54783"/>
    <cellStyle name="padroes 6 2 3 3 4" xfId="54784"/>
    <cellStyle name="padroes 6 2 3 3 5" xfId="54785"/>
    <cellStyle name="padroes 6 2 3 3 6" xfId="54786"/>
    <cellStyle name="padroes 6 2 3 3 7" xfId="54787"/>
    <cellStyle name="padroes 6 2 3 4" xfId="54788"/>
    <cellStyle name="padroes 6 2 3 5" xfId="54789"/>
    <cellStyle name="padroes 6 2 3 6" xfId="54790"/>
    <cellStyle name="padroes 6 2 3 7" xfId="54791"/>
    <cellStyle name="padroes 6 2 3 8" xfId="54792"/>
    <cellStyle name="padroes 6 2 4" xfId="11486"/>
    <cellStyle name="padroes 6 2 4 2" xfId="11487"/>
    <cellStyle name="padroes 6 2 4 2 2" xfId="11488"/>
    <cellStyle name="padroes 6 2 4 2 2 2" xfId="54793"/>
    <cellStyle name="padroes 6 2 4 2 2 3" xfId="54794"/>
    <cellStyle name="padroes 6 2 4 2 2 4" xfId="54795"/>
    <cellStyle name="padroes 6 2 4 2 2 5" xfId="54796"/>
    <cellStyle name="padroes 6 2 4 2 2 6" xfId="54797"/>
    <cellStyle name="padroes 6 2 4 2 2 7" xfId="54798"/>
    <cellStyle name="padroes 6 2 4 2 2 8" xfId="54799"/>
    <cellStyle name="padroes 6 2 4 2 3" xfId="54800"/>
    <cellStyle name="padroes 6 2 4 2 4" xfId="54801"/>
    <cellStyle name="padroes 6 2 4 2 5" xfId="54802"/>
    <cellStyle name="padroes 6 2 4 2 6" xfId="54803"/>
    <cellStyle name="padroes 6 2 4 2 7" xfId="54804"/>
    <cellStyle name="padroes 6 2 4 2 8" xfId="54805"/>
    <cellStyle name="padroes 6 2 4 3" xfId="11489"/>
    <cellStyle name="padroes 6 2 4 3 2" xfId="54806"/>
    <cellStyle name="padroes 6 2 4 3 3" xfId="54807"/>
    <cellStyle name="padroes 6 2 4 3 4" xfId="54808"/>
    <cellStyle name="padroes 6 2 4 3 5" xfId="54809"/>
    <cellStyle name="padroes 6 2 4 3 6" xfId="54810"/>
    <cellStyle name="padroes 6 2 4 3 7" xfId="54811"/>
    <cellStyle name="padroes 6 2 4 4" xfId="54812"/>
    <cellStyle name="padroes 6 2 4 5" xfId="54813"/>
    <cellStyle name="padroes 6 2 4 6" xfId="54814"/>
    <cellStyle name="padroes 6 2 4 7" xfId="54815"/>
    <cellStyle name="padroes 6 2 4 8" xfId="54816"/>
    <cellStyle name="padroes 6 2 5" xfId="11490"/>
    <cellStyle name="padroes 6 2 5 2" xfId="11491"/>
    <cellStyle name="padroes 6 2 5 2 2" xfId="54817"/>
    <cellStyle name="padroes 6 2 5 2 3" xfId="54818"/>
    <cellStyle name="padroes 6 2 5 2 4" xfId="54819"/>
    <cellStyle name="padroes 6 2 5 2 5" xfId="54820"/>
    <cellStyle name="padroes 6 2 5 2 6" xfId="54821"/>
    <cellStyle name="padroes 6 2 5 2 7" xfId="54822"/>
    <cellStyle name="padroes 6 2 5 2 8" xfId="54823"/>
    <cellStyle name="padroes 6 2 5 3" xfId="54824"/>
    <cellStyle name="padroes 6 2 5 4" xfId="54825"/>
    <cellStyle name="padroes 6 2 5 5" xfId="54826"/>
    <cellStyle name="padroes 6 2 5 6" xfId="54827"/>
    <cellStyle name="padroes 6 2 5 7" xfId="54828"/>
    <cellStyle name="padroes 6 2 5 8" xfId="54829"/>
    <cellStyle name="padroes 6 2 6" xfId="11492"/>
    <cellStyle name="padroes 6 2 6 2" xfId="54830"/>
    <cellStyle name="padroes 6 2 6 3" xfId="54831"/>
    <cellStyle name="padroes 6 2 6 4" xfId="54832"/>
    <cellStyle name="padroes 6 2 6 5" xfId="54833"/>
    <cellStyle name="padroes 6 2 6 6" xfId="54834"/>
    <cellStyle name="padroes 6 2 6 7" xfId="54835"/>
    <cellStyle name="padroes 6 2 7" xfId="54836"/>
    <cellStyle name="padroes 6 2 8" xfId="54837"/>
    <cellStyle name="padroes 6 2 9" xfId="54838"/>
    <cellStyle name="padroes 6 3" xfId="11493"/>
    <cellStyle name="padroes 6 3 2" xfId="11494"/>
    <cellStyle name="padroes 6 3 2 2" xfId="11495"/>
    <cellStyle name="padroes 6 3 2 2 2" xfId="54839"/>
    <cellStyle name="padroes 6 3 2 2 3" xfId="54840"/>
    <cellStyle name="padroes 6 3 2 2 4" xfId="54841"/>
    <cellStyle name="padroes 6 3 2 2 5" xfId="54842"/>
    <cellStyle name="padroes 6 3 2 2 6" xfId="54843"/>
    <cellStyle name="padroes 6 3 2 2 7" xfId="54844"/>
    <cellStyle name="padroes 6 3 2 2 8" xfId="54845"/>
    <cellStyle name="padroes 6 3 2 3" xfId="54846"/>
    <cellStyle name="padroes 6 3 2 4" xfId="54847"/>
    <cellStyle name="padroes 6 3 2 5" xfId="54848"/>
    <cellStyle name="padroes 6 3 2 6" xfId="54849"/>
    <cellStyle name="padroes 6 3 2 7" xfId="54850"/>
    <cellStyle name="padroes 6 3 2 8" xfId="54851"/>
    <cellStyle name="padroes 6 3 3" xfId="11496"/>
    <cellStyle name="padroes 6 3 3 2" xfId="54852"/>
    <cellStyle name="padroes 6 3 3 3" xfId="54853"/>
    <cellStyle name="padroes 6 3 3 4" xfId="54854"/>
    <cellStyle name="padroes 6 3 3 5" xfId="54855"/>
    <cellStyle name="padroes 6 3 3 6" xfId="54856"/>
    <cellStyle name="padroes 6 3 3 7" xfId="54857"/>
    <cellStyle name="padroes 6 3 4" xfId="54858"/>
    <cellStyle name="padroes 6 3 5" xfId="54859"/>
    <cellStyle name="padroes 6 3 6" xfId="54860"/>
    <cellStyle name="padroes 6 3 7" xfId="54861"/>
    <cellStyle name="padroes 6 3 8" xfId="54862"/>
    <cellStyle name="padroes 6 4" xfId="11497"/>
    <cellStyle name="padroes 6 4 2" xfId="11498"/>
    <cellStyle name="padroes 6 4 2 2" xfId="11499"/>
    <cellStyle name="padroes 6 4 2 2 2" xfId="54863"/>
    <cellStyle name="padroes 6 4 2 2 3" xfId="54864"/>
    <cellStyle name="padroes 6 4 2 2 4" xfId="54865"/>
    <cellStyle name="padroes 6 4 2 2 5" xfId="54866"/>
    <cellStyle name="padroes 6 4 2 2 6" xfId="54867"/>
    <cellStyle name="padroes 6 4 2 2 7" xfId="54868"/>
    <cellStyle name="padroes 6 4 2 2 8" xfId="54869"/>
    <cellStyle name="padroes 6 4 2 3" xfId="54870"/>
    <cellStyle name="padroes 6 4 2 4" xfId="54871"/>
    <cellStyle name="padroes 6 4 2 5" xfId="54872"/>
    <cellStyle name="padroes 6 4 2 6" xfId="54873"/>
    <cellStyle name="padroes 6 4 2 7" xfId="54874"/>
    <cellStyle name="padroes 6 4 2 8" xfId="54875"/>
    <cellStyle name="padroes 6 4 3" xfId="11500"/>
    <cellStyle name="padroes 6 4 3 2" xfId="54876"/>
    <cellStyle name="padroes 6 4 3 3" xfId="54877"/>
    <cellStyle name="padroes 6 4 3 4" xfId="54878"/>
    <cellStyle name="padroes 6 4 3 5" xfId="54879"/>
    <cellStyle name="padroes 6 4 3 6" xfId="54880"/>
    <cellStyle name="padroes 6 4 3 7" xfId="54881"/>
    <cellStyle name="padroes 6 4 4" xfId="54882"/>
    <cellStyle name="padroes 6 4 5" xfId="54883"/>
    <cellStyle name="padroes 6 4 6" xfId="54884"/>
    <cellStyle name="padroes 6 4 7" xfId="54885"/>
    <cellStyle name="padroes 6 4 8" xfId="54886"/>
    <cellStyle name="padroes 6 5" xfId="11501"/>
    <cellStyle name="padroes 6 5 2" xfId="11502"/>
    <cellStyle name="padroes 6 5 2 2" xfId="54887"/>
    <cellStyle name="padroes 6 5 2 3" xfId="54888"/>
    <cellStyle name="padroes 6 5 2 4" xfId="54889"/>
    <cellStyle name="padroes 6 5 2 5" xfId="54890"/>
    <cellStyle name="padroes 6 5 2 6" xfId="54891"/>
    <cellStyle name="padroes 6 5 2 7" xfId="54892"/>
    <cellStyle name="padroes 6 5 2 8" xfId="54893"/>
    <cellStyle name="padroes 6 5 3" xfId="54894"/>
    <cellStyle name="padroes 6 5 4" xfId="54895"/>
    <cellStyle name="padroes 6 5 5" xfId="54896"/>
    <cellStyle name="padroes 6 5 6" xfId="54897"/>
    <cellStyle name="padroes 6 5 7" xfId="54898"/>
    <cellStyle name="padroes 6 5 8" xfId="54899"/>
    <cellStyle name="padroes 6 6" xfId="11503"/>
    <cellStyle name="padroes 6 6 2" xfId="54900"/>
    <cellStyle name="padroes 6 6 3" xfId="54901"/>
    <cellStyle name="padroes 6 6 4" xfId="54902"/>
    <cellStyle name="padroes 6 6 5" xfId="54903"/>
    <cellStyle name="padroes 6 6 6" xfId="54904"/>
    <cellStyle name="padroes 6 6 7" xfId="54905"/>
    <cellStyle name="padroes 6 7" xfId="54906"/>
    <cellStyle name="padroes 6 8" xfId="54907"/>
    <cellStyle name="padroes 6 9" xfId="54908"/>
    <cellStyle name="padroes 7" xfId="11504"/>
    <cellStyle name="padroes 7 10" xfId="54909"/>
    <cellStyle name="padroes 7 11" xfId="54910"/>
    <cellStyle name="padroes 7 2" xfId="11505"/>
    <cellStyle name="padroes 7 2 10" xfId="54911"/>
    <cellStyle name="padroes 7 2 11" xfId="54912"/>
    <cellStyle name="padroes 7 2 2" xfId="11506"/>
    <cellStyle name="padroes 7 2 2 2" xfId="11507"/>
    <cellStyle name="padroes 7 2 2 2 2" xfId="11508"/>
    <cellStyle name="padroes 7 2 2 2 2 2" xfId="54913"/>
    <cellStyle name="padroes 7 2 2 2 2 3" xfId="54914"/>
    <cellStyle name="padroes 7 2 2 2 2 4" xfId="54915"/>
    <cellStyle name="padroes 7 2 2 2 2 5" xfId="54916"/>
    <cellStyle name="padroes 7 2 2 2 2 6" xfId="54917"/>
    <cellStyle name="padroes 7 2 2 2 2 7" xfId="54918"/>
    <cellStyle name="padroes 7 2 2 2 2 8" xfId="54919"/>
    <cellStyle name="padroes 7 2 2 2 3" xfId="54920"/>
    <cellStyle name="padroes 7 2 2 2 4" xfId="54921"/>
    <cellStyle name="padroes 7 2 2 2 5" xfId="54922"/>
    <cellStyle name="padroes 7 2 2 2 6" xfId="54923"/>
    <cellStyle name="padroes 7 2 2 2 7" xfId="54924"/>
    <cellStyle name="padroes 7 2 2 2 8" xfId="54925"/>
    <cellStyle name="padroes 7 2 2 3" xfId="11509"/>
    <cellStyle name="padroes 7 2 2 3 2" xfId="54926"/>
    <cellStyle name="padroes 7 2 2 3 3" xfId="54927"/>
    <cellStyle name="padroes 7 2 2 3 4" xfId="54928"/>
    <cellStyle name="padroes 7 2 2 3 5" xfId="54929"/>
    <cellStyle name="padroes 7 2 2 3 6" xfId="54930"/>
    <cellStyle name="padroes 7 2 2 3 7" xfId="54931"/>
    <cellStyle name="padroes 7 2 2 4" xfId="54932"/>
    <cellStyle name="padroes 7 2 2 5" xfId="54933"/>
    <cellStyle name="padroes 7 2 2 6" xfId="54934"/>
    <cellStyle name="padroes 7 2 2 7" xfId="54935"/>
    <cellStyle name="padroes 7 2 2 8" xfId="54936"/>
    <cellStyle name="padroes 7 2 3" xfId="11510"/>
    <cellStyle name="padroes 7 2 3 2" xfId="11511"/>
    <cellStyle name="padroes 7 2 3 2 2" xfId="11512"/>
    <cellStyle name="padroes 7 2 3 2 2 2" xfId="54937"/>
    <cellStyle name="padroes 7 2 3 2 2 3" xfId="54938"/>
    <cellStyle name="padroes 7 2 3 2 2 4" xfId="54939"/>
    <cellStyle name="padroes 7 2 3 2 2 5" xfId="54940"/>
    <cellStyle name="padroes 7 2 3 2 2 6" xfId="54941"/>
    <cellStyle name="padroes 7 2 3 2 2 7" xfId="54942"/>
    <cellStyle name="padroes 7 2 3 2 2 8" xfId="54943"/>
    <cellStyle name="padroes 7 2 3 2 3" xfId="54944"/>
    <cellStyle name="padroes 7 2 3 2 4" xfId="54945"/>
    <cellStyle name="padroes 7 2 3 2 5" xfId="54946"/>
    <cellStyle name="padroes 7 2 3 2 6" xfId="54947"/>
    <cellStyle name="padroes 7 2 3 2 7" xfId="54948"/>
    <cellStyle name="padroes 7 2 3 2 8" xfId="54949"/>
    <cellStyle name="padroes 7 2 3 3" xfId="11513"/>
    <cellStyle name="padroes 7 2 3 3 2" xfId="54950"/>
    <cellStyle name="padroes 7 2 3 3 3" xfId="54951"/>
    <cellStyle name="padroes 7 2 3 3 4" xfId="54952"/>
    <cellStyle name="padroes 7 2 3 3 5" xfId="54953"/>
    <cellStyle name="padroes 7 2 3 3 6" xfId="54954"/>
    <cellStyle name="padroes 7 2 3 3 7" xfId="54955"/>
    <cellStyle name="padroes 7 2 3 4" xfId="54956"/>
    <cellStyle name="padroes 7 2 3 5" xfId="54957"/>
    <cellStyle name="padroes 7 2 3 6" xfId="54958"/>
    <cellStyle name="padroes 7 2 3 7" xfId="54959"/>
    <cellStyle name="padroes 7 2 3 8" xfId="54960"/>
    <cellStyle name="padroes 7 2 4" xfId="11514"/>
    <cellStyle name="padroes 7 2 4 2" xfId="11515"/>
    <cellStyle name="padroes 7 2 4 2 2" xfId="11516"/>
    <cellStyle name="padroes 7 2 4 2 2 2" xfId="54961"/>
    <cellStyle name="padroes 7 2 4 2 2 3" xfId="54962"/>
    <cellStyle name="padroes 7 2 4 2 2 4" xfId="54963"/>
    <cellStyle name="padroes 7 2 4 2 2 5" xfId="54964"/>
    <cellStyle name="padroes 7 2 4 2 2 6" xfId="54965"/>
    <cellStyle name="padroes 7 2 4 2 2 7" xfId="54966"/>
    <cellStyle name="padroes 7 2 4 2 2 8" xfId="54967"/>
    <cellStyle name="padroes 7 2 4 2 3" xfId="54968"/>
    <cellStyle name="padroes 7 2 4 2 4" xfId="54969"/>
    <cellStyle name="padroes 7 2 4 2 5" xfId="54970"/>
    <cellStyle name="padroes 7 2 4 2 6" xfId="54971"/>
    <cellStyle name="padroes 7 2 4 2 7" xfId="54972"/>
    <cellStyle name="padroes 7 2 4 2 8" xfId="54973"/>
    <cellStyle name="padroes 7 2 4 3" xfId="11517"/>
    <cellStyle name="padroes 7 2 4 3 2" xfId="54974"/>
    <cellStyle name="padroes 7 2 4 3 3" xfId="54975"/>
    <cellStyle name="padroes 7 2 4 3 4" xfId="54976"/>
    <cellStyle name="padroes 7 2 4 3 5" xfId="54977"/>
    <cellStyle name="padroes 7 2 4 3 6" xfId="54978"/>
    <cellStyle name="padroes 7 2 4 3 7" xfId="54979"/>
    <cellStyle name="padroes 7 2 4 4" xfId="54980"/>
    <cellStyle name="padroes 7 2 4 5" xfId="54981"/>
    <cellStyle name="padroes 7 2 4 6" xfId="54982"/>
    <cellStyle name="padroes 7 2 4 7" xfId="54983"/>
    <cellStyle name="padroes 7 2 4 8" xfId="54984"/>
    <cellStyle name="padroes 7 2 5" xfId="11518"/>
    <cellStyle name="padroes 7 2 5 2" xfId="11519"/>
    <cellStyle name="padroes 7 2 5 2 2" xfId="54985"/>
    <cellStyle name="padroes 7 2 5 2 3" xfId="54986"/>
    <cellStyle name="padroes 7 2 5 2 4" xfId="54987"/>
    <cellStyle name="padroes 7 2 5 2 5" xfId="54988"/>
    <cellStyle name="padroes 7 2 5 2 6" xfId="54989"/>
    <cellStyle name="padroes 7 2 5 2 7" xfId="54990"/>
    <cellStyle name="padroes 7 2 5 2 8" xfId="54991"/>
    <cellStyle name="padroes 7 2 5 3" xfId="54992"/>
    <cellStyle name="padroes 7 2 5 4" xfId="54993"/>
    <cellStyle name="padroes 7 2 5 5" xfId="54994"/>
    <cellStyle name="padroes 7 2 5 6" xfId="54995"/>
    <cellStyle name="padroes 7 2 5 7" xfId="54996"/>
    <cellStyle name="padroes 7 2 5 8" xfId="54997"/>
    <cellStyle name="padroes 7 2 6" xfId="11520"/>
    <cellStyle name="padroes 7 2 6 2" xfId="54998"/>
    <cellStyle name="padroes 7 2 6 3" xfId="54999"/>
    <cellStyle name="padroes 7 2 6 4" xfId="55000"/>
    <cellStyle name="padroes 7 2 6 5" xfId="55001"/>
    <cellStyle name="padroes 7 2 6 6" xfId="55002"/>
    <cellStyle name="padroes 7 2 6 7" xfId="55003"/>
    <cellStyle name="padroes 7 2 7" xfId="55004"/>
    <cellStyle name="padroes 7 2 8" xfId="55005"/>
    <cellStyle name="padroes 7 2 9" xfId="55006"/>
    <cellStyle name="padroes 7 3" xfId="11521"/>
    <cellStyle name="padroes 7 3 2" xfId="11522"/>
    <cellStyle name="padroes 7 3 2 2" xfId="11523"/>
    <cellStyle name="padroes 7 3 2 2 2" xfId="55007"/>
    <cellStyle name="padroes 7 3 2 2 3" xfId="55008"/>
    <cellStyle name="padroes 7 3 2 2 4" xfId="55009"/>
    <cellStyle name="padroes 7 3 2 2 5" xfId="55010"/>
    <cellStyle name="padroes 7 3 2 2 6" xfId="55011"/>
    <cellStyle name="padroes 7 3 2 2 7" xfId="55012"/>
    <cellStyle name="padroes 7 3 2 2 8" xfId="55013"/>
    <cellStyle name="padroes 7 3 2 3" xfId="55014"/>
    <cellStyle name="padroes 7 3 2 4" xfId="55015"/>
    <cellStyle name="padroes 7 3 2 5" xfId="55016"/>
    <cellStyle name="padroes 7 3 2 6" xfId="55017"/>
    <cellStyle name="padroes 7 3 2 7" xfId="55018"/>
    <cellStyle name="padroes 7 3 2 8" xfId="55019"/>
    <cellStyle name="padroes 7 3 3" xfId="11524"/>
    <cellStyle name="padroes 7 3 3 2" xfId="55020"/>
    <cellStyle name="padroes 7 3 3 3" xfId="55021"/>
    <cellStyle name="padroes 7 3 3 4" xfId="55022"/>
    <cellStyle name="padroes 7 3 3 5" xfId="55023"/>
    <cellStyle name="padroes 7 3 3 6" xfId="55024"/>
    <cellStyle name="padroes 7 3 3 7" xfId="55025"/>
    <cellStyle name="padroes 7 3 4" xfId="55026"/>
    <cellStyle name="padroes 7 3 5" xfId="55027"/>
    <cellStyle name="padroes 7 3 6" xfId="55028"/>
    <cellStyle name="padroes 7 3 7" xfId="55029"/>
    <cellStyle name="padroes 7 3 8" xfId="55030"/>
    <cellStyle name="padroes 7 4" xfId="11525"/>
    <cellStyle name="padroes 7 4 2" xfId="11526"/>
    <cellStyle name="padroes 7 4 2 2" xfId="11527"/>
    <cellStyle name="padroes 7 4 2 2 2" xfId="55031"/>
    <cellStyle name="padroes 7 4 2 2 3" xfId="55032"/>
    <cellStyle name="padroes 7 4 2 2 4" xfId="55033"/>
    <cellStyle name="padroes 7 4 2 2 5" xfId="55034"/>
    <cellStyle name="padroes 7 4 2 2 6" xfId="55035"/>
    <cellStyle name="padroes 7 4 2 2 7" xfId="55036"/>
    <cellStyle name="padroes 7 4 2 2 8" xfId="55037"/>
    <cellStyle name="padroes 7 4 2 3" xfId="55038"/>
    <cellStyle name="padroes 7 4 2 4" xfId="55039"/>
    <cellStyle name="padroes 7 4 2 5" xfId="55040"/>
    <cellStyle name="padroes 7 4 2 6" xfId="55041"/>
    <cellStyle name="padroes 7 4 2 7" xfId="55042"/>
    <cellStyle name="padroes 7 4 2 8" xfId="55043"/>
    <cellStyle name="padroes 7 4 3" xfId="11528"/>
    <cellStyle name="padroes 7 4 3 2" xfId="55044"/>
    <cellStyle name="padroes 7 4 3 3" xfId="55045"/>
    <cellStyle name="padroes 7 4 3 4" xfId="55046"/>
    <cellStyle name="padroes 7 4 3 5" xfId="55047"/>
    <cellStyle name="padroes 7 4 3 6" xfId="55048"/>
    <cellStyle name="padroes 7 4 3 7" xfId="55049"/>
    <cellStyle name="padroes 7 4 4" xfId="55050"/>
    <cellStyle name="padroes 7 4 5" xfId="55051"/>
    <cellStyle name="padroes 7 4 6" xfId="55052"/>
    <cellStyle name="padroes 7 4 7" xfId="55053"/>
    <cellStyle name="padroes 7 4 8" xfId="55054"/>
    <cellStyle name="padroes 7 5" xfId="11529"/>
    <cellStyle name="padroes 7 5 2" xfId="11530"/>
    <cellStyle name="padroes 7 5 2 2" xfId="55055"/>
    <cellStyle name="padroes 7 5 2 3" xfId="55056"/>
    <cellStyle name="padroes 7 5 2 4" xfId="55057"/>
    <cellStyle name="padroes 7 5 2 5" xfId="55058"/>
    <cellStyle name="padroes 7 5 2 6" xfId="55059"/>
    <cellStyle name="padroes 7 5 2 7" xfId="55060"/>
    <cellStyle name="padroes 7 5 2 8" xfId="55061"/>
    <cellStyle name="padroes 7 5 3" xfId="55062"/>
    <cellStyle name="padroes 7 5 4" xfId="55063"/>
    <cellStyle name="padroes 7 5 5" xfId="55064"/>
    <cellStyle name="padroes 7 5 6" xfId="55065"/>
    <cellStyle name="padroes 7 5 7" xfId="55066"/>
    <cellStyle name="padroes 7 5 8" xfId="55067"/>
    <cellStyle name="padroes 7 6" xfId="11531"/>
    <cellStyle name="padroes 7 6 2" xfId="55068"/>
    <cellStyle name="padroes 7 6 3" xfId="55069"/>
    <cellStyle name="padroes 7 6 4" xfId="55070"/>
    <cellStyle name="padroes 7 6 5" xfId="55071"/>
    <cellStyle name="padroes 7 6 6" xfId="55072"/>
    <cellStyle name="padroes 7 6 7" xfId="55073"/>
    <cellStyle name="padroes 7 7" xfId="55074"/>
    <cellStyle name="padroes 7 8" xfId="55075"/>
    <cellStyle name="padroes 7 9" xfId="55076"/>
    <cellStyle name="padroes 8" xfId="11532"/>
    <cellStyle name="padroes 8 10" xfId="55077"/>
    <cellStyle name="padroes 8 11" xfId="55078"/>
    <cellStyle name="padroes 8 2" xfId="11533"/>
    <cellStyle name="padroes 8 2 10" xfId="55079"/>
    <cellStyle name="padroes 8 2 11" xfId="55080"/>
    <cellStyle name="padroes 8 2 2" xfId="11534"/>
    <cellStyle name="padroes 8 2 2 2" xfId="11535"/>
    <cellStyle name="padroes 8 2 2 2 2" xfId="11536"/>
    <cellStyle name="padroes 8 2 2 2 2 2" xfId="55081"/>
    <cellStyle name="padroes 8 2 2 2 2 3" xfId="55082"/>
    <cellStyle name="padroes 8 2 2 2 2 4" xfId="55083"/>
    <cellStyle name="padroes 8 2 2 2 2 5" xfId="55084"/>
    <cellStyle name="padroes 8 2 2 2 2 6" xfId="55085"/>
    <cellStyle name="padroes 8 2 2 2 2 7" xfId="55086"/>
    <cellStyle name="padroes 8 2 2 2 2 8" xfId="55087"/>
    <cellStyle name="padroes 8 2 2 2 3" xfId="55088"/>
    <cellStyle name="padroes 8 2 2 2 4" xfId="55089"/>
    <cellStyle name="padroes 8 2 2 2 5" xfId="55090"/>
    <cellStyle name="padroes 8 2 2 2 6" xfId="55091"/>
    <cellStyle name="padroes 8 2 2 2 7" xfId="55092"/>
    <cellStyle name="padroes 8 2 2 2 8" xfId="55093"/>
    <cellStyle name="padroes 8 2 2 3" xfId="11537"/>
    <cellStyle name="padroes 8 2 2 3 2" xfId="55094"/>
    <cellStyle name="padroes 8 2 2 3 3" xfId="55095"/>
    <cellStyle name="padroes 8 2 2 3 4" xfId="55096"/>
    <cellStyle name="padroes 8 2 2 3 5" xfId="55097"/>
    <cellStyle name="padroes 8 2 2 3 6" xfId="55098"/>
    <cellStyle name="padroes 8 2 2 3 7" xfId="55099"/>
    <cellStyle name="padroes 8 2 2 4" xfId="55100"/>
    <cellStyle name="padroes 8 2 2 5" xfId="55101"/>
    <cellStyle name="padroes 8 2 2 6" xfId="55102"/>
    <cellStyle name="padroes 8 2 2 7" xfId="55103"/>
    <cellStyle name="padroes 8 2 2 8" xfId="55104"/>
    <cellStyle name="padroes 8 2 3" xfId="11538"/>
    <cellStyle name="padroes 8 2 3 2" xfId="11539"/>
    <cellStyle name="padroes 8 2 3 2 2" xfId="11540"/>
    <cellStyle name="padroes 8 2 3 2 2 2" xfId="55105"/>
    <cellStyle name="padroes 8 2 3 2 2 3" xfId="55106"/>
    <cellStyle name="padroes 8 2 3 2 2 4" xfId="55107"/>
    <cellStyle name="padroes 8 2 3 2 2 5" xfId="55108"/>
    <cellStyle name="padroes 8 2 3 2 2 6" xfId="55109"/>
    <cellStyle name="padroes 8 2 3 2 2 7" xfId="55110"/>
    <cellStyle name="padroes 8 2 3 2 2 8" xfId="55111"/>
    <cellStyle name="padroes 8 2 3 2 3" xfId="55112"/>
    <cellStyle name="padroes 8 2 3 2 4" xfId="55113"/>
    <cellStyle name="padroes 8 2 3 2 5" xfId="55114"/>
    <cellStyle name="padroes 8 2 3 2 6" xfId="55115"/>
    <cellStyle name="padroes 8 2 3 2 7" xfId="55116"/>
    <cellStyle name="padroes 8 2 3 2 8" xfId="55117"/>
    <cellStyle name="padroes 8 2 3 3" xfId="11541"/>
    <cellStyle name="padroes 8 2 3 3 2" xfId="55118"/>
    <cellStyle name="padroes 8 2 3 3 3" xfId="55119"/>
    <cellStyle name="padroes 8 2 3 3 4" xfId="55120"/>
    <cellStyle name="padroes 8 2 3 3 5" xfId="55121"/>
    <cellStyle name="padroes 8 2 3 3 6" xfId="55122"/>
    <cellStyle name="padroes 8 2 3 3 7" xfId="55123"/>
    <cellStyle name="padroes 8 2 3 4" xfId="55124"/>
    <cellStyle name="padroes 8 2 3 5" xfId="55125"/>
    <cellStyle name="padroes 8 2 3 6" xfId="55126"/>
    <cellStyle name="padroes 8 2 3 7" xfId="55127"/>
    <cellStyle name="padroes 8 2 3 8" xfId="55128"/>
    <cellStyle name="padroes 8 2 4" xfId="11542"/>
    <cellStyle name="padroes 8 2 4 2" xfId="11543"/>
    <cellStyle name="padroes 8 2 4 2 2" xfId="11544"/>
    <cellStyle name="padroes 8 2 4 2 2 2" xfId="55129"/>
    <cellStyle name="padroes 8 2 4 2 2 3" xfId="55130"/>
    <cellStyle name="padroes 8 2 4 2 2 4" xfId="55131"/>
    <cellStyle name="padroes 8 2 4 2 2 5" xfId="55132"/>
    <cellStyle name="padroes 8 2 4 2 2 6" xfId="55133"/>
    <cellStyle name="padroes 8 2 4 2 2 7" xfId="55134"/>
    <cellStyle name="padroes 8 2 4 2 2 8" xfId="55135"/>
    <cellStyle name="padroes 8 2 4 2 3" xfId="55136"/>
    <cellStyle name="padroes 8 2 4 2 4" xfId="55137"/>
    <cellStyle name="padroes 8 2 4 2 5" xfId="55138"/>
    <cellStyle name="padroes 8 2 4 2 6" xfId="55139"/>
    <cellStyle name="padroes 8 2 4 2 7" xfId="55140"/>
    <cellStyle name="padroes 8 2 4 2 8" xfId="55141"/>
    <cellStyle name="padroes 8 2 4 3" xfId="11545"/>
    <cellStyle name="padroes 8 2 4 3 2" xfId="55142"/>
    <cellStyle name="padroes 8 2 4 3 3" xfId="55143"/>
    <cellStyle name="padroes 8 2 4 3 4" xfId="55144"/>
    <cellStyle name="padroes 8 2 4 3 5" xfId="55145"/>
    <cellStyle name="padroes 8 2 4 3 6" xfId="55146"/>
    <cellStyle name="padroes 8 2 4 3 7" xfId="55147"/>
    <cellStyle name="padroes 8 2 4 4" xfId="55148"/>
    <cellStyle name="padroes 8 2 4 5" xfId="55149"/>
    <cellStyle name="padroes 8 2 4 6" xfId="55150"/>
    <cellStyle name="padroes 8 2 4 7" xfId="55151"/>
    <cellStyle name="padroes 8 2 4 8" xfId="55152"/>
    <cellStyle name="padroes 8 2 5" xfId="11546"/>
    <cellStyle name="padroes 8 2 5 2" xfId="11547"/>
    <cellStyle name="padroes 8 2 5 2 2" xfId="55153"/>
    <cellStyle name="padroes 8 2 5 2 3" xfId="55154"/>
    <cellStyle name="padroes 8 2 5 2 4" xfId="55155"/>
    <cellStyle name="padroes 8 2 5 2 5" xfId="55156"/>
    <cellStyle name="padroes 8 2 5 2 6" xfId="55157"/>
    <cellStyle name="padroes 8 2 5 2 7" xfId="55158"/>
    <cellStyle name="padroes 8 2 5 2 8" xfId="55159"/>
    <cellStyle name="padroes 8 2 5 3" xfId="55160"/>
    <cellStyle name="padroes 8 2 5 4" xfId="55161"/>
    <cellStyle name="padroes 8 2 5 5" xfId="55162"/>
    <cellStyle name="padroes 8 2 5 6" xfId="55163"/>
    <cellStyle name="padroes 8 2 5 7" xfId="55164"/>
    <cellStyle name="padroes 8 2 5 8" xfId="55165"/>
    <cellStyle name="padroes 8 2 6" xfId="11548"/>
    <cellStyle name="padroes 8 2 6 2" xfId="55166"/>
    <cellStyle name="padroes 8 2 6 3" xfId="55167"/>
    <cellStyle name="padroes 8 2 6 4" xfId="55168"/>
    <cellStyle name="padroes 8 2 6 5" xfId="55169"/>
    <cellStyle name="padroes 8 2 6 6" xfId="55170"/>
    <cellStyle name="padroes 8 2 6 7" xfId="55171"/>
    <cellStyle name="padroes 8 2 7" xfId="55172"/>
    <cellStyle name="padroes 8 2 8" xfId="55173"/>
    <cellStyle name="padroes 8 2 9" xfId="55174"/>
    <cellStyle name="padroes 8 3" xfId="11549"/>
    <cellStyle name="padroes 8 3 2" xfId="11550"/>
    <cellStyle name="padroes 8 3 2 2" xfId="11551"/>
    <cellStyle name="padroes 8 3 2 2 2" xfId="55175"/>
    <cellStyle name="padroes 8 3 2 2 3" xfId="55176"/>
    <cellStyle name="padroes 8 3 2 2 4" xfId="55177"/>
    <cellStyle name="padroes 8 3 2 2 5" xfId="55178"/>
    <cellStyle name="padroes 8 3 2 2 6" xfId="55179"/>
    <cellStyle name="padroes 8 3 2 2 7" xfId="55180"/>
    <cellStyle name="padroes 8 3 2 2 8" xfId="55181"/>
    <cellStyle name="padroes 8 3 2 3" xfId="55182"/>
    <cellStyle name="padroes 8 3 2 4" xfId="55183"/>
    <cellStyle name="padroes 8 3 2 5" xfId="55184"/>
    <cellStyle name="padroes 8 3 2 6" xfId="55185"/>
    <cellStyle name="padroes 8 3 2 7" xfId="55186"/>
    <cellStyle name="padroes 8 3 2 8" xfId="55187"/>
    <cellStyle name="padroes 8 3 3" xfId="11552"/>
    <cellStyle name="padroes 8 3 3 2" xfId="55188"/>
    <cellStyle name="padroes 8 3 3 3" xfId="55189"/>
    <cellStyle name="padroes 8 3 3 4" xfId="55190"/>
    <cellStyle name="padroes 8 3 3 5" xfId="55191"/>
    <cellStyle name="padroes 8 3 3 6" xfId="55192"/>
    <cellStyle name="padroes 8 3 3 7" xfId="55193"/>
    <cellStyle name="padroes 8 3 4" xfId="55194"/>
    <cellStyle name="padroes 8 3 5" xfId="55195"/>
    <cellStyle name="padroes 8 3 6" xfId="55196"/>
    <cellStyle name="padroes 8 3 7" xfId="55197"/>
    <cellStyle name="padroes 8 3 8" xfId="55198"/>
    <cellStyle name="padroes 8 4" xfId="11553"/>
    <cellStyle name="padroes 8 4 2" xfId="11554"/>
    <cellStyle name="padroes 8 4 2 2" xfId="11555"/>
    <cellStyle name="padroes 8 4 2 2 2" xfId="55199"/>
    <cellStyle name="padroes 8 4 2 2 3" xfId="55200"/>
    <cellStyle name="padroes 8 4 2 2 4" xfId="55201"/>
    <cellStyle name="padroes 8 4 2 2 5" xfId="55202"/>
    <cellStyle name="padroes 8 4 2 2 6" xfId="55203"/>
    <cellStyle name="padroes 8 4 2 2 7" xfId="55204"/>
    <cellStyle name="padroes 8 4 2 2 8" xfId="55205"/>
    <cellStyle name="padroes 8 4 2 3" xfId="55206"/>
    <cellStyle name="padroes 8 4 2 4" xfId="55207"/>
    <cellStyle name="padroes 8 4 2 5" xfId="55208"/>
    <cellStyle name="padroes 8 4 2 6" xfId="55209"/>
    <cellStyle name="padroes 8 4 2 7" xfId="55210"/>
    <cellStyle name="padroes 8 4 2 8" xfId="55211"/>
    <cellStyle name="padroes 8 4 3" xfId="11556"/>
    <cellStyle name="padroes 8 4 3 2" xfId="55212"/>
    <cellStyle name="padroes 8 4 3 3" xfId="55213"/>
    <cellStyle name="padroes 8 4 3 4" xfId="55214"/>
    <cellStyle name="padroes 8 4 3 5" xfId="55215"/>
    <cellStyle name="padroes 8 4 3 6" xfId="55216"/>
    <cellStyle name="padroes 8 4 3 7" xfId="55217"/>
    <cellStyle name="padroes 8 4 4" xfId="55218"/>
    <cellStyle name="padroes 8 4 5" xfId="55219"/>
    <cellStyle name="padroes 8 4 6" xfId="55220"/>
    <cellStyle name="padroes 8 4 7" xfId="55221"/>
    <cellStyle name="padroes 8 4 8" xfId="55222"/>
    <cellStyle name="padroes 8 5" xfId="11557"/>
    <cellStyle name="padroes 8 5 2" xfId="11558"/>
    <cellStyle name="padroes 8 5 2 2" xfId="55223"/>
    <cellStyle name="padroes 8 5 2 3" xfId="55224"/>
    <cellStyle name="padroes 8 5 2 4" xfId="55225"/>
    <cellStyle name="padroes 8 5 2 5" xfId="55226"/>
    <cellStyle name="padroes 8 5 2 6" xfId="55227"/>
    <cellStyle name="padroes 8 5 2 7" xfId="55228"/>
    <cellStyle name="padroes 8 5 2 8" xfId="55229"/>
    <cellStyle name="padroes 8 5 3" xfId="55230"/>
    <cellStyle name="padroes 8 5 4" xfId="55231"/>
    <cellStyle name="padroes 8 5 5" xfId="55232"/>
    <cellStyle name="padroes 8 5 6" xfId="55233"/>
    <cellStyle name="padroes 8 5 7" xfId="55234"/>
    <cellStyle name="padroes 8 5 8" xfId="55235"/>
    <cellStyle name="padroes 8 6" xfId="11559"/>
    <cellStyle name="padroes 8 6 2" xfId="55236"/>
    <cellStyle name="padroes 8 6 3" xfId="55237"/>
    <cellStyle name="padroes 8 6 4" xfId="55238"/>
    <cellStyle name="padroes 8 6 5" xfId="55239"/>
    <cellStyle name="padroes 8 6 6" xfId="55240"/>
    <cellStyle name="padroes 8 6 7" xfId="55241"/>
    <cellStyle name="padroes 8 7" xfId="55242"/>
    <cellStyle name="padroes 8 8" xfId="55243"/>
    <cellStyle name="padroes 8 9" xfId="55244"/>
    <cellStyle name="padroes 9" xfId="11560"/>
    <cellStyle name="padroes 9 10" xfId="55245"/>
    <cellStyle name="padroes 9 11" xfId="55246"/>
    <cellStyle name="padroes 9 2" xfId="11561"/>
    <cellStyle name="padroes 9 2 10" xfId="55247"/>
    <cellStyle name="padroes 9 2 11" xfId="55248"/>
    <cellStyle name="padroes 9 2 2" xfId="11562"/>
    <cellStyle name="padroes 9 2 2 2" xfId="11563"/>
    <cellStyle name="padroes 9 2 2 2 2" xfId="11564"/>
    <cellStyle name="padroes 9 2 2 2 2 2" xfId="55249"/>
    <cellStyle name="padroes 9 2 2 2 2 3" xfId="55250"/>
    <cellStyle name="padroes 9 2 2 2 2 4" xfId="55251"/>
    <cellStyle name="padroes 9 2 2 2 2 5" xfId="55252"/>
    <cellStyle name="padroes 9 2 2 2 2 6" xfId="55253"/>
    <cellStyle name="padroes 9 2 2 2 2 7" xfId="55254"/>
    <cellStyle name="padroes 9 2 2 2 2 8" xfId="55255"/>
    <cellStyle name="padroes 9 2 2 2 3" xfId="55256"/>
    <cellStyle name="padroes 9 2 2 2 4" xfId="55257"/>
    <cellStyle name="padroes 9 2 2 2 5" xfId="55258"/>
    <cellStyle name="padroes 9 2 2 2 6" xfId="55259"/>
    <cellStyle name="padroes 9 2 2 2 7" xfId="55260"/>
    <cellStyle name="padroes 9 2 2 2 8" xfId="55261"/>
    <cellStyle name="padroes 9 2 2 3" xfId="11565"/>
    <cellStyle name="padroes 9 2 2 3 2" xfId="55262"/>
    <cellStyle name="padroes 9 2 2 3 3" xfId="55263"/>
    <cellStyle name="padroes 9 2 2 3 4" xfId="55264"/>
    <cellStyle name="padroes 9 2 2 3 5" xfId="55265"/>
    <cellStyle name="padroes 9 2 2 3 6" xfId="55266"/>
    <cellStyle name="padroes 9 2 2 3 7" xfId="55267"/>
    <cellStyle name="padroes 9 2 2 4" xfId="55268"/>
    <cellStyle name="padroes 9 2 2 5" xfId="55269"/>
    <cellStyle name="padroes 9 2 2 6" xfId="55270"/>
    <cellStyle name="padroes 9 2 2 7" xfId="55271"/>
    <cellStyle name="padroes 9 2 2 8" xfId="55272"/>
    <cellStyle name="padroes 9 2 3" xfId="11566"/>
    <cellStyle name="padroes 9 2 3 2" xfId="11567"/>
    <cellStyle name="padroes 9 2 3 2 2" xfId="11568"/>
    <cellStyle name="padroes 9 2 3 2 2 2" xfId="55273"/>
    <cellStyle name="padroes 9 2 3 2 2 3" xfId="55274"/>
    <cellStyle name="padroes 9 2 3 2 2 4" xfId="55275"/>
    <cellStyle name="padroes 9 2 3 2 2 5" xfId="55276"/>
    <cellStyle name="padroes 9 2 3 2 2 6" xfId="55277"/>
    <cellStyle name="padroes 9 2 3 2 2 7" xfId="55278"/>
    <cellStyle name="padroes 9 2 3 2 2 8" xfId="55279"/>
    <cellStyle name="padroes 9 2 3 2 3" xfId="55280"/>
    <cellStyle name="padroes 9 2 3 2 4" xfId="55281"/>
    <cellStyle name="padroes 9 2 3 2 5" xfId="55282"/>
    <cellStyle name="padroes 9 2 3 2 6" xfId="55283"/>
    <cellStyle name="padroes 9 2 3 2 7" xfId="55284"/>
    <cellStyle name="padroes 9 2 3 2 8" xfId="55285"/>
    <cellStyle name="padroes 9 2 3 3" xfId="11569"/>
    <cellStyle name="padroes 9 2 3 3 2" xfId="55286"/>
    <cellStyle name="padroes 9 2 3 3 3" xfId="55287"/>
    <cellStyle name="padroes 9 2 3 3 4" xfId="55288"/>
    <cellStyle name="padroes 9 2 3 3 5" xfId="55289"/>
    <cellStyle name="padroes 9 2 3 3 6" xfId="55290"/>
    <cellStyle name="padroes 9 2 3 3 7" xfId="55291"/>
    <cellStyle name="padroes 9 2 3 4" xfId="55292"/>
    <cellStyle name="padroes 9 2 3 5" xfId="55293"/>
    <cellStyle name="padroes 9 2 3 6" xfId="55294"/>
    <cellStyle name="padroes 9 2 3 7" xfId="55295"/>
    <cellStyle name="padroes 9 2 3 8" xfId="55296"/>
    <cellStyle name="padroes 9 2 4" xfId="11570"/>
    <cellStyle name="padroes 9 2 4 2" xfId="11571"/>
    <cellStyle name="padroes 9 2 4 2 2" xfId="11572"/>
    <cellStyle name="padroes 9 2 4 2 2 2" xfId="55297"/>
    <cellStyle name="padroes 9 2 4 2 2 3" xfId="55298"/>
    <cellStyle name="padroes 9 2 4 2 2 4" xfId="55299"/>
    <cellStyle name="padroes 9 2 4 2 2 5" xfId="55300"/>
    <cellStyle name="padroes 9 2 4 2 2 6" xfId="55301"/>
    <cellStyle name="padroes 9 2 4 2 2 7" xfId="55302"/>
    <cellStyle name="padroes 9 2 4 2 2 8" xfId="55303"/>
    <cellStyle name="padroes 9 2 4 2 3" xfId="55304"/>
    <cellStyle name="padroes 9 2 4 2 4" xfId="55305"/>
    <cellStyle name="padroes 9 2 4 2 5" xfId="55306"/>
    <cellStyle name="padroes 9 2 4 2 6" xfId="55307"/>
    <cellStyle name="padroes 9 2 4 2 7" xfId="55308"/>
    <cellStyle name="padroes 9 2 4 2 8" xfId="55309"/>
    <cellStyle name="padroes 9 2 4 3" xfId="11573"/>
    <cellStyle name="padroes 9 2 4 3 2" xfId="55310"/>
    <cellStyle name="padroes 9 2 4 3 3" xfId="55311"/>
    <cellStyle name="padroes 9 2 4 3 4" xfId="55312"/>
    <cellStyle name="padroes 9 2 4 3 5" xfId="55313"/>
    <cellStyle name="padroes 9 2 4 3 6" xfId="55314"/>
    <cellStyle name="padroes 9 2 4 3 7" xfId="55315"/>
    <cellStyle name="padroes 9 2 4 4" xfId="55316"/>
    <cellStyle name="padroes 9 2 4 5" xfId="55317"/>
    <cellStyle name="padroes 9 2 4 6" xfId="55318"/>
    <cellStyle name="padroes 9 2 4 7" xfId="55319"/>
    <cellStyle name="padroes 9 2 4 8" xfId="55320"/>
    <cellStyle name="padroes 9 2 5" xfId="11574"/>
    <cellStyle name="padroes 9 2 5 2" xfId="11575"/>
    <cellStyle name="padroes 9 2 5 2 2" xfId="55321"/>
    <cellStyle name="padroes 9 2 5 2 3" xfId="55322"/>
    <cellStyle name="padroes 9 2 5 2 4" xfId="55323"/>
    <cellStyle name="padroes 9 2 5 2 5" xfId="55324"/>
    <cellStyle name="padroes 9 2 5 2 6" xfId="55325"/>
    <cellStyle name="padroes 9 2 5 2 7" xfId="55326"/>
    <cellStyle name="padroes 9 2 5 2 8" xfId="55327"/>
    <cellStyle name="padroes 9 2 5 3" xfId="55328"/>
    <cellStyle name="padroes 9 2 5 4" xfId="55329"/>
    <cellStyle name="padroes 9 2 5 5" xfId="55330"/>
    <cellStyle name="padroes 9 2 5 6" xfId="55331"/>
    <cellStyle name="padroes 9 2 5 7" xfId="55332"/>
    <cellStyle name="padroes 9 2 5 8" xfId="55333"/>
    <cellStyle name="padroes 9 2 6" xfId="11576"/>
    <cellStyle name="padroes 9 2 6 2" xfId="55334"/>
    <cellStyle name="padroes 9 2 6 3" xfId="55335"/>
    <cellStyle name="padroes 9 2 6 4" xfId="55336"/>
    <cellStyle name="padroes 9 2 6 5" xfId="55337"/>
    <cellStyle name="padroes 9 2 6 6" xfId="55338"/>
    <cellStyle name="padroes 9 2 6 7" xfId="55339"/>
    <cellStyle name="padroes 9 2 7" xfId="55340"/>
    <cellStyle name="padroes 9 2 8" xfId="55341"/>
    <cellStyle name="padroes 9 2 9" xfId="55342"/>
    <cellStyle name="padroes 9 3" xfId="11577"/>
    <cellStyle name="padroes 9 3 2" xfId="11578"/>
    <cellStyle name="padroes 9 3 2 2" xfId="11579"/>
    <cellStyle name="padroes 9 3 2 2 2" xfId="55343"/>
    <cellStyle name="padroes 9 3 2 2 3" xfId="55344"/>
    <cellStyle name="padroes 9 3 2 2 4" xfId="55345"/>
    <cellStyle name="padroes 9 3 2 2 5" xfId="55346"/>
    <cellStyle name="padroes 9 3 2 2 6" xfId="55347"/>
    <cellStyle name="padroes 9 3 2 2 7" xfId="55348"/>
    <cellStyle name="padroes 9 3 2 2 8" xfId="55349"/>
    <cellStyle name="padroes 9 3 2 3" xfId="55350"/>
    <cellStyle name="padroes 9 3 2 4" xfId="55351"/>
    <cellStyle name="padroes 9 3 2 5" xfId="55352"/>
    <cellStyle name="padroes 9 3 2 6" xfId="55353"/>
    <cellStyle name="padroes 9 3 2 7" xfId="55354"/>
    <cellStyle name="padroes 9 3 2 8" xfId="55355"/>
    <cellStyle name="padroes 9 3 3" xfId="11580"/>
    <cellStyle name="padroes 9 3 3 2" xfId="55356"/>
    <cellStyle name="padroes 9 3 3 3" xfId="55357"/>
    <cellStyle name="padroes 9 3 3 4" xfId="55358"/>
    <cellStyle name="padroes 9 3 3 5" xfId="55359"/>
    <cellStyle name="padroes 9 3 3 6" xfId="55360"/>
    <cellStyle name="padroes 9 3 3 7" xfId="55361"/>
    <cellStyle name="padroes 9 3 4" xfId="55362"/>
    <cellStyle name="padroes 9 3 5" xfId="55363"/>
    <cellStyle name="padroes 9 3 6" xfId="55364"/>
    <cellStyle name="padroes 9 3 7" xfId="55365"/>
    <cellStyle name="padroes 9 3 8" xfId="55366"/>
    <cellStyle name="padroes 9 4" xfId="11581"/>
    <cellStyle name="padroes 9 4 2" xfId="11582"/>
    <cellStyle name="padroes 9 4 2 2" xfId="11583"/>
    <cellStyle name="padroes 9 4 2 2 2" xfId="55367"/>
    <cellStyle name="padroes 9 4 2 2 3" xfId="55368"/>
    <cellStyle name="padroes 9 4 2 2 4" xfId="55369"/>
    <cellStyle name="padroes 9 4 2 2 5" xfId="55370"/>
    <cellStyle name="padroes 9 4 2 2 6" xfId="55371"/>
    <cellStyle name="padroes 9 4 2 2 7" xfId="55372"/>
    <cellStyle name="padroes 9 4 2 2 8" xfId="55373"/>
    <cellStyle name="padroes 9 4 2 3" xfId="55374"/>
    <cellStyle name="padroes 9 4 2 4" xfId="55375"/>
    <cellStyle name="padroes 9 4 2 5" xfId="55376"/>
    <cellStyle name="padroes 9 4 2 6" xfId="55377"/>
    <cellStyle name="padroes 9 4 2 7" xfId="55378"/>
    <cellStyle name="padroes 9 4 2 8" xfId="55379"/>
    <cellStyle name="padroes 9 4 3" xfId="11584"/>
    <cellStyle name="padroes 9 4 3 2" xfId="55380"/>
    <cellStyle name="padroes 9 4 3 3" xfId="55381"/>
    <cellStyle name="padroes 9 4 3 4" xfId="55382"/>
    <cellStyle name="padroes 9 4 3 5" xfId="55383"/>
    <cellStyle name="padroes 9 4 3 6" xfId="55384"/>
    <cellStyle name="padroes 9 4 3 7" xfId="55385"/>
    <cellStyle name="padroes 9 4 4" xfId="55386"/>
    <cellStyle name="padroes 9 4 5" xfId="55387"/>
    <cellStyle name="padroes 9 4 6" xfId="55388"/>
    <cellStyle name="padroes 9 4 7" xfId="55389"/>
    <cellStyle name="padroes 9 4 8" xfId="55390"/>
    <cellStyle name="padroes 9 5" xfId="11585"/>
    <cellStyle name="padroes 9 5 2" xfId="11586"/>
    <cellStyle name="padroes 9 5 2 2" xfId="55391"/>
    <cellStyle name="padroes 9 5 2 3" xfId="55392"/>
    <cellStyle name="padroes 9 5 2 4" xfId="55393"/>
    <cellStyle name="padroes 9 5 2 5" xfId="55394"/>
    <cellStyle name="padroes 9 5 2 6" xfId="55395"/>
    <cellStyle name="padroes 9 5 2 7" xfId="55396"/>
    <cellStyle name="padroes 9 5 2 8" xfId="55397"/>
    <cellStyle name="padroes 9 5 3" xfId="55398"/>
    <cellStyle name="padroes 9 5 4" xfId="55399"/>
    <cellStyle name="padroes 9 5 5" xfId="55400"/>
    <cellStyle name="padroes 9 5 6" xfId="55401"/>
    <cellStyle name="padroes 9 5 7" xfId="55402"/>
    <cellStyle name="padroes 9 5 8" xfId="55403"/>
    <cellStyle name="padroes 9 6" xfId="11587"/>
    <cellStyle name="padroes 9 6 2" xfId="55404"/>
    <cellStyle name="padroes 9 6 3" xfId="55405"/>
    <cellStyle name="padroes 9 6 4" xfId="55406"/>
    <cellStyle name="padroes 9 6 5" xfId="55407"/>
    <cellStyle name="padroes 9 6 6" xfId="55408"/>
    <cellStyle name="padroes 9 6 7" xfId="55409"/>
    <cellStyle name="padroes 9 7" xfId="55410"/>
    <cellStyle name="padroes 9 8" xfId="55411"/>
    <cellStyle name="padroes 9 9" xfId="55412"/>
    <cellStyle name="Percentual" xfId="142"/>
    <cellStyle name="planilhas" xfId="10"/>
    <cellStyle name="planilhas 10" xfId="56397"/>
    <cellStyle name="planilhas 2" xfId="143"/>
    <cellStyle name="planilhas 2 2" xfId="11588"/>
    <cellStyle name="planilhas 2 2 2" xfId="55413"/>
    <cellStyle name="planilhas 2 2 3" xfId="55414"/>
    <cellStyle name="planilhas 2 2 4" xfId="55415"/>
    <cellStyle name="planilhas 2 2 5" xfId="55416"/>
    <cellStyle name="planilhas 2 2 6" xfId="55417"/>
    <cellStyle name="planilhas 2 2 7" xfId="55418"/>
    <cellStyle name="planilhas 2 2 8" xfId="55419"/>
    <cellStyle name="planilhas 2 3" xfId="55420"/>
    <cellStyle name="planilhas 2 4" xfId="55421"/>
    <cellStyle name="planilhas 2 5" xfId="55422"/>
    <cellStyle name="planilhas 2 6" xfId="55423"/>
    <cellStyle name="planilhas 2 7" xfId="55424"/>
    <cellStyle name="planilhas 3" xfId="144"/>
    <cellStyle name="planilhas 4" xfId="55425"/>
    <cellStyle name="planilhas 5" xfId="55426"/>
    <cellStyle name="planilhas 6" xfId="55427"/>
    <cellStyle name="planilhas 7" xfId="55428"/>
    <cellStyle name="planilhas 8" xfId="55429"/>
    <cellStyle name="planilhas 9" xfId="56398"/>
    <cellStyle name="Ponto" xfId="145"/>
    <cellStyle name="Porcentagem" xfId="55938" builtinId="5"/>
    <cellStyle name="Porcentagem 2" xfId="11"/>
    <cellStyle name="Porcentagem 2 10" xfId="55960"/>
    <cellStyle name="Porcentagem 2 11" xfId="56399"/>
    <cellStyle name="Porcentagem 2 12" xfId="56400"/>
    <cellStyle name="Porcentagem 2 13" xfId="56401"/>
    <cellStyle name="Porcentagem 2 14" xfId="56402"/>
    <cellStyle name="Porcentagem 2 15" xfId="56403"/>
    <cellStyle name="Porcentagem 2 16" xfId="56404"/>
    <cellStyle name="Porcentagem 2 17" xfId="56405"/>
    <cellStyle name="Porcentagem 2 18" xfId="56406"/>
    <cellStyle name="Porcentagem 2 19" xfId="56407"/>
    <cellStyle name="Porcentagem 2 2" xfId="146"/>
    <cellStyle name="Porcentagem 2 20" xfId="56408"/>
    <cellStyle name="Porcentagem 2 21" xfId="56409"/>
    <cellStyle name="Porcentagem 2 22" xfId="56410"/>
    <cellStyle name="Porcentagem 2 23" xfId="56411"/>
    <cellStyle name="Porcentagem 2 24" xfId="56412"/>
    <cellStyle name="Porcentagem 2 25" xfId="56413"/>
    <cellStyle name="Porcentagem 2 26" xfId="56414"/>
    <cellStyle name="Porcentagem 2 27" xfId="56415"/>
    <cellStyle name="Porcentagem 2 28" xfId="56416"/>
    <cellStyle name="Porcentagem 2 29" xfId="56417"/>
    <cellStyle name="Porcentagem 2 3" xfId="147"/>
    <cellStyle name="Porcentagem 2 30" xfId="56418"/>
    <cellStyle name="Porcentagem 2 31" xfId="56419"/>
    <cellStyle name="Porcentagem 2 32" xfId="56420"/>
    <cellStyle name="Porcentagem 2 33" xfId="56421"/>
    <cellStyle name="Porcentagem 2 34" xfId="56422"/>
    <cellStyle name="Porcentagem 2 35" xfId="56423"/>
    <cellStyle name="Porcentagem 2 36" xfId="56424"/>
    <cellStyle name="Porcentagem 2 37" xfId="56425"/>
    <cellStyle name="Porcentagem 2 38" xfId="56426"/>
    <cellStyle name="Porcentagem 2 39" xfId="56427"/>
    <cellStyle name="Porcentagem 2 4" xfId="56428"/>
    <cellStyle name="Porcentagem 2 40" xfId="56429"/>
    <cellStyle name="Porcentagem 2 41" xfId="56430"/>
    <cellStyle name="Porcentagem 2 42" xfId="56431"/>
    <cellStyle name="Porcentagem 2 43" xfId="56432"/>
    <cellStyle name="Porcentagem 2 44" xfId="56433"/>
    <cellStyle name="Porcentagem 2 45" xfId="56434"/>
    <cellStyle name="Porcentagem 2 46" xfId="56435"/>
    <cellStyle name="Porcentagem 2 47" xfId="56436"/>
    <cellStyle name="Porcentagem 2 48" xfId="56437"/>
    <cellStyle name="Porcentagem 2 49" xfId="56438"/>
    <cellStyle name="Porcentagem 2 5" xfId="56439"/>
    <cellStyle name="Porcentagem 2 50" xfId="56440"/>
    <cellStyle name="Porcentagem 2 51" xfId="56441"/>
    <cellStyle name="Porcentagem 2 52" xfId="56442"/>
    <cellStyle name="Porcentagem 2 53" xfId="56443"/>
    <cellStyle name="Porcentagem 2 54" xfId="56444"/>
    <cellStyle name="Porcentagem 2 55" xfId="56445"/>
    <cellStyle name="Porcentagem 2 56" xfId="56446"/>
    <cellStyle name="Porcentagem 2 57" xfId="56447"/>
    <cellStyle name="Porcentagem 2 6" xfId="56448"/>
    <cellStyle name="Porcentagem 2 7" xfId="56449"/>
    <cellStyle name="Porcentagem 2 8" xfId="56450"/>
    <cellStyle name="Porcentagem 2 9" xfId="56451"/>
    <cellStyle name="Porcentagem 3" xfId="12"/>
    <cellStyle name="Porcentagem 3 10" xfId="11589"/>
    <cellStyle name="Porcentagem 3 11" xfId="11590"/>
    <cellStyle name="Porcentagem 3 12" xfId="11591"/>
    <cellStyle name="Porcentagem 3 13" xfId="56452"/>
    <cellStyle name="Porcentagem 3 14" xfId="56453"/>
    <cellStyle name="Porcentagem 3 15" xfId="56454"/>
    <cellStyle name="Porcentagem 3 16" xfId="56455"/>
    <cellStyle name="Porcentagem 3 17" xfId="56456"/>
    <cellStyle name="Porcentagem 3 18" xfId="56457"/>
    <cellStyle name="Porcentagem 3 19" xfId="56458"/>
    <cellStyle name="Porcentagem 3 2" xfId="148"/>
    <cellStyle name="Porcentagem 3 20" xfId="56459"/>
    <cellStyle name="Porcentagem 3 21" xfId="56460"/>
    <cellStyle name="Porcentagem 3 22" xfId="56461"/>
    <cellStyle name="Porcentagem 3 3" xfId="149"/>
    <cellStyle name="Porcentagem 3 4" xfId="150"/>
    <cellStyle name="Porcentagem 3 5" xfId="11592"/>
    <cellStyle name="Porcentagem 3 6" xfId="11593"/>
    <cellStyle name="Porcentagem 3 7" xfId="11594"/>
    <cellStyle name="Porcentagem 3 8" xfId="11595"/>
    <cellStyle name="Porcentagem 3 9" xfId="11596"/>
    <cellStyle name="Porcentagem 4" xfId="151"/>
    <cellStyle name="Porcentagem 4 2" xfId="152"/>
    <cellStyle name="Porcentagem 5" xfId="11732"/>
    <cellStyle name="Porcentagem 5 2" xfId="55908"/>
    <cellStyle name="Porcentagem 6" xfId="55909"/>
    <cellStyle name="Porcentagem 7" xfId="55910"/>
    <cellStyle name="Porcentagem 8" xfId="55947"/>
    <cellStyle name="Porcentagem 8 2" xfId="56627"/>
    <cellStyle name="Porcentagem 9" xfId="56628"/>
    <cellStyle name="Porcentual [0]" xfId="153"/>
    <cellStyle name="Porcentual_ADELBCO" xfId="154"/>
    <cellStyle name="Premissas" xfId="155"/>
    <cellStyle name="Projeções" xfId="156"/>
    <cellStyle name="PSDec" xfId="55911"/>
    <cellStyle name="Punto0" xfId="157"/>
    <cellStyle name="Ricardo" xfId="158"/>
    <cellStyle name="Saída 2" xfId="55912"/>
    <cellStyle name="Salida" xfId="159"/>
    <cellStyle name="Separador de milhares" xfId="1" builtinId="3"/>
    <cellStyle name="Separador de milhares 10" xfId="11597"/>
    <cellStyle name="Separador de milhares 11" xfId="55956"/>
    <cellStyle name="Separador de milhares 11 2" xfId="55959"/>
    <cellStyle name="Separador de milhares 11 2 2" xfId="56533"/>
    <cellStyle name="Separador de milhares 11 2 3" xfId="56535"/>
    <cellStyle name="Separador de milhares 11 2 4" xfId="56538"/>
    <cellStyle name="Separador de milhares 11 2 4 2" xfId="56638"/>
    <cellStyle name="Separador de milhares 11 2 4 3" xfId="56646"/>
    <cellStyle name="Separador de milhares 11 2 5" xfId="56545"/>
    <cellStyle name="Separador de milhares 11 2 5 2" xfId="56629"/>
    <cellStyle name="Separador de milhares 11 2 5 3" xfId="56554"/>
    <cellStyle name="Separador de milhares 11 2 5 3 2" xfId="56649"/>
    <cellStyle name="Separador de milhares 11 3" xfId="56546"/>
    <cellStyle name="Separador de milhares 2" xfId="13"/>
    <cellStyle name="Separador de milhares 2 10" xfId="11598"/>
    <cellStyle name="Separador de milhares 2 11" xfId="56462"/>
    <cellStyle name="Separador de milhares 2 12" xfId="56463"/>
    <cellStyle name="Separador de milhares 2 13" xfId="56464"/>
    <cellStyle name="Separador de milhares 2 14" xfId="56465"/>
    <cellStyle name="Separador de milhares 2 15" xfId="56466"/>
    <cellStyle name="Separador de milhares 2 16" xfId="56467"/>
    <cellStyle name="Separador de milhares 2 17" xfId="56468"/>
    <cellStyle name="Separador de milhares 2 18" xfId="56469"/>
    <cellStyle name="Separador de milhares 2 19" xfId="56470"/>
    <cellStyle name="Separador de milhares 2 2" xfId="14"/>
    <cellStyle name="Separador de milhares 2 2 10" xfId="11599"/>
    <cellStyle name="Separador de milhares 2 2 10 2" xfId="11600"/>
    <cellStyle name="Separador de milhares 2 2 10 2 2" xfId="11601"/>
    <cellStyle name="Separador de milhares 2 2 10 2 2 2" xfId="55430"/>
    <cellStyle name="Separador de milhares 2 2 10 2 2 3" xfId="55431"/>
    <cellStyle name="Separador de milhares 2 2 10 2 2 4" xfId="55432"/>
    <cellStyle name="Separador de milhares 2 2 10 2 2 5" xfId="55433"/>
    <cellStyle name="Separador de milhares 2 2 10 2 2 6" xfId="55434"/>
    <cellStyle name="Separador de milhares 2 2 10 2 2 7" xfId="55435"/>
    <cellStyle name="Separador de milhares 2 2 10 2 2 8" xfId="55436"/>
    <cellStyle name="Separador de milhares 2 2 10 2 3" xfId="55437"/>
    <cellStyle name="Separador de milhares 2 2 10 2 4" xfId="55438"/>
    <cellStyle name="Separador de milhares 2 2 10 2 5" xfId="55439"/>
    <cellStyle name="Separador de milhares 2 2 10 2 6" xfId="55440"/>
    <cellStyle name="Separador de milhares 2 2 10 2 7" xfId="55441"/>
    <cellStyle name="Separador de milhares 2 2 10 2 8" xfId="55442"/>
    <cellStyle name="Separador de milhares 2 2 10 3" xfId="11602"/>
    <cellStyle name="Separador de milhares 2 2 10 3 2" xfId="55443"/>
    <cellStyle name="Separador de milhares 2 2 10 4" xfId="55444"/>
    <cellStyle name="Separador de milhares 2 2 10 5" xfId="55445"/>
    <cellStyle name="Separador de milhares 2 2 10 6" xfId="55446"/>
    <cellStyle name="Separador de milhares 2 2 10 7" xfId="55447"/>
    <cellStyle name="Separador de milhares 2 2 10 8" xfId="55448"/>
    <cellStyle name="Separador de milhares 2 2 11" xfId="11603"/>
    <cellStyle name="Separador de milhares 2 2 11 2" xfId="11604"/>
    <cellStyle name="Separador de milhares 2 2 11 2 2" xfId="11605"/>
    <cellStyle name="Separador de milhares 2 2 11 2 2 2" xfId="55449"/>
    <cellStyle name="Separador de milhares 2 2 11 2 2 3" xfId="55450"/>
    <cellStyle name="Separador de milhares 2 2 11 2 2 4" xfId="55451"/>
    <cellStyle name="Separador de milhares 2 2 11 2 2 5" xfId="55452"/>
    <cellStyle name="Separador de milhares 2 2 11 2 2 6" xfId="55453"/>
    <cellStyle name="Separador de milhares 2 2 11 2 2 7" xfId="55454"/>
    <cellStyle name="Separador de milhares 2 2 11 2 2 8" xfId="55455"/>
    <cellStyle name="Separador de milhares 2 2 11 2 3" xfId="55456"/>
    <cellStyle name="Separador de milhares 2 2 11 2 4" xfId="55457"/>
    <cellStyle name="Separador de milhares 2 2 11 2 5" xfId="55458"/>
    <cellStyle name="Separador de milhares 2 2 11 2 6" xfId="55459"/>
    <cellStyle name="Separador de milhares 2 2 11 2 7" xfId="55460"/>
    <cellStyle name="Separador de milhares 2 2 11 2 8" xfId="55461"/>
    <cellStyle name="Separador de milhares 2 2 11 3" xfId="11606"/>
    <cellStyle name="Separador de milhares 2 2 11 3 2" xfId="55462"/>
    <cellStyle name="Separador de milhares 2 2 11 4" xfId="55463"/>
    <cellStyle name="Separador de milhares 2 2 11 5" xfId="55464"/>
    <cellStyle name="Separador de milhares 2 2 11 6" xfId="55465"/>
    <cellStyle name="Separador de milhares 2 2 11 7" xfId="55466"/>
    <cellStyle name="Separador de milhares 2 2 11 8" xfId="55467"/>
    <cellStyle name="Separador de milhares 2 2 12" xfId="11607"/>
    <cellStyle name="Separador de milhares 2 2 12 2" xfId="11608"/>
    <cellStyle name="Separador de milhares 2 2 12 2 2" xfId="11609"/>
    <cellStyle name="Separador de milhares 2 2 12 2 2 2" xfId="55468"/>
    <cellStyle name="Separador de milhares 2 2 12 2 2 3" xfId="55469"/>
    <cellStyle name="Separador de milhares 2 2 12 2 2 4" xfId="55470"/>
    <cellStyle name="Separador de milhares 2 2 12 2 2 5" xfId="55471"/>
    <cellStyle name="Separador de milhares 2 2 12 2 2 6" xfId="55472"/>
    <cellStyle name="Separador de milhares 2 2 12 2 2 7" xfId="55473"/>
    <cellStyle name="Separador de milhares 2 2 12 2 2 8" xfId="55474"/>
    <cellStyle name="Separador de milhares 2 2 12 2 3" xfId="55475"/>
    <cellStyle name="Separador de milhares 2 2 12 2 4" xfId="55476"/>
    <cellStyle name="Separador de milhares 2 2 12 2 5" xfId="55477"/>
    <cellStyle name="Separador de milhares 2 2 12 2 6" xfId="55478"/>
    <cellStyle name="Separador de milhares 2 2 12 2 7" xfId="55479"/>
    <cellStyle name="Separador de milhares 2 2 12 2 8" xfId="55480"/>
    <cellStyle name="Separador de milhares 2 2 12 3" xfId="11610"/>
    <cellStyle name="Separador de milhares 2 2 12 3 2" xfId="55481"/>
    <cellStyle name="Separador de milhares 2 2 12 4" xfId="55482"/>
    <cellStyle name="Separador de milhares 2 2 12 5" xfId="55483"/>
    <cellStyle name="Separador de milhares 2 2 12 6" xfId="55484"/>
    <cellStyle name="Separador de milhares 2 2 12 7" xfId="55485"/>
    <cellStyle name="Separador de milhares 2 2 12 8" xfId="55486"/>
    <cellStyle name="Separador de milhares 2 2 13" xfId="11611"/>
    <cellStyle name="Separador de milhares 2 2 13 2" xfId="11612"/>
    <cellStyle name="Separador de milhares 2 2 13 2 2" xfId="11613"/>
    <cellStyle name="Separador de milhares 2 2 13 2 2 2" xfId="55487"/>
    <cellStyle name="Separador de milhares 2 2 13 2 2 3" xfId="55488"/>
    <cellStyle name="Separador de milhares 2 2 13 2 2 4" xfId="55489"/>
    <cellStyle name="Separador de milhares 2 2 13 2 2 5" xfId="55490"/>
    <cellStyle name="Separador de milhares 2 2 13 2 2 6" xfId="55491"/>
    <cellStyle name="Separador de milhares 2 2 13 2 2 7" xfId="55492"/>
    <cellStyle name="Separador de milhares 2 2 13 2 2 8" xfId="55493"/>
    <cellStyle name="Separador de milhares 2 2 13 2 3" xfId="55494"/>
    <cellStyle name="Separador de milhares 2 2 13 2 4" xfId="55495"/>
    <cellStyle name="Separador de milhares 2 2 13 2 5" xfId="55496"/>
    <cellStyle name="Separador de milhares 2 2 13 2 6" xfId="55497"/>
    <cellStyle name="Separador de milhares 2 2 13 2 7" xfId="55498"/>
    <cellStyle name="Separador de milhares 2 2 13 2 8" xfId="55499"/>
    <cellStyle name="Separador de milhares 2 2 13 3" xfId="11614"/>
    <cellStyle name="Separador de milhares 2 2 13 3 2" xfId="55500"/>
    <cellStyle name="Separador de milhares 2 2 13 4" xfId="55501"/>
    <cellStyle name="Separador de milhares 2 2 13 5" xfId="55502"/>
    <cellStyle name="Separador de milhares 2 2 13 6" xfId="55503"/>
    <cellStyle name="Separador de milhares 2 2 13 7" xfId="55504"/>
    <cellStyle name="Separador de milhares 2 2 13 8" xfId="55505"/>
    <cellStyle name="Separador de milhares 2 2 14" xfId="11615"/>
    <cellStyle name="Separador de milhares 2 2 14 2" xfId="11616"/>
    <cellStyle name="Separador de milhares 2 2 14 2 2" xfId="11617"/>
    <cellStyle name="Separador de milhares 2 2 14 2 2 2" xfId="55506"/>
    <cellStyle name="Separador de milhares 2 2 14 2 2 3" xfId="55507"/>
    <cellStyle name="Separador de milhares 2 2 14 2 2 4" xfId="55508"/>
    <cellStyle name="Separador de milhares 2 2 14 2 2 5" xfId="55509"/>
    <cellStyle name="Separador de milhares 2 2 14 2 2 6" xfId="55510"/>
    <cellStyle name="Separador de milhares 2 2 14 2 2 7" xfId="55511"/>
    <cellStyle name="Separador de milhares 2 2 14 2 2 8" xfId="55512"/>
    <cellStyle name="Separador de milhares 2 2 14 2 3" xfId="55513"/>
    <cellStyle name="Separador de milhares 2 2 14 2 4" xfId="55514"/>
    <cellStyle name="Separador de milhares 2 2 14 2 5" xfId="55515"/>
    <cellStyle name="Separador de milhares 2 2 14 2 6" xfId="55516"/>
    <cellStyle name="Separador de milhares 2 2 14 2 7" xfId="55517"/>
    <cellStyle name="Separador de milhares 2 2 14 2 8" xfId="55518"/>
    <cellStyle name="Separador de milhares 2 2 14 3" xfId="11618"/>
    <cellStyle name="Separador de milhares 2 2 14 3 2" xfId="55519"/>
    <cellStyle name="Separador de milhares 2 2 14 4" xfId="55520"/>
    <cellStyle name="Separador de milhares 2 2 14 5" xfId="55521"/>
    <cellStyle name="Separador de milhares 2 2 14 6" xfId="55522"/>
    <cellStyle name="Separador de milhares 2 2 14 7" xfId="55523"/>
    <cellStyle name="Separador de milhares 2 2 14 8" xfId="55524"/>
    <cellStyle name="Separador de milhares 2 2 15" xfId="11619"/>
    <cellStyle name="Separador de milhares 2 2 15 2" xfId="11620"/>
    <cellStyle name="Separador de milhares 2 2 15 2 2" xfId="11621"/>
    <cellStyle name="Separador de milhares 2 2 15 2 2 2" xfId="55525"/>
    <cellStyle name="Separador de milhares 2 2 15 2 2 3" xfId="55526"/>
    <cellStyle name="Separador de milhares 2 2 15 2 2 4" xfId="55527"/>
    <cellStyle name="Separador de milhares 2 2 15 2 2 5" xfId="55528"/>
    <cellStyle name="Separador de milhares 2 2 15 2 2 6" xfId="55529"/>
    <cellStyle name="Separador de milhares 2 2 15 2 2 7" xfId="55530"/>
    <cellStyle name="Separador de milhares 2 2 15 2 2 8" xfId="55531"/>
    <cellStyle name="Separador de milhares 2 2 15 2 3" xfId="55532"/>
    <cellStyle name="Separador de milhares 2 2 15 2 4" xfId="55533"/>
    <cellStyle name="Separador de milhares 2 2 15 2 5" xfId="55534"/>
    <cellStyle name="Separador de milhares 2 2 15 2 6" xfId="55535"/>
    <cellStyle name="Separador de milhares 2 2 15 2 7" xfId="55536"/>
    <cellStyle name="Separador de milhares 2 2 15 2 8" xfId="55537"/>
    <cellStyle name="Separador de milhares 2 2 15 3" xfId="11622"/>
    <cellStyle name="Separador de milhares 2 2 15 3 2" xfId="55538"/>
    <cellStyle name="Separador de milhares 2 2 15 4" xfId="55539"/>
    <cellStyle name="Separador de milhares 2 2 15 5" xfId="55540"/>
    <cellStyle name="Separador de milhares 2 2 15 6" xfId="55541"/>
    <cellStyle name="Separador de milhares 2 2 15 7" xfId="55542"/>
    <cellStyle name="Separador de milhares 2 2 15 8" xfId="55543"/>
    <cellStyle name="Separador de milhares 2 2 16" xfId="11623"/>
    <cellStyle name="Separador de milhares 2 2 17" xfId="11624"/>
    <cellStyle name="Separador de milhares 2 2 18" xfId="11625"/>
    <cellStyle name="Separador de milhares 2 2 19" xfId="11626"/>
    <cellStyle name="Separador de milhares 2 2 2" xfId="160"/>
    <cellStyle name="Separador de milhares 2 2 2 2" xfId="11627"/>
    <cellStyle name="Separador de milhares 2 2 2 2 2" xfId="11628"/>
    <cellStyle name="Separador de milhares 2 2 2 2 2 2" xfId="55544"/>
    <cellStyle name="Separador de milhares 2 2 2 2 2 3" xfId="55545"/>
    <cellStyle name="Separador de milhares 2 2 2 2 2 4" xfId="55546"/>
    <cellStyle name="Separador de milhares 2 2 2 2 2 5" xfId="55547"/>
    <cellStyle name="Separador de milhares 2 2 2 2 2 6" xfId="55548"/>
    <cellStyle name="Separador de milhares 2 2 2 2 2 7" xfId="55549"/>
    <cellStyle name="Separador de milhares 2 2 2 2 2 8" xfId="55550"/>
    <cellStyle name="Separador de milhares 2 2 2 2 3" xfId="55551"/>
    <cellStyle name="Separador de milhares 2 2 2 2 4" xfId="55552"/>
    <cellStyle name="Separador de milhares 2 2 2 2 5" xfId="55553"/>
    <cellStyle name="Separador de milhares 2 2 2 2 6" xfId="55554"/>
    <cellStyle name="Separador de milhares 2 2 2 2 7" xfId="55555"/>
    <cellStyle name="Separador de milhares 2 2 2 2 8" xfId="55556"/>
    <cellStyle name="Separador de milhares 2 2 2 3" xfId="11629"/>
    <cellStyle name="Separador de milhares 2 2 2 3 2" xfId="55557"/>
    <cellStyle name="Separador de milhares 2 2 2 4" xfId="55558"/>
    <cellStyle name="Separador de milhares 2 2 2 5" xfId="55559"/>
    <cellStyle name="Separador de milhares 2 2 2 6" xfId="55560"/>
    <cellStyle name="Separador de milhares 2 2 2 7" xfId="55561"/>
    <cellStyle name="Separador de milhares 2 2 2 8" xfId="55562"/>
    <cellStyle name="Separador de milhares 2 2 20" xfId="11630"/>
    <cellStyle name="Separador de milhares 2 2 20 2" xfId="11631"/>
    <cellStyle name="Separador de milhares 2 2 20 2 2" xfId="55563"/>
    <cellStyle name="Separador de milhares 2 2 20 2 3" xfId="55564"/>
    <cellStyle name="Separador de milhares 2 2 20 2 4" xfId="55565"/>
    <cellStyle name="Separador de milhares 2 2 20 2 5" xfId="55566"/>
    <cellStyle name="Separador de milhares 2 2 20 2 6" xfId="55567"/>
    <cellStyle name="Separador de milhares 2 2 20 2 7" xfId="55568"/>
    <cellStyle name="Separador de milhares 2 2 20 2 8" xfId="55569"/>
    <cellStyle name="Separador de milhares 2 2 20 3" xfId="55570"/>
    <cellStyle name="Separador de milhares 2 2 20 4" xfId="55571"/>
    <cellStyle name="Separador de milhares 2 2 20 5" xfId="55572"/>
    <cellStyle name="Separador de milhares 2 2 20 6" xfId="55573"/>
    <cellStyle name="Separador de milhares 2 2 20 7" xfId="55574"/>
    <cellStyle name="Separador de milhares 2 2 21" xfId="11632"/>
    <cellStyle name="Separador de milhares 2 2 21 2" xfId="55575"/>
    <cellStyle name="Separador de milhares 2 2 22" xfId="55576"/>
    <cellStyle name="Separador de milhares 2 2 23" xfId="55577"/>
    <cellStyle name="Separador de milhares 2 2 24" xfId="55578"/>
    <cellStyle name="Separador de milhares 2 2 25" xfId="55579"/>
    <cellStyle name="Separador de milhares 2 2 26" xfId="55580"/>
    <cellStyle name="Separador de milhares 2 2 3" xfId="11633"/>
    <cellStyle name="Separador de milhares 2 2 3 2" xfId="11634"/>
    <cellStyle name="Separador de milhares 2 2 3 2 2" xfId="11635"/>
    <cellStyle name="Separador de milhares 2 2 3 2 2 2" xfId="55581"/>
    <cellStyle name="Separador de milhares 2 2 3 2 2 3" xfId="55582"/>
    <cellStyle name="Separador de milhares 2 2 3 2 2 4" xfId="55583"/>
    <cellStyle name="Separador de milhares 2 2 3 2 2 5" xfId="55584"/>
    <cellStyle name="Separador de milhares 2 2 3 2 2 6" xfId="55585"/>
    <cellStyle name="Separador de milhares 2 2 3 2 2 7" xfId="55586"/>
    <cellStyle name="Separador de milhares 2 2 3 2 2 8" xfId="55587"/>
    <cellStyle name="Separador de milhares 2 2 3 2 3" xfId="55588"/>
    <cellStyle name="Separador de milhares 2 2 3 2 4" xfId="55589"/>
    <cellStyle name="Separador de milhares 2 2 3 2 5" xfId="55590"/>
    <cellStyle name="Separador de milhares 2 2 3 2 6" xfId="55591"/>
    <cellStyle name="Separador de milhares 2 2 3 2 7" xfId="55592"/>
    <cellStyle name="Separador de milhares 2 2 3 2 8" xfId="55593"/>
    <cellStyle name="Separador de milhares 2 2 3 3" xfId="11636"/>
    <cellStyle name="Separador de milhares 2 2 3 3 2" xfId="55594"/>
    <cellStyle name="Separador de milhares 2 2 3 4" xfId="55595"/>
    <cellStyle name="Separador de milhares 2 2 3 5" xfId="55596"/>
    <cellStyle name="Separador de milhares 2 2 3 6" xfId="55597"/>
    <cellStyle name="Separador de milhares 2 2 3 7" xfId="55598"/>
    <cellStyle name="Separador de milhares 2 2 3 8" xfId="55599"/>
    <cellStyle name="Separador de milhares 2 2 4" xfId="11637"/>
    <cellStyle name="Separador de milhares 2 2 4 2" xfId="11638"/>
    <cellStyle name="Separador de milhares 2 2 4 2 2" xfId="11639"/>
    <cellStyle name="Separador de milhares 2 2 4 2 2 2" xfId="55600"/>
    <cellStyle name="Separador de milhares 2 2 4 2 2 3" xfId="55601"/>
    <cellStyle name="Separador de milhares 2 2 4 2 2 4" xfId="55602"/>
    <cellStyle name="Separador de milhares 2 2 4 2 2 5" xfId="55603"/>
    <cellStyle name="Separador de milhares 2 2 4 2 2 6" xfId="55604"/>
    <cellStyle name="Separador de milhares 2 2 4 2 2 7" xfId="55605"/>
    <cellStyle name="Separador de milhares 2 2 4 2 2 8" xfId="55606"/>
    <cellStyle name="Separador de milhares 2 2 4 2 3" xfId="55607"/>
    <cellStyle name="Separador de milhares 2 2 4 2 4" xfId="55608"/>
    <cellStyle name="Separador de milhares 2 2 4 2 5" xfId="55609"/>
    <cellStyle name="Separador de milhares 2 2 4 2 6" xfId="55610"/>
    <cellStyle name="Separador de milhares 2 2 4 2 7" xfId="55611"/>
    <cellStyle name="Separador de milhares 2 2 4 2 8" xfId="55612"/>
    <cellStyle name="Separador de milhares 2 2 4 3" xfId="11640"/>
    <cellStyle name="Separador de milhares 2 2 4 3 2" xfId="55613"/>
    <cellStyle name="Separador de milhares 2 2 4 4" xfId="55614"/>
    <cellStyle name="Separador de milhares 2 2 4 5" xfId="55615"/>
    <cellStyle name="Separador de milhares 2 2 4 6" xfId="55616"/>
    <cellStyle name="Separador de milhares 2 2 4 7" xfId="55617"/>
    <cellStyle name="Separador de milhares 2 2 4 8" xfId="55618"/>
    <cellStyle name="Separador de milhares 2 2 5" xfId="11641"/>
    <cellStyle name="Separador de milhares 2 2 5 2" xfId="11642"/>
    <cellStyle name="Separador de milhares 2 2 5 2 2" xfId="11643"/>
    <cellStyle name="Separador de milhares 2 2 5 2 2 2" xfId="55619"/>
    <cellStyle name="Separador de milhares 2 2 5 2 2 3" xfId="55620"/>
    <cellStyle name="Separador de milhares 2 2 5 2 2 4" xfId="55621"/>
    <cellStyle name="Separador de milhares 2 2 5 2 2 5" xfId="55622"/>
    <cellStyle name="Separador de milhares 2 2 5 2 2 6" xfId="55623"/>
    <cellStyle name="Separador de milhares 2 2 5 2 2 7" xfId="55624"/>
    <cellStyle name="Separador de milhares 2 2 5 2 2 8" xfId="55625"/>
    <cellStyle name="Separador de milhares 2 2 5 2 3" xfId="55626"/>
    <cellStyle name="Separador de milhares 2 2 5 2 4" xfId="55627"/>
    <cellStyle name="Separador de milhares 2 2 5 2 5" xfId="55628"/>
    <cellStyle name="Separador de milhares 2 2 5 2 6" xfId="55629"/>
    <cellStyle name="Separador de milhares 2 2 5 2 7" xfId="55630"/>
    <cellStyle name="Separador de milhares 2 2 5 2 8" xfId="55631"/>
    <cellStyle name="Separador de milhares 2 2 5 3" xfId="11644"/>
    <cellStyle name="Separador de milhares 2 2 5 3 2" xfId="55632"/>
    <cellStyle name="Separador de milhares 2 2 5 4" xfId="55633"/>
    <cellStyle name="Separador de milhares 2 2 5 5" xfId="55634"/>
    <cellStyle name="Separador de milhares 2 2 5 6" xfId="55635"/>
    <cellStyle name="Separador de milhares 2 2 5 7" xfId="55636"/>
    <cellStyle name="Separador de milhares 2 2 5 8" xfId="55637"/>
    <cellStyle name="Separador de milhares 2 2 6" xfId="11645"/>
    <cellStyle name="Separador de milhares 2 2 6 2" xfId="11646"/>
    <cellStyle name="Separador de milhares 2 2 6 2 2" xfId="11647"/>
    <cellStyle name="Separador de milhares 2 2 6 2 2 2" xfId="55638"/>
    <cellStyle name="Separador de milhares 2 2 6 2 2 3" xfId="55639"/>
    <cellStyle name="Separador de milhares 2 2 6 2 2 4" xfId="55640"/>
    <cellStyle name="Separador de milhares 2 2 6 2 2 5" xfId="55641"/>
    <cellStyle name="Separador de milhares 2 2 6 2 2 6" xfId="55642"/>
    <cellStyle name="Separador de milhares 2 2 6 2 2 7" xfId="55643"/>
    <cellStyle name="Separador de milhares 2 2 6 2 2 8" xfId="55644"/>
    <cellStyle name="Separador de milhares 2 2 6 2 3" xfId="55645"/>
    <cellStyle name="Separador de milhares 2 2 6 2 4" xfId="55646"/>
    <cellStyle name="Separador de milhares 2 2 6 2 5" xfId="55647"/>
    <cellStyle name="Separador de milhares 2 2 6 2 6" xfId="55648"/>
    <cellStyle name="Separador de milhares 2 2 6 2 7" xfId="55649"/>
    <cellStyle name="Separador de milhares 2 2 6 2 8" xfId="55650"/>
    <cellStyle name="Separador de milhares 2 2 6 3" xfId="11648"/>
    <cellStyle name="Separador de milhares 2 2 6 3 2" xfId="55651"/>
    <cellStyle name="Separador de milhares 2 2 6 4" xfId="55652"/>
    <cellStyle name="Separador de milhares 2 2 6 5" xfId="55653"/>
    <cellStyle name="Separador de milhares 2 2 6 6" xfId="55654"/>
    <cellStyle name="Separador de milhares 2 2 6 7" xfId="55655"/>
    <cellStyle name="Separador de milhares 2 2 6 8" xfId="55656"/>
    <cellStyle name="Separador de milhares 2 2 7" xfId="11649"/>
    <cellStyle name="Separador de milhares 2 2 7 2" xfId="11650"/>
    <cellStyle name="Separador de milhares 2 2 7 2 2" xfId="11651"/>
    <cellStyle name="Separador de milhares 2 2 7 2 2 2" xfId="55657"/>
    <cellStyle name="Separador de milhares 2 2 7 2 2 3" xfId="55658"/>
    <cellStyle name="Separador de milhares 2 2 7 2 2 4" xfId="55659"/>
    <cellStyle name="Separador de milhares 2 2 7 2 2 5" xfId="55660"/>
    <cellStyle name="Separador de milhares 2 2 7 2 2 6" xfId="55661"/>
    <cellStyle name="Separador de milhares 2 2 7 2 2 7" xfId="55662"/>
    <cellStyle name="Separador de milhares 2 2 7 2 2 8" xfId="55663"/>
    <cellStyle name="Separador de milhares 2 2 7 2 3" xfId="55664"/>
    <cellStyle name="Separador de milhares 2 2 7 2 4" xfId="55665"/>
    <cellStyle name="Separador de milhares 2 2 7 2 5" xfId="55666"/>
    <cellStyle name="Separador de milhares 2 2 7 2 6" xfId="55667"/>
    <cellStyle name="Separador de milhares 2 2 7 2 7" xfId="55668"/>
    <cellStyle name="Separador de milhares 2 2 7 2 8" xfId="55669"/>
    <cellStyle name="Separador de milhares 2 2 7 3" xfId="11652"/>
    <cellStyle name="Separador de milhares 2 2 7 3 2" xfId="55670"/>
    <cellStyle name="Separador de milhares 2 2 7 4" xfId="55671"/>
    <cellStyle name="Separador de milhares 2 2 7 5" xfId="55672"/>
    <cellStyle name="Separador de milhares 2 2 7 6" xfId="55673"/>
    <cellStyle name="Separador de milhares 2 2 7 7" xfId="55674"/>
    <cellStyle name="Separador de milhares 2 2 7 8" xfId="55675"/>
    <cellStyle name="Separador de milhares 2 2 8" xfId="11653"/>
    <cellStyle name="Separador de milhares 2 2 8 2" xfId="11654"/>
    <cellStyle name="Separador de milhares 2 2 8 2 2" xfId="11655"/>
    <cellStyle name="Separador de milhares 2 2 8 2 2 2" xfId="55676"/>
    <cellStyle name="Separador de milhares 2 2 8 2 2 3" xfId="55677"/>
    <cellStyle name="Separador de milhares 2 2 8 2 2 4" xfId="55678"/>
    <cellStyle name="Separador de milhares 2 2 8 2 2 5" xfId="55679"/>
    <cellStyle name="Separador de milhares 2 2 8 2 2 6" xfId="55680"/>
    <cellStyle name="Separador de milhares 2 2 8 2 2 7" xfId="55681"/>
    <cellStyle name="Separador de milhares 2 2 8 2 2 8" xfId="55682"/>
    <cellStyle name="Separador de milhares 2 2 8 2 3" xfId="55683"/>
    <cellStyle name="Separador de milhares 2 2 8 2 4" xfId="55684"/>
    <cellStyle name="Separador de milhares 2 2 8 2 5" xfId="55685"/>
    <cellStyle name="Separador de milhares 2 2 8 2 6" xfId="55686"/>
    <cellStyle name="Separador de milhares 2 2 8 2 7" xfId="55687"/>
    <cellStyle name="Separador de milhares 2 2 8 2 8" xfId="55688"/>
    <cellStyle name="Separador de milhares 2 2 8 3" xfId="11656"/>
    <cellStyle name="Separador de milhares 2 2 8 3 2" xfId="55689"/>
    <cellStyle name="Separador de milhares 2 2 8 4" xfId="55690"/>
    <cellStyle name="Separador de milhares 2 2 8 5" xfId="55691"/>
    <cellStyle name="Separador de milhares 2 2 8 6" xfId="55692"/>
    <cellStyle name="Separador de milhares 2 2 8 7" xfId="55693"/>
    <cellStyle name="Separador de milhares 2 2 8 8" xfId="55694"/>
    <cellStyle name="Separador de milhares 2 2 9" xfId="11657"/>
    <cellStyle name="Separador de milhares 2 2 9 2" xfId="11658"/>
    <cellStyle name="Separador de milhares 2 2 9 2 2" xfId="11659"/>
    <cellStyle name="Separador de milhares 2 2 9 2 2 2" xfId="55695"/>
    <cellStyle name="Separador de milhares 2 2 9 2 2 3" xfId="55696"/>
    <cellStyle name="Separador de milhares 2 2 9 2 2 4" xfId="55697"/>
    <cellStyle name="Separador de milhares 2 2 9 2 2 5" xfId="55698"/>
    <cellStyle name="Separador de milhares 2 2 9 2 2 6" xfId="55699"/>
    <cellStyle name="Separador de milhares 2 2 9 2 2 7" xfId="55700"/>
    <cellStyle name="Separador de milhares 2 2 9 2 2 8" xfId="55701"/>
    <cellStyle name="Separador de milhares 2 2 9 2 3" xfId="55702"/>
    <cellStyle name="Separador de milhares 2 2 9 2 4" xfId="55703"/>
    <cellStyle name="Separador de milhares 2 2 9 2 5" xfId="55704"/>
    <cellStyle name="Separador de milhares 2 2 9 2 6" xfId="55705"/>
    <cellStyle name="Separador de milhares 2 2 9 2 7" xfId="55706"/>
    <cellStyle name="Separador de milhares 2 2 9 2 8" xfId="55707"/>
    <cellStyle name="Separador de milhares 2 2 9 3" xfId="11660"/>
    <cellStyle name="Separador de milhares 2 2 9 3 2" xfId="55708"/>
    <cellStyle name="Separador de milhares 2 2 9 4" xfId="55709"/>
    <cellStyle name="Separador de milhares 2 2 9 5" xfId="55710"/>
    <cellStyle name="Separador de milhares 2 2 9 6" xfId="55711"/>
    <cellStyle name="Separador de milhares 2 2 9 7" xfId="55712"/>
    <cellStyle name="Separador de milhares 2 2 9 8" xfId="55713"/>
    <cellStyle name="Separador de milhares 2 20" xfId="56471"/>
    <cellStyle name="Separador de milhares 2 21" xfId="56472"/>
    <cellStyle name="Separador de milhares 2 22" xfId="56473"/>
    <cellStyle name="Separador de milhares 2 23" xfId="56474"/>
    <cellStyle name="Separador de milhares 2 24" xfId="56475"/>
    <cellStyle name="Separador de milhares 2 25" xfId="56476"/>
    <cellStyle name="Separador de milhares 2 26" xfId="56477"/>
    <cellStyle name="Separador de milhares 2 27" xfId="56478"/>
    <cellStyle name="Separador de milhares 2 28" xfId="56479"/>
    <cellStyle name="Separador de milhares 2 29" xfId="56480"/>
    <cellStyle name="Separador de milhares 2 3" xfId="161"/>
    <cellStyle name="Separador de milhares 2 3 2" xfId="11661"/>
    <cellStyle name="Separador de milhares 2 3 3" xfId="55714"/>
    <cellStyle name="Separador de milhares 2 30" xfId="56481"/>
    <cellStyle name="Separador de milhares 2 31" xfId="56482"/>
    <cellStyle name="Separador de milhares 2 32" xfId="56483"/>
    <cellStyle name="Separador de milhares 2 33" xfId="56484"/>
    <cellStyle name="Separador de milhares 2 34" xfId="56485"/>
    <cellStyle name="Separador de milhares 2 35" xfId="56486"/>
    <cellStyle name="Separador de milhares 2 36" xfId="56487"/>
    <cellStyle name="Separador de milhares 2 37" xfId="56488"/>
    <cellStyle name="Separador de milhares 2 38" xfId="56489"/>
    <cellStyle name="Separador de milhares 2 39" xfId="56490"/>
    <cellStyle name="Separador de milhares 2 4" xfId="162"/>
    <cellStyle name="Separador de milhares 2 4 2" xfId="55715"/>
    <cellStyle name="Separador de milhares 2 40" xfId="56491"/>
    <cellStyle name="Separador de milhares 2 41" xfId="56492"/>
    <cellStyle name="Separador de milhares 2 42" xfId="56493"/>
    <cellStyle name="Separador de milhares 2 43" xfId="56494"/>
    <cellStyle name="Separador de milhares 2 44" xfId="56495"/>
    <cellStyle name="Separador de milhares 2 45" xfId="56496"/>
    <cellStyle name="Separador de milhares 2 46" xfId="56497"/>
    <cellStyle name="Separador de milhares 2 47" xfId="56498"/>
    <cellStyle name="Separador de milhares 2 48" xfId="56499"/>
    <cellStyle name="Separador de milhares 2 49" xfId="56500"/>
    <cellStyle name="Separador de milhares 2 5" xfId="11662"/>
    <cellStyle name="Separador de milhares 2 50" xfId="56501"/>
    <cellStyle name="Separador de milhares 2 51" xfId="56502"/>
    <cellStyle name="Separador de milhares 2 52" xfId="56503"/>
    <cellStyle name="Separador de milhares 2 53" xfId="56504"/>
    <cellStyle name="Separador de milhares 2 54" xfId="56505"/>
    <cellStyle name="Separador de milhares 2 55" xfId="56506"/>
    <cellStyle name="Separador de milhares 2 56" xfId="56507"/>
    <cellStyle name="Separador de milhares 2 57" xfId="56508"/>
    <cellStyle name="Separador de milhares 2 6" xfId="55913"/>
    <cellStyle name="Separador de milhares 2 6 2" xfId="56630"/>
    <cellStyle name="Separador de milhares 2 7" xfId="56509"/>
    <cellStyle name="Separador de milhares 2 8" xfId="56510"/>
    <cellStyle name="Separador de milhares 2 9" xfId="56511"/>
    <cellStyle name="Separador de milhares 22" xfId="11663"/>
    <cellStyle name="Separador de milhares 22 2" xfId="55948"/>
    <cellStyle name="Separador de milhares 22 2 2" xfId="56631"/>
    <cellStyle name="Separador de milhares 24" xfId="11664"/>
    <cellStyle name="Separador de milhares 25" xfId="11665"/>
    <cellStyle name="Separador de milhares 3" xfId="15"/>
    <cellStyle name="Separador de milhares 3 10" xfId="11666"/>
    <cellStyle name="Separador de milhares 3 11" xfId="11667"/>
    <cellStyle name="Separador de milhares 3 12" xfId="11668"/>
    <cellStyle name="Separador de milhares 3 13" xfId="11669"/>
    <cellStyle name="Separador de milhares 3 14" xfId="11670"/>
    <cellStyle name="Separador de milhares 3 15" xfId="11671"/>
    <cellStyle name="Separador de milhares 3 16" xfId="11672"/>
    <cellStyle name="Separador de milhares 3 17" xfId="11673"/>
    <cellStyle name="Separador de milhares 3 17 2" xfId="56512"/>
    <cellStyle name="Separador de milhares 3 17 3" xfId="56513"/>
    <cellStyle name="Separador de milhares 3 17 4" xfId="56514"/>
    <cellStyle name="Separador de milhares 3 17 5" xfId="56515"/>
    <cellStyle name="Separador de milhares 3 18" xfId="11674"/>
    <cellStyle name="Separador de milhares 3 18 2" xfId="56516"/>
    <cellStyle name="Separador de milhares 3 18 3" xfId="56517"/>
    <cellStyle name="Separador de milhares 3 18 4" xfId="56518"/>
    <cellStyle name="Separador de milhares 3 18 5" xfId="56519"/>
    <cellStyle name="Separador de milhares 3 19" xfId="11675"/>
    <cellStyle name="Separador de milhares 3 19 2" xfId="56520"/>
    <cellStyle name="Separador de milhares 3 19 3" xfId="56521"/>
    <cellStyle name="Separador de milhares 3 19 4" xfId="56522"/>
    <cellStyle name="Separador de milhares 3 19 5" xfId="56523"/>
    <cellStyle name="Separador de milhares 3 2" xfId="163"/>
    <cellStyle name="Separador de milhares 3 2 2" xfId="11676"/>
    <cellStyle name="Separador de milhares 3 2 2 2" xfId="55914"/>
    <cellStyle name="Separador de milhares 3 20" xfId="11677"/>
    <cellStyle name="Separador de milhares 3 20 2" xfId="56524"/>
    <cellStyle name="Separador de milhares 3 20 3" xfId="56525"/>
    <cellStyle name="Separador de milhares 3 20 4" xfId="56526"/>
    <cellStyle name="Separador de milhares 3 20 5" xfId="56527"/>
    <cellStyle name="Separador de milhares 3 21" xfId="56528"/>
    <cellStyle name="Separador de milhares 3 22" xfId="56529"/>
    <cellStyle name="Separador de milhares 3 3" xfId="164"/>
    <cellStyle name="Separador de milhares 3 3 2" xfId="11678"/>
    <cellStyle name="Separador de milhares 3 4" xfId="11679"/>
    <cellStyle name="Separador de milhares 3 5" xfId="11680"/>
    <cellStyle name="Separador de milhares 3 6" xfId="11681"/>
    <cellStyle name="Separador de milhares 3 7" xfId="11682"/>
    <cellStyle name="Separador de milhares 3 8" xfId="11683"/>
    <cellStyle name="Separador de milhares 3 9" xfId="11684"/>
    <cellStyle name="Separador de milhares 4" xfId="165"/>
    <cellStyle name="Separador de milhares 4 2" xfId="166"/>
    <cellStyle name="Separador de milhares 4 2 2" xfId="55955"/>
    <cellStyle name="Separador de milhares 4 2 3" xfId="56530"/>
    <cellStyle name="Separador de milhares 4 2 4" xfId="55958"/>
    <cellStyle name="Separador de milhares 4 2 5" xfId="55965"/>
    <cellStyle name="Separador de milhares 4 2 6" xfId="55963"/>
    <cellStyle name="Separador de milhares 4 3" xfId="167"/>
    <cellStyle name="Separador de milhares 4 4" xfId="55915"/>
    <cellStyle name="Separador de milhares 40" xfId="168"/>
    <cellStyle name="Separador de milhares 40 2" xfId="169"/>
    <cellStyle name="Separador de milhares 40 3" xfId="170"/>
    <cellStyle name="Separador de milhares 5" xfId="171"/>
    <cellStyle name="Separador de milhares 5 2" xfId="11685"/>
    <cellStyle name="Separador de milhares 6" xfId="172"/>
    <cellStyle name="Separador de milhares 7" xfId="173"/>
    <cellStyle name="Separador de milhares 8" xfId="174"/>
    <cellStyle name="Separador de milhares 9" xfId="175"/>
    <cellStyle name="Standard_RP100_01 (metr.)" xfId="176"/>
    <cellStyle name="SUBTOTAIS" xfId="177"/>
    <cellStyle name="SUBTOTAIS 2" xfId="11686"/>
    <cellStyle name="SUBTOTAIS 2 2" xfId="11687"/>
    <cellStyle name="SUBTOTAIS 2 2 2" xfId="55716"/>
    <cellStyle name="SUBTOTAIS 2 2 3" xfId="55717"/>
    <cellStyle name="SUBTOTAIS 2 2 4" xfId="55718"/>
    <cellStyle name="SUBTOTAIS 2 2 5" xfId="55719"/>
    <cellStyle name="SUBTOTAIS 2 2 6" xfId="55720"/>
    <cellStyle name="SUBTOTAIS 2 2 7" xfId="55721"/>
    <cellStyle name="SUBTOTAIS 2 2 8" xfId="55722"/>
    <cellStyle name="SUBTOTAIS 2 3" xfId="55723"/>
    <cellStyle name="SUBTOTAIS 2 4" xfId="55724"/>
    <cellStyle name="SUBTOTAIS 2 5" xfId="55725"/>
    <cellStyle name="SUBTOTAIS 2 6" xfId="55726"/>
    <cellStyle name="SUBTOTAIS 2 7" xfId="55727"/>
    <cellStyle name="SUBTOTAIS 2 8" xfId="55728"/>
    <cellStyle name="SUBTOTAIS 3" xfId="11688"/>
    <cellStyle name="SUBTOTAIS 3 2" xfId="55729"/>
    <cellStyle name="SUBTOTAIS 4" xfId="55730"/>
    <cellStyle name="SUBTOTAIS 5" xfId="55731"/>
    <cellStyle name="SUBTOTAIS 6" xfId="55732"/>
    <cellStyle name="SUBTOTAIS 7" xfId="55733"/>
    <cellStyle name="SUBTOTAIS 8" xfId="55734"/>
    <cellStyle name="SUMA PARCIAL" xfId="178"/>
    <cellStyle name="SUMA PARCIAL 2" xfId="11689"/>
    <cellStyle name="SUMA PARCIAL 2 2" xfId="11690"/>
    <cellStyle name="SUMA PARCIAL 2 2 2" xfId="55735"/>
    <cellStyle name="SUMA PARCIAL 2 2 3" xfId="55736"/>
    <cellStyle name="SUMA PARCIAL 2 2 4" xfId="55737"/>
    <cellStyle name="SUMA PARCIAL 2 2 5" xfId="55738"/>
    <cellStyle name="SUMA PARCIAL 2 2 6" xfId="55739"/>
    <cellStyle name="SUMA PARCIAL 2 2 7" xfId="55740"/>
    <cellStyle name="SUMA PARCIAL 2 2 8" xfId="55741"/>
    <cellStyle name="SUMA PARCIAL 2 3" xfId="55742"/>
    <cellStyle name="SUMA PARCIAL 2 4" xfId="55743"/>
    <cellStyle name="SUMA PARCIAL 2 5" xfId="55744"/>
    <cellStyle name="SUMA PARCIAL 2 6" xfId="55745"/>
    <cellStyle name="SUMA PARCIAL 2 7" xfId="55746"/>
    <cellStyle name="SUMA PARCIAL 2 8" xfId="55747"/>
    <cellStyle name="SUMA PARCIAL 3" xfId="11691"/>
    <cellStyle name="SUMA PARCIAL 3 2" xfId="55748"/>
    <cellStyle name="SUMA PARCIAL 4" xfId="55749"/>
    <cellStyle name="SUMA PARCIAL 5" xfId="55750"/>
    <cellStyle name="SUMA PARCIAL 6" xfId="55751"/>
    <cellStyle name="SUMA PARCIAL 7" xfId="55752"/>
    <cellStyle name="SUMA PARCIAL 8" xfId="55753"/>
    <cellStyle name="Texto de advertencia" xfId="179"/>
    <cellStyle name="Texto de Aviso 2" xfId="55916"/>
    <cellStyle name="Texto Explicativo 2" xfId="55917"/>
    <cellStyle name="þ_x001d_ð'_x000c_ïþ÷_x000c_âþU_x0001_o_x0014_x_x001c__x0007__x0001__x0001_" xfId="180"/>
    <cellStyle name="Title" xfId="11692"/>
    <cellStyle name="Title 2" xfId="11693"/>
    <cellStyle name="Title 2 2" xfId="11694"/>
    <cellStyle name="Title 2 2 2" xfId="55754"/>
    <cellStyle name="Title 2 2 3" xfId="55755"/>
    <cellStyle name="Title 2 2 4" xfId="55756"/>
    <cellStyle name="Title 2 2 5" xfId="55757"/>
    <cellStyle name="Title 2 2 6" xfId="55758"/>
    <cellStyle name="Title 2 2 7" xfId="55759"/>
    <cellStyle name="Title 2 2 8" xfId="55760"/>
    <cellStyle name="Title 2 3" xfId="55761"/>
    <cellStyle name="Title 2 4" xfId="55762"/>
    <cellStyle name="Title 2 5" xfId="55763"/>
    <cellStyle name="Title 2 6" xfId="55764"/>
    <cellStyle name="Title 2 7" xfId="55765"/>
    <cellStyle name="Title 2 8" xfId="55766"/>
    <cellStyle name="Title 3" xfId="11695"/>
    <cellStyle name="Title 3 2" xfId="55767"/>
    <cellStyle name="Title 4" xfId="55768"/>
    <cellStyle name="Title 5" xfId="55769"/>
    <cellStyle name="Title 6" xfId="55770"/>
    <cellStyle name="Title 7" xfId="55771"/>
    <cellStyle name="Title 8" xfId="55772"/>
    <cellStyle name="Título 1 1" xfId="55918"/>
    <cellStyle name="Título 1 2" xfId="55919"/>
    <cellStyle name="Título 2 2" xfId="55920"/>
    <cellStyle name="Título 3 2" xfId="55921"/>
    <cellStyle name="Título 4 2" xfId="55922"/>
    <cellStyle name="Título 5" xfId="55923"/>
    <cellStyle name="Titulo1" xfId="181"/>
    <cellStyle name="Titulo2" xfId="182"/>
    <cellStyle name="TITULOS" xfId="183"/>
    <cellStyle name="TITULOS 2" xfId="11696"/>
    <cellStyle name="TITULOS 2 2" xfId="11697"/>
    <cellStyle name="TITULOS 2 2 2" xfId="55773"/>
    <cellStyle name="TITULOS 2 2 3" xfId="55774"/>
    <cellStyle name="TITULOS 2 2 4" xfId="55775"/>
    <cellStyle name="TITULOS 2 2 5" xfId="55776"/>
    <cellStyle name="TITULOS 2 2 6" xfId="55777"/>
    <cellStyle name="TITULOS 2 2 7" xfId="55778"/>
    <cellStyle name="TITULOS 2 2 8" xfId="55779"/>
    <cellStyle name="TITULOS 2 3" xfId="55780"/>
    <cellStyle name="TITULOS 2 4" xfId="55781"/>
    <cellStyle name="TITULOS 2 5" xfId="55782"/>
    <cellStyle name="TITULOS 2 6" xfId="55783"/>
    <cellStyle name="TITULOS 2 7" xfId="55784"/>
    <cellStyle name="TITULOS 2 8" xfId="55785"/>
    <cellStyle name="TITULOS 3" xfId="11698"/>
    <cellStyle name="TITULOS 3 2" xfId="55786"/>
    <cellStyle name="TITULOS 4" xfId="55787"/>
    <cellStyle name="TITULOS 5" xfId="55788"/>
    <cellStyle name="TITULOS 6" xfId="55789"/>
    <cellStyle name="TITULOS 7" xfId="55790"/>
    <cellStyle name="TITULOS 8" xfId="55791"/>
    <cellStyle name="Total 2" xfId="55924"/>
    <cellStyle name="V¡rgula" xfId="184"/>
    <cellStyle name="V¡rgula0" xfId="185"/>
    <cellStyle name="Vírgula 10" xfId="55949"/>
    <cellStyle name="Vírgula 11" xfId="56531"/>
    <cellStyle name="Vírgula 2" xfId="186"/>
    <cellStyle name="Vírgula 2 2" xfId="187"/>
    <cellStyle name="Vírgula 2 3" xfId="11699"/>
    <cellStyle name="Vírgula 3" xfId="188"/>
    <cellStyle name="Vírgula 3 2" xfId="11700"/>
    <cellStyle name="Vírgula 3 3" xfId="11701"/>
    <cellStyle name="Vírgula 4" xfId="19"/>
    <cellStyle name="Vírgula 4 2" xfId="11702"/>
    <cellStyle name="Vírgula 4 3" xfId="55925"/>
    <cellStyle name="Vírgula 5" xfId="11707"/>
    <cellStyle name="Vírgula 5 2" xfId="55950"/>
    <cellStyle name="Vírgula 6" xfId="11735"/>
    <cellStyle name="Vírgula 7" xfId="55926"/>
    <cellStyle name="Vírgula 7 2" xfId="56632"/>
    <cellStyle name="Vírgula 7 2 2" xfId="56659"/>
    <cellStyle name="Vírgula 7 3" xfId="56633"/>
    <cellStyle name="Vírgula 7 4" xfId="56634"/>
    <cellStyle name="Vírgula 8" xfId="55934"/>
    <cellStyle name="Vírgula 8 2" xfId="56635"/>
    <cellStyle name="Vírgula 9" xfId="55951"/>
    <cellStyle name="Vírgula0" xfId="189"/>
    <cellStyle name="Vírgula0 2" xfId="190"/>
    <cellStyle name="Warning Text" xfId="11703"/>
    <cellStyle name="Warning Text 2" xfId="11704"/>
    <cellStyle name="Warning Text 2 2" xfId="11705"/>
    <cellStyle name="Warning Text 2 2 2" xfId="55792"/>
    <cellStyle name="Warning Text 2 2 3" xfId="55793"/>
    <cellStyle name="Warning Text 2 2 4" xfId="55794"/>
    <cellStyle name="Warning Text 2 2 5" xfId="55795"/>
    <cellStyle name="Warning Text 2 2 6" xfId="55796"/>
    <cellStyle name="Warning Text 2 2 7" xfId="55797"/>
    <cellStyle name="Warning Text 2 2 8" xfId="55798"/>
    <cellStyle name="Warning Text 2 3" xfId="55799"/>
    <cellStyle name="Warning Text 2 4" xfId="55800"/>
    <cellStyle name="Warning Text 2 5" xfId="55801"/>
    <cellStyle name="Warning Text 2 6" xfId="55802"/>
    <cellStyle name="Warning Text 2 7" xfId="55803"/>
    <cellStyle name="Warning Text 2 8" xfId="55804"/>
    <cellStyle name="Warning Text 3" xfId="11706"/>
    <cellStyle name="Warning Text 3 2" xfId="55805"/>
    <cellStyle name="Warning Text 4" xfId="55806"/>
    <cellStyle name="Warning Text 5" xfId="55807"/>
    <cellStyle name="Warning Text 6" xfId="55808"/>
    <cellStyle name="Warning Text 7" xfId="55809"/>
    <cellStyle name="Warning Text 8" xfId="55810"/>
  </cellStyles>
  <dxfs count="0"/>
  <tableStyles count="0" defaultTableStyle="TableStyleMedium9" defaultPivotStyle="PivotStyleLight16"/>
  <colors>
    <mruColors>
      <color rgb="FF6699FF"/>
      <color rgb="FF0066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201707</xdr:colOff>
      <xdr:row>0</xdr:row>
      <xdr:rowOff>116208</xdr:rowOff>
    </xdr:from>
    <xdr:to>
      <xdr:col>0</xdr:col>
      <xdr:colOff>858403</xdr:colOff>
      <xdr:row>3</xdr:row>
      <xdr:rowOff>138182</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01707" y="116208"/>
          <a:ext cx="656696" cy="707774"/>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373157</xdr:colOff>
      <xdr:row>0</xdr:row>
      <xdr:rowOff>87633</xdr:rowOff>
    </xdr:from>
    <xdr:to>
      <xdr:col>0</xdr:col>
      <xdr:colOff>1029853</xdr:colOff>
      <xdr:row>3</xdr:row>
      <xdr:rowOff>109607</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373157" y="87633"/>
          <a:ext cx="656696" cy="70777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212913</xdr:colOff>
      <xdr:row>0</xdr:row>
      <xdr:rowOff>149826</xdr:rowOff>
    </xdr:from>
    <xdr:to>
      <xdr:col>0</xdr:col>
      <xdr:colOff>869609</xdr:colOff>
      <xdr:row>3</xdr:row>
      <xdr:rowOff>171800</xdr:rowOff>
    </xdr:to>
    <xdr:pic>
      <xdr:nvPicPr>
        <xdr:cNvPr id="2" name="Imagem 80" descr="Logo_Metro"/>
        <xdr:cNvPicPr>
          <a:picLocks noChangeAspect="1" noChangeArrowheads="1"/>
        </xdr:cNvPicPr>
      </xdr:nvPicPr>
      <xdr:blipFill>
        <a:blip xmlns:r="http://schemas.openxmlformats.org/officeDocument/2006/relationships" r:embed="rId1" cstate="print"/>
        <a:srcRect/>
        <a:stretch>
          <a:fillRect/>
        </a:stretch>
      </xdr:blipFill>
      <xdr:spPr bwMode="auto">
        <a:xfrm>
          <a:off x="212913" y="149826"/>
          <a:ext cx="656696" cy="851209"/>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Files\04%20-%20Projetos\01.%20Clientes%20-%20Propostas%20e%20Or&#231;amentos\ENGEVIX\FLORIANOPOLIS\02%20-%20OR&#199;AMENTO\05%20-%20Or&#231;amento%20Projeto%20Executivo\OR&#199;AMENTO%20FINAL\FL-01-000-91-05693-00%20-%20LOTE%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IFS02\INTERNA\Enge%201\2_VOR_VST\Transportadora%20de%20Calc&#225;rio%20Limitada\Or&#231;amento%20Estimad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pa"/>
      <sheetName val="RESUMO"/>
      <sheetName val="PLANILHA"/>
      <sheetName val="CPU"/>
      <sheetName val="CURVA ABC"/>
      <sheetName val="SERVIÇOS"/>
      <sheetName val="PREMISSAS"/>
      <sheetName val="BDI"/>
      <sheetName val="Encargos Sociais"/>
      <sheetName val="Administração Local"/>
      <sheetName val="Manutenção do Canteiro"/>
      <sheetName val="Mobilização e Desmobilização"/>
      <sheetName val="EPI's"/>
      <sheetName val="Dimensionamento SESMT"/>
    </sheetNames>
    <sheetDataSet>
      <sheetData sheetId="0"/>
      <sheetData sheetId="1"/>
      <sheetData sheetId="2"/>
      <sheetData sheetId="3"/>
      <sheetData sheetId="4"/>
      <sheetData sheetId="5"/>
      <sheetData sheetId="6">
        <row r="3">
          <cell r="C3">
            <v>41061</v>
          </cell>
        </row>
        <row r="4">
          <cell r="C4">
            <v>1.1066</v>
          </cell>
        </row>
        <row r="5">
          <cell r="C5">
            <v>0.20290873058382419</v>
          </cell>
        </row>
      </sheetData>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C. BB"/>
      <sheetName val="Lev. de quantitativo"/>
      <sheetName val="COMPOSIÇÃO DE PREÇOS"/>
      <sheetName val="ORC. CLIENTE"/>
      <sheetName val="Curva ABC"/>
      <sheetName val="Adm. Local"/>
      <sheetName val="BDI"/>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drawing" Target="../drawings/drawing3.xml"/><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drawing" Target="../drawings/drawing4.xml"/><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8.bin"/><Relationship Id="rId3" Type="http://schemas.openxmlformats.org/officeDocument/2006/relationships/printerSettings" Target="../printerSettings/printerSettings43.bin"/><Relationship Id="rId7" Type="http://schemas.openxmlformats.org/officeDocument/2006/relationships/printerSettings" Target="../printerSettings/printerSettings47.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11" Type="http://schemas.openxmlformats.org/officeDocument/2006/relationships/drawing" Target="../drawings/drawing5.xml"/><Relationship Id="rId5" Type="http://schemas.openxmlformats.org/officeDocument/2006/relationships/printerSettings" Target="../printerSettings/printerSettings45.bin"/><Relationship Id="rId10" Type="http://schemas.openxmlformats.org/officeDocument/2006/relationships/printerSettings" Target="../printerSettings/printerSettings50.bin"/><Relationship Id="rId4" Type="http://schemas.openxmlformats.org/officeDocument/2006/relationships/printerSettings" Target="../printerSettings/printerSettings44.bin"/><Relationship Id="rId9"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dimension ref="A1:AX511"/>
  <sheetViews>
    <sheetView showGridLines="0" view="pageBreakPreview" zoomScale="85" zoomScaleNormal="70" zoomScaleSheetLayoutView="85" workbookViewId="0">
      <selection activeCell="B424" sqref="B424"/>
    </sheetView>
  </sheetViews>
  <sheetFormatPr defaultRowHeight="12.75"/>
  <cols>
    <col min="1" max="1" width="21.42578125" style="33" customWidth="1"/>
    <col min="2" max="2" width="14.28515625" style="33" customWidth="1"/>
    <col min="3" max="3" width="18.42578125" style="33" customWidth="1"/>
    <col min="4" max="4" width="66.5703125" customWidth="1"/>
    <col min="5" max="5" width="10.5703125" style="35" customWidth="1"/>
    <col min="6" max="6" width="15.140625" style="36" customWidth="1"/>
    <col min="7" max="7" width="16.5703125" style="122" customWidth="1"/>
    <col min="8" max="8" width="11.42578125" style="114" customWidth="1"/>
    <col min="9" max="9" width="12.7109375" style="37" bestFit="1" customWidth="1"/>
    <col min="10" max="10" width="17.28515625" style="37" customWidth="1"/>
    <col min="11" max="11" width="15.140625" style="52" hidden="1" customWidth="1"/>
    <col min="12" max="12" width="15.42578125" style="23" hidden="1" customWidth="1"/>
    <col min="13" max="13" width="12.140625" style="23" customWidth="1"/>
    <col min="14" max="14" width="9.140625" style="23"/>
    <col min="15" max="15" width="19.28515625" style="23" customWidth="1"/>
    <col min="16" max="17" width="9.140625" style="23"/>
    <col min="18" max="18" width="9" style="23" customWidth="1"/>
    <col min="19" max="16384" width="9.140625" style="23"/>
  </cols>
  <sheetData>
    <row r="1" spans="1:13" s="13" customFormat="1" ht="15.75">
      <c r="A1" s="11"/>
      <c r="C1" s="94"/>
      <c r="D1" s="91" t="s">
        <v>338</v>
      </c>
      <c r="E1" s="96"/>
      <c r="F1" s="97"/>
      <c r="G1" s="115"/>
      <c r="H1" s="108"/>
      <c r="I1" s="38"/>
      <c r="J1" s="12"/>
      <c r="K1" s="39"/>
    </row>
    <row r="2" spans="1:13" s="15" customFormat="1" ht="15.75">
      <c r="A2" s="14"/>
      <c r="B2" s="99"/>
      <c r="C2" s="98"/>
      <c r="D2" s="87" t="s">
        <v>337</v>
      </c>
      <c r="E2" s="100"/>
      <c r="F2" s="101"/>
      <c r="G2" s="116"/>
      <c r="H2" s="109"/>
      <c r="I2" s="102"/>
      <c r="J2" s="103"/>
      <c r="K2" s="40"/>
    </row>
    <row r="3" spans="1:13" s="15" customFormat="1" ht="15.75">
      <c r="A3" s="14"/>
      <c r="B3" s="99"/>
      <c r="C3" s="98"/>
      <c r="D3" s="100"/>
      <c r="E3" s="100"/>
      <c r="F3" s="101"/>
      <c r="G3" s="116" t="s">
        <v>3</v>
      </c>
      <c r="H3" s="109"/>
      <c r="I3" s="102" t="s">
        <v>334</v>
      </c>
      <c r="J3" s="103" t="e">
        <v>#REF!</v>
      </c>
      <c r="K3" s="40"/>
    </row>
    <row r="4" spans="1:13" s="15" customFormat="1" ht="15.75">
      <c r="A4" s="16"/>
      <c r="B4" s="105"/>
      <c r="C4" s="104"/>
      <c r="D4" s="106"/>
      <c r="E4" s="106"/>
      <c r="F4" s="107"/>
      <c r="G4" s="117" t="s">
        <v>13</v>
      </c>
      <c r="H4" s="110">
        <v>41760</v>
      </c>
      <c r="I4" s="41" t="s">
        <v>4</v>
      </c>
      <c r="J4" s="88">
        <v>0</v>
      </c>
      <c r="K4" s="40"/>
    </row>
    <row r="5" spans="1:13" s="17" customFormat="1" ht="12">
      <c r="A5" s="42" t="s">
        <v>0</v>
      </c>
      <c r="B5" s="43" t="s">
        <v>8</v>
      </c>
      <c r="C5" s="43" t="s">
        <v>105</v>
      </c>
      <c r="D5" s="42" t="s">
        <v>1</v>
      </c>
      <c r="E5" s="43" t="s">
        <v>5</v>
      </c>
      <c r="F5" s="44" t="s">
        <v>6</v>
      </c>
      <c r="G5" s="119" t="s">
        <v>9</v>
      </c>
      <c r="H5" s="86" t="s">
        <v>355</v>
      </c>
      <c r="I5" s="86" t="s">
        <v>354</v>
      </c>
      <c r="J5" s="45" t="s">
        <v>10</v>
      </c>
      <c r="K5" s="46"/>
    </row>
    <row r="6" spans="1:13" s="17" customFormat="1">
      <c r="A6" s="130">
        <v>1</v>
      </c>
      <c r="B6" s="131"/>
      <c r="C6" s="131"/>
      <c r="D6" s="132" t="s">
        <v>342</v>
      </c>
      <c r="E6" s="131"/>
      <c r="F6" s="133"/>
      <c r="G6" s="134"/>
      <c r="H6" s="135"/>
      <c r="I6" s="136"/>
      <c r="J6" s="137" t="e">
        <f>SUM(J7,J21,J174,J332,J492,J494,J508,J509,J510,J483)</f>
        <v>#REF!</v>
      </c>
      <c r="K6" s="193" t="e">
        <f>SUMIF(K7:K510,"T",J7:J510)</f>
        <v>#REF!</v>
      </c>
      <c r="L6" s="193">
        <v>84203038.359761283</v>
      </c>
      <c r="M6" s="17" t="e">
        <f>IF(L6=J6," ", "ERRO")</f>
        <v>#REF!</v>
      </c>
    </row>
    <row r="7" spans="1:13" s="17" customFormat="1">
      <c r="A7" s="123" t="s">
        <v>157</v>
      </c>
      <c r="B7" s="124"/>
      <c r="C7" s="124"/>
      <c r="D7" s="124" t="s">
        <v>1246</v>
      </c>
      <c r="E7" s="124"/>
      <c r="F7" s="124"/>
      <c r="G7" s="125"/>
      <c r="H7" s="126"/>
      <c r="I7" s="124"/>
      <c r="J7" s="127">
        <f>SUM(J8,J18,J20)</f>
        <v>1801237.93</v>
      </c>
      <c r="K7" s="193"/>
      <c r="L7" s="193">
        <v>1801237.93</v>
      </c>
      <c r="M7" s="17" t="str">
        <f t="shared" ref="M7:M70" si="0">IF(L7=J7," ", "ERRO")</f>
        <v xml:space="preserve"> </v>
      </c>
    </row>
    <row r="8" spans="1:13" s="17" customFormat="1">
      <c r="A8" s="138" t="s">
        <v>356</v>
      </c>
      <c r="B8" s="139"/>
      <c r="C8" s="139"/>
      <c r="D8" s="139" t="s">
        <v>1251</v>
      </c>
      <c r="E8" s="139"/>
      <c r="F8" s="139"/>
      <c r="G8" s="229"/>
      <c r="H8" s="229"/>
      <c r="I8" s="139"/>
      <c r="J8" s="244">
        <f>SUM(J9:J17)</f>
        <v>1779739.48</v>
      </c>
      <c r="K8" s="193"/>
      <c r="L8" s="193">
        <v>1779739.48</v>
      </c>
      <c r="M8" s="17" t="str">
        <f t="shared" si="0"/>
        <v xml:space="preserve"> </v>
      </c>
    </row>
    <row r="9" spans="1:13" s="17" customFormat="1">
      <c r="A9" s="26" t="s">
        <v>357</v>
      </c>
      <c r="B9" s="269"/>
      <c r="C9" s="269"/>
      <c r="D9" s="4" t="s">
        <v>1240</v>
      </c>
      <c r="E9" s="5" t="s">
        <v>7</v>
      </c>
      <c r="F9" s="19">
        <v>1</v>
      </c>
      <c r="G9" s="120">
        <v>334512.34397116472</v>
      </c>
      <c r="H9" s="24">
        <v>0.32929999999999998</v>
      </c>
      <c r="I9" s="21">
        <f>G9*H9</f>
        <v>110154.91486970453</v>
      </c>
      <c r="J9" s="22">
        <f>ROUND(F9*(G9+I9),2)</f>
        <v>444667.26</v>
      </c>
      <c r="K9" s="193" t="s">
        <v>159</v>
      </c>
      <c r="L9" s="193">
        <v>444667.26</v>
      </c>
      <c r="M9" s="17" t="str">
        <f t="shared" si="0"/>
        <v xml:space="preserve"> </v>
      </c>
    </row>
    <row r="10" spans="1:13" s="17" customFormat="1">
      <c r="A10" s="239" t="s">
        <v>358</v>
      </c>
      <c r="B10" s="269"/>
      <c r="C10" s="269"/>
      <c r="D10" s="4" t="s">
        <v>1241</v>
      </c>
      <c r="E10" s="5" t="s">
        <v>7</v>
      </c>
      <c r="F10" s="19">
        <v>1</v>
      </c>
      <c r="G10" s="120">
        <v>105471.11709582387</v>
      </c>
      <c r="H10" s="24">
        <v>0.32929999999999998</v>
      </c>
      <c r="I10" s="21">
        <f>G10*H10</f>
        <v>34731.638859654799</v>
      </c>
      <c r="J10" s="22">
        <f t="shared" ref="J10:J17" si="1">ROUND(F10*(G10+I10),2)</f>
        <v>140202.76</v>
      </c>
      <c r="K10" s="193" t="s">
        <v>159</v>
      </c>
      <c r="L10" s="193">
        <v>140202.76</v>
      </c>
      <c r="M10" s="17" t="str">
        <f t="shared" si="0"/>
        <v xml:space="preserve"> </v>
      </c>
    </row>
    <row r="11" spans="1:13" s="17" customFormat="1">
      <c r="A11" s="239" t="s">
        <v>1254</v>
      </c>
      <c r="B11" s="269"/>
      <c r="C11" s="269"/>
      <c r="D11" s="4" t="s">
        <v>1242</v>
      </c>
      <c r="E11" s="5" t="s">
        <v>7</v>
      </c>
      <c r="F11" s="19">
        <v>1</v>
      </c>
      <c r="G11" s="120">
        <v>162112.67240207383</v>
      </c>
      <c r="H11" s="24">
        <v>0.32929999999999998</v>
      </c>
      <c r="I11" s="21">
        <f t="shared" ref="I11:I17" si="2">G11*H11</f>
        <v>53383.703022002912</v>
      </c>
      <c r="J11" s="22">
        <f t="shared" si="1"/>
        <v>215496.38</v>
      </c>
      <c r="K11" s="193" t="s">
        <v>159</v>
      </c>
      <c r="L11" s="193">
        <v>215496.38</v>
      </c>
      <c r="M11" s="17" t="str">
        <f t="shared" si="0"/>
        <v xml:space="preserve"> </v>
      </c>
    </row>
    <row r="12" spans="1:13" s="17" customFormat="1">
      <c r="A12" s="239" t="s">
        <v>1255</v>
      </c>
      <c r="B12" s="269"/>
      <c r="C12" s="269"/>
      <c r="D12" s="4" t="s">
        <v>1243</v>
      </c>
      <c r="E12" s="5" t="s">
        <v>7</v>
      </c>
      <c r="F12" s="19">
        <v>1</v>
      </c>
      <c r="G12" s="120">
        <v>110008.34121161929</v>
      </c>
      <c r="H12" s="24">
        <v>0.32929999999999998</v>
      </c>
      <c r="I12" s="21">
        <f t="shared" si="2"/>
        <v>36225.746760986229</v>
      </c>
      <c r="J12" s="22">
        <f t="shared" si="1"/>
        <v>146234.09</v>
      </c>
      <c r="K12" s="193" t="s">
        <v>159</v>
      </c>
      <c r="L12" s="193">
        <v>146234.09</v>
      </c>
      <c r="M12" s="17" t="str">
        <f t="shared" si="0"/>
        <v xml:space="preserve"> </v>
      </c>
    </row>
    <row r="13" spans="1:13" s="17" customFormat="1">
      <c r="A13" s="239" t="s">
        <v>1256</v>
      </c>
      <c r="B13" s="269"/>
      <c r="C13" s="269"/>
      <c r="D13" s="4" t="s">
        <v>1244</v>
      </c>
      <c r="E13" s="5" t="s">
        <v>7</v>
      </c>
      <c r="F13" s="19">
        <v>1</v>
      </c>
      <c r="G13" s="120">
        <v>54476.985795142042</v>
      </c>
      <c r="H13" s="24">
        <v>0.32929999999999998</v>
      </c>
      <c r="I13" s="21">
        <f t="shared" si="2"/>
        <v>17939.271422340273</v>
      </c>
      <c r="J13" s="22">
        <f t="shared" si="1"/>
        <v>72416.259999999995</v>
      </c>
      <c r="K13" s="193" t="s">
        <v>159</v>
      </c>
      <c r="L13" s="193">
        <v>72416.259999999995</v>
      </c>
      <c r="M13" s="17" t="str">
        <f t="shared" si="0"/>
        <v xml:space="preserve"> </v>
      </c>
    </row>
    <row r="14" spans="1:13" s="17" customFormat="1">
      <c r="A14" s="239" t="s">
        <v>1257</v>
      </c>
      <c r="B14" s="269"/>
      <c r="C14" s="269"/>
      <c r="D14" s="4" t="s">
        <v>1245</v>
      </c>
      <c r="E14" s="5" t="s">
        <v>7</v>
      </c>
      <c r="F14" s="19">
        <v>1</v>
      </c>
      <c r="G14" s="120">
        <v>54476.985795142042</v>
      </c>
      <c r="H14" s="24">
        <v>0.32929999999999998</v>
      </c>
      <c r="I14" s="21">
        <f t="shared" si="2"/>
        <v>17939.271422340273</v>
      </c>
      <c r="J14" s="22">
        <f t="shared" si="1"/>
        <v>72416.259999999995</v>
      </c>
      <c r="K14" s="193" t="s">
        <v>159</v>
      </c>
      <c r="L14" s="193">
        <v>72416.259999999995</v>
      </c>
      <c r="M14" s="17" t="str">
        <f t="shared" si="0"/>
        <v xml:space="preserve"> </v>
      </c>
    </row>
    <row r="15" spans="1:13" s="17" customFormat="1">
      <c r="A15" s="239" t="s">
        <v>1258</v>
      </c>
      <c r="B15" s="269"/>
      <c r="C15" s="269"/>
      <c r="D15" s="4" t="s">
        <v>1130</v>
      </c>
      <c r="E15" s="5" t="s">
        <v>7</v>
      </c>
      <c r="F15" s="19">
        <v>1</v>
      </c>
      <c r="G15" s="120">
        <v>156807.53234647727</v>
      </c>
      <c r="H15" s="24">
        <v>0.32929999999999998</v>
      </c>
      <c r="I15" s="21">
        <f t="shared" si="2"/>
        <v>51636.720401694962</v>
      </c>
      <c r="J15" s="22">
        <f t="shared" si="1"/>
        <v>208444.25</v>
      </c>
      <c r="K15" s="193" t="s">
        <v>159</v>
      </c>
      <c r="L15" s="193">
        <v>208444.25</v>
      </c>
      <c r="M15" s="17" t="str">
        <f t="shared" si="0"/>
        <v xml:space="preserve"> </v>
      </c>
    </row>
    <row r="16" spans="1:13" s="17" customFormat="1">
      <c r="A16" s="239" t="s">
        <v>1259</v>
      </c>
      <c r="B16" s="269"/>
      <c r="C16" s="269"/>
      <c r="D16" s="4" t="s">
        <v>1131</v>
      </c>
      <c r="E16" s="5" t="s">
        <v>7</v>
      </c>
      <c r="F16" s="19">
        <v>1</v>
      </c>
      <c r="G16" s="120">
        <v>121185.82534105115</v>
      </c>
      <c r="H16" s="24">
        <v>0.32929999999999998</v>
      </c>
      <c r="I16" s="21">
        <f t="shared" si="2"/>
        <v>39906.492284808141</v>
      </c>
      <c r="J16" s="22">
        <f t="shared" si="1"/>
        <v>161092.32</v>
      </c>
      <c r="K16" s="193" t="s">
        <v>159</v>
      </c>
      <c r="L16" s="193">
        <v>161092.32</v>
      </c>
      <c r="M16" s="17" t="str">
        <f t="shared" si="0"/>
        <v xml:space="preserve"> </v>
      </c>
    </row>
    <row r="17" spans="1:13" s="17" customFormat="1">
      <c r="A17" s="239" t="s">
        <v>1260</v>
      </c>
      <c r="B17" s="269"/>
      <c r="C17" s="269"/>
      <c r="D17" s="4" t="s">
        <v>1132</v>
      </c>
      <c r="E17" s="5" t="s">
        <v>7</v>
      </c>
      <c r="F17" s="19">
        <v>1</v>
      </c>
      <c r="G17" s="120">
        <v>239802.8272445738</v>
      </c>
      <c r="H17" s="24">
        <v>0.32929999999999998</v>
      </c>
      <c r="I17" s="21">
        <f t="shared" si="2"/>
        <v>78967.071011638152</v>
      </c>
      <c r="J17" s="22">
        <f t="shared" si="1"/>
        <v>318769.90000000002</v>
      </c>
      <c r="K17" s="193" t="s">
        <v>159</v>
      </c>
      <c r="L17" s="193">
        <v>318769.90000000002</v>
      </c>
      <c r="M17" s="17" t="str">
        <f t="shared" si="0"/>
        <v xml:space="preserve"> </v>
      </c>
    </row>
    <row r="18" spans="1:13" s="17" customFormat="1">
      <c r="A18" s="230" t="s">
        <v>359</v>
      </c>
      <c r="B18" s="140"/>
      <c r="C18" s="140"/>
      <c r="D18" s="231" t="s">
        <v>1252</v>
      </c>
      <c r="E18" s="232"/>
      <c r="F18" s="233"/>
      <c r="G18" s="234"/>
      <c r="H18" s="234"/>
      <c r="I18" s="234"/>
      <c r="J18" s="245">
        <f>SUM(J19)</f>
        <v>8291.31</v>
      </c>
      <c r="K18" s="193"/>
      <c r="L18" s="193">
        <v>8291.31</v>
      </c>
      <c r="M18" s="17" t="str">
        <f t="shared" si="0"/>
        <v xml:space="preserve"> </v>
      </c>
    </row>
    <row r="19" spans="1:13" s="17" customFormat="1">
      <c r="A19" s="239" t="s">
        <v>360</v>
      </c>
      <c r="B19" s="455"/>
      <c r="C19" s="455"/>
      <c r="D19" s="238" t="s">
        <v>1437</v>
      </c>
      <c r="E19" s="455" t="s">
        <v>7</v>
      </c>
      <c r="F19" s="456">
        <v>1</v>
      </c>
      <c r="G19" s="120">
        <v>6237.35</v>
      </c>
      <c r="H19" s="24">
        <v>0.32929999999999998</v>
      </c>
      <c r="I19" s="21">
        <f>G19*H19</f>
        <v>2053.959355</v>
      </c>
      <c r="J19" s="22">
        <f>ROUND(F19*(G19+I19),2)</f>
        <v>8291.31</v>
      </c>
      <c r="K19" s="193" t="s">
        <v>159</v>
      </c>
      <c r="L19" s="193">
        <v>8291.31</v>
      </c>
      <c r="M19" s="17" t="str">
        <f t="shared" si="0"/>
        <v xml:space="preserve"> </v>
      </c>
    </row>
    <row r="20" spans="1:13" s="17" customFormat="1">
      <c r="A20" s="230" t="s">
        <v>361</v>
      </c>
      <c r="B20" s="140"/>
      <c r="C20" s="140"/>
      <c r="D20" s="140" t="s">
        <v>1147</v>
      </c>
      <c r="E20" s="240" t="s">
        <v>7</v>
      </c>
      <c r="F20" s="241">
        <v>1</v>
      </c>
      <c r="G20" s="243">
        <v>9935.41</v>
      </c>
      <c r="H20" s="242">
        <v>0.32929999999999998</v>
      </c>
      <c r="I20" s="243">
        <f>G20*H20</f>
        <v>3271.730513</v>
      </c>
      <c r="J20" s="457">
        <f>ROUND(F20*(G20+I20),2)</f>
        <v>13207.14</v>
      </c>
      <c r="K20" s="193" t="s">
        <v>159</v>
      </c>
      <c r="L20" s="193">
        <v>13207.14</v>
      </c>
      <c r="M20" s="17" t="str">
        <f t="shared" si="0"/>
        <v xml:space="preserve"> </v>
      </c>
    </row>
    <row r="21" spans="1:13" s="51" customFormat="1">
      <c r="A21" s="123" t="s">
        <v>205</v>
      </c>
      <c r="B21" s="124"/>
      <c r="C21" s="124"/>
      <c r="D21" s="124" t="s">
        <v>339</v>
      </c>
      <c r="E21" s="124"/>
      <c r="F21" s="124"/>
      <c r="G21" s="125"/>
      <c r="H21" s="126"/>
      <c r="I21" s="124"/>
      <c r="J21" s="127" t="e">
        <f>SUM(J22,J66,J91,J102,J123,J138,J143)</f>
        <v>#REF!</v>
      </c>
      <c r="L21" s="51">
        <v>26251289.91</v>
      </c>
      <c r="M21" s="17" t="e">
        <f t="shared" si="0"/>
        <v>#REF!</v>
      </c>
    </row>
    <row r="22" spans="1:13" s="51" customFormat="1">
      <c r="A22" s="138" t="s">
        <v>362</v>
      </c>
      <c r="B22" s="139"/>
      <c r="C22" s="139"/>
      <c r="D22" s="140" t="s">
        <v>167</v>
      </c>
      <c r="E22" s="140"/>
      <c r="F22" s="140"/>
      <c r="G22" s="141"/>
      <c r="H22" s="142"/>
      <c r="I22" s="140"/>
      <c r="J22" s="143" t="e">
        <f>SUM(J23,J48)</f>
        <v>#REF!</v>
      </c>
      <c r="L22" s="51">
        <v>12217711.390000001</v>
      </c>
      <c r="M22" s="17" t="e">
        <f t="shared" si="0"/>
        <v>#REF!</v>
      </c>
    </row>
    <row r="23" spans="1:13" s="51" customFormat="1">
      <c r="A23" s="47" t="s">
        <v>363</v>
      </c>
      <c r="B23" s="48"/>
      <c r="C23" s="48"/>
      <c r="D23" s="53" t="s">
        <v>15</v>
      </c>
      <c r="E23" s="53"/>
      <c r="F23" s="53"/>
      <c r="G23" s="78"/>
      <c r="H23" s="112"/>
      <c r="I23" s="53"/>
      <c r="J23" s="55" t="e">
        <f>SUM(J24:J47)</f>
        <v>#REF!</v>
      </c>
      <c r="L23" s="51">
        <v>10791612.640000001</v>
      </c>
      <c r="M23" s="17" t="e">
        <f t="shared" si="0"/>
        <v>#REF!</v>
      </c>
    </row>
    <row r="24" spans="1:13" s="51" customFormat="1">
      <c r="A24" s="26" t="s">
        <v>364</v>
      </c>
      <c r="B24" s="5" t="s">
        <v>25</v>
      </c>
      <c r="C24" s="5" t="e">
        <f>VLOOKUP($B24,#REF!,2,FALSE)</f>
        <v>#REF!</v>
      </c>
      <c r="D24" s="4" t="e">
        <f>VLOOKUP($B24,#REF!,3,FALSE)</f>
        <v>#REF!</v>
      </c>
      <c r="E24" s="5" t="e">
        <f>VLOOKUP($B24,#REF!,4,FALSE)</f>
        <v>#REF!</v>
      </c>
      <c r="F24" s="19">
        <v>1</v>
      </c>
      <c r="G24" s="120" t="e">
        <f>VLOOKUP($B24,#REF!,13,FALSE)</f>
        <v>#REF!</v>
      </c>
      <c r="H24" s="24" t="e">
        <f>VLOOKUP($B24,#REF!,14,FALSE)</f>
        <v>#REF!</v>
      </c>
      <c r="I24" s="21" t="e">
        <f>G24*H24</f>
        <v>#REF!</v>
      </c>
      <c r="J24" s="22" t="e">
        <f>ROUND(F24*(G24+I24),2)</f>
        <v>#REF!</v>
      </c>
      <c r="K24" s="56" t="s">
        <v>159</v>
      </c>
      <c r="L24" s="51">
        <v>1026252.42</v>
      </c>
      <c r="M24" s="17" t="e">
        <f t="shared" si="0"/>
        <v>#REF!</v>
      </c>
    </row>
    <row r="25" spans="1:13" s="51" customFormat="1">
      <c r="A25" s="26" t="s">
        <v>365</v>
      </c>
      <c r="B25" s="5" t="s">
        <v>132</v>
      </c>
      <c r="C25" s="5" t="e">
        <f>VLOOKUP($B25,#REF!,2,FALSE)</f>
        <v>#REF!</v>
      </c>
      <c r="D25" s="4" t="e">
        <f>VLOOKUP($B25,#REF!,3,FALSE)</f>
        <v>#REF!</v>
      </c>
      <c r="E25" s="5" t="e">
        <f>VLOOKUP($B25,#REF!,4,FALSE)</f>
        <v>#REF!</v>
      </c>
      <c r="F25" s="19">
        <v>1</v>
      </c>
      <c r="G25" s="120" t="e">
        <f>VLOOKUP($B25,#REF!,13,FALSE)</f>
        <v>#REF!</v>
      </c>
      <c r="H25" s="24" t="e">
        <f>VLOOKUP($B25,#REF!,14,FALSE)</f>
        <v>#REF!</v>
      </c>
      <c r="I25" s="21" t="e">
        <f t="shared" ref="I25:I47" si="3">G25*H25</f>
        <v>#REF!</v>
      </c>
      <c r="J25" s="22" t="e">
        <f t="shared" ref="J25:J47" si="4">ROUND(F25*(G25+I25),2)</f>
        <v>#REF!</v>
      </c>
      <c r="K25" s="56" t="s">
        <v>159</v>
      </c>
      <c r="L25" s="51">
        <v>1140280.48</v>
      </c>
      <c r="M25" s="17" t="e">
        <f t="shared" si="0"/>
        <v>#REF!</v>
      </c>
    </row>
    <row r="26" spans="1:13" s="51" customFormat="1">
      <c r="A26" s="26" t="s">
        <v>366</v>
      </c>
      <c r="B26" s="5" t="s">
        <v>26</v>
      </c>
      <c r="C26" s="5" t="e">
        <f>VLOOKUP($B26,#REF!,2,FALSE)</f>
        <v>#REF!</v>
      </c>
      <c r="D26" s="4" t="e">
        <f>VLOOKUP($B26,#REF!,3,FALSE)</f>
        <v>#REF!</v>
      </c>
      <c r="E26" s="5" t="e">
        <f>VLOOKUP($B26,#REF!,4,FALSE)</f>
        <v>#REF!</v>
      </c>
      <c r="F26" s="19">
        <v>4</v>
      </c>
      <c r="G26" s="120" t="e">
        <f>VLOOKUP($B26,#REF!,13,FALSE)</f>
        <v>#REF!</v>
      </c>
      <c r="H26" s="24" t="e">
        <f>VLOOKUP($B26,#REF!,14,FALSE)</f>
        <v>#REF!</v>
      </c>
      <c r="I26" s="21" t="e">
        <f t="shared" si="3"/>
        <v>#REF!</v>
      </c>
      <c r="J26" s="22" t="e">
        <f t="shared" si="4"/>
        <v>#REF!</v>
      </c>
      <c r="K26" s="56" t="s">
        <v>159</v>
      </c>
      <c r="L26" s="51">
        <v>1667338.99</v>
      </c>
      <c r="M26" s="17" t="e">
        <f t="shared" si="0"/>
        <v>#REF!</v>
      </c>
    </row>
    <row r="27" spans="1:13" s="51" customFormat="1">
      <c r="A27" s="26" t="s">
        <v>367</v>
      </c>
      <c r="B27" s="5" t="s">
        <v>27</v>
      </c>
      <c r="C27" s="5" t="e">
        <f>VLOOKUP($B27,#REF!,2,FALSE)</f>
        <v>#REF!</v>
      </c>
      <c r="D27" s="4" t="e">
        <f>VLOOKUP($B27,#REF!,3,FALSE)</f>
        <v>#REF!</v>
      </c>
      <c r="E27" s="5" t="e">
        <f>VLOOKUP($B27,#REF!,4,FALSE)</f>
        <v>#REF!</v>
      </c>
      <c r="F27" s="19">
        <v>4</v>
      </c>
      <c r="G27" s="120" t="e">
        <f>VLOOKUP($B27,#REF!,13,FALSE)</f>
        <v>#REF!</v>
      </c>
      <c r="H27" s="24" t="e">
        <f>VLOOKUP($B27,#REF!,14,FALSE)</f>
        <v>#REF!</v>
      </c>
      <c r="I27" s="21" t="e">
        <f t="shared" si="3"/>
        <v>#REF!</v>
      </c>
      <c r="J27" s="22" t="e">
        <f t="shared" si="4"/>
        <v>#REF!</v>
      </c>
      <c r="K27" s="56" t="s">
        <v>159</v>
      </c>
      <c r="L27" s="51">
        <v>1500647.47</v>
      </c>
      <c r="M27" s="17" t="e">
        <f t="shared" si="0"/>
        <v>#REF!</v>
      </c>
    </row>
    <row r="28" spans="1:13" s="51" customFormat="1">
      <c r="A28" s="26" t="s">
        <v>368</v>
      </c>
      <c r="B28" s="5" t="s">
        <v>212</v>
      </c>
      <c r="C28" s="5" t="e">
        <f>VLOOKUP($B28,#REF!,2,FALSE)</f>
        <v>#REF!</v>
      </c>
      <c r="D28" s="4" t="e">
        <f>VLOOKUP($B28,#REF!,3,FALSE)</f>
        <v>#REF!</v>
      </c>
      <c r="E28" s="5" t="e">
        <f>VLOOKUP($B28,#REF!,4,FALSE)</f>
        <v>#REF!</v>
      </c>
      <c r="F28" s="19">
        <v>2</v>
      </c>
      <c r="G28" s="120" t="e">
        <f>VLOOKUP($B28,#REF!,13,FALSE)</f>
        <v>#REF!</v>
      </c>
      <c r="H28" s="24" t="e">
        <f>VLOOKUP($B28,#REF!,14,FALSE)</f>
        <v>#REF!</v>
      </c>
      <c r="I28" s="21" t="e">
        <f t="shared" si="3"/>
        <v>#REF!</v>
      </c>
      <c r="J28" s="22" t="e">
        <f t="shared" si="4"/>
        <v>#REF!</v>
      </c>
      <c r="K28" s="56" t="s">
        <v>159</v>
      </c>
      <c r="L28" s="51">
        <v>3277551.53</v>
      </c>
      <c r="M28" s="17" t="e">
        <f t="shared" si="0"/>
        <v>#REF!</v>
      </c>
    </row>
    <row r="29" spans="1:13" s="51" customFormat="1">
      <c r="A29" s="26" t="s">
        <v>369</v>
      </c>
      <c r="B29" s="5" t="s">
        <v>28</v>
      </c>
      <c r="C29" s="5" t="e">
        <f>VLOOKUP($B29,#REF!,2,FALSE)</f>
        <v>#REF!</v>
      </c>
      <c r="D29" s="4" t="e">
        <f>VLOOKUP($B29,#REF!,3,FALSE)</f>
        <v>#REF!</v>
      </c>
      <c r="E29" s="5" t="e">
        <f>VLOOKUP($B29,#REF!,4,FALSE)</f>
        <v>#REF!</v>
      </c>
      <c r="F29" s="19">
        <v>1</v>
      </c>
      <c r="G29" s="120" t="e">
        <f>VLOOKUP($B29,#REF!,13,FALSE)</f>
        <v>#REF!</v>
      </c>
      <c r="H29" s="24" t="e">
        <f>VLOOKUP($B29,#REF!,14,FALSE)</f>
        <v>#REF!</v>
      </c>
      <c r="I29" s="21" t="e">
        <f t="shared" si="3"/>
        <v>#REF!</v>
      </c>
      <c r="J29" s="22" t="e">
        <f t="shared" si="4"/>
        <v>#REF!</v>
      </c>
      <c r="K29" s="56" t="s">
        <v>159</v>
      </c>
      <c r="L29" s="51">
        <v>57988.74</v>
      </c>
      <c r="M29" s="17" t="e">
        <f t="shared" si="0"/>
        <v>#REF!</v>
      </c>
    </row>
    <row r="30" spans="1:13" s="51" customFormat="1">
      <c r="A30" s="26" t="s">
        <v>370</v>
      </c>
      <c r="B30" s="5" t="s">
        <v>29</v>
      </c>
      <c r="C30" s="5" t="e">
        <f>VLOOKUP($B30,#REF!,2,FALSE)</f>
        <v>#REF!</v>
      </c>
      <c r="D30" s="4" t="e">
        <f>VLOOKUP($B30,#REF!,3,FALSE)</f>
        <v>#REF!</v>
      </c>
      <c r="E30" s="5" t="e">
        <f>VLOOKUP($B30,#REF!,4,FALSE)</f>
        <v>#REF!</v>
      </c>
      <c r="F30" s="19">
        <v>1</v>
      </c>
      <c r="G30" s="120" t="e">
        <f>VLOOKUP($B30,#REF!,13,FALSE)</f>
        <v>#REF!</v>
      </c>
      <c r="H30" s="24" t="e">
        <f>VLOOKUP($B30,#REF!,14,FALSE)</f>
        <v>#REF!</v>
      </c>
      <c r="I30" s="21" t="e">
        <f t="shared" si="3"/>
        <v>#REF!</v>
      </c>
      <c r="J30" s="22" t="e">
        <f t="shared" si="4"/>
        <v>#REF!</v>
      </c>
      <c r="K30" s="56" t="s">
        <v>159</v>
      </c>
      <c r="L30" s="51">
        <v>42580.92</v>
      </c>
      <c r="M30" s="17" t="e">
        <f t="shared" si="0"/>
        <v>#REF!</v>
      </c>
    </row>
    <row r="31" spans="1:13" s="51" customFormat="1">
      <c r="A31" s="26" t="s">
        <v>371</v>
      </c>
      <c r="B31" s="5" t="s">
        <v>133</v>
      </c>
      <c r="C31" s="5" t="e">
        <f>VLOOKUP($B31,#REF!,2,FALSE)</f>
        <v>#REF!</v>
      </c>
      <c r="D31" s="4" t="e">
        <f>VLOOKUP($B31,#REF!,3,FALSE)</f>
        <v>#REF!</v>
      </c>
      <c r="E31" s="5" t="e">
        <f>VLOOKUP($B31,#REF!,4,FALSE)</f>
        <v>#REF!</v>
      </c>
      <c r="F31" s="19">
        <v>2</v>
      </c>
      <c r="G31" s="120" t="e">
        <f>VLOOKUP($B31,#REF!,13,FALSE)</f>
        <v>#REF!</v>
      </c>
      <c r="H31" s="24" t="e">
        <f>VLOOKUP($B31,#REF!,14,FALSE)</f>
        <v>#REF!</v>
      </c>
      <c r="I31" s="21" t="e">
        <f t="shared" si="3"/>
        <v>#REF!</v>
      </c>
      <c r="J31" s="22" t="e">
        <f t="shared" si="4"/>
        <v>#REF!</v>
      </c>
      <c r="K31" s="56" t="s">
        <v>159</v>
      </c>
      <c r="L31" s="51">
        <v>83680.23</v>
      </c>
      <c r="M31" s="17" t="e">
        <f t="shared" si="0"/>
        <v>#REF!</v>
      </c>
    </row>
    <row r="32" spans="1:13" s="51" customFormat="1">
      <c r="A32" s="26" t="s">
        <v>372</v>
      </c>
      <c r="B32" s="5" t="s">
        <v>30</v>
      </c>
      <c r="C32" s="5" t="e">
        <f>VLOOKUP($B32,#REF!,2,FALSE)</f>
        <v>#REF!</v>
      </c>
      <c r="D32" s="4" t="e">
        <f>VLOOKUP($B32,#REF!,3,FALSE)</f>
        <v>#REF!</v>
      </c>
      <c r="E32" s="5" t="e">
        <f>VLOOKUP($B32,#REF!,4,FALSE)</f>
        <v>#REF!</v>
      </c>
      <c r="F32" s="19">
        <v>2</v>
      </c>
      <c r="G32" s="120" t="e">
        <f>VLOOKUP($B32,#REF!,13,FALSE)</f>
        <v>#REF!</v>
      </c>
      <c r="H32" s="24" t="e">
        <f>VLOOKUP($B32,#REF!,14,FALSE)</f>
        <v>#REF!</v>
      </c>
      <c r="I32" s="21" t="e">
        <f t="shared" si="3"/>
        <v>#REF!</v>
      </c>
      <c r="J32" s="22" t="e">
        <f t="shared" si="4"/>
        <v>#REF!</v>
      </c>
      <c r="K32" s="56" t="s">
        <v>159</v>
      </c>
      <c r="L32" s="51">
        <v>75941.38</v>
      </c>
      <c r="M32" s="17" t="e">
        <f t="shared" si="0"/>
        <v>#REF!</v>
      </c>
    </row>
    <row r="33" spans="1:13" s="51" customFormat="1">
      <c r="A33" s="26" t="s">
        <v>373</v>
      </c>
      <c r="B33" s="5" t="s">
        <v>31</v>
      </c>
      <c r="C33" s="5" t="e">
        <f>VLOOKUP($B33,#REF!,2,FALSE)</f>
        <v>#REF!</v>
      </c>
      <c r="D33" s="4" t="e">
        <f>VLOOKUP($B33,#REF!,3,FALSE)</f>
        <v>#REF!</v>
      </c>
      <c r="E33" s="5" t="e">
        <f>VLOOKUP($B33,#REF!,4,FALSE)</f>
        <v>#REF!</v>
      </c>
      <c r="F33" s="19">
        <v>2</v>
      </c>
      <c r="G33" s="120" t="e">
        <f>VLOOKUP($B33,#REF!,13,FALSE)</f>
        <v>#REF!</v>
      </c>
      <c r="H33" s="24" t="e">
        <f>VLOOKUP($B33,#REF!,14,FALSE)</f>
        <v>#REF!</v>
      </c>
      <c r="I33" s="21" t="e">
        <f t="shared" si="3"/>
        <v>#REF!</v>
      </c>
      <c r="J33" s="22" t="e">
        <f t="shared" si="4"/>
        <v>#REF!</v>
      </c>
      <c r="K33" s="56" t="s">
        <v>159</v>
      </c>
      <c r="L33" s="51">
        <v>77895.320000000007</v>
      </c>
      <c r="M33" s="17" t="e">
        <f t="shared" si="0"/>
        <v>#REF!</v>
      </c>
    </row>
    <row r="34" spans="1:13" s="51" customFormat="1">
      <c r="A34" s="26" t="s">
        <v>374</v>
      </c>
      <c r="B34" s="5" t="s">
        <v>143</v>
      </c>
      <c r="C34" s="5" t="e">
        <f>VLOOKUP($B34,#REF!,2,FALSE)</f>
        <v>#REF!</v>
      </c>
      <c r="D34" s="4" t="e">
        <f>VLOOKUP($B34,#REF!,3,FALSE)</f>
        <v>#REF!</v>
      </c>
      <c r="E34" s="5" t="e">
        <f>VLOOKUP($B34,#REF!,4,FALSE)</f>
        <v>#REF!</v>
      </c>
      <c r="F34" s="19">
        <v>75</v>
      </c>
      <c r="G34" s="120" t="e">
        <f>VLOOKUP($B34,#REF!,13,FALSE)</f>
        <v>#REF!</v>
      </c>
      <c r="H34" s="24" t="e">
        <f>VLOOKUP($B34,#REF!,14,FALSE)</f>
        <v>#REF!</v>
      </c>
      <c r="I34" s="21" t="e">
        <f t="shared" si="3"/>
        <v>#REF!</v>
      </c>
      <c r="J34" s="22" t="e">
        <f t="shared" si="4"/>
        <v>#REF!</v>
      </c>
      <c r="K34" s="56" t="s">
        <v>159</v>
      </c>
      <c r="L34" s="51">
        <v>40032.449999999997</v>
      </c>
      <c r="M34" s="17" t="e">
        <f t="shared" si="0"/>
        <v>#REF!</v>
      </c>
    </row>
    <row r="35" spans="1:13" s="51" customFormat="1" ht="73.5" customHeight="1">
      <c r="A35" s="26" t="s">
        <v>375</v>
      </c>
      <c r="B35" s="5" t="s">
        <v>230</v>
      </c>
      <c r="C35" s="5" t="e">
        <f>VLOOKUP($B35,#REF!,2,FALSE)</f>
        <v>#REF!</v>
      </c>
      <c r="D35" s="4" t="e">
        <f>VLOOKUP($B35,#REF!,3,FALSE)</f>
        <v>#REF!</v>
      </c>
      <c r="E35" s="5" t="e">
        <f>VLOOKUP($B35,#REF!,4,FALSE)</f>
        <v>#REF!</v>
      </c>
      <c r="F35" s="19">
        <v>1156</v>
      </c>
      <c r="G35" s="120" t="e">
        <f>VLOOKUP($B35,#REF!,13,FALSE)</f>
        <v>#REF!</v>
      </c>
      <c r="H35" s="24" t="e">
        <f>VLOOKUP($B35,#REF!,14,FALSE)</f>
        <v>#REF!</v>
      </c>
      <c r="I35" s="21" t="e">
        <f t="shared" si="3"/>
        <v>#REF!</v>
      </c>
      <c r="J35" s="22" t="e">
        <f t="shared" si="4"/>
        <v>#REF!</v>
      </c>
      <c r="K35" s="56" t="s">
        <v>159</v>
      </c>
      <c r="L35" s="51">
        <v>154374.04999999999</v>
      </c>
      <c r="M35" s="17" t="e">
        <f t="shared" si="0"/>
        <v>#REF!</v>
      </c>
    </row>
    <row r="36" spans="1:13" s="51" customFormat="1">
      <c r="A36" s="26" t="s">
        <v>376</v>
      </c>
      <c r="B36" s="5" t="s">
        <v>100</v>
      </c>
      <c r="C36" s="5" t="e">
        <f>VLOOKUP($B36,#REF!,2,FALSE)</f>
        <v>#REF!</v>
      </c>
      <c r="D36" s="4" t="e">
        <f>VLOOKUP($B36,#REF!,3,FALSE)</f>
        <v>#REF!</v>
      </c>
      <c r="E36" s="5" t="e">
        <f>VLOOKUP($B36,#REF!,4,FALSE)</f>
        <v>#REF!</v>
      </c>
      <c r="F36" s="19">
        <v>6578</v>
      </c>
      <c r="G36" s="120" t="e">
        <f>VLOOKUP($B36,#REF!,13,FALSE)</f>
        <v>#REF!</v>
      </c>
      <c r="H36" s="24" t="e">
        <f>VLOOKUP($B36,#REF!,14,FALSE)</f>
        <v>#REF!</v>
      </c>
      <c r="I36" s="21" t="e">
        <f t="shared" si="3"/>
        <v>#REF!</v>
      </c>
      <c r="J36" s="22" t="e">
        <f t="shared" si="4"/>
        <v>#REF!</v>
      </c>
      <c r="K36" s="56" t="s">
        <v>159</v>
      </c>
      <c r="L36" s="51">
        <v>1260042.1100000001</v>
      </c>
      <c r="M36" s="17" t="e">
        <f t="shared" si="0"/>
        <v>#REF!</v>
      </c>
    </row>
    <row r="37" spans="1:13" s="51" customFormat="1">
      <c r="A37" s="26" t="s">
        <v>377</v>
      </c>
      <c r="B37" s="5" t="s">
        <v>32</v>
      </c>
      <c r="C37" s="5" t="e">
        <f>VLOOKUP($B37,#REF!,2,FALSE)</f>
        <v>#REF!</v>
      </c>
      <c r="D37" s="4" t="e">
        <f>VLOOKUP($B37,#REF!,3,FALSE)</f>
        <v>#REF!</v>
      </c>
      <c r="E37" s="5" t="e">
        <f>VLOOKUP($B37,#REF!,4,FALSE)</f>
        <v>#REF!</v>
      </c>
      <c r="F37" s="19">
        <v>1980</v>
      </c>
      <c r="G37" s="120" t="e">
        <f>VLOOKUP($B37,#REF!,13,FALSE)</f>
        <v>#REF!</v>
      </c>
      <c r="H37" s="24" t="e">
        <f>VLOOKUP($B37,#REF!,14,FALSE)</f>
        <v>#REF!</v>
      </c>
      <c r="I37" s="21" t="e">
        <f t="shared" si="3"/>
        <v>#REF!</v>
      </c>
      <c r="J37" s="22" t="e">
        <f t="shared" si="4"/>
        <v>#REF!</v>
      </c>
      <c r="K37" s="56" t="s">
        <v>159</v>
      </c>
      <c r="L37" s="51">
        <v>297487.15000000002</v>
      </c>
      <c r="M37" s="17" t="e">
        <f t="shared" si="0"/>
        <v>#REF!</v>
      </c>
    </row>
    <row r="38" spans="1:13" s="51" customFormat="1">
      <c r="A38" s="26" t="s">
        <v>378</v>
      </c>
      <c r="B38" s="5" t="s">
        <v>33</v>
      </c>
      <c r="C38" s="5" t="e">
        <f>VLOOKUP($B38,#REF!,2,FALSE)</f>
        <v>#REF!</v>
      </c>
      <c r="D38" s="4" t="e">
        <f>VLOOKUP($B38,#REF!,3,FALSE)</f>
        <v>#REF!</v>
      </c>
      <c r="E38" s="5" t="e">
        <f>VLOOKUP($B38,#REF!,4,FALSE)</f>
        <v>#REF!</v>
      </c>
      <c r="F38" s="19">
        <v>132</v>
      </c>
      <c r="G38" s="120" t="e">
        <f>VLOOKUP($B38,#REF!,13,FALSE)</f>
        <v>#REF!</v>
      </c>
      <c r="H38" s="24" t="e">
        <f>VLOOKUP($B38,#REF!,14,FALSE)</f>
        <v>#REF!</v>
      </c>
      <c r="I38" s="21" t="e">
        <f t="shared" si="3"/>
        <v>#REF!</v>
      </c>
      <c r="J38" s="22" t="e">
        <f t="shared" si="4"/>
        <v>#REF!</v>
      </c>
      <c r="K38" s="56" t="s">
        <v>159</v>
      </c>
      <c r="L38" s="51">
        <v>2590.36</v>
      </c>
      <c r="M38" s="17" t="e">
        <f t="shared" si="0"/>
        <v>#REF!</v>
      </c>
    </row>
    <row r="39" spans="1:13" s="51" customFormat="1">
      <c r="A39" s="26" t="s">
        <v>379</v>
      </c>
      <c r="B39" s="5" t="s">
        <v>34</v>
      </c>
      <c r="C39" s="5" t="e">
        <f>VLOOKUP($B39,#REF!,2,FALSE)</f>
        <v>#REF!</v>
      </c>
      <c r="D39" s="4" t="e">
        <f>VLOOKUP($B39,#REF!,3,FALSE)</f>
        <v>#REF!</v>
      </c>
      <c r="E39" s="5" t="e">
        <f>VLOOKUP($B39,#REF!,4,FALSE)</f>
        <v>#REF!</v>
      </c>
      <c r="F39" s="19">
        <v>550</v>
      </c>
      <c r="G39" s="120" t="e">
        <f>VLOOKUP($B39,#REF!,13,FALSE)</f>
        <v>#REF!</v>
      </c>
      <c r="H39" s="24" t="e">
        <f>VLOOKUP($B39,#REF!,14,FALSE)</f>
        <v>#REF!</v>
      </c>
      <c r="I39" s="21" t="e">
        <f t="shared" si="3"/>
        <v>#REF!</v>
      </c>
      <c r="J39" s="22" t="e">
        <f t="shared" si="4"/>
        <v>#REF!</v>
      </c>
      <c r="K39" s="56" t="s">
        <v>159</v>
      </c>
      <c r="L39" s="51">
        <v>3327.94</v>
      </c>
      <c r="M39" s="17" t="e">
        <f t="shared" si="0"/>
        <v>#REF!</v>
      </c>
    </row>
    <row r="40" spans="1:13" s="51" customFormat="1">
      <c r="A40" s="26" t="s">
        <v>380</v>
      </c>
      <c r="B40" s="5" t="s">
        <v>35</v>
      </c>
      <c r="C40" s="5" t="e">
        <f>VLOOKUP($B40,#REF!,2,FALSE)</f>
        <v>#REF!</v>
      </c>
      <c r="D40" s="4" t="e">
        <f>VLOOKUP($B40,#REF!,3,FALSE)</f>
        <v>#REF!</v>
      </c>
      <c r="E40" s="5" t="e">
        <f>VLOOKUP($B40,#REF!,4,FALSE)</f>
        <v>#REF!</v>
      </c>
      <c r="F40" s="19">
        <v>826</v>
      </c>
      <c r="G40" s="120" t="e">
        <f>VLOOKUP($B40,#REF!,13,FALSE)</f>
        <v>#REF!</v>
      </c>
      <c r="H40" s="24" t="e">
        <f>VLOOKUP($B40,#REF!,14,FALSE)</f>
        <v>#REF!</v>
      </c>
      <c r="I40" s="21" t="e">
        <f t="shared" si="3"/>
        <v>#REF!</v>
      </c>
      <c r="J40" s="22" t="e">
        <f t="shared" si="4"/>
        <v>#REF!</v>
      </c>
      <c r="K40" s="56" t="s">
        <v>159</v>
      </c>
      <c r="L40" s="51">
        <v>3860.3</v>
      </c>
      <c r="M40" s="17" t="e">
        <f t="shared" si="0"/>
        <v>#REF!</v>
      </c>
    </row>
    <row r="41" spans="1:13" s="51" customFormat="1">
      <c r="A41" s="146" t="s">
        <v>381</v>
      </c>
      <c r="B41" s="145" t="s">
        <v>36</v>
      </c>
      <c r="C41" s="145" t="e">
        <f>VLOOKUP($B41,#REF!,2,FALSE)</f>
        <v>#REF!</v>
      </c>
      <c r="D41" s="162" t="e">
        <f>VLOOKUP($B41,#REF!,3,FALSE)</f>
        <v>#REF!</v>
      </c>
      <c r="E41" s="145" t="e">
        <f>VLOOKUP($B41,#REF!,4,FALSE)</f>
        <v>#REF!</v>
      </c>
      <c r="F41" s="148">
        <v>1684</v>
      </c>
      <c r="G41" s="163" t="e">
        <f>VLOOKUP($B41,#REF!,13,FALSE)</f>
        <v>#REF!</v>
      </c>
      <c r="H41" s="164" t="e">
        <f>VLOOKUP($B41,#REF!,14,FALSE)</f>
        <v>#REF!</v>
      </c>
      <c r="I41" s="165" t="e">
        <f t="shared" si="3"/>
        <v>#REF!</v>
      </c>
      <c r="J41" s="22" t="e">
        <f t="shared" si="4"/>
        <v>#REF!</v>
      </c>
      <c r="K41" s="56" t="s">
        <v>159</v>
      </c>
      <c r="L41" s="51">
        <v>4757.7700000000004</v>
      </c>
      <c r="M41" s="17" t="e">
        <f t="shared" si="0"/>
        <v>#REF!</v>
      </c>
    </row>
    <row r="42" spans="1:13" s="51" customFormat="1">
      <c r="A42" s="146" t="s">
        <v>382</v>
      </c>
      <c r="B42" s="145" t="s">
        <v>37</v>
      </c>
      <c r="C42" s="145" t="e">
        <f>VLOOKUP($B42,#REF!,2,FALSE)</f>
        <v>#REF!</v>
      </c>
      <c r="D42" s="162" t="e">
        <f>VLOOKUP($B42,#REF!,3,FALSE)</f>
        <v>#REF!</v>
      </c>
      <c r="E42" s="145" t="e">
        <f>VLOOKUP($B42,#REF!,4,FALSE)</f>
        <v>#REF!</v>
      </c>
      <c r="F42" s="148">
        <v>5364</v>
      </c>
      <c r="G42" s="163" t="e">
        <f>VLOOKUP($B42,#REF!,13,FALSE)</f>
        <v>#REF!</v>
      </c>
      <c r="H42" s="164" t="e">
        <f>VLOOKUP($B42,#REF!,14,FALSE)</f>
        <v>#REF!</v>
      </c>
      <c r="I42" s="165" t="e">
        <f t="shared" si="3"/>
        <v>#REF!</v>
      </c>
      <c r="J42" s="22" t="e">
        <f t="shared" si="4"/>
        <v>#REF!</v>
      </c>
      <c r="K42" s="56" t="s">
        <v>159</v>
      </c>
      <c r="L42" s="51">
        <v>11618.68</v>
      </c>
      <c r="M42" s="17" t="e">
        <f t="shared" si="0"/>
        <v>#REF!</v>
      </c>
    </row>
    <row r="43" spans="1:13" s="51" customFormat="1">
      <c r="A43" s="146" t="s">
        <v>383</v>
      </c>
      <c r="B43" s="145" t="s">
        <v>38</v>
      </c>
      <c r="C43" s="145" t="e">
        <f>VLOOKUP($B43,#REF!,2,FALSE)</f>
        <v>#REF!</v>
      </c>
      <c r="D43" s="162" t="e">
        <f>VLOOKUP($B43,#REF!,3,FALSE)</f>
        <v>#REF!</v>
      </c>
      <c r="E43" s="145" t="e">
        <f>VLOOKUP($B43,#REF!,4,FALSE)</f>
        <v>#REF!</v>
      </c>
      <c r="F43" s="148">
        <v>200</v>
      </c>
      <c r="G43" s="163" t="e">
        <f>VLOOKUP($B43,#REF!,13,FALSE)</f>
        <v>#REF!</v>
      </c>
      <c r="H43" s="164" t="e">
        <f>VLOOKUP($B43,#REF!,14,FALSE)</f>
        <v>#REF!</v>
      </c>
      <c r="I43" s="165" t="e">
        <f t="shared" si="3"/>
        <v>#REF!</v>
      </c>
      <c r="J43" s="22" t="e">
        <f t="shared" si="4"/>
        <v>#REF!</v>
      </c>
      <c r="K43" s="56" t="s">
        <v>159</v>
      </c>
      <c r="L43" s="51">
        <v>233.09</v>
      </c>
      <c r="M43" s="17" t="e">
        <f t="shared" si="0"/>
        <v>#REF!</v>
      </c>
    </row>
    <row r="44" spans="1:13" s="51" customFormat="1">
      <c r="A44" s="146" t="s">
        <v>384</v>
      </c>
      <c r="B44" s="145" t="s">
        <v>134</v>
      </c>
      <c r="C44" s="145" t="e">
        <f>VLOOKUP($B44,#REF!,2,FALSE)</f>
        <v>#REF!</v>
      </c>
      <c r="D44" s="162" t="e">
        <f>VLOOKUP($B44,#REF!,3,FALSE)</f>
        <v>#REF!</v>
      </c>
      <c r="E44" s="145" t="e">
        <f>VLOOKUP($B44,#REF!,4,FALSE)</f>
        <v>#REF!</v>
      </c>
      <c r="F44" s="148">
        <v>2</v>
      </c>
      <c r="G44" s="163" t="e">
        <f>VLOOKUP($B44,#REF!,13,FALSE)</f>
        <v>#REF!</v>
      </c>
      <c r="H44" s="164" t="e">
        <f>VLOOKUP($B44,#REF!,14,FALSE)</f>
        <v>#REF!</v>
      </c>
      <c r="I44" s="165" t="e">
        <f t="shared" si="3"/>
        <v>#REF!</v>
      </c>
      <c r="J44" s="22" t="e">
        <f t="shared" si="4"/>
        <v>#REF!</v>
      </c>
      <c r="K44" s="56" t="s">
        <v>159</v>
      </c>
      <c r="L44" s="51">
        <v>2707.56</v>
      </c>
      <c r="M44" s="17" t="e">
        <f t="shared" si="0"/>
        <v>#REF!</v>
      </c>
    </row>
    <row r="45" spans="1:13" s="51" customFormat="1">
      <c r="A45" s="146" t="s">
        <v>385</v>
      </c>
      <c r="B45" s="145" t="s">
        <v>148</v>
      </c>
      <c r="C45" s="145" t="e">
        <f>VLOOKUP($B45,#REF!,2,FALSE)</f>
        <v>#REF!</v>
      </c>
      <c r="D45" s="162" t="e">
        <f>VLOOKUP($B45,#REF!,3,FALSE)</f>
        <v>#REF!</v>
      </c>
      <c r="E45" s="145" t="e">
        <f>VLOOKUP($B45,#REF!,4,FALSE)</f>
        <v>#REF!</v>
      </c>
      <c r="F45" s="148">
        <v>42</v>
      </c>
      <c r="G45" s="163" t="e">
        <f>VLOOKUP($B45,#REF!,13,FALSE)</f>
        <v>#REF!</v>
      </c>
      <c r="H45" s="164" t="e">
        <f>VLOOKUP($B45,#REF!,14,FALSE)</f>
        <v>#REF!</v>
      </c>
      <c r="I45" s="165" t="e">
        <f t="shared" si="3"/>
        <v>#REF!</v>
      </c>
      <c r="J45" s="22" t="e">
        <f t="shared" si="4"/>
        <v>#REF!</v>
      </c>
      <c r="K45" s="56" t="s">
        <v>159</v>
      </c>
      <c r="L45" s="51">
        <v>5108.88</v>
      </c>
      <c r="M45" s="17" t="e">
        <f t="shared" si="0"/>
        <v>#REF!</v>
      </c>
    </row>
    <row r="46" spans="1:13" s="51" customFormat="1">
      <c r="A46" s="146" t="s">
        <v>386</v>
      </c>
      <c r="B46" s="145" t="s">
        <v>149</v>
      </c>
      <c r="C46" s="145" t="e">
        <f>VLOOKUP($B46,#REF!,2,FALSE)</f>
        <v>#REF!</v>
      </c>
      <c r="D46" s="162" t="e">
        <f>VLOOKUP($B46,#REF!,3,FALSE)</f>
        <v>#REF!</v>
      </c>
      <c r="E46" s="145" t="e">
        <f>VLOOKUP($B46,#REF!,4,FALSE)</f>
        <v>#REF!</v>
      </c>
      <c r="F46" s="148">
        <v>486</v>
      </c>
      <c r="G46" s="163" t="e">
        <f>VLOOKUP($B46,#REF!,13,FALSE)</f>
        <v>#REF!</v>
      </c>
      <c r="H46" s="164" t="e">
        <f>VLOOKUP($B46,#REF!,14,FALSE)</f>
        <v>#REF!</v>
      </c>
      <c r="I46" s="165" t="e">
        <f t="shared" si="3"/>
        <v>#REF!</v>
      </c>
      <c r="J46" s="22" t="e">
        <f t="shared" si="4"/>
        <v>#REF!</v>
      </c>
      <c r="K46" s="56" t="s">
        <v>159</v>
      </c>
      <c r="L46" s="51">
        <v>49963.17</v>
      </c>
      <c r="M46" s="17" t="e">
        <f t="shared" si="0"/>
        <v>#REF!</v>
      </c>
    </row>
    <row r="47" spans="1:13" s="51" customFormat="1">
      <c r="A47" s="146" t="s">
        <v>387</v>
      </c>
      <c r="B47" s="145" t="s">
        <v>155</v>
      </c>
      <c r="C47" s="145" t="e">
        <f>VLOOKUP($B47,#REF!,2,FALSE)</f>
        <v>#REF!</v>
      </c>
      <c r="D47" s="162" t="e">
        <f>VLOOKUP($B47,#REF!,3,FALSE)</f>
        <v>#REF!</v>
      </c>
      <c r="E47" s="145" t="e">
        <f>VLOOKUP($B47,#REF!,4,FALSE)</f>
        <v>#REF!</v>
      </c>
      <c r="F47" s="148">
        <v>504</v>
      </c>
      <c r="G47" s="163" t="e">
        <f>VLOOKUP($B47,#REF!,13,FALSE)</f>
        <v>#REF!</v>
      </c>
      <c r="H47" s="164" t="e">
        <f>VLOOKUP($B47,#REF!,14,FALSE)</f>
        <v>#REF!</v>
      </c>
      <c r="I47" s="165" t="e">
        <f t="shared" si="3"/>
        <v>#REF!</v>
      </c>
      <c r="J47" s="22" t="e">
        <f t="shared" si="4"/>
        <v>#REF!</v>
      </c>
      <c r="K47" s="56" t="s">
        <v>159</v>
      </c>
      <c r="L47" s="51">
        <v>5351.65</v>
      </c>
      <c r="M47" s="17" t="e">
        <f t="shared" si="0"/>
        <v>#REF!</v>
      </c>
    </row>
    <row r="48" spans="1:13" s="51" customFormat="1" ht="36">
      <c r="A48" s="157" t="s">
        <v>388</v>
      </c>
      <c r="B48" s="287"/>
      <c r="C48" s="158"/>
      <c r="D48" s="159" t="s">
        <v>211</v>
      </c>
      <c r="E48" s="159"/>
      <c r="F48" s="159"/>
      <c r="G48" s="160"/>
      <c r="H48" s="164"/>
      <c r="I48" s="159"/>
      <c r="J48" s="55" t="e">
        <f>SUM(J49:J65)</f>
        <v>#REF!</v>
      </c>
      <c r="L48" s="51">
        <v>1426098.75</v>
      </c>
      <c r="M48" s="17" t="e">
        <f t="shared" si="0"/>
        <v>#REF!</v>
      </c>
    </row>
    <row r="49" spans="1:13" s="51" customFormat="1">
      <c r="A49" s="146" t="s">
        <v>389</v>
      </c>
      <c r="B49" s="145" t="s">
        <v>39</v>
      </c>
      <c r="C49" s="145" t="e">
        <f>VLOOKUP($B49,#REF!,2,FALSE)</f>
        <v>#REF!</v>
      </c>
      <c r="D49" s="162" t="e">
        <f>VLOOKUP($B49,#REF!,3,FALSE)</f>
        <v>#REF!</v>
      </c>
      <c r="E49" s="145" t="e">
        <f>VLOOKUP($B49,#REF!,4,FALSE)</f>
        <v>#REF!</v>
      </c>
      <c r="F49" s="148">
        <v>1</v>
      </c>
      <c r="G49" s="163" t="e">
        <f>VLOOKUP($B49,#REF!,13,FALSE)</f>
        <v>#REF!</v>
      </c>
      <c r="H49" s="164" t="e">
        <f>VLOOKUP($B49,#REF!,14,FALSE)</f>
        <v>#REF!</v>
      </c>
      <c r="I49" s="165" t="e">
        <f t="shared" ref="I49:I65" si="5">G49*H49</f>
        <v>#REF!</v>
      </c>
      <c r="J49" s="22" t="e">
        <f t="shared" ref="J49:J65" si="6">ROUND(F49*(G49+I49),2)</f>
        <v>#REF!</v>
      </c>
      <c r="K49" s="56" t="s">
        <v>159</v>
      </c>
      <c r="L49" s="58">
        <v>23246.6</v>
      </c>
      <c r="M49" s="17" t="e">
        <f t="shared" si="0"/>
        <v>#REF!</v>
      </c>
    </row>
    <row r="50" spans="1:13" s="51" customFormat="1">
      <c r="A50" s="146" t="s">
        <v>390</v>
      </c>
      <c r="B50" s="145" t="s">
        <v>135</v>
      </c>
      <c r="C50" s="145" t="e">
        <f>VLOOKUP($B50,#REF!,2,FALSE)</f>
        <v>#REF!</v>
      </c>
      <c r="D50" s="162" t="e">
        <f>VLOOKUP($B50,#REF!,3,FALSE)</f>
        <v>#REF!</v>
      </c>
      <c r="E50" s="145" t="e">
        <f>VLOOKUP($B50,#REF!,4,FALSE)</f>
        <v>#REF!</v>
      </c>
      <c r="F50" s="148">
        <v>1</v>
      </c>
      <c r="G50" s="163" t="e">
        <f>VLOOKUP($B50,#REF!,13,FALSE)</f>
        <v>#REF!</v>
      </c>
      <c r="H50" s="164" t="e">
        <f>VLOOKUP($B50,#REF!,14,FALSE)</f>
        <v>#REF!</v>
      </c>
      <c r="I50" s="165" t="e">
        <f t="shared" si="5"/>
        <v>#REF!</v>
      </c>
      <c r="J50" s="22" t="e">
        <f t="shared" si="6"/>
        <v>#REF!</v>
      </c>
      <c r="K50" s="56" t="s">
        <v>159</v>
      </c>
      <c r="L50" s="51">
        <v>25829.57</v>
      </c>
      <c r="M50" s="17" t="e">
        <f t="shared" si="0"/>
        <v>#REF!</v>
      </c>
    </row>
    <row r="51" spans="1:13" s="51" customFormat="1">
      <c r="A51" s="146" t="s">
        <v>391</v>
      </c>
      <c r="B51" s="145" t="s">
        <v>101</v>
      </c>
      <c r="C51" s="145" t="e">
        <f>VLOOKUP($B51,#REF!,2,FALSE)</f>
        <v>#REF!</v>
      </c>
      <c r="D51" s="162" t="e">
        <f>VLOOKUP($B51,#REF!,3,FALSE)</f>
        <v>#REF!</v>
      </c>
      <c r="E51" s="145" t="e">
        <f>VLOOKUP($B51,#REF!,4,FALSE)</f>
        <v>#REF!</v>
      </c>
      <c r="F51" s="148">
        <v>4</v>
      </c>
      <c r="G51" s="163" t="e">
        <f>VLOOKUP($B51,#REF!,13,FALSE)</f>
        <v>#REF!</v>
      </c>
      <c r="H51" s="164" t="e">
        <f>VLOOKUP($B51,#REF!,14,FALSE)</f>
        <v>#REF!</v>
      </c>
      <c r="I51" s="165" t="e">
        <f t="shared" si="5"/>
        <v>#REF!</v>
      </c>
      <c r="J51" s="22" t="e">
        <f t="shared" si="6"/>
        <v>#REF!</v>
      </c>
      <c r="K51" s="56" t="s">
        <v>159</v>
      </c>
      <c r="L51" s="51">
        <v>80134.62</v>
      </c>
      <c r="M51" s="17" t="e">
        <f t="shared" si="0"/>
        <v>#REF!</v>
      </c>
    </row>
    <row r="52" spans="1:13" s="51" customFormat="1">
      <c r="A52" s="26" t="s">
        <v>392</v>
      </c>
      <c r="B52" s="5" t="s">
        <v>102</v>
      </c>
      <c r="C52" s="5" t="e">
        <f>VLOOKUP($B52,#REF!,2,FALSE)</f>
        <v>#REF!</v>
      </c>
      <c r="D52" s="4" t="e">
        <f>VLOOKUP($B52,#REF!,3,FALSE)</f>
        <v>#REF!</v>
      </c>
      <c r="E52" s="5" t="e">
        <f>VLOOKUP($B52,#REF!,4,FALSE)</f>
        <v>#REF!</v>
      </c>
      <c r="F52" s="19">
        <v>4</v>
      </c>
      <c r="G52" s="120" t="e">
        <f>VLOOKUP($B52,#REF!,13,FALSE)</f>
        <v>#REF!</v>
      </c>
      <c r="H52" s="24" t="e">
        <f>VLOOKUP($B52,#REF!,14,FALSE)</f>
        <v>#REF!</v>
      </c>
      <c r="I52" s="21" t="e">
        <f t="shared" si="5"/>
        <v>#REF!</v>
      </c>
      <c r="J52" s="22" t="e">
        <f t="shared" si="6"/>
        <v>#REF!</v>
      </c>
      <c r="K52" s="56" t="s">
        <v>159</v>
      </c>
      <c r="L52" s="51">
        <v>96553.64</v>
      </c>
      <c r="M52" s="17" t="e">
        <f t="shared" si="0"/>
        <v>#REF!</v>
      </c>
    </row>
    <row r="53" spans="1:13" s="51" customFormat="1">
      <c r="A53" s="26" t="s">
        <v>393</v>
      </c>
      <c r="B53" s="5" t="s">
        <v>40</v>
      </c>
      <c r="C53" s="5" t="e">
        <f>VLOOKUP($B53,#REF!,2,FALSE)</f>
        <v>#REF!</v>
      </c>
      <c r="D53" s="4" t="e">
        <f>VLOOKUP($B53,#REF!,3,FALSE)</f>
        <v>#REF!</v>
      </c>
      <c r="E53" s="5" t="e">
        <f>VLOOKUP($B53,#REF!,4,FALSE)</f>
        <v>#REF!</v>
      </c>
      <c r="F53" s="19">
        <v>2</v>
      </c>
      <c r="G53" s="120" t="e">
        <f>VLOOKUP($B53,#REF!,13,FALSE)</f>
        <v>#REF!</v>
      </c>
      <c r="H53" s="24" t="e">
        <f>VLOOKUP($B53,#REF!,14,FALSE)</f>
        <v>#REF!</v>
      </c>
      <c r="I53" s="21" t="e">
        <f t="shared" si="5"/>
        <v>#REF!</v>
      </c>
      <c r="J53" s="22" t="e">
        <f t="shared" si="6"/>
        <v>#REF!</v>
      </c>
      <c r="K53" s="56" t="s">
        <v>159</v>
      </c>
      <c r="L53" s="51">
        <v>173319.84</v>
      </c>
      <c r="M53" s="17" t="e">
        <f t="shared" si="0"/>
        <v>#REF!</v>
      </c>
    </row>
    <row r="54" spans="1:13" s="51" customFormat="1">
      <c r="A54" s="26" t="s">
        <v>394</v>
      </c>
      <c r="B54" s="5" t="s">
        <v>41</v>
      </c>
      <c r="C54" s="5" t="e">
        <f>VLOOKUP($B54,#REF!,2,FALSE)</f>
        <v>#REF!</v>
      </c>
      <c r="D54" s="4" t="e">
        <f>VLOOKUP($B54,#REF!,3,FALSE)</f>
        <v>#REF!</v>
      </c>
      <c r="E54" s="5" t="e">
        <f>VLOOKUP($B54,#REF!,4,FALSE)</f>
        <v>#REF!</v>
      </c>
      <c r="F54" s="19">
        <v>2</v>
      </c>
      <c r="G54" s="120" t="e">
        <f>VLOOKUP($B54,#REF!,13,FALSE)</f>
        <v>#REF!</v>
      </c>
      <c r="H54" s="24" t="e">
        <f>VLOOKUP($B54,#REF!,14,FALSE)</f>
        <v>#REF!</v>
      </c>
      <c r="I54" s="21" t="e">
        <f t="shared" si="5"/>
        <v>#REF!</v>
      </c>
      <c r="J54" s="22" t="e">
        <f t="shared" si="6"/>
        <v>#REF!</v>
      </c>
      <c r="K54" s="56" t="s">
        <v>159</v>
      </c>
      <c r="L54" s="51">
        <v>4621.8599999999997</v>
      </c>
      <c r="M54" s="17" t="e">
        <f t="shared" si="0"/>
        <v>#REF!</v>
      </c>
    </row>
    <row r="55" spans="1:13" s="51" customFormat="1">
      <c r="A55" s="26" t="s">
        <v>395</v>
      </c>
      <c r="B55" s="5" t="s">
        <v>42</v>
      </c>
      <c r="C55" s="5" t="e">
        <f>VLOOKUP($B55,#REF!,2,FALSE)</f>
        <v>#REF!</v>
      </c>
      <c r="D55" s="4" t="e">
        <f>VLOOKUP($B55,#REF!,3,FALSE)</f>
        <v>#REF!</v>
      </c>
      <c r="E55" s="5" t="e">
        <f>VLOOKUP($B55,#REF!,4,FALSE)</f>
        <v>#REF!</v>
      </c>
      <c r="F55" s="19">
        <v>2</v>
      </c>
      <c r="G55" s="120" t="e">
        <f>VLOOKUP($B55,#REF!,13,FALSE)</f>
        <v>#REF!</v>
      </c>
      <c r="H55" s="24" t="e">
        <f>VLOOKUP($B55,#REF!,14,FALSE)</f>
        <v>#REF!</v>
      </c>
      <c r="I55" s="21" t="e">
        <f t="shared" si="5"/>
        <v>#REF!</v>
      </c>
      <c r="J55" s="22" t="e">
        <f t="shared" si="6"/>
        <v>#REF!</v>
      </c>
      <c r="K55" s="56" t="s">
        <v>159</v>
      </c>
      <c r="L55" s="51">
        <v>4274.8500000000004</v>
      </c>
      <c r="M55" s="17" t="e">
        <f t="shared" si="0"/>
        <v>#REF!</v>
      </c>
    </row>
    <row r="56" spans="1:13" s="51" customFormat="1">
      <c r="A56" s="26" t="s">
        <v>396</v>
      </c>
      <c r="B56" s="5" t="s">
        <v>43</v>
      </c>
      <c r="C56" s="5" t="e">
        <f>VLOOKUP($B56,#REF!,2,FALSE)</f>
        <v>#REF!</v>
      </c>
      <c r="D56" s="4" t="e">
        <f>VLOOKUP($B56,#REF!,3,FALSE)</f>
        <v>#REF!</v>
      </c>
      <c r="E56" s="5" t="e">
        <f>VLOOKUP($B56,#REF!,4,FALSE)</f>
        <v>#REF!</v>
      </c>
      <c r="F56" s="19">
        <v>2</v>
      </c>
      <c r="G56" s="120" t="e">
        <f>VLOOKUP($B56,#REF!,13,FALSE)</f>
        <v>#REF!</v>
      </c>
      <c r="H56" s="24" t="e">
        <f>VLOOKUP($B56,#REF!,14,FALSE)</f>
        <v>#REF!</v>
      </c>
      <c r="I56" s="21" t="e">
        <f t="shared" si="5"/>
        <v>#REF!</v>
      </c>
      <c r="J56" s="22" t="e">
        <f t="shared" si="6"/>
        <v>#REF!</v>
      </c>
      <c r="K56" s="56" t="s">
        <v>159</v>
      </c>
      <c r="L56" s="51">
        <v>8699.8799999999992</v>
      </c>
      <c r="M56" s="17" t="e">
        <f t="shared" si="0"/>
        <v>#REF!</v>
      </c>
    </row>
    <row r="57" spans="1:13" s="51" customFormat="1">
      <c r="A57" s="26" t="s">
        <v>397</v>
      </c>
      <c r="B57" s="5" t="s">
        <v>44</v>
      </c>
      <c r="C57" s="5" t="e">
        <f>VLOOKUP($B57,#REF!,2,FALSE)</f>
        <v>#REF!</v>
      </c>
      <c r="D57" s="4" t="e">
        <f>VLOOKUP($B57,#REF!,3,FALSE)</f>
        <v>#REF!</v>
      </c>
      <c r="E57" s="5" t="e">
        <f>VLOOKUP($B57,#REF!,4,FALSE)</f>
        <v>#REF!</v>
      </c>
      <c r="F57" s="19">
        <v>2</v>
      </c>
      <c r="G57" s="120" t="e">
        <f>VLOOKUP($B57,#REF!,13,FALSE)</f>
        <v>#REF!</v>
      </c>
      <c r="H57" s="24" t="e">
        <f>VLOOKUP($B57,#REF!,14,FALSE)</f>
        <v>#REF!</v>
      </c>
      <c r="I57" s="21" t="e">
        <f t="shared" si="5"/>
        <v>#REF!</v>
      </c>
      <c r="J57" s="22" t="e">
        <f t="shared" si="6"/>
        <v>#REF!</v>
      </c>
      <c r="K57" s="56" t="s">
        <v>159</v>
      </c>
      <c r="L57" s="51">
        <v>8699.85</v>
      </c>
      <c r="M57" s="17" t="e">
        <f t="shared" si="0"/>
        <v>#REF!</v>
      </c>
    </row>
    <row r="58" spans="1:13" s="51" customFormat="1">
      <c r="A58" s="26" t="s">
        <v>398</v>
      </c>
      <c r="B58" s="5" t="s">
        <v>45</v>
      </c>
      <c r="C58" s="5" t="e">
        <f>VLOOKUP($B58,#REF!,2,FALSE)</f>
        <v>#REF!</v>
      </c>
      <c r="D58" s="4" t="e">
        <f>VLOOKUP($B58,#REF!,3,FALSE)</f>
        <v>#REF!</v>
      </c>
      <c r="E58" s="5" t="e">
        <f>VLOOKUP($B58,#REF!,4,FALSE)</f>
        <v>#REF!</v>
      </c>
      <c r="F58" s="19">
        <v>1156</v>
      </c>
      <c r="G58" s="120" t="e">
        <f>VLOOKUP($B58,#REF!,13,FALSE)</f>
        <v>#REF!</v>
      </c>
      <c r="H58" s="24" t="e">
        <f>VLOOKUP($B58,#REF!,14,FALSE)</f>
        <v>#REF!</v>
      </c>
      <c r="I58" s="21" t="e">
        <f t="shared" si="5"/>
        <v>#REF!</v>
      </c>
      <c r="J58" s="22" t="e">
        <f t="shared" si="6"/>
        <v>#REF!</v>
      </c>
      <c r="K58" s="56" t="s">
        <v>159</v>
      </c>
      <c r="L58" s="51">
        <v>70482.39</v>
      </c>
      <c r="M58" s="17" t="e">
        <f t="shared" si="0"/>
        <v>#REF!</v>
      </c>
    </row>
    <row r="59" spans="1:13" s="51" customFormat="1">
      <c r="A59" s="146" t="s">
        <v>399</v>
      </c>
      <c r="B59" s="145" t="s">
        <v>46</v>
      </c>
      <c r="C59" s="145" t="e">
        <f>VLOOKUP($B59,#REF!,2,FALSE)</f>
        <v>#REF!</v>
      </c>
      <c r="D59" s="162" t="e">
        <f>VLOOKUP($B59,#REF!,3,FALSE)</f>
        <v>#REF!</v>
      </c>
      <c r="E59" s="145" t="e">
        <f>VLOOKUP($B59,#REF!,4,FALSE)</f>
        <v>#REF!</v>
      </c>
      <c r="F59" s="148">
        <v>6578</v>
      </c>
      <c r="G59" s="163" t="e">
        <f>VLOOKUP($B59,#REF!,13,FALSE)</f>
        <v>#REF!</v>
      </c>
      <c r="H59" s="164" t="e">
        <f>VLOOKUP($B59,#REF!,14,FALSE)</f>
        <v>#REF!</v>
      </c>
      <c r="I59" s="165" t="e">
        <f t="shared" si="5"/>
        <v>#REF!</v>
      </c>
      <c r="J59" s="22" t="e">
        <f t="shared" si="6"/>
        <v>#REF!</v>
      </c>
      <c r="K59" s="56" t="s">
        <v>159</v>
      </c>
      <c r="L59" s="51">
        <v>738136.94</v>
      </c>
      <c r="M59" s="17" t="e">
        <f t="shared" si="0"/>
        <v>#REF!</v>
      </c>
    </row>
    <row r="60" spans="1:13" s="51" customFormat="1">
      <c r="A60" s="146" t="s">
        <v>400</v>
      </c>
      <c r="B60" s="145" t="s">
        <v>213</v>
      </c>
      <c r="C60" s="145" t="e">
        <f>VLOOKUP($B60,#REF!,2,FALSE)</f>
        <v>#REF!</v>
      </c>
      <c r="D60" s="162" t="e">
        <f>VLOOKUP($B60,#REF!,3,FALSE)</f>
        <v>#REF!</v>
      </c>
      <c r="E60" s="145" t="e">
        <f>VLOOKUP($B60,#REF!,4,FALSE)</f>
        <v>#REF!</v>
      </c>
      <c r="F60" s="148">
        <v>1980</v>
      </c>
      <c r="G60" s="163" t="e">
        <f>VLOOKUP($B60,#REF!,13,FALSE)</f>
        <v>#REF!</v>
      </c>
      <c r="H60" s="164" t="e">
        <f>VLOOKUP($B60,#REF!,14,FALSE)</f>
        <v>#REF!</v>
      </c>
      <c r="I60" s="165" t="e">
        <f t="shared" si="5"/>
        <v>#REF!</v>
      </c>
      <c r="J60" s="22" t="e">
        <f t="shared" si="6"/>
        <v>#REF!</v>
      </c>
      <c r="K60" s="56" t="s">
        <v>159</v>
      </c>
      <c r="L60" s="51">
        <v>146705.9</v>
      </c>
      <c r="M60" s="17" t="e">
        <f t="shared" si="0"/>
        <v>#REF!</v>
      </c>
    </row>
    <row r="61" spans="1:13" s="51" customFormat="1">
      <c r="A61" s="146" t="s">
        <v>401</v>
      </c>
      <c r="B61" s="145" t="s">
        <v>47</v>
      </c>
      <c r="C61" s="145" t="e">
        <f>VLOOKUP($B61,#REF!,2,FALSE)</f>
        <v>#REF!</v>
      </c>
      <c r="D61" s="162" t="e">
        <f>VLOOKUP($B61,#REF!,3,FALSE)</f>
        <v>#REF!</v>
      </c>
      <c r="E61" s="145" t="e">
        <f>VLOOKUP($B61,#REF!,4,FALSE)</f>
        <v>#REF!</v>
      </c>
      <c r="F61" s="148">
        <v>8756</v>
      </c>
      <c r="G61" s="163" t="e">
        <f>VLOOKUP($B61,#REF!,13,FALSE)</f>
        <v>#REF!</v>
      </c>
      <c r="H61" s="164" t="e">
        <f>VLOOKUP($B61,#REF!,14,FALSE)</f>
        <v>#REF!</v>
      </c>
      <c r="I61" s="165" t="e">
        <f t="shared" si="5"/>
        <v>#REF!</v>
      </c>
      <c r="J61" s="22" t="e">
        <f t="shared" si="6"/>
        <v>#REF!</v>
      </c>
      <c r="K61" s="56" t="s">
        <v>159</v>
      </c>
      <c r="L61" s="51">
        <v>22315.75</v>
      </c>
      <c r="M61" s="17" t="e">
        <f t="shared" si="0"/>
        <v>#REF!</v>
      </c>
    </row>
    <row r="62" spans="1:13" s="51" customFormat="1">
      <c r="A62" s="146" t="s">
        <v>402</v>
      </c>
      <c r="B62" s="145" t="s">
        <v>136</v>
      </c>
      <c r="C62" s="145" t="e">
        <f>VLOOKUP($B62,#REF!,2,FALSE)</f>
        <v>#REF!</v>
      </c>
      <c r="D62" s="162" t="e">
        <f>VLOOKUP($B62,#REF!,3,FALSE)</f>
        <v>#REF!</v>
      </c>
      <c r="E62" s="145" t="e">
        <f>VLOOKUP($B62,#REF!,4,FALSE)</f>
        <v>#REF!</v>
      </c>
      <c r="F62" s="148">
        <v>2</v>
      </c>
      <c r="G62" s="163" t="e">
        <f>VLOOKUP($B62,#REF!,13,FALSE)</f>
        <v>#REF!</v>
      </c>
      <c r="H62" s="164" t="e">
        <f>VLOOKUP($B62,#REF!,14,FALSE)</f>
        <v>#REF!</v>
      </c>
      <c r="I62" s="165" t="e">
        <f t="shared" si="5"/>
        <v>#REF!</v>
      </c>
      <c r="J62" s="22" t="e">
        <f t="shared" si="6"/>
        <v>#REF!</v>
      </c>
      <c r="K62" s="56" t="s">
        <v>159</v>
      </c>
      <c r="L62" s="51">
        <v>5772.39</v>
      </c>
      <c r="M62" s="17" t="e">
        <f t="shared" si="0"/>
        <v>#REF!</v>
      </c>
    </row>
    <row r="63" spans="1:13" s="51" customFormat="1">
      <c r="A63" s="146" t="s">
        <v>403</v>
      </c>
      <c r="B63" s="145" t="s">
        <v>150</v>
      </c>
      <c r="C63" s="145" t="e">
        <f>VLOOKUP($B63,#REF!,2,FALSE)</f>
        <v>#REF!</v>
      </c>
      <c r="D63" s="162" t="e">
        <f>VLOOKUP($B63,#REF!,3,FALSE)</f>
        <v>#REF!</v>
      </c>
      <c r="E63" s="145" t="e">
        <f>VLOOKUP($B63,#REF!,4,FALSE)</f>
        <v>#REF!</v>
      </c>
      <c r="F63" s="288">
        <v>42</v>
      </c>
      <c r="G63" s="163" t="e">
        <f>VLOOKUP($B63,#REF!,13,FALSE)</f>
        <v>#REF!</v>
      </c>
      <c r="H63" s="164" t="e">
        <f>VLOOKUP($B63,#REF!,14,FALSE)</f>
        <v>#REF!</v>
      </c>
      <c r="I63" s="165" t="e">
        <f t="shared" si="5"/>
        <v>#REF!</v>
      </c>
      <c r="J63" s="22" t="e">
        <f t="shared" si="6"/>
        <v>#REF!</v>
      </c>
      <c r="K63" s="56" t="s">
        <v>159</v>
      </c>
      <c r="L63" s="51">
        <v>747.24</v>
      </c>
      <c r="M63" s="17" t="e">
        <f t="shared" si="0"/>
        <v>#REF!</v>
      </c>
    </row>
    <row r="64" spans="1:13" s="51" customFormat="1">
      <c r="A64" s="146" t="s">
        <v>404</v>
      </c>
      <c r="B64" s="145" t="s">
        <v>151</v>
      </c>
      <c r="C64" s="145" t="e">
        <f>VLOOKUP($B64,#REF!,2,FALSE)</f>
        <v>#REF!</v>
      </c>
      <c r="D64" s="162" t="e">
        <f>VLOOKUP($B64,#REF!,3,FALSE)</f>
        <v>#REF!</v>
      </c>
      <c r="E64" s="145" t="e">
        <f>VLOOKUP($B64,#REF!,4,FALSE)</f>
        <v>#REF!</v>
      </c>
      <c r="F64" s="288">
        <v>486</v>
      </c>
      <c r="G64" s="163" t="e">
        <f>VLOOKUP($B64,#REF!,13,FALSE)</f>
        <v>#REF!</v>
      </c>
      <c r="H64" s="164" t="e">
        <f>VLOOKUP($B64,#REF!,14,FALSE)</f>
        <v>#REF!</v>
      </c>
      <c r="I64" s="165" t="e">
        <f t="shared" si="5"/>
        <v>#REF!</v>
      </c>
      <c r="J64" s="22" t="e">
        <f t="shared" si="6"/>
        <v>#REF!</v>
      </c>
      <c r="K64" s="56" t="s">
        <v>159</v>
      </c>
      <c r="L64" s="51">
        <v>8646.6</v>
      </c>
      <c r="M64" s="17" t="e">
        <f t="shared" si="0"/>
        <v>#REF!</v>
      </c>
    </row>
    <row r="65" spans="1:13" s="51" customFormat="1">
      <c r="A65" s="146" t="s">
        <v>405</v>
      </c>
      <c r="B65" s="145" t="s">
        <v>152</v>
      </c>
      <c r="C65" s="145" t="e">
        <f>VLOOKUP($B65,#REF!,2,FALSE)</f>
        <v>#REF!</v>
      </c>
      <c r="D65" s="162" t="e">
        <f>VLOOKUP($B65,#REF!,3,FALSE)</f>
        <v>#REF!</v>
      </c>
      <c r="E65" s="145" t="e">
        <f>VLOOKUP($B65,#REF!,4,FALSE)</f>
        <v>#REF!</v>
      </c>
      <c r="F65" s="288">
        <v>504</v>
      </c>
      <c r="G65" s="163" t="e">
        <f>VLOOKUP($B65,#REF!,13,FALSE)</f>
        <v>#REF!</v>
      </c>
      <c r="H65" s="164" t="e">
        <f>VLOOKUP($B65,#REF!,14,FALSE)</f>
        <v>#REF!</v>
      </c>
      <c r="I65" s="165" t="e">
        <f t="shared" si="5"/>
        <v>#REF!</v>
      </c>
      <c r="J65" s="22" t="e">
        <f t="shared" si="6"/>
        <v>#REF!</v>
      </c>
      <c r="K65" s="56" t="s">
        <v>159</v>
      </c>
      <c r="L65" s="51">
        <v>7910.83</v>
      </c>
      <c r="M65" s="17" t="e">
        <f t="shared" si="0"/>
        <v>#REF!</v>
      </c>
    </row>
    <row r="66" spans="1:13" s="51" customFormat="1">
      <c r="A66" s="138" t="s">
        <v>406</v>
      </c>
      <c r="B66" s="139"/>
      <c r="C66" s="139"/>
      <c r="D66" s="140" t="s">
        <v>16</v>
      </c>
      <c r="E66" s="140"/>
      <c r="F66" s="140"/>
      <c r="G66" s="141"/>
      <c r="H66" s="141"/>
      <c r="I66" s="140"/>
      <c r="J66" s="143" t="e">
        <f>SUM(J67,J82)</f>
        <v>#REF!</v>
      </c>
      <c r="L66" s="51">
        <v>687479.33000000007</v>
      </c>
      <c r="M66" s="17" t="e">
        <f t="shared" si="0"/>
        <v>#REF!</v>
      </c>
    </row>
    <row r="67" spans="1:13" s="51" customFormat="1">
      <c r="A67" s="47" t="s">
        <v>407</v>
      </c>
      <c r="B67" s="48"/>
      <c r="C67" s="48"/>
      <c r="D67" s="53" t="s">
        <v>161</v>
      </c>
      <c r="E67" s="53"/>
      <c r="F67" s="53"/>
      <c r="G67" s="78"/>
      <c r="H67" s="24"/>
      <c r="I67" s="53"/>
      <c r="J67" s="55" t="e">
        <f>SUM(J68:J81)</f>
        <v>#REF!</v>
      </c>
      <c r="L67" s="51">
        <v>598986.4</v>
      </c>
      <c r="M67" s="17" t="e">
        <f t="shared" si="0"/>
        <v>#REF!</v>
      </c>
    </row>
    <row r="68" spans="1:13" s="51" customFormat="1">
      <c r="A68" s="26" t="s">
        <v>408</v>
      </c>
      <c r="B68" s="5" t="s">
        <v>103</v>
      </c>
      <c r="C68" s="5" t="e">
        <f>VLOOKUP($B68,#REF!,2,FALSE)</f>
        <v>#REF!</v>
      </c>
      <c r="D68" s="4" t="e">
        <f>VLOOKUP($B68,#REF!,3,FALSE)</f>
        <v>#REF!</v>
      </c>
      <c r="E68" s="5" t="e">
        <f>VLOOKUP($B68,#REF!,4,FALSE)</f>
        <v>#REF!</v>
      </c>
      <c r="F68" s="19">
        <v>4</v>
      </c>
      <c r="G68" s="120" t="e">
        <f>VLOOKUP($B68,#REF!,13,FALSE)</f>
        <v>#REF!</v>
      </c>
      <c r="H68" s="24" t="e">
        <f>VLOOKUP($B68,#REF!,14,FALSE)</f>
        <v>#REF!</v>
      </c>
      <c r="I68" s="21" t="e">
        <f t="shared" ref="I68:I81" si="7">G68*H68</f>
        <v>#REF!</v>
      </c>
      <c r="J68" s="22" t="e">
        <f t="shared" ref="J68:J81" si="8">ROUND(F68*(G68+I68),2)</f>
        <v>#REF!</v>
      </c>
      <c r="K68" s="56" t="s">
        <v>159</v>
      </c>
      <c r="L68" s="51">
        <v>171265.84</v>
      </c>
      <c r="M68" s="17" t="e">
        <f t="shared" si="0"/>
        <v>#REF!</v>
      </c>
    </row>
    <row r="69" spans="1:13" s="51" customFormat="1">
      <c r="A69" s="26" t="s">
        <v>409</v>
      </c>
      <c r="B69" s="5" t="s">
        <v>48</v>
      </c>
      <c r="C69" s="5" t="e">
        <f>VLOOKUP($B69,#REF!,2,FALSE)</f>
        <v>#REF!</v>
      </c>
      <c r="D69" s="4" t="e">
        <f>VLOOKUP($B69,#REF!,3,FALSE)</f>
        <v>#REF!</v>
      </c>
      <c r="E69" s="5" t="e">
        <f>VLOOKUP($B69,#REF!,4,FALSE)</f>
        <v>#REF!</v>
      </c>
      <c r="F69" s="19">
        <v>2</v>
      </c>
      <c r="G69" s="120" t="e">
        <f>VLOOKUP($B69,#REF!,13,FALSE)</f>
        <v>#REF!</v>
      </c>
      <c r="H69" s="24" t="e">
        <f>VLOOKUP($B69,#REF!,14,FALSE)</f>
        <v>#REF!</v>
      </c>
      <c r="I69" s="21" t="e">
        <f t="shared" si="7"/>
        <v>#REF!</v>
      </c>
      <c r="J69" s="22" t="e">
        <f t="shared" si="8"/>
        <v>#REF!</v>
      </c>
      <c r="K69" s="56" t="s">
        <v>159</v>
      </c>
      <c r="L69" s="51">
        <v>74883.69</v>
      </c>
      <c r="M69" s="17" t="e">
        <f t="shared" si="0"/>
        <v>#REF!</v>
      </c>
    </row>
    <row r="70" spans="1:13" s="51" customFormat="1">
      <c r="A70" s="26" t="s">
        <v>410</v>
      </c>
      <c r="B70" s="5" t="s">
        <v>49</v>
      </c>
      <c r="C70" s="5" t="e">
        <f>VLOOKUP($B70,#REF!,2,FALSE)</f>
        <v>#REF!</v>
      </c>
      <c r="D70" s="4" t="e">
        <f>VLOOKUP($B70,#REF!,3,FALSE)</f>
        <v>#REF!</v>
      </c>
      <c r="E70" s="5" t="e">
        <f>VLOOKUP($B70,#REF!,4,FALSE)</f>
        <v>#REF!</v>
      </c>
      <c r="F70" s="19">
        <v>2</v>
      </c>
      <c r="G70" s="120" t="e">
        <f>VLOOKUP($B70,#REF!,13,FALSE)</f>
        <v>#REF!</v>
      </c>
      <c r="H70" s="24" t="e">
        <f>VLOOKUP($B70,#REF!,14,FALSE)</f>
        <v>#REF!</v>
      </c>
      <c r="I70" s="21" t="e">
        <f t="shared" si="7"/>
        <v>#REF!</v>
      </c>
      <c r="J70" s="22" t="e">
        <f t="shared" si="8"/>
        <v>#REF!</v>
      </c>
      <c r="K70" s="56" t="s">
        <v>159</v>
      </c>
      <c r="L70" s="51">
        <v>83680.2</v>
      </c>
      <c r="M70" s="17" t="e">
        <f t="shared" si="0"/>
        <v>#REF!</v>
      </c>
    </row>
    <row r="71" spans="1:13" s="51" customFormat="1">
      <c r="A71" s="26" t="s">
        <v>411</v>
      </c>
      <c r="B71" s="5" t="s">
        <v>50</v>
      </c>
      <c r="C71" s="5" t="e">
        <f>VLOOKUP($B71,#REF!,2,FALSE)</f>
        <v>#REF!</v>
      </c>
      <c r="D71" s="4" t="e">
        <f>VLOOKUP($B71,#REF!,3,FALSE)</f>
        <v>#REF!</v>
      </c>
      <c r="E71" s="5" t="e">
        <f>VLOOKUP($B71,#REF!,4,FALSE)</f>
        <v>#REF!</v>
      </c>
      <c r="F71" s="19">
        <v>2</v>
      </c>
      <c r="G71" s="120" t="e">
        <f>VLOOKUP($B71,#REF!,13,FALSE)</f>
        <v>#REF!</v>
      </c>
      <c r="H71" s="24" t="e">
        <f>VLOOKUP($B71,#REF!,14,FALSE)</f>
        <v>#REF!</v>
      </c>
      <c r="I71" s="21" t="e">
        <f t="shared" si="7"/>
        <v>#REF!</v>
      </c>
      <c r="J71" s="22" t="e">
        <f t="shared" si="8"/>
        <v>#REF!</v>
      </c>
      <c r="K71" s="56" t="s">
        <v>159</v>
      </c>
      <c r="L71" s="51">
        <v>129825.52</v>
      </c>
      <c r="M71" s="17" t="e">
        <f t="shared" ref="M71:M134" si="9">IF(L71=J71," ", "ERRO")</f>
        <v>#REF!</v>
      </c>
    </row>
    <row r="72" spans="1:13" s="51" customFormat="1">
      <c r="A72" s="26" t="s">
        <v>412</v>
      </c>
      <c r="B72" s="5" t="s">
        <v>51</v>
      </c>
      <c r="C72" s="5" t="e">
        <f>VLOOKUP($B72,#REF!,2,FALSE)</f>
        <v>#REF!</v>
      </c>
      <c r="D72" s="4" t="e">
        <f>VLOOKUP($B72,#REF!,3,FALSE)</f>
        <v>#REF!</v>
      </c>
      <c r="E72" s="5" t="e">
        <f>VLOOKUP($B72,#REF!,4,FALSE)</f>
        <v>#REF!</v>
      </c>
      <c r="F72" s="19">
        <v>2</v>
      </c>
      <c r="G72" s="120" t="e">
        <f>VLOOKUP($B72,#REF!,13,FALSE)</f>
        <v>#REF!</v>
      </c>
      <c r="H72" s="24" t="e">
        <f>VLOOKUP($B72,#REF!,14,FALSE)</f>
        <v>#REF!</v>
      </c>
      <c r="I72" s="21" t="e">
        <f t="shared" si="7"/>
        <v>#REF!</v>
      </c>
      <c r="J72" s="22" t="e">
        <f t="shared" si="8"/>
        <v>#REF!</v>
      </c>
      <c r="K72" s="56" t="s">
        <v>159</v>
      </c>
      <c r="L72" s="51">
        <v>64912.76</v>
      </c>
      <c r="M72" s="17" t="e">
        <f t="shared" si="9"/>
        <v>#REF!</v>
      </c>
    </row>
    <row r="73" spans="1:13" s="51" customFormat="1">
      <c r="A73" s="26" t="s">
        <v>413</v>
      </c>
      <c r="B73" s="5" t="s">
        <v>52</v>
      </c>
      <c r="C73" s="5" t="e">
        <f>VLOOKUP($B73,#REF!,2,FALSE)</f>
        <v>#REF!</v>
      </c>
      <c r="D73" s="4" t="e">
        <f>VLOOKUP($B73,#REF!,3,FALSE)</f>
        <v>#REF!</v>
      </c>
      <c r="E73" s="5" t="e">
        <f>VLOOKUP($B73,#REF!,4,FALSE)</f>
        <v>#REF!</v>
      </c>
      <c r="F73" s="19">
        <v>2</v>
      </c>
      <c r="G73" s="120" t="e">
        <f>VLOOKUP($B73,#REF!,13,FALSE)</f>
        <v>#REF!</v>
      </c>
      <c r="H73" s="24" t="e">
        <f>VLOOKUP($B73,#REF!,14,FALSE)</f>
        <v>#REF!</v>
      </c>
      <c r="I73" s="21" t="e">
        <f t="shared" si="7"/>
        <v>#REF!</v>
      </c>
      <c r="J73" s="22" t="e">
        <f t="shared" si="8"/>
        <v>#REF!</v>
      </c>
      <c r="K73" s="56" t="s">
        <v>159</v>
      </c>
      <c r="L73" s="51">
        <v>32456.39</v>
      </c>
      <c r="M73" s="17" t="e">
        <f t="shared" si="9"/>
        <v>#REF!</v>
      </c>
    </row>
    <row r="74" spans="1:13" s="51" customFormat="1">
      <c r="A74" s="26" t="s">
        <v>414</v>
      </c>
      <c r="B74" s="5" t="s">
        <v>53</v>
      </c>
      <c r="C74" s="5" t="e">
        <f>VLOOKUP($B74,#REF!,2,FALSE)</f>
        <v>#REF!</v>
      </c>
      <c r="D74" s="4" t="e">
        <f>VLOOKUP($B74,#REF!,3,FALSE)</f>
        <v>#REF!</v>
      </c>
      <c r="E74" s="5" t="e">
        <f>VLOOKUP($B74,#REF!,4,FALSE)</f>
        <v>#REF!</v>
      </c>
      <c r="F74" s="19">
        <v>180</v>
      </c>
      <c r="G74" s="120" t="e">
        <f>VLOOKUP($B74,#REF!,13,FALSE)</f>
        <v>#REF!</v>
      </c>
      <c r="H74" s="24" t="e">
        <f>VLOOKUP($B74,#REF!,14,FALSE)</f>
        <v>#REF!</v>
      </c>
      <c r="I74" s="21" t="e">
        <f t="shared" si="7"/>
        <v>#REF!</v>
      </c>
      <c r="J74" s="22" t="e">
        <f t="shared" si="8"/>
        <v>#REF!</v>
      </c>
      <c r="K74" s="56" t="s">
        <v>159</v>
      </c>
      <c r="L74" s="51">
        <v>22895.360000000001</v>
      </c>
      <c r="M74" s="17" t="e">
        <f t="shared" si="9"/>
        <v>#REF!</v>
      </c>
    </row>
    <row r="75" spans="1:13" s="51" customFormat="1">
      <c r="A75" s="26" t="s">
        <v>415</v>
      </c>
      <c r="B75" s="5" t="s">
        <v>54</v>
      </c>
      <c r="C75" s="5" t="e">
        <f>VLOOKUP($B75,#REF!,2,FALSE)</f>
        <v>#REF!</v>
      </c>
      <c r="D75" s="4" t="e">
        <f>VLOOKUP($B75,#REF!,3,FALSE)</f>
        <v>#REF!</v>
      </c>
      <c r="E75" s="5" t="e">
        <f>VLOOKUP($B75,#REF!,4,FALSE)</f>
        <v>#REF!</v>
      </c>
      <c r="F75" s="19">
        <v>60</v>
      </c>
      <c r="G75" s="120" t="e">
        <f>VLOOKUP($B75,#REF!,13,FALSE)</f>
        <v>#REF!</v>
      </c>
      <c r="H75" s="24" t="e">
        <f>VLOOKUP($B75,#REF!,14,FALSE)</f>
        <v>#REF!</v>
      </c>
      <c r="I75" s="21" t="e">
        <f t="shared" si="7"/>
        <v>#REF!</v>
      </c>
      <c r="J75" s="22" t="e">
        <f t="shared" si="8"/>
        <v>#REF!</v>
      </c>
      <c r="K75" s="56" t="s">
        <v>159</v>
      </c>
      <c r="L75" s="51">
        <v>3770.34</v>
      </c>
      <c r="M75" s="17" t="e">
        <f t="shared" si="9"/>
        <v>#REF!</v>
      </c>
    </row>
    <row r="76" spans="1:13" s="51" customFormat="1">
      <c r="A76" s="26" t="s">
        <v>416</v>
      </c>
      <c r="B76" s="5" t="s">
        <v>137</v>
      </c>
      <c r="C76" s="5" t="e">
        <f>VLOOKUP($B76,#REF!,2,FALSE)</f>
        <v>#REF!</v>
      </c>
      <c r="D76" s="4" t="e">
        <f>VLOOKUP($B76,#REF!,3,FALSE)</f>
        <v>#REF!</v>
      </c>
      <c r="E76" s="5" t="e">
        <f>VLOOKUP($B76,#REF!,4,FALSE)</f>
        <v>#REF!</v>
      </c>
      <c r="F76" s="19">
        <v>300</v>
      </c>
      <c r="G76" s="120" t="e">
        <f>VLOOKUP($B76,#REF!,13,FALSE)</f>
        <v>#REF!</v>
      </c>
      <c r="H76" s="24" t="e">
        <f>VLOOKUP($B76,#REF!,14,FALSE)</f>
        <v>#REF!</v>
      </c>
      <c r="I76" s="21" t="e">
        <f t="shared" si="7"/>
        <v>#REF!</v>
      </c>
      <c r="J76" s="22" t="e">
        <f t="shared" si="8"/>
        <v>#REF!</v>
      </c>
      <c r="K76" s="56" t="s">
        <v>159</v>
      </c>
      <c r="L76" s="51">
        <v>7649.45</v>
      </c>
      <c r="M76" s="17" t="e">
        <f t="shared" si="9"/>
        <v>#REF!</v>
      </c>
    </row>
    <row r="77" spans="1:13" s="51" customFormat="1">
      <c r="A77" s="26" t="s">
        <v>417</v>
      </c>
      <c r="B77" s="5" t="s">
        <v>33</v>
      </c>
      <c r="C77" s="5" t="e">
        <f>VLOOKUP($B77,#REF!,2,FALSE)</f>
        <v>#REF!</v>
      </c>
      <c r="D77" s="4" t="e">
        <f>VLOOKUP($B77,#REF!,3,FALSE)</f>
        <v>#REF!</v>
      </c>
      <c r="E77" s="5" t="e">
        <f>VLOOKUP($B77,#REF!,4,FALSE)</f>
        <v>#REF!</v>
      </c>
      <c r="F77" s="19">
        <v>80</v>
      </c>
      <c r="G77" s="120" t="e">
        <f>VLOOKUP($B77,#REF!,13,FALSE)</f>
        <v>#REF!</v>
      </c>
      <c r="H77" s="24" t="e">
        <f>VLOOKUP($B77,#REF!,14,FALSE)</f>
        <v>#REF!</v>
      </c>
      <c r="I77" s="21" t="e">
        <f t="shared" si="7"/>
        <v>#REF!</v>
      </c>
      <c r="J77" s="22" t="e">
        <f t="shared" si="8"/>
        <v>#REF!</v>
      </c>
      <c r="K77" s="56" t="s">
        <v>159</v>
      </c>
      <c r="L77" s="51">
        <v>1569.91</v>
      </c>
      <c r="M77" s="17" t="e">
        <f t="shared" si="9"/>
        <v>#REF!</v>
      </c>
    </row>
    <row r="78" spans="1:13" s="51" customFormat="1">
      <c r="A78" s="26" t="s">
        <v>418</v>
      </c>
      <c r="B78" s="5" t="s">
        <v>138</v>
      </c>
      <c r="C78" s="5" t="e">
        <f>VLOOKUP($B78,#REF!,2,FALSE)</f>
        <v>#REF!</v>
      </c>
      <c r="D78" s="4" t="e">
        <f>VLOOKUP($B78,#REF!,3,FALSE)</f>
        <v>#REF!</v>
      </c>
      <c r="E78" s="5" t="e">
        <f>VLOOKUP($B78,#REF!,4,FALSE)</f>
        <v>#REF!</v>
      </c>
      <c r="F78" s="19">
        <v>100</v>
      </c>
      <c r="G78" s="120" t="e">
        <f>VLOOKUP($B78,#REF!,13,FALSE)</f>
        <v>#REF!</v>
      </c>
      <c r="H78" s="24" t="e">
        <f>VLOOKUP($B78,#REF!,14,FALSE)</f>
        <v>#REF!</v>
      </c>
      <c r="I78" s="21" t="e">
        <f t="shared" si="7"/>
        <v>#REF!</v>
      </c>
      <c r="J78" s="22" t="e">
        <f t="shared" si="8"/>
        <v>#REF!</v>
      </c>
      <c r="K78" s="56" t="s">
        <v>159</v>
      </c>
      <c r="L78" s="51">
        <v>1373.79</v>
      </c>
      <c r="M78" s="17" t="e">
        <f t="shared" si="9"/>
        <v>#REF!</v>
      </c>
    </row>
    <row r="79" spans="1:13" s="51" customFormat="1">
      <c r="A79" s="26" t="s">
        <v>419</v>
      </c>
      <c r="B79" s="5" t="s">
        <v>55</v>
      </c>
      <c r="C79" s="5" t="e">
        <f>VLOOKUP($B79,#REF!,2,FALSE)</f>
        <v>#REF!</v>
      </c>
      <c r="D79" s="4" t="e">
        <f>VLOOKUP($B79,#REF!,3,FALSE)</f>
        <v>#REF!</v>
      </c>
      <c r="E79" s="5" t="e">
        <f>VLOOKUP($B79,#REF!,4,FALSE)</f>
        <v>#REF!</v>
      </c>
      <c r="F79" s="19">
        <v>80</v>
      </c>
      <c r="G79" s="120" t="e">
        <f>VLOOKUP($B79,#REF!,13,FALSE)</f>
        <v>#REF!</v>
      </c>
      <c r="H79" s="24" t="e">
        <f>VLOOKUP($B79,#REF!,14,FALSE)</f>
        <v>#REF!</v>
      </c>
      <c r="I79" s="21" t="e">
        <f t="shared" si="7"/>
        <v>#REF!</v>
      </c>
      <c r="J79" s="22" t="e">
        <f t="shared" si="8"/>
        <v>#REF!</v>
      </c>
      <c r="K79" s="56" t="s">
        <v>159</v>
      </c>
      <c r="L79" s="51">
        <v>700.67</v>
      </c>
      <c r="M79" s="17" t="e">
        <f t="shared" si="9"/>
        <v>#REF!</v>
      </c>
    </row>
    <row r="80" spans="1:13" s="51" customFormat="1">
      <c r="A80" s="26" t="s">
        <v>420</v>
      </c>
      <c r="B80" s="5" t="s">
        <v>36</v>
      </c>
      <c r="C80" s="5" t="e">
        <f>VLOOKUP($B80,#REF!,2,FALSE)</f>
        <v>#REF!</v>
      </c>
      <c r="D80" s="4" t="e">
        <f>VLOOKUP($B80,#REF!,3,FALSE)</f>
        <v>#REF!</v>
      </c>
      <c r="E80" s="5" t="e">
        <f>VLOOKUP($B80,#REF!,4,FALSE)</f>
        <v>#REF!</v>
      </c>
      <c r="F80" s="19">
        <v>100</v>
      </c>
      <c r="G80" s="120" t="e">
        <f>VLOOKUP($B80,#REF!,13,FALSE)</f>
        <v>#REF!</v>
      </c>
      <c r="H80" s="24" t="e">
        <f>VLOOKUP($B80,#REF!,14,FALSE)</f>
        <v>#REF!</v>
      </c>
      <c r="I80" s="21" t="e">
        <f t="shared" si="7"/>
        <v>#REF!</v>
      </c>
      <c r="J80" s="22" t="e">
        <f t="shared" si="8"/>
        <v>#REF!</v>
      </c>
      <c r="K80" s="56" t="s">
        <v>159</v>
      </c>
      <c r="L80" s="51">
        <v>282.52999999999997</v>
      </c>
      <c r="M80" s="17" t="e">
        <f t="shared" si="9"/>
        <v>#REF!</v>
      </c>
    </row>
    <row r="81" spans="1:13" s="51" customFormat="1">
      <c r="A81" s="26" t="s">
        <v>421</v>
      </c>
      <c r="B81" s="5" t="s">
        <v>139</v>
      </c>
      <c r="C81" s="5" t="e">
        <f>VLOOKUP($B81,#REF!,2,FALSE)</f>
        <v>#REF!</v>
      </c>
      <c r="D81" s="4" t="e">
        <f>VLOOKUP($B81,#REF!,3,FALSE)</f>
        <v>#REF!</v>
      </c>
      <c r="E81" s="5" t="e">
        <f>VLOOKUP($B81,#REF!,4,FALSE)</f>
        <v>#REF!</v>
      </c>
      <c r="F81" s="19">
        <v>2</v>
      </c>
      <c r="G81" s="120" t="e">
        <f>VLOOKUP($B81,#REF!,13,FALSE)</f>
        <v>#REF!</v>
      </c>
      <c r="H81" s="24" t="e">
        <f>VLOOKUP($B81,#REF!,14,FALSE)</f>
        <v>#REF!</v>
      </c>
      <c r="I81" s="21" t="e">
        <f t="shared" si="7"/>
        <v>#REF!</v>
      </c>
      <c r="J81" s="22" t="e">
        <f t="shared" si="8"/>
        <v>#REF!</v>
      </c>
      <c r="K81" s="56" t="s">
        <v>159</v>
      </c>
      <c r="L81" s="51">
        <v>3719.95</v>
      </c>
      <c r="M81" s="17" t="e">
        <f t="shared" si="9"/>
        <v>#REF!</v>
      </c>
    </row>
    <row r="82" spans="1:13" s="51" customFormat="1" ht="36">
      <c r="A82" s="47" t="s">
        <v>422</v>
      </c>
      <c r="B82" s="48"/>
      <c r="C82" s="48"/>
      <c r="D82" s="53" t="s">
        <v>129</v>
      </c>
      <c r="E82" s="53"/>
      <c r="F82" s="53"/>
      <c r="G82" s="78"/>
      <c r="H82" s="24"/>
      <c r="I82" s="53"/>
      <c r="J82" s="55" t="e">
        <f>SUM(J83:J90)</f>
        <v>#REF!</v>
      </c>
      <c r="L82" s="51">
        <v>88492.93</v>
      </c>
      <c r="M82" s="17" t="e">
        <f t="shared" si="9"/>
        <v>#REF!</v>
      </c>
    </row>
    <row r="83" spans="1:13" s="51" customFormat="1">
      <c r="A83" s="26" t="s">
        <v>423</v>
      </c>
      <c r="B83" s="5" t="s">
        <v>56</v>
      </c>
      <c r="C83" s="5" t="e">
        <f>VLOOKUP($B83,#REF!,2,FALSE)</f>
        <v>#REF!</v>
      </c>
      <c r="D83" s="4" t="e">
        <f>VLOOKUP($B83,#REF!,3,FALSE)</f>
        <v>#REF!</v>
      </c>
      <c r="E83" s="5" t="e">
        <f>VLOOKUP($B83,#REF!,4,FALSE)</f>
        <v>#REF!</v>
      </c>
      <c r="F83" s="19">
        <v>4</v>
      </c>
      <c r="G83" s="120" t="e">
        <f>VLOOKUP($B83,#REF!,13,FALSE)</f>
        <v>#REF!</v>
      </c>
      <c r="H83" s="24" t="e">
        <f>VLOOKUP($B83,#REF!,14,FALSE)</f>
        <v>#REF!</v>
      </c>
      <c r="I83" s="21" t="e">
        <f t="shared" ref="I83:I90" si="10">G83*H83</f>
        <v>#REF!</v>
      </c>
      <c r="J83" s="22" t="e">
        <f t="shared" ref="J83:J90" si="11">ROUND(F83*(G83+I83),2)</f>
        <v>#REF!</v>
      </c>
      <c r="K83" s="56" t="s">
        <v>159</v>
      </c>
      <c r="L83" s="51">
        <v>42971.27</v>
      </c>
      <c r="M83" s="17" t="e">
        <f t="shared" si="9"/>
        <v>#REF!</v>
      </c>
    </row>
    <row r="84" spans="1:13" s="51" customFormat="1">
      <c r="A84" s="26" t="s">
        <v>424</v>
      </c>
      <c r="B84" s="5" t="s">
        <v>57</v>
      </c>
      <c r="C84" s="5" t="e">
        <f>VLOOKUP($B84,#REF!,2,FALSE)</f>
        <v>#REF!</v>
      </c>
      <c r="D84" s="4" t="e">
        <f>VLOOKUP($B84,#REF!,3,FALSE)</f>
        <v>#REF!</v>
      </c>
      <c r="E84" s="5" t="e">
        <f>VLOOKUP($B84,#REF!,4,FALSE)</f>
        <v>#REF!</v>
      </c>
      <c r="F84" s="19">
        <v>2</v>
      </c>
      <c r="G84" s="120" t="e">
        <f>VLOOKUP($B84,#REF!,13,FALSE)</f>
        <v>#REF!</v>
      </c>
      <c r="H84" s="24" t="e">
        <f>VLOOKUP($B84,#REF!,14,FALSE)</f>
        <v>#REF!</v>
      </c>
      <c r="I84" s="21" t="e">
        <f t="shared" si="10"/>
        <v>#REF!</v>
      </c>
      <c r="J84" s="22" t="e">
        <f t="shared" si="11"/>
        <v>#REF!</v>
      </c>
      <c r="K84" s="56" t="s">
        <v>159</v>
      </c>
      <c r="L84" s="51">
        <v>7637.39</v>
      </c>
      <c r="M84" s="17" t="e">
        <f t="shared" si="9"/>
        <v>#REF!</v>
      </c>
    </row>
    <row r="85" spans="1:13" s="51" customFormat="1">
      <c r="A85" s="26" t="s">
        <v>425</v>
      </c>
      <c r="B85" s="5" t="s">
        <v>58</v>
      </c>
      <c r="C85" s="5" t="e">
        <f>VLOOKUP($B85,#REF!,2,FALSE)</f>
        <v>#REF!</v>
      </c>
      <c r="D85" s="4" t="e">
        <f>VLOOKUP($B85,#REF!,3,FALSE)</f>
        <v>#REF!</v>
      </c>
      <c r="E85" s="5" t="e">
        <f>VLOOKUP($B85,#REF!,4,FALSE)</f>
        <v>#REF!</v>
      </c>
      <c r="F85" s="19">
        <v>2</v>
      </c>
      <c r="G85" s="120" t="e">
        <f>VLOOKUP($B85,#REF!,13,FALSE)</f>
        <v>#REF!</v>
      </c>
      <c r="H85" s="24" t="e">
        <f>VLOOKUP($B85,#REF!,14,FALSE)</f>
        <v>#REF!</v>
      </c>
      <c r="I85" s="21" t="e">
        <f t="shared" si="10"/>
        <v>#REF!</v>
      </c>
      <c r="J85" s="22" t="e">
        <f t="shared" si="11"/>
        <v>#REF!</v>
      </c>
      <c r="K85" s="56" t="s">
        <v>159</v>
      </c>
      <c r="L85" s="51">
        <v>4274.83</v>
      </c>
      <c r="M85" s="17" t="e">
        <f t="shared" si="9"/>
        <v>#REF!</v>
      </c>
    </row>
    <row r="86" spans="1:13" s="51" customFormat="1">
      <c r="A86" s="26" t="s">
        <v>426</v>
      </c>
      <c r="B86" s="5" t="s">
        <v>59</v>
      </c>
      <c r="C86" s="5" t="e">
        <f>VLOOKUP($B86,#REF!,2,FALSE)</f>
        <v>#REF!</v>
      </c>
      <c r="D86" s="4" t="e">
        <f>VLOOKUP($B86,#REF!,3,FALSE)</f>
        <v>#REF!</v>
      </c>
      <c r="E86" s="5" t="e">
        <f>VLOOKUP($B86,#REF!,4,FALSE)</f>
        <v>#REF!</v>
      </c>
      <c r="F86" s="19">
        <v>2</v>
      </c>
      <c r="G86" s="120" t="e">
        <f>VLOOKUP($B86,#REF!,13,FALSE)</f>
        <v>#REF!</v>
      </c>
      <c r="H86" s="24" t="e">
        <f>VLOOKUP($B86,#REF!,14,FALSE)</f>
        <v>#REF!</v>
      </c>
      <c r="I86" s="21" t="e">
        <f t="shared" si="10"/>
        <v>#REF!</v>
      </c>
      <c r="J86" s="22" t="e">
        <f t="shared" si="11"/>
        <v>#REF!</v>
      </c>
      <c r="K86" s="56" t="s">
        <v>159</v>
      </c>
      <c r="L86" s="51">
        <v>8699.9</v>
      </c>
      <c r="M86" s="17" t="e">
        <f t="shared" si="9"/>
        <v>#REF!</v>
      </c>
    </row>
    <row r="87" spans="1:13" s="51" customFormat="1">
      <c r="A87" s="26" t="s">
        <v>427</v>
      </c>
      <c r="B87" s="5" t="s">
        <v>60</v>
      </c>
      <c r="C87" s="5" t="e">
        <f>VLOOKUP($B87,#REF!,2,FALSE)</f>
        <v>#REF!</v>
      </c>
      <c r="D87" s="4" t="e">
        <f>VLOOKUP($B87,#REF!,3,FALSE)</f>
        <v>#REF!</v>
      </c>
      <c r="E87" s="5" t="e">
        <f>VLOOKUP($B87,#REF!,4,FALSE)</f>
        <v>#REF!</v>
      </c>
      <c r="F87" s="19">
        <v>2</v>
      </c>
      <c r="G87" s="120" t="e">
        <f>VLOOKUP($B87,#REF!,13,FALSE)</f>
        <v>#REF!</v>
      </c>
      <c r="H87" s="24" t="e">
        <f>VLOOKUP($B87,#REF!,14,FALSE)</f>
        <v>#REF!</v>
      </c>
      <c r="I87" s="21" t="e">
        <f t="shared" si="10"/>
        <v>#REF!</v>
      </c>
      <c r="J87" s="22" t="e">
        <f t="shared" si="11"/>
        <v>#REF!</v>
      </c>
      <c r="K87" s="56" t="s">
        <v>159</v>
      </c>
      <c r="L87" s="51">
        <v>8699.9500000000007</v>
      </c>
      <c r="M87" s="17" t="e">
        <f t="shared" si="9"/>
        <v>#REF!</v>
      </c>
    </row>
    <row r="88" spans="1:13" s="51" customFormat="1">
      <c r="A88" s="26" t="s">
        <v>428</v>
      </c>
      <c r="B88" s="5" t="s">
        <v>61</v>
      </c>
      <c r="C88" s="5" t="e">
        <f>VLOOKUP($B88,#REF!,2,FALSE)</f>
        <v>#REF!</v>
      </c>
      <c r="D88" s="4" t="e">
        <f>VLOOKUP($B88,#REF!,3,FALSE)</f>
        <v>#REF!</v>
      </c>
      <c r="E88" s="5" t="e">
        <f>VLOOKUP($B88,#REF!,4,FALSE)</f>
        <v>#REF!</v>
      </c>
      <c r="F88" s="19">
        <v>2</v>
      </c>
      <c r="G88" s="120" t="e">
        <f>VLOOKUP($B88,#REF!,13,FALSE)</f>
        <v>#REF!</v>
      </c>
      <c r="H88" s="24" t="e">
        <f>VLOOKUP($B88,#REF!,14,FALSE)</f>
        <v>#REF!</v>
      </c>
      <c r="I88" s="21" t="e">
        <f t="shared" si="10"/>
        <v>#REF!</v>
      </c>
      <c r="J88" s="22" t="e">
        <f t="shared" si="11"/>
        <v>#REF!</v>
      </c>
      <c r="K88" s="56" t="s">
        <v>159</v>
      </c>
      <c r="L88" s="51">
        <v>8143.44</v>
      </c>
      <c r="M88" s="17" t="e">
        <f t="shared" si="9"/>
        <v>#REF!</v>
      </c>
    </row>
    <row r="89" spans="1:13" s="51" customFormat="1">
      <c r="A89" s="26" t="s">
        <v>429</v>
      </c>
      <c r="B89" s="5" t="s">
        <v>47</v>
      </c>
      <c r="C89" s="5" t="e">
        <f>VLOOKUP($B89,#REF!,2,FALSE)</f>
        <v>#REF!</v>
      </c>
      <c r="D89" s="4" t="e">
        <f>VLOOKUP($B89,#REF!,3,FALSE)</f>
        <v>#REF!</v>
      </c>
      <c r="E89" s="5" t="e">
        <f>VLOOKUP($B89,#REF!,4,FALSE)</f>
        <v>#REF!</v>
      </c>
      <c r="F89" s="19">
        <v>900</v>
      </c>
      <c r="G89" s="120" t="e">
        <f>VLOOKUP($B89,#REF!,13,FALSE)</f>
        <v>#REF!</v>
      </c>
      <c r="H89" s="24" t="e">
        <f>VLOOKUP($B89,#REF!,14,FALSE)</f>
        <v>#REF!</v>
      </c>
      <c r="I89" s="21" t="e">
        <f t="shared" si="10"/>
        <v>#REF!</v>
      </c>
      <c r="J89" s="22" t="e">
        <f t="shared" si="11"/>
        <v>#REF!</v>
      </c>
      <c r="K89" s="56" t="s">
        <v>159</v>
      </c>
      <c r="L89" s="51">
        <v>2293.7600000000002</v>
      </c>
      <c r="M89" s="17" t="e">
        <f t="shared" si="9"/>
        <v>#REF!</v>
      </c>
    </row>
    <row r="90" spans="1:13" s="51" customFormat="1">
      <c r="A90" s="26" t="s">
        <v>430</v>
      </c>
      <c r="B90" s="5" t="s">
        <v>163</v>
      </c>
      <c r="C90" s="5" t="e">
        <f>VLOOKUP($B90,#REF!,2,FALSE)</f>
        <v>#REF!</v>
      </c>
      <c r="D90" s="4" t="e">
        <f>VLOOKUP($B90,#REF!,3,FALSE)</f>
        <v>#REF!</v>
      </c>
      <c r="E90" s="5" t="e">
        <f>VLOOKUP($B90,#REF!,4,FALSE)</f>
        <v>#REF!</v>
      </c>
      <c r="F90" s="19">
        <v>2</v>
      </c>
      <c r="G90" s="120" t="e">
        <f>VLOOKUP($B90,#REF!,13,FALSE)</f>
        <v>#REF!</v>
      </c>
      <c r="H90" s="24" t="e">
        <f>VLOOKUP($B90,#REF!,14,FALSE)</f>
        <v>#REF!</v>
      </c>
      <c r="I90" s="21" t="e">
        <f t="shared" si="10"/>
        <v>#REF!</v>
      </c>
      <c r="J90" s="22" t="e">
        <f t="shared" si="11"/>
        <v>#REF!</v>
      </c>
      <c r="K90" s="56" t="s">
        <v>159</v>
      </c>
      <c r="L90" s="51">
        <v>5772.39</v>
      </c>
      <c r="M90" s="17" t="e">
        <f t="shared" si="9"/>
        <v>#REF!</v>
      </c>
    </row>
    <row r="91" spans="1:13" s="51" customFormat="1">
      <c r="A91" s="138" t="s">
        <v>431</v>
      </c>
      <c r="B91" s="139"/>
      <c r="C91" s="139"/>
      <c r="D91" s="140" t="s">
        <v>17</v>
      </c>
      <c r="E91" s="140"/>
      <c r="F91" s="140"/>
      <c r="G91" s="141"/>
      <c r="H91" s="141"/>
      <c r="I91" s="140"/>
      <c r="J91" s="143" t="e">
        <f>SUM(J92,J96)</f>
        <v>#REF!</v>
      </c>
      <c r="L91" s="51">
        <v>5857132.29</v>
      </c>
      <c r="M91" s="17" t="e">
        <f t="shared" si="9"/>
        <v>#REF!</v>
      </c>
    </row>
    <row r="92" spans="1:13" s="51" customFormat="1" ht="24">
      <c r="A92" s="47" t="s">
        <v>432</v>
      </c>
      <c r="B92" s="48"/>
      <c r="C92" s="48"/>
      <c r="D92" s="53" t="s">
        <v>19</v>
      </c>
      <c r="E92" s="53"/>
      <c r="F92" s="53"/>
      <c r="G92" s="78"/>
      <c r="H92" s="24"/>
      <c r="I92" s="53"/>
      <c r="J92" s="55" t="e">
        <f>SUM(J93:J95)</f>
        <v>#REF!</v>
      </c>
      <c r="L92" s="51">
        <v>3924836.22</v>
      </c>
      <c r="M92" s="17" t="e">
        <f t="shared" si="9"/>
        <v>#REF!</v>
      </c>
    </row>
    <row r="93" spans="1:13" s="51" customFormat="1">
      <c r="A93" s="26" t="s">
        <v>433</v>
      </c>
      <c r="B93" s="5" t="s">
        <v>62</v>
      </c>
      <c r="C93" s="5" t="e">
        <f>VLOOKUP($B93,#REF!,2,FALSE)</f>
        <v>#REF!</v>
      </c>
      <c r="D93" s="4" t="e">
        <f>VLOOKUP($B93,#REF!,3,FALSE)</f>
        <v>#REF!</v>
      </c>
      <c r="E93" s="5" t="e">
        <f>VLOOKUP($B93,#REF!,4,FALSE)</f>
        <v>#REF!</v>
      </c>
      <c r="F93" s="19">
        <v>5420</v>
      </c>
      <c r="G93" s="120" t="e">
        <f>VLOOKUP($B93,#REF!,13,FALSE)</f>
        <v>#REF!</v>
      </c>
      <c r="H93" s="24" t="e">
        <f>VLOOKUP($B93,#REF!,14,FALSE)</f>
        <v>#REF!</v>
      </c>
      <c r="I93" s="21" t="e">
        <f>G93*H93</f>
        <v>#REF!</v>
      </c>
      <c r="J93" s="22" t="e">
        <f>ROUND(F93*(G93+I93),2)</f>
        <v>#REF!</v>
      </c>
      <c r="K93" s="56" t="s">
        <v>159</v>
      </c>
      <c r="L93" s="51">
        <v>3428712.25</v>
      </c>
      <c r="M93" s="17" t="e">
        <f t="shared" si="9"/>
        <v>#REF!</v>
      </c>
    </row>
    <row r="94" spans="1:13" s="51" customFormat="1">
      <c r="A94" s="26" t="s">
        <v>434</v>
      </c>
      <c r="B94" s="5" t="s">
        <v>63</v>
      </c>
      <c r="C94" s="5" t="e">
        <f>VLOOKUP($B94,#REF!,2,FALSE)</f>
        <v>#REF!</v>
      </c>
      <c r="D94" s="4" t="e">
        <f>VLOOKUP($B94,#REF!,3,FALSE)</f>
        <v>#REF!</v>
      </c>
      <c r="E94" s="5" t="e">
        <f>VLOOKUP($B94,#REF!,4,FALSE)</f>
        <v>#REF!</v>
      </c>
      <c r="F94" s="19">
        <v>2</v>
      </c>
      <c r="G94" s="120" t="e">
        <f>VLOOKUP($B94,#REF!,13,FALSE)</f>
        <v>#REF!</v>
      </c>
      <c r="H94" s="24" t="e">
        <f>VLOOKUP($B94,#REF!,14,FALSE)</f>
        <v>#REF!</v>
      </c>
      <c r="I94" s="21" t="e">
        <f>G94*H94</f>
        <v>#REF!</v>
      </c>
      <c r="J94" s="22" t="e">
        <f>ROUND(F94*(G94+I94),2)</f>
        <v>#REF!</v>
      </c>
      <c r="K94" s="56" t="s">
        <v>159</v>
      </c>
      <c r="L94" s="51">
        <v>32563.33</v>
      </c>
      <c r="M94" s="17" t="e">
        <f t="shared" si="9"/>
        <v>#REF!</v>
      </c>
    </row>
    <row r="95" spans="1:13" s="51" customFormat="1">
      <c r="A95" s="26" t="s">
        <v>435</v>
      </c>
      <c r="B95" s="5" t="s">
        <v>100</v>
      </c>
      <c r="C95" s="5" t="e">
        <f>VLOOKUP($B95,#REF!,2,FALSE)</f>
        <v>#REF!</v>
      </c>
      <c r="D95" s="4" t="e">
        <f>VLOOKUP($B95,#REF!,3,FALSE)</f>
        <v>#REF!</v>
      </c>
      <c r="E95" s="5" t="e">
        <f>VLOOKUP($B95,#REF!,4,FALSE)</f>
        <v>#REF!</v>
      </c>
      <c r="F95" s="19">
        <v>2420</v>
      </c>
      <c r="G95" s="120" t="e">
        <f>VLOOKUP($B95,#REF!,13,FALSE)</f>
        <v>#REF!</v>
      </c>
      <c r="H95" s="24" t="e">
        <f>VLOOKUP($B95,#REF!,14,FALSE)</f>
        <v>#REF!</v>
      </c>
      <c r="I95" s="21" t="e">
        <f>G95*H95</f>
        <v>#REF!</v>
      </c>
      <c r="J95" s="22" t="e">
        <f>ROUND(F95*(G95+I95),2)</f>
        <v>#REF!</v>
      </c>
      <c r="K95" s="56" t="s">
        <v>159</v>
      </c>
      <c r="L95" s="51">
        <v>463560.64</v>
      </c>
      <c r="M95" s="17" t="e">
        <f t="shared" si="9"/>
        <v>#REF!</v>
      </c>
    </row>
    <row r="96" spans="1:13" s="51" customFormat="1" ht="51">
      <c r="A96" s="59" t="s">
        <v>436</v>
      </c>
      <c r="B96" s="48"/>
      <c r="C96" s="48"/>
      <c r="D96" s="60" t="s">
        <v>162</v>
      </c>
      <c r="E96" s="53"/>
      <c r="F96" s="53"/>
      <c r="G96" s="78"/>
      <c r="H96" s="24"/>
      <c r="I96" s="53"/>
      <c r="J96" s="55" t="e">
        <f>SUM(J97:J101)</f>
        <v>#REF!</v>
      </c>
      <c r="L96" s="51">
        <v>1932296.0699999998</v>
      </c>
      <c r="M96" s="17" t="e">
        <f t="shared" si="9"/>
        <v>#REF!</v>
      </c>
    </row>
    <row r="97" spans="1:13" s="51" customFormat="1">
      <c r="A97" s="26" t="s">
        <v>437</v>
      </c>
      <c r="B97" s="5" t="s">
        <v>64</v>
      </c>
      <c r="C97" s="5" t="e">
        <f>VLOOKUP($B97,#REF!,2,FALSE)</f>
        <v>#REF!</v>
      </c>
      <c r="D97" s="4" t="e">
        <f>VLOOKUP($B97,#REF!,3,FALSE)</f>
        <v>#REF!</v>
      </c>
      <c r="E97" s="5" t="e">
        <f>VLOOKUP($B97,#REF!,4,FALSE)</f>
        <v>#REF!</v>
      </c>
      <c r="F97" s="19">
        <v>5420</v>
      </c>
      <c r="G97" s="120" t="e">
        <f>VLOOKUP($B97,#REF!,13,FALSE)</f>
        <v>#REF!</v>
      </c>
      <c r="H97" s="24" t="e">
        <f>VLOOKUP($B97,#REF!,14,FALSE)</f>
        <v>#REF!</v>
      </c>
      <c r="I97" s="21" t="e">
        <f>G97*H97</f>
        <v>#REF!</v>
      </c>
      <c r="J97" s="22" t="e">
        <f>ROUND(F97*(G97+I97),2)</f>
        <v>#REF!</v>
      </c>
      <c r="K97" s="56" t="s">
        <v>159</v>
      </c>
      <c r="L97" s="51">
        <v>1610539.47</v>
      </c>
      <c r="M97" s="17" t="e">
        <f t="shared" si="9"/>
        <v>#REF!</v>
      </c>
    </row>
    <row r="98" spans="1:13" s="51" customFormat="1">
      <c r="A98" s="26" t="s">
        <v>438</v>
      </c>
      <c r="B98" s="5" t="s">
        <v>65</v>
      </c>
      <c r="C98" s="5" t="e">
        <f>VLOOKUP($B98,#REF!,2,FALSE)</f>
        <v>#REF!</v>
      </c>
      <c r="D98" s="4" t="e">
        <f>VLOOKUP($B98,#REF!,3,FALSE)</f>
        <v>#REF!</v>
      </c>
      <c r="E98" s="5" t="e">
        <f>VLOOKUP($B98,#REF!,4,FALSE)</f>
        <v>#REF!</v>
      </c>
      <c r="F98" s="19">
        <v>2</v>
      </c>
      <c r="G98" s="120" t="e">
        <f>VLOOKUP($B98,#REF!,13,FALSE)</f>
        <v>#REF!</v>
      </c>
      <c r="H98" s="24" t="e">
        <f>VLOOKUP($B98,#REF!,14,FALSE)</f>
        <v>#REF!</v>
      </c>
      <c r="I98" s="21" t="e">
        <f>G98*H98</f>
        <v>#REF!</v>
      </c>
      <c r="J98" s="22" t="e">
        <f>ROUND(F98*(G98+I98),2)</f>
        <v>#REF!</v>
      </c>
      <c r="K98" s="56" t="s">
        <v>159</v>
      </c>
      <c r="L98" s="51">
        <v>26526.69</v>
      </c>
      <c r="M98" s="17" t="e">
        <f t="shared" si="9"/>
        <v>#REF!</v>
      </c>
    </row>
    <row r="99" spans="1:13" s="51" customFormat="1">
      <c r="A99" s="26" t="s">
        <v>439</v>
      </c>
      <c r="B99" s="5" t="s">
        <v>66</v>
      </c>
      <c r="C99" s="5" t="e">
        <f>VLOOKUP($B99,#REF!,2,FALSE)</f>
        <v>#REF!</v>
      </c>
      <c r="D99" s="4" t="e">
        <f>VLOOKUP($B99,#REF!,3,FALSE)</f>
        <v>#REF!</v>
      </c>
      <c r="E99" s="5" t="e">
        <f>VLOOKUP($B99,#REF!,4,FALSE)</f>
        <v>#REF!</v>
      </c>
      <c r="F99" s="19">
        <v>1</v>
      </c>
      <c r="G99" s="120" t="e">
        <f>VLOOKUP($B99,#REF!,13,FALSE)</f>
        <v>#REF!</v>
      </c>
      <c r="H99" s="24" t="e">
        <f>VLOOKUP($B99,#REF!,14,FALSE)</f>
        <v>#REF!</v>
      </c>
      <c r="I99" s="21" t="e">
        <f>G99*H99</f>
        <v>#REF!</v>
      </c>
      <c r="J99" s="22" t="e">
        <f>ROUND(F99*(G99+I99),2)</f>
        <v>#REF!</v>
      </c>
      <c r="K99" s="56" t="s">
        <v>159</v>
      </c>
      <c r="L99" s="51">
        <v>9336.7900000000009</v>
      </c>
      <c r="M99" s="17" t="e">
        <f t="shared" si="9"/>
        <v>#REF!</v>
      </c>
    </row>
    <row r="100" spans="1:13" s="51" customFormat="1">
      <c r="A100" s="26" t="s">
        <v>440</v>
      </c>
      <c r="B100" s="5" t="s">
        <v>67</v>
      </c>
      <c r="C100" s="5" t="e">
        <f>VLOOKUP($B100,#REF!,2,FALSE)</f>
        <v>#REF!</v>
      </c>
      <c r="D100" s="4" t="e">
        <f>VLOOKUP($B100,#REF!,3,FALSE)</f>
        <v>#REF!</v>
      </c>
      <c r="E100" s="5" t="e">
        <f>VLOOKUP($B100,#REF!,4,FALSE)</f>
        <v>#REF!</v>
      </c>
      <c r="F100" s="19">
        <v>2530</v>
      </c>
      <c r="G100" s="120" t="e">
        <f>VLOOKUP($B100,#REF!,13,FALSE)</f>
        <v>#REF!</v>
      </c>
      <c r="H100" s="24" t="e">
        <f>VLOOKUP($B100,#REF!,14,FALSE)</f>
        <v>#REF!</v>
      </c>
      <c r="I100" s="21" t="e">
        <f>G100*H100</f>
        <v>#REF!</v>
      </c>
      <c r="J100" s="22" t="e">
        <f>ROUND(F100*(G100+I100),2)</f>
        <v>#REF!</v>
      </c>
      <c r="K100" s="56" t="s">
        <v>159</v>
      </c>
      <c r="L100" s="51">
        <v>255750.74</v>
      </c>
      <c r="M100" s="17" t="e">
        <f t="shared" si="9"/>
        <v>#REF!</v>
      </c>
    </row>
    <row r="101" spans="1:13" s="51" customFormat="1">
      <c r="A101" s="26" t="s">
        <v>441</v>
      </c>
      <c r="B101" s="5" t="s">
        <v>168</v>
      </c>
      <c r="C101" s="5" t="e">
        <f>VLOOKUP($B101,#REF!,2,FALSE)</f>
        <v>#REF!</v>
      </c>
      <c r="D101" s="4" t="e">
        <f>VLOOKUP($B101,#REF!,3,FALSE)</f>
        <v>#REF!</v>
      </c>
      <c r="E101" s="5" t="e">
        <f>VLOOKUP($B101,#REF!,4,FALSE)</f>
        <v>#REF!</v>
      </c>
      <c r="F101" s="19">
        <v>2</v>
      </c>
      <c r="G101" s="120" t="e">
        <f>VLOOKUP($B101,#REF!,13,FALSE)</f>
        <v>#REF!</v>
      </c>
      <c r="H101" s="24" t="e">
        <f>VLOOKUP($B101,#REF!,14,FALSE)</f>
        <v>#REF!</v>
      </c>
      <c r="I101" s="21" t="e">
        <f>G101*H101</f>
        <v>#REF!</v>
      </c>
      <c r="J101" s="22" t="e">
        <f>ROUND(F101*(G101+I101),2)</f>
        <v>#REF!</v>
      </c>
      <c r="K101" s="56" t="s">
        <v>159</v>
      </c>
      <c r="L101" s="51">
        <v>30142.38</v>
      </c>
      <c r="M101" s="17" t="e">
        <f t="shared" si="9"/>
        <v>#REF!</v>
      </c>
    </row>
    <row r="102" spans="1:13" s="51" customFormat="1">
      <c r="A102" s="138" t="s">
        <v>442</v>
      </c>
      <c r="B102" s="139"/>
      <c r="C102" s="139"/>
      <c r="D102" s="140" t="s">
        <v>128</v>
      </c>
      <c r="E102" s="140"/>
      <c r="F102" s="140"/>
      <c r="G102" s="141"/>
      <c r="H102" s="141"/>
      <c r="I102" s="140"/>
      <c r="J102" s="143" t="e">
        <f>SUM(J103,J112,J121)</f>
        <v>#REF!</v>
      </c>
      <c r="L102" s="51">
        <v>1135057.5499999998</v>
      </c>
      <c r="M102" s="17" t="e">
        <f t="shared" si="9"/>
        <v>#REF!</v>
      </c>
    </row>
    <row r="103" spans="1:13">
      <c r="A103" s="61" t="s">
        <v>443</v>
      </c>
      <c r="B103" s="62"/>
      <c r="C103" s="62"/>
      <c r="D103" s="63" t="s">
        <v>21</v>
      </c>
      <c r="E103" s="64"/>
      <c r="F103" s="63"/>
      <c r="G103" s="65"/>
      <c r="H103" s="24"/>
      <c r="I103" s="66"/>
      <c r="J103" s="67" t="e">
        <f>SUM(J104:J111)</f>
        <v>#REF!</v>
      </c>
      <c r="L103" s="54">
        <v>712987.15999999992</v>
      </c>
      <c r="M103" s="17" t="e">
        <f t="shared" si="9"/>
        <v>#REF!</v>
      </c>
    </row>
    <row r="104" spans="1:13">
      <c r="A104" s="3" t="s">
        <v>444</v>
      </c>
      <c r="B104" s="5" t="s">
        <v>226</v>
      </c>
      <c r="C104" s="5" t="e">
        <f>VLOOKUP($B104,#REF!,2,FALSE)</f>
        <v>#REF!</v>
      </c>
      <c r="D104" s="4" t="e">
        <f>VLOOKUP($B104,#REF!,3,FALSE)</f>
        <v>#REF!</v>
      </c>
      <c r="E104" s="5" t="e">
        <f>VLOOKUP($B104,#REF!,4,FALSE)</f>
        <v>#REF!</v>
      </c>
      <c r="F104" s="68">
        <v>2</v>
      </c>
      <c r="G104" s="120" t="e">
        <f>VLOOKUP($B104,#REF!,13,FALSE)</f>
        <v>#REF!</v>
      </c>
      <c r="H104" s="24" t="e">
        <f>VLOOKUP($B104,#REF!,14,FALSE)</f>
        <v>#REF!</v>
      </c>
      <c r="I104" s="21" t="e">
        <f t="shared" ref="I104:I120" si="12">G104*H104</f>
        <v>#REF!</v>
      </c>
      <c r="J104" s="22" t="e">
        <f t="shared" ref="J104:J120" si="13">ROUND(F104*(G104+I104),2)</f>
        <v>#REF!</v>
      </c>
      <c r="K104" s="56" t="s">
        <v>159</v>
      </c>
      <c r="L104" s="54">
        <v>541512</v>
      </c>
      <c r="M104" s="17" t="e">
        <f t="shared" si="9"/>
        <v>#REF!</v>
      </c>
    </row>
    <row r="105" spans="1:13">
      <c r="A105" s="3" t="s">
        <v>445</v>
      </c>
      <c r="B105" s="5" t="s">
        <v>171</v>
      </c>
      <c r="C105" s="5" t="e">
        <f>VLOOKUP($B105,#REF!,2,FALSE)</f>
        <v>#REF!</v>
      </c>
      <c r="D105" s="4" t="e">
        <f>VLOOKUP($B105,#REF!,3,FALSE)</f>
        <v>#REF!</v>
      </c>
      <c r="E105" s="5" t="e">
        <f>VLOOKUP($B105,#REF!,4,FALSE)</f>
        <v>#REF!</v>
      </c>
      <c r="F105" s="68">
        <v>60</v>
      </c>
      <c r="G105" s="120" t="e">
        <f>VLOOKUP($B105,#REF!,13,FALSE)</f>
        <v>#REF!</v>
      </c>
      <c r="H105" s="24" t="e">
        <f>VLOOKUP($B105,#REF!,14,FALSE)</f>
        <v>#REF!</v>
      </c>
      <c r="I105" s="21" t="e">
        <f t="shared" si="12"/>
        <v>#REF!</v>
      </c>
      <c r="J105" s="22" t="e">
        <f t="shared" si="13"/>
        <v>#REF!</v>
      </c>
      <c r="K105" s="56" t="s">
        <v>159</v>
      </c>
      <c r="L105" s="54">
        <v>1164.02</v>
      </c>
      <c r="M105" s="17" t="e">
        <f t="shared" si="9"/>
        <v>#REF!</v>
      </c>
    </row>
    <row r="106" spans="1:13">
      <c r="A106" s="3" t="s">
        <v>446</v>
      </c>
      <c r="B106" s="5" t="s">
        <v>300</v>
      </c>
      <c r="C106" s="5" t="e">
        <f>VLOOKUP($B106,#REF!,2,FALSE)</f>
        <v>#REF!</v>
      </c>
      <c r="D106" s="4" t="e">
        <f>VLOOKUP($B106,#REF!,3,FALSE)</f>
        <v>#REF!</v>
      </c>
      <c r="E106" s="5" t="e">
        <f>VLOOKUP($B106,#REF!,4,FALSE)</f>
        <v>#REF!</v>
      </c>
      <c r="F106" s="68">
        <v>90</v>
      </c>
      <c r="G106" s="120" t="e">
        <f>VLOOKUP($B106,#REF!,13,FALSE)</f>
        <v>#REF!</v>
      </c>
      <c r="H106" s="24" t="e">
        <f>VLOOKUP($B106,#REF!,14,FALSE)</f>
        <v>#REF!</v>
      </c>
      <c r="I106" s="21" t="e">
        <f t="shared" si="12"/>
        <v>#REF!</v>
      </c>
      <c r="J106" s="22" t="e">
        <f t="shared" si="13"/>
        <v>#REF!</v>
      </c>
      <c r="K106" s="56" t="s">
        <v>159</v>
      </c>
      <c r="L106" s="54">
        <v>983.2</v>
      </c>
      <c r="M106" s="17" t="e">
        <f t="shared" si="9"/>
        <v>#REF!</v>
      </c>
    </row>
    <row r="107" spans="1:13">
      <c r="A107" s="3" t="s">
        <v>447</v>
      </c>
      <c r="B107" s="5" t="s">
        <v>169</v>
      </c>
      <c r="C107" s="5" t="e">
        <f>VLOOKUP($B107,#REF!,2,FALSE)</f>
        <v>#REF!</v>
      </c>
      <c r="D107" s="4" t="e">
        <f>VLOOKUP($B107,#REF!,3,FALSE)</f>
        <v>#REF!</v>
      </c>
      <c r="E107" s="5" t="e">
        <f>VLOOKUP($B107,#REF!,4,FALSE)</f>
        <v>#REF!</v>
      </c>
      <c r="F107" s="68">
        <v>90</v>
      </c>
      <c r="G107" s="120" t="e">
        <f>VLOOKUP($B107,#REF!,13,FALSE)</f>
        <v>#REF!</v>
      </c>
      <c r="H107" s="24" t="e">
        <f>VLOOKUP($B107,#REF!,14,FALSE)</f>
        <v>#REF!</v>
      </c>
      <c r="I107" s="21" t="e">
        <f t="shared" si="12"/>
        <v>#REF!</v>
      </c>
      <c r="J107" s="22" t="e">
        <f t="shared" si="13"/>
        <v>#REF!</v>
      </c>
      <c r="K107" s="56" t="s">
        <v>159</v>
      </c>
      <c r="L107" s="54">
        <v>598.61</v>
      </c>
      <c r="M107" s="17" t="e">
        <f t="shared" si="9"/>
        <v>#REF!</v>
      </c>
    </row>
    <row r="108" spans="1:13">
      <c r="A108" s="3" t="s">
        <v>448</v>
      </c>
      <c r="B108" s="5" t="s">
        <v>96</v>
      </c>
      <c r="C108" s="5" t="e">
        <f>VLOOKUP($B108,#REF!,2,FALSE)</f>
        <v>#REF!</v>
      </c>
      <c r="D108" s="4" t="e">
        <f>VLOOKUP($B108,#REF!,3,FALSE)</f>
        <v>#REF!</v>
      </c>
      <c r="E108" s="5" t="e">
        <f>VLOOKUP($B108,#REF!,4,FALSE)</f>
        <v>#REF!</v>
      </c>
      <c r="F108" s="68">
        <v>3602</v>
      </c>
      <c r="G108" s="120" t="e">
        <f>VLOOKUP($B108,#REF!,13,FALSE)</f>
        <v>#REF!</v>
      </c>
      <c r="H108" s="24" t="e">
        <f>VLOOKUP($B108,#REF!,14,FALSE)</f>
        <v>#REF!</v>
      </c>
      <c r="I108" s="21" t="e">
        <f t="shared" si="12"/>
        <v>#REF!</v>
      </c>
      <c r="J108" s="22" t="e">
        <f t="shared" si="13"/>
        <v>#REF!</v>
      </c>
      <c r="K108" s="56" t="s">
        <v>159</v>
      </c>
      <c r="L108" s="54">
        <v>24848.01</v>
      </c>
      <c r="M108" s="17" t="e">
        <f t="shared" si="9"/>
        <v>#REF!</v>
      </c>
    </row>
    <row r="109" spans="1:13">
      <c r="A109" s="3" t="s">
        <v>449</v>
      </c>
      <c r="B109" s="5" t="s">
        <v>140</v>
      </c>
      <c r="C109" s="5" t="e">
        <f>VLOOKUP($B109,#REF!,2,FALSE)</f>
        <v>#REF!</v>
      </c>
      <c r="D109" s="4" t="e">
        <f>VLOOKUP($B109,#REF!,3,FALSE)</f>
        <v>#REF!</v>
      </c>
      <c r="E109" s="5" t="e">
        <f>VLOOKUP($B109,#REF!,4,FALSE)</f>
        <v>#REF!</v>
      </c>
      <c r="F109" s="68">
        <v>588</v>
      </c>
      <c r="G109" s="120" t="e">
        <f>VLOOKUP($B109,#REF!,13,FALSE)</f>
        <v>#REF!</v>
      </c>
      <c r="H109" s="24" t="e">
        <f>VLOOKUP($B109,#REF!,14,FALSE)</f>
        <v>#REF!</v>
      </c>
      <c r="I109" s="21" t="e">
        <f t="shared" si="12"/>
        <v>#REF!</v>
      </c>
      <c r="J109" s="22" t="e">
        <f t="shared" si="13"/>
        <v>#REF!</v>
      </c>
      <c r="K109" s="56" t="s">
        <v>159</v>
      </c>
      <c r="L109" s="54">
        <v>3391.75</v>
      </c>
      <c r="M109" s="17" t="e">
        <f t="shared" si="9"/>
        <v>#REF!</v>
      </c>
    </row>
    <row r="110" spans="1:13">
      <c r="A110" s="3" t="s">
        <v>450</v>
      </c>
      <c r="B110" s="5" t="s">
        <v>98</v>
      </c>
      <c r="C110" s="5" t="e">
        <f>VLOOKUP($B110,#REF!,2,FALSE)</f>
        <v>#REF!</v>
      </c>
      <c r="D110" s="4" t="e">
        <f>VLOOKUP($B110,#REF!,3,FALSE)</f>
        <v>#REF!</v>
      </c>
      <c r="E110" s="5" t="e">
        <f>VLOOKUP($B110,#REF!,4,FALSE)</f>
        <v>#REF!</v>
      </c>
      <c r="F110" s="68">
        <v>2</v>
      </c>
      <c r="G110" s="120" t="e">
        <f>VLOOKUP($B110,#REF!,13,FALSE)</f>
        <v>#REF!</v>
      </c>
      <c r="H110" s="24" t="e">
        <f>VLOOKUP($B110,#REF!,14,FALSE)</f>
        <v>#REF!</v>
      </c>
      <c r="I110" s="21" t="e">
        <f t="shared" si="12"/>
        <v>#REF!</v>
      </c>
      <c r="J110" s="22" t="e">
        <f t="shared" si="13"/>
        <v>#REF!</v>
      </c>
      <c r="K110" s="56" t="s">
        <v>159</v>
      </c>
      <c r="L110" s="54">
        <v>134479.73000000001</v>
      </c>
      <c r="M110" s="17" t="e">
        <f t="shared" si="9"/>
        <v>#REF!</v>
      </c>
    </row>
    <row r="111" spans="1:13">
      <c r="A111" s="3" t="s">
        <v>451</v>
      </c>
      <c r="B111" s="5" t="s">
        <v>32</v>
      </c>
      <c r="C111" s="5" t="e">
        <f>VLOOKUP($B111,#REF!,2,FALSE)</f>
        <v>#REF!</v>
      </c>
      <c r="D111" s="4" t="e">
        <f>VLOOKUP($B111,#REF!,3,FALSE)</f>
        <v>#REF!</v>
      </c>
      <c r="E111" s="5" t="e">
        <f>VLOOKUP($B111,#REF!,4,FALSE)</f>
        <v>#REF!</v>
      </c>
      <c r="F111" s="68">
        <v>40</v>
      </c>
      <c r="G111" s="120" t="e">
        <f>VLOOKUP($B111,#REF!,13,FALSE)</f>
        <v>#REF!</v>
      </c>
      <c r="H111" s="24" t="e">
        <f>VLOOKUP($B111,#REF!,14,FALSE)</f>
        <v>#REF!</v>
      </c>
      <c r="I111" s="21" t="e">
        <f t="shared" si="12"/>
        <v>#REF!</v>
      </c>
      <c r="J111" s="22" t="e">
        <f t="shared" si="13"/>
        <v>#REF!</v>
      </c>
      <c r="K111" s="56" t="s">
        <v>159</v>
      </c>
      <c r="L111" s="54">
        <v>6009.84</v>
      </c>
      <c r="M111" s="17" t="e">
        <f t="shared" si="9"/>
        <v>#REF!</v>
      </c>
    </row>
    <row r="112" spans="1:13" ht="36">
      <c r="A112" s="61" t="s">
        <v>452</v>
      </c>
      <c r="B112" s="62"/>
      <c r="C112" s="62"/>
      <c r="D112" s="63" t="s">
        <v>129</v>
      </c>
      <c r="E112" s="62"/>
      <c r="F112" s="63"/>
      <c r="G112" s="120"/>
      <c r="H112" s="24"/>
      <c r="I112" s="21"/>
      <c r="J112" s="67" t="e">
        <f>SUM(J113:J120)</f>
        <v>#REF!</v>
      </c>
      <c r="L112" s="54">
        <v>255674.64999999997</v>
      </c>
      <c r="M112" s="17" t="e">
        <f t="shared" si="9"/>
        <v>#REF!</v>
      </c>
    </row>
    <row r="113" spans="1:13">
      <c r="A113" s="3" t="s">
        <v>453</v>
      </c>
      <c r="B113" s="5" t="s">
        <v>231</v>
      </c>
      <c r="C113" s="5" t="e">
        <f>VLOOKUP($B113,#REF!,2,FALSE)</f>
        <v>#REF!</v>
      </c>
      <c r="D113" s="4" t="e">
        <f>VLOOKUP($B113,#REF!,3,FALSE)</f>
        <v>#REF!</v>
      </c>
      <c r="E113" s="5" t="e">
        <f>VLOOKUP($B113,#REF!,4,FALSE)</f>
        <v>#REF!</v>
      </c>
      <c r="F113" s="68">
        <v>2</v>
      </c>
      <c r="G113" s="120" t="e">
        <f>VLOOKUP($B113,#REF!,13,FALSE)</f>
        <v>#REF!</v>
      </c>
      <c r="H113" s="24" t="e">
        <f>VLOOKUP($B113,#REF!,14,FALSE)</f>
        <v>#REF!</v>
      </c>
      <c r="I113" s="21" t="e">
        <f t="shared" si="12"/>
        <v>#REF!</v>
      </c>
      <c r="J113" s="22" t="e">
        <f t="shared" si="13"/>
        <v>#REF!</v>
      </c>
      <c r="K113" s="56" t="s">
        <v>159</v>
      </c>
      <c r="L113" s="54">
        <v>183206.88</v>
      </c>
      <c r="M113" s="17" t="e">
        <f t="shared" si="9"/>
        <v>#REF!</v>
      </c>
    </row>
    <row r="114" spans="1:13">
      <c r="A114" s="3" t="s">
        <v>454</v>
      </c>
      <c r="B114" s="5" t="s">
        <v>141</v>
      </c>
      <c r="C114" s="5" t="e">
        <f>VLOOKUP($B114,#REF!,2,FALSE)</f>
        <v>#REF!</v>
      </c>
      <c r="D114" s="4" t="e">
        <f>VLOOKUP($B114,#REF!,3,FALSE)</f>
        <v>#REF!</v>
      </c>
      <c r="E114" s="5" t="e">
        <f>VLOOKUP($B114,#REF!,4,FALSE)</f>
        <v>#REF!</v>
      </c>
      <c r="F114" s="68">
        <v>60</v>
      </c>
      <c r="G114" s="120" t="e">
        <f>VLOOKUP($B114,#REF!,13,FALSE)</f>
        <v>#REF!</v>
      </c>
      <c r="H114" s="24" t="e">
        <f>VLOOKUP($B114,#REF!,14,FALSE)</f>
        <v>#REF!</v>
      </c>
      <c r="I114" s="21" t="e">
        <f t="shared" si="12"/>
        <v>#REF!</v>
      </c>
      <c r="J114" s="22" t="e">
        <f t="shared" si="13"/>
        <v>#REF!</v>
      </c>
      <c r="K114" s="56" t="s">
        <v>159</v>
      </c>
      <c r="L114" s="54">
        <v>992.49</v>
      </c>
      <c r="M114" s="17" t="e">
        <f t="shared" si="9"/>
        <v>#REF!</v>
      </c>
    </row>
    <row r="115" spans="1:13">
      <c r="A115" s="3" t="s">
        <v>455</v>
      </c>
      <c r="B115" s="5" t="s">
        <v>215</v>
      </c>
      <c r="C115" s="5" t="e">
        <f>VLOOKUP($B115,#REF!,2,FALSE)</f>
        <v>#REF!</v>
      </c>
      <c r="D115" s="4" t="e">
        <f>VLOOKUP($B115,#REF!,3,FALSE)</f>
        <v>#REF!</v>
      </c>
      <c r="E115" s="5" t="e">
        <f>VLOOKUP($B115,#REF!,4,FALSE)</f>
        <v>#REF!</v>
      </c>
      <c r="F115" s="68">
        <v>90</v>
      </c>
      <c r="G115" s="120" t="e">
        <f>VLOOKUP($B115,#REF!,13,FALSE)</f>
        <v>#REF!</v>
      </c>
      <c r="H115" s="24" t="e">
        <f>VLOOKUP($B115,#REF!,14,FALSE)</f>
        <v>#REF!</v>
      </c>
      <c r="I115" s="21" t="e">
        <f t="shared" si="12"/>
        <v>#REF!</v>
      </c>
      <c r="J115" s="22" t="e">
        <f t="shared" si="13"/>
        <v>#REF!</v>
      </c>
      <c r="K115" s="56" t="s">
        <v>159</v>
      </c>
      <c r="L115" s="54">
        <v>999.11</v>
      </c>
      <c r="M115" s="17" t="e">
        <f t="shared" si="9"/>
        <v>#REF!</v>
      </c>
    </row>
    <row r="116" spans="1:13">
      <c r="A116" s="3" t="s">
        <v>456</v>
      </c>
      <c r="B116" s="5" t="s">
        <v>170</v>
      </c>
      <c r="C116" s="5" t="e">
        <f>VLOOKUP($B116,#REF!,2,FALSE)</f>
        <v>#REF!</v>
      </c>
      <c r="D116" s="4" t="e">
        <f>VLOOKUP($B116,#REF!,3,FALSE)</f>
        <v>#REF!</v>
      </c>
      <c r="E116" s="5" t="e">
        <f>VLOOKUP($B116,#REF!,4,FALSE)</f>
        <v>#REF!</v>
      </c>
      <c r="F116" s="68">
        <v>90</v>
      </c>
      <c r="G116" s="120" t="e">
        <f>VLOOKUP($B116,#REF!,13,FALSE)</f>
        <v>#REF!</v>
      </c>
      <c r="H116" s="24" t="e">
        <f>VLOOKUP($B116,#REF!,14,FALSE)</f>
        <v>#REF!</v>
      </c>
      <c r="I116" s="21" t="e">
        <f t="shared" si="12"/>
        <v>#REF!</v>
      </c>
      <c r="J116" s="22" t="e">
        <f t="shared" si="13"/>
        <v>#REF!</v>
      </c>
      <c r="K116" s="56" t="s">
        <v>159</v>
      </c>
      <c r="L116" s="54">
        <v>661.66</v>
      </c>
      <c r="M116" s="17" t="e">
        <f t="shared" si="9"/>
        <v>#REF!</v>
      </c>
    </row>
    <row r="117" spans="1:13">
      <c r="A117" s="3" t="s">
        <v>457</v>
      </c>
      <c r="B117" s="5" t="s">
        <v>97</v>
      </c>
      <c r="C117" s="5" t="e">
        <f>VLOOKUP($B117,#REF!,2,FALSE)</f>
        <v>#REF!</v>
      </c>
      <c r="D117" s="4" t="e">
        <f>VLOOKUP($B117,#REF!,3,FALSE)</f>
        <v>#REF!</v>
      </c>
      <c r="E117" s="5" t="e">
        <f>VLOOKUP($B117,#REF!,4,FALSE)</f>
        <v>#REF!</v>
      </c>
      <c r="F117" s="68">
        <v>3602</v>
      </c>
      <c r="G117" s="120" t="e">
        <f>VLOOKUP($B117,#REF!,13,FALSE)</f>
        <v>#REF!</v>
      </c>
      <c r="H117" s="24" t="e">
        <f>VLOOKUP($B117,#REF!,14,FALSE)</f>
        <v>#REF!</v>
      </c>
      <c r="I117" s="21" t="e">
        <f t="shared" si="12"/>
        <v>#REF!</v>
      </c>
      <c r="J117" s="22" t="e">
        <f t="shared" si="13"/>
        <v>#REF!</v>
      </c>
      <c r="K117" s="56" t="s">
        <v>159</v>
      </c>
      <c r="L117" s="54">
        <v>38794.93</v>
      </c>
      <c r="M117" s="17" t="e">
        <f t="shared" si="9"/>
        <v>#REF!</v>
      </c>
    </row>
    <row r="118" spans="1:13">
      <c r="A118" s="3" t="s">
        <v>458</v>
      </c>
      <c r="B118" s="5" t="s">
        <v>142</v>
      </c>
      <c r="C118" s="5" t="e">
        <f>VLOOKUP($B118,#REF!,2,FALSE)</f>
        <v>#REF!</v>
      </c>
      <c r="D118" s="4" t="e">
        <f>VLOOKUP($B118,#REF!,3,FALSE)</f>
        <v>#REF!</v>
      </c>
      <c r="E118" s="5" t="e">
        <f>VLOOKUP($B118,#REF!,4,FALSE)</f>
        <v>#REF!</v>
      </c>
      <c r="F118" s="68">
        <v>588</v>
      </c>
      <c r="G118" s="120" t="e">
        <f>VLOOKUP($B118,#REF!,13,FALSE)</f>
        <v>#REF!</v>
      </c>
      <c r="H118" s="24" t="e">
        <f>VLOOKUP($B118,#REF!,14,FALSE)</f>
        <v>#REF!</v>
      </c>
      <c r="I118" s="21" t="e">
        <f t="shared" si="12"/>
        <v>#REF!</v>
      </c>
      <c r="J118" s="22" t="e">
        <f t="shared" si="13"/>
        <v>#REF!</v>
      </c>
      <c r="K118" s="56" t="s">
        <v>159</v>
      </c>
      <c r="L118" s="54">
        <v>3854.55</v>
      </c>
      <c r="M118" s="17" t="e">
        <f t="shared" si="9"/>
        <v>#REF!</v>
      </c>
    </row>
    <row r="119" spans="1:13">
      <c r="A119" s="3" t="s">
        <v>459</v>
      </c>
      <c r="B119" s="5" t="s">
        <v>99</v>
      </c>
      <c r="C119" s="5" t="e">
        <f>VLOOKUP($B119,#REF!,2,FALSE)</f>
        <v>#REF!</v>
      </c>
      <c r="D119" s="4" t="e">
        <f>VLOOKUP($B119,#REF!,3,FALSE)</f>
        <v>#REF!</v>
      </c>
      <c r="E119" s="5" t="e">
        <f>VLOOKUP($B119,#REF!,4,FALSE)</f>
        <v>#REF!</v>
      </c>
      <c r="F119" s="68">
        <v>2</v>
      </c>
      <c r="G119" s="120" t="e">
        <f>VLOOKUP($B119,#REF!,13,FALSE)</f>
        <v>#REF!</v>
      </c>
      <c r="H119" s="24" t="e">
        <f>VLOOKUP($B119,#REF!,14,FALSE)</f>
        <v>#REF!</v>
      </c>
      <c r="I119" s="21" t="e">
        <f t="shared" si="12"/>
        <v>#REF!</v>
      </c>
      <c r="J119" s="22" t="e">
        <f t="shared" si="13"/>
        <v>#REF!</v>
      </c>
      <c r="K119" s="56" t="s">
        <v>159</v>
      </c>
      <c r="L119" s="54">
        <v>24201.27</v>
      </c>
      <c r="M119" s="17" t="e">
        <f t="shared" si="9"/>
        <v>#REF!</v>
      </c>
    </row>
    <row r="120" spans="1:13">
      <c r="A120" s="3" t="s">
        <v>460</v>
      </c>
      <c r="B120" s="5" t="s">
        <v>160</v>
      </c>
      <c r="C120" s="5" t="e">
        <f>VLOOKUP($B120,#REF!,2,FALSE)</f>
        <v>#REF!</v>
      </c>
      <c r="D120" s="4" t="e">
        <f>VLOOKUP($B120,#REF!,3,FALSE)</f>
        <v>#REF!</v>
      </c>
      <c r="E120" s="5" t="e">
        <f>VLOOKUP($B120,#REF!,4,FALSE)</f>
        <v>#REF!</v>
      </c>
      <c r="F120" s="68">
        <v>40</v>
      </c>
      <c r="G120" s="120" t="e">
        <f>VLOOKUP($B120,#REF!,13,FALSE)</f>
        <v>#REF!</v>
      </c>
      <c r="H120" s="24" t="e">
        <f>VLOOKUP($B120,#REF!,14,FALSE)</f>
        <v>#REF!</v>
      </c>
      <c r="I120" s="21" t="e">
        <f t="shared" si="12"/>
        <v>#REF!</v>
      </c>
      <c r="J120" s="22" t="e">
        <f t="shared" si="13"/>
        <v>#REF!</v>
      </c>
      <c r="K120" s="56" t="s">
        <v>159</v>
      </c>
      <c r="L120" s="54">
        <v>2963.76</v>
      </c>
      <c r="M120" s="17" t="e">
        <f t="shared" si="9"/>
        <v>#REF!</v>
      </c>
    </row>
    <row r="121" spans="1:13">
      <c r="A121" s="61" t="s">
        <v>461</v>
      </c>
      <c r="B121" s="62"/>
      <c r="C121" s="62"/>
      <c r="D121" s="63" t="s">
        <v>130</v>
      </c>
      <c r="E121" s="62"/>
      <c r="F121" s="63"/>
      <c r="G121" s="120"/>
      <c r="H121" s="24"/>
      <c r="I121" s="66"/>
      <c r="J121" s="67" t="e">
        <f>SUM(J122)</f>
        <v>#REF!</v>
      </c>
      <c r="L121" s="54">
        <v>166395.74</v>
      </c>
      <c r="M121" s="17" t="e">
        <f t="shared" si="9"/>
        <v>#REF!</v>
      </c>
    </row>
    <row r="122" spans="1:13">
      <c r="A122" s="3" t="s">
        <v>462</v>
      </c>
      <c r="B122" s="5" t="s">
        <v>214</v>
      </c>
      <c r="C122" s="5" t="e">
        <f>VLOOKUP($B122,#REF!,2,FALSE)</f>
        <v>#REF!</v>
      </c>
      <c r="D122" s="4" t="e">
        <f>VLOOKUP($B122,#REF!,3,FALSE)</f>
        <v>#REF!</v>
      </c>
      <c r="E122" s="5" t="e">
        <f>VLOOKUP($B122,#REF!,4,FALSE)</f>
        <v>#REF!</v>
      </c>
      <c r="F122" s="68">
        <v>1</v>
      </c>
      <c r="G122" s="120" t="e">
        <f>VLOOKUP($B122,#REF!,13,FALSE)</f>
        <v>#REF!</v>
      </c>
      <c r="H122" s="24" t="e">
        <f>VLOOKUP($B122,#REF!,14,FALSE)</f>
        <v>#REF!</v>
      </c>
      <c r="I122" s="21" t="e">
        <f>G122*H122</f>
        <v>#REF!</v>
      </c>
      <c r="J122" s="22" t="e">
        <f>ROUND(F122*(G122+I122),2)</f>
        <v>#REF!</v>
      </c>
      <c r="K122" s="56" t="s">
        <v>159</v>
      </c>
      <c r="L122" s="54">
        <v>166395.74</v>
      </c>
      <c r="M122" s="17" t="e">
        <f t="shared" si="9"/>
        <v>#REF!</v>
      </c>
    </row>
    <row r="123" spans="1:13" s="51" customFormat="1">
      <c r="A123" s="138" t="s">
        <v>463</v>
      </c>
      <c r="B123" s="139"/>
      <c r="C123" s="139"/>
      <c r="D123" s="140" t="s">
        <v>24</v>
      </c>
      <c r="E123" s="140"/>
      <c r="F123" s="140"/>
      <c r="G123" s="141"/>
      <c r="H123" s="141"/>
      <c r="I123" s="140"/>
      <c r="J123" s="143" t="e">
        <f>SUM(J124,J132)</f>
        <v>#REF!</v>
      </c>
      <c r="L123" s="51">
        <v>5544763.3799999999</v>
      </c>
      <c r="M123" s="17" t="e">
        <f t="shared" si="9"/>
        <v>#REF!</v>
      </c>
    </row>
    <row r="124" spans="1:13">
      <c r="A124" s="61" t="s">
        <v>464</v>
      </c>
      <c r="B124" s="62"/>
      <c r="C124" s="62"/>
      <c r="D124" s="63" t="s">
        <v>21</v>
      </c>
      <c r="E124" s="64"/>
      <c r="F124" s="63"/>
      <c r="G124" s="65"/>
      <c r="H124" s="24"/>
      <c r="I124" s="66"/>
      <c r="J124" s="67" t="e">
        <f>SUM(J125:J131)</f>
        <v>#REF!</v>
      </c>
      <c r="L124" s="25">
        <v>4035264.06</v>
      </c>
      <c r="M124" s="17" t="e">
        <f t="shared" si="9"/>
        <v>#REF!</v>
      </c>
    </row>
    <row r="125" spans="1:13">
      <c r="A125" s="28" t="s">
        <v>465</v>
      </c>
      <c r="B125" s="5" t="s">
        <v>228</v>
      </c>
      <c r="C125" s="5" t="e">
        <f>VLOOKUP($B125,#REF!,2,FALSE)</f>
        <v>#REF!</v>
      </c>
      <c r="D125" s="4" t="e">
        <f>VLOOKUP($B125,#REF!,3,FALSE)</f>
        <v>#REF!</v>
      </c>
      <c r="E125" s="5" t="e">
        <f>VLOOKUP($B125,#REF!,4,FALSE)</f>
        <v>#REF!</v>
      </c>
      <c r="F125" s="68">
        <v>1</v>
      </c>
      <c r="G125" s="120" t="e">
        <f>VLOOKUP($B125,#REF!,13,FALSE)</f>
        <v>#REF!</v>
      </c>
      <c r="H125" s="24" t="e">
        <f>VLOOKUP($B125,#REF!,14,FALSE)</f>
        <v>#REF!</v>
      </c>
      <c r="I125" s="21" t="e">
        <f t="shared" ref="I125:I131" si="14">G125*H125</f>
        <v>#REF!</v>
      </c>
      <c r="J125" s="22" t="e">
        <f t="shared" ref="J125:J131" si="15">ROUND(F125*(G125+I125),2)</f>
        <v>#REF!</v>
      </c>
      <c r="K125" s="56" t="s">
        <v>159</v>
      </c>
      <c r="L125" s="25">
        <v>771224.42</v>
      </c>
      <c r="M125" s="17" t="e">
        <f t="shared" si="9"/>
        <v>#REF!</v>
      </c>
    </row>
    <row r="126" spans="1:13">
      <c r="A126" s="28" t="s">
        <v>466</v>
      </c>
      <c r="B126" s="5" t="s">
        <v>227</v>
      </c>
      <c r="C126" s="5" t="e">
        <f>VLOOKUP($B126,#REF!,2,FALSE)</f>
        <v>#REF!</v>
      </c>
      <c r="D126" s="4" t="e">
        <f>VLOOKUP($B126,#REF!,3,FALSE)</f>
        <v>#REF!</v>
      </c>
      <c r="E126" s="5" t="e">
        <f>VLOOKUP($B126,#REF!,4,FALSE)</f>
        <v>#REF!</v>
      </c>
      <c r="F126" s="68">
        <v>1</v>
      </c>
      <c r="G126" s="120" t="e">
        <f>VLOOKUP($B126,#REF!,13,FALSE)</f>
        <v>#REF!</v>
      </c>
      <c r="H126" s="24" t="e">
        <f>VLOOKUP($B126,#REF!,14,FALSE)</f>
        <v>#REF!</v>
      </c>
      <c r="I126" s="21" t="e">
        <f t="shared" si="14"/>
        <v>#REF!</v>
      </c>
      <c r="J126" s="22" t="e">
        <f t="shared" si="15"/>
        <v>#REF!</v>
      </c>
      <c r="K126" s="56" t="s">
        <v>159</v>
      </c>
      <c r="L126" s="25">
        <v>114028.04</v>
      </c>
      <c r="M126" s="17" t="e">
        <f t="shared" si="9"/>
        <v>#REF!</v>
      </c>
    </row>
    <row r="127" spans="1:13">
      <c r="A127" s="28" t="s">
        <v>467</v>
      </c>
      <c r="B127" s="5" t="s">
        <v>230</v>
      </c>
      <c r="C127" s="5" t="e">
        <f>VLOOKUP($B127,#REF!,2,FALSE)</f>
        <v>#REF!</v>
      </c>
      <c r="D127" s="4" t="e">
        <f>VLOOKUP($B127,#REF!,3,FALSE)</f>
        <v>#REF!</v>
      </c>
      <c r="E127" s="5" t="e">
        <f>VLOOKUP($B127,#REF!,4,FALSE)</f>
        <v>#REF!</v>
      </c>
      <c r="F127" s="68">
        <v>23184</v>
      </c>
      <c r="G127" s="120" t="e">
        <f>VLOOKUP($B127,#REF!,13,FALSE)</f>
        <v>#REF!</v>
      </c>
      <c r="H127" s="24" t="e">
        <f>VLOOKUP($B127,#REF!,14,FALSE)</f>
        <v>#REF!</v>
      </c>
      <c r="I127" s="21" t="e">
        <f t="shared" si="14"/>
        <v>#REF!</v>
      </c>
      <c r="J127" s="22" t="e">
        <f t="shared" si="15"/>
        <v>#REF!</v>
      </c>
      <c r="K127" s="56" t="s">
        <v>159</v>
      </c>
      <c r="L127" s="25">
        <v>3096027.71</v>
      </c>
      <c r="M127" s="17" t="e">
        <f t="shared" si="9"/>
        <v>#REF!</v>
      </c>
    </row>
    <row r="128" spans="1:13">
      <c r="A128" s="28" t="s">
        <v>468</v>
      </c>
      <c r="B128" s="5" t="s">
        <v>143</v>
      </c>
      <c r="C128" s="5" t="e">
        <f>VLOOKUP($B128,#REF!,2,FALSE)</f>
        <v>#REF!</v>
      </c>
      <c r="D128" s="4" t="e">
        <f>VLOOKUP($B128,#REF!,3,FALSE)</f>
        <v>#REF!</v>
      </c>
      <c r="E128" s="5" t="e">
        <f>VLOOKUP($B128,#REF!,4,FALSE)</f>
        <v>#REF!</v>
      </c>
      <c r="F128" s="68">
        <v>12</v>
      </c>
      <c r="G128" s="120" t="e">
        <f>VLOOKUP($B128,#REF!,13,FALSE)</f>
        <v>#REF!</v>
      </c>
      <c r="H128" s="24" t="e">
        <f>VLOOKUP($B128,#REF!,14,FALSE)</f>
        <v>#REF!</v>
      </c>
      <c r="I128" s="21" t="e">
        <f t="shared" si="14"/>
        <v>#REF!</v>
      </c>
      <c r="J128" s="22" t="e">
        <f t="shared" si="15"/>
        <v>#REF!</v>
      </c>
      <c r="K128" s="56" t="s">
        <v>159</v>
      </c>
      <c r="L128" s="25">
        <v>6405.19</v>
      </c>
      <c r="M128" s="17" t="e">
        <f t="shared" si="9"/>
        <v>#REF!</v>
      </c>
    </row>
    <row r="129" spans="1:50">
      <c r="A129" s="28" t="s">
        <v>469</v>
      </c>
      <c r="B129" s="5" t="s">
        <v>216</v>
      </c>
      <c r="C129" s="5" t="e">
        <f>VLOOKUP($B129,#REF!,2,FALSE)</f>
        <v>#REF!</v>
      </c>
      <c r="D129" s="4" t="e">
        <f>VLOOKUP($B129,#REF!,3,FALSE)</f>
        <v>#REF!</v>
      </c>
      <c r="E129" s="5" t="e">
        <f>VLOOKUP($B129,#REF!,4,FALSE)</f>
        <v>#REF!</v>
      </c>
      <c r="F129" s="68">
        <v>3</v>
      </c>
      <c r="G129" s="120" t="e">
        <f>VLOOKUP($B129,#REF!,13,FALSE)</f>
        <v>#REF!</v>
      </c>
      <c r="H129" s="24" t="e">
        <f>VLOOKUP($B129,#REF!,14,FALSE)</f>
        <v>#REF!</v>
      </c>
      <c r="I129" s="21" t="e">
        <f t="shared" si="14"/>
        <v>#REF!</v>
      </c>
      <c r="J129" s="22" t="e">
        <f t="shared" si="15"/>
        <v>#REF!</v>
      </c>
      <c r="K129" s="56" t="s">
        <v>159</v>
      </c>
      <c r="L129" s="25">
        <v>1647.95</v>
      </c>
      <c r="M129" s="17" t="e">
        <f t="shared" si="9"/>
        <v>#REF!</v>
      </c>
    </row>
    <row r="130" spans="1:50">
      <c r="A130" s="172" t="s">
        <v>470</v>
      </c>
      <c r="B130" s="145" t="s">
        <v>144</v>
      </c>
      <c r="C130" s="145" t="e">
        <f>VLOOKUP($B130,#REF!,2,FALSE)</f>
        <v>#REF!</v>
      </c>
      <c r="D130" s="162" t="e">
        <f>VLOOKUP($B130,#REF!,3,FALSE)</f>
        <v>#REF!</v>
      </c>
      <c r="E130" s="145" t="e">
        <f>VLOOKUP($B130,#REF!,4,FALSE)</f>
        <v>#REF!</v>
      </c>
      <c r="F130" s="289">
        <v>3</v>
      </c>
      <c r="G130" s="120" t="e">
        <f>VLOOKUP($B130,#REF!,13,FALSE)</f>
        <v>#REF!</v>
      </c>
      <c r="H130" s="24" t="e">
        <f>VLOOKUP($B130,#REF!,14,FALSE)</f>
        <v>#REF!</v>
      </c>
      <c r="I130" s="21" t="e">
        <f t="shared" si="14"/>
        <v>#REF!</v>
      </c>
      <c r="J130" s="22" t="e">
        <f t="shared" si="15"/>
        <v>#REF!</v>
      </c>
      <c r="K130" s="56" t="s">
        <v>159</v>
      </c>
      <c r="L130" s="25">
        <v>1652.26</v>
      </c>
      <c r="M130" s="17" t="e">
        <f t="shared" si="9"/>
        <v>#REF!</v>
      </c>
    </row>
    <row r="131" spans="1:50">
      <c r="A131" s="172" t="s">
        <v>471</v>
      </c>
      <c r="B131" s="145" t="s">
        <v>155</v>
      </c>
      <c r="C131" s="145" t="e">
        <f>VLOOKUP($B131,#REF!,2,FALSE)</f>
        <v>#REF!</v>
      </c>
      <c r="D131" s="162" t="e">
        <f>VLOOKUP($B131,#REF!,3,FALSE)</f>
        <v>#REF!</v>
      </c>
      <c r="E131" s="145" t="e">
        <f>VLOOKUP($B131,#REF!,4,FALSE)</f>
        <v>#REF!</v>
      </c>
      <c r="F131" s="289">
        <v>4170</v>
      </c>
      <c r="G131" s="120" t="e">
        <f>VLOOKUP($B131,#REF!,13,FALSE)</f>
        <v>#REF!</v>
      </c>
      <c r="H131" s="24" t="e">
        <f>VLOOKUP($B131,#REF!,14,FALSE)</f>
        <v>#REF!</v>
      </c>
      <c r="I131" s="21" t="e">
        <f t="shared" si="14"/>
        <v>#REF!</v>
      </c>
      <c r="J131" s="22" t="e">
        <f t="shared" si="15"/>
        <v>#REF!</v>
      </c>
      <c r="K131" s="56" t="s">
        <v>159</v>
      </c>
      <c r="L131" s="25">
        <v>44278.49</v>
      </c>
      <c r="M131" s="17" t="e">
        <f t="shared" si="9"/>
        <v>#REF!</v>
      </c>
    </row>
    <row r="132" spans="1:50" ht="36">
      <c r="A132" s="61" t="s">
        <v>472</v>
      </c>
      <c r="B132" s="62"/>
      <c r="C132" s="62"/>
      <c r="D132" s="63" t="s">
        <v>129</v>
      </c>
      <c r="E132" s="64"/>
      <c r="F132" s="63"/>
      <c r="G132" s="120"/>
      <c r="H132" s="24"/>
      <c r="I132" s="66"/>
      <c r="J132" s="67" t="e">
        <f>SUM(J133:J137)</f>
        <v>#REF!</v>
      </c>
      <c r="L132" s="25">
        <v>1509499.32</v>
      </c>
      <c r="M132" s="17" t="e">
        <f t="shared" si="9"/>
        <v>#REF!</v>
      </c>
    </row>
    <row r="133" spans="1:50">
      <c r="A133" s="28" t="s">
        <v>473</v>
      </c>
      <c r="B133" s="5" t="s">
        <v>301</v>
      </c>
      <c r="C133" s="5" t="e">
        <f>VLOOKUP($B133,#REF!,2,FALSE)</f>
        <v>#REF!</v>
      </c>
      <c r="D133" s="4" t="e">
        <f>VLOOKUP($B133,#REF!,3,FALSE)</f>
        <v>#REF!</v>
      </c>
      <c r="E133" s="5" t="e">
        <f>VLOOKUP($B133,#REF!,4,FALSE)</f>
        <v>#REF!</v>
      </c>
      <c r="F133" s="68">
        <v>1</v>
      </c>
      <c r="G133" s="120" t="e">
        <f>VLOOKUP($B133,#REF!,13,FALSE)</f>
        <v>#REF!</v>
      </c>
      <c r="H133" s="24" t="e">
        <f>VLOOKUP($B133,#REF!,14,FALSE)</f>
        <v>#REF!</v>
      </c>
      <c r="I133" s="21" t="e">
        <f>G133*H133</f>
        <v>#REF!</v>
      </c>
      <c r="J133" s="22" t="e">
        <f>ROUND(F133*(G133+I133),2)</f>
        <v>#REF!</v>
      </c>
      <c r="K133" s="56" t="s">
        <v>159</v>
      </c>
      <c r="L133" s="25">
        <v>14529.12</v>
      </c>
      <c r="M133" s="17" t="e">
        <f t="shared" si="9"/>
        <v>#REF!</v>
      </c>
    </row>
    <row r="134" spans="1:50">
      <c r="A134" s="28" t="s">
        <v>474</v>
      </c>
      <c r="B134" s="5" t="s">
        <v>145</v>
      </c>
      <c r="C134" s="5" t="e">
        <f>VLOOKUP($B134,#REF!,2,FALSE)</f>
        <v>#REF!</v>
      </c>
      <c r="D134" s="4" t="e">
        <f>VLOOKUP($B134,#REF!,3,FALSE)</f>
        <v>#REF!</v>
      </c>
      <c r="E134" s="5" t="e">
        <f>VLOOKUP($B134,#REF!,4,FALSE)</f>
        <v>#REF!</v>
      </c>
      <c r="F134" s="68">
        <v>1</v>
      </c>
      <c r="G134" s="120" t="e">
        <f>VLOOKUP($B134,#REF!,13,FALSE)</f>
        <v>#REF!</v>
      </c>
      <c r="H134" s="24" t="e">
        <f>VLOOKUP($B134,#REF!,14,FALSE)</f>
        <v>#REF!</v>
      </c>
      <c r="I134" s="21" t="e">
        <f>G134*H134</f>
        <v>#REF!</v>
      </c>
      <c r="J134" s="22" t="e">
        <f>ROUND(F134*(G134+I134),2)</f>
        <v>#REF!</v>
      </c>
      <c r="K134" s="56" t="s">
        <v>159</v>
      </c>
      <c r="L134" s="25">
        <v>2905.19</v>
      </c>
      <c r="M134" s="17" t="e">
        <f t="shared" si="9"/>
        <v>#REF!</v>
      </c>
    </row>
    <row r="135" spans="1:50">
      <c r="A135" s="28" t="s">
        <v>475</v>
      </c>
      <c r="B135" s="5" t="s">
        <v>45</v>
      </c>
      <c r="C135" s="5" t="e">
        <f>VLOOKUP($B135,#REF!,2,FALSE)</f>
        <v>#REF!</v>
      </c>
      <c r="D135" s="4" t="e">
        <f>VLOOKUP($B135,#REF!,3,FALSE)</f>
        <v>#REF!</v>
      </c>
      <c r="E135" s="5" t="e">
        <f>VLOOKUP($B135,#REF!,4,FALSE)</f>
        <v>#REF!</v>
      </c>
      <c r="F135" s="68">
        <v>23184</v>
      </c>
      <c r="G135" s="120" t="e">
        <f>VLOOKUP($B135,#REF!,13,FALSE)</f>
        <v>#REF!</v>
      </c>
      <c r="H135" s="24" t="e">
        <f>VLOOKUP($B135,#REF!,14,FALSE)</f>
        <v>#REF!</v>
      </c>
      <c r="I135" s="21" t="e">
        <f>G135*H135</f>
        <v>#REF!</v>
      </c>
      <c r="J135" s="22" t="e">
        <f>ROUND(F135*(G135+I135),2)</f>
        <v>#REF!</v>
      </c>
      <c r="K135" s="56" t="s">
        <v>159</v>
      </c>
      <c r="L135" s="25">
        <v>1413549.99</v>
      </c>
      <c r="M135" s="17" t="e">
        <f t="shared" ref="M135:M198" si="16">IF(L135=J135," ", "ERRO")</f>
        <v>#REF!</v>
      </c>
    </row>
    <row r="136" spans="1:50">
      <c r="A136" s="28" t="s">
        <v>476</v>
      </c>
      <c r="B136" s="5" t="s">
        <v>166</v>
      </c>
      <c r="C136" s="5" t="e">
        <f>VLOOKUP($B136,#REF!,2,FALSE)</f>
        <v>#REF!</v>
      </c>
      <c r="D136" s="4" t="e">
        <f>VLOOKUP($B136,#REF!,3,FALSE)</f>
        <v>#REF!</v>
      </c>
      <c r="E136" s="5" t="e">
        <f>VLOOKUP($B136,#REF!,4,FALSE)</f>
        <v>#REF!</v>
      </c>
      <c r="F136" s="68">
        <v>1030</v>
      </c>
      <c r="G136" s="120" t="e">
        <f>VLOOKUP($B136,#REF!,13,FALSE)</f>
        <v>#REF!</v>
      </c>
      <c r="H136" s="24" t="e">
        <f>VLOOKUP($B136,#REF!,14,FALSE)</f>
        <v>#REF!</v>
      </c>
      <c r="I136" s="21" t="e">
        <f>G136*H136</f>
        <v>#REF!</v>
      </c>
      <c r="J136" s="22" t="e">
        <f>ROUND(F136*(G136+I136),2)</f>
        <v>#REF!</v>
      </c>
      <c r="K136" s="56" t="s">
        <v>159</v>
      </c>
      <c r="L136" s="25">
        <v>13062.31</v>
      </c>
      <c r="M136" s="17" t="e">
        <f t="shared" si="16"/>
        <v>#REF!</v>
      </c>
    </row>
    <row r="137" spans="1:50">
      <c r="A137" s="28" t="s">
        <v>1276</v>
      </c>
      <c r="B137" s="5" t="s">
        <v>156</v>
      </c>
      <c r="C137" s="5" t="e">
        <f>VLOOKUP($B137,#REF!,2,FALSE)</f>
        <v>#REF!</v>
      </c>
      <c r="D137" s="4" t="e">
        <f>VLOOKUP($B137,#REF!,3,FALSE)</f>
        <v>#REF!</v>
      </c>
      <c r="E137" s="5" t="e">
        <f>VLOOKUP($B137,#REF!,4,FALSE)</f>
        <v>#REF!</v>
      </c>
      <c r="F137" s="68">
        <v>4170</v>
      </c>
      <c r="G137" s="120" t="e">
        <f>VLOOKUP($B137,#REF!,13,FALSE)</f>
        <v>#REF!</v>
      </c>
      <c r="H137" s="24" t="e">
        <f>VLOOKUP($B137,#REF!,14,FALSE)</f>
        <v>#REF!</v>
      </c>
      <c r="I137" s="21" t="e">
        <f>G137*H137</f>
        <v>#REF!</v>
      </c>
      <c r="J137" s="22" t="e">
        <f>ROUND(F137*(G137+I137),2)</f>
        <v>#REF!</v>
      </c>
      <c r="K137" s="56" t="s">
        <v>159</v>
      </c>
      <c r="L137" s="25">
        <v>65452.71</v>
      </c>
      <c r="M137" s="17" t="e">
        <f t="shared" si="16"/>
        <v>#REF!</v>
      </c>
    </row>
    <row r="138" spans="1:50" s="51" customFormat="1">
      <c r="A138" s="138" t="s">
        <v>477</v>
      </c>
      <c r="B138" s="139"/>
      <c r="C138" s="139"/>
      <c r="D138" s="140" t="s">
        <v>131</v>
      </c>
      <c r="E138" s="140"/>
      <c r="F138" s="140"/>
      <c r="G138" s="141"/>
      <c r="H138" s="141"/>
      <c r="I138" s="140"/>
      <c r="J138" s="143" t="e">
        <f>SUM(J139,J141)</f>
        <v>#REF!</v>
      </c>
      <c r="L138" s="51">
        <v>290601.02</v>
      </c>
      <c r="M138" s="17" t="e">
        <f t="shared" si="16"/>
        <v>#REF!</v>
      </c>
    </row>
    <row r="139" spans="1:50">
      <c r="A139" s="61" t="s">
        <v>478</v>
      </c>
      <c r="B139" s="62"/>
      <c r="C139" s="62"/>
      <c r="D139" s="63" t="s">
        <v>21</v>
      </c>
      <c r="E139" s="64"/>
      <c r="F139" s="63"/>
      <c r="G139" s="65"/>
      <c r="H139" s="24"/>
      <c r="I139" s="66"/>
      <c r="J139" s="67" t="e">
        <f>SUM(J140)</f>
        <v>#REF!</v>
      </c>
      <c r="L139" s="25">
        <v>270229.13</v>
      </c>
      <c r="M139" s="17" t="e">
        <f t="shared" si="16"/>
        <v>#REF!</v>
      </c>
    </row>
    <row r="140" spans="1:50">
      <c r="A140" s="28" t="s">
        <v>479</v>
      </c>
      <c r="B140" s="5" t="s">
        <v>146</v>
      </c>
      <c r="C140" s="5" t="e">
        <f>VLOOKUP($B140,#REF!,2,FALSE)</f>
        <v>#REF!</v>
      </c>
      <c r="D140" s="4" t="e">
        <f>VLOOKUP($B140,#REF!,3,FALSE)</f>
        <v>#REF!</v>
      </c>
      <c r="E140" s="5" t="e">
        <f>VLOOKUP($B140,#REF!,4,FALSE)</f>
        <v>#REF!</v>
      </c>
      <c r="F140" s="68">
        <v>1</v>
      </c>
      <c r="G140" s="120" t="e">
        <f>VLOOKUP($B140,#REF!,13,FALSE)</f>
        <v>#REF!</v>
      </c>
      <c r="H140" s="24" t="e">
        <f>VLOOKUP($B140,#REF!,14,FALSE)</f>
        <v>#REF!</v>
      </c>
      <c r="I140" s="21" t="e">
        <f>G140*H140</f>
        <v>#REF!</v>
      </c>
      <c r="J140" s="22" t="e">
        <f>ROUND(F140*(G140+I140),2)</f>
        <v>#REF!</v>
      </c>
      <c r="K140" s="56" t="s">
        <v>159</v>
      </c>
      <c r="L140" s="25">
        <v>270229.13</v>
      </c>
      <c r="M140" s="17" t="e">
        <f t="shared" si="16"/>
        <v>#REF!</v>
      </c>
    </row>
    <row r="141" spans="1:50" ht="36">
      <c r="A141" s="61" t="s">
        <v>480</v>
      </c>
      <c r="B141" s="62"/>
      <c r="C141" s="62"/>
      <c r="D141" s="63" t="s">
        <v>129</v>
      </c>
      <c r="E141" s="64"/>
      <c r="F141" s="63"/>
      <c r="G141" s="65"/>
      <c r="H141" s="24"/>
      <c r="I141" s="21"/>
      <c r="J141" s="144" t="e">
        <f>SUM(J142)</f>
        <v>#REF!</v>
      </c>
      <c r="L141" s="25">
        <v>20371.89</v>
      </c>
      <c r="M141" s="17" t="e">
        <f t="shared" si="16"/>
        <v>#REF!</v>
      </c>
    </row>
    <row r="142" spans="1:50">
      <c r="A142" s="28" t="s">
        <v>481</v>
      </c>
      <c r="B142" s="5" t="s">
        <v>147</v>
      </c>
      <c r="C142" s="5" t="e">
        <f>VLOOKUP($B142,#REF!,2,FALSE)</f>
        <v>#REF!</v>
      </c>
      <c r="D142" s="4" t="e">
        <f>VLOOKUP($B142,#REF!,3,FALSE)</f>
        <v>#REF!</v>
      </c>
      <c r="E142" s="5" t="e">
        <f>VLOOKUP($B142,#REF!,4,FALSE)</f>
        <v>#REF!</v>
      </c>
      <c r="F142" s="68">
        <v>1</v>
      </c>
      <c r="G142" s="120" t="e">
        <f>VLOOKUP($B142,#REF!,13,FALSE)</f>
        <v>#REF!</v>
      </c>
      <c r="H142" s="24" t="e">
        <f>VLOOKUP($B142,#REF!,14,FALSE)</f>
        <v>#REF!</v>
      </c>
      <c r="I142" s="21" t="e">
        <f>G142*H142</f>
        <v>#REF!</v>
      </c>
      <c r="J142" s="22" t="e">
        <f>ROUND(F142*(G142+I142),2)</f>
        <v>#REF!</v>
      </c>
      <c r="K142" s="56" t="s">
        <v>159</v>
      </c>
      <c r="L142" s="25">
        <v>20371.89</v>
      </c>
      <c r="M142" s="17" t="e">
        <f t="shared" si="16"/>
        <v>#REF!</v>
      </c>
    </row>
    <row r="143" spans="1:50" s="51" customFormat="1">
      <c r="A143" s="138" t="s">
        <v>482</v>
      </c>
      <c r="B143" s="139"/>
      <c r="C143" s="139"/>
      <c r="D143" s="140" t="s">
        <v>175</v>
      </c>
      <c r="E143" s="140"/>
      <c r="F143" s="140"/>
      <c r="G143" s="141"/>
      <c r="H143" s="141"/>
      <c r="I143" s="140"/>
      <c r="J143" s="143" t="e">
        <f>SUM(J144,J158,J172)</f>
        <v>#REF!</v>
      </c>
      <c r="L143" s="51">
        <v>518544.95000000007</v>
      </c>
      <c r="M143" s="17" t="e">
        <f t="shared" si="16"/>
        <v>#REF!</v>
      </c>
    </row>
    <row r="144" spans="1:50" s="51" customFormat="1">
      <c r="A144" s="47" t="s">
        <v>483</v>
      </c>
      <c r="B144" s="48"/>
      <c r="C144" s="48"/>
      <c r="D144" s="53" t="s">
        <v>15</v>
      </c>
      <c r="E144" s="53"/>
      <c r="F144" s="53"/>
      <c r="G144" s="78"/>
      <c r="H144" s="24"/>
      <c r="I144" s="53"/>
      <c r="J144" s="55" t="e">
        <f>SUM(J145:J157)</f>
        <v>#REF!</v>
      </c>
      <c r="L144" s="50">
        <v>206674.08000000002</v>
      </c>
      <c r="M144" s="17" t="e">
        <f t="shared" si="16"/>
        <v>#REF!</v>
      </c>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row>
    <row r="145" spans="1:50">
      <c r="A145" s="3" t="s">
        <v>484</v>
      </c>
      <c r="B145" s="5" t="s">
        <v>176</v>
      </c>
      <c r="C145" s="5" t="e">
        <f>VLOOKUP($B145,#REF!,2,FALSE)</f>
        <v>#REF!</v>
      </c>
      <c r="D145" s="4" t="e">
        <f>VLOOKUP($B145,#REF!,3,FALSE)</f>
        <v>#REF!</v>
      </c>
      <c r="E145" s="5" t="e">
        <f>VLOOKUP($B145,#REF!,4,FALSE)</f>
        <v>#REF!</v>
      </c>
      <c r="F145" s="68">
        <v>1</v>
      </c>
      <c r="G145" s="120" t="e">
        <f>VLOOKUP($B145,#REF!,13,FALSE)</f>
        <v>#REF!</v>
      </c>
      <c r="H145" s="24" t="e">
        <f>VLOOKUP($B145,#REF!,14,FALSE)</f>
        <v>#REF!</v>
      </c>
      <c r="I145" s="21" t="e">
        <f t="shared" ref="I145:I157" si="17">G145*H145</f>
        <v>#REF!</v>
      </c>
      <c r="J145" s="22" t="e">
        <f t="shared" ref="J145:J157" si="18">ROUND(F145*(G145+I145),2)</f>
        <v>#REF!</v>
      </c>
      <c r="K145" s="56" t="s">
        <v>159</v>
      </c>
      <c r="L145" s="25">
        <v>35316</v>
      </c>
      <c r="M145" s="17" t="e">
        <f t="shared" si="16"/>
        <v>#REF!</v>
      </c>
    </row>
    <row r="146" spans="1:50">
      <c r="A146" s="3" t="s">
        <v>485</v>
      </c>
      <c r="B146" s="5" t="s">
        <v>177</v>
      </c>
      <c r="C146" s="5" t="e">
        <f>VLOOKUP($B146,#REF!,2,FALSE)</f>
        <v>#REF!</v>
      </c>
      <c r="D146" s="4" t="e">
        <f>VLOOKUP($B146,#REF!,3,FALSE)</f>
        <v>#REF!</v>
      </c>
      <c r="E146" s="5" t="e">
        <f>VLOOKUP($B146,#REF!,4,FALSE)</f>
        <v>#REF!</v>
      </c>
      <c r="F146" s="68">
        <v>1</v>
      </c>
      <c r="G146" s="120" t="e">
        <f>VLOOKUP($B146,#REF!,13,FALSE)</f>
        <v>#REF!</v>
      </c>
      <c r="H146" s="24" t="e">
        <f>VLOOKUP($B146,#REF!,14,FALSE)</f>
        <v>#REF!</v>
      </c>
      <c r="I146" s="21" t="e">
        <f t="shared" si="17"/>
        <v>#REF!</v>
      </c>
      <c r="J146" s="22" t="e">
        <f t="shared" si="18"/>
        <v>#REF!</v>
      </c>
      <c r="K146" s="56" t="s">
        <v>159</v>
      </c>
      <c r="L146" s="25">
        <v>4743.2700000000004</v>
      </c>
      <c r="M146" s="17" t="e">
        <f t="shared" si="16"/>
        <v>#REF!</v>
      </c>
    </row>
    <row r="147" spans="1:50">
      <c r="A147" s="3" t="s">
        <v>486</v>
      </c>
      <c r="B147" s="5" t="s">
        <v>178</v>
      </c>
      <c r="C147" s="5" t="e">
        <f>VLOOKUP($B147,#REF!,2,FALSE)</f>
        <v>#REF!</v>
      </c>
      <c r="D147" s="4" t="e">
        <f>VLOOKUP($B147,#REF!,3,FALSE)</f>
        <v>#REF!</v>
      </c>
      <c r="E147" s="5" t="e">
        <f>VLOOKUP($B147,#REF!,4,FALSE)</f>
        <v>#REF!</v>
      </c>
      <c r="F147" s="68">
        <v>2</v>
      </c>
      <c r="G147" s="120" t="e">
        <f>VLOOKUP($B147,#REF!,13,FALSE)</f>
        <v>#REF!</v>
      </c>
      <c r="H147" s="24" t="e">
        <f>VLOOKUP($B147,#REF!,14,FALSE)</f>
        <v>#REF!</v>
      </c>
      <c r="I147" s="21" t="e">
        <f t="shared" si="17"/>
        <v>#REF!</v>
      </c>
      <c r="J147" s="22" t="e">
        <f t="shared" si="18"/>
        <v>#REF!</v>
      </c>
      <c r="K147" s="56" t="s">
        <v>159</v>
      </c>
      <c r="L147" s="25">
        <v>967.26</v>
      </c>
      <c r="M147" s="17" t="e">
        <f t="shared" si="16"/>
        <v>#REF!</v>
      </c>
    </row>
    <row r="148" spans="1:50">
      <c r="A148" s="3" t="s">
        <v>487</v>
      </c>
      <c r="B148" s="5" t="s">
        <v>179</v>
      </c>
      <c r="C148" s="5" t="e">
        <f>VLOOKUP($B148,#REF!,2,FALSE)</f>
        <v>#REF!</v>
      </c>
      <c r="D148" s="4" t="e">
        <f>VLOOKUP($B148,#REF!,3,FALSE)</f>
        <v>#REF!</v>
      </c>
      <c r="E148" s="5" t="e">
        <f>VLOOKUP($B148,#REF!,4,FALSE)</f>
        <v>#REF!</v>
      </c>
      <c r="F148" s="68">
        <v>40</v>
      </c>
      <c r="G148" s="120" t="e">
        <f>VLOOKUP($B148,#REF!,13,FALSE)</f>
        <v>#REF!</v>
      </c>
      <c r="H148" s="24" t="e">
        <f>VLOOKUP($B148,#REF!,14,FALSE)</f>
        <v>#REF!</v>
      </c>
      <c r="I148" s="21" t="e">
        <f t="shared" si="17"/>
        <v>#REF!</v>
      </c>
      <c r="J148" s="22" t="e">
        <f t="shared" si="18"/>
        <v>#REF!</v>
      </c>
      <c r="K148" s="56" t="s">
        <v>159</v>
      </c>
      <c r="L148" s="25">
        <v>72052.17</v>
      </c>
      <c r="M148" s="17" t="e">
        <f t="shared" si="16"/>
        <v>#REF!</v>
      </c>
    </row>
    <row r="149" spans="1:50">
      <c r="A149" s="3" t="s">
        <v>488</v>
      </c>
      <c r="B149" s="5" t="s">
        <v>180</v>
      </c>
      <c r="C149" s="5" t="e">
        <f>VLOOKUP($B149,#REF!,2,FALSE)</f>
        <v>#REF!</v>
      </c>
      <c r="D149" s="4" t="e">
        <f>VLOOKUP($B149,#REF!,3,FALSE)</f>
        <v>#REF!</v>
      </c>
      <c r="E149" s="5" t="e">
        <f>VLOOKUP($B149,#REF!,4,FALSE)</f>
        <v>#REF!</v>
      </c>
      <c r="F149" s="68">
        <v>40</v>
      </c>
      <c r="G149" s="120" t="e">
        <f>VLOOKUP($B149,#REF!,13,FALSE)</f>
        <v>#REF!</v>
      </c>
      <c r="H149" s="24" t="e">
        <f>VLOOKUP($B149,#REF!,14,FALSE)</f>
        <v>#REF!</v>
      </c>
      <c r="I149" s="21" t="e">
        <f t="shared" si="17"/>
        <v>#REF!</v>
      </c>
      <c r="J149" s="22" t="e">
        <f t="shared" si="18"/>
        <v>#REF!</v>
      </c>
      <c r="K149" s="56" t="s">
        <v>159</v>
      </c>
      <c r="L149" s="25">
        <v>5660.45</v>
      </c>
      <c r="M149" s="17" t="e">
        <f t="shared" si="16"/>
        <v>#REF!</v>
      </c>
    </row>
    <row r="150" spans="1:50">
      <c r="A150" s="3" t="s">
        <v>489</v>
      </c>
      <c r="B150" s="5" t="s">
        <v>181</v>
      </c>
      <c r="C150" s="5" t="e">
        <f>VLOOKUP($B150,#REF!,2,FALSE)</f>
        <v>#REF!</v>
      </c>
      <c r="D150" s="4" t="e">
        <f>VLOOKUP($B150,#REF!,3,FALSE)</f>
        <v>#REF!</v>
      </c>
      <c r="E150" s="5" t="e">
        <f>VLOOKUP($B150,#REF!,4,FALSE)</f>
        <v>#REF!</v>
      </c>
      <c r="F150" s="68">
        <v>1750</v>
      </c>
      <c r="G150" s="120" t="e">
        <f>VLOOKUP($B150,#REF!,13,FALSE)</f>
        <v>#REF!</v>
      </c>
      <c r="H150" s="24" t="e">
        <f>VLOOKUP($B150,#REF!,14,FALSE)</f>
        <v>#REF!</v>
      </c>
      <c r="I150" s="21" t="e">
        <f t="shared" si="17"/>
        <v>#REF!</v>
      </c>
      <c r="J150" s="22" t="e">
        <f t="shared" si="18"/>
        <v>#REF!</v>
      </c>
      <c r="K150" s="56" t="s">
        <v>159</v>
      </c>
      <c r="L150" s="25">
        <v>43262.1</v>
      </c>
      <c r="M150" s="17" t="e">
        <f t="shared" si="16"/>
        <v>#REF!</v>
      </c>
    </row>
    <row r="151" spans="1:50">
      <c r="A151" s="3" t="s">
        <v>490</v>
      </c>
      <c r="B151" s="5" t="s">
        <v>182</v>
      </c>
      <c r="C151" s="5" t="e">
        <f>VLOOKUP($B151,#REF!,2,FALSE)</f>
        <v>#REF!</v>
      </c>
      <c r="D151" s="4" t="e">
        <f>VLOOKUP($B151,#REF!,3,FALSE)</f>
        <v>#REF!</v>
      </c>
      <c r="E151" s="5" t="e">
        <f>VLOOKUP($B151,#REF!,4,FALSE)</f>
        <v>#REF!</v>
      </c>
      <c r="F151" s="68">
        <v>1350</v>
      </c>
      <c r="G151" s="120" t="e">
        <f>VLOOKUP($B151,#REF!,13,FALSE)</f>
        <v>#REF!</v>
      </c>
      <c r="H151" s="24" t="e">
        <f>VLOOKUP($B151,#REF!,14,FALSE)</f>
        <v>#REF!</v>
      </c>
      <c r="I151" s="21" t="e">
        <f t="shared" si="17"/>
        <v>#REF!</v>
      </c>
      <c r="J151" s="22" t="e">
        <f t="shared" si="18"/>
        <v>#REF!</v>
      </c>
      <c r="K151" s="56" t="s">
        <v>159</v>
      </c>
      <c r="L151" s="25">
        <v>14350.66</v>
      </c>
      <c r="M151" s="17" t="e">
        <f t="shared" si="16"/>
        <v>#REF!</v>
      </c>
    </row>
    <row r="152" spans="1:50">
      <c r="A152" s="3" t="s">
        <v>491</v>
      </c>
      <c r="B152" s="5" t="s">
        <v>183</v>
      </c>
      <c r="C152" s="5" t="e">
        <f>VLOOKUP($B152,#REF!,2,FALSE)</f>
        <v>#REF!</v>
      </c>
      <c r="D152" s="4" t="e">
        <f>VLOOKUP($B152,#REF!,3,FALSE)</f>
        <v>#REF!</v>
      </c>
      <c r="E152" s="5" t="e">
        <f>VLOOKUP($B152,#REF!,4,FALSE)</f>
        <v>#REF!</v>
      </c>
      <c r="F152" s="68">
        <v>2</v>
      </c>
      <c r="G152" s="120" t="e">
        <f>VLOOKUP($B152,#REF!,13,FALSE)</f>
        <v>#REF!</v>
      </c>
      <c r="H152" s="24" t="e">
        <f>VLOOKUP($B152,#REF!,14,FALSE)</f>
        <v>#REF!</v>
      </c>
      <c r="I152" s="21" t="e">
        <f t="shared" si="17"/>
        <v>#REF!</v>
      </c>
      <c r="J152" s="22" t="e">
        <f t="shared" si="18"/>
        <v>#REF!</v>
      </c>
      <c r="K152" s="56" t="s">
        <v>159</v>
      </c>
      <c r="L152" s="25">
        <v>2606.77</v>
      </c>
      <c r="M152" s="17" t="e">
        <f t="shared" si="16"/>
        <v>#REF!</v>
      </c>
    </row>
    <row r="153" spans="1:50">
      <c r="A153" s="3" t="s">
        <v>492</v>
      </c>
      <c r="B153" s="5" t="s">
        <v>184</v>
      </c>
      <c r="C153" s="5" t="e">
        <f>VLOOKUP($B153,#REF!,2,FALSE)</f>
        <v>#REF!</v>
      </c>
      <c r="D153" s="4" t="e">
        <f>VLOOKUP($B153,#REF!,3,FALSE)</f>
        <v>#REF!</v>
      </c>
      <c r="E153" s="5" t="e">
        <f>VLOOKUP($B153,#REF!,4,FALSE)</f>
        <v>#REF!</v>
      </c>
      <c r="F153" s="68">
        <v>40</v>
      </c>
      <c r="G153" s="120" t="e">
        <f>VLOOKUP($B153,#REF!,13,FALSE)</f>
        <v>#REF!</v>
      </c>
      <c r="H153" s="24" t="e">
        <f>VLOOKUP($B153,#REF!,14,FALSE)</f>
        <v>#REF!</v>
      </c>
      <c r="I153" s="21" t="e">
        <f t="shared" si="17"/>
        <v>#REF!</v>
      </c>
      <c r="J153" s="22" t="e">
        <f t="shared" si="18"/>
        <v>#REF!</v>
      </c>
      <c r="K153" s="56" t="s">
        <v>159</v>
      </c>
      <c r="L153" s="25">
        <v>271.23</v>
      </c>
      <c r="M153" s="17" t="e">
        <f t="shared" si="16"/>
        <v>#REF!</v>
      </c>
    </row>
    <row r="154" spans="1:50">
      <c r="A154" s="3" t="s">
        <v>493</v>
      </c>
      <c r="B154" s="5" t="s">
        <v>185</v>
      </c>
      <c r="C154" s="5" t="e">
        <f>VLOOKUP($B154,#REF!,2,FALSE)</f>
        <v>#REF!</v>
      </c>
      <c r="D154" s="4" t="e">
        <f>VLOOKUP($B154,#REF!,3,FALSE)</f>
        <v>#REF!</v>
      </c>
      <c r="E154" s="5" t="e">
        <f>VLOOKUP($B154,#REF!,4,FALSE)</f>
        <v>#REF!</v>
      </c>
      <c r="F154" s="68">
        <v>2</v>
      </c>
      <c r="G154" s="120" t="e">
        <f>VLOOKUP($B154,#REF!,13,FALSE)</f>
        <v>#REF!</v>
      </c>
      <c r="H154" s="24" t="e">
        <f>VLOOKUP($B154,#REF!,14,FALSE)</f>
        <v>#REF!</v>
      </c>
      <c r="I154" s="21" t="e">
        <f t="shared" si="17"/>
        <v>#REF!</v>
      </c>
      <c r="J154" s="22" t="e">
        <f t="shared" si="18"/>
        <v>#REF!</v>
      </c>
      <c r="K154" s="56" t="s">
        <v>159</v>
      </c>
      <c r="L154" s="25">
        <v>967.23</v>
      </c>
      <c r="M154" s="17" t="e">
        <f t="shared" si="16"/>
        <v>#REF!</v>
      </c>
    </row>
    <row r="155" spans="1:50">
      <c r="A155" s="3" t="s">
        <v>494</v>
      </c>
      <c r="B155" s="5" t="s">
        <v>186</v>
      </c>
      <c r="C155" s="5" t="e">
        <f>VLOOKUP($B155,#REF!,2,FALSE)</f>
        <v>#REF!</v>
      </c>
      <c r="D155" s="4" t="e">
        <f>VLOOKUP($B155,#REF!,3,FALSE)</f>
        <v>#REF!</v>
      </c>
      <c r="E155" s="5" t="e">
        <f>VLOOKUP($B155,#REF!,4,FALSE)</f>
        <v>#REF!</v>
      </c>
      <c r="F155" s="68">
        <v>1</v>
      </c>
      <c r="G155" s="120" t="e">
        <f>VLOOKUP($B155,#REF!,13,FALSE)</f>
        <v>#REF!</v>
      </c>
      <c r="H155" s="24" t="e">
        <f>VLOOKUP($B155,#REF!,14,FALSE)</f>
        <v>#REF!</v>
      </c>
      <c r="I155" s="21" t="e">
        <f t="shared" si="17"/>
        <v>#REF!</v>
      </c>
      <c r="J155" s="22" t="e">
        <f t="shared" si="18"/>
        <v>#REF!</v>
      </c>
      <c r="K155" s="56" t="s">
        <v>159</v>
      </c>
      <c r="L155" s="25">
        <v>2449.2800000000002</v>
      </c>
      <c r="M155" s="17" t="e">
        <f t="shared" si="16"/>
        <v>#REF!</v>
      </c>
    </row>
    <row r="156" spans="1:50">
      <c r="A156" s="3" t="s">
        <v>495</v>
      </c>
      <c r="B156" s="5" t="s">
        <v>187</v>
      </c>
      <c r="C156" s="5" t="e">
        <f>VLOOKUP($B156,#REF!,2,FALSE)</f>
        <v>#REF!</v>
      </c>
      <c r="D156" s="4" t="e">
        <f>VLOOKUP($B156,#REF!,3,FALSE)</f>
        <v>#REF!</v>
      </c>
      <c r="E156" s="5" t="e">
        <f>VLOOKUP($B156,#REF!,4,FALSE)</f>
        <v>#REF!</v>
      </c>
      <c r="F156" s="68">
        <v>1</v>
      </c>
      <c r="G156" s="120" t="e">
        <f>VLOOKUP($B156,#REF!,13,FALSE)</f>
        <v>#REF!</v>
      </c>
      <c r="H156" s="24" t="e">
        <f>VLOOKUP($B156,#REF!,14,FALSE)</f>
        <v>#REF!</v>
      </c>
      <c r="I156" s="21" t="e">
        <f t="shared" si="17"/>
        <v>#REF!</v>
      </c>
      <c r="J156" s="22" t="e">
        <f t="shared" si="18"/>
        <v>#REF!</v>
      </c>
      <c r="K156" s="56" t="s">
        <v>159</v>
      </c>
      <c r="L156" s="25">
        <v>483.62</v>
      </c>
      <c r="M156" s="17" t="e">
        <f t="shared" si="16"/>
        <v>#REF!</v>
      </c>
    </row>
    <row r="157" spans="1:50">
      <c r="A157" s="3" t="s">
        <v>496</v>
      </c>
      <c r="B157" s="5" t="s">
        <v>188</v>
      </c>
      <c r="C157" s="5" t="e">
        <f>VLOOKUP($B157,#REF!,2,FALSE)</f>
        <v>#REF!</v>
      </c>
      <c r="D157" s="4" t="e">
        <f>VLOOKUP($B157,#REF!,3,FALSE)</f>
        <v>#REF!</v>
      </c>
      <c r="E157" s="5" t="e">
        <f>VLOOKUP($B157,#REF!,4,FALSE)</f>
        <v>#REF!</v>
      </c>
      <c r="F157" s="68">
        <v>1</v>
      </c>
      <c r="G157" s="120" t="e">
        <f>VLOOKUP($B157,#REF!,13,FALSE)</f>
        <v>#REF!</v>
      </c>
      <c r="H157" s="24" t="e">
        <f>VLOOKUP($B157,#REF!,14,FALSE)</f>
        <v>#REF!</v>
      </c>
      <c r="I157" s="21" t="e">
        <f t="shared" si="17"/>
        <v>#REF!</v>
      </c>
      <c r="J157" s="22" t="e">
        <f t="shared" si="18"/>
        <v>#REF!</v>
      </c>
      <c r="K157" s="56" t="s">
        <v>159</v>
      </c>
      <c r="L157" s="25">
        <v>23544.04</v>
      </c>
      <c r="M157" s="17" t="e">
        <f t="shared" si="16"/>
        <v>#REF!</v>
      </c>
    </row>
    <row r="158" spans="1:50" s="51" customFormat="1" ht="36">
      <c r="A158" s="47" t="s">
        <v>497</v>
      </c>
      <c r="B158" s="48"/>
      <c r="C158" s="48"/>
      <c r="D158" s="53" t="s">
        <v>189</v>
      </c>
      <c r="E158" s="53"/>
      <c r="F158" s="53"/>
      <c r="G158" s="78"/>
      <c r="H158" s="24"/>
      <c r="I158" s="53"/>
      <c r="J158" s="55" t="e">
        <f>SUM(J159:J171)</f>
        <v>#REF!</v>
      </c>
      <c r="L158" s="50">
        <v>287364.87000000005</v>
      </c>
      <c r="M158" s="17" t="e">
        <f t="shared" si="16"/>
        <v>#REF!</v>
      </c>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row>
    <row r="159" spans="1:50">
      <c r="A159" s="3" t="s">
        <v>498</v>
      </c>
      <c r="B159" s="5" t="s">
        <v>190</v>
      </c>
      <c r="C159" s="5" t="e">
        <f>VLOOKUP($B159,#REF!,2,FALSE)</f>
        <v>#REF!</v>
      </c>
      <c r="D159" s="4" t="e">
        <f>VLOOKUP($B159,#REF!,3,FALSE)</f>
        <v>#REF!</v>
      </c>
      <c r="E159" s="5" t="e">
        <f>VLOOKUP($B159,#REF!,4,FALSE)</f>
        <v>#REF!</v>
      </c>
      <c r="F159" s="68">
        <v>1</v>
      </c>
      <c r="G159" s="120" t="e">
        <f>VLOOKUP($B159,#REF!,13,FALSE)</f>
        <v>#REF!</v>
      </c>
      <c r="H159" s="24" t="e">
        <f>VLOOKUP($B159,#REF!,14,FALSE)</f>
        <v>#REF!</v>
      </c>
      <c r="I159" s="21" t="e">
        <f t="shared" ref="I159:I171" si="19">G159*H159</f>
        <v>#REF!</v>
      </c>
      <c r="J159" s="22" t="e">
        <f t="shared" ref="J159:J171" si="20">ROUND(F159*(G159+I159),2)</f>
        <v>#REF!</v>
      </c>
      <c r="K159" s="56" t="s">
        <v>159</v>
      </c>
      <c r="L159" s="25">
        <v>24266.7</v>
      </c>
      <c r="M159" s="17" t="e">
        <f t="shared" si="16"/>
        <v>#REF!</v>
      </c>
    </row>
    <row r="160" spans="1:50">
      <c r="A160" s="3" t="s">
        <v>499</v>
      </c>
      <c r="B160" s="5" t="s">
        <v>191</v>
      </c>
      <c r="C160" s="5" t="e">
        <f>VLOOKUP($B160,#REF!,2,FALSE)</f>
        <v>#REF!</v>
      </c>
      <c r="D160" s="4" t="e">
        <f>VLOOKUP($B160,#REF!,3,FALSE)</f>
        <v>#REF!</v>
      </c>
      <c r="E160" s="5" t="e">
        <f>VLOOKUP($B160,#REF!,4,FALSE)</f>
        <v>#REF!</v>
      </c>
      <c r="F160" s="68">
        <v>1</v>
      </c>
      <c r="G160" s="120" t="e">
        <f>VLOOKUP($B160,#REF!,13,FALSE)</f>
        <v>#REF!</v>
      </c>
      <c r="H160" s="24" t="e">
        <f>VLOOKUP($B160,#REF!,14,FALSE)</f>
        <v>#REF!</v>
      </c>
      <c r="I160" s="21" t="e">
        <f t="shared" si="19"/>
        <v>#REF!</v>
      </c>
      <c r="J160" s="22" t="e">
        <f t="shared" si="20"/>
        <v>#REF!</v>
      </c>
      <c r="K160" s="56" t="s">
        <v>159</v>
      </c>
      <c r="L160" s="25">
        <v>4657.1000000000004</v>
      </c>
      <c r="M160" s="17" t="e">
        <f t="shared" si="16"/>
        <v>#REF!</v>
      </c>
    </row>
    <row r="161" spans="1:50">
      <c r="A161" s="3" t="s">
        <v>500</v>
      </c>
      <c r="B161" s="5" t="s">
        <v>192</v>
      </c>
      <c r="C161" s="5" t="e">
        <f>VLOOKUP($B161,#REF!,2,FALSE)</f>
        <v>#REF!</v>
      </c>
      <c r="D161" s="4" t="e">
        <f>VLOOKUP($B161,#REF!,3,FALSE)</f>
        <v>#REF!</v>
      </c>
      <c r="E161" s="5" t="e">
        <f>VLOOKUP($B161,#REF!,4,FALSE)</f>
        <v>#REF!</v>
      </c>
      <c r="F161" s="68">
        <v>1</v>
      </c>
      <c r="G161" s="120" t="e">
        <f>VLOOKUP($B161,#REF!,13,FALSE)</f>
        <v>#REF!</v>
      </c>
      <c r="H161" s="24" t="e">
        <f>VLOOKUP($B161,#REF!,14,FALSE)</f>
        <v>#REF!</v>
      </c>
      <c r="I161" s="21" t="e">
        <f t="shared" si="19"/>
        <v>#REF!</v>
      </c>
      <c r="J161" s="22" t="e">
        <f t="shared" si="20"/>
        <v>#REF!</v>
      </c>
      <c r="K161" s="56" t="s">
        <v>159</v>
      </c>
      <c r="L161" s="25">
        <v>3979.9</v>
      </c>
      <c r="M161" s="17" t="e">
        <f t="shared" si="16"/>
        <v>#REF!</v>
      </c>
    </row>
    <row r="162" spans="1:50">
      <c r="A162" s="3" t="s">
        <v>501</v>
      </c>
      <c r="B162" s="5" t="s">
        <v>193</v>
      </c>
      <c r="C162" s="5" t="e">
        <f>VLOOKUP($B162,#REF!,2,FALSE)</f>
        <v>#REF!</v>
      </c>
      <c r="D162" s="4" t="e">
        <f>VLOOKUP($B162,#REF!,3,FALSE)</f>
        <v>#REF!</v>
      </c>
      <c r="E162" s="5" t="e">
        <f>VLOOKUP($B162,#REF!,4,FALSE)</f>
        <v>#REF!</v>
      </c>
      <c r="F162" s="68">
        <v>40</v>
      </c>
      <c r="G162" s="120" t="e">
        <f>VLOOKUP($B162,#REF!,13,FALSE)</f>
        <v>#REF!</v>
      </c>
      <c r="H162" s="24" t="e">
        <f>VLOOKUP($B162,#REF!,14,FALSE)</f>
        <v>#REF!</v>
      </c>
      <c r="I162" s="21" t="e">
        <f t="shared" si="19"/>
        <v>#REF!</v>
      </c>
      <c r="J162" s="22" t="e">
        <f t="shared" si="20"/>
        <v>#REF!</v>
      </c>
      <c r="K162" s="56" t="s">
        <v>159</v>
      </c>
      <c r="L162" s="25">
        <v>87034.53</v>
      </c>
      <c r="M162" s="17" t="e">
        <f t="shared" si="16"/>
        <v>#REF!</v>
      </c>
    </row>
    <row r="163" spans="1:50">
      <c r="A163" s="3" t="s">
        <v>502</v>
      </c>
      <c r="B163" s="5" t="s">
        <v>194</v>
      </c>
      <c r="C163" s="5" t="e">
        <f>VLOOKUP($B163,#REF!,2,FALSE)</f>
        <v>#REF!</v>
      </c>
      <c r="D163" s="4" t="e">
        <f>VLOOKUP($B163,#REF!,3,FALSE)</f>
        <v>#REF!</v>
      </c>
      <c r="E163" s="5" t="e">
        <f>VLOOKUP($B163,#REF!,4,FALSE)</f>
        <v>#REF!</v>
      </c>
      <c r="F163" s="68">
        <v>40</v>
      </c>
      <c r="G163" s="120" t="e">
        <f>VLOOKUP($B163,#REF!,13,FALSE)</f>
        <v>#REF!</v>
      </c>
      <c r="H163" s="24" t="e">
        <f>VLOOKUP($B163,#REF!,14,FALSE)</f>
        <v>#REF!</v>
      </c>
      <c r="I163" s="21" t="e">
        <f t="shared" si="19"/>
        <v>#REF!</v>
      </c>
      <c r="J163" s="22" t="e">
        <f t="shared" si="20"/>
        <v>#REF!</v>
      </c>
      <c r="K163" s="56" t="s">
        <v>159</v>
      </c>
      <c r="L163" s="25">
        <v>10824.3</v>
      </c>
      <c r="M163" s="17" t="e">
        <f t="shared" si="16"/>
        <v>#REF!</v>
      </c>
    </row>
    <row r="164" spans="1:50">
      <c r="A164" s="3" t="s">
        <v>503</v>
      </c>
      <c r="B164" s="5" t="s">
        <v>195</v>
      </c>
      <c r="C164" s="5" t="e">
        <f>VLOOKUP($B164,#REF!,2,FALSE)</f>
        <v>#REF!</v>
      </c>
      <c r="D164" s="4" t="e">
        <f>VLOOKUP($B164,#REF!,3,FALSE)</f>
        <v>#REF!</v>
      </c>
      <c r="E164" s="5" t="e">
        <f>VLOOKUP($B164,#REF!,4,FALSE)</f>
        <v>#REF!</v>
      </c>
      <c r="F164" s="68">
        <v>1750</v>
      </c>
      <c r="G164" s="120" t="e">
        <f>VLOOKUP($B164,#REF!,13,FALSE)</f>
        <v>#REF!</v>
      </c>
      <c r="H164" s="24" t="e">
        <f>VLOOKUP($B164,#REF!,14,FALSE)</f>
        <v>#REF!</v>
      </c>
      <c r="I164" s="21" t="e">
        <f t="shared" si="19"/>
        <v>#REF!</v>
      </c>
      <c r="J164" s="22" t="e">
        <f t="shared" si="20"/>
        <v>#REF!</v>
      </c>
      <c r="K164" s="56" t="s">
        <v>159</v>
      </c>
      <c r="L164" s="25">
        <v>68102.17</v>
      </c>
      <c r="M164" s="17" t="e">
        <f t="shared" si="16"/>
        <v>#REF!</v>
      </c>
    </row>
    <row r="165" spans="1:50">
      <c r="A165" s="3" t="s">
        <v>504</v>
      </c>
      <c r="B165" s="5" t="s">
        <v>196</v>
      </c>
      <c r="C165" s="5" t="e">
        <f>VLOOKUP($B165,#REF!,2,FALSE)</f>
        <v>#REF!</v>
      </c>
      <c r="D165" s="4" t="e">
        <f>VLOOKUP($B165,#REF!,3,FALSE)</f>
        <v>#REF!</v>
      </c>
      <c r="E165" s="5" t="e">
        <f>VLOOKUP($B165,#REF!,4,FALSE)</f>
        <v>#REF!</v>
      </c>
      <c r="F165" s="68">
        <v>1350</v>
      </c>
      <c r="G165" s="120" t="e">
        <f>VLOOKUP($B165,#REF!,13,FALSE)</f>
        <v>#REF!</v>
      </c>
      <c r="H165" s="24" t="e">
        <f>VLOOKUP($B165,#REF!,14,FALSE)</f>
        <v>#REF!</v>
      </c>
      <c r="I165" s="21" t="e">
        <f t="shared" si="19"/>
        <v>#REF!</v>
      </c>
      <c r="J165" s="22" t="e">
        <f t="shared" si="20"/>
        <v>#REF!</v>
      </c>
      <c r="K165" s="56" t="s">
        <v>159</v>
      </c>
      <c r="L165" s="25">
        <v>52535.96</v>
      </c>
      <c r="M165" s="17" t="e">
        <f t="shared" si="16"/>
        <v>#REF!</v>
      </c>
    </row>
    <row r="166" spans="1:50">
      <c r="A166" s="3" t="s">
        <v>505</v>
      </c>
      <c r="B166" s="5" t="s">
        <v>197</v>
      </c>
      <c r="C166" s="5" t="e">
        <f>VLOOKUP($B166,#REF!,2,FALSE)</f>
        <v>#REF!</v>
      </c>
      <c r="D166" s="4" t="e">
        <f>VLOOKUP($B166,#REF!,3,FALSE)</f>
        <v>#REF!</v>
      </c>
      <c r="E166" s="5" t="e">
        <f>VLOOKUP($B166,#REF!,4,FALSE)</f>
        <v>#REF!</v>
      </c>
      <c r="F166" s="68">
        <v>2</v>
      </c>
      <c r="G166" s="120" t="e">
        <f>VLOOKUP($B166,#REF!,13,FALSE)</f>
        <v>#REF!</v>
      </c>
      <c r="H166" s="24" t="e">
        <f>VLOOKUP($B166,#REF!,14,FALSE)</f>
        <v>#REF!</v>
      </c>
      <c r="I166" s="21" t="e">
        <f t="shared" si="19"/>
        <v>#REF!</v>
      </c>
      <c r="J166" s="22" t="e">
        <f t="shared" si="20"/>
        <v>#REF!</v>
      </c>
      <c r="K166" s="56" t="s">
        <v>159</v>
      </c>
      <c r="L166" s="25">
        <v>12253</v>
      </c>
      <c r="M166" s="17" t="e">
        <f t="shared" si="16"/>
        <v>#REF!</v>
      </c>
    </row>
    <row r="167" spans="1:50">
      <c r="A167" s="3" t="s">
        <v>506</v>
      </c>
      <c r="B167" s="5" t="s">
        <v>198</v>
      </c>
      <c r="C167" s="5" t="e">
        <f>VLOOKUP($B167,#REF!,2,FALSE)</f>
        <v>#REF!</v>
      </c>
      <c r="D167" s="4" t="e">
        <f>VLOOKUP($B167,#REF!,3,FALSE)</f>
        <v>#REF!</v>
      </c>
      <c r="E167" s="5" t="e">
        <f>VLOOKUP($B167,#REF!,4,FALSE)</f>
        <v>#REF!</v>
      </c>
      <c r="F167" s="68">
        <v>40</v>
      </c>
      <c r="G167" s="120" t="e">
        <f>VLOOKUP($B167,#REF!,13,FALSE)</f>
        <v>#REF!</v>
      </c>
      <c r="H167" s="24" t="e">
        <f>VLOOKUP($B167,#REF!,14,FALSE)</f>
        <v>#REF!</v>
      </c>
      <c r="I167" s="21" t="e">
        <f t="shared" si="19"/>
        <v>#REF!</v>
      </c>
      <c r="J167" s="22" t="e">
        <f t="shared" si="20"/>
        <v>#REF!</v>
      </c>
      <c r="K167" s="56" t="s">
        <v>159</v>
      </c>
      <c r="L167" s="25">
        <v>1556.62</v>
      </c>
      <c r="M167" s="17" t="e">
        <f t="shared" si="16"/>
        <v>#REF!</v>
      </c>
    </row>
    <row r="168" spans="1:50">
      <c r="A168" s="3" t="s">
        <v>507</v>
      </c>
      <c r="B168" s="5" t="s">
        <v>199</v>
      </c>
      <c r="C168" s="5" t="e">
        <f>VLOOKUP($B168,#REF!,2,FALSE)</f>
        <v>#REF!</v>
      </c>
      <c r="D168" s="4" t="e">
        <f>VLOOKUP($B168,#REF!,3,FALSE)</f>
        <v>#REF!</v>
      </c>
      <c r="E168" s="5" t="e">
        <f>VLOOKUP($B168,#REF!,4,FALSE)</f>
        <v>#REF!</v>
      </c>
      <c r="F168" s="68">
        <v>2</v>
      </c>
      <c r="G168" s="120" t="e">
        <f>VLOOKUP($B168,#REF!,13,FALSE)</f>
        <v>#REF!</v>
      </c>
      <c r="H168" s="24" t="e">
        <f>VLOOKUP($B168,#REF!,14,FALSE)</f>
        <v>#REF!</v>
      </c>
      <c r="I168" s="21" t="e">
        <f t="shared" si="19"/>
        <v>#REF!</v>
      </c>
      <c r="J168" s="22" t="e">
        <f t="shared" si="20"/>
        <v>#REF!</v>
      </c>
      <c r="K168" s="56" t="s">
        <v>159</v>
      </c>
      <c r="L168" s="25">
        <v>7959.77</v>
      </c>
      <c r="M168" s="17" t="e">
        <f t="shared" si="16"/>
        <v>#REF!</v>
      </c>
    </row>
    <row r="169" spans="1:50">
      <c r="A169" s="3" t="s">
        <v>508</v>
      </c>
      <c r="B169" s="5" t="s">
        <v>200</v>
      </c>
      <c r="C169" s="5" t="e">
        <f>VLOOKUP($B169,#REF!,2,FALSE)</f>
        <v>#REF!</v>
      </c>
      <c r="D169" s="4" t="e">
        <f>VLOOKUP($B169,#REF!,3,FALSE)</f>
        <v>#REF!</v>
      </c>
      <c r="E169" s="5" t="e">
        <f>VLOOKUP($B169,#REF!,4,FALSE)</f>
        <v>#REF!</v>
      </c>
      <c r="F169" s="68">
        <v>1</v>
      </c>
      <c r="G169" s="120" t="e">
        <f>VLOOKUP($B169,#REF!,13,FALSE)</f>
        <v>#REF!</v>
      </c>
      <c r="H169" s="24" t="e">
        <f>VLOOKUP($B169,#REF!,14,FALSE)</f>
        <v>#REF!</v>
      </c>
      <c r="I169" s="21" t="e">
        <f t="shared" si="19"/>
        <v>#REF!</v>
      </c>
      <c r="J169" s="22" t="e">
        <f t="shared" si="20"/>
        <v>#REF!</v>
      </c>
      <c r="K169" s="56" t="s">
        <v>159</v>
      </c>
      <c r="L169" s="25">
        <v>3166.78</v>
      </c>
      <c r="M169" s="17" t="e">
        <f t="shared" si="16"/>
        <v>#REF!</v>
      </c>
    </row>
    <row r="170" spans="1:50">
      <c r="A170" s="3" t="s">
        <v>509</v>
      </c>
      <c r="B170" s="5" t="s">
        <v>201</v>
      </c>
      <c r="C170" s="5" t="e">
        <f>VLOOKUP($B170,#REF!,2,FALSE)</f>
        <v>#REF!</v>
      </c>
      <c r="D170" s="4" t="e">
        <f>VLOOKUP($B170,#REF!,3,FALSE)</f>
        <v>#REF!</v>
      </c>
      <c r="E170" s="5" t="e">
        <f>VLOOKUP($B170,#REF!,4,FALSE)</f>
        <v>#REF!</v>
      </c>
      <c r="F170" s="68">
        <v>1</v>
      </c>
      <c r="G170" s="120" t="e">
        <f>VLOOKUP($B170,#REF!,13,FALSE)</f>
        <v>#REF!</v>
      </c>
      <c r="H170" s="24" t="e">
        <f>VLOOKUP($B170,#REF!,14,FALSE)</f>
        <v>#REF!</v>
      </c>
      <c r="I170" s="21" t="e">
        <f t="shared" si="19"/>
        <v>#REF!</v>
      </c>
      <c r="J170" s="22" t="e">
        <f t="shared" si="20"/>
        <v>#REF!</v>
      </c>
      <c r="K170" s="56" t="s">
        <v>159</v>
      </c>
      <c r="L170" s="25">
        <v>3979.88</v>
      </c>
      <c r="M170" s="17" t="e">
        <f t="shared" si="16"/>
        <v>#REF!</v>
      </c>
    </row>
    <row r="171" spans="1:50">
      <c r="A171" s="3" t="s">
        <v>510</v>
      </c>
      <c r="B171" s="5" t="s">
        <v>202</v>
      </c>
      <c r="C171" s="5" t="e">
        <f>VLOOKUP($B171,#REF!,2,FALSE)</f>
        <v>#REF!</v>
      </c>
      <c r="D171" s="4" t="e">
        <f>VLOOKUP($B171,#REF!,3,FALSE)</f>
        <v>#REF!</v>
      </c>
      <c r="E171" s="5" t="e">
        <f>VLOOKUP($B171,#REF!,4,FALSE)</f>
        <v>#REF!</v>
      </c>
      <c r="F171" s="68">
        <v>1</v>
      </c>
      <c r="G171" s="120" t="e">
        <f>VLOOKUP($B171,#REF!,13,FALSE)</f>
        <v>#REF!</v>
      </c>
      <c r="H171" s="24" t="e">
        <f>VLOOKUP($B171,#REF!,14,FALSE)</f>
        <v>#REF!</v>
      </c>
      <c r="I171" s="21" t="e">
        <f t="shared" si="19"/>
        <v>#REF!</v>
      </c>
      <c r="J171" s="22" t="e">
        <f t="shared" si="20"/>
        <v>#REF!</v>
      </c>
      <c r="K171" s="56" t="s">
        <v>159</v>
      </c>
      <c r="L171" s="25">
        <v>7048.16</v>
      </c>
      <c r="M171" s="17" t="e">
        <f t="shared" si="16"/>
        <v>#REF!</v>
      </c>
    </row>
    <row r="172" spans="1:50" s="51" customFormat="1">
      <c r="A172" s="47" t="s">
        <v>511</v>
      </c>
      <c r="B172" s="48"/>
      <c r="C172" s="48"/>
      <c r="D172" s="53" t="s">
        <v>203</v>
      </c>
      <c r="E172" s="53"/>
      <c r="F172" s="53"/>
      <c r="G172" s="120"/>
      <c r="H172" s="24"/>
      <c r="I172" s="53"/>
      <c r="J172" s="55" t="e">
        <f>SUM(J173)</f>
        <v>#REF!</v>
      </c>
      <c r="L172" s="50">
        <v>24506</v>
      </c>
      <c r="M172" s="17" t="e">
        <f t="shared" si="16"/>
        <v>#REF!</v>
      </c>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row>
    <row r="173" spans="1:50" ht="346.5" customHeight="1">
      <c r="A173" s="3" t="s">
        <v>512</v>
      </c>
      <c r="B173" s="5" t="s">
        <v>204</v>
      </c>
      <c r="C173" s="5" t="e">
        <f>VLOOKUP($B173,#REF!,2,FALSE)</f>
        <v>#REF!</v>
      </c>
      <c r="D173" s="4" t="e">
        <f>VLOOKUP($B173,#REF!,3,FALSE)</f>
        <v>#REF!</v>
      </c>
      <c r="E173" s="5" t="e">
        <f>VLOOKUP($B173,#REF!,4,FALSE)</f>
        <v>#REF!</v>
      </c>
      <c r="F173" s="68">
        <v>1</v>
      </c>
      <c r="G173" s="120" t="e">
        <f>VLOOKUP($B173,#REF!,13,FALSE)</f>
        <v>#REF!</v>
      </c>
      <c r="H173" s="24" t="e">
        <f>VLOOKUP($B173,#REF!,14,FALSE)</f>
        <v>#REF!</v>
      </c>
      <c r="I173" s="21" t="e">
        <f>G173*H173</f>
        <v>#REF!</v>
      </c>
      <c r="J173" s="22" t="e">
        <f>ROUND(F173*(G173+I173),2)</f>
        <v>#REF!</v>
      </c>
      <c r="K173" s="56" t="s">
        <v>159</v>
      </c>
      <c r="L173" s="25">
        <v>24506</v>
      </c>
      <c r="M173" s="17" t="e">
        <f t="shared" si="16"/>
        <v>#REF!</v>
      </c>
    </row>
    <row r="174" spans="1:50" s="25" customFormat="1">
      <c r="A174" s="128" t="s">
        <v>206</v>
      </c>
      <c r="B174" s="124"/>
      <c r="C174" s="124"/>
      <c r="D174" s="124" t="s">
        <v>340</v>
      </c>
      <c r="E174" s="124"/>
      <c r="F174" s="124"/>
      <c r="G174" s="124"/>
      <c r="H174" s="124"/>
      <c r="I174" s="124"/>
      <c r="J174" s="129" t="e">
        <f>SUM(J175,J223,J248,J259,J280,J296,J301)</f>
        <v>#REF!</v>
      </c>
      <c r="L174" s="25">
        <v>38293178.020000011</v>
      </c>
      <c r="M174" s="17" t="e">
        <f t="shared" si="16"/>
        <v>#REF!</v>
      </c>
      <c r="N174" s="27"/>
      <c r="O174" s="27"/>
      <c r="P174" s="27"/>
      <c r="Q174" s="27"/>
    </row>
    <row r="175" spans="1:50" s="51" customFormat="1">
      <c r="A175" s="138" t="s">
        <v>513</v>
      </c>
      <c r="B175" s="139"/>
      <c r="C175" s="139"/>
      <c r="D175" s="140" t="s">
        <v>232</v>
      </c>
      <c r="E175" s="140"/>
      <c r="F175" s="140"/>
      <c r="G175" s="140"/>
      <c r="H175" s="140"/>
      <c r="I175" s="140"/>
      <c r="J175" s="143" t="e">
        <f>SUM(J176,J203)</f>
        <v>#REF!</v>
      </c>
      <c r="L175" s="51">
        <v>18353035.91</v>
      </c>
      <c r="M175" s="17" t="e">
        <f t="shared" si="16"/>
        <v>#REF!</v>
      </c>
    </row>
    <row r="176" spans="1:50" s="25" customFormat="1">
      <c r="A176" s="75" t="s">
        <v>514</v>
      </c>
      <c r="B176" s="48"/>
      <c r="C176" s="48"/>
      <c r="D176" s="53" t="s">
        <v>15</v>
      </c>
      <c r="E176" s="53"/>
      <c r="F176" s="53"/>
      <c r="G176" s="53"/>
      <c r="H176" s="53"/>
      <c r="I176" s="53"/>
      <c r="J176" s="76" t="e">
        <f>SUM(J177:J202)</f>
        <v>#REF!</v>
      </c>
      <c r="L176" s="27">
        <v>16295655.110000001</v>
      </c>
      <c r="M176" s="17" t="e">
        <f t="shared" si="16"/>
        <v>#REF!</v>
      </c>
      <c r="N176" s="27"/>
      <c r="O176" s="27"/>
      <c r="P176" s="27"/>
      <c r="Q176" s="27"/>
    </row>
    <row r="177" spans="1:17" s="25" customFormat="1">
      <c r="A177" s="77" t="s">
        <v>515</v>
      </c>
      <c r="B177" s="5" t="s">
        <v>25</v>
      </c>
      <c r="C177" s="5" t="e">
        <f>VLOOKUP($B177,#REF!,2,FALSE)</f>
        <v>#REF!</v>
      </c>
      <c r="D177" s="4" t="e">
        <f>VLOOKUP($B177,#REF!,3,FALSE)</f>
        <v>#REF!</v>
      </c>
      <c r="E177" s="5" t="e">
        <f>VLOOKUP($B177,#REF!,4,FALSE)</f>
        <v>#REF!</v>
      </c>
      <c r="F177" s="19">
        <v>2</v>
      </c>
      <c r="G177" s="120" t="e">
        <f>VLOOKUP($B177,#REF!,13,FALSE)</f>
        <v>#REF!</v>
      </c>
      <c r="H177" s="24" t="e">
        <f>VLOOKUP($B177,#REF!,14,FALSE)</f>
        <v>#REF!</v>
      </c>
      <c r="I177" s="21" t="e">
        <f t="shared" ref="I177:I202" si="21">G177*H177</f>
        <v>#REF!</v>
      </c>
      <c r="J177" s="22" t="e">
        <f t="shared" ref="J177:J202" si="22">ROUND(F177*(G177+I177),2)</f>
        <v>#REF!</v>
      </c>
      <c r="K177" s="56" t="s">
        <v>159</v>
      </c>
      <c r="L177" s="27">
        <v>2052504.85</v>
      </c>
      <c r="M177" s="17" t="e">
        <f t="shared" si="16"/>
        <v>#REF!</v>
      </c>
      <c r="N177" s="27"/>
      <c r="O177" s="27"/>
      <c r="P177" s="27"/>
      <c r="Q177" s="27"/>
    </row>
    <row r="178" spans="1:17" s="25" customFormat="1">
      <c r="A178" s="77" t="s">
        <v>516</v>
      </c>
      <c r="B178" s="5" t="s">
        <v>132</v>
      </c>
      <c r="C178" s="5" t="e">
        <f>VLOOKUP($B178,#REF!,2,FALSE)</f>
        <v>#REF!</v>
      </c>
      <c r="D178" s="4" t="e">
        <f>VLOOKUP($B178,#REF!,3,FALSE)</f>
        <v>#REF!</v>
      </c>
      <c r="E178" s="5" t="e">
        <f>VLOOKUP($B178,#REF!,4,FALSE)</f>
        <v>#REF!</v>
      </c>
      <c r="F178" s="19">
        <v>1</v>
      </c>
      <c r="G178" s="120" t="e">
        <f>VLOOKUP($B178,#REF!,13,FALSE)</f>
        <v>#REF!</v>
      </c>
      <c r="H178" s="24" t="e">
        <f>VLOOKUP($B178,#REF!,14,FALSE)</f>
        <v>#REF!</v>
      </c>
      <c r="I178" s="21" t="e">
        <f t="shared" si="21"/>
        <v>#REF!</v>
      </c>
      <c r="J178" s="22" t="e">
        <f t="shared" si="22"/>
        <v>#REF!</v>
      </c>
      <c r="K178" s="56" t="s">
        <v>159</v>
      </c>
      <c r="L178" s="27">
        <v>1140280.48</v>
      </c>
      <c r="M178" s="17" t="e">
        <f t="shared" si="16"/>
        <v>#REF!</v>
      </c>
      <c r="N178" s="27"/>
      <c r="O178" s="27"/>
      <c r="P178" s="27"/>
      <c r="Q178" s="27"/>
    </row>
    <row r="179" spans="1:17" s="25" customFormat="1">
      <c r="A179" s="77" t="s">
        <v>517</v>
      </c>
      <c r="B179" s="5" t="s">
        <v>26</v>
      </c>
      <c r="C179" s="5" t="e">
        <f>VLOOKUP($B179,#REF!,2,FALSE)</f>
        <v>#REF!</v>
      </c>
      <c r="D179" s="4" t="e">
        <f>VLOOKUP($B179,#REF!,3,FALSE)</f>
        <v>#REF!</v>
      </c>
      <c r="E179" s="5" t="e">
        <f>VLOOKUP($B179,#REF!,4,FALSE)</f>
        <v>#REF!</v>
      </c>
      <c r="F179" s="19">
        <v>4</v>
      </c>
      <c r="G179" s="120" t="e">
        <f>VLOOKUP($B179,#REF!,13,FALSE)</f>
        <v>#REF!</v>
      </c>
      <c r="H179" s="24" t="e">
        <f>VLOOKUP($B179,#REF!,14,FALSE)</f>
        <v>#REF!</v>
      </c>
      <c r="I179" s="21" t="e">
        <f t="shared" si="21"/>
        <v>#REF!</v>
      </c>
      <c r="J179" s="22" t="e">
        <f t="shared" si="22"/>
        <v>#REF!</v>
      </c>
      <c r="K179" s="56" t="s">
        <v>159</v>
      </c>
      <c r="L179" s="27">
        <v>1667338.99</v>
      </c>
      <c r="M179" s="17" t="e">
        <f t="shared" si="16"/>
        <v>#REF!</v>
      </c>
      <c r="N179" s="27"/>
      <c r="O179" s="27"/>
      <c r="P179" s="27"/>
      <c r="Q179" s="27"/>
    </row>
    <row r="180" spans="1:17" s="25" customFormat="1">
      <c r="A180" s="77" t="s">
        <v>518</v>
      </c>
      <c r="B180" s="5" t="s">
        <v>233</v>
      </c>
      <c r="C180" s="5" t="e">
        <f>VLOOKUP($B180,#REF!,2,FALSE)</f>
        <v>#REF!</v>
      </c>
      <c r="D180" s="4" t="e">
        <f>VLOOKUP($B180,#REF!,3,FALSE)</f>
        <v>#REF!</v>
      </c>
      <c r="E180" s="5" t="e">
        <f>VLOOKUP($B180,#REF!,4,FALSE)</f>
        <v>#REF!</v>
      </c>
      <c r="F180" s="19">
        <v>2</v>
      </c>
      <c r="G180" s="120" t="e">
        <f>VLOOKUP($B180,#REF!,13,FALSE)</f>
        <v>#REF!</v>
      </c>
      <c r="H180" s="24" t="e">
        <f>VLOOKUP($B180,#REF!,14,FALSE)</f>
        <v>#REF!</v>
      </c>
      <c r="I180" s="21" t="e">
        <f t="shared" si="21"/>
        <v>#REF!</v>
      </c>
      <c r="J180" s="22" t="e">
        <f t="shared" si="22"/>
        <v>#REF!</v>
      </c>
      <c r="K180" s="56" t="s">
        <v>159</v>
      </c>
      <c r="L180" s="27">
        <v>1000408.1</v>
      </c>
      <c r="M180" s="17" t="e">
        <f t="shared" si="16"/>
        <v>#REF!</v>
      </c>
      <c r="N180" s="27"/>
      <c r="O180" s="27"/>
      <c r="P180" s="27"/>
      <c r="Q180" s="27"/>
    </row>
    <row r="181" spans="1:17" s="25" customFormat="1">
      <c r="A181" s="77" t="s">
        <v>519</v>
      </c>
      <c r="B181" s="5" t="s">
        <v>27</v>
      </c>
      <c r="C181" s="5" t="e">
        <f>VLOOKUP($B181,#REF!,2,FALSE)</f>
        <v>#REF!</v>
      </c>
      <c r="D181" s="4" t="e">
        <f>VLOOKUP($B181,#REF!,3,FALSE)</f>
        <v>#REF!</v>
      </c>
      <c r="E181" s="5" t="e">
        <f>VLOOKUP($B181,#REF!,4,FALSE)</f>
        <v>#REF!</v>
      </c>
      <c r="F181" s="19">
        <v>4</v>
      </c>
      <c r="G181" s="120" t="e">
        <f>VLOOKUP($B181,#REF!,13,FALSE)</f>
        <v>#REF!</v>
      </c>
      <c r="H181" s="24" t="e">
        <f>VLOOKUP($B181,#REF!,14,FALSE)</f>
        <v>#REF!</v>
      </c>
      <c r="I181" s="21" t="e">
        <f t="shared" si="21"/>
        <v>#REF!</v>
      </c>
      <c r="J181" s="22" t="e">
        <f t="shared" si="22"/>
        <v>#REF!</v>
      </c>
      <c r="K181" s="56" t="s">
        <v>159</v>
      </c>
      <c r="L181" s="27">
        <v>1500647.47</v>
      </c>
      <c r="M181" s="17" t="e">
        <f t="shared" si="16"/>
        <v>#REF!</v>
      </c>
      <c r="N181" s="27"/>
      <c r="O181" s="27"/>
      <c r="P181" s="27"/>
      <c r="Q181" s="27"/>
    </row>
    <row r="182" spans="1:17" s="25" customFormat="1">
      <c r="A182" s="77" t="s">
        <v>520</v>
      </c>
      <c r="B182" s="5" t="s">
        <v>234</v>
      </c>
      <c r="C182" s="5" t="e">
        <f>VLOOKUP($B182,#REF!,2,FALSE)</f>
        <v>#REF!</v>
      </c>
      <c r="D182" s="4" t="e">
        <f>VLOOKUP($B182,#REF!,3,FALSE)</f>
        <v>#REF!</v>
      </c>
      <c r="E182" s="5" t="e">
        <f>VLOOKUP($B182,#REF!,4,FALSE)</f>
        <v>#REF!</v>
      </c>
      <c r="F182" s="19">
        <v>2</v>
      </c>
      <c r="G182" s="120" t="e">
        <f>VLOOKUP($B182,#REF!,13,FALSE)</f>
        <v>#REF!</v>
      </c>
      <c r="H182" s="24" t="e">
        <f>VLOOKUP($B182,#REF!,14,FALSE)</f>
        <v>#REF!</v>
      </c>
      <c r="I182" s="21" t="e">
        <f t="shared" si="21"/>
        <v>#REF!</v>
      </c>
      <c r="J182" s="22" t="e">
        <f t="shared" si="22"/>
        <v>#REF!</v>
      </c>
      <c r="K182" s="56" t="s">
        <v>159</v>
      </c>
      <c r="L182" s="27">
        <v>900369.65</v>
      </c>
      <c r="M182" s="17" t="e">
        <f t="shared" si="16"/>
        <v>#REF!</v>
      </c>
      <c r="N182" s="27"/>
      <c r="O182" s="27"/>
      <c r="P182" s="27"/>
      <c r="Q182" s="27"/>
    </row>
    <row r="183" spans="1:17" s="25" customFormat="1">
      <c r="A183" s="77" t="s">
        <v>521</v>
      </c>
      <c r="B183" s="5" t="s">
        <v>212</v>
      </c>
      <c r="C183" s="5" t="e">
        <f>VLOOKUP($B183,#REF!,2,FALSE)</f>
        <v>#REF!</v>
      </c>
      <c r="D183" s="4" t="e">
        <f>VLOOKUP($B183,#REF!,3,FALSE)</f>
        <v>#REF!</v>
      </c>
      <c r="E183" s="5" t="e">
        <f>VLOOKUP($B183,#REF!,4,FALSE)</f>
        <v>#REF!</v>
      </c>
      <c r="F183" s="19">
        <v>3</v>
      </c>
      <c r="G183" s="120" t="e">
        <f>VLOOKUP($B183,#REF!,13,FALSE)</f>
        <v>#REF!</v>
      </c>
      <c r="H183" s="24" t="e">
        <f>VLOOKUP($B183,#REF!,14,FALSE)</f>
        <v>#REF!</v>
      </c>
      <c r="I183" s="21" t="e">
        <f t="shared" si="21"/>
        <v>#REF!</v>
      </c>
      <c r="J183" s="22" t="e">
        <f t="shared" si="22"/>
        <v>#REF!</v>
      </c>
      <c r="K183" s="56" t="s">
        <v>159</v>
      </c>
      <c r="L183" s="27">
        <v>4916327.29</v>
      </c>
      <c r="M183" s="17" t="e">
        <f t="shared" si="16"/>
        <v>#REF!</v>
      </c>
      <c r="N183" s="27"/>
      <c r="O183" s="27"/>
      <c r="P183" s="27"/>
      <c r="Q183" s="27"/>
    </row>
    <row r="184" spans="1:17" s="25" customFormat="1">
      <c r="A184" s="77" t="s">
        <v>522</v>
      </c>
      <c r="B184" s="5" t="s">
        <v>28</v>
      </c>
      <c r="C184" s="5" t="e">
        <f>VLOOKUP($B184,#REF!,2,FALSE)</f>
        <v>#REF!</v>
      </c>
      <c r="D184" s="4" t="e">
        <f>VLOOKUP($B184,#REF!,3,FALSE)</f>
        <v>#REF!</v>
      </c>
      <c r="E184" s="5" t="e">
        <f>VLOOKUP($B184,#REF!,4,FALSE)</f>
        <v>#REF!</v>
      </c>
      <c r="F184" s="19">
        <v>1</v>
      </c>
      <c r="G184" s="120" t="e">
        <f>VLOOKUP($B184,#REF!,13,FALSE)</f>
        <v>#REF!</v>
      </c>
      <c r="H184" s="24" t="e">
        <f>VLOOKUP($B184,#REF!,14,FALSE)</f>
        <v>#REF!</v>
      </c>
      <c r="I184" s="21" t="e">
        <f t="shared" si="21"/>
        <v>#REF!</v>
      </c>
      <c r="J184" s="22" t="e">
        <f t="shared" si="22"/>
        <v>#REF!</v>
      </c>
      <c r="K184" s="56" t="s">
        <v>159</v>
      </c>
      <c r="L184" s="27">
        <v>57988.74</v>
      </c>
      <c r="M184" s="17" t="e">
        <f t="shared" si="16"/>
        <v>#REF!</v>
      </c>
      <c r="N184" s="27"/>
      <c r="O184" s="27"/>
      <c r="P184" s="27"/>
      <c r="Q184" s="27"/>
    </row>
    <row r="185" spans="1:17" s="25" customFormat="1">
      <c r="A185" s="77" t="s">
        <v>523</v>
      </c>
      <c r="B185" s="5" t="s">
        <v>29</v>
      </c>
      <c r="C185" s="5" t="e">
        <f>VLOOKUP($B185,#REF!,2,FALSE)</f>
        <v>#REF!</v>
      </c>
      <c r="D185" s="4" t="e">
        <f>VLOOKUP($B185,#REF!,3,FALSE)</f>
        <v>#REF!</v>
      </c>
      <c r="E185" s="5" t="e">
        <f>VLOOKUP($B185,#REF!,4,FALSE)</f>
        <v>#REF!</v>
      </c>
      <c r="F185" s="19">
        <v>2</v>
      </c>
      <c r="G185" s="120" t="e">
        <f>VLOOKUP($B185,#REF!,13,FALSE)</f>
        <v>#REF!</v>
      </c>
      <c r="H185" s="24" t="e">
        <f>VLOOKUP($B185,#REF!,14,FALSE)</f>
        <v>#REF!</v>
      </c>
      <c r="I185" s="21" t="e">
        <f t="shared" si="21"/>
        <v>#REF!</v>
      </c>
      <c r="J185" s="22" t="e">
        <f t="shared" si="22"/>
        <v>#REF!</v>
      </c>
      <c r="K185" s="56" t="s">
        <v>159</v>
      </c>
      <c r="L185" s="27">
        <v>85161.85</v>
      </c>
      <c r="M185" s="17" t="e">
        <f t="shared" si="16"/>
        <v>#REF!</v>
      </c>
      <c r="N185" s="27"/>
      <c r="O185" s="27"/>
      <c r="P185" s="27"/>
      <c r="Q185" s="27"/>
    </row>
    <row r="186" spans="1:17" s="25" customFormat="1">
      <c r="A186" s="77" t="s">
        <v>524</v>
      </c>
      <c r="B186" s="5" t="s">
        <v>133</v>
      </c>
      <c r="C186" s="5" t="e">
        <f>VLOOKUP($B186,#REF!,2,FALSE)</f>
        <v>#REF!</v>
      </c>
      <c r="D186" s="4" t="e">
        <f>VLOOKUP($B186,#REF!,3,FALSE)</f>
        <v>#REF!</v>
      </c>
      <c r="E186" s="5" t="e">
        <f>VLOOKUP($B186,#REF!,4,FALSE)</f>
        <v>#REF!</v>
      </c>
      <c r="F186" s="19">
        <v>3</v>
      </c>
      <c r="G186" s="120" t="e">
        <f>VLOOKUP($B186,#REF!,13,FALSE)</f>
        <v>#REF!</v>
      </c>
      <c r="H186" s="24" t="e">
        <f>VLOOKUP($B186,#REF!,14,FALSE)</f>
        <v>#REF!</v>
      </c>
      <c r="I186" s="21" t="e">
        <f t="shared" si="21"/>
        <v>#REF!</v>
      </c>
      <c r="J186" s="22" t="e">
        <f t="shared" si="22"/>
        <v>#REF!</v>
      </c>
      <c r="K186" s="56" t="s">
        <v>159</v>
      </c>
      <c r="L186" s="27">
        <v>125520.34</v>
      </c>
      <c r="M186" s="17" t="e">
        <f t="shared" si="16"/>
        <v>#REF!</v>
      </c>
      <c r="N186" s="27"/>
      <c r="O186" s="27"/>
      <c r="P186" s="27"/>
      <c r="Q186" s="27"/>
    </row>
    <row r="187" spans="1:17" s="25" customFormat="1">
      <c r="A187" s="77" t="s">
        <v>525</v>
      </c>
      <c r="B187" s="5" t="s">
        <v>30</v>
      </c>
      <c r="C187" s="5" t="e">
        <f>VLOOKUP($B187,#REF!,2,FALSE)</f>
        <v>#REF!</v>
      </c>
      <c r="D187" s="4" t="e">
        <f>VLOOKUP($B187,#REF!,3,FALSE)</f>
        <v>#REF!</v>
      </c>
      <c r="E187" s="5" t="e">
        <f>VLOOKUP($B187,#REF!,4,FALSE)</f>
        <v>#REF!</v>
      </c>
      <c r="F187" s="19">
        <v>3</v>
      </c>
      <c r="G187" s="120" t="e">
        <f>VLOOKUP($B187,#REF!,13,FALSE)</f>
        <v>#REF!</v>
      </c>
      <c r="H187" s="24" t="e">
        <f>VLOOKUP($B187,#REF!,14,FALSE)</f>
        <v>#REF!</v>
      </c>
      <c r="I187" s="21" t="e">
        <f t="shared" si="21"/>
        <v>#REF!</v>
      </c>
      <c r="J187" s="22" t="e">
        <f t="shared" si="22"/>
        <v>#REF!</v>
      </c>
      <c r="K187" s="56" t="s">
        <v>159</v>
      </c>
      <c r="L187" s="27">
        <v>113912.08</v>
      </c>
      <c r="M187" s="17" t="e">
        <f t="shared" si="16"/>
        <v>#REF!</v>
      </c>
      <c r="N187" s="27"/>
      <c r="O187" s="27"/>
      <c r="P187" s="27"/>
      <c r="Q187" s="27"/>
    </row>
    <row r="188" spans="1:17" s="25" customFormat="1">
      <c r="A188" s="77" t="s">
        <v>526</v>
      </c>
      <c r="B188" s="5" t="s">
        <v>31</v>
      </c>
      <c r="C188" s="5" t="e">
        <f>VLOOKUP($B188,#REF!,2,FALSE)</f>
        <v>#REF!</v>
      </c>
      <c r="D188" s="4" t="e">
        <f>VLOOKUP($B188,#REF!,3,FALSE)</f>
        <v>#REF!</v>
      </c>
      <c r="E188" s="5" t="e">
        <f>VLOOKUP($B188,#REF!,4,FALSE)</f>
        <v>#REF!</v>
      </c>
      <c r="F188" s="19">
        <v>3</v>
      </c>
      <c r="G188" s="120" t="e">
        <f>VLOOKUP($B188,#REF!,13,FALSE)</f>
        <v>#REF!</v>
      </c>
      <c r="H188" s="24" t="e">
        <f>VLOOKUP($B188,#REF!,14,FALSE)</f>
        <v>#REF!</v>
      </c>
      <c r="I188" s="21" t="e">
        <f t="shared" si="21"/>
        <v>#REF!</v>
      </c>
      <c r="J188" s="22" t="e">
        <f t="shared" si="22"/>
        <v>#REF!</v>
      </c>
      <c r="K188" s="56" t="s">
        <v>159</v>
      </c>
      <c r="L188" s="27">
        <v>116842.99</v>
      </c>
      <c r="M188" s="17" t="e">
        <f t="shared" si="16"/>
        <v>#REF!</v>
      </c>
      <c r="N188" s="27"/>
      <c r="O188" s="27"/>
      <c r="P188" s="27"/>
      <c r="Q188" s="27"/>
    </row>
    <row r="189" spans="1:17" s="25" customFormat="1">
      <c r="A189" s="77" t="s">
        <v>527</v>
      </c>
      <c r="B189" s="5" t="s">
        <v>143</v>
      </c>
      <c r="C189" s="5" t="e">
        <f>VLOOKUP($B189,#REF!,2,FALSE)</f>
        <v>#REF!</v>
      </c>
      <c r="D189" s="4" t="e">
        <f>VLOOKUP($B189,#REF!,3,FALSE)</f>
        <v>#REF!</v>
      </c>
      <c r="E189" s="5" t="e">
        <f>VLOOKUP($B189,#REF!,4,FALSE)</f>
        <v>#REF!</v>
      </c>
      <c r="F189" s="19">
        <v>93</v>
      </c>
      <c r="G189" s="120" t="e">
        <f>VLOOKUP($B189,#REF!,13,FALSE)</f>
        <v>#REF!</v>
      </c>
      <c r="H189" s="24" t="e">
        <f>VLOOKUP($B189,#REF!,14,FALSE)</f>
        <v>#REF!</v>
      </c>
      <c r="I189" s="21" t="e">
        <f t="shared" si="21"/>
        <v>#REF!</v>
      </c>
      <c r="J189" s="22" t="e">
        <f t="shared" si="22"/>
        <v>#REF!</v>
      </c>
      <c r="K189" s="56" t="s">
        <v>159</v>
      </c>
      <c r="L189" s="27">
        <v>49640.24</v>
      </c>
      <c r="M189" s="17" t="e">
        <f t="shared" si="16"/>
        <v>#REF!</v>
      </c>
      <c r="N189" s="27"/>
      <c r="O189" s="27"/>
      <c r="P189" s="27"/>
      <c r="Q189" s="27"/>
    </row>
    <row r="190" spans="1:17" s="25" customFormat="1" ht="103.5" customHeight="1">
      <c r="A190" s="77" t="s">
        <v>528</v>
      </c>
      <c r="B190" s="5" t="s">
        <v>230</v>
      </c>
      <c r="C190" s="5" t="e">
        <f>VLOOKUP($B190,#REF!,2,FALSE)</f>
        <v>#REF!</v>
      </c>
      <c r="D190" s="4" t="e">
        <f>VLOOKUP($B190,#REF!,3,FALSE)</f>
        <v>#REF!</v>
      </c>
      <c r="E190" s="5" t="e">
        <f>VLOOKUP($B190,#REF!,4,FALSE)</f>
        <v>#REF!</v>
      </c>
      <c r="F190" s="19">
        <v>1354</v>
      </c>
      <c r="G190" s="120" t="e">
        <f>VLOOKUP($B190,#REF!,13,FALSE)</f>
        <v>#REF!</v>
      </c>
      <c r="H190" s="24" t="e">
        <f>VLOOKUP($B190,#REF!,14,FALSE)</f>
        <v>#REF!</v>
      </c>
      <c r="I190" s="21" t="e">
        <f t="shared" si="21"/>
        <v>#REF!</v>
      </c>
      <c r="J190" s="22" t="e">
        <f t="shared" si="22"/>
        <v>#REF!</v>
      </c>
      <c r="K190" s="56" t="s">
        <v>159</v>
      </c>
      <c r="L190" s="27">
        <v>180815.28</v>
      </c>
      <c r="M190" s="17" t="e">
        <f t="shared" si="16"/>
        <v>#REF!</v>
      </c>
      <c r="N190" s="27"/>
      <c r="O190" s="27"/>
      <c r="P190" s="27"/>
      <c r="Q190" s="27"/>
    </row>
    <row r="191" spans="1:17" s="25" customFormat="1">
      <c r="A191" s="77" t="s">
        <v>529</v>
      </c>
      <c r="B191" s="5" t="s">
        <v>100</v>
      </c>
      <c r="C191" s="5" t="e">
        <f>VLOOKUP($B191,#REF!,2,FALSE)</f>
        <v>#REF!</v>
      </c>
      <c r="D191" s="4" t="e">
        <f>VLOOKUP($B191,#REF!,3,FALSE)</f>
        <v>#REF!</v>
      </c>
      <c r="E191" s="5" t="e">
        <f>VLOOKUP($B191,#REF!,4,FALSE)</f>
        <v>#REF!</v>
      </c>
      <c r="F191" s="19">
        <v>10230</v>
      </c>
      <c r="G191" s="120" t="e">
        <f>VLOOKUP($B191,#REF!,13,FALSE)</f>
        <v>#REF!</v>
      </c>
      <c r="H191" s="24" t="e">
        <f>VLOOKUP($B191,#REF!,14,FALSE)</f>
        <v>#REF!</v>
      </c>
      <c r="I191" s="21" t="e">
        <f t="shared" si="21"/>
        <v>#REF!</v>
      </c>
      <c r="J191" s="22" t="e">
        <f t="shared" si="22"/>
        <v>#REF!</v>
      </c>
      <c r="K191" s="56" t="s">
        <v>159</v>
      </c>
      <c r="L191" s="27">
        <v>1959597.26</v>
      </c>
      <c r="M191" s="17" t="e">
        <f t="shared" si="16"/>
        <v>#REF!</v>
      </c>
      <c r="N191" s="27"/>
      <c r="O191" s="27"/>
      <c r="P191" s="27"/>
      <c r="Q191" s="27"/>
    </row>
    <row r="192" spans="1:17" s="25" customFormat="1">
      <c r="A192" s="77" t="s">
        <v>530</v>
      </c>
      <c r="B192" s="5" t="s">
        <v>32</v>
      </c>
      <c r="C192" s="5" t="e">
        <f>VLOOKUP($B192,#REF!,2,FALSE)</f>
        <v>#REF!</v>
      </c>
      <c r="D192" s="4" t="e">
        <f>VLOOKUP($B192,#REF!,3,FALSE)</f>
        <v>#REF!</v>
      </c>
      <c r="E192" s="5" t="e">
        <f>VLOOKUP($B192,#REF!,4,FALSE)</f>
        <v>#REF!</v>
      </c>
      <c r="F192" s="19">
        <v>1980</v>
      </c>
      <c r="G192" s="120" t="e">
        <f>VLOOKUP($B192,#REF!,13,FALSE)</f>
        <v>#REF!</v>
      </c>
      <c r="H192" s="24" t="e">
        <f>VLOOKUP($B192,#REF!,14,FALSE)</f>
        <v>#REF!</v>
      </c>
      <c r="I192" s="21" t="e">
        <f t="shared" si="21"/>
        <v>#REF!</v>
      </c>
      <c r="J192" s="22" t="e">
        <f t="shared" si="22"/>
        <v>#REF!</v>
      </c>
      <c r="K192" s="56" t="s">
        <v>159</v>
      </c>
      <c r="L192" s="27">
        <v>297487.15000000002</v>
      </c>
      <c r="M192" s="17" t="e">
        <f t="shared" si="16"/>
        <v>#REF!</v>
      </c>
      <c r="N192" s="27"/>
      <c r="O192" s="27"/>
      <c r="P192" s="27"/>
      <c r="Q192" s="27"/>
    </row>
    <row r="193" spans="1:17" s="25" customFormat="1">
      <c r="A193" s="77" t="s">
        <v>531</v>
      </c>
      <c r="B193" s="5" t="s">
        <v>33</v>
      </c>
      <c r="C193" s="5" t="e">
        <f>VLOOKUP($B193,#REF!,2,FALSE)</f>
        <v>#REF!</v>
      </c>
      <c r="D193" s="4" t="e">
        <f>VLOOKUP($B193,#REF!,3,FALSE)</f>
        <v>#REF!</v>
      </c>
      <c r="E193" s="5" t="e">
        <f>VLOOKUP($B193,#REF!,4,FALSE)</f>
        <v>#REF!</v>
      </c>
      <c r="F193" s="19">
        <v>132</v>
      </c>
      <c r="G193" s="120" t="e">
        <f>VLOOKUP($B193,#REF!,13,FALSE)</f>
        <v>#REF!</v>
      </c>
      <c r="H193" s="24" t="e">
        <f>VLOOKUP($B193,#REF!,14,FALSE)</f>
        <v>#REF!</v>
      </c>
      <c r="I193" s="21" t="e">
        <f t="shared" si="21"/>
        <v>#REF!</v>
      </c>
      <c r="J193" s="22" t="e">
        <f t="shared" si="22"/>
        <v>#REF!</v>
      </c>
      <c r="K193" s="56" t="s">
        <v>159</v>
      </c>
      <c r="L193" s="27">
        <v>2590.36</v>
      </c>
      <c r="M193" s="17" t="e">
        <f t="shared" si="16"/>
        <v>#REF!</v>
      </c>
      <c r="N193" s="27"/>
      <c r="O193" s="27"/>
      <c r="P193" s="27"/>
      <c r="Q193" s="27"/>
    </row>
    <row r="194" spans="1:17" s="25" customFormat="1">
      <c r="A194" s="77" t="s">
        <v>532</v>
      </c>
      <c r="B194" s="5" t="s">
        <v>34</v>
      </c>
      <c r="C194" s="5" t="e">
        <f>VLOOKUP($B194,#REF!,2,FALSE)</f>
        <v>#REF!</v>
      </c>
      <c r="D194" s="4" t="e">
        <f>VLOOKUP($B194,#REF!,3,FALSE)</f>
        <v>#REF!</v>
      </c>
      <c r="E194" s="5" t="e">
        <f>VLOOKUP($B194,#REF!,4,FALSE)</f>
        <v>#REF!</v>
      </c>
      <c r="F194" s="19">
        <v>825</v>
      </c>
      <c r="G194" s="120" t="e">
        <f>VLOOKUP($B194,#REF!,13,FALSE)</f>
        <v>#REF!</v>
      </c>
      <c r="H194" s="24" t="e">
        <f>VLOOKUP($B194,#REF!,14,FALSE)</f>
        <v>#REF!</v>
      </c>
      <c r="I194" s="21" t="e">
        <f t="shared" si="21"/>
        <v>#REF!</v>
      </c>
      <c r="J194" s="22" t="e">
        <f t="shared" si="22"/>
        <v>#REF!</v>
      </c>
      <c r="K194" s="56" t="s">
        <v>159</v>
      </c>
      <c r="L194" s="27">
        <v>4991.92</v>
      </c>
      <c r="M194" s="17" t="e">
        <f t="shared" si="16"/>
        <v>#REF!</v>
      </c>
      <c r="N194" s="27"/>
      <c r="O194" s="27"/>
      <c r="P194" s="27"/>
      <c r="Q194" s="27"/>
    </row>
    <row r="195" spans="1:17" s="25" customFormat="1">
      <c r="A195" s="77" t="s">
        <v>533</v>
      </c>
      <c r="B195" s="5" t="s">
        <v>35</v>
      </c>
      <c r="C195" s="5" t="e">
        <f>VLOOKUP($B195,#REF!,2,FALSE)</f>
        <v>#REF!</v>
      </c>
      <c r="D195" s="4" t="e">
        <f>VLOOKUP($B195,#REF!,3,FALSE)</f>
        <v>#REF!</v>
      </c>
      <c r="E195" s="5" t="e">
        <f>VLOOKUP($B195,#REF!,4,FALSE)</f>
        <v>#REF!</v>
      </c>
      <c r="F195" s="19">
        <v>909</v>
      </c>
      <c r="G195" s="120" t="e">
        <f>VLOOKUP($B195,#REF!,13,FALSE)</f>
        <v>#REF!</v>
      </c>
      <c r="H195" s="24" t="e">
        <f>VLOOKUP($B195,#REF!,14,FALSE)</f>
        <v>#REF!</v>
      </c>
      <c r="I195" s="21" t="e">
        <f t="shared" si="21"/>
        <v>#REF!</v>
      </c>
      <c r="J195" s="22" t="e">
        <f t="shared" si="22"/>
        <v>#REF!</v>
      </c>
      <c r="K195" s="56" t="s">
        <v>159</v>
      </c>
      <c r="L195" s="27">
        <v>4248.2</v>
      </c>
      <c r="M195" s="17" t="e">
        <f t="shared" si="16"/>
        <v>#REF!</v>
      </c>
      <c r="N195" s="27"/>
      <c r="O195" s="27"/>
      <c r="P195" s="27"/>
      <c r="Q195" s="27"/>
    </row>
    <row r="196" spans="1:17" s="25" customFormat="1">
      <c r="A196" s="77" t="s">
        <v>534</v>
      </c>
      <c r="B196" s="5" t="s">
        <v>36</v>
      </c>
      <c r="C196" s="5" t="e">
        <f>VLOOKUP($B196,#REF!,2,FALSE)</f>
        <v>#REF!</v>
      </c>
      <c r="D196" s="4" t="e">
        <f>VLOOKUP($B196,#REF!,3,FALSE)</f>
        <v>#REF!</v>
      </c>
      <c r="E196" s="5" t="e">
        <f>VLOOKUP($B196,#REF!,4,FALSE)</f>
        <v>#REF!</v>
      </c>
      <c r="F196" s="19">
        <v>1866</v>
      </c>
      <c r="G196" s="120" t="e">
        <f>VLOOKUP($B196,#REF!,13,FALSE)</f>
        <v>#REF!</v>
      </c>
      <c r="H196" s="24" t="e">
        <f>VLOOKUP($B196,#REF!,14,FALSE)</f>
        <v>#REF!</v>
      </c>
      <c r="I196" s="21" t="e">
        <f t="shared" si="21"/>
        <v>#REF!</v>
      </c>
      <c r="J196" s="22" t="e">
        <f t="shared" si="22"/>
        <v>#REF!</v>
      </c>
      <c r="K196" s="56" t="s">
        <v>159</v>
      </c>
      <c r="L196" s="27">
        <v>5271.97</v>
      </c>
      <c r="M196" s="17" t="e">
        <f t="shared" si="16"/>
        <v>#REF!</v>
      </c>
      <c r="N196" s="27"/>
      <c r="O196" s="27"/>
      <c r="P196" s="27"/>
      <c r="Q196" s="27"/>
    </row>
    <row r="197" spans="1:17" s="25" customFormat="1">
      <c r="A197" s="77" t="s">
        <v>535</v>
      </c>
      <c r="B197" s="5" t="s">
        <v>37</v>
      </c>
      <c r="C197" s="5" t="e">
        <f>VLOOKUP($B197,#REF!,2,FALSE)</f>
        <v>#REF!</v>
      </c>
      <c r="D197" s="4" t="e">
        <f>VLOOKUP($B197,#REF!,3,FALSE)</f>
        <v>#REF!</v>
      </c>
      <c r="E197" s="5" t="e">
        <f>VLOOKUP($B197,#REF!,4,FALSE)</f>
        <v>#REF!</v>
      </c>
      <c r="F197" s="19">
        <v>8250</v>
      </c>
      <c r="G197" s="120" t="e">
        <f>VLOOKUP($B197,#REF!,13,FALSE)</f>
        <v>#REF!</v>
      </c>
      <c r="H197" s="24" t="e">
        <f>VLOOKUP($B197,#REF!,14,FALSE)</f>
        <v>#REF!</v>
      </c>
      <c r="I197" s="21" t="e">
        <f t="shared" si="21"/>
        <v>#REF!</v>
      </c>
      <c r="J197" s="22" t="e">
        <f t="shared" si="22"/>
        <v>#REF!</v>
      </c>
      <c r="K197" s="56" t="s">
        <v>159</v>
      </c>
      <c r="L197" s="27">
        <v>17869.900000000001</v>
      </c>
      <c r="M197" s="17" t="e">
        <f t="shared" si="16"/>
        <v>#REF!</v>
      </c>
      <c r="N197" s="27"/>
      <c r="O197" s="27"/>
      <c r="P197" s="27"/>
      <c r="Q197" s="27"/>
    </row>
    <row r="198" spans="1:17" s="25" customFormat="1">
      <c r="A198" s="77" t="s">
        <v>536</v>
      </c>
      <c r="B198" s="5" t="s">
        <v>38</v>
      </c>
      <c r="C198" s="5" t="e">
        <f>VLOOKUP($B198,#REF!,2,FALSE)</f>
        <v>#REF!</v>
      </c>
      <c r="D198" s="4" t="e">
        <f>VLOOKUP($B198,#REF!,3,FALSE)</f>
        <v>#REF!</v>
      </c>
      <c r="E198" s="5" t="e">
        <f>VLOOKUP($B198,#REF!,4,FALSE)</f>
        <v>#REF!</v>
      </c>
      <c r="F198" s="19">
        <v>300</v>
      </c>
      <c r="G198" s="120" t="e">
        <f>VLOOKUP($B198,#REF!,13,FALSE)</f>
        <v>#REF!</v>
      </c>
      <c r="H198" s="24" t="e">
        <f>VLOOKUP($B198,#REF!,14,FALSE)</f>
        <v>#REF!</v>
      </c>
      <c r="I198" s="21" t="e">
        <f t="shared" si="21"/>
        <v>#REF!</v>
      </c>
      <c r="J198" s="22" t="e">
        <f t="shared" si="22"/>
        <v>#REF!</v>
      </c>
      <c r="K198" s="56" t="s">
        <v>159</v>
      </c>
      <c r="L198" s="27">
        <v>349.63</v>
      </c>
      <c r="M198" s="17" t="e">
        <f t="shared" si="16"/>
        <v>#REF!</v>
      </c>
      <c r="N198" s="27"/>
      <c r="O198" s="27"/>
      <c r="P198" s="27"/>
      <c r="Q198" s="27"/>
    </row>
    <row r="199" spans="1:17" s="25" customFormat="1">
      <c r="A199" s="186" t="s">
        <v>537</v>
      </c>
      <c r="B199" s="145" t="s">
        <v>134</v>
      </c>
      <c r="C199" s="145" t="e">
        <f>VLOOKUP($B199,#REF!,2,FALSE)</f>
        <v>#REF!</v>
      </c>
      <c r="D199" s="162" t="e">
        <f>VLOOKUP($B199,#REF!,3,FALSE)</f>
        <v>#REF!</v>
      </c>
      <c r="E199" s="145" t="e">
        <f>VLOOKUP($B199,#REF!,4,FALSE)</f>
        <v>#REF!</v>
      </c>
      <c r="F199" s="148">
        <v>3</v>
      </c>
      <c r="G199" s="163" t="e">
        <f>VLOOKUP($B199,#REF!,13,FALSE)</f>
        <v>#REF!</v>
      </c>
      <c r="H199" s="164" t="e">
        <f>VLOOKUP($B199,#REF!,14,FALSE)</f>
        <v>#REF!</v>
      </c>
      <c r="I199" s="165" t="e">
        <f t="shared" si="21"/>
        <v>#REF!</v>
      </c>
      <c r="J199" s="22" t="e">
        <f t="shared" si="22"/>
        <v>#REF!</v>
      </c>
      <c r="K199" s="56" t="s">
        <v>159</v>
      </c>
      <c r="L199" s="27">
        <v>4061.34</v>
      </c>
      <c r="M199" s="17" t="e">
        <f t="shared" ref="M199:M262" si="23">IF(L199=J199," ", "ERRO")</f>
        <v>#REF!</v>
      </c>
      <c r="N199" s="27"/>
      <c r="O199" s="27"/>
      <c r="P199" s="27"/>
      <c r="Q199" s="27"/>
    </row>
    <row r="200" spans="1:17" s="25" customFormat="1">
      <c r="A200" s="186" t="s">
        <v>538</v>
      </c>
      <c r="B200" s="145" t="s">
        <v>148</v>
      </c>
      <c r="C200" s="145" t="e">
        <f>VLOOKUP($B200,#REF!,2,FALSE)</f>
        <v>#REF!</v>
      </c>
      <c r="D200" s="162" t="e">
        <f>VLOOKUP($B200,#REF!,3,FALSE)</f>
        <v>#REF!</v>
      </c>
      <c r="E200" s="145" t="e">
        <f>VLOOKUP($B200,#REF!,4,FALSE)</f>
        <v>#REF!</v>
      </c>
      <c r="F200" s="148">
        <v>63</v>
      </c>
      <c r="G200" s="163" t="e">
        <f>VLOOKUP($B200,#REF!,13,FALSE)</f>
        <v>#REF!</v>
      </c>
      <c r="H200" s="164" t="e">
        <f>VLOOKUP($B200,#REF!,14,FALSE)</f>
        <v>#REF!</v>
      </c>
      <c r="I200" s="165" t="e">
        <f t="shared" si="21"/>
        <v>#REF!</v>
      </c>
      <c r="J200" s="22" t="e">
        <f t="shared" si="22"/>
        <v>#REF!</v>
      </c>
      <c r="K200" s="56" t="s">
        <v>159</v>
      </c>
      <c r="L200" s="27">
        <v>7663.32</v>
      </c>
      <c r="M200" s="17" t="e">
        <f t="shared" si="23"/>
        <v>#REF!</v>
      </c>
      <c r="N200" s="27"/>
      <c r="O200" s="27"/>
      <c r="P200" s="27"/>
      <c r="Q200" s="27"/>
    </row>
    <row r="201" spans="1:17" s="25" customFormat="1">
      <c r="A201" s="186" t="s">
        <v>539</v>
      </c>
      <c r="B201" s="145" t="s">
        <v>149</v>
      </c>
      <c r="C201" s="145" t="e">
        <f>VLOOKUP($B201,#REF!,2,FALSE)</f>
        <v>#REF!</v>
      </c>
      <c r="D201" s="162" t="e">
        <f>VLOOKUP($B201,#REF!,3,FALSE)</f>
        <v>#REF!</v>
      </c>
      <c r="E201" s="145" t="e">
        <f>VLOOKUP($B201,#REF!,4,FALSE)</f>
        <v>#REF!</v>
      </c>
      <c r="F201" s="148">
        <v>645</v>
      </c>
      <c r="G201" s="163" t="e">
        <f>VLOOKUP($B201,#REF!,13,FALSE)</f>
        <v>#REF!</v>
      </c>
      <c r="H201" s="164" t="e">
        <f>VLOOKUP($B201,#REF!,14,FALSE)</f>
        <v>#REF!</v>
      </c>
      <c r="I201" s="165" t="e">
        <f t="shared" si="21"/>
        <v>#REF!</v>
      </c>
      <c r="J201" s="22" t="e">
        <f t="shared" si="22"/>
        <v>#REF!</v>
      </c>
      <c r="K201" s="56" t="s">
        <v>159</v>
      </c>
      <c r="L201" s="27">
        <v>66309.149999999994</v>
      </c>
      <c r="M201" s="17" t="e">
        <f t="shared" si="23"/>
        <v>#REF!</v>
      </c>
      <c r="N201" s="27"/>
      <c r="O201" s="27"/>
      <c r="P201" s="27"/>
      <c r="Q201" s="27"/>
    </row>
    <row r="202" spans="1:17" s="25" customFormat="1">
      <c r="A202" s="186" t="s">
        <v>1277</v>
      </c>
      <c r="B202" s="145" t="s">
        <v>155</v>
      </c>
      <c r="C202" s="145" t="e">
        <f>VLOOKUP($B202,#REF!,2,FALSE)</f>
        <v>#REF!</v>
      </c>
      <c r="D202" s="162" t="e">
        <f>VLOOKUP($B202,#REF!,3,FALSE)</f>
        <v>#REF!</v>
      </c>
      <c r="E202" s="145" t="e">
        <f>VLOOKUP($B202,#REF!,4,FALSE)</f>
        <v>#REF!</v>
      </c>
      <c r="F202" s="148">
        <v>1644</v>
      </c>
      <c r="G202" s="163" t="e">
        <f>VLOOKUP($B202,#REF!,13,FALSE)</f>
        <v>#REF!</v>
      </c>
      <c r="H202" s="164" t="e">
        <f>VLOOKUP($B202,#REF!,14,FALSE)</f>
        <v>#REF!</v>
      </c>
      <c r="I202" s="165" t="e">
        <f t="shared" si="21"/>
        <v>#REF!</v>
      </c>
      <c r="J202" s="22" t="e">
        <f t="shared" si="22"/>
        <v>#REF!</v>
      </c>
      <c r="K202" s="56" t="s">
        <v>159</v>
      </c>
      <c r="L202" s="27">
        <v>17456.560000000001</v>
      </c>
      <c r="M202" s="17" t="e">
        <f t="shared" si="23"/>
        <v>#REF!</v>
      </c>
      <c r="N202" s="27"/>
      <c r="O202" s="27"/>
      <c r="P202" s="27"/>
      <c r="Q202" s="27"/>
    </row>
    <row r="203" spans="1:17" s="25" customFormat="1" ht="36">
      <c r="A203" s="75" t="s">
        <v>540</v>
      </c>
      <c r="B203" s="18"/>
      <c r="C203" s="48"/>
      <c r="D203" s="53" t="s">
        <v>211</v>
      </c>
      <c r="E203" s="53"/>
      <c r="F203" s="53"/>
      <c r="G203" s="78"/>
      <c r="H203" s="24"/>
      <c r="I203" s="53"/>
      <c r="J203" s="76" t="e">
        <f>SUM(J204:J222)</f>
        <v>#REF!</v>
      </c>
      <c r="L203" s="27">
        <v>2057380.8</v>
      </c>
      <c r="M203" s="17" t="e">
        <f t="shared" si="23"/>
        <v>#REF!</v>
      </c>
      <c r="N203" s="27"/>
      <c r="O203" s="27"/>
      <c r="P203" s="27"/>
      <c r="Q203" s="27"/>
    </row>
    <row r="204" spans="1:17" s="25" customFormat="1">
      <c r="A204" s="77" t="s">
        <v>541</v>
      </c>
      <c r="B204" s="5" t="s">
        <v>39</v>
      </c>
      <c r="C204" s="5" t="e">
        <f>VLOOKUP($B204,#REF!,2,FALSE)</f>
        <v>#REF!</v>
      </c>
      <c r="D204" s="4" t="e">
        <f>VLOOKUP($B204,#REF!,3,FALSE)</f>
        <v>#REF!</v>
      </c>
      <c r="E204" s="5" t="e">
        <f>VLOOKUP($B204,#REF!,4,FALSE)</f>
        <v>#REF!</v>
      </c>
      <c r="F204" s="19">
        <v>2</v>
      </c>
      <c r="G204" s="120" t="e">
        <f>VLOOKUP($B204,#REF!,13,FALSE)</f>
        <v>#REF!</v>
      </c>
      <c r="H204" s="24" t="e">
        <f>VLOOKUP($B204,#REF!,14,FALSE)</f>
        <v>#REF!</v>
      </c>
      <c r="I204" s="21" t="e">
        <f t="shared" ref="I204:I222" si="24">G204*H204</f>
        <v>#REF!</v>
      </c>
      <c r="J204" s="22" t="e">
        <f t="shared" ref="J204:J222" si="25">ROUND(F204*(G204+I204),2)</f>
        <v>#REF!</v>
      </c>
      <c r="K204" s="56" t="s">
        <v>159</v>
      </c>
      <c r="L204" s="27">
        <v>46493.2</v>
      </c>
      <c r="M204" s="17" t="e">
        <f t="shared" si="23"/>
        <v>#REF!</v>
      </c>
      <c r="N204" s="27"/>
      <c r="O204" s="27"/>
      <c r="P204" s="27"/>
      <c r="Q204" s="27"/>
    </row>
    <row r="205" spans="1:17" s="25" customFormat="1">
      <c r="A205" s="77" t="s">
        <v>542</v>
      </c>
      <c r="B205" s="5" t="s">
        <v>135</v>
      </c>
      <c r="C205" s="5" t="e">
        <f>VLOOKUP($B205,#REF!,2,FALSE)</f>
        <v>#REF!</v>
      </c>
      <c r="D205" s="4" t="e">
        <f>VLOOKUP($B205,#REF!,3,FALSE)</f>
        <v>#REF!</v>
      </c>
      <c r="E205" s="5" t="e">
        <f>VLOOKUP($B205,#REF!,4,FALSE)</f>
        <v>#REF!</v>
      </c>
      <c r="F205" s="19">
        <v>1</v>
      </c>
      <c r="G205" s="120" t="e">
        <f>VLOOKUP($B205,#REF!,13,FALSE)</f>
        <v>#REF!</v>
      </c>
      <c r="H205" s="24" t="e">
        <f>VLOOKUP($B205,#REF!,14,FALSE)</f>
        <v>#REF!</v>
      </c>
      <c r="I205" s="21" t="e">
        <f t="shared" si="24"/>
        <v>#REF!</v>
      </c>
      <c r="J205" s="22" t="e">
        <f t="shared" si="25"/>
        <v>#REF!</v>
      </c>
      <c r="K205" s="56" t="s">
        <v>159</v>
      </c>
      <c r="L205" s="27">
        <v>25829.57</v>
      </c>
      <c r="M205" s="17" t="e">
        <f t="shared" si="23"/>
        <v>#REF!</v>
      </c>
      <c r="N205" s="27"/>
      <c r="O205" s="27"/>
      <c r="P205" s="27"/>
      <c r="Q205" s="27"/>
    </row>
    <row r="206" spans="1:17" s="25" customFormat="1">
      <c r="A206" s="77" t="s">
        <v>543</v>
      </c>
      <c r="B206" s="5" t="s">
        <v>101</v>
      </c>
      <c r="C206" s="5" t="e">
        <f>VLOOKUP($B206,#REF!,2,FALSE)</f>
        <v>#REF!</v>
      </c>
      <c r="D206" s="4" t="e">
        <f>VLOOKUP($B206,#REF!,3,FALSE)</f>
        <v>#REF!</v>
      </c>
      <c r="E206" s="5" t="e">
        <f>VLOOKUP($B206,#REF!,4,FALSE)</f>
        <v>#REF!</v>
      </c>
      <c r="F206" s="19">
        <v>4</v>
      </c>
      <c r="G206" s="120" t="e">
        <f>VLOOKUP($B206,#REF!,13,FALSE)</f>
        <v>#REF!</v>
      </c>
      <c r="H206" s="24" t="e">
        <f>VLOOKUP($B206,#REF!,14,FALSE)</f>
        <v>#REF!</v>
      </c>
      <c r="I206" s="21" t="e">
        <f t="shared" si="24"/>
        <v>#REF!</v>
      </c>
      <c r="J206" s="22" t="e">
        <f t="shared" si="25"/>
        <v>#REF!</v>
      </c>
      <c r="K206" s="56" t="s">
        <v>159</v>
      </c>
      <c r="L206" s="27">
        <v>80134.62</v>
      </c>
      <c r="M206" s="17" t="e">
        <f t="shared" si="23"/>
        <v>#REF!</v>
      </c>
      <c r="N206" s="27"/>
      <c r="O206" s="27"/>
      <c r="P206" s="27"/>
      <c r="Q206" s="27"/>
    </row>
    <row r="207" spans="1:17" s="25" customFormat="1">
      <c r="A207" s="77" t="s">
        <v>544</v>
      </c>
      <c r="B207" s="5" t="s">
        <v>235</v>
      </c>
      <c r="C207" s="5" t="e">
        <f>VLOOKUP($B207,#REF!,2,FALSE)</f>
        <v>#REF!</v>
      </c>
      <c r="D207" s="4" t="e">
        <f>VLOOKUP($B207,#REF!,3,FALSE)</f>
        <v>#REF!</v>
      </c>
      <c r="E207" s="5" t="e">
        <f>VLOOKUP($B207,#REF!,4,FALSE)</f>
        <v>#REF!</v>
      </c>
      <c r="F207" s="19">
        <v>2</v>
      </c>
      <c r="G207" s="120" t="e">
        <f>VLOOKUP($B207,#REF!,13,FALSE)</f>
        <v>#REF!</v>
      </c>
      <c r="H207" s="24" t="e">
        <f>VLOOKUP($B207,#REF!,14,FALSE)</f>
        <v>#REF!</v>
      </c>
      <c r="I207" s="21" t="e">
        <f t="shared" si="24"/>
        <v>#REF!</v>
      </c>
      <c r="J207" s="22" t="e">
        <f t="shared" si="25"/>
        <v>#REF!</v>
      </c>
      <c r="K207" s="56" t="s">
        <v>159</v>
      </c>
      <c r="L207" s="27">
        <v>40067.31</v>
      </c>
      <c r="M207" s="17" t="e">
        <f t="shared" si="23"/>
        <v>#REF!</v>
      </c>
      <c r="N207" s="27"/>
      <c r="O207" s="27"/>
      <c r="P207" s="27"/>
      <c r="Q207" s="27"/>
    </row>
    <row r="208" spans="1:17" s="25" customFormat="1">
      <c r="A208" s="77" t="s">
        <v>545</v>
      </c>
      <c r="B208" s="5" t="s">
        <v>102</v>
      </c>
      <c r="C208" s="5" t="e">
        <f>VLOOKUP($B208,#REF!,2,FALSE)</f>
        <v>#REF!</v>
      </c>
      <c r="D208" s="4" t="e">
        <f>VLOOKUP($B208,#REF!,3,FALSE)</f>
        <v>#REF!</v>
      </c>
      <c r="E208" s="5" t="e">
        <f>VLOOKUP($B208,#REF!,4,FALSE)</f>
        <v>#REF!</v>
      </c>
      <c r="F208" s="19">
        <v>4</v>
      </c>
      <c r="G208" s="120" t="e">
        <f>VLOOKUP($B208,#REF!,13,FALSE)</f>
        <v>#REF!</v>
      </c>
      <c r="H208" s="24" t="e">
        <f>VLOOKUP($B208,#REF!,14,FALSE)</f>
        <v>#REF!</v>
      </c>
      <c r="I208" s="21" t="e">
        <f t="shared" si="24"/>
        <v>#REF!</v>
      </c>
      <c r="J208" s="22" t="e">
        <f t="shared" si="25"/>
        <v>#REF!</v>
      </c>
      <c r="K208" s="56" t="s">
        <v>159</v>
      </c>
      <c r="L208" s="27">
        <v>96553.64</v>
      </c>
      <c r="M208" s="17" t="e">
        <f t="shared" si="23"/>
        <v>#REF!</v>
      </c>
      <c r="N208" s="27"/>
      <c r="O208" s="27"/>
      <c r="P208" s="27"/>
      <c r="Q208" s="27"/>
    </row>
    <row r="209" spans="1:17" s="25" customFormat="1">
      <c r="A209" s="77" t="s">
        <v>546</v>
      </c>
      <c r="B209" s="5" t="s">
        <v>236</v>
      </c>
      <c r="C209" s="5" t="e">
        <f>VLOOKUP($B209,#REF!,2,FALSE)</f>
        <v>#REF!</v>
      </c>
      <c r="D209" s="4" t="e">
        <f>VLOOKUP($B209,#REF!,3,FALSE)</f>
        <v>#REF!</v>
      </c>
      <c r="E209" s="5" t="e">
        <f>VLOOKUP($B209,#REF!,4,FALSE)</f>
        <v>#REF!</v>
      </c>
      <c r="F209" s="19">
        <v>2</v>
      </c>
      <c r="G209" s="120" t="e">
        <f>VLOOKUP($B209,#REF!,13,FALSE)</f>
        <v>#REF!</v>
      </c>
      <c r="H209" s="24" t="e">
        <f>VLOOKUP($B209,#REF!,14,FALSE)</f>
        <v>#REF!</v>
      </c>
      <c r="I209" s="21" t="e">
        <f t="shared" si="24"/>
        <v>#REF!</v>
      </c>
      <c r="J209" s="22" t="e">
        <f t="shared" si="25"/>
        <v>#REF!</v>
      </c>
      <c r="K209" s="56" t="s">
        <v>159</v>
      </c>
      <c r="L209" s="27">
        <v>48276.82</v>
      </c>
      <c r="M209" s="17" t="e">
        <f t="shared" si="23"/>
        <v>#REF!</v>
      </c>
      <c r="N209" s="27"/>
      <c r="O209" s="27"/>
      <c r="P209" s="27"/>
      <c r="Q209" s="27"/>
    </row>
    <row r="210" spans="1:17" s="25" customFormat="1">
      <c r="A210" s="77" t="s">
        <v>547</v>
      </c>
      <c r="B210" s="5" t="s">
        <v>40</v>
      </c>
      <c r="C210" s="5" t="e">
        <f>VLOOKUP($B210,#REF!,2,FALSE)</f>
        <v>#REF!</v>
      </c>
      <c r="D210" s="4" t="e">
        <f>VLOOKUP($B210,#REF!,3,FALSE)</f>
        <v>#REF!</v>
      </c>
      <c r="E210" s="5" t="e">
        <f>VLOOKUP($B210,#REF!,4,FALSE)</f>
        <v>#REF!</v>
      </c>
      <c r="F210" s="19">
        <v>3</v>
      </c>
      <c r="G210" s="120" t="e">
        <f>VLOOKUP($B210,#REF!,13,FALSE)</f>
        <v>#REF!</v>
      </c>
      <c r="H210" s="24" t="e">
        <f>VLOOKUP($B210,#REF!,14,FALSE)</f>
        <v>#REF!</v>
      </c>
      <c r="I210" s="21" t="e">
        <f t="shared" si="24"/>
        <v>#REF!</v>
      </c>
      <c r="J210" s="22" t="e">
        <f t="shared" si="25"/>
        <v>#REF!</v>
      </c>
      <c r="K210" s="56" t="s">
        <v>159</v>
      </c>
      <c r="L210" s="27">
        <v>259979.76</v>
      </c>
      <c r="M210" s="17" t="e">
        <f t="shared" si="23"/>
        <v>#REF!</v>
      </c>
      <c r="N210" s="27"/>
      <c r="O210" s="27"/>
      <c r="P210" s="27"/>
      <c r="Q210" s="27"/>
    </row>
    <row r="211" spans="1:17" s="25" customFormat="1">
      <c r="A211" s="77" t="s">
        <v>548</v>
      </c>
      <c r="B211" s="5" t="s">
        <v>41</v>
      </c>
      <c r="C211" s="5" t="e">
        <f>VLOOKUP($B211,#REF!,2,FALSE)</f>
        <v>#REF!</v>
      </c>
      <c r="D211" s="4" t="e">
        <f>VLOOKUP($B211,#REF!,3,FALSE)</f>
        <v>#REF!</v>
      </c>
      <c r="E211" s="5" t="e">
        <f>VLOOKUP($B211,#REF!,4,FALSE)</f>
        <v>#REF!</v>
      </c>
      <c r="F211" s="19">
        <v>3</v>
      </c>
      <c r="G211" s="120" t="e">
        <f>VLOOKUP($B211,#REF!,13,FALSE)</f>
        <v>#REF!</v>
      </c>
      <c r="H211" s="24" t="e">
        <f>VLOOKUP($B211,#REF!,14,FALSE)</f>
        <v>#REF!</v>
      </c>
      <c r="I211" s="21" t="e">
        <f t="shared" si="24"/>
        <v>#REF!</v>
      </c>
      <c r="J211" s="22" t="e">
        <f t="shared" si="25"/>
        <v>#REF!</v>
      </c>
      <c r="K211" s="56" t="s">
        <v>159</v>
      </c>
      <c r="L211" s="27">
        <v>6932.78</v>
      </c>
      <c r="M211" s="17" t="e">
        <f t="shared" si="23"/>
        <v>#REF!</v>
      </c>
      <c r="N211" s="27"/>
      <c r="O211" s="27"/>
      <c r="P211" s="27"/>
      <c r="Q211" s="27"/>
    </row>
    <row r="212" spans="1:17" s="25" customFormat="1">
      <c r="A212" s="77" t="s">
        <v>549</v>
      </c>
      <c r="B212" s="5" t="s">
        <v>42</v>
      </c>
      <c r="C212" s="5" t="e">
        <f>VLOOKUP($B212,#REF!,2,FALSE)</f>
        <v>#REF!</v>
      </c>
      <c r="D212" s="4" t="e">
        <f>VLOOKUP($B212,#REF!,3,FALSE)</f>
        <v>#REF!</v>
      </c>
      <c r="E212" s="5" t="e">
        <f>VLOOKUP($B212,#REF!,4,FALSE)</f>
        <v>#REF!</v>
      </c>
      <c r="F212" s="19">
        <v>3</v>
      </c>
      <c r="G212" s="120" t="e">
        <f>VLOOKUP($B212,#REF!,13,FALSE)</f>
        <v>#REF!</v>
      </c>
      <c r="H212" s="24" t="e">
        <f>VLOOKUP($B212,#REF!,14,FALSE)</f>
        <v>#REF!</v>
      </c>
      <c r="I212" s="21" t="e">
        <f t="shared" si="24"/>
        <v>#REF!</v>
      </c>
      <c r="J212" s="22" t="e">
        <f t="shared" si="25"/>
        <v>#REF!</v>
      </c>
      <c r="K212" s="56" t="s">
        <v>159</v>
      </c>
      <c r="L212" s="27">
        <v>6412.28</v>
      </c>
      <c r="M212" s="17" t="e">
        <f t="shared" si="23"/>
        <v>#REF!</v>
      </c>
      <c r="N212" s="27"/>
      <c r="O212" s="27"/>
      <c r="P212" s="27"/>
      <c r="Q212" s="27"/>
    </row>
    <row r="213" spans="1:17" s="25" customFormat="1">
      <c r="A213" s="77" t="s">
        <v>550</v>
      </c>
      <c r="B213" s="5" t="s">
        <v>43</v>
      </c>
      <c r="C213" s="5" t="e">
        <f>VLOOKUP($B213,#REF!,2,FALSE)</f>
        <v>#REF!</v>
      </c>
      <c r="D213" s="4" t="e">
        <f>VLOOKUP($B213,#REF!,3,FALSE)</f>
        <v>#REF!</v>
      </c>
      <c r="E213" s="5" t="e">
        <f>VLOOKUP($B213,#REF!,4,FALSE)</f>
        <v>#REF!</v>
      </c>
      <c r="F213" s="19">
        <v>3</v>
      </c>
      <c r="G213" s="120" t="e">
        <f>VLOOKUP($B213,#REF!,13,FALSE)</f>
        <v>#REF!</v>
      </c>
      <c r="H213" s="24" t="e">
        <f>VLOOKUP($B213,#REF!,14,FALSE)</f>
        <v>#REF!</v>
      </c>
      <c r="I213" s="21" t="e">
        <f t="shared" si="24"/>
        <v>#REF!</v>
      </c>
      <c r="J213" s="22" t="e">
        <f t="shared" si="25"/>
        <v>#REF!</v>
      </c>
      <c r="K213" s="56" t="s">
        <v>159</v>
      </c>
      <c r="L213" s="27">
        <v>13049.81</v>
      </c>
      <c r="M213" s="17" t="e">
        <f t="shared" si="23"/>
        <v>#REF!</v>
      </c>
      <c r="N213" s="27"/>
      <c r="O213" s="27"/>
      <c r="P213" s="27"/>
      <c r="Q213" s="27"/>
    </row>
    <row r="214" spans="1:17" s="25" customFormat="1">
      <c r="A214" s="77" t="s">
        <v>551</v>
      </c>
      <c r="B214" s="5" t="s">
        <v>44</v>
      </c>
      <c r="C214" s="5" t="e">
        <f>VLOOKUP($B214,#REF!,2,FALSE)</f>
        <v>#REF!</v>
      </c>
      <c r="D214" s="4" t="e">
        <f>VLOOKUP($B214,#REF!,3,FALSE)</f>
        <v>#REF!</v>
      </c>
      <c r="E214" s="5" t="e">
        <f>VLOOKUP($B214,#REF!,4,FALSE)</f>
        <v>#REF!</v>
      </c>
      <c r="F214" s="19">
        <v>3</v>
      </c>
      <c r="G214" s="120" t="e">
        <f>VLOOKUP($B214,#REF!,13,FALSE)</f>
        <v>#REF!</v>
      </c>
      <c r="H214" s="24" t="e">
        <f>VLOOKUP($B214,#REF!,14,FALSE)</f>
        <v>#REF!</v>
      </c>
      <c r="I214" s="21" t="e">
        <f t="shared" si="24"/>
        <v>#REF!</v>
      </c>
      <c r="J214" s="22" t="e">
        <f t="shared" si="25"/>
        <v>#REF!</v>
      </c>
      <c r="K214" s="56" t="s">
        <v>159</v>
      </c>
      <c r="L214" s="27">
        <v>13049.78</v>
      </c>
      <c r="M214" s="17" t="e">
        <f t="shared" si="23"/>
        <v>#REF!</v>
      </c>
      <c r="N214" s="27"/>
      <c r="O214" s="27"/>
      <c r="P214" s="27"/>
      <c r="Q214" s="27"/>
    </row>
    <row r="215" spans="1:17" s="25" customFormat="1">
      <c r="A215" s="77" t="s">
        <v>552</v>
      </c>
      <c r="B215" s="5" t="s">
        <v>45</v>
      </c>
      <c r="C215" s="5" t="e">
        <f>VLOOKUP($B215,#REF!,2,FALSE)</f>
        <v>#REF!</v>
      </c>
      <c r="D215" s="4" t="e">
        <f>VLOOKUP($B215,#REF!,3,FALSE)</f>
        <v>#REF!</v>
      </c>
      <c r="E215" s="5" t="e">
        <f>VLOOKUP($B215,#REF!,4,FALSE)</f>
        <v>#REF!</v>
      </c>
      <c r="F215" s="19">
        <v>1354</v>
      </c>
      <c r="G215" s="120" t="e">
        <f>VLOOKUP($B215,#REF!,13,FALSE)</f>
        <v>#REF!</v>
      </c>
      <c r="H215" s="24" t="e">
        <f>VLOOKUP($B215,#REF!,14,FALSE)</f>
        <v>#REF!</v>
      </c>
      <c r="I215" s="21" t="e">
        <f t="shared" si="24"/>
        <v>#REF!</v>
      </c>
      <c r="J215" s="22" t="e">
        <f t="shared" si="25"/>
        <v>#REF!</v>
      </c>
      <c r="K215" s="56" t="s">
        <v>159</v>
      </c>
      <c r="L215" s="27">
        <v>82554.64</v>
      </c>
      <c r="M215" s="17" t="e">
        <f t="shared" si="23"/>
        <v>#REF!</v>
      </c>
      <c r="N215" s="27"/>
      <c r="O215" s="27"/>
      <c r="P215" s="27"/>
      <c r="Q215" s="27"/>
    </row>
    <row r="216" spans="1:17" s="25" customFormat="1">
      <c r="A216" s="77" t="s">
        <v>553</v>
      </c>
      <c r="B216" s="5" t="s">
        <v>46</v>
      </c>
      <c r="C216" s="5" t="e">
        <f>VLOOKUP($B216,#REF!,2,FALSE)</f>
        <v>#REF!</v>
      </c>
      <c r="D216" s="4" t="e">
        <f>VLOOKUP($B216,#REF!,3,FALSE)</f>
        <v>#REF!</v>
      </c>
      <c r="E216" s="5" t="e">
        <f>VLOOKUP($B216,#REF!,4,FALSE)</f>
        <v>#REF!</v>
      </c>
      <c r="F216" s="19">
        <v>9240</v>
      </c>
      <c r="G216" s="120" t="e">
        <f>VLOOKUP($B216,#REF!,13,FALSE)</f>
        <v>#REF!</v>
      </c>
      <c r="H216" s="24" t="e">
        <f>VLOOKUP($B216,#REF!,14,FALSE)</f>
        <v>#REF!</v>
      </c>
      <c r="I216" s="21" t="e">
        <f t="shared" si="24"/>
        <v>#REF!</v>
      </c>
      <c r="J216" s="22" t="e">
        <f t="shared" si="25"/>
        <v>#REF!</v>
      </c>
      <c r="K216" s="56" t="s">
        <v>159</v>
      </c>
      <c r="L216" s="27">
        <v>1036847.88</v>
      </c>
      <c r="M216" s="17" t="e">
        <f t="shared" si="23"/>
        <v>#REF!</v>
      </c>
      <c r="N216" s="27"/>
      <c r="O216" s="27"/>
      <c r="P216" s="27"/>
      <c r="Q216" s="27"/>
    </row>
    <row r="217" spans="1:17" s="25" customFormat="1">
      <c r="A217" s="77" t="s">
        <v>554</v>
      </c>
      <c r="B217" s="5" t="s">
        <v>213</v>
      </c>
      <c r="C217" s="5" t="e">
        <f>VLOOKUP($B217,#REF!,2,FALSE)</f>
        <v>#REF!</v>
      </c>
      <c r="D217" s="4" t="e">
        <f>VLOOKUP($B217,#REF!,3,FALSE)</f>
        <v>#REF!</v>
      </c>
      <c r="E217" s="5" t="e">
        <f>VLOOKUP($B217,#REF!,4,FALSE)</f>
        <v>#REF!</v>
      </c>
      <c r="F217" s="19">
        <v>3000</v>
      </c>
      <c r="G217" s="120" t="e">
        <f>VLOOKUP($B217,#REF!,13,FALSE)</f>
        <v>#REF!</v>
      </c>
      <c r="H217" s="24" t="e">
        <f>VLOOKUP($B217,#REF!,14,FALSE)</f>
        <v>#REF!</v>
      </c>
      <c r="I217" s="21" t="e">
        <f t="shared" si="24"/>
        <v>#REF!</v>
      </c>
      <c r="J217" s="22" t="e">
        <f t="shared" si="25"/>
        <v>#REF!</v>
      </c>
      <c r="K217" s="56" t="s">
        <v>159</v>
      </c>
      <c r="L217" s="27">
        <v>222281.67</v>
      </c>
      <c r="M217" s="17" t="e">
        <f t="shared" si="23"/>
        <v>#REF!</v>
      </c>
      <c r="N217" s="27"/>
      <c r="O217" s="27"/>
      <c r="P217" s="27"/>
      <c r="Q217" s="27"/>
    </row>
    <row r="218" spans="1:17" s="25" customFormat="1">
      <c r="A218" s="186" t="s">
        <v>555</v>
      </c>
      <c r="B218" s="145" t="s">
        <v>47</v>
      </c>
      <c r="C218" s="145" t="e">
        <f>VLOOKUP($B218,#REF!,2,FALSE)</f>
        <v>#REF!</v>
      </c>
      <c r="D218" s="162" t="e">
        <f>VLOOKUP($B218,#REF!,3,FALSE)</f>
        <v>#REF!</v>
      </c>
      <c r="E218" s="145" t="e">
        <f>VLOOKUP($B218,#REF!,4,FALSE)</f>
        <v>#REF!</v>
      </c>
      <c r="F218" s="148">
        <v>12500</v>
      </c>
      <c r="G218" s="163" t="e">
        <f>VLOOKUP($B218,#REF!,13,FALSE)</f>
        <v>#REF!</v>
      </c>
      <c r="H218" s="24" t="e">
        <f>VLOOKUP($B218,#REF!,14,FALSE)</f>
        <v>#REF!</v>
      </c>
      <c r="I218" s="21" t="e">
        <f t="shared" si="24"/>
        <v>#REF!</v>
      </c>
      <c r="J218" s="22" t="e">
        <f t="shared" si="25"/>
        <v>#REF!</v>
      </c>
      <c r="K218" s="56" t="s">
        <v>159</v>
      </c>
      <c r="L218" s="27">
        <v>31857.8</v>
      </c>
      <c r="M218" s="17" t="e">
        <f t="shared" si="23"/>
        <v>#REF!</v>
      </c>
      <c r="N218" s="27"/>
      <c r="O218" s="27"/>
      <c r="P218" s="27"/>
      <c r="Q218" s="27"/>
    </row>
    <row r="219" spans="1:17" s="25" customFormat="1">
      <c r="A219" s="186" t="s">
        <v>556</v>
      </c>
      <c r="B219" s="145" t="s">
        <v>136</v>
      </c>
      <c r="C219" s="145" t="e">
        <f>VLOOKUP($B219,#REF!,2,FALSE)</f>
        <v>#REF!</v>
      </c>
      <c r="D219" s="162" t="e">
        <f>VLOOKUP($B219,#REF!,3,FALSE)</f>
        <v>#REF!</v>
      </c>
      <c r="E219" s="145" t="e">
        <f>VLOOKUP($B219,#REF!,4,FALSE)</f>
        <v>#REF!</v>
      </c>
      <c r="F219" s="148">
        <v>3</v>
      </c>
      <c r="G219" s="163" t="e">
        <f>VLOOKUP($B219,#REF!,13,FALSE)</f>
        <v>#REF!</v>
      </c>
      <c r="H219" s="24" t="e">
        <f>VLOOKUP($B219,#REF!,14,FALSE)</f>
        <v>#REF!</v>
      </c>
      <c r="I219" s="21" t="e">
        <f t="shared" si="24"/>
        <v>#REF!</v>
      </c>
      <c r="J219" s="22" t="e">
        <f t="shared" si="25"/>
        <v>#REF!</v>
      </c>
      <c r="K219" s="56" t="s">
        <v>159</v>
      </c>
      <c r="L219" s="27">
        <v>8658.58</v>
      </c>
      <c r="M219" s="17" t="e">
        <f t="shared" si="23"/>
        <v>#REF!</v>
      </c>
      <c r="N219" s="27"/>
      <c r="O219" s="27"/>
      <c r="P219" s="27"/>
      <c r="Q219" s="27"/>
    </row>
    <row r="220" spans="1:17" s="25" customFormat="1">
      <c r="A220" s="186" t="s">
        <v>557</v>
      </c>
      <c r="B220" s="145" t="s">
        <v>150</v>
      </c>
      <c r="C220" s="145" t="e">
        <f>VLOOKUP($B220,#REF!,2,FALSE)</f>
        <v>#REF!</v>
      </c>
      <c r="D220" s="162" t="e">
        <f>VLOOKUP($B220,#REF!,3,FALSE)</f>
        <v>#REF!</v>
      </c>
      <c r="E220" s="145" t="e">
        <f>VLOOKUP($B220,#REF!,4,FALSE)</f>
        <v>#REF!</v>
      </c>
      <c r="F220" s="148">
        <v>63</v>
      </c>
      <c r="G220" s="163" t="e">
        <f>VLOOKUP($B220,#REF!,13,FALSE)</f>
        <v>#REF!</v>
      </c>
      <c r="H220" s="24" t="e">
        <f>VLOOKUP($B220,#REF!,14,FALSE)</f>
        <v>#REF!</v>
      </c>
      <c r="I220" s="21" t="e">
        <f t="shared" si="24"/>
        <v>#REF!</v>
      </c>
      <c r="J220" s="22" t="e">
        <f t="shared" si="25"/>
        <v>#REF!</v>
      </c>
      <c r="K220" s="56" t="s">
        <v>159</v>
      </c>
      <c r="L220" s="27">
        <v>1120.8599999999999</v>
      </c>
      <c r="M220" s="17" t="e">
        <f t="shared" si="23"/>
        <v>#REF!</v>
      </c>
      <c r="N220" s="27"/>
      <c r="O220" s="27"/>
      <c r="P220" s="27"/>
      <c r="Q220" s="27"/>
    </row>
    <row r="221" spans="1:17" s="25" customFormat="1">
      <c r="A221" s="186" t="s">
        <v>1278</v>
      </c>
      <c r="B221" s="145" t="s">
        <v>151</v>
      </c>
      <c r="C221" s="145" t="e">
        <f>VLOOKUP($B221,#REF!,2,FALSE)</f>
        <v>#REF!</v>
      </c>
      <c r="D221" s="162" t="e">
        <f>VLOOKUP($B221,#REF!,3,FALSE)</f>
        <v>#REF!</v>
      </c>
      <c r="E221" s="145" t="e">
        <f>VLOOKUP($B221,#REF!,4,FALSE)</f>
        <v>#REF!</v>
      </c>
      <c r="F221" s="148">
        <v>645</v>
      </c>
      <c r="G221" s="163" t="e">
        <f>VLOOKUP($B221,#REF!,13,FALSE)</f>
        <v>#REF!</v>
      </c>
      <c r="H221" s="24" t="e">
        <f>VLOOKUP($B221,#REF!,14,FALSE)</f>
        <v>#REF!</v>
      </c>
      <c r="I221" s="21" t="e">
        <f t="shared" si="24"/>
        <v>#REF!</v>
      </c>
      <c r="J221" s="22" t="e">
        <f t="shared" si="25"/>
        <v>#REF!</v>
      </c>
      <c r="K221" s="56" t="s">
        <v>159</v>
      </c>
      <c r="L221" s="27">
        <v>11475.42</v>
      </c>
      <c r="M221" s="17" t="e">
        <f t="shared" si="23"/>
        <v>#REF!</v>
      </c>
      <c r="N221" s="27"/>
      <c r="O221" s="27"/>
      <c r="P221" s="27"/>
      <c r="Q221" s="27"/>
    </row>
    <row r="222" spans="1:17" s="25" customFormat="1">
      <c r="A222" s="186" t="s">
        <v>1279</v>
      </c>
      <c r="B222" s="145" t="s">
        <v>152</v>
      </c>
      <c r="C222" s="145" t="e">
        <f>VLOOKUP($B222,#REF!,2,FALSE)</f>
        <v>#REF!</v>
      </c>
      <c r="D222" s="162" t="e">
        <f>VLOOKUP($B222,#REF!,3,FALSE)</f>
        <v>#REF!</v>
      </c>
      <c r="E222" s="145" t="e">
        <f>VLOOKUP($B222,#REF!,4,FALSE)</f>
        <v>#REF!</v>
      </c>
      <c r="F222" s="148">
        <v>1644</v>
      </c>
      <c r="G222" s="163" t="e">
        <f>VLOOKUP($B222,#REF!,13,FALSE)</f>
        <v>#REF!</v>
      </c>
      <c r="H222" s="24" t="e">
        <f>VLOOKUP($B222,#REF!,14,FALSE)</f>
        <v>#REF!</v>
      </c>
      <c r="I222" s="21" t="e">
        <f t="shared" si="24"/>
        <v>#REF!</v>
      </c>
      <c r="J222" s="22" t="e">
        <f t="shared" si="25"/>
        <v>#REF!</v>
      </c>
      <c r="K222" s="56" t="s">
        <v>159</v>
      </c>
      <c r="L222" s="27">
        <v>25804.38</v>
      </c>
      <c r="M222" s="17" t="e">
        <f t="shared" si="23"/>
        <v>#REF!</v>
      </c>
      <c r="N222" s="27"/>
      <c r="O222" s="27"/>
      <c r="P222" s="27"/>
      <c r="Q222" s="27"/>
    </row>
    <row r="223" spans="1:17" s="51" customFormat="1">
      <c r="A223" s="138" t="s">
        <v>558</v>
      </c>
      <c r="B223" s="139"/>
      <c r="C223" s="139"/>
      <c r="D223" s="140" t="s">
        <v>16</v>
      </c>
      <c r="E223" s="140"/>
      <c r="F223" s="140"/>
      <c r="G223" s="141"/>
      <c r="H223" s="141"/>
      <c r="I223" s="140"/>
      <c r="J223" s="143" t="e">
        <f>SUM(J224,J239)</f>
        <v>#REF!</v>
      </c>
      <c r="L223" s="51">
        <v>687479.33000000007</v>
      </c>
      <c r="M223" s="17" t="e">
        <f t="shared" si="23"/>
        <v>#REF!</v>
      </c>
    </row>
    <row r="224" spans="1:17" s="25" customFormat="1">
      <c r="A224" s="63" t="s">
        <v>559</v>
      </c>
      <c r="B224" s="63"/>
      <c r="C224" s="63"/>
      <c r="D224" s="63" t="s">
        <v>237</v>
      </c>
      <c r="E224" s="63"/>
      <c r="F224" s="63"/>
      <c r="G224" s="78"/>
      <c r="H224" s="24"/>
      <c r="I224" s="63"/>
      <c r="J224" s="78" t="e">
        <f>SUM(J225:J238)</f>
        <v>#REF!</v>
      </c>
      <c r="L224" s="27">
        <v>598986.4</v>
      </c>
      <c r="M224" s="17" t="e">
        <f t="shared" si="23"/>
        <v>#REF!</v>
      </c>
      <c r="N224" s="27"/>
      <c r="O224" s="27"/>
      <c r="P224" s="27"/>
      <c r="Q224" s="27"/>
    </row>
    <row r="225" spans="1:17" s="25" customFormat="1">
      <c r="A225" s="77" t="s">
        <v>560</v>
      </c>
      <c r="B225" s="5" t="s">
        <v>103</v>
      </c>
      <c r="C225" s="5" t="e">
        <f>VLOOKUP($B225,#REF!,2,FALSE)</f>
        <v>#REF!</v>
      </c>
      <c r="D225" s="4" t="e">
        <f>VLOOKUP($B225,#REF!,3,FALSE)</f>
        <v>#REF!</v>
      </c>
      <c r="E225" s="5" t="e">
        <f>VLOOKUP($B225,#REF!,4,FALSE)</f>
        <v>#REF!</v>
      </c>
      <c r="F225" s="19">
        <v>4</v>
      </c>
      <c r="G225" s="120" t="e">
        <f>VLOOKUP($B225,#REF!,13,FALSE)</f>
        <v>#REF!</v>
      </c>
      <c r="H225" s="24" t="e">
        <f>VLOOKUP($B225,#REF!,14,FALSE)</f>
        <v>#REF!</v>
      </c>
      <c r="I225" s="21" t="e">
        <f t="shared" ref="I225:I238" si="26">G225*H225</f>
        <v>#REF!</v>
      </c>
      <c r="J225" s="22" t="e">
        <f t="shared" ref="J225:J238" si="27">ROUND(F225*(G225+I225),2)</f>
        <v>#REF!</v>
      </c>
      <c r="K225" s="56" t="s">
        <v>159</v>
      </c>
      <c r="L225" s="27">
        <v>171265.84</v>
      </c>
      <c r="M225" s="17" t="e">
        <f t="shared" si="23"/>
        <v>#REF!</v>
      </c>
      <c r="N225" s="27"/>
      <c r="O225" s="27"/>
      <c r="P225" s="27"/>
      <c r="Q225" s="27"/>
    </row>
    <row r="226" spans="1:17" s="25" customFormat="1">
      <c r="A226" s="77" t="s">
        <v>561</v>
      </c>
      <c r="B226" s="5" t="s">
        <v>48</v>
      </c>
      <c r="C226" s="5" t="e">
        <f>VLOOKUP($B226,#REF!,2,FALSE)</f>
        <v>#REF!</v>
      </c>
      <c r="D226" s="4" t="e">
        <f>VLOOKUP($B226,#REF!,3,FALSE)</f>
        <v>#REF!</v>
      </c>
      <c r="E226" s="5" t="e">
        <f>VLOOKUP($B226,#REF!,4,FALSE)</f>
        <v>#REF!</v>
      </c>
      <c r="F226" s="19">
        <v>2</v>
      </c>
      <c r="G226" s="120" t="e">
        <f>VLOOKUP($B226,#REF!,13,FALSE)</f>
        <v>#REF!</v>
      </c>
      <c r="H226" s="24" t="e">
        <f>VLOOKUP($B226,#REF!,14,FALSE)</f>
        <v>#REF!</v>
      </c>
      <c r="I226" s="21" t="e">
        <f t="shared" si="26"/>
        <v>#REF!</v>
      </c>
      <c r="J226" s="22" t="e">
        <f t="shared" si="27"/>
        <v>#REF!</v>
      </c>
      <c r="K226" s="56" t="s">
        <v>159</v>
      </c>
      <c r="L226" s="27">
        <v>74883.69</v>
      </c>
      <c r="M226" s="17" t="e">
        <f t="shared" si="23"/>
        <v>#REF!</v>
      </c>
      <c r="N226" s="27"/>
      <c r="O226" s="27"/>
      <c r="P226" s="27"/>
      <c r="Q226" s="27"/>
    </row>
    <row r="227" spans="1:17" s="25" customFormat="1">
      <c r="A227" s="77" t="s">
        <v>562</v>
      </c>
      <c r="B227" s="5" t="s">
        <v>49</v>
      </c>
      <c r="C227" s="5" t="e">
        <f>VLOOKUP($B227,#REF!,2,FALSE)</f>
        <v>#REF!</v>
      </c>
      <c r="D227" s="4" t="e">
        <f>VLOOKUP($B227,#REF!,3,FALSE)</f>
        <v>#REF!</v>
      </c>
      <c r="E227" s="5" t="e">
        <f>VLOOKUP($B227,#REF!,4,FALSE)</f>
        <v>#REF!</v>
      </c>
      <c r="F227" s="19">
        <v>2</v>
      </c>
      <c r="G227" s="120" t="e">
        <f>VLOOKUP($B227,#REF!,13,FALSE)</f>
        <v>#REF!</v>
      </c>
      <c r="H227" s="24" t="e">
        <f>VLOOKUP($B227,#REF!,14,FALSE)</f>
        <v>#REF!</v>
      </c>
      <c r="I227" s="21" t="e">
        <f t="shared" si="26"/>
        <v>#REF!</v>
      </c>
      <c r="J227" s="22" t="e">
        <f t="shared" si="27"/>
        <v>#REF!</v>
      </c>
      <c r="K227" s="56" t="s">
        <v>159</v>
      </c>
      <c r="L227" s="27">
        <v>83680.2</v>
      </c>
      <c r="M227" s="17" t="e">
        <f t="shared" si="23"/>
        <v>#REF!</v>
      </c>
      <c r="N227" s="27"/>
      <c r="O227" s="27"/>
      <c r="P227" s="27"/>
      <c r="Q227" s="27"/>
    </row>
    <row r="228" spans="1:17" s="25" customFormat="1">
      <c r="A228" s="77" t="s">
        <v>563</v>
      </c>
      <c r="B228" s="5" t="s">
        <v>50</v>
      </c>
      <c r="C228" s="5" t="e">
        <f>VLOOKUP($B228,#REF!,2,FALSE)</f>
        <v>#REF!</v>
      </c>
      <c r="D228" s="4" t="e">
        <f>VLOOKUP($B228,#REF!,3,FALSE)</f>
        <v>#REF!</v>
      </c>
      <c r="E228" s="5" t="e">
        <f>VLOOKUP($B228,#REF!,4,FALSE)</f>
        <v>#REF!</v>
      </c>
      <c r="F228" s="19">
        <v>2</v>
      </c>
      <c r="G228" s="120" t="e">
        <f>VLOOKUP($B228,#REF!,13,FALSE)</f>
        <v>#REF!</v>
      </c>
      <c r="H228" s="24" t="e">
        <f>VLOOKUP($B228,#REF!,14,FALSE)</f>
        <v>#REF!</v>
      </c>
      <c r="I228" s="21" t="e">
        <f t="shared" si="26"/>
        <v>#REF!</v>
      </c>
      <c r="J228" s="22" t="e">
        <f t="shared" si="27"/>
        <v>#REF!</v>
      </c>
      <c r="K228" s="56" t="s">
        <v>159</v>
      </c>
      <c r="L228" s="27">
        <v>129825.52</v>
      </c>
      <c r="M228" s="17" t="e">
        <f t="shared" si="23"/>
        <v>#REF!</v>
      </c>
      <c r="N228" s="27"/>
      <c r="O228" s="27"/>
      <c r="P228" s="27"/>
      <c r="Q228" s="27"/>
    </row>
    <row r="229" spans="1:17" s="25" customFormat="1">
      <c r="A229" s="77" t="s">
        <v>564</v>
      </c>
      <c r="B229" s="5" t="s">
        <v>51</v>
      </c>
      <c r="C229" s="5" t="e">
        <f>VLOOKUP($B229,#REF!,2,FALSE)</f>
        <v>#REF!</v>
      </c>
      <c r="D229" s="4" t="e">
        <f>VLOOKUP($B229,#REF!,3,FALSE)</f>
        <v>#REF!</v>
      </c>
      <c r="E229" s="5" t="e">
        <f>VLOOKUP($B229,#REF!,4,FALSE)</f>
        <v>#REF!</v>
      </c>
      <c r="F229" s="19">
        <v>2</v>
      </c>
      <c r="G229" s="120" t="e">
        <f>VLOOKUP($B229,#REF!,13,FALSE)</f>
        <v>#REF!</v>
      </c>
      <c r="H229" s="24" t="e">
        <f>VLOOKUP($B229,#REF!,14,FALSE)</f>
        <v>#REF!</v>
      </c>
      <c r="I229" s="21" t="e">
        <f t="shared" si="26"/>
        <v>#REF!</v>
      </c>
      <c r="J229" s="22" t="e">
        <f t="shared" si="27"/>
        <v>#REF!</v>
      </c>
      <c r="K229" s="56" t="s">
        <v>159</v>
      </c>
      <c r="L229" s="27">
        <v>64912.76</v>
      </c>
      <c r="M229" s="17" t="e">
        <f t="shared" si="23"/>
        <v>#REF!</v>
      </c>
      <c r="N229" s="27"/>
      <c r="O229" s="27"/>
      <c r="P229" s="27"/>
      <c r="Q229" s="27"/>
    </row>
    <row r="230" spans="1:17" s="25" customFormat="1">
      <c r="A230" s="77" t="s">
        <v>565</v>
      </c>
      <c r="B230" s="5" t="s">
        <v>52</v>
      </c>
      <c r="C230" s="5" t="e">
        <f>VLOOKUP($B230,#REF!,2,FALSE)</f>
        <v>#REF!</v>
      </c>
      <c r="D230" s="4" t="e">
        <f>VLOOKUP($B230,#REF!,3,FALSE)</f>
        <v>#REF!</v>
      </c>
      <c r="E230" s="5" t="e">
        <f>VLOOKUP($B230,#REF!,4,FALSE)</f>
        <v>#REF!</v>
      </c>
      <c r="F230" s="19">
        <v>2</v>
      </c>
      <c r="G230" s="120" t="e">
        <f>VLOOKUP($B230,#REF!,13,FALSE)</f>
        <v>#REF!</v>
      </c>
      <c r="H230" s="24" t="e">
        <f>VLOOKUP($B230,#REF!,14,FALSE)</f>
        <v>#REF!</v>
      </c>
      <c r="I230" s="21" t="e">
        <f t="shared" si="26"/>
        <v>#REF!</v>
      </c>
      <c r="J230" s="22" t="e">
        <f t="shared" si="27"/>
        <v>#REF!</v>
      </c>
      <c r="K230" s="56" t="s">
        <v>159</v>
      </c>
      <c r="L230" s="27">
        <v>32456.39</v>
      </c>
      <c r="M230" s="17" t="e">
        <f t="shared" si="23"/>
        <v>#REF!</v>
      </c>
      <c r="N230" s="27"/>
      <c r="O230" s="27"/>
      <c r="P230" s="27"/>
      <c r="Q230" s="27"/>
    </row>
    <row r="231" spans="1:17" s="25" customFormat="1">
      <c r="A231" s="77" t="s">
        <v>566</v>
      </c>
      <c r="B231" s="5" t="s">
        <v>53</v>
      </c>
      <c r="C231" s="5" t="e">
        <f>VLOOKUP($B231,#REF!,2,FALSE)</f>
        <v>#REF!</v>
      </c>
      <c r="D231" s="4" t="e">
        <f>VLOOKUP($B231,#REF!,3,FALSE)</f>
        <v>#REF!</v>
      </c>
      <c r="E231" s="5" t="e">
        <f>VLOOKUP($B231,#REF!,4,FALSE)</f>
        <v>#REF!</v>
      </c>
      <c r="F231" s="19">
        <v>180</v>
      </c>
      <c r="G231" s="120" t="e">
        <f>VLOOKUP($B231,#REF!,13,FALSE)</f>
        <v>#REF!</v>
      </c>
      <c r="H231" s="24" t="e">
        <f>VLOOKUP($B231,#REF!,14,FALSE)</f>
        <v>#REF!</v>
      </c>
      <c r="I231" s="21" t="e">
        <f t="shared" si="26"/>
        <v>#REF!</v>
      </c>
      <c r="J231" s="22" t="e">
        <f t="shared" si="27"/>
        <v>#REF!</v>
      </c>
      <c r="K231" s="56" t="s">
        <v>159</v>
      </c>
      <c r="L231" s="27">
        <v>22895.360000000001</v>
      </c>
      <c r="M231" s="17" t="e">
        <f t="shared" si="23"/>
        <v>#REF!</v>
      </c>
      <c r="N231" s="27"/>
      <c r="O231" s="27"/>
      <c r="P231" s="27"/>
      <c r="Q231" s="27"/>
    </row>
    <row r="232" spans="1:17" s="25" customFormat="1">
      <c r="A232" s="77" t="s">
        <v>567</v>
      </c>
      <c r="B232" s="5" t="s">
        <v>54</v>
      </c>
      <c r="C232" s="5" t="e">
        <f>VLOOKUP($B232,#REF!,2,FALSE)</f>
        <v>#REF!</v>
      </c>
      <c r="D232" s="4" t="e">
        <f>VLOOKUP($B232,#REF!,3,FALSE)</f>
        <v>#REF!</v>
      </c>
      <c r="E232" s="5" t="e">
        <f>VLOOKUP($B232,#REF!,4,FALSE)</f>
        <v>#REF!</v>
      </c>
      <c r="F232" s="19">
        <v>60</v>
      </c>
      <c r="G232" s="120" t="e">
        <f>VLOOKUP($B232,#REF!,13,FALSE)</f>
        <v>#REF!</v>
      </c>
      <c r="H232" s="24" t="e">
        <f>VLOOKUP($B232,#REF!,14,FALSE)</f>
        <v>#REF!</v>
      </c>
      <c r="I232" s="21" t="e">
        <f t="shared" si="26"/>
        <v>#REF!</v>
      </c>
      <c r="J232" s="22" t="e">
        <f t="shared" si="27"/>
        <v>#REF!</v>
      </c>
      <c r="K232" s="56" t="s">
        <v>159</v>
      </c>
      <c r="L232" s="27">
        <v>3770.34</v>
      </c>
      <c r="M232" s="17" t="e">
        <f t="shared" si="23"/>
        <v>#REF!</v>
      </c>
      <c r="N232" s="27"/>
      <c r="O232" s="27"/>
      <c r="P232" s="27"/>
      <c r="Q232" s="27"/>
    </row>
    <row r="233" spans="1:17" s="25" customFormat="1">
      <c r="A233" s="77" t="s">
        <v>568</v>
      </c>
      <c r="B233" s="5" t="s">
        <v>137</v>
      </c>
      <c r="C233" s="5" t="e">
        <f>VLOOKUP($B233,#REF!,2,FALSE)</f>
        <v>#REF!</v>
      </c>
      <c r="D233" s="4" t="e">
        <f>VLOOKUP($B233,#REF!,3,FALSE)</f>
        <v>#REF!</v>
      </c>
      <c r="E233" s="5" t="e">
        <f>VLOOKUP($B233,#REF!,4,FALSE)</f>
        <v>#REF!</v>
      </c>
      <c r="F233" s="19">
        <v>300</v>
      </c>
      <c r="G233" s="120" t="e">
        <f>VLOOKUP($B233,#REF!,13,FALSE)</f>
        <v>#REF!</v>
      </c>
      <c r="H233" s="24" t="e">
        <f>VLOOKUP($B233,#REF!,14,FALSE)</f>
        <v>#REF!</v>
      </c>
      <c r="I233" s="21" t="e">
        <f t="shared" si="26"/>
        <v>#REF!</v>
      </c>
      <c r="J233" s="22" t="e">
        <f t="shared" si="27"/>
        <v>#REF!</v>
      </c>
      <c r="K233" s="56" t="s">
        <v>159</v>
      </c>
      <c r="L233" s="27">
        <v>7649.45</v>
      </c>
      <c r="M233" s="17" t="e">
        <f t="shared" si="23"/>
        <v>#REF!</v>
      </c>
      <c r="N233" s="27"/>
      <c r="O233" s="27"/>
      <c r="P233" s="27"/>
      <c r="Q233" s="27"/>
    </row>
    <row r="234" spans="1:17" s="25" customFormat="1">
      <c r="A234" s="77" t="s">
        <v>569</v>
      </c>
      <c r="B234" s="5" t="s">
        <v>33</v>
      </c>
      <c r="C234" s="5" t="e">
        <f>VLOOKUP($B234,#REF!,2,FALSE)</f>
        <v>#REF!</v>
      </c>
      <c r="D234" s="4" t="e">
        <f>VLOOKUP($B234,#REF!,3,FALSE)</f>
        <v>#REF!</v>
      </c>
      <c r="E234" s="5" t="e">
        <f>VLOOKUP($B234,#REF!,4,FALSE)</f>
        <v>#REF!</v>
      </c>
      <c r="F234" s="19">
        <v>80</v>
      </c>
      <c r="G234" s="120" t="e">
        <f>VLOOKUP($B234,#REF!,13,FALSE)</f>
        <v>#REF!</v>
      </c>
      <c r="H234" s="24" t="e">
        <f>VLOOKUP($B234,#REF!,14,FALSE)</f>
        <v>#REF!</v>
      </c>
      <c r="I234" s="21" t="e">
        <f t="shared" si="26"/>
        <v>#REF!</v>
      </c>
      <c r="J234" s="22" t="e">
        <f t="shared" si="27"/>
        <v>#REF!</v>
      </c>
      <c r="K234" s="56" t="s">
        <v>159</v>
      </c>
      <c r="L234" s="27">
        <v>1569.91</v>
      </c>
      <c r="M234" s="17" t="e">
        <f t="shared" si="23"/>
        <v>#REF!</v>
      </c>
      <c r="N234" s="27"/>
      <c r="O234" s="27"/>
      <c r="P234" s="27"/>
      <c r="Q234" s="27"/>
    </row>
    <row r="235" spans="1:17" s="25" customFormat="1">
      <c r="A235" s="77" t="s">
        <v>570</v>
      </c>
      <c r="B235" s="5" t="s">
        <v>138</v>
      </c>
      <c r="C235" s="5" t="e">
        <f>VLOOKUP($B235,#REF!,2,FALSE)</f>
        <v>#REF!</v>
      </c>
      <c r="D235" s="4" t="e">
        <f>VLOOKUP($B235,#REF!,3,FALSE)</f>
        <v>#REF!</v>
      </c>
      <c r="E235" s="5" t="e">
        <f>VLOOKUP($B235,#REF!,4,FALSE)</f>
        <v>#REF!</v>
      </c>
      <c r="F235" s="19">
        <v>100</v>
      </c>
      <c r="G235" s="120" t="e">
        <f>VLOOKUP($B235,#REF!,13,FALSE)</f>
        <v>#REF!</v>
      </c>
      <c r="H235" s="24" t="e">
        <f>VLOOKUP($B235,#REF!,14,FALSE)</f>
        <v>#REF!</v>
      </c>
      <c r="I235" s="21" t="e">
        <f t="shared" si="26"/>
        <v>#REF!</v>
      </c>
      <c r="J235" s="22" t="e">
        <f t="shared" si="27"/>
        <v>#REF!</v>
      </c>
      <c r="K235" s="56" t="s">
        <v>159</v>
      </c>
      <c r="L235" s="27">
        <v>1373.79</v>
      </c>
      <c r="M235" s="17" t="e">
        <f t="shared" si="23"/>
        <v>#REF!</v>
      </c>
      <c r="N235" s="27"/>
      <c r="O235" s="27"/>
      <c r="P235" s="27"/>
      <c r="Q235" s="27"/>
    </row>
    <row r="236" spans="1:17" s="25" customFormat="1">
      <c r="A236" s="77" t="s">
        <v>571</v>
      </c>
      <c r="B236" s="5" t="s">
        <v>55</v>
      </c>
      <c r="C236" s="5" t="e">
        <f>VLOOKUP($B236,#REF!,2,FALSE)</f>
        <v>#REF!</v>
      </c>
      <c r="D236" s="4" t="e">
        <f>VLOOKUP($B236,#REF!,3,FALSE)</f>
        <v>#REF!</v>
      </c>
      <c r="E236" s="5" t="e">
        <f>VLOOKUP($B236,#REF!,4,FALSE)</f>
        <v>#REF!</v>
      </c>
      <c r="F236" s="19">
        <v>80</v>
      </c>
      <c r="G236" s="120" t="e">
        <f>VLOOKUP($B236,#REF!,13,FALSE)</f>
        <v>#REF!</v>
      </c>
      <c r="H236" s="24" t="e">
        <f>VLOOKUP($B236,#REF!,14,FALSE)</f>
        <v>#REF!</v>
      </c>
      <c r="I236" s="21" t="e">
        <f t="shared" si="26"/>
        <v>#REF!</v>
      </c>
      <c r="J236" s="22" t="e">
        <f t="shared" si="27"/>
        <v>#REF!</v>
      </c>
      <c r="K236" s="56" t="s">
        <v>159</v>
      </c>
      <c r="L236" s="27">
        <v>700.67</v>
      </c>
      <c r="M236" s="17" t="e">
        <f t="shared" si="23"/>
        <v>#REF!</v>
      </c>
      <c r="N236" s="27"/>
      <c r="O236" s="27"/>
      <c r="P236" s="27"/>
      <c r="Q236" s="27"/>
    </row>
    <row r="237" spans="1:17" s="25" customFormat="1">
      <c r="A237" s="77" t="s">
        <v>572</v>
      </c>
      <c r="B237" s="5" t="s">
        <v>36</v>
      </c>
      <c r="C237" s="5" t="e">
        <f>VLOOKUP($B237,#REF!,2,FALSE)</f>
        <v>#REF!</v>
      </c>
      <c r="D237" s="4" t="e">
        <f>VLOOKUP($B237,#REF!,3,FALSE)</f>
        <v>#REF!</v>
      </c>
      <c r="E237" s="5" t="e">
        <f>VLOOKUP($B237,#REF!,4,FALSE)</f>
        <v>#REF!</v>
      </c>
      <c r="F237" s="19">
        <v>100</v>
      </c>
      <c r="G237" s="120" t="e">
        <f>VLOOKUP($B237,#REF!,13,FALSE)</f>
        <v>#REF!</v>
      </c>
      <c r="H237" s="24" t="e">
        <f>VLOOKUP($B237,#REF!,14,FALSE)</f>
        <v>#REF!</v>
      </c>
      <c r="I237" s="21" t="e">
        <f t="shared" si="26"/>
        <v>#REF!</v>
      </c>
      <c r="J237" s="22" t="e">
        <f t="shared" si="27"/>
        <v>#REF!</v>
      </c>
      <c r="K237" s="56" t="s">
        <v>159</v>
      </c>
      <c r="L237" s="27">
        <v>282.52999999999997</v>
      </c>
      <c r="M237" s="17" t="e">
        <f t="shared" si="23"/>
        <v>#REF!</v>
      </c>
      <c r="N237" s="27"/>
      <c r="O237" s="27"/>
      <c r="P237" s="27"/>
      <c r="Q237" s="27"/>
    </row>
    <row r="238" spans="1:17" s="25" customFormat="1">
      <c r="A238" s="77" t="s">
        <v>573</v>
      </c>
      <c r="B238" s="5" t="s">
        <v>139</v>
      </c>
      <c r="C238" s="5" t="e">
        <f>VLOOKUP($B238,#REF!,2,FALSE)</f>
        <v>#REF!</v>
      </c>
      <c r="D238" s="4" t="e">
        <f>VLOOKUP($B238,#REF!,3,FALSE)</f>
        <v>#REF!</v>
      </c>
      <c r="E238" s="5" t="e">
        <f>VLOOKUP($B238,#REF!,4,FALSE)</f>
        <v>#REF!</v>
      </c>
      <c r="F238" s="19">
        <v>2</v>
      </c>
      <c r="G238" s="120" t="e">
        <f>VLOOKUP($B238,#REF!,13,FALSE)</f>
        <v>#REF!</v>
      </c>
      <c r="H238" s="24" t="e">
        <f>VLOOKUP($B238,#REF!,14,FALSE)</f>
        <v>#REF!</v>
      </c>
      <c r="I238" s="21" t="e">
        <f t="shared" si="26"/>
        <v>#REF!</v>
      </c>
      <c r="J238" s="22" t="e">
        <f t="shared" si="27"/>
        <v>#REF!</v>
      </c>
      <c r="K238" s="56" t="s">
        <v>159</v>
      </c>
      <c r="L238" s="27">
        <v>3719.95</v>
      </c>
      <c r="M238" s="17" t="e">
        <f t="shared" si="23"/>
        <v>#REF!</v>
      </c>
      <c r="N238" s="27"/>
      <c r="O238" s="27"/>
      <c r="P238" s="27"/>
      <c r="Q238" s="27"/>
    </row>
    <row r="239" spans="1:17" s="25" customFormat="1" ht="36">
      <c r="A239" s="75" t="s">
        <v>574</v>
      </c>
      <c r="B239" s="48"/>
      <c r="C239" s="48"/>
      <c r="D239" s="53" t="s">
        <v>129</v>
      </c>
      <c r="E239" s="53"/>
      <c r="F239" s="53"/>
      <c r="G239" s="78"/>
      <c r="H239" s="24"/>
      <c r="I239" s="53"/>
      <c r="J239" s="76" t="e">
        <f>SUM(J240:J247)</f>
        <v>#REF!</v>
      </c>
      <c r="L239" s="27">
        <v>88492.93</v>
      </c>
      <c r="M239" s="17" t="e">
        <f t="shared" si="23"/>
        <v>#REF!</v>
      </c>
      <c r="N239" s="27"/>
      <c r="O239" s="27"/>
      <c r="P239" s="27"/>
      <c r="Q239" s="27"/>
    </row>
    <row r="240" spans="1:17" s="25" customFormat="1">
      <c r="A240" s="77" t="s">
        <v>575</v>
      </c>
      <c r="B240" s="5" t="s">
        <v>56</v>
      </c>
      <c r="C240" s="5" t="e">
        <f>VLOOKUP($B240,#REF!,2,FALSE)</f>
        <v>#REF!</v>
      </c>
      <c r="D240" s="4" t="e">
        <f>VLOOKUP($B240,#REF!,3,FALSE)</f>
        <v>#REF!</v>
      </c>
      <c r="E240" s="5" t="e">
        <f>VLOOKUP($B240,#REF!,4,FALSE)</f>
        <v>#REF!</v>
      </c>
      <c r="F240" s="19">
        <v>4</v>
      </c>
      <c r="G240" s="120" t="e">
        <f>VLOOKUP($B240,#REF!,13,FALSE)</f>
        <v>#REF!</v>
      </c>
      <c r="H240" s="24" t="e">
        <f>VLOOKUP($B240,#REF!,14,FALSE)</f>
        <v>#REF!</v>
      </c>
      <c r="I240" s="21" t="e">
        <f t="shared" ref="I240:I247" si="28">G240*H240</f>
        <v>#REF!</v>
      </c>
      <c r="J240" s="22" t="e">
        <f t="shared" ref="J240:J247" si="29">ROUND(F240*(G240+I240),2)</f>
        <v>#REF!</v>
      </c>
      <c r="K240" s="56" t="s">
        <v>159</v>
      </c>
      <c r="L240" s="27">
        <v>42971.27</v>
      </c>
      <c r="M240" s="17" t="e">
        <f t="shared" si="23"/>
        <v>#REF!</v>
      </c>
      <c r="N240" s="27"/>
      <c r="O240" s="27"/>
      <c r="P240" s="27"/>
      <c r="Q240" s="27"/>
    </row>
    <row r="241" spans="1:17" s="25" customFormat="1">
      <c r="A241" s="77" t="s">
        <v>576</v>
      </c>
      <c r="B241" s="5" t="s">
        <v>57</v>
      </c>
      <c r="C241" s="5" t="e">
        <f>VLOOKUP($B241,#REF!,2,FALSE)</f>
        <v>#REF!</v>
      </c>
      <c r="D241" s="4" t="e">
        <f>VLOOKUP($B241,#REF!,3,FALSE)</f>
        <v>#REF!</v>
      </c>
      <c r="E241" s="5" t="e">
        <f>VLOOKUP($B241,#REF!,4,FALSE)</f>
        <v>#REF!</v>
      </c>
      <c r="F241" s="19">
        <v>2</v>
      </c>
      <c r="G241" s="120" t="e">
        <f>VLOOKUP($B241,#REF!,13,FALSE)</f>
        <v>#REF!</v>
      </c>
      <c r="H241" s="24" t="e">
        <f>VLOOKUP($B241,#REF!,14,FALSE)</f>
        <v>#REF!</v>
      </c>
      <c r="I241" s="21" t="e">
        <f t="shared" si="28"/>
        <v>#REF!</v>
      </c>
      <c r="J241" s="22" t="e">
        <f t="shared" si="29"/>
        <v>#REF!</v>
      </c>
      <c r="K241" s="56" t="s">
        <v>159</v>
      </c>
      <c r="L241" s="27">
        <v>7637.39</v>
      </c>
      <c r="M241" s="17" t="e">
        <f t="shared" si="23"/>
        <v>#REF!</v>
      </c>
      <c r="N241" s="27"/>
      <c r="O241" s="27"/>
      <c r="P241" s="27"/>
      <c r="Q241" s="27"/>
    </row>
    <row r="242" spans="1:17" s="25" customFormat="1">
      <c r="A242" s="77" t="s">
        <v>577</v>
      </c>
      <c r="B242" s="5" t="s">
        <v>58</v>
      </c>
      <c r="C242" s="5" t="e">
        <f>VLOOKUP($B242,#REF!,2,FALSE)</f>
        <v>#REF!</v>
      </c>
      <c r="D242" s="4" t="e">
        <f>VLOOKUP($B242,#REF!,3,FALSE)</f>
        <v>#REF!</v>
      </c>
      <c r="E242" s="5" t="e">
        <f>VLOOKUP($B242,#REF!,4,FALSE)</f>
        <v>#REF!</v>
      </c>
      <c r="F242" s="19">
        <v>2</v>
      </c>
      <c r="G242" s="120" t="e">
        <f>VLOOKUP($B242,#REF!,13,FALSE)</f>
        <v>#REF!</v>
      </c>
      <c r="H242" s="24" t="e">
        <f>VLOOKUP($B242,#REF!,14,FALSE)</f>
        <v>#REF!</v>
      </c>
      <c r="I242" s="21" t="e">
        <f t="shared" si="28"/>
        <v>#REF!</v>
      </c>
      <c r="J242" s="22" t="e">
        <f t="shared" si="29"/>
        <v>#REF!</v>
      </c>
      <c r="K242" s="56" t="s">
        <v>159</v>
      </c>
      <c r="L242" s="27">
        <v>4274.83</v>
      </c>
      <c r="M242" s="17" t="e">
        <f t="shared" si="23"/>
        <v>#REF!</v>
      </c>
      <c r="N242" s="27"/>
      <c r="O242" s="27"/>
      <c r="P242" s="27"/>
      <c r="Q242" s="27"/>
    </row>
    <row r="243" spans="1:17" s="25" customFormat="1">
      <c r="A243" s="77" t="s">
        <v>578</v>
      </c>
      <c r="B243" s="5" t="s">
        <v>59</v>
      </c>
      <c r="C243" s="5" t="e">
        <f>VLOOKUP($B243,#REF!,2,FALSE)</f>
        <v>#REF!</v>
      </c>
      <c r="D243" s="4" t="e">
        <f>VLOOKUP($B243,#REF!,3,FALSE)</f>
        <v>#REF!</v>
      </c>
      <c r="E243" s="5" t="e">
        <f>VLOOKUP($B243,#REF!,4,FALSE)</f>
        <v>#REF!</v>
      </c>
      <c r="F243" s="19">
        <v>2</v>
      </c>
      <c r="G243" s="120" t="e">
        <f>VLOOKUP($B243,#REF!,13,FALSE)</f>
        <v>#REF!</v>
      </c>
      <c r="H243" s="24" t="e">
        <f>VLOOKUP($B243,#REF!,14,FALSE)</f>
        <v>#REF!</v>
      </c>
      <c r="I243" s="21" t="e">
        <f t="shared" si="28"/>
        <v>#REF!</v>
      </c>
      <c r="J243" s="22" t="e">
        <f t="shared" si="29"/>
        <v>#REF!</v>
      </c>
      <c r="K243" s="56" t="s">
        <v>159</v>
      </c>
      <c r="L243" s="27">
        <v>8699.9</v>
      </c>
      <c r="M243" s="17" t="e">
        <f t="shared" si="23"/>
        <v>#REF!</v>
      </c>
      <c r="N243" s="27"/>
      <c r="O243" s="27"/>
      <c r="P243" s="27"/>
      <c r="Q243" s="27"/>
    </row>
    <row r="244" spans="1:17" s="25" customFormat="1">
      <c r="A244" s="77" t="s">
        <v>579</v>
      </c>
      <c r="B244" s="5" t="s">
        <v>60</v>
      </c>
      <c r="C244" s="5" t="e">
        <f>VLOOKUP($B244,#REF!,2,FALSE)</f>
        <v>#REF!</v>
      </c>
      <c r="D244" s="4" t="e">
        <f>VLOOKUP($B244,#REF!,3,FALSE)</f>
        <v>#REF!</v>
      </c>
      <c r="E244" s="5" t="e">
        <f>VLOOKUP($B244,#REF!,4,FALSE)</f>
        <v>#REF!</v>
      </c>
      <c r="F244" s="19">
        <v>2</v>
      </c>
      <c r="G244" s="120" t="e">
        <f>VLOOKUP($B244,#REF!,13,FALSE)</f>
        <v>#REF!</v>
      </c>
      <c r="H244" s="24" t="e">
        <f>VLOOKUP($B244,#REF!,14,FALSE)</f>
        <v>#REF!</v>
      </c>
      <c r="I244" s="21" t="e">
        <f t="shared" si="28"/>
        <v>#REF!</v>
      </c>
      <c r="J244" s="22" t="e">
        <f t="shared" si="29"/>
        <v>#REF!</v>
      </c>
      <c r="K244" s="56" t="s">
        <v>159</v>
      </c>
      <c r="L244" s="27">
        <v>8699.9500000000007</v>
      </c>
      <c r="M244" s="17" t="e">
        <f t="shared" si="23"/>
        <v>#REF!</v>
      </c>
      <c r="N244" s="27"/>
      <c r="O244" s="27"/>
      <c r="P244" s="27"/>
      <c r="Q244" s="27"/>
    </row>
    <row r="245" spans="1:17" s="25" customFormat="1">
      <c r="A245" s="77" t="s">
        <v>580</v>
      </c>
      <c r="B245" s="5" t="s">
        <v>61</v>
      </c>
      <c r="C245" s="5" t="e">
        <f>VLOOKUP($B245,#REF!,2,FALSE)</f>
        <v>#REF!</v>
      </c>
      <c r="D245" s="4" t="e">
        <f>VLOOKUP($B245,#REF!,3,FALSE)</f>
        <v>#REF!</v>
      </c>
      <c r="E245" s="5" t="e">
        <f>VLOOKUP($B245,#REF!,4,FALSE)</f>
        <v>#REF!</v>
      </c>
      <c r="F245" s="19">
        <v>2</v>
      </c>
      <c r="G245" s="120" t="e">
        <f>VLOOKUP($B245,#REF!,13,FALSE)</f>
        <v>#REF!</v>
      </c>
      <c r="H245" s="24" t="e">
        <f>VLOOKUP($B245,#REF!,14,FALSE)</f>
        <v>#REF!</v>
      </c>
      <c r="I245" s="21" t="e">
        <f t="shared" si="28"/>
        <v>#REF!</v>
      </c>
      <c r="J245" s="22" t="e">
        <f t="shared" si="29"/>
        <v>#REF!</v>
      </c>
      <c r="K245" s="56" t="s">
        <v>159</v>
      </c>
      <c r="L245" s="27">
        <v>8143.44</v>
      </c>
      <c r="M245" s="17" t="e">
        <f t="shared" si="23"/>
        <v>#REF!</v>
      </c>
      <c r="N245" s="27"/>
      <c r="O245" s="27"/>
      <c r="P245" s="27"/>
      <c r="Q245" s="27"/>
    </row>
    <row r="246" spans="1:17" s="25" customFormat="1">
      <c r="A246" s="77" t="s">
        <v>581</v>
      </c>
      <c r="B246" s="5" t="s">
        <v>47</v>
      </c>
      <c r="C246" s="5" t="e">
        <f>VLOOKUP($B246,#REF!,2,FALSE)</f>
        <v>#REF!</v>
      </c>
      <c r="D246" s="4" t="e">
        <f>VLOOKUP($B246,#REF!,3,FALSE)</f>
        <v>#REF!</v>
      </c>
      <c r="E246" s="5" t="e">
        <f>VLOOKUP($B246,#REF!,4,FALSE)</f>
        <v>#REF!</v>
      </c>
      <c r="F246" s="19">
        <v>900</v>
      </c>
      <c r="G246" s="120" t="e">
        <f>VLOOKUP($B246,#REF!,13,FALSE)</f>
        <v>#REF!</v>
      </c>
      <c r="H246" s="24" t="e">
        <f>VLOOKUP($B246,#REF!,14,FALSE)</f>
        <v>#REF!</v>
      </c>
      <c r="I246" s="21" t="e">
        <f t="shared" si="28"/>
        <v>#REF!</v>
      </c>
      <c r="J246" s="22" t="e">
        <f t="shared" si="29"/>
        <v>#REF!</v>
      </c>
      <c r="K246" s="56" t="s">
        <v>159</v>
      </c>
      <c r="L246" s="27">
        <v>2293.7600000000002</v>
      </c>
      <c r="M246" s="17" t="e">
        <f t="shared" si="23"/>
        <v>#REF!</v>
      </c>
      <c r="N246" s="27"/>
      <c r="O246" s="27"/>
      <c r="P246" s="27"/>
      <c r="Q246" s="27"/>
    </row>
    <row r="247" spans="1:17" s="25" customFormat="1">
      <c r="A247" s="77" t="s">
        <v>582</v>
      </c>
      <c r="B247" s="5" t="s">
        <v>163</v>
      </c>
      <c r="C247" s="5" t="e">
        <f>VLOOKUP($B247,#REF!,2,FALSE)</f>
        <v>#REF!</v>
      </c>
      <c r="D247" s="4" t="e">
        <f>VLOOKUP($B247,#REF!,3,FALSE)</f>
        <v>#REF!</v>
      </c>
      <c r="E247" s="5" t="e">
        <f>VLOOKUP($B247,#REF!,4,FALSE)</f>
        <v>#REF!</v>
      </c>
      <c r="F247" s="19">
        <v>2</v>
      </c>
      <c r="G247" s="120" t="e">
        <f>VLOOKUP($B247,#REF!,13,FALSE)</f>
        <v>#REF!</v>
      </c>
      <c r="H247" s="24" t="e">
        <f>VLOOKUP($B247,#REF!,14,FALSE)</f>
        <v>#REF!</v>
      </c>
      <c r="I247" s="21" t="e">
        <f t="shared" si="28"/>
        <v>#REF!</v>
      </c>
      <c r="J247" s="22" t="e">
        <f t="shared" si="29"/>
        <v>#REF!</v>
      </c>
      <c r="K247" s="56" t="s">
        <v>159</v>
      </c>
      <c r="L247" s="27">
        <v>5772.39</v>
      </c>
      <c r="M247" s="17" t="e">
        <f t="shared" si="23"/>
        <v>#REF!</v>
      </c>
      <c r="N247" s="27"/>
      <c r="O247" s="27"/>
      <c r="P247" s="27"/>
      <c r="Q247" s="27"/>
    </row>
    <row r="248" spans="1:17" s="51" customFormat="1">
      <c r="A248" s="138" t="s">
        <v>583</v>
      </c>
      <c r="B248" s="139"/>
      <c r="C248" s="139"/>
      <c r="D248" s="140" t="s">
        <v>17</v>
      </c>
      <c r="E248" s="140"/>
      <c r="F248" s="140"/>
      <c r="G248" s="141"/>
      <c r="H248" s="141"/>
      <c r="I248" s="140"/>
      <c r="J248" s="143" t="e">
        <f>SUM(J249,J253)</f>
        <v>#REF!</v>
      </c>
      <c r="L248" s="51">
        <v>9058227.9800000004</v>
      </c>
      <c r="M248" s="17" t="e">
        <f t="shared" si="23"/>
        <v>#REF!</v>
      </c>
    </row>
    <row r="249" spans="1:17" s="25" customFormat="1" ht="24">
      <c r="A249" s="75" t="s">
        <v>584</v>
      </c>
      <c r="B249" s="48"/>
      <c r="C249" s="48"/>
      <c r="D249" s="53" t="s">
        <v>19</v>
      </c>
      <c r="E249" s="53"/>
      <c r="F249" s="53"/>
      <c r="G249" s="78"/>
      <c r="H249" s="24"/>
      <c r="I249" s="53"/>
      <c r="J249" s="76" t="e">
        <f>SUM(J250:J252)</f>
        <v>#REF!</v>
      </c>
      <c r="L249" s="27">
        <v>6116771.0200000005</v>
      </c>
      <c r="M249" s="17" t="e">
        <f t="shared" si="23"/>
        <v>#REF!</v>
      </c>
      <c r="N249" s="27"/>
      <c r="O249" s="27"/>
      <c r="P249" s="27"/>
      <c r="Q249" s="27"/>
    </row>
    <row r="250" spans="1:17" s="25" customFormat="1">
      <c r="A250" s="77" t="s">
        <v>585</v>
      </c>
      <c r="B250" s="5" t="s">
        <v>62</v>
      </c>
      <c r="C250" s="5" t="e">
        <f>VLOOKUP($B250,#REF!,2,FALSE)</f>
        <v>#REF!</v>
      </c>
      <c r="D250" s="4" t="e">
        <f>VLOOKUP($B250,#REF!,3,FALSE)</f>
        <v>#REF!</v>
      </c>
      <c r="E250" s="5" t="e">
        <f>VLOOKUP($B250,#REF!,4,FALSE)</f>
        <v>#REF!</v>
      </c>
      <c r="F250" s="19">
        <v>8567</v>
      </c>
      <c r="G250" s="120" t="e">
        <f>VLOOKUP($B250,#REF!,13,FALSE)</f>
        <v>#REF!</v>
      </c>
      <c r="H250" s="24" t="e">
        <f>VLOOKUP($B250,#REF!,14,FALSE)</f>
        <v>#REF!</v>
      </c>
      <c r="I250" s="21" t="e">
        <f>G250*H250</f>
        <v>#REF!</v>
      </c>
      <c r="J250" s="22" t="e">
        <f>ROUND(F250*(G250+I250),2)</f>
        <v>#REF!</v>
      </c>
      <c r="K250" s="56" t="s">
        <v>159</v>
      </c>
      <c r="L250" s="27">
        <v>5419516.21</v>
      </c>
      <c r="M250" s="17" t="e">
        <f t="shared" si="23"/>
        <v>#REF!</v>
      </c>
      <c r="N250" s="27"/>
      <c r="O250" s="27"/>
      <c r="P250" s="27"/>
      <c r="Q250" s="27"/>
    </row>
    <row r="251" spans="1:17" s="25" customFormat="1">
      <c r="A251" s="77" t="s">
        <v>586</v>
      </c>
      <c r="B251" s="5" t="s">
        <v>63</v>
      </c>
      <c r="C251" s="5" t="e">
        <f>VLOOKUP($B251,#REF!,2,FALSE)</f>
        <v>#REF!</v>
      </c>
      <c r="D251" s="4" t="e">
        <f>VLOOKUP($B251,#REF!,3,FALSE)</f>
        <v>#REF!</v>
      </c>
      <c r="E251" s="5" t="e">
        <f>VLOOKUP($B251,#REF!,4,FALSE)</f>
        <v>#REF!</v>
      </c>
      <c r="F251" s="19">
        <v>4</v>
      </c>
      <c r="G251" s="120" t="e">
        <f>VLOOKUP($B251,#REF!,13,FALSE)</f>
        <v>#REF!</v>
      </c>
      <c r="H251" s="24" t="e">
        <f>VLOOKUP($B251,#REF!,14,FALSE)</f>
        <v>#REF!</v>
      </c>
      <c r="I251" s="21" t="e">
        <f>G251*H251</f>
        <v>#REF!</v>
      </c>
      <c r="J251" s="22" t="e">
        <f>ROUND(F251*(G251+I251),2)</f>
        <v>#REF!</v>
      </c>
      <c r="K251" s="56" t="s">
        <v>159</v>
      </c>
      <c r="L251" s="27">
        <v>65126.66</v>
      </c>
      <c r="M251" s="17" t="e">
        <f t="shared" si="23"/>
        <v>#REF!</v>
      </c>
      <c r="N251" s="27"/>
      <c r="O251" s="27"/>
      <c r="P251" s="27"/>
      <c r="Q251" s="27"/>
    </row>
    <row r="252" spans="1:17" s="25" customFormat="1">
      <c r="A252" s="77" t="s">
        <v>587</v>
      </c>
      <c r="B252" s="5" t="s">
        <v>100</v>
      </c>
      <c r="C252" s="5" t="e">
        <f>VLOOKUP($B252,#REF!,2,FALSE)</f>
        <v>#REF!</v>
      </c>
      <c r="D252" s="4" t="e">
        <f>VLOOKUP($B252,#REF!,3,FALSE)</f>
        <v>#REF!</v>
      </c>
      <c r="E252" s="5" t="e">
        <f>VLOOKUP($B252,#REF!,4,FALSE)</f>
        <v>#REF!</v>
      </c>
      <c r="F252" s="19">
        <v>3300</v>
      </c>
      <c r="G252" s="120" t="e">
        <f>VLOOKUP($B252,#REF!,13,FALSE)</f>
        <v>#REF!</v>
      </c>
      <c r="H252" s="24" t="e">
        <f>VLOOKUP($B252,#REF!,14,FALSE)</f>
        <v>#REF!</v>
      </c>
      <c r="I252" s="21" t="e">
        <f>G252*H252</f>
        <v>#REF!</v>
      </c>
      <c r="J252" s="22" t="e">
        <f>ROUND(F252*(G252+I252),2)</f>
        <v>#REF!</v>
      </c>
      <c r="K252" s="56" t="s">
        <v>159</v>
      </c>
      <c r="L252" s="27">
        <v>632128.15</v>
      </c>
      <c r="M252" s="17" t="e">
        <f t="shared" si="23"/>
        <v>#REF!</v>
      </c>
      <c r="N252" s="27"/>
      <c r="O252" s="27"/>
      <c r="P252" s="27"/>
      <c r="Q252" s="27"/>
    </row>
    <row r="253" spans="1:17" s="25" customFormat="1" ht="48">
      <c r="A253" s="75" t="s">
        <v>588</v>
      </c>
      <c r="B253" s="48"/>
      <c r="C253" s="48"/>
      <c r="D253" s="63" t="s">
        <v>162</v>
      </c>
      <c r="E253" s="53"/>
      <c r="F253" s="53"/>
      <c r="G253" s="78"/>
      <c r="H253" s="24"/>
      <c r="I253" s="53"/>
      <c r="J253" s="76" t="e">
        <f>SUM(J254:J258)</f>
        <v>#REF!</v>
      </c>
      <c r="L253" s="27">
        <v>2941456.96</v>
      </c>
      <c r="M253" s="17" t="e">
        <f t="shared" si="23"/>
        <v>#REF!</v>
      </c>
      <c r="N253" s="27"/>
      <c r="O253" s="27"/>
      <c r="P253" s="27"/>
      <c r="Q253" s="27"/>
    </row>
    <row r="254" spans="1:17" s="25" customFormat="1">
      <c r="A254" s="77" t="s">
        <v>589</v>
      </c>
      <c r="B254" s="5" t="s">
        <v>64</v>
      </c>
      <c r="C254" s="5" t="e">
        <f>VLOOKUP($B254,#REF!,2,FALSE)</f>
        <v>#REF!</v>
      </c>
      <c r="D254" s="4" t="e">
        <f>VLOOKUP($B254,#REF!,3,FALSE)</f>
        <v>#REF!</v>
      </c>
      <c r="E254" s="5" t="e">
        <f>VLOOKUP($B254,#REF!,4,FALSE)</f>
        <v>#REF!</v>
      </c>
      <c r="F254" s="19">
        <v>8567</v>
      </c>
      <c r="G254" s="120" t="e">
        <f>VLOOKUP($B254,#REF!,13,FALSE)</f>
        <v>#REF!</v>
      </c>
      <c r="H254" s="24" t="e">
        <f>VLOOKUP($B254,#REF!,14,FALSE)</f>
        <v>#REF!</v>
      </c>
      <c r="I254" s="21" t="e">
        <f>G254*H254</f>
        <v>#REF!</v>
      </c>
      <c r="J254" s="22" t="e">
        <f>ROUND(F254*(G254+I254),2)</f>
        <v>#REF!</v>
      </c>
      <c r="K254" s="56" t="s">
        <v>159</v>
      </c>
      <c r="L254" s="27">
        <v>2545662.66</v>
      </c>
      <c r="M254" s="17" t="e">
        <f t="shared" si="23"/>
        <v>#REF!</v>
      </c>
      <c r="N254" s="27"/>
      <c r="O254" s="27"/>
      <c r="P254" s="27"/>
      <c r="Q254" s="27"/>
    </row>
    <row r="255" spans="1:17" s="25" customFormat="1">
      <c r="A255" s="77" t="s">
        <v>590</v>
      </c>
      <c r="B255" s="5" t="s">
        <v>65</v>
      </c>
      <c r="C255" s="5" t="e">
        <f>VLOOKUP($B255,#REF!,2,FALSE)</f>
        <v>#REF!</v>
      </c>
      <c r="D255" s="4" t="e">
        <f>VLOOKUP($B255,#REF!,3,FALSE)</f>
        <v>#REF!</v>
      </c>
      <c r="E255" s="5" t="e">
        <f>VLOOKUP($B255,#REF!,4,FALSE)</f>
        <v>#REF!</v>
      </c>
      <c r="F255" s="19">
        <v>4</v>
      </c>
      <c r="G255" s="120" t="e">
        <f>VLOOKUP($B255,#REF!,13,FALSE)</f>
        <v>#REF!</v>
      </c>
      <c r="H255" s="24" t="e">
        <f>VLOOKUP($B255,#REF!,14,FALSE)</f>
        <v>#REF!</v>
      </c>
      <c r="I255" s="21" t="e">
        <f>G255*H255</f>
        <v>#REF!</v>
      </c>
      <c r="J255" s="22" t="e">
        <f>ROUND(F255*(G255+I255),2)</f>
        <v>#REF!</v>
      </c>
      <c r="K255" s="56" t="s">
        <v>159</v>
      </c>
      <c r="L255" s="27">
        <v>53053.38</v>
      </c>
      <c r="M255" s="17" t="e">
        <f t="shared" si="23"/>
        <v>#REF!</v>
      </c>
      <c r="N255" s="27"/>
      <c r="O255" s="27"/>
      <c r="P255" s="27"/>
      <c r="Q255" s="27"/>
    </row>
    <row r="256" spans="1:17" s="25" customFormat="1">
      <c r="A256" s="77" t="s">
        <v>591</v>
      </c>
      <c r="B256" s="5" t="s">
        <v>66</v>
      </c>
      <c r="C256" s="5" t="e">
        <f>VLOOKUP($B256,#REF!,2,FALSE)</f>
        <v>#REF!</v>
      </c>
      <c r="D256" s="4" t="e">
        <f>VLOOKUP($B256,#REF!,3,FALSE)</f>
        <v>#REF!</v>
      </c>
      <c r="E256" s="5" t="e">
        <f>VLOOKUP($B256,#REF!,4,FALSE)</f>
        <v>#REF!</v>
      </c>
      <c r="F256" s="19">
        <v>1</v>
      </c>
      <c r="G256" s="120" t="e">
        <f>VLOOKUP($B256,#REF!,13,FALSE)</f>
        <v>#REF!</v>
      </c>
      <c r="H256" s="24" t="e">
        <f>VLOOKUP($B256,#REF!,14,FALSE)</f>
        <v>#REF!</v>
      </c>
      <c r="I256" s="21" t="e">
        <f>G256*H256</f>
        <v>#REF!</v>
      </c>
      <c r="J256" s="22" t="e">
        <f>ROUND(F256*(G256+I256),2)</f>
        <v>#REF!</v>
      </c>
      <c r="K256" s="56" t="s">
        <v>159</v>
      </c>
      <c r="L256" s="27">
        <v>9336.7900000000009</v>
      </c>
      <c r="M256" s="17" t="e">
        <f t="shared" si="23"/>
        <v>#REF!</v>
      </c>
      <c r="N256" s="27"/>
      <c r="O256" s="27"/>
      <c r="P256" s="27"/>
      <c r="Q256" s="27"/>
    </row>
    <row r="257" spans="1:17" s="25" customFormat="1">
      <c r="A257" s="77" t="s">
        <v>592</v>
      </c>
      <c r="B257" s="5" t="s">
        <v>67</v>
      </c>
      <c r="C257" s="5" t="e">
        <f>VLOOKUP($B257,#REF!,2,FALSE)</f>
        <v>#REF!</v>
      </c>
      <c r="D257" s="4" t="e">
        <f>VLOOKUP($B257,#REF!,3,FALSE)</f>
        <v>#REF!</v>
      </c>
      <c r="E257" s="5" t="e">
        <f>VLOOKUP($B257,#REF!,4,FALSE)</f>
        <v>#REF!</v>
      </c>
      <c r="F257" s="19">
        <v>3000</v>
      </c>
      <c r="G257" s="120" t="e">
        <f>VLOOKUP($B257,#REF!,13,FALSE)</f>
        <v>#REF!</v>
      </c>
      <c r="H257" s="24" t="e">
        <f>VLOOKUP($B257,#REF!,14,FALSE)</f>
        <v>#REF!</v>
      </c>
      <c r="I257" s="21" t="e">
        <f>G257*H257</f>
        <v>#REF!</v>
      </c>
      <c r="J257" s="22" t="e">
        <f>ROUND(F257*(G257+I257),2)</f>
        <v>#REF!</v>
      </c>
      <c r="K257" s="56" t="s">
        <v>159</v>
      </c>
      <c r="L257" s="27">
        <v>303261.75</v>
      </c>
      <c r="M257" s="17" t="e">
        <f t="shared" si="23"/>
        <v>#REF!</v>
      </c>
      <c r="N257" s="27"/>
      <c r="O257" s="27"/>
      <c r="P257" s="27"/>
      <c r="Q257" s="27"/>
    </row>
    <row r="258" spans="1:17" s="25" customFormat="1">
      <c r="A258" s="77" t="s">
        <v>1280</v>
      </c>
      <c r="B258" s="5" t="s">
        <v>168</v>
      </c>
      <c r="C258" s="5" t="e">
        <f>VLOOKUP($B258,#REF!,2,FALSE)</f>
        <v>#REF!</v>
      </c>
      <c r="D258" s="4" t="e">
        <f>VLOOKUP($B258,#REF!,3,FALSE)</f>
        <v>#REF!</v>
      </c>
      <c r="E258" s="5" t="e">
        <f>VLOOKUP($B258,#REF!,4,FALSE)</f>
        <v>#REF!</v>
      </c>
      <c r="F258" s="19">
        <v>2</v>
      </c>
      <c r="G258" s="120" t="e">
        <f>VLOOKUP($B258,#REF!,13,FALSE)</f>
        <v>#REF!</v>
      </c>
      <c r="H258" s="24" t="e">
        <f>VLOOKUP($B258,#REF!,14,FALSE)</f>
        <v>#REF!</v>
      </c>
      <c r="I258" s="21" t="e">
        <f>G258*H258</f>
        <v>#REF!</v>
      </c>
      <c r="J258" s="22" t="e">
        <f>ROUND(F258*(G258+I258),2)</f>
        <v>#REF!</v>
      </c>
      <c r="K258" s="56" t="s">
        <v>159</v>
      </c>
      <c r="L258" s="27">
        <v>30142.38</v>
      </c>
      <c r="M258" s="17" t="e">
        <f t="shared" si="23"/>
        <v>#REF!</v>
      </c>
      <c r="N258" s="27"/>
      <c r="O258" s="27"/>
      <c r="P258" s="27"/>
      <c r="Q258" s="27"/>
    </row>
    <row r="259" spans="1:17" s="51" customFormat="1">
      <c r="A259" s="138" t="s">
        <v>593</v>
      </c>
      <c r="B259" s="139"/>
      <c r="C259" s="139"/>
      <c r="D259" s="140" t="s">
        <v>128</v>
      </c>
      <c r="E259" s="140"/>
      <c r="F259" s="140"/>
      <c r="G259" s="141"/>
      <c r="H259" s="141"/>
      <c r="I259" s="140"/>
      <c r="J259" s="143" t="e">
        <f>SUM(J260,J269,J278)</f>
        <v>#REF!</v>
      </c>
      <c r="L259" s="51">
        <v>1741599.5</v>
      </c>
      <c r="M259" s="17" t="e">
        <f t="shared" si="23"/>
        <v>#REF!</v>
      </c>
    </row>
    <row r="260" spans="1:17" s="25" customFormat="1">
      <c r="A260" s="79" t="s">
        <v>594</v>
      </c>
      <c r="B260" s="62"/>
      <c r="C260" s="62"/>
      <c r="D260" s="63" t="s">
        <v>21</v>
      </c>
      <c r="E260" s="64"/>
      <c r="F260" s="63"/>
      <c r="G260" s="65"/>
      <c r="H260" s="24"/>
      <c r="I260" s="66"/>
      <c r="J260" s="80" t="e">
        <f>SUM(J261:J268)</f>
        <v>#REF!</v>
      </c>
      <c r="L260" s="27">
        <v>1084384.6000000001</v>
      </c>
      <c r="M260" s="17" t="e">
        <f t="shared" si="23"/>
        <v>#REF!</v>
      </c>
      <c r="N260" s="27"/>
      <c r="O260" s="27"/>
      <c r="P260" s="27"/>
      <c r="Q260" s="27"/>
    </row>
    <row r="261" spans="1:17" s="25" customFormat="1">
      <c r="A261" s="81" t="s">
        <v>595</v>
      </c>
      <c r="B261" s="5" t="s">
        <v>226</v>
      </c>
      <c r="C261" s="5" t="e">
        <f>VLOOKUP($B261,#REF!,2,FALSE)</f>
        <v>#REF!</v>
      </c>
      <c r="D261" s="4" t="e">
        <f>VLOOKUP($B261,#REF!,3,FALSE)</f>
        <v>#REF!</v>
      </c>
      <c r="E261" s="5" t="e">
        <f>VLOOKUP($B261,#REF!,4,FALSE)</f>
        <v>#REF!</v>
      </c>
      <c r="F261" s="68">
        <v>3</v>
      </c>
      <c r="G261" s="120" t="e">
        <f>VLOOKUP($B261,#REF!,13,FALSE)</f>
        <v>#REF!</v>
      </c>
      <c r="H261" s="24" t="e">
        <f>VLOOKUP($B261,#REF!,14,FALSE)</f>
        <v>#REF!</v>
      </c>
      <c r="I261" s="21" t="e">
        <f t="shared" ref="I261:I268" si="30">G261*H261</f>
        <v>#REF!</v>
      </c>
      <c r="J261" s="22" t="e">
        <f t="shared" ref="J261:J268" si="31">ROUND(F261*(G261+I261),2)</f>
        <v>#REF!</v>
      </c>
      <c r="K261" s="56" t="s">
        <v>159</v>
      </c>
      <c r="L261" s="27">
        <v>812268</v>
      </c>
      <c r="M261" s="17" t="e">
        <f t="shared" si="23"/>
        <v>#REF!</v>
      </c>
      <c r="N261" s="27"/>
      <c r="O261" s="27"/>
      <c r="P261" s="27"/>
      <c r="Q261" s="27"/>
    </row>
    <row r="262" spans="1:17" s="25" customFormat="1">
      <c r="A262" s="81" t="s">
        <v>596</v>
      </c>
      <c r="B262" s="5" t="s">
        <v>171</v>
      </c>
      <c r="C262" s="5" t="e">
        <f>VLOOKUP($B262,#REF!,2,FALSE)</f>
        <v>#REF!</v>
      </c>
      <c r="D262" s="4" t="e">
        <f>VLOOKUP($B262,#REF!,3,FALSE)</f>
        <v>#REF!</v>
      </c>
      <c r="E262" s="5" t="e">
        <f>VLOOKUP($B262,#REF!,4,FALSE)</f>
        <v>#REF!</v>
      </c>
      <c r="F262" s="68">
        <v>100</v>
      </c>
      <c r="G262" s="120" t="e">
        <f>VLOOKUP($B262,#REF!,13,FALSE)</f>
        <v>#REF!</v>
      </c>
      <c r="H262" s="24" t="e">
        <f>VLOOKUP($B262,#REF!,14,FALSE)</f>
        <v>#REF!</v>
      </c>
      <c r="I262" s="21" t="e">
        <f t="shared" si="30"/>
        <v>#REF!</v>
      </c>
      <c r="J262" s="22" t="e">
        <f t="shared" si="31"/>
        <v>#REF!</v>
      </c>
      <c r="K262" s="56" t="s">
        <v>159</v>
      </c>
      <c r="L262" s="27">
        <v>1940.03</v>
      </c>
      <c r="M262" s="17" t="e">
        <f t="shared" si="23"/>
        <v>#REF!</v>
      </c>
      <c r="N262" s="27"/>
      <c r="O262" s="27"/>
      <c r="P262" s="27"/>
      <c r="Q262" s="27"/>
    </row>
    <row r="263" spans="1:17" s="25" customFormat="1">
      <c r="A263" s="81" t="s">
        <v>597</v>
      </c>
      <c r="B263" s="5" t="s">
        <v>300</v>
      </c>
      <c r="C263" s="5" t="e">
        <f>VLOOKUP($B263,#REF!,2,FALSE)</f>
        <v>#REF!</v>
      </c>
      <c r="D263" s="4" t="e">
        <f>VLOOKUP($B263,#REF!,3,FALSE)</f>
        <v>#REF!</v>
      </c>
      <c r="E263" s="5" t="e">
        <f>VLOOKUP($B263,#REF!,4,FALSE)</f>
        <v>#REF!</v>
      </c>
      <c r="F263" s="68">
        <v>70</v>
      </c>
      <c r="G263" s="120" t="e">
        <f>VLOOKUP($B263,#REF!,13,FALSE)</f>
        <v>#REF!</v>
      </c>
      <c r="H263" s="24" t="e">
        <f>VLOOKUP($B263,#REF!,14,FALSE)</f>
        <v>#REF!</v>
      </c>
      <c r="I263" s="21" t="e">
        <f t="shared" si="30"/>
        <v>#REF!</v>
      </c>
      <c r="J263" s="22" t="e">
        <f t="shared" si="31"/>
        <v>#REF!</v>
      </c>
      <c r="K263" s="56" t="s">
        <v>159</v>
      </c>
      <c r="L263" s="27">
        <v>764.71</v>
      </c>
      <c r="M263" s="17" t="e">
        <f t="shared" ref="M263:M326" si="32">IF(L263=J263," ", "ERRO")</f>
        <v>#REF!</v>
      </c>
      <c r="N263" s="27"/>
      <c r="O263" s="27"/>
      <c r="P263" s="27"/>
      <c r="Q263" s="27"/>
    </row>
    <row r="264" spans="1:17" s="25" customFormat="1">
      <c r="A264" s="81" t="s">
        <v>598</v>
      </c>
      <c r="B264" s="5" t="s">
        <v>169</v>
      </c>
      <c r="C264" s="5" t="e">
        <f>VLOOKUP($B264,#REF!,2,FALSE)</f>
        <v>#REF!</v>
      </c>
      <c r="D264" s="4" t="e">
        <f>VLOOKUP($B264,#REF!,3,FALSE)</f>
        <v>#REF!</v>
      </c>
      <c r="E264" s="5" t="e">
        <f>VLOOKUP($B264,#REF!,4,FALSE)</f>
        <v>#REF!</v>
      </c>
      <c r="F264" s="68">
        <v>110</v>
      </c>
      <c r="G264" s="120" t="e">
        <f>VLOOKUP($B264,#REF!,13,FALSE)</f>
        <v>#REF!</v>
      </c>
      <c r="H264" s="24" t="e">
        <f>VLOOKUP($B264,#REF!,14,FALSE)</f>
        <v>#REF!</v>
      </c>
      <c r="I264" s="21" t="e">
        <f t="shared" si="30"/>
        <v>#REF!</v>
      </c>
      <c r="J264" s="22" t="e">
        <f t="shared" si="31"/>
        <v>#REF!</v>
      </c>
      <c r="K264" s="56" t="s">
        <v>159</v>
      </c>
      <c r="L264" s="27">
        <v>731.63</v>
      </c>
      <c r="M264" s="17" t="e">
        <f t="shared" si="32"/>
        <v>#REF!</v>
      </c>
      <c r="N264" s="27"/>
      <c r="O264" s="27"/>
      <c r="P264" s="27"/>
      <c r="Q264" s="27"/>
    </row>
    <row r="265" spans="1:17" s="25" customFormat="1">
      <c r="A265" s="81" t="s">
        <v>599</v>
      </c>
      <c r="B265" s="5" t="s">
        <v>96</v>
      </c>
      <c r="C265" s="5" t="e">
        <f>VLOOKUP($B265,#REF!,2,FALSE)</f>
        <v>#REF!</v>
      </c>
      <c r="D265" s="4" t="e">
        <f>VLOOKUP($B265,#REF!,3,FALSE)</f>
        <v>#REF!</v>
      </c>
      <c r="E265" s="5" t="e">
        <f>VLOOKUP($B265,#REF!,4,FALSE)</f>
        <v>#REF!</v>
      </c>
      <c r="F265" s="68">
        <v>7838</v>
      </c>
      <c r="G265" s="120" t="e">
        <f>VLOOKUP($B265,#REF!,13,FALSE)</f>
        <v>#REF!</v>
      </c>
      <c r="H265" s="24" t="e">
        <f>VLOOKUP($B265,#REF!,14,FALSE)</f>
        <v>#REF!</v>
      </c>
      <c r="I265" s="21" t="e">
        <f t="shared" si="30"/>
        <v>#REF!</v>
      </c>
      <c r="J265" s="22" t="e">
        <f t="shared" si="31"/>
        <v>#REF!</v>
      </c>
      <c r="K265" s="56" t="s">
        <v>159</v>
      </c>
      <c r="L265" s="27">
        <v>54069.599999999999</v>
      </c>
      <c r="M265" s="17" t="e">
        <f t="shared" si="32"/>
        <v>#REF!</v>
      </c>
      <c r="N265" s="27"/>
      <c r="O265" s="27"/>
      <c r="P265" s="27"/>
      <c r="Q265" s="27"/>
    </row>
    <row r="266" spans="1:17" s="25" customFormat="1">
      <c r="A266" s="81" t="s">
        <v>600</v>
      </c>
      <c r="B266" s="5" t="s">
        <v>140</v>
      </c>
      <c r="C266" s="5" t="e">
        <f>VLOOKUP($B266,#REF!,2,FALSE)</f>
        <v>#REF!</v>
      </c>
      <c r="D266" s="4" t="e">
        <f>VLOOKUP($B266,#REF!,3,FALSE)</f>
        <v>#REF!</v>
      </c>
      <c r="E266" s="5" t="e">
        <f>VLOOKUP($B266,#REF!,4,FALSE)</f>
        <v>#REF!</v>
      </c>
      <c r="F266" s="68">
        <v>672</v>
      </c>
      <c r="G266" s="120" t="e">
        <f>VLOOKUP($B266,#REF!,13,FALSE)</f>
        <v>#REF!</v>
      </c>
      <c r="H266" s="24" t="e">
        <f>VLOOKUP($B266,#REF!,14,FALSE)</f>
        <v>#REF!</v>
      </c>
      <c r="I266" s="21" t="e">
        <f t="shared" si="30"/>
        <v>#REF!</v>
      </c>
      <c r="J266" s="22" t="e">
        <f t="shared" si="31"/>
        <v>#REF!</v>
      </c>
      <c r="K266" s="56" t="s">
        <v>159</v>
      </c>
      <c r="L266" s="27">
        <v>3876.28</v>
      </c>
      <c r="M266" s="17" t="e">
        <f t="shared" si="32"/>
        <v>#REF!</v>
      </c>
      <c r="N266" s="27"/>
      <c r="O266" s="27"/>
      <c r="P266" s="27"/>
      <c r="Q266" s="27"/>
    </row>
    <row r="267" spans="1:17" s="25" customFormat="1">
      <c r="A267" s="81" t="s">
        <v>601</v>
      </c>
      <c r="B267" s="5" t="s">
        <v>98</v>
      </c>
      <c r="C267" s="5" t="e">
        <f>VLOOKUP($B267,#REF!,2,FALSE)</f>
        <v>#REF!</v>
      </c>
      <c r="D267" s="4" t="e">
        <f>VLOOKUP($B267,#REF!,3,FALSE)</f>
        <v>#REF!</v>
      </c>
      <c r="E267" s="5" t="e">
        <f>VLOOKUP($B267,#REF!,4,FALSE)</f>
        <v>#REF!</v>
      </c>
      <c r="F267" s="68">
        <v>3</v>
      </c>
      <c r="G267" s="120" t="e">
        <f>VLOOKUP($B267,#REF!,13,FALSE)</f>
        <v>#REF!</v>
      </c>
      <c r="H267" s="24" t="e">
        <f>VLOOKUP($B267,#REF!,14,FALSE)</f>
        <v>#REF!</v>
      </c>
      <c r="I267" s="21" t="e">
        <f t="shared" si="30"/>
        <v>#REF!</v>
      </c>
      <c r="J267" s="22" t="e">
        <f t="shared" si="31"/>
        <v>#REF!</v>
      </c>
      <c r="K267" s="56" t="s">
        <v>159</v>
      </c>
      <c r="L267" s="27">
        <v>201719.59</v>
      </c>
      <c r="M267" s="17" t="e">
        <f t="shared" si="32"/>
        <v>#REF!</v>
      </c>
      <c r="N267" s="27"/>
      <c r="O267" s="27"/>
      <c r="P267" s="27"/>
      <c r="Q267" s="27"/>
    </row>
    <row r="268" spans="1:17" s="25" customFormat="1">
      <c r="A268" s="81" t="s">
        <v>602</v>
      </c>
      <c r="B268" s="5" t="s">
        <v>32</v>
      </c>
      <c r="C268" s="5" t="e">
        <f>VLOOKUP($B268,#REF!,2,FALSE)</f>
        <v>#REF!</v>
      </c>
      <c r="D268" s="4" t="e">
        <f>VLOOKUP($B268,#REF!,3,FALSE)</f>
        <v>#REF!</v>
      </c>
      <c r="E268" s="5" t="e">
        <f>VLOOKUP($B268,#REF!,4,FALSE)</f>
        <v>#REF!</v>
      </c>
      <c r="F268" s="68">
        <v>60</v>
      </c>
      <c r="G268" s="120" t="e">
        <f>VLOOKUP($B268,#REF!,13,FALSE)</f>
        <v>#REF!</v>
      </c>
      <c r="H268" s="24" t="e">
        <f>VLOOKUP($B268,#REF!,14,FALSE)</f>
        <v>#REF!</v>
      </c>
      <c r="I268" s="21" t="e">
        <f t="shared" si="30"/>
        <v>#REF!</v>
      </c>
      <c r="J268" s="22" t="e">
        <f t="shared" si="31"/>
        <v>#REF!</v>
      </c>
      <c r="K268" s="56" t="s">
        <v>159</v>
      </c>
      <c r="L268" s="27">
        <v>9014.76</v>
      </c>
      <c r="M268" s="17" t="e">
        <f t="shared" si="32"/>
        <v>#REF!</v>
      </c>
      <c r="N268" s="27"/>
      <c r="O268" s="27"/>
      <c r="P268" s="27"/>
      <c r="Q268" s="27"/>
    </row>
    <row r="269" spans="1:17" s="25" customFormat="1" ht="36">
      <c r="A269" s="79" t="s">
        <v>603</v>
      </c>
      <c r="B269" s="62"/>
      <c r="C269" s="62"/>
      <c r="D269" s="63" t="s">
        <v>129</v>
      </c>
      <c r="E269" s="62"/>
      <c r="F269" s="63"/>
      <c r="G269" s="120"/>
      <c r="H269" s="24"/>
      <c r="I269" s="66"/>
      <c r="J269" s="80" t="e">
        <f>SUM(J270:J277)</f>
        <v>#REF!</v>
      </c>
      <c r="L269" s="27">
        <v>407621.29000000004</v>
      </c>
      <c r="M269" s="17" t="e">
        <f t="shared" si="32"/>
        <v>#REF!</v>
      </c>
      <c r="N269" s="27"/>
      <c r="O269" s="27"/>
      <c r="P269" s="27"/>
      <c r="Q269" s="27"/>
    </row>
    <row r="270" spans="1:17" s="25" customFormat="1">
      <c r="A270" s="81" t="s">
        <v>604</v>
      </c>
      <c r="B270" s="5" t="s">
        <v>231</v>
      </c>
      <c r="C270" s="5" t="e">
        <f>VLOOKUP($B270,#REF!,2,FALSE)</f>
        <v>#REF!</v>
      </c>
      <c r="D270" s="4" t="e">
        <f>VLOOKUP($B270,#REF!,3,FALSE)</f>
        <v>#REF!</v>
      </c>
      <c r="E270" s="5" t="e">
        <f>VLOOKUP($B270,#REF!,4,FALSE)</f>
        <v>#REF!</v>
      </c>
      <c r="F270" s="68">
        <v>3</v>
      </c>
      <c r="G270" s="120" t="e">
        <f>VLOOKUP($B270,#REF!,13,FALSE)</f>
        <v>#REF!</v>
      </c>
      <c r="H270" s="24" t="e">
        <f>VLOOKUP($B270,#REF!,14,FALSE)</f>
        <v>#REF!</v>
      </c>
      <c r="I270" s="21" t="e">
        <f t="shared" ref="I270:I277" si="33">G270*H270</f>
        <v>#REF!</v>
      </c>
      <c r="J270" s="22" t="e">
        <f t="shared" ref="J270:J277" si="34">ROUND(F270*(G270+I270),2)</f>
        <v>#REF!</v>
      </c>
      <c r="K270" s="56" t="s">
        <v>159</v>
      </c>
      <c r="L270" s="27">
        <v>274810.32</v>
      </c>
      <c r="M270" s="17" t="e">
        <f t="shared" si="32"/>
        <v>#REF!</v>
      </c>
      <c r="N270" s="27"/>
      <c r="O270" s="27"/>
      <c r="P270" s="27"/>
      <c r="Q270" s="27"/>
    </row>
    <row r="271" spans="1:17" s="25" customFormat="1">
      <c r="A271" s="81" t="s">
        <v>605</v>
      </c>
      <c r="B271" s="5" t="s">
        <v>141</v>
      </c>
      <c r="C271" s="5" t="e">
        <f>VLOOKUP($B271,#REF!,2,FALSE)</f>
        <v>#REF!</v>
      </c>
      <c r="D271" s="4" t="e">
        <f>VLOOKUP($B271,#REF!,3,FALSE)</f>
        <v>#REF!</v>
      </c>
      <c r="E271" s="5" t="e">
        <f>VLOOKUP($B271,#REF!,4,FALSE)</f>
        <v>#REF!</v>
      </c>
      <c r="F271" s="68">
        <v>100</v>
      </c>
      <c r="G271" s="120" t="e">
        <f>VLOOKUP($B271,#REF!,13,FALSE)</f>
        <v>#REF!</v>
      </c>
      <c r="H271" s="24" t="e">
        <f>VLOOKUP($B271,#REF!,14,FALSE)</f>
        <v>#REF!</v>
      </c>
      <c r="I271" s="21" t="e">
        <f t="shared" si="33"/>
        <v>#REF!</v>
      </c>
      <c r="J271" s="22" t="e">
        <f t="shared" si="34"/>
        <v>#REF!</v>
      </c>
      <c r="K271" s="56" t="s">
        <v>159</v>
      </c>
      <c r="L271" s="27">
        <v>1654.16</v>
      </c>
      <c r="M271" s="17" t="e">
        <f t="shared" si="32"/>
        <v>#REF!</v>
      </c>
      <c r="N271" s="27"/>
      <c r="O271" s="27"/>
      <c r="P271" s="27"/>
      <c r="Q271" s="27"/>
    </row>
    <row r="272" spans="1:17" s="25" customFormat="1">
      <c r="A272" s="81" t="s">
        <v>606</v>
      </c>
      <c r="B272" s="5" t="s">
        <v>215</v>
      </c>
      <c r="C272" s="5" t="e">
        <f>VLOOKUP($B272,#REF!,2,FALSE)</f>
        <v>#REF!</v>
      </c>
      <c r="D272" s="4" t="e">
        <f>VLOOKUP($B272,#REF!,3,FALSE)</f>
        <v>#REF!</v>
      </c>
      <c r="E272" s="5" t="e">
        <f>VLOOKUP($B272,#REF!,4,FALSE)</f>
        <v>#REF!</v>
      </c>
      <c r="F272" s="68">
        <v>70</v>
      </c>
      <c r="G272" s="120" t="e">
        <f>VLOOKUP($B272,#REF!,13,FALSE)</f>
        <v>#REF!</v>
      </c>
      <c r="H272" s="24" t="e">
        <f>VLOOKUP($B272,#REF!,14,FALSE)</f>
        <v>#REF!</v>
      </c>
      <c r="I272" s="21" t="e">
        <f t="shared" si="33"/>
        <v>#REF!</v>
      </c>
      <c r="J272" s="22" t="e">
        <f t="shared" si="34"/>
        <v>#REF!</v>
      </c>
      <c r="K272" s="56" t="s">
        <v>159</v>
      </c>
      <c r="L272" s="27">
        <v>777.09</v>
      </c>
      <c r="M272" s="17" t="e">
        <f t="shared" si="32"/>
        <v>#REF!</v>
      </c>
      <c r="N272" s="27"/>
      <c r="O272" s="27"/>
      <c r="P272" s="27"/>
      <c r="Q272" s="27"/>
    </row>
    <row r="273" spans="1:17" s="25" customFormat="1">
      <c r="A273" s="81" t="s">
        <v>607</v>
      </c>
      <c r="B273" s="5" t="s">
        <v>170</v>
      </c>
      <c r="C273" s="5" t="e">
        <f>VLOOKUP($B273,#REF!,2,FALSE)</f>
        <v>#REF!</v>
      </c>
      <c r="D273" s="4" t="e">
        <f>VLOOKUP($B273,#REF!,3,FALSE)</f>
        <v>#REF!</v>
      </c>
      <c r="E273" s="5" t="e">
        <f>VLOOKUP($B273,#REF!,4,FALSE)</f>
        <v>#REF!</v>
      </c>
      <c r="F273" s="68">
        <v>110</v>
      </c>
      <c r="G273" s="120" t="e">
        <f>VLOOKUP($B273,#REF!,13,FALSE)</f>
        <v>#REF!</v>
      </c>
      <c r="H273" s="24" t="e">
        <f>VLOOKUP($B273,#REF!,14,FALSE)</f>
        <v>#REF!</v>
      </c>
      <c r="I273" s="21" t="e">
        <f t="shared" si="33"/>
        <v>#REF!</v>
      </c>
      <c r="J273" s="22" t="e">
        <f t="shared" si="34"/>
        <v>#REF!</v>
      </c>
      <c r="K273" s="56" t="s">
        <v>159</v>
      </c>
      <c r="L273" s="27">
        <v>808.7</v>
      </c>
      <c r="M273" s="17" t="e">
        <f t="shared" si="32"/>
        <v>#REF!</v>
      </c>
      <c r="N273" s="27"/>
      <c r="O273" s="27"/>
      <c r="P273" s="27"/>
      <c r="Q273" s="27"/>
    </row>
    <row r="274" spans="1:17" s="25" customFormat="1">
      <c r="A274" s="81" t="s">
        <v>608</v>
      </c>
      <c r="B274" s="5" t="s">
        <v>97</v>
      </c>
      <c r="C274" s="5" t="e">
        <f>VLOOKUP($B274,#REF!,2,FALSE)</f>
        <v>#REF!</v>
      </c>
      <c r="D274" s="4" t="e">
        <f>VLOOKUP($B274,#REF!,3,FALSE)</f>
        <v>#REF!</v>
      </c>
      <c r="E274" s="5" t="e">
        <f>VLOOKUP($B274,#REF!,4,FALSE)</f>
        <v>#REF!</v>
      </c>
      <c r="F274" s="68">
        <v>7838</v>
      </c>
      <c r="G274" s="120" t="e">
        <f>VLOOKUP($B274,#REF!,13,FALSE)</f>
        <v>#REF!</v>
      </c>
      <c r="H274" s="24" t="e">
        <f>VLOOKUP($B274,#REF!,14,FALSE)</f>
        <v>#REF!</v>
      </c>
      <c r="I274" s="21" t="e">
        <f t="shared" si="33"/>
        <v>#REF!</v>
      </c>
      <c r="J274" s="22" t="e">
        <f t="shared" si="34"/>
        <v>#REF!</v>
      </c>
      <c r="K274" s="56" t="s">
        <v>159</v>
      </c>
      <c r="L274" s="27">
        <v>84418.29</v>
      </c>
      <c r="M274" s="17" t="e">
        <f t="shared" si="32"/>
        <v>#REF!</v>
      </c>
      <c r="N274" s="27"/>
      <c r="O274" s="27"/>
      <c r="P274" s="27"/>
      <c r="Q274" s="27"/>
    </row>
    <row r="275" spans="1:17" s="25" customFormat="1">
      <c r="A275" s="81" t="s">
        <v>609</v>
      </c>
      <c r="B275" s="5" t="s">
        <v>142</v>
      </c>
      <c r="C275" s="5" t="e">
        <f>VLOOKUP($B275,#REF!,2,FALSE)</f>
        <v>#REF!</v>
      </c>
      <c r="D275" s="4" t="e">
        <f>VLOOKUP($B275,#REF!,3,FALSE)</f>
        <v>#REF!</v>
      </c>
      <c r="E275" s="5" t="e">
        <f>VLOOKUP($B275,#REF!,4,FALSE)</f>
        <v>#REF!</v>
      </c>
      <c r="F275" s="68">
        <v>672</v>
      </c>
      <c r="G275" s="120" t="e">
        <f>VLOOKUP($B275,#REF!,13,FALSE)</f>
        <v>#REF!</v>
      </c>
      <c r="H275" s="24" t="e">
        <f>VLOOKUP($B275,#REF!,14,FALSE)</f>
        <v>#REF!</v>
      </c>
      <c r="I275" s="21" t="e">
        <f t="shared" si="33"/>
        <v>#REF!</v>
      </c>
      <c r="J275" s="22" t="e">
        <f t="shared" si="34"/>
        <v>#REF!</v>
      </c>
      <c r="K275" s="56" t="s">
        <v>159</v>
      </c>
      <c r="L275" s="27">
        <v>4405.2</v>
      </c>
      <c r="M275" s="17" t="e">
        <f t="shared" si="32"/>
        <v>#REF!</v>
      </c>
      <c r="N275" s="27"/>
      <c r="O275" s="27"/>
      <c r="P275" s="27"/>
      <c r="Q275" s="27"/>
    </row>
    <row r="276" spans="1:17" s="25" customFormat="1">
      <c r="A276" s="81" t="s">
        <v>610</v>
      </c>
      <c r="B276" s="5" t="s">
        <v>99</v>
      </c>
      <c r="C276" s="5" t="e">
        <f>VLOOKUP($B276,#REF!,2,FALSE)</f>
        <v>#REF!</v>
      </c>
      <c r="D276" s="4" t="e">
        <f>VLOOKUP($B276,#REF!,3,FALSE)</f>
        <v>#REF!</v>
      </c>
      <c r="E276" s="5" t="e">
        <f>VLOOKUP($B276,#REF!,4,FALSE)</f>
        <v>#REF!</v>
      </c>
      <c r="F276" s="68">
        <v>3</v>
      </c>
      <c r="G276" s="120" t="e">
        <f>VLOOKUP($B276,#REF!,13,FALSE)</f>
        <v>#REF!</v>
      </c>
      <c r="H276" s="24" t="e">
        <f>VLOOKUP($B276,#REF!,14,FALSE)</f>
        <v>#REF!</v>
      </c>
      <c r="I276" s="21" t="e">
        <f t="shared" si="33"/>
        <v>#REF!</v>
      </c>
      <c r="J276" s="22" t="e">
        <f t="shared" si="34"/>
        <v>#REF!</v>
      </c>
      <c r="K276" s="56" t="s">
        <v>159</v>
      </c>
      <c r="L276" s="27">
        <v>36301.9</v>
      </c>
      <c r="M276" s="17" t="e">
        <f t="shared" si="32"/>
        <v>#REF!</v>
      </c>
      <c r="N276" s="27"/>
      <c r="O276" s="27"/>
      <c r="P276" s="27"/>
      <c r="Q276" s="27"/>
    </row>
    <row r="277" spans="1:17" s="25" customFormat="1">
      <c r="A277" s="81" t="s">
        <v>611</v>
      </c>
      <c r="B277" s="5" t="s">
        <v>160</v>
      </c>
      <c r="C277" s="5" t="e">
        <f>VLOOKUP($B277,#REF!,2,FALSE)</f>
        <v>#REF!</v>
      </c>
      <c r="D277" s="4" t="e">
        <f>VLOOKUP($B277,#REF!,3,FALSE)</f>
        <v>#REF!</v>
      </c>
      <c r="E277" s="5" t="e">
        <f>VLOOKUP($B277,#REF!,4,FALSE)</f>
        <v>#REF!</v>
      </c>
      <c r="F277" s="68">
        <v>60</v>
      </c>
      <c r="G277" s="120" t="e">
        <f>VLOOKUP($B277,#REF!,13,FALSE)</f>
        <v>#REF!</v>
      </c>
      <c r="H277" s="24" t="e">
        <f>VLOOKUP($B277,#REF!,14,FALSE)</f>
        <v>#REF!</v>
      </c>
      <c r="I277" s="21" t="e">
        <f t="shared" si="33"/>
        <v>#REF!</v>
      </c>
      <c r="J277" s="22" t="e">
        <f t="shared" si="34"/>
        <v>#REF!</v>
      </c>
      <c r="K277" s="56" t="s">
        <v>159</v>
      </c>
      <c r="L277" s="27">
        <v>4445.63</v>
      </c>
      <c r="M277" s="17" t="e">
        <f t="shared" si="32"/>
        <v>#REF!</v>
      </c>
      <c r="N277" s="27"/>
      <c r="O277" s="27"/>
      <c r="P277" s="27"/>
      <c r="Q277" s="27"/>
    </row>
    <row r="278" spans="1:17" s="25" customFormat="1">
      <c r="A278" s="79" t="s">
        <v>612</v>
      </c>
      <c r="B278" s="62"/>
      <c r="C278" s="62"/>
      <c r="D278" s="63" t="s">
        <v>130</v>
      </c>
      <c r="E278" s="62"/>
      <c r="F278" s="63"/>
      <c r="G278" s="120"/>
      <c r="H278" s="24"/>
      <c r="I278" s="66"/>
      <c r="J278" s="80" t="e">
        <f>SUM(J279)</f>
        <v>#REF!</v>
      </c>
      <c r="L278" s="27">
        <v>249593.61</v>
      </c>
      <c r="M278" s="17" t="e">
        <f t="shared" si="32"/>
        <v>#REF!</v>
      </c>
      <c r="N278" s="27"/>
      <c r="O278" s="27"/>
      <c r="P278" s="27"/>
      <c r="Q278" s="27"/>
    </row>
    <row r="279" spans="1:17" s="25" customFormat="1">
      <c r="A279" s="81" t="s">
        <v>613</v>
      </c>
      <c r="B279" s="5" t="s">
        <v>238</v>
      </c>
      <c r="C279" s="5" t="e">
        <f>VLOOKUP($B279,#REF!,2,FALSE)</f>
        <v>#REF!</v>
      </c>
      <c r="D279" s="4" t="e">
        <f>VLOOKUP($B279,#REF!,3,FALSE)</f>
        <v>#REF!</v>
      </c>
      <c r="E279" s="5" t="e">
        <f>VLOOKUP($B279,#REF!,4,FALSE)</f>
        <v>#REF!</v>
      </c>
      <c r="F279" s="68">
        <v>1</v>
      </c>
      <c r="G279" s="120" t="e">
        <f>VLOOKUP($B279,#REF!,13,FALSE)</f>
        <v>#REF!</v>
      </c>
      <c r="H279" s="24" t="e">
        <f>VLOOKUP($B279,#REF!,14,FALSE)</f>
        <v>#REF!</v>
      </c>
      <c r="I279" s="21" t="e">
        <f>G279*H279</f>
        <v>#REF!</v>
      </c>
      <c r="J279" s="22" t="e">
        <f>ROUND(F279*(G279+I279),2)</f>
        <v>#REF!</v>
      </c>
      <c r="K279" s="56" t="s">
        <v>159</v>
      </c>
      <c r="L279" s="27">
        <v>249593.61</v>
      </c>
      <c r="M279" s="17" t="e">
        <f t="shared" si="32"/>
        <v>#REF!</v>
      </c>
      <c r="N279" s="27"/>
      <c r="O279" s="27"/>
      <c r="P279" s="27"/>
      <c r="Q279" s="27"/>
    </row>
    <row r="280" spans="1:17" s="51" customFormat="1">
      <c r="A280" s="138" t="s">
        <v>614</v>
      </c>
      <c r="B280" s="139"/>
      <c r="C280" s="139"/>
      <c r="D280" s="140" t="s">
        <v>24</v>
      </c>
      <c r="E280" s="140"/>
      <c r="F280" s="140"/>
      <c r="G280" s="141"/>
      <c r="H280" s="141"/>
      <c r="I280" s="140"/>
      <c r="J280" s="143" t="e">
        <f>SUM(J281,J291)</f>
        <v>#REF!</v>
      </c>
      <c r="L280" s="51">
        <v>7639709.4400000004</v>
      </c>
      <c r="M280" s="17" t="e">
        <f t="shared" si="32"/>
        <v>#REF!</v>
      </c>
    </row>
    <row r="281" spans="1:17" s="25" customFormat="1">
      <c r="A281" s="79" t="s">
        <v>615</v>
      </c>
      <c r="B281" s="62"/>
      <c r="C281" s="62"/>
      <c r="D281" s="63" t="s">
        <v>21</v>
      </c>
      <c r="E281" s="64"/>
      <c r="F281" s="63"/>
      <c r="G281" s="65"/>
      <c r="H281" s="24"/>
      <c r="I281" s="66"/>
      <c r="J281" s="80" t="e">
        <f>SUM(J282:J290)</f>
        <v>#REF!</v>
      </c>
      <c r="L281" s="27">
        <v>5556782.71</v>
      </c>
      <c r="M281" s="17" t="e">
        <f t="shared" si="32"/>
        <v>#REF!</v>
      </c>
      <c r="N281" s="27"/>
      <c r="O281" s="27"/>
      <c r="P281" s="27"/>
      <c r="Q281" s="27"/>
    </row>
    <row r="282" spans="1:17" s="25" customFormat="1">
      <c r="A282" s="82" t="s">
        <v>616</v>
      </c>
      <c r="B282" s="5" t="s">
        <v>228</v>
      </c>
      <c r="C282" s="5" t="e">
        <f>VLOOKUP($B282,#REF!,2,FALSE)</f>
        <v>#REF!</v>
      </c>
      <c r="D282" s="4" t="e">
        <f>VLOOKUP($B282,#REF!,3,FALSE)</f>
        <v>#REF!</v>
      </c>
      <c r="E282" s="5" t="e">
        <f>VLOOKUP($B282,#REF!,4,FALSE)</f>
        <v>#REF!</v>
      </c>
      <c r="F282" s="68">
        <v>1</v>
      </c>
      <c r="G282" s="120" t="e">
        <f>VLOOKUP($B282,#REF!,13,FALSE)</f>
        <v>#REF!</v>
      </c>
      <c r="H282" s="24" t="e">
        <f>VLOOKUP($B282,#REF!,14,FALSE)</f>
        <v>#REF!</v>
      </c>
      <c r="I282" s="21" t="e">
        <f t="shared" ref="I282:I290" si="35">G282*H282</f>
        <v>#REF!</v>
      </c>
      <c r="J282" s="22" t="e">
        <f t="shared" ref="J282:J290" si="36">ROUND(F282*(G282+I282),2)</f>
        <v>#REF!</v>
      </c>
      <c r="K282" s="56" t="s">
        <v>159</v>
      </c>
      <c r="L282" s="27">
        <v>771224.42</v>
      </c>
      <c r="M282" s="17" t="e">
        <f t="shared" si="32"/>
        <v>#REF!</v>
      </c>
      <c r="N282" s="27"/>
      <c r="O282" s="27"/>
      <c r="P282" s="27"/>
      <c r="Q282" s="27"/>
    </row>
    <row r="283" spans="1:17" s="25" customFormat="1">
      <c r="A283" s="82" t="s">
        <v>617</v>
      </c>
      <c r="B283" s="5" t="s">
        <v>227</v>
      </c>
      <c r="C283" s="5" t="e">
        <f>VLOOKUP($B283,#REF!,2,FALSE)</f>
        <v>#REF!</v>
      </c>
      <c r="D283" s="4" t="e">
        <f>VLOOKUP($B283,#REF!,3,FALSE)</f>
        <v>#REF!</v>
      </c>
      <c r="E283" s="5" t="e">
        <f>VLOOKUP($B283,#REF!,4,FALSE)</f>
        <v>#REF!</v>
      </c>
      <c r="F283" s="68">
        <v>1</v>
      </c>
      <c r="G283" s="120" t="e">
        <f>VLOOKUP($B283,#REF!,13,FALSE)</f>
        <v>#REF!</v>
      </c>
      <c r="H283" s="24" t="e">
        <f>VLOOKUP($B283,#REF!,14,FALSE)</f>
        <v>#REF!</v>
      </c>
      <c r="I283" s="21" t="e">
        <f t="shared" si="35"/>
        <v>#REF!</v>
      </c>
      <c r="J283" s="22" t="e">
        <f t="shared" si="36"/>
        <v>#REF!</v>
      </c>
      <c r="K283" s="56" t="s">
        <v>159</v>
      </c>
      <c r="L283" s="27">
        <v>114028.04</v>
      </c>
      <c r="M283" s="17" t="e">
        <f t="shared" si="32"/>
        <v>#REF!</v>
      </c>
      <c r="N283" s="27"/>
      <c r="O283" s="27"/>
      <c r="P283" s="27"/>
      <c r="Q283" s="27"/>
    </row>
    <row r="284" spans="1:17" s="25" customFormat="1">
      <c r="A284" s="82" t="s">
        <v>618</v>
      </c>
      <c r="B284" s="5" t="s">
        <v>230</v>
      </c>
      <c r="C284" s="5" t="e">
        <f>VLOOKUP($B284,#REF!,2,FALSE)</f>
        <v>#REF!</v>
      </c>
      <c r="D284" s="4" t="e">
        <f>VLOOKUP($B284,#REF!,3,FALSE)</f>
        <v>#REF!</v>
      </c>
      <c r="E284" s="5" t="e">
        <f>VLOOKUP($B284,#REF!,4,FALSE)</f>
        <v>#REF!</v>
      </c>
      <c r="F284" s="68">
        <v>20554</v>
      </c>
      <c r="G284" s="120" t="e">
        <f>VLOOKUP($B284,#REF!,13,FALSE)</f>
        <v>#REF!</v>
      </c>
      <c r="H284" s="24" t="e">
        <f>VLOOKUP($B284,#REF!,14,FALSE)</f>
        <v>#REF!</v>
      </c>
      <c r="I284" s="21" t="e">
        <f t="shared" si="35"/>
        <v>#REF!</v>
      </c>
      <c r="J284" s="22" t="e">
        <f t="shared" si="36"/>
        <v>#REF!</v>
      </c>
      <c r="K284" s="56" t="s">
        <v>159</v>
      </c>
      <c r="L284" s="27">
        <v>2744813.39</v>
      </c>
      <c r="M284" s="17" t="e">
        <f t="shared" si="32"/>
        <v>#REF!</v>
      </c>
      <c r="N284" s="27"/>
      <c r="O284" s="27"/>
      <c r="P284" s="27"/>
      <c r="Q284" s="27"/>
    </row>
    <row r="285" spans="1:17" s="25" customFormat="1">
      <c r="A285" s="82" t="s">
        <v>619</v>
      </c>
      <c r="B285" s="5" t="s">
        <v>239</v>
      </c>
      <c r="C285" s="5" t="e">
        <f>VLOOKUP($B285,#REF!,2,FALSE)</f>
        <v>#REF!</v>
      </c>
      <c r="D285" s="4" t="e">
        <f>VLOOKUP($B285,#REF!,3,FALSE)</f>
        <v>#REF!</v>
      </c>
      <c r="E285" s="5" t="e">
        <f>VLOOKUP($B285,#REF!,4,FALSE)</f>
        <v>#REF!</v>
      </c>
      <c r="F285" s="68">
        <v>4473</v>
      </c>
      <c r="G285" s="120" t="e">
        <f>VLOOKUP($B285,#REF!,13,FALSE)</f>
        <v>#REF!</v>
      </c>
      <c r="H285" s="24" t="e">
        <f>VLOOKUP($B285,#REF!,14,FALSE)</f>
        <v>#REF!</v>
      </c>
      <c r="I285" s="21" t="e">
        <f t="shared" si="35"/>
        <v>#REF!</v>
      </c>
      <c r="J285" s="22" t="e">
        <f t="shared" si="36"/>
        <v>#REF!</v>
      </c>
      <c r="K285" s="56" t="s">
        <v>159</v>
      </c>
      <c r="L285" s="27">
        <v>597331.43000000005</v>
      </c>
      <c r="M285" s="17" t="e">
        <f t="shared" si="32"/>
        <v>#REF!</v>
      </c>
      <c r="N285" s="27"/>
      <c r="O285" s="27"/>
      <c r="P285" s="27"/>
      <c r="Q285" s="27"/>
    </row>
    <row r="286" spans="1:17" s="25" customFormat="1">
      <c r="A286" s="82" t="s">
        <v>620</v>
      </c>
      <c r="B286" s="5" t="s">
        <v>240</v>
      </c>
      <c r="C286" s="5" t="e">
        <f>VLOOKUP($B286,#REF!,2,FALSE)</f>
        <v>#REF!</v>
      </c>
      <c r="D286" s="4" t="e">
        <f>VLOOKUP($B286,#REF!,3,FALSE)</f>
        <v>#REF!</v>
      </c>
      <c r="E286" s="5" t="e">
        <f>VLOOKUP($B286,#REF!,4,FALSE)</f>
        <v>#REF!</v>
      </c>
      <c r="F286" s="68">
        <v>8757</v>
      </c>
      <c r="G286" s="120" t="e">
        <f>VLOOKUP($B286,#REF!,13,FALSE)</f>
        <v>#REF!</v>
      </c>
      <c r="H286" s="24" t="e">
        <f>VLOOKUP($B286,#REF!,14,FALSE)</f>
        <v>#REF!</v>
      </c>
      <c r="I286" s="21" t="e">
        <f t="shared" si="35"/>
        <v>#REF!</v>
      </c>
      <c r="J286" s="22" t="e">
        <f t="shared" si="36"/>
        <v>#REF!</v>
      </c>
      <c r="K286" s="56" t="s">
        <v>159</v>
      </c>
      <c r="L286" s="27">
        <v>1315704.54</v>
      </c>
      <c r="M286" s="17" t="e">
        <f t="shared" si="32"/>
        <v>#REF!</v>
      </c>
      <c r="N286" s="27"/>
      <c r="O286" s="27"/>
      <c r="P286" s="27"/>
      <c r="Q286" s="27"/>
    </row>
    <row r="287" spans="1:17" s="25" customFormat="1">
      <c r="A287" s="82" t="s">
        <v>621</v>
      </c>
      <c r="B287" s="5" t="s">
        <v>143</v>
      </c>
      <c r="C287" s="5" t="e">
        <f>VLOOKUP($B287,#REF!,2,FALSE)</f>
        <v>#REF!</v>
      </c>
      <c r="D287" s="4" t="e">
        <f>VLOOKUP($B287,#REF!,3,FALSE)</f>
        <v>#REF!</v>
      </c>
      <c r="E287" s="5" t="e">
        <f>VLOOKUP($B287,#REF!,4,FALSE)</f>
        <v>#REF!</v>
      </c>
      <c r="F287" s="68">
        <v>3</v>
      </c>
      <c r="G287" s="120" t="e">
        <f>VLOOKUP($B287,#REF!,13,FALSE)</f>
        <v>#REF!</v>
      </c>
      <c r="H287" s="24" t="e">
        <f>VLOOKUP($B287,#REF!,14,FALSE)</f>
        <v>#REF!</v>
      </c>
      <c r="I287" s="21" t="e">
        <f t="shared" si="35"/>
        <v>#REF!</v>
      </c>
      <c r="J287" s="22" t="e">
        <f t="shared" si="36"/>
        <v>#REF!</v>
      </c>
      <c r="K287" s="56" t="s">
        <v>159</v>
      </c>
      <c r="L287" s="27">
        <v>1601.3</v>
      </c>
      <c r="M287" s="17" t="e">
        <f t="shared" si="32"/>
        <v>#REF!</v>
      </c>
      <c r="N287" s="27"/>
      <c r="O287" s="27"/>
      <c r="P287" s="27"/>
      <c r="Q287" s="27"/>
    </row>
    <row r="288" spans="1:17" s="25" customFormat="1">
      <c r="A288" s="82" t="s">
        <v>622</v>
      </c>
      <c r="B288" s="5" t="s">
        <v>216</v>
      </c>
      <c r="C288" s="5" t="e">
        <f>VLOOKUP($B288,#REF!,2,FALSE)</f>
        <v>#REF!</v>
      </c>
      <c r="D288" s="4" t="e">
        <f>VLOOKUP($B288,#REF!,3,FALSE)</f>
        <v>#REF!</v>
      </c>
      <c r="E288" s="5" t="e">
        <f>VLOOKUP($B288,#REF!,4,FALSE)</f>
        <v>#REF!</v>
      </c>
      <c r="F288" s="68">
        <v>3</v>
      </c>
      <c r="G288" s="120" t="e">
        <f>VLOOKUP($B288,#REF!,13,FALSE)</f>
        <v>#REF!</v>
      </c>
      <c r="H288" s="24" t="e">
        <f>VLOOKUP($B288,#REF!,14,FALSE)</f>
        <v>#REF!</v>
      </c>
      <c r="I288" s="21" t="e">
        <f t="shared" si="35"/>
        <v>#REF!</v>
      </c>
      <c r="J288" s="22" t="e">
        <f t="shared" si="36"/>
        <v>#REF!</v>
      </c>
      <c r="K288" s="56" t="s">
        <v>159</v>
      </c>
      <c r="L288" s="27">
        <v>1647.95</v>
      </c>
      <c r="M288" s="17" t="e">
        <f t="shared" si="32"/>
        <v>#REF!</v>
      </c>
      <c r="N288" s="27"/>
      <c r="O288" s="27"/>
      <c r="P288" s="27"/>
      <c r="Q288" s="27"/>
    </row>
    <row r="289" spans="1:17" s="25" customFormat="1">
      <c r="A289" s="82" t="s">
        <v>1281</v>
      </c>
      <c r="B289" s="5" t="s">
        <v>144</v>
      </c>
      <c r="C289" s="5" t="e">
        <f>VLOOKUP($B289,#REF!,2,FALSE)</f>
        <v>#REF!</v>
      </c>
      <c r="D289" s="4" t="e">
        <f>VLOOKUP($B289,#REF!,3,FALSE)</f>
        <v>#REF!</v>
      </c>
      <c r="E289" s="5" t="e">
        <f>VLOOKUP($B289,#REF!,4,FALSE)</f>
        <v>#REF!</v>
      </c>
      <c r="F289" s="68">
        <v>12</v>
      </c>
      <c r="G289" s="120" t="e">
        <f>VLOOKUP($B289,#REF!,13,FALSE)</f>
        <v>#REF!</v>
      </c>
      <c r="H289" s="24" t="e">
        <f>VLOOKUP($B289,#REF!,14,FALSE)</f>
        <v>#REF!</v>
      </c>
      <c r="I289" s="21" t="e">
        <f t="shared" si="35"/>
        <v>#REF!</v>
      </c>
      <c r="J289" s="22" t="e">
        <f t="shared" si="36"/>
        <v>#REF!</v>
      </c>
      <c r="K289" s="56" t="s">
        <v>159</v>
      </c>
      <c r="L289" s="27">
        <v>6609.04</v>
      </c>
      <c r="M289" s="17" t="e">
        <f t="shared" si="32"/>
        <v>#REF!</v>
      </c>
      <c r="N289" s="27"/>
      <c r="O289" s="27"/>
      <c r="P289" s="27"/>
      <c r="Q289" s="27"/>
    </row>
    <row r="290" spans="1:17" s="25" customFormat="1">
      <c r="A290" s="82" t="s">
        <v>1282</v>
      </c>
      <c r="B290" s="5" t="s">
        <v>155</v>
      </c>
      <c r="C290" s="5" t="e">
        <f>VLOOKUP($B290,#REF!,2,FALSE)</f>
        <v>#REF!</v>
      </c>
      <c r="D290" s="4" t="e">
        <f>VLOOKUP($B290,#REF!,3,FALSE)</f>
        <v>#REF!</v>
      </c>
      <c r="E290" s="5" t="e">
        <f>VLOOKUP($B290,#REF!,4,FALSE)</f>
        <v>#REF!</v>
      </c>
      <c r="F290" s="68">
        <v>360</v>
      </c>
      <c r="G290" s="120" t="e">
        <f>VLOOKUP($B290,#REF!,13,FALSE)</f>
        <v>#REF!</v>
      </c>
      <c r="H290" s="24" t="e">
        <f>VLOOKUP($B290,#REF!,14,FALSE)</f>
        <v>#REF!</v>
      </c>
      <c r="I290" s="21" t="e">
        <f t="shared" si="35"/>
        <v>#REF!</v>
      </c>
      <c r="J290" s="22" t="e">
        <f t="shared" si="36"/>
        <v>#REF!</v>
      </c>
      <c r="K290" s="56" t="s">
        <v>159</v>
      </c>
      <c r="L290" s="27">
        <v>3822.6</v>
      </c>
      <c r="M290" s="17" t="e">
        <f t="shared" si="32"/>
        <v>#REF!</v>
      </c>
      <c r="N290" s="27"/>
      <c r="O290" s="27"/>
      <c r="P290" s="27"/>
      <c r="Q290" s="27"/>
    </row>
    <row r="291" spans="1:17" s="25" customFormat="1" ht="36">
      <c r="A291" s="79" t="s">
        <v>623</v>
      </c>
      <c r="B291" s="62"/>
      <c r="C291" s="62"/>
      <c r="D291" s="63" t="s">
        <v>129</v>
      </c>
      <c r="E291" s="64"/>
      <c r="F291" s="63"/>
      <c r="G291" s="120"/>
      <c r="H291" s="24"/>
      <c r="I291" s="66"/>
      <c r="J291" s="80" t="e">
        <f>SUM(J292:J295)</f>
        <v>#REF!</v>
      </c>
      <c r="L291" s="27">
        <v>2082926.7300000002</v>
      </c>
      <c r="M291" s="17" t="e">
        <f t="shared" si="32"/>
        <v>#REF!</v>
      </c>
      <c r="N291" s="27"/>
      <c r="O291" s="27"/>
      <c r="P291" s="27"/>
      <c r="Q291" s="27"/>
    </row>
    <row r="292" spans="1:17" s="25" customFormat="1">
      <c r="A292" s="82" t="s">
        <v>624</v>
      </c>
      <c r="B292" s="5" t="s">
        <v>301</v>
      </c>
      <c r="C292" s="5" t="e">
        <f>VLOOKUP($B292,#REF!,2,FALSE)</f>
        <v>#REF!</v>
      </c>
      <c r="D292" s="4" t="e">
        <f>VLOOKUP($B292,#REF!,3,FALSE)</f>
        <v>#REF!</v>
      </c>
      <c r="E292" s="5" t="e">
        <f>VLOOKUP($B292,#REF!,4,FALSE)</f>
        <v>#REF!</v>
      </c>
      <c r="F292" s="68">
        <v>1</v>
      </c>
      <c r="G292" s="120" t="e">
        <f>VLOOKUP($B292,#REF!,13,FALSE)</f>
        <v>#REF!</v>
      </c>
      <c r="H292" s="24" t="e">
        <f>VLOOKUP($B292,#REF!,14,FALSE)</f>
        <v>#REF!</v>
      </c>
      <c r="I292" s="21" t="e">
        <f>G292*H292</f>
        <v>#REF!</v>
      </c>
      <c r="J292" s="22" t="e">
        <f>ROUND(F292*(G292+I292),2)</f>
        <v>#REF!</v>
      </c>
      <c r="K292" s="56" t="s">
        <v>159</v>
      </c>
      <c r="L292" s="27">
        <v>14529.12</v>
      </c>
      <c r="M292" s="17" t="e">
        <f t="shared" si="32"/>
        <v>#REF!</v>
      </c>
      <c r="N292" s="27"/>
      <c r="O292" s="27"/>
      <c r="P292" s="27"/>
      <c r="Q292" s="27"/>
    </row>
    <row r="293" spans="1:17" s="25" customFormat="1">
      <c r="A293" s="82" t="s">
        <v>625</v>
      </c>
      <c r="B293" s="5" t="s">
        <v>145</v>
      </c>
      <c r="C293" s="5" t="e">
        <f>VLOOKUP($B293,#REF!,2,FALSE)</f>
        <v>#REF!</v>
      </c>
      <c r="D293" s="4" t="e">
        <f>VLOOKUP($B293,#REF!,3,FALSE)</f>
        <v>#REF!</v>
      </c>
      <c r="E293" s="5" t="e">
        <f>VLOOKUP($B293,#REF!,4,FALSE)</f>
        <v>#REF!</v>
      </c>
      <c r="F293" s="68">
        <v>1</v>
      </c>
      <c r="G293" s="120" t="e">
        <f>VLOOKUP($B293,#REF!,13,FALSE)</f>
        <v>#REF!</v>
      </c>
      <c r="H293" s="24" t="e">
        <f>VLOOKUP($B293,#REF!,14,FALSE)</f>
        <v>#REF!</v>
      </c>
      <c r="I293" s="21" t="e">
        <f>G293*H293</f>
        <v>#REF!</v>
      </c>
      <c r="J293" s="22" t="e">
        <f>ROUND(F293*(G293+I293),2)</f>
        <v>#REF!</v>
      </c>
      <c r="K293" s="56" t="s">
        <v>159</v>
      </c>
      <c r="L293" s="27">
        <v>2905.19</v>
      </c>
      <c r="M293" s="17" t="e">
        <f t="shared" si="32"/>
        <v>#REF!</v>
      </c>
      <c r="N293" s="27"/>
      <c r="O293" s="27"/>
      <c r="P293" s="27"/>
      <c r="Q293" s="27"/>
    </row>
    <row r="294" spans="1:17" s="25" customFormat="1">
      <c r="A294" s="82" t="s">
        <v>626</v>
      </c>
      <c r="B294" s="5" t="s">
        <v>45</v>
      </c>
      <c r="C294" s="5" t="e">
        <f>VLOOKUP($B294,#REF!,2,FALSE)</f>
        <v>#REF!</v>
      </c>
      <c r="D294" s="4" t="e">
        <f>VLOOKUP($B294,#REF!,3,FALSE)</f>
        <v>#REF!</v>
      </c>
      <c r="E294" s="5" t="e">
        <f>VLOOKUP($B294,#REF!,4,FALSE)</f>
        <v>#REF!</v>
      </c>
      <c r="F294" s="68">
        <v>33784</v>
      </c>
      <c r="G294" s="120" t="e">
        <f>VLOOKUP($B294,#REF!,13,FALSE)</f>
        <v>#REF!</v>
      </c>
      <c r="H294" s="24" t="e">
        <f>VLOOKUP($B294,#REF!,14,FALSE)</f>
        <v>#REF!</v>
      </c>
      <c r="I294" s="21" t="e">
        <f>G294*H294</f>
        <v>#REF!</v>
      </c>
      <c r="J294" s="22" t="e">
        <f>ROUND(F294*(G294+I294),2)</f>
        <v>#REF!</v>
      </c>
      <c r="K294" s="56" t="s">
        <v>159</v>
      </c>
      <c r="L294" s="27">
        <v>2059841.83</v>
      </c>
      <c r="M294" s="17" t="e">
        <f t="shared" si="32"/>
        <v>#REF!</v>
      </c>
      <c r="N294" s="27"/>
      <c r="O294" s="27"/>
      <c r="P294" s="27"/>
      <c r="Q294" s="27"/>
    </row>
    <row r="295" spans="1:17" s="25" customFormat="1">
      <c r="A295" s="82" t="s">
        <v>1283</v>
      </c>
      <c r="B295" s="5" t="s">
        <v>156</v>
      </c>
      <c r="C295" s="5" t="e">
        <f>VLOOKUP($B295,#REF!,2,FALSE)</f>
        <v>#REF!</v>
      </c>
      <c r="D295" s="4" t="e">
        <f>VLOOKUP($B295,#REF!,3,FALSE)</f>
        <v>#REF!</v>
      </c>
      <c r="E295" s="5" t="e">
        <f>VLOOKUP($B295,#REF!,4,FALSE)</f>
        <v>#REF!</v>
      </c>
      <c r="F295" s="68">
        <v>360</v>
      </c>
      <c r="G295" s="120" t="e">
        <f>VLOOKUP($B295,#REF!,13,FALSE)</f>
        <v>#REF!</v>
      </c>
      <c r="H295" s="24" t="e">
        <f>VLOOKUP($B295,#REF!,14,FALSE)</f>
        <v>#REF!</v>
      </c>
      <c r="I295" s="21" t="e">
        <f>G295*H295</f>
        <v>#REF!</v>
      </c>
      <c r="J295" s="22" t="e">
        <f>ROUND(F295*(G295+I295),2)</f>
        <v>#REF!</v>
      </c>
      <c r="K295" s="56" t="s">
        <v>159</v>
      </c>
      <c r="L295" s="27">
        <v>5650.59</v>
      </c>
      <c r="M295" s="17" t="e">
        <f t="shared" si="32"/>
        <v>#REF!</v>
      </c>
      <c r="N295" s="27"/>
      <c r="O295" s="27"/>
      <c r="P295" s="27"/>
      <c r="Q295" s="27"/>
    </row>
    <row r="296" spans="1:17" s="51" customFormat="1">
      <c r="A296" s="138" t="s">
        <v>627</v>
      </c>
      <c r="B296" s="139"/>
      <c r="C296" s="139"/>
      <c r="D296" s="140" t="s">
        <v>131</v>
      </c>
      <c r="E296" s="140"/>
      <c r="F296" s="140"/>
      <c r="G296" s="140"/>
      <c r="H296" s="140"/>
      <c r="I296" s="140"/>
      <c r="J296" s="143" t="e">
        <f>SUM(J297,J299)</f>
        <v>#REF!</v>
      </c>
      <c r="L296" s="51">
        <v>290601.02</v>
      </c>
      <c r="M296" s="17" t="e">
        <f t="shared" si="32"/>
        <v>#REF!</v>
      </c>
    </row>
    <row r="297" spans="1:17" s="25" customFormat="1">
      <c r="A297" s="79" t="s">
        <v>628</v>
      </c>
      <c r="B297" s="62"/>
      <c r="C297" s="62"/>
      <c r="D297" s="63" t="s">
        <v>21</v>
      </c>
      <c r="E297" s="64"/>
      <c r="F297" s="63"/>
      <c r="G297" s="120"/>
      <c r="H297" s="24"/>
      <c r="I297" s="66"/>
      <c r="J297" s="80" t="e">
        <f>SUM(J298)</f>
        <v>#REF!</v>
      </c>
      <c r="L297" s="27">
        <v>270229.13</v>
      </c>
      <c r="M297" s="17" t="e">
        <f t="shared" si="32"/>
        <v>#REF!</v>
      </c>
      <c r="N297" s="27"/>
      <c r="O297" s="27"/>
      <c r="P297" s="27"/>
      <c r="Q297" s="27"/>
    </row>
    <row r="298" spans="1:17" s="25" customFormat="1">
      <c r="A298" s="82" t="s">
        <v>629</v>
      </c>
      <c r="B298" s="5" t="s">
        <v>146</v>
      </c>
      <c r="C298" s="5" t="e">
        <f>VLOOKUP($B298,#REF!,2,FALSE)</f>
        <v>#REF!</v>
      </c>
      <c r="D298" s="4" t="e">
        <f>VLOOKUP($B298,#REF!,3,FALSE)</f>
        <v>#REF!</v>
      </c>
      <c r="E298" s="5" t="e">
        <f>VLOOKUP($B298,#REF!,4,FALSE)</f>
        <v>#REF!</v>
      </c>
      <c r="F298" s="68">
        <v>1</v>
      </c>
      <c r="G298" s="120" t="e">
        <f>VLOOKUP($B298,#REF!,13,FALSE)</f>
        <v>#REF!</v>
      </c>
      <c r="H298" s="24" t="e">
        <f>VLOOKUP($B298,#REF!,14,FALSE)</f>
        <v>#REF!</v>
      </c>
      <c r="I298" s="21" t="e">
        <f>G298*H298</f>
        <v>#REF!</v>
      </c>
      <c r="J298" s="22" t="e">
        <f>ROUND(F298*(G298+I298),2)</f>
        <v>#REF!</v>
      </c>
      <c r="K298" s="56" t="s">
        <v>159</v>
      </c>
      <c r="L298" s="27">
        <v>270229.13</v>
      </c>
      <c r="M298" s="17" t="e">
        <f t="shared" si="32"/>
        <v>#REF!</v>
      </c>
      <c r="N298" s="27"/>
      <c r="O298" s="27"/>
      <c r="P298" s="27"/>
      <c r="Q298" s="27"/>
    </row>
    <row r="299" spans="1:17" s="25" customFormat="1" ht="38.25">
      <c r="A299" s="79" t="s">
        <v>630</v>
      </c>
      <c r="B299" s="62"/>
      <c r="C299" s="62"/>
      <c r="D299" s="60" t="s">
        <v>129</v>
      </c>
      <c r="E299" s="64"/>
      <c r="F299" s="63"/>
      <c r="G299" s="120"/>
      <c r="H299" s="24"/>
      <c r="I299" s="66"/>
      <c r="J299" s="80" t="e">
        <f>SUM(J300)</f>
        <v>#REF!</v>
      </c>
      <c r="L299" s="27">
        <v>20371.89</v>
      </c>
      <c r="M299" s="17" t="e">
        <f t="shared" si="32"/>
        <v>#REF!</v>
      </c>
      <c r="N299" s="27"/>
      <c r="O299" s="27"/>
      <c r="P299" s="27"/>
      <c r="Q299" s="27"/>
    </row>
    <row r="300" spans="1:17" s="25" customFormat="1">
      <c r="A300" s="82" t="s">
        <v>631</v>
      </c>
      <c r="B300" s="5" t="s">
        <v>147</v>
      </c>
      <c r="C300" s="5" t="e">
        <f>VLOOKUP($B300,#REF!,2,FALSE)</f>
        <v>#REF!</v>
      </c>
      <c r="D300" s="4" t="e">
        <f>VLOOKUP($B300,#REF!,3,FALSE)</f>
        <v>#REF!</v>
      </c>
      <c r="E300" s="5" t="e">
        <f>VLOOKUP($B300,#REF!,4,FALSE)</f>
        <v>#REF!</v>
      </c>
      <c r="F300" s="68">
        <v>1</v>
      </c>
      <c r="G300" s="120" t="e">
        <f>VLOOKUP($B300,#REF!,13,FALSE)</f>
        <v>#REF!</v>
      </c>
      <c r="H300" s="24" t="e">
        <f>VLOOKUP($B300,#REF!,14,FALSE)</f>
        <v>#REF!</v>
      </c>
      <c r="I300" s="21" t="e">
        <f>G300*H300</f>
        <v>#REF!</v>
      </c>
      <c r="J300" s="22" t="e">
        <f>ROUND(F300*(G300+I300),2)</f>
        <v>#REF!</v>
      </c>
      <c r="K300" s="56" t="s">
        <v>159</v>
      </c>
      <c r="L300" s="27">
        <v>20371.89</v>
      </c>
      <c r="M300" s="17" t="e">
        <f t="shared" si="32"/>
        <v>#REF!</v>
      </c>
      <c r="N300" s="27"/>
      <c r="O300" s="27"/>
      <c r="P300" s="27"/>
      <c r="Q300" s="27"/>
    </row>
    <row r="301" spans="1:17" s="51" customFormat="1">
      <c r="A301" s="138" t="s">
        <v>632</v>
      </c>
      <c r="B301" s="139"/>
      <c r="C301" s="139"/>
      <c r="D301" s="140" t="s">
        <v>175</v>
      </c>
      <c r="E301" s="140"/>
      <c r="F301" s="140"/>
      <c r="G301" s="140"/>
      <c r="H301" s="140"/>
      <c r="I301" s="140"/>
      <c r="J301" s="143" t="e">
        <f>SUM(J302,J316,J330)</f>
        <v>#REF!</v>
      </c>
      <c r="L301" s="51">
        <v>522524.83999999997</v>
      </c>
      <c r="M301" s="17" t="e">
        <f t="shared" si="32"/>
        <v>#REF!</v>
      </c>
    </row>
    <row r="302" spans="1:17" s="25" customFormat="1">
      <c r="A302" s="47" t="s">
        <v>633</v>
      </c>
      <c r="B302" s="48"/>
      <c r="C302" s="48"/>
      <c r="D302" s="53" t="s">
        <v>15</v>
      </c>
      <c r="E302" s="53"/>
      <c r="F302" s="53"/>
      <c r="G302" s="120"/>
      <c r="H302" s="24"/>
      <c r="I302" s="53"/>
      <c r="J302" s="55" t="e">
        <f>SUM(J303:J315)</f>
        <v>#REF!</v>
      </c>
      <c r="L302" s="27">
        <v>206674.08000000002</v>
      </c>
      <c r="M302" s="17" t="e">
        <f t="shared" si="32"/>
        <v>#REF!</v>
      </c>
      <c r="N302" s="27"/>
      <c r="O302" s="27"/>
      <c r="P302" s="27"/>
      <c r="Q302" s="27"/>
    </row>
    <row r="303" spans="1:17" s="25" customFormat="1">
      <c r="A303" s="3" t="s">
        <v>634</v>
      </c>
      <c r="B303" s="5" t="s">
        <v>176</v>
      </c>
      <c r="C303" s="5" t="e">
        <f>VLOOKUP($B303,#REF!,2,FALSE)</f>
        <v>#REF!</v>
      </c>
      <c r="D303" s="4" t="e">
        <f>VLOOKUP($B303,#REF!,3,FALSE)</f>
        <v>#REF!</v>
      </c>
      <c r="E303" s="5" t="e">
        <f>VLOOKUP($B303,#REF!,4,FALSE)</f>
        <v>#REF!</v>
      </c>
      <c r="F303" s="68">
        <v>1</v>
      </c>
      <c r="G303" s="120" t="e">
        <f>VLOOKUP($B303,#REF!,13,FALSE)</f>
        <v>#REF!</v>
      </c>
      <c r="H303" s="24" t="e">
        <f>VLOOKUP($B303,#REF!,14,FALSE)</f>
        <v>#REF!</v>
      </c>
      <c r="I303" s="21" t="e">
        <f t="shared" ref="I303:I315" si="37">G303*H303</f>
        <v>#REF!</v>
      </c>
      <c r="J303" s="22" t="e">
        <f t="shared" ref="J303:J315" si="38">ROUND(F303*(G303+I303),2)</f>
        <v>#REF!</v>
      </c>
      <c r="K303" s="56" t="s">
        <v>159</v>
      </c>
      <c r="L303" s="27">
        <v>35316</v>
      </c>
      <c r="M303" s="17" t="e">
        <f t="shared" si="32"/>
        <v>#REF!</v>
      </c>
      <c r="N303" s="27"/>
      <c r="O303" s="27"/>
      <c r="P303" s="27"/>
      <c r="Q303" s="27"/>
    </row>
    <row r="304" spans="1:17" s="25" customFormat="1">
      <c r="A304" s="3" t="s">
        <v>635</v>
      </c>
      <c r="B304" s="5" t="s">
        <v>177</v>
      </c>
      <c r="C304" s="5" t="e">
        <f>VLOOKUP($B304,#REF!,2,FALSE)</f>
        <v>#REF!</v>
      </c>
      <c r="D304" s="4" t="e">
        <f>VLOOKUP($B304,#REF!,3,FALSE)</f>
        <v>#REF!</v>
      </c>
      <c r="E304" s="5" t="e">
        <f>VLOOKUP($B304,#REF!,4,FALSE)</f>
        <v>#REF!</v>
      </c>
      <c r="F304" s="68">
        <v>1</v>
      </c>
      <c r="G304" s="120" t="e">
        <f>VLOOKUP($B304,#REF!,13,FALSE)</f>
        <v>#REF!</v>
      </c>
      <c r="H304" s="24" t="e">
        <f>VLOOKUP($B304,#REF!,14,FALSE)</f>
        <v>#REF!</v>
      </c>
      <c r="I304" s="21" t="e">
        <f t="shared" si="37"/>
        <v>#REF!</v>
      </c>
      <c r="J304" s="22" t="e">
        <f t="shared" si="38"/>
        <v>#REF!</v>
      </c>
      <c r="K304" s="56" t="s">
        <v>159</v>
      </c>
      <c r="L304" s="27">
        <v>4743.2700000000004</v>
      </c>
      <c r="M304" s="17" t="e">
        <f t="shared" si="32"/>
        <v>#REF!</v>
      </c>
      <c r="N304" s="27"/>
      <c r="O304" s="27"/>
      <c r="P304" s="27"/>
      <c r="Q304" s="27"/>
    </row>
    <row r="305" spans="1:17" s="25" customFormat="1">
      <c r="A305" s="3" t="s">
        <v>636</v>
      </c>
      <c r="B305" s="5" t="s">
        <v>178</v>
      </c>
      <c r="C305" s="5" t="e">
        <f>VLOOKUP($B305,#REF!,2,FALSE)</f>
        <v>#REF!</v>
      </c>
      <c r="D305" s="4" t="e">
        <f>VLOOKUP($B305,#REF!,3,FALSE)</f>
        <v>#REF!</v>
      </c>
      <c r="E305" s="5" t="e">
        <f>VLOOKUP($B305,#REF!,4,FALSE)</f>
        <v>#REF!</v>
      </c>
      <c r="F305" s="68">
        <v>2</v>
      </c>
      <c r="G305" s="120" t="e">
        <f>VLOOKUP($B305,#REF!,13,FALSE)</f>
        <v>#REF!</v>
      </c>
      <c r="H305" s="24" t="e">
        <f>VLOOKUP($B305,#REF!,14,FALSE)</f>
        <v>#REF!</v>
      </c>
      <c r="I305" s="21" t="e">
        <f t="shared" si="37"/>
        <v>#REF!</v>
      </c>
      <c r="J305" s="22" t="e">
        <f t="shared" si="38"/>
        <v>#REF!</v>
      </c>
      <c r="K305" s="56" t="s">
        <v>159</v>
      </c>
      <c r="L305" s="27">
        <v>967.26</v>
      </c>
      <c r="M305" s="17" t="e">
        <f t="shared" si="32"/>
        <v>#REF!</v>
      </c>
      <c r="N305" s="27"/>
      <c r="O305" s="27"/>
      <c r="P305" s="27"/>
      <c r="Q305" s="27"/>
    </row>
    <row r="306" spans="1:17" s="25" customFormat="1">
      <c r="A306" s="3" t="s">
        <v>637</v>
      </c>
      <c r="B306" s="5" t="s">
        <v>179</v>
      </c>
      <c r="C306" s="5" t="e">
        <f>VLOOKUP($B306,#REF!,2,FALSE)</f>
        <v>#REF!</v>
      </c>
      <c r="D306" s="4" t="e">
        <f>VLOOKUP($B306,#REF!,3,FALSE)</f>
        <v>#REF!</v>
      </c>
      <c r="E306" s="5" t="e">
        <f>VLOOKUP($B306,#REF!,4,FALSE)</f>
        <v>#REF!</v>
      </c>
      <c r="F306" s="68">
        <v>40</v>
      </c>
      <c r="G306" s="120" t="e">
        <f>VLOOKUP($B306,#REF!,13,FALSE)</f>
        <v>#REF!</v>
      </c>
      <c r="H306" s="24" t="e">
        <f>VLOOKUP($B306,#REF!,14,FALSE)</f>
        <v>#REF!</v>
      </c>
      <c r="I306" s="21" t="e">
        <f t="shared" si="37"/>
        <v>#REF!</v>
      </c>
      <c r="J306" s="22" t="e">
        <f t="shared" si="38"/>
        <v>#REF!</v>
      </c>
      <c r="K306" s="56" t="s">
        <v>159</v>
      </c>
      <c r="L306" s="27">
        <v>72052.17</v>
      </c>
      <c r="M306" s="17" t="e">
        <f t="shared" si="32"/>
        <v>#REF!</v>
      </c>
      <c r="N306" s="27"/>
      <c r="O306" s="27"/>
      <c r="P306" s="27"/>
      <c r="Q306" s="27"/>
    </row>
    <row r="307" spans="1:17" s="25" customFormat="1">
      <c r="A307" s="3" t="s">
        <v>638</v>
      </c>
      <c r="B307" s="5" t="s">
        <v>180</v>
      </c>
      <c r="C307" s="5" t="e">
        <f>VLOOKUP($B307,#REF!,2,FALSE)</f>
        <v>#REF!</v>
      </c>
      <c r="D307" s="4" t="e">
        <f>VLOOKUP($B307,#REF!,3,FALSE)</f>
        <v>#REF!</v>
      </c>
      <c r="E307" s="5" t="e">
        <f>VLOOKUP($B307,#REF!,4,FALSE)</f>
        <v>#REF!</v>
      </c>
      <c r="F307" s="68">
        <v>40</v>
      </c>
      <c r="G307" s="120" t="e">
        <f>VLOOKUP($B307,#REF!,13,FALSE)</f>
        <v>#REF!</v>
      </c>
      <c r="H307" s="24" t="e">
        <f>VLOOKUP($B307,#REF!,14,FALSE)</f>
        <v>#REF!</v>
      </c>
      <c r="I307" s="21" t="e">
        <f t="shared" si="37"/>
        <v>#REF!</v>
      </c>
      <c r="J307" s="22" t="e">
        <f t="shared" si="38"/>
        <v>#REF!</v>
      </c>
      <c r="K307" s="56" t="s">
        <v>159</v>
      </c>
      <c r="L307" s="27">
        <v>5660.45</v>
      </c>
      <c r="M307" s="17" t="e">
        <f t="shared" si="32"/>
        <v>#REF!</v>
      </c>
      <c r="N307" s="27"/>
      <c r="O307" s="27"/>
      <c r="P307" s="27"/>
      <c r="Q307" s="27"/>
    </row>
    <row r="308" spans="1:17" s="25" customFormat="1">
      <c r="A308" s="3" t="s">
        <v>639</v>
      </c>
      <c r="B308" s="5" t="s">
        <v>181</v>
      </c>
      <c r="C308" s="5" t="e">
        <f>VLOOKUP($B308,#REF!,2,FALSE)</f>
        <v>#REF!</v>
      </c>
      <c r="D308" s="4" t="e">
        <f>VLOOKUP($B308,#REF!,3,FALSE)</f>
        <v>#REF!</v>
      </c>
      <c r="E308" s="5" t="e">
        <f>VLOOKUP($B308,#REF!,4,FALSE)</f>
        <v>#REF!</v>
      </c>
      <c r="F308" s="68">
        <v>1750</v>
      </c>
      <c r="G308" s="120" t="e">
        <f>VLOOKUP($B308,#REF!,13,FALSE)</f>
        <v>#REF!</v>
      </c>
      <c r="H308" s="24" t="e">
        <f>VLOOKUP($B308,#REF!,14,FALSE)</f>
        <v>#REF!</v>
      </c>
      <c r="I308" s="21" t="e">
        <f t="shared" si="37"/>
        <v>#REF!</v>
      </c>
      <c r="J308" s="22" t="e">
        <f t="shared" si="38"/>
        <v>#REF!</v>
      </c>
      <c r="K308" s="56" t="s">
        <v>159</v>
      </c>
      <c r="L308" s="27">
        <v>43262.1</v>
      </c>
      <c r="M308" s="17" t="e">
        <f t="shared" si="32"/>
        <v>#REF!</v>
      </c>
      <c r="N308" s="27"/>
      <c r="O308" s="27"/>
      <c r="P308" s="27"/>
      <c r="Q308" s="27"/>
    </row>
    <row r="309" spans="1:17" s="25" customFormat="1">
      <c r="A309" s="3" t="s">
        <v>640</v>
      </c>
      <c r="B309" s="5" t="s">
        <v>182</v>
      </c>
      <c r="C309" s="5" t="e">
        <f>VLOOKUP($B309,#REF!,2,FALSE)</f>
        <v>#REF!</v>
      </c>
      <c r="D309" s="4" t="e">
        <f>VLOOKUP($B309,#REF!,3,FALSE)</f>
        <v>#REF!</v>
      </c>
      <c r="E309" s="5" t="e">
        <f>VLOOKUP($B309,#REF!,4,FALSE)</f>
        <v>#REF!</v>
      </c>
      <c r="F309" s="68">
        <v>1350</v>
      </c>
      <c r="G309" s="120" t="e">
        <f>VLOOKUP($B309,#REF!,13,FALSE)</f>
        <v>#REF!</v>
      </c>
      <c r="H309" s="24" t="e">
        <f>VLOOKUP($B309,#REF!,14,FALSE)</f>
        <v>#REF!</v>
      </c>
      <c r="I309" s="21" t="e">
        <f t="shared" si="37"/>
        <v>#REF!</v>
      </c>
      <c r="J309" s="22" t="e">
        <f t="shared" si="38"/>
        <v>#REF!</v>
      </c>
      <c r="K309" s="56" t="s">
        <v>159</v>
      </c>
      <c r="L309" s="27">
        <v>14350.66</v>
      </c>
      <c r="M309" s="17" t="e">
        <f t="shared" si="32"/>
        <v>#REF!</v>
      </c>
      <c r="N309" s="27"/>
      <c r="O309" s="27"/>
      <c r="P309" s="27"/>
      <c r="Q309" s="27"/>
    </row>
    <row r="310" spans="1:17" s="25" customFormat="1">
      <c r="A310" s="3" t="s">
        <v>641</v>
      </c>
      <c r="B310" s="5" t="s">
        <v>183</v>
      </c>
      <c r="C310" s="5" t="e">
        <f>VLOOKUP($B310,#REF!,2,FALSE)</f>
        <v>#REF!</v>
      </c>
      <c r="D310" s="4" t="e">
        <f>VLOOKUP($B310,#REF!,3,FALSE)</f>
        <v>#REF!</v>
      </c>
      <c r="E310" s="5" t="e">
        <f>VLOOKUP($B310,#REF!,4,FALSE)</f>
        <v>#REF!</v>
      </c>
      <c r="F310" s="68">
        <v>2</v>
      </c>
      <c r="G310" s="120" t="e">
        <f>VLOOKUP($B310,#REF!,13,FALSE)</f>
        <v>#REF!</v>
      </c>
      <c r="H310" s="24" t="e">
        <f>VLOOKUP($B310,#REF!,14,FALSE)</f>
        <v>#REF!</v>
      </c>
      <c r="I310" s="21" t="e">
        <f t="shared" si="37"/>
        <v>#REF!</v>
      </c>
      <c r="J310" s="22" t="e">
        <f t="shared" si="38"/>
        <v>#REF!</v>
      </c>
      <c r="K310" s="56" t="s">
        <v>159</v>
      </c>
      <c r="L310" s="27">
        <v>2606.77</v>
      </c>
      <c r="M310" s="17" t="e">
        <f t="shared" si="32"/>
        <v>#REF!</v>
      </c>
      <c r="N310" s="27"/>
      <c r="O310" s="27"/>
      <c r="P310" s="27"/>
      <c r="Q310" s="27"/>
    </row>
    <row r="311" spans="1:17" s="25" customFormat="1">
      <c r="A311" s="3" t="s">
        <v>642</v>
      </c>
      <c r="B311" s="5" t="s">
        <v>184</v>
      </c>
      <c r="C311" s="5" t="e">
        <f>VLOOKUP($B311,#REF!,2,FALSE)</f>
        <v>#REF!</v>
      </c>
      <c r="D311" s="4" t="e">
        <f>VLOOKUP($B311,#REF!,3,FALSE)</f>
        <v>#REF!</v>
      </c>
      <c r="E311" s="5" t="e">
        <f>VLOOKUP($B311,#REF!,4,FALSE)</f>
        <v>#REF!</v>
      </c>
      <c r="F311" s="68">
        <v>40</v>
      </c>
      <c r="G311" s="120" t="e">
        <f>VLOOKUP($B311,#REF!,13,FALSE)</f>
        <v>#REF!</v>
      </c>
      <c r="H311" s="24" t="e">
        <f>VLOOKUP($B311,#REF!,14,FALSE)</f>
        <v>#REF!</v>
      </c>
      <c r="I311" s="21" t="e">
        <f t="shared" si="37"/>
        <v>#REF!</v>
      </c>
      <c r="J311" s="22" t="e">
        <f t="shared" si="38"/>
        <v>#REF!</v>
      </c>
      <c r="K311" s="56" t="s">
        <v>159</v>
      </c>
      <c r="L311" s="27">
        <v>271.23</v>
      </c>
      <c r="M311" s="17" t="e">
        <f t="shared" si="32"/>
        <v>#REF!</v>
      </c>
      <c r="N311" s="27"/>
      <c r="O311" s="27"/>
      <c r="P311" s="27"/>
      <c r="Q311" s="27"/>
    </row>
    <row r="312" spans="1:17" s="25" customFormat="1">
      <c r="A312" s="3" t="s">
        <v>643</v>
      </c>
      <c r="B312" s="5" t="s">
        <v>185</v>
      </c>
      <c r="C312" s="5" t="e">
        <f>VLOOKUP($B312,#REF!,2,FALSE)</f>
        <v>#REF!</v>
      </c>
      <c r="D312" s="4" t="e">
        <f>VLOOKUP($B312,#REF!,3,FALSE)</f>
        <v>#REF!</v>
      </c>
      <c r="E312" s="5" t="e">
        <f>VLOOKUP($B312,#REF!,4,FALSE)</f>
        <v>#REF!</v>
      </c>
      <c r="F312" s="68">
        <v>2</v>
      </c>
      <c r="G312" s="120" t="e">
        <f>VLOOKUP($B312,#REF!,13,FALSE)</f>
        <v>#REF!</v>
      </c>
      <c r="H312" s="24" t="e">
        <f>VLOOKUP($B312,#REF!,14,FALSE)</f>
        <v>#REF!</v>
      </c>
      <c r="I312" s="21" t="e">
        <f t="shared" si="37"/>
        <v>#REF!</v>
      </c>
      <c r="J312" s="22" t="e">
        <f t="shared" si="38"/>
        <v>#REF!</v>
      </c>
      <c r="K312" s="56" t="s">
        <v>159</v>
      </c>
      <c r="L312" s="27">
        <v>967.23</v>
      </c>
      <c r="M312" s="17" t="e">
        <f t="shared" si="32"/>
        <v>#REF!</v>
      </c>
      <c r="N312" s="27"/>
      <c r="O312" s="27"/>
      <c r="P312" s="27"/>
      <c r="Q312" s="27"/>
    </row>
    <row r="313" spans="1:17" s="25" customFormat="1">
      <c r="A313" s="3" t="s">
        <v>644</v>
      </c>
      <c r="B313" s="5" t="s">
        <v>186</v>
      </c>
      <c r="C313" s="5" t="e">
        <f>VLOOKUP($B313,#REF!,2,FALSE)</f>
        <v>#REF!</v>
      </c>
      <c r="D313" s="4" t="e">
        <f>VLOOKUP($B313,#REF!,3,FALSE)</f>
        <v>#REF!</v>
      </c>
      <c r="E313" s="5" t="e">
        <f>VLOOKUP($B313,#REF!,4,FALSE)</f>
        <v>#REF!</v>
      </c>
      <c r="F313" s="68">
        <v>1</v>
      </c>
      <c r="G313" s="120" t="e">
        <f>VLOOKUP($B313,#REF!,13,FALSE)</f>
        <v>#REF!</v>
      </c>
      <c r="H313" s="24" t="e">
        <f>VLOOKUP($B313,#REF!,14,FALSE)</f>
        <v>#REF!</v>
      </c>
      <c r="I313" s="21" t="e">
        <f t="shared" si="37"/>
        <v>#REF!</v>
      </c>
      <c r="J313" s="22" t="e">
        <f t="shared" si="38"/>
        <v>#REF!</v>
      </c>
      <c r="K313" s="56" t="s">
        <v>159</v>
      </c>
      <c r="L313" s="27">
        <v>2449.2800000000002</v>
      </c>
      <c r="M313" s="17" t="e">
        <f t="shared" si="32"/>
        <v>#REF!</v>
      </c>
      <c r="N313" s="27"/>
      <c r="O313" s="27"/>
      <c r="P313" s="27"/>
      <c r="Q313" s="27"/>
    </row>
    <row r="314" spans="1:17" s="25" customFormat="1">
      <c r="A314" s="3" t="s">
        <v>645</v>
      </c>
      <c r="B314" s="5" t="s">
        <v>187</v>
      </c>
      <c r="C314" s="5" t="e">
        <f>VLOOKUP($B314,#REF!,2,FALSE)</f>
        <v>#REF!</v>
      </c>
      <c r="D314" s="4" t="e">
        <f>VLOOKUP($B314,#REF!,3,FALSE)</f>
        <v>#REF!</v>
      </c>
      <c r="E314" s="5" t="e">
        <f>VLOOKUP($B314,#REF!,4,FALSE)</f>
        <v>#REF!</v>
      </c>
      <c r="F314" s="68">
        <v>1</v>
      </c>
      <c r="G314" s="120" t="e">
        <f>VLOOKUP($B314,#REF!,13,FALSE)</f>
        <v>#REF!</v>
      </c>
      <c r="H314" s="24" t="e">
        <f>VLOOKUP($B314,#REF!,14,FALSE)</f>
        <v>#REF!</v>
      </c>
      <c r="I314" s="21" t="e">
        <f t="shared" si="37"/>
        <v>#REF!</v>
      </c>
      <c r="J314" s="22" t="e">
        <f t="shared" si="38"/>
        <v>#REF!</v>
      </c>
      <c r="K314" s="56" t="s">
        <v>159</v>
      </c>
      <c r="L314" s="27">
        <v>483.62</v>
      </c>
      <c r="M314" s="17" t="e">
        <f t="shared" si="32"/>
        <v>#REF!</v>
      </c>
      <c r="N314" s="27"/>
      <c r="O314" s="27"/>
      <c r="P314" s="27"/>
      <c r="Q314" s="27"/>
    </row>
    <row r="315" spans="1:17" s="25" customFormat="1">
      <c r="A315" s="3" t="s">
        <v>646</v>
      </c>
      <c r="B315" s="5" t="s">
        <v>188</v>
      </c>
      <c r="C315" s="5" t="e">
        <f>VLOOKUP($B315,#REF!,2,FALSE)</f>
        <v>#REF!</v>
      </c>
      <c r="D315" s="4" t="e">
        <f>VLOOKUP($B315,#REF!,3,FALSE)</f>
        <v>#REF!</v>
      </c>
      <c r="E315" s="5" t="e">
        <f>VLOOKUP($B315,#REF!,4,FALSE)</f>
        <v>#REF!</v>
      </c>
      <c r="F315" s="68">
        <v>1</v>
      </c>
      <c r="G315" s="120" t="e">
        <f>VLOOKUP($B315,#REF!,13,FALSE)</f>
        <v>#REF!</v>
      </c>
      <c r="H315" s="24" t="e">
        <f>VLOOKUP($B315,#REF!,14,FALSE)</f>
        <v>#REF!</v>
      </c>
      <c r="I315" s="21" t="e">
        <f t="shared" si="37"/>
        <v>#REF!</v>
      </c>
      <c r="J315" s="22" t="e">
        <f t="shared" si="38"/>
        <v>#REF!</v>
      </c>
      <c r="K315" s="56" t="s">
        <v>159</v>
      </c>
      <c r="L315" s="27">
        <v>23544.04</v>
      </c>
      <c r="M315" s="17" t="e">
        <f t="shared" si="32"/>
        <v>#REF!</v>
      </c>
      <c r="N315" s="27"/>
      <c r="O315" s="27"/>
      <c r="P315" s="27"/>
      <c r="Q315" s="27"/>
    </row>
    <row r="316" spans="1:17" s="25" customFormat="1" ht="36">
      <c r="A316" s="47" t="s">
        <v>647</v>
      </c>
      <c r="B316" s="48"/>
      <c r="C316" s="48"/>
      <c r="D316" s="53" t="s">
        <v>189</v>
      </c>
      <c r="E316" s="53"/>
      <c r="F316" s="53"/>
      <c r="G316" s="120"/>
      <c r="H316" s="24"/>
      <c r="I316" s="53"/>
      <c r="J316" s="55" t="e">
        <f>SUM(J317:J329)</f>
        <v>#REF!</v>
      </c>
      <c r="L316" s="27">
        <v>291344.75999999995</v>
      </c>
      <c r="M316" s="17" t="e">
        <f t="shared" si="32"/>
        <v>#REF!</v>
      </c>
      <c r="N316" s="27"/>
      <c r="O316" s="27"/>
      <c r="P316" s="27"/>
      <c r="Q316" s="27"/>
    </row>
    <row r="317" spans="1:17" s="25" customFormat="1">
      <c r="A317" s="3" t="s">
        <v>648</v>
      </c>
      <c r="B317" s="5" t="s">
        <v>190</v>
      </c>
      <c r="C317" s="5" t="e">
        <f>VLOOKUP($B317,#REF!,2,FALSE)</f>
        <v>#REF!</v>
      </c>
      <c r="D317" s="4" t="e">
        <f>VLOOKUP($B317,#REF!,3,FALSE)</f>
        <v>#REF!</v>
      </c>
      <c r="E317" s="5" t="e">
        <f>VLOOKUP($B317,#REF!,4,FALSE)</f>
        <v>#REF!</v>
      </c>
      <c r="F317" s="68">
        <v>1</v>
      </c>
      <c r="G317" s="120" t="e">
        <f>VLOOKUP($B317,#REF!,13,FALSE)</f>
        <v>#REF!</v>
      </c>
      <c r="H317" s="24" t="e">
        <f>VLOOKUP($B317,#REF!,14,FALSE)</f>
        <v>#REF!</v>
      </c>
      <c r="I317" s="21" t="e">
        <f t="shared" ref="I317:I331" si="39">G317*H317</f>
        <v>#REF!</v>
      </c>
      <c r="J317" s="22" t="e">
        <f t="shared" ref="J317:J331" si="40">ROUND(F317*(G317+I317),2)</f>
        <v>#REF!</v>
      </c>
      <c r="K317" s="56" t="s">
        <v>159</v>
      </c>
      <c r="L317" s="27">
        <v>24266.7</v>
      </c>
      <c r="M317" s="17" t="e">
        <f t="shared" si="32"/>
        <v>#REF!</v>
      </c>
      <c r="N317" s="27"/>
      <c r="O317" s="27"/>
      <c r="P317" s="27"/>
      <c r="Q317" s="27"/>
    </row>
    <row r="318" spans="1:17" s="25" customFormat="1">
      <c r="A318" s="3" t="s">
        <v>649</v>
      </c>
      <c r="B318" s="5" t="s">
        <v>191</v>
      </c>
      <c r="C318" s="5" t="e">
        <f>VLOOKUP($B318,#REF!,2,FALSE)</f>
        <v>#REF!</v>
      </c>
      <c r="D318" s="4" t="e">
        <f>VLOOKUP($B318,#REF!,3,FALSE)</f>
        <v>#REF!</v>
      </c>
      <c r="E318" s="5" t="e">
        <f>VLOOKUP($B318,#REF!,4,FALSE)</f>
        <v>#REF!</v>
      </c>
      <c r="F318" s="68">
        <v>1</v>
      </c>
      <c r="G318" s="120" t="e">
        <f>VLOOKUP($B318,#REF!,13,FALSE)</f>
        <v>#REF!</v>
      </c>
      <c r="H318" s="24" t="e">
        <f>VLOOKUP($B318,#REF!,14,FALSE)</f>
        <v>#REF!</v>
      </c>
      <c r="I318" s="21" t="e">
        <f t="shared" si="39"/>
        <v>#REF!</v>
      </c>
      <c r="J318" s="22" t="e">
        <f t="shared" si="40"/>
        <v>#REF!</v>
      </c>
      <c r="K318" s="56" t="s">
        <v>159</v>
      </c>
      <c r="L318" s="27">
        <v>4657.1000000000004</v>
      </c>
      <c r="M318" s="17" t="e">
        <f t="shared" si="32"/>
        <v>#REF!</v>
      </c>
      <c r="N318" s="27"/>
      <c r="O318" s="27"/>
      <c r="P318" s="27"/>
      <c r="Q318" s="27"/>
    </row>
    <row r="319" spans="1:17" s="25" customFormat="1">
      <c r="A319" s="3" t="s">
        <v>650</v>
      </c>
      <c r="B319" s="5" t="s">
        <v>192</v>
      </c>
      <c r="C319" s="5" t="e">
        <f>VLOOKUP($B319,#REF!,2,FALSE)</f>
        <v>#REF!</v>
      </c>
      <c r="D319" s="4" t="e">
        <f>VLOOKUP($B319,#REF!,3,FALSE)</f>
        <v>#REF!</v>
      </c>
      <c r="E319" s="5" t="e">
        <f>VLOOKUP($B319,#REF!,4,FALSE)</f>
        <v>#REF!</v>
      </c>
      <c r="F319" s="68">
        <v>2</v>
      </c>
      <c r="G319" s="120" t="e">
        <f>VLOOKUP($B319,#REF!,13,FALSE)</f>
        <v>#REF!</v>
      </c>
      <c r="H319" s="24" t="e">
        <f>VLOOKUP($B319,#REF!,14,FALSE)</f>
        <v>#REF!</v>
      </c>
      <c r="I319" s="21" t="e">
        <f t="shared" si="39"/>
        <v>#REF!</v>
      </c>
      <c r="J319" s="22" t="e">
        <f t="shared" si="40"/>
        <v>#REF!</v>
      </c>
      <c r="K319" s="56" t="s">
        <v>159</v>
      </c>
      <c r="L319" s="27">
        <v>7959.79</v>
      </c>
      <c r="M319" s="17" t="e">
        <f t="shared" si="32"/>
        <v>#REF!</v>
      </c>
      <c r="N319" s="27"/>
      <c r="O319" s="27"/>
      <c r="P319" s="27"/>
      <c r="Q319" s="27"/>
    </row>
    <row r="320" spans="1:17" s="25" customFormat="1">
      <c r="A320" s="3" t="s">
        <v>651</v>
      </c>
      <c r="B320" s="5" t="s">
        <v>193</v>
      </c>
      <c r="C320" s="5" t="e">
        <f>VLOOKUP($B320,#REF!,2,FALSE)</f>
        <v>#REF!</v>
      </c>
      <c r="D320" s="4" t="e">
        <f>VLOOKUP($B320,#REF!,3,FALSE)</f>
        <v>#REF!</v>
      </c>
      <c r="E320" s="5" t="e">
        <f>VLOOKUP($B320,#REF!,4,FALSE)</f>
        <v>#REF!</v>
      </c>
      <c r="F320" s="68">
        <v>40</v>
      </c>
      <c r="G320" s="120" t="e">
        <f>VLOOKUP($B320,#REF!,13,FALSE)</f>
        <v>#REF!</v>
      </c>
      <c r="H320" s="24" t="e">
        <f>VLOOKUP($B320,#REF!,14,FALSE)</f>
        <v>#REF!</v>
      </c>
      <c r="I320" s="21" t="e">
        <f t="shared" si="39"/>
        <v>#REF!</v>
      </c>
      <c r="J320" s="22" t="e">
        <f t="shared" si="40"/>
        <v>#REF!</v>
      </c>
      <c r="K320" s="56" t="s">
        <v>159</v>
      </c>
      <c r="L320" s="27">
        <v>87034.53</v>
      </c>
      <c r="M320" s="17" t="e">
        <f t="shared" si="32"/>
        <v>#REF!</v>
      </c>
      <c r="N320" s="27"/>
      <c r="O320" s="27"/>
      <c r="P320" s="27"/>
      <c r="Q320" s="27"/>
    </row>
    <row r="321" spans="1:17" s="25" customFormat="1">
      <c r="A321" s="3" t="s">
        <v>652</v>
      </c>
      <c r="B321" s="5" t="s">
        <v>194</v>
      </c>
      <c r="C321" s="5" t="e">
        <f>VLOOKUP($B321,#REF!,2,FALSE)</f>
        <v>#REF!</v>
      </c>
      <c r="D321" s="4" t="e">
        <f>VLOOKUP($B321,#REF!,3,FALSE)</f>
        <v>#REF!</v>
      </c>
      <c r="E321" s="5" t="e">
        <f>VLOOKUP($B321,#REF!,4,FALSE)</f>
        <v>#REF!</v>
      </c>
      <c r="F321" s="68">
        <v>40</v>
      </c>
      <c r="G321" s="120" t="e">
        <f>VLOOKUP($B321,#REF!,13,FALSE)</f>
        <v>#REF!</v>
      </c>
      <c r="H321" s="24" t="e">
        <f>VLOOKUP($B321,#REF!,14,FALSE)</f>
        <v>#REF!</v>
      </c>
      <c r="I321" s="21" t="e">
        <f t="shared" si="39"/>
        <v>#REF!</v>
      </c>
      <c r="J321" s="22" t="e">
        <f t="shared" si="40"/>
        <v>#REF!</v>
      </c>
      <c r="K321" s="56" t="s">
        <v>159</v>
      </c>
      <c r="L321" s="27">
        <v>10824.3</v>
      </c>
      <c r="M321" s="17" t="e">
        <f t="shared" si="32"/>
        <v>#REF!</v>
      </c>
      <c r="N321" s="27"/>
      <c r="O321" s="27"/>
      <c r="P321" s="27"/>
      <c r="Q321" s="27"/>
    </row>
    <row r="322" spans="1:17" s="25" customFormat="1">
      <c r="A322" s="3" t="s">
        <v>653</v>
      </c>
      <c r="B322" s="5" t="s">
        <v>195</v>
      </c>
      <c r="C322" s="5" t="e">
        <f>VLOOKUP($B322,#REF!,2,FALSE)</f>
        <v>#REF!</v>
      </c>
      <c r="D322" s="4" t="e">
        <f>VLOOKUP($B322,#REF!,3,FALSE)</f>
        <v>#REF!</v>
      </c>
      <c r="E322" s="5" t="e">
        <f>VLOOKUP($B322,#REF!,4,FALSE)</f>
        <v>#REF!</v>
      </c>
      <c r="F322" s="68">
        <v>1750</v>
      </c>
      <c r="G322" s="120" t="e">
        <f>VLOOKUP($B322,#REF!,13,FALSE)</f>
        <v>#REF!</v>
      </c>
      <c r="H322" s="24" t="e">
        <f>VLOOKUP($B322,#REF!,14,FALSE)</f>
        <v>#REF!</v>
      </c>
      <c r="I322" s="21" t="e">
        <f t="shared" si="39"/>
        <v>#REF!</v>
      </c>
      <c r="J322" s="22" t="e">
        <f t="shared" si="40"/>
        <v>#REF!</v>
      </c>
      <c r="K322" s="56" t="s">
        <v>159</v>
      </c>
      <c r="L322" s="27">
        <v>68102.17</v>
      </c>
      <c r="M322" s="17" t="e">
        <f t="shared" si="32"/>
        <v>#REF!</v>
      </c>
      <c r="N322" s="27"/>
      <c r="O322" s="27"/>
      <c r="P322" s="27"/>
      <c r="Q322" s="27"/>
    </row>
    <row r="323" spans="1:17" s="25" customFormat="1">
      <c r="A323" s="3" t="s">
        <v>654</v>
      </c>
      <c r="B323" s="5" t="s">
        <v>196</v>
      </c>
      <c r="C323" s="5" t="e">
        <f>VLOOKUP($B323,#REF!,2,FALSE)</f>
        <v>#REF!</v>
      </c>
      <c r="D323" s="4" t="e">
        <f>VLOOKUP($B323,#REF!,3,FALSE)</f>
        <v>#REF!</v>
      </c>
      <c r="E323" s="5" t="e">
        <f>VLOOKUP($B323,#REF!,4,FALSE)</f>
        <v>#REF!</v>
      </c>
      <c r="F323" s="68">
        <v>1350</v>
      </c>
      <c r="G323" s="120" t="e">
        <f>VLOOKUP($B323,#REF!,13,FALSE)</f>
        <v>#REF!</v>
      </c>
      <c r="H323" s="24" t="e">
        <f>VLOOKUP($B323,#REF!,14,FALSE)</f>
        <v>#REF!</v>
      </c>
      <c r="I323" s="21" t="e">
        <f t="shared" si="39"/>
        <v>#REF!</v>
      </c>
      <c r="J323" s="22" t="e">
        <f t="shared" si="40"/>
        <v>#REF!</v>
      </c>
      <c r="K323" s="56" t="s">
        <v>159</v>
      </c>
      <c r="L323" s="27">
        <v>52535.96</v>
      </c>
      <c r="M323" s="17" t="e">
        <f t="shared" si="32"/>
        <v>#REF!</v>
      </c>
      <c r="N323" s="27"/>
      <c r="O323" s="27"/>
      <c r="P323" s="27"/>
      <c r="Q323" s="27"/>
    </row>
    <row r="324" spans="1:17" s="25" customFormat="1">
      <c r="A324" s="3" t="s">
        <v>655</v>
      </c>
      <c r="B324" s="5" t="s">
        <v>197</v>
      </c>
      <c r="C324" s="5" t="e">
        <f>VLOOKUP($B324,#REF!,2,FALSE)</f>
        <v>#REF!</v>
      </c>
      <c r="D324" s="4" t="e">
        <f>VLOOKUP($B324,#REF!,3,FALSE)</f>
        <v>#REF!</v>
      </c>
      <c r="E324" s="5" t="e">
        <f>VLOOKUP($B324,#REF!,4,FALSE)</f>
        <v>#REF!</v>
      </c>
      <c r="F324" s="68">
        <v>2</v>
      </c>
      <c r="G324" s="120" t="e">
        <f>VLOOKUP($B324,#REF!,13,FALSE)</f>
        <v>#REF!</v>
      </c>
      <c r="H324" s="24" t="e">
        <f>VLOOKUP($B324,#REF!,14,FALSE)</f>
        <v>#REF!</v>
      </c>
      <c r="I324" s="21" t="e">
        <f t="shared" si="39"/>
        <v>#REF!</v>
      </c>
      <c r="J324" s="22" t="e">
        <f t="shared" si="40"/>
        <v>#REF!</v>
      </c>
      <c r="K324" s="56" t="s">
        <v>159</v>
      </c>
      <c r="L324" s="27">
        <v>12253</v>
      </c>
      <c r="M324" s="17" t="e">
        <f t="shared" si="32"/>
        <v>#REF!</v>
      </c>
      <c r="N324" s="27"/>
      <c r="O324" s="27"/>
      <c r="P324" s="27"/>
      <c r="Q324" s="27"/>
    </row>
    <row r="325" spans="1:17" s="25" customFormat="1">
      <c r="A325" s="3" t="s">
        <v>656</v>
      </c>
      <c r="B325" s="5" t="s">
        <v>198</v>
      </c>
      <c r="C325" s="5" t="e">
        <f>VLOOKUP($B325,#REF!,2,FALSE)</f>
        <v>#REF!</v>
      </c>
      <c r="D325" s="4" t="e">
        <f>VLOOKUP($B325,#REF!,3,FALSE)</f>
        <v>#REF!</v>
      </c>
      <c r="E325" s="5" t="e">
        <f>VLOOKUP($B325,#REF!,4,FALSE)</f>
        <v>#REF!</v>
      </c>
      <c r="F325" s="68">
        <v>40</v>
      </c>
      <c r="G325" s="120" t="e">
        <f>VLOOKUP($B325,#REF!,13,FALSE)</f>
        <v>#REF!</v>
      </c>
      <c r="H325" s="24" t="e">
        <f>VLOOKUP($B325,#REF!,14,FALSE)</f>
        <v>#REF!</v>
      </c>
      <c r="I325" s="21" t="e">
        <f t="shared" si="39"/>
        <v>#REF!</v>
      </c>
      <c r="J325" s="22" t="e">
        <f t="shared" si="40"/>
        <v>#REF!</v>
      </c>
      <c r="K325" s="56" t="s">
        <v>159</v>
      </c>
      <c r="L325" s="27">
        <v>1556.62</v>
      </c>
      <c r="M325" s="17" t="e">
        <f t="shared" si="32"/>
        <v>#REF!</v>
      </c>
      <c r="N325" s="27"/>
      <c r="O325" s="27"/>
      <c r="P325" s="27"/>
      <c r="Q325" s="27"/>
    </row>
    <row r="326" spans="1:17" s="25" customFormat="1">
      <c r="A326" s="3" t="s">
        <v>657</v>
      </c>
      <c r="B326" s="5" t="s">
        <v>199</v>
      </c>
      <c r="C326" s="5" t="e">
        <f>VLOOKUP($B326,#REF!,2,FALSE)</f>
        <v>#REF!</v>
      </c>
      <c r="D326" s="4" t="e">
        <f>VLOOKUP($B326,#REF!,3,FALSE)</f>
        <v>#REF!</v>
      </c>
      <c r="E326" s="5" t="e">
        <f>VLOOKUP($B326,#REF!,4,FALSE)</f>
        <v>#REF!</v>
      </c>
      <c r="F326" s="68">
        <v>2</v>
      </c>
      <c r="G326" s="120" t="e">
        <f>VLOOKUP($B326,#REF!,13,FALSE)</f>
        <v>#REF!</v>
      </c>
      <c r="H326" s="24" t="e">
        <f>VLOOKUP($B326,#REF!,14,FALSE)</f>
        <v>#REF!</v>
      </c>
      <c r="I326" s="21" t="e">
        <f t="shared" si="39"/>
        <v>#REF!</v>
      </c>
      <c r="J326" s="22" t="e">
        <f t="shared" si="40"/>
        <v>#REF!</v>
      </c>
      <c r="K326" s="56" t="s">
        <v>159</v>
      </c>
      <c r="L326" s="27">
        <v>7959.77</v>
      </c>
      <c r="M326" s="17" t="e">
        <f t="shared" si="32"/>
        <v>#REF!</v>
      </c>
      <c r="N326" s="27"/>
      <c r="O326" s="27"/>
      <c r="P326" s="27"/>
      <c r="Q326" s="27"/>
    </row>
    <row r="327" spans="1:17" s="25" customFormat="1">
      <c r="A327" s="3" t="s">
        <v>658</v>
      </c>
      <c r="B327" s="5" t="s">
        <v>200</v>
      </c>
      <c r="C327" s="5" t="e">
        <f>VLOOKUP($B327,#REF!,2,FALSE)</f>
        <v>#REF!</v>
      </c>
      <c r="D327" s="4" t="e">
        <f>VLOOKUP($B327,#REF!,3,FALSE)</f>
        <v>#REF!</v>
      </c>
      <c r="E327" s="5" t="e">
        <f>VLOOKUP($B327,#REF!,4,FALSE)</f>
        <v>#REF!</v>
      </c>
      <c r="F327" s="68">
        <v>1</v>
      </c>
      <c r="G327" s="120" t="e">
        <f>VLOOKUP($B327,#REF!,13,FALSE)</f>
        <v>#REF!</v>
      </c>
      <c r="H327" s="24" t="e">
        <f>VLOOKUP($B327,#REF!,14,FALSE)</f>
        <v>#REF!</v>
      </c>
      <c r="I327" s="21" t="e">
        <f t="shared" si="39"/>
        <v>#REF!</v>
      </c>
      <c r="J327" s="22" t="e">
        <f t="shared" si="40"/>
        <v>#REF!</v>
      </c>
      <c r="K327" s="56" t="s">
        <v>159</v>
      </c>
      <c r="L327" s="27">
        <v>3166.78</v>
      </c>
      <c r="M327" s="17" t="e">
        <f t="shared" ref="M327:M390" si="41">IF(L327=J327," ", "ERRO")</f>
        <v>#REF!</v>
      </c>
      <c r="N327" s="27"/>
      <c r="O327" s="27"/>
      <c r="P327" s="27"/>
      <c r="Q327" s="27"/>
    </row>
    <row r="328" spans="1:17" s="25" customFormat="1">
      <c r="A328" s="3" t="s">
        <v>659</v>
      </c>
      <c r="B328" s="5" t="s">
        <v>201</v>
      </c>
      <c r="C328" s="5" t="e">
        <f>VLOOKUP($B328,#REF!,2,FALSE)</f>
        <v>#REF!</v>
      </c>
      <c r="D328" s="4" t="e">
        <f>VLOOKUP($B328,#REF!,3,FALSE)</f>
        <v>#REF!</v>
      </c>
      <c r="E328" s="5" t="e">
        <f>VLOOKUP($B328,#REF!,4,FALSE)</f>
        <v>#REF!</v>
      </c>
      <c r="F328" s="68">
        <v>1</v>
      </c>
      <c r="G328" s="120" t="e">
        <f>VLOOKUP($B328,#REF!,13,FALSE)</f>
        <v>#REF!</v>
      </c>
      <c r="H328" s="24" t="e">
        <f>VLOOKUP($B328,#REF!,14,FALSE)</f>
        <v>#REF!</v>
      </c>
      <c r="I328" s="21" t="e">
        <f t="shared" si="39"/>
        <v>#REF!</v>
      </c>
      <c r="J328" s="22" t="e">
        <f t="shared" si="40"/>
        <v>#REF!</v>
      </c>
      <c r="K328" s="56" t="s">
        <v>159</v>
      </c>
      <c r="L328" s="27">
        <v>3979.88</v>
      </c>
      <c r="M328" s="17" t="e">
        <f t="shared" si="41"/>
        <v>#REF!</v>
      </c>
      <c r="N328" s="27"/>
      <c r="O328" s="27"/>
      <c r="P328" s="27"/>
      <c r="Q328" s="27"/>
    </row>
    <row r="329" spans="1:17" s="25" customFormat="1">
      <c r="A329" s="3" t="s">
        <v>660</v>
      </c>
      <c r="B329" s="5" t="s">
        <v>202</v>
      </c>
      <c r="C329" s="5" t="e">
        <f>VLOOKUP($B329,#REF!,2,FALSE)</f>
        <v>#REF!</v>
      </c>
      <c r="D329" s="4" t="e">
        <f>VLOOKUP($B329,#REF!,3,FALSE)</f>
        <v>#REF!</v>
      </c>
      <c r="E329" s="5" t="e">
        <f>VLOOKUP($B329,#REF!,4,FALSE)</f>
        <v>#REF!</v>
      </c>
      <c r="F329" s="68">
        <v>1</v>
      </c>
      <c r="G329" s="120" t="e">
        <f>VLOOKUP($B329,#REF!,13,FALSE)</f>
        <v>#REF!</v>
      </c>
      <c r="H329" s="24" t="e">
        <f>VLOOKUP($B329,#REF!,14,FALSE)</f>
        <v>#REF!</v>
      </c>
      <c r="I329" s="21" t="e">
        <f t="shared" si="39"/>
        <v>#REF!</v>
      </c>
      <c r="J329" s="22" t="e">
        <f t="shared" si="40"/>
        <v>#REF!</v>
      </c>
      <c r="K329" s="56" t="s">
        <v>159</v>
      </c>
      <c r="L329" s="27">
        <v>7048.16</v>
      </c>
      <c r="M329" s="17" t="e">
        <f t="shared" si="41"/>
        <v>#REF!</v>
      </c>
      <c r="N329" s="27"/>
      <c r="O329" s="27"/>
      <c r="P329" s="27"/>
      <c r="Q329" s="27"/>
    </row>
    <row r="330" spans="1:17" s="25" customFormat="1">
      <c r="A330" s="47" t="s">
        <v>661</v>
      </c>
      <c r="B330" s="48"/>
      <c r="C330" s="48"/>
      <c r="D330" s="53" t="s">
        <v>203</v>
      </c>
      <c r="E330" s="53"/>
      <c r="F330" s="53"/>
      <c r="G330" s="120"/>
      <c r="H330" s="24"/>
      <c r="I330" s="21"/>
      <c r="J330" s="144" t="e">
        <f>SUM(J331)</f>
        <v>#REF!</v>
      </c>
      <c r="L330" s="27">
        <v>24506</v>
      </c>
      <c r="M330" s="17" t="e">
        <f t="shared" si="41"/>
        <v>#REF!</v>
      </c>
      <c r="N330" s="27"/>
      <c r="O330" s="27"/>
      <c r="P330" s="27"/>
      <c r="Q330" s="27"/>
    </row>
    <row r="331" spans="1:17" s="25" customFormat="1">
      <c r="A331" s="3" t="s">
        <v>1284</v>
      </c>
      <c r="B331" s="5" t="s">
        <v>204</v>
      </c>
      <c r="C331" s="5" t="e">
        <f>VLOOKUP($B331,#REF!,2,FALSE)</f>
        <v>#REF!</v>
      </c>
      <c r="D331" s="4" t="e">
        <f>VLOOKUP($B331,#REF!,3,FALSE)</f>
        <v>#REF!</v>
      </c>
      <c r="E331" s="5" t="e">
        <f>VLOOKUP($B331,#REF!,4,FALSE)</f>
        <v>#REF!</v>
      </c>
      <c r="F331" s="68">
        <v>1</v>
      </c>
      <c r="G331" s="120" t="e">
        <f>VLOOKUP($B331,#REF!,13,FALSE)</f>
        <v>#REF!</v>
      </c>
      <c r="H331" s="24" t="e">
        <f>VLOOKUP($B331,#REF!,14,FALSE)</f>
        <v>#REF!</v>
      </c>
      <c r="I331" s="21" t="e">
        <f t="shared" si="39"/>
        <v>#REF!</v>
      </c>
      <c r="J331" s="22" t="e">
        <f t="shared" si="40"/>
        <v>#REF!</v>
      </c>
      <c r="K331" s="56" t="s">
        <v>159</v>
      </c>
      <c r="L331" s="27">
        <v>24506</v>
      </c>
      <c r="M331" s="17" t="e">
        <f t="shared" si="41"/>
        <v>#REF!</v>
      </c>
      <c r="N331" s="27"/>
      <c r="O331" s="27"/>
      <c r="P331" s="27"/>
      <c r="Q331" s="27"/>
    </row>
    <row r="332" spans="1:17" s="51" customFormat="1">
      <c r="A332" s="123" t="s">
        <v>1194</v>
      </c>
      <c r="B332" s="124"/>
      <c r="C332" s="124"/>
      <c r="D332" s="124" t="s">
        <v>336</v>
      </c>
      <c r="E332" s="124"/>
      <c r="F332" s="124"/>
      <c r="G332" s="124"/>
      <c r="H332" s="124"/>
      <c r="I332" s="124"/>
      <c r="J332" s="127" t="e">
        <f>SUM(J333,J378,J403,J413,J434,J447,J452)</f>
        <v>#REF!</v>
      </c>
      <c r="L332" s="51">
        <v>12029820.490000004</v>
      </c>
      <c r="M332" s="17" t="e">
        <f t="shared" si="41"/>
        <v>#REF!</v>
      </c>
    </row>
    <row r="333" spans="1:17" s="51" customFormat="1">
      <c r="A333" s="138" t="s">
        <v>1195</v>
      </c>
      <c r="B333" s="139"/>
      <c r="C333" s="139"/>
      <c r="D333" s="140" t="s">
        <v>243</v>
      </c>
      <c r="E333" s="140"/>
      <c r="F333" s="140"/>
      <c r="G333" s="140"/>
      <c r="H333" s="140"/>
      <c r="I333" s="140"/>
      <c r="J333" s="143" t="e">
        <f>SUM(J334,J360)</f>
        <v>#REF!</v>
      </c>
      <c r="L333" s="51">
        <v>7232871.4200000018</v>
      </c>
      <c r="M333" s="17" t="e">
        <f t="shared" si="41"/>
        <v>#REF!</v>
      </c>
    </row>
    <row r="334" spans="1:17" s="51" customFormat="1">
      <c r="A334" s="47" t="s">
        <v>1285</v>
      </c>
      <c r="B334" s="48"/>
      <c r="C334" s="48"/>
      <c r="D334" s="53" t="s">
        <v>15</v>
      </c>
      <c r="E334" s="53"/>
      <c r="F334" s="53"/>
      <c r="G334" s="120"/>
      <c r="H334" s="24"/>
      <c r="I334" s="53"/>
      <c r="J334" s="55" t="e">
        <f>SUM(J335:J359)</f>
        <v>#REF!</v>
      </c>
      <c r="L334" s="51">
        <v>6458762.0000000019</v>
      </c>
      <c r="M334" s="17" t="e">
        <f t="shared" si="41"/>
        <v>#REF!</v>
      </c>
    </row>
    <row r="335" spans="1:17" s="51" customFormat="1">
      <c r="A335" s="26" t="s">
        <v>1286</v>
      </c>
      <c r="B335" s="5" t="s">
        <v>25</v>
      </c>
      <c r="C335" s="5" t="e">
        <f>VLOOKUP($B335,#REF!,2,FALSE)</f>
        <v>#REF!</v>
      </c>
      <c r="D335" s="4" t="e">
        <f>VLOOKUP($B335,#REF!,3,FALSE)</f>
        <v>#REF!</v>
      </c>
      <c r="E335" s="5" t="e">
        <f>VLOOKUP($B335,#REF!,4,FALSE)</f>
        <v>#REF!</v>
      </c>
      <c r="F335" s="19">
        <v>1</v>
      </c>
      <c r="G335" s="120" t="e">
        <f>VLOOKUP($B335,#REF!,13,FALSE)</f>
        <v>#REF!</v>
      </c>
      <c r="H335" s="24" t="e">
        <f>VLOOKUP($B335,#REF!,14,FALSE)</f>
        <v>#REF!</v>
      </c>
      <c r="I335" s="21" t="e">
        <f t="shared" ref="I335:I359" si="42">G335*H335</f>
        <v>#REF!</v>
      </c>
      <c r="J335" s="22" t="e">
        <f t="shared" ref="J335:J359" si="43">ROUND(F335*(G335+I335),2)</f>
        <v>#REF!</v>
      </c>
      <c r="K335" s="56" t="s">
        <v>159</v>
      </c>
      <c r="L335" s="51">
        <v>1026252.42</v>
      </c>
      <c r="M335" s="17" t="e">
        <f t="shared" si="41"/>
        <v>#REF!</v>
      </c>
    </row>
    <row r="336" spans="1:17" s="51" customFormat="1">
      <c r="A336" s="26" t="s">
        <v>1287</v>
      </c>
      <c r="B336" s="5" t="s">
        <v>244</v>
      </c>
      <c r="C336" s="5" t="e">
        <f>VLOOKUP($B336,#REF!,2,FALSE)</f>
        <v>#REF!</v>
      </c>
      <c r="D336" s="4" t="e">
        <f>VLOOKUP($B336,#REF!,3,FALSE)</f>
        <v>#REF!</v>
      </c>
      <c r="E336" s="5" t="e">
        <f>VLOOKUP($B336,#REF!,4,FALSE)</f>
        <v>#REF!</v>
      </c>
      <c r="F336" s="19">
        <v>2</v>
      </c>
      <c r="G336" s="120" t="e">
        <f>VLOOKUP($B336,#REF!,13,FALSE)</f>
        <v>#REF!</v>
      </c>
      <c r="H336" s="24" t="e">
        <f>VLOOKUP($B336,#REF!,14,FALSE)</f>
        <v>#REF!</v>
      </c>
      <c r="I336" s="21" t="e">
        <f t="shared" si="42"/>
        <v>#REF!</v>
      </c>
      <c r="J336" s="22" t="e">
        <f t="shared" si="43"/>
        <v>#REF!</v>
      </c>
      <c r="K336" s="56" t="s">
        <v>159</v>
      </c>
      <c r="L336" s="51">
        <v>1329093.57</v>
      </c>
      <c r="M336" s="17" t="e">
        <f t="shared" si="41"/>
        <v>#REF!</v>
      </c>
    </row>
    <row r="337" spans="1:13" s="51" customFormat="1">
      <c r="A337" s="26" t="s">
        <v>1288</v>
      </c>
      <c r="B337" s="5" t="s">
        <v>234</v>
      </c>
      <c r="C337" s="5" t="e">
        <f>VLOOKUP($B337,#REF!,2,FALSE)</f>
        <v>#REF!</v>
      </c>
      <c r="D337" s="4" t="e">
        <f>VLOOKUP($B337,#REF!,3,FALSE)</f>
        <v>#REF!</v>
      </c>
      <c r="E337" s="5" t="e">
        <f>VLOOKUP($B337,#REF!,4,FALSE)</f>
        <v>#REF!</v>
      </c>
      <c r="F337" s="19">
        <v>2</v>
      </c>
      <c r="G337" s="120" t="e">
        <f>VLOOKUP($B337,#REF!,13,FALSE)</f>
        <v>#REF!</v>
      </c>
      <c r="H337" s="24" t="e">
        <f>VLOOKUP($B337,#REF!,14,FALSE)</f>
        <v>#REF!</v>
      </c>
      <c r="I337" s="21" t="e">
        <f t="shared" si="42"/>
        <v>#REF!</v>
      </c>
      <c r="J337" s="22" t="e">
        <f t="shared" si="43"/>
        <v>#REF!</v>
      </c>
      <c r="K337" s="56" t="s">
        <v>159</v>
      </c>
      <c r="L337" s="51">
        <v>900369.65</v>
      </c>
      <c r="M337" s="17" t="e">
        <f t="shared" si="41"/>
        <v>#REF!</v>
      </c>
    </row>
    <row r="338" spans="1:13" s="51" customFormat="1">
      <c r="A338" s="26" t="s">
        <v>1289</v>
      </c>
      <c r="B338" s="5" t="s">
        <v>212</v>
      </c>
      <c r="C338" s="5" t="e">
        <f>VLOOKUP($B338,#REF!,2,FALSE)</f>
        <v>#REF!</v>
      </c>
      <c r="D338" s="4" t="e">
        <f>VLOOKUP($B338,#REF!,3,FALSE)</f>
        <v>#REF!</v>
      </c>
      <c r="E338" s="5" t="e">
        <f>VLOOKUP($B338,#REF!,4,FALSE)</f>
        <v>#REF!</v>
      </c>
      <c r="F338" s="19">
        <v>1</v>
      </c>
      <c r="G338" s="120" t="e">
        <f>VLOOKUP($B338,#REF!,13,FALSE)</f>
        <v>#REF!</v>
      </c>
      <c r="H338" s="24" t="e">
        <f>VLOOKUP($B338,#REF!,14,FALSE)</f>
        <v>#REF!</v>
      </c>
      <c r="I338" s="21" t="e">
        <f t="shared" si="42"/>
        <v>#REF!</v>
      </c>
      <c r="J338" s="22" t="e">
        <f t="shared" si="43"/>
        <v>#REF!</v>
      </c>
      <c r="K338" s="56" t="s">
        <v>159</v>
      </c>
      <c r="L338" s="51">
        <v>1638775.76</v>
      </c>
      <c r="M338" s="17" t="e">
        <f t="shared" si="41"/>
        <v>#REF!</v>
      </c>
    </row>
    <row r="339" spans="1:13" s="51" customFormat="1">
      <c r="A339" s="26" t="s">
        <v>1290</v>
      </c>
      <c r="B339" s="5" t="s">
        <v>28</v>
      </c>
      <c r="C339" s="5" t="e">
        <f>VLOOKUP($B339,#REF!,2,FALSE)</f>
        <v>#REF!</v>
      </c>
      <c r="D339" s="4" t="e">
        <f>VLOOKUP($B339,#REF!,3,FALSE)</f>
        <v>#REF!</v>
      </c>
      <c r="E339" s="5" t="e">
        <f>VLOOKUP($B339,#REF!,4,FALSE)</f>
        <v>#REF!</v>
      </c>
      <c r="F339" s="19">
        <v>1</v>
      </c>
      <c r="G339" s="120" t="e">
        <f>VLOOKUP($B339,#REF!,13,FALSE)</f>
        <v>#REF!</v>
      </c>
      <c r="H339" s="24" t="e">
        <f>VLOOKUP($B339,#REF!,14,FALSE)</f>
        <v>#REF!</v>
      </c>
      <c r="I339" s="21" t="e">
        <f t="shared" si="42"/>
        <v>#REF!</v>
      </c>
      <c r="J339" s="22" t="e">
        <f t="shared" si="43"/>
        <v>#REF!</v>
      </c>
      <c r="K339" s="56" t="s">
        <v>159</v>
      </c>
      <c r="L339" s="51">
        <v>57988.74</v>
      </c>
      <c r="M339" s="17" t="e">
        <f t="shared" si="41"/>
        <v>#REF!</v>
      </c>
    </row>
    <row r="340" spans="1:13" s="51" customFormat="1">
      <c r="A340" s="26" t="s">
        <v>1291</v>
      </c>
      <c r="B340" s="5" t="s">
        <v>133</v>
      </c>
      <c r="C340" s="5" t="e">
        <f>VLOOKUP($B340,#REF!,2,FALSE)</f>
        <v>#REF!</v>
      </c>
      <c r="D340" s="4" t="e">
        <f>VLOOKUP($B340,#REF!,3,FALSE)</f>
        <v>#REF!</v>
      </c>
      <c r="E340" s="5" t="e">
        <f>VLOOKUP($B340,#REF!,4,FALSE)</f>
        <v>#REF!</v>
      </c>
      <c r="F340" s="19">
        <v>1</v>
      </c>
      <c r="G340" s="120" t="e">
        <f>VLOOKUP($B340,#REF!,13,FALSE)</f>
        <v>#REF!</v>
      </c>
      <c r="H340" s="24" t="e">
        <f>VLOOKUP($B340,#REF!,14,FALSE)</f>
        <v>#REF!</v>
      </c>
      <c r="I340" s="21" t="e">
        <f t="shared" si="42"/>
        <v>#REF!</v>
      </c>
      <c r="J340" s="22" t="e">
        <f t="shared" si="43"/>
        <v>#REF!</v>
      </c>
      <c r="K340" s="56" t="s">
        <v>159</v>
      </c>
      <c r="L340" s="51">
        <v>41840.11</v>
      </c>
      <c r="M340" s="17" t="e">
        <f t="shared" si="41"/>
        <v>#REF!</v>
      </c>
    </row>
    <row r="341" spans="1:13" s="51" customFormat="1">
      <c r="A341" s="26" t="s">
        <v>1292</v>
      </c>
      <c r="B341" s="5" t="s">
        <v>30</v>
      </c>
      <c r="C341" s="5" t="e">
        <f>VLOOKUP($B341,#REF!,2,FALSE)</f>
        <v>#REF!</v>
      </c>
      <c r="D341" s="4" t="e">
        <f>VLOOKUP($B341,#REF!,3,FALSE)</f>
        <v>#REF!</v>
      </c>
      <c r="E341" s="5" t="e">
        <f>VLOOKUP($B341,#REF!,4,FALSE)</f>
        <v>#REF!</v>
      </c>
      <c r="F341" s="19">
        <v>1</v>
      </c>
      <c r="G341" s="120" t="e">
        <f>VLOOKUP($B341,#REF!,13,FALSE)</f>
        <v>#REF!</v>
      </c>
      <c r="H341" s="24" t="e">
        <f>VLOOKUP($B341,#REF!,14,FALSE)</f>
        <v>#REF!</v>
      </c>
      <c r="I341" s="21" t="e">
        <f t="shared" si="42"/>
        <v>#REF!</v>
      </c>
      <c r="J341" s="22" t="e">
        <f t="shared" si="43"/>
        <v>#REF!</v>
      </c>
      <c r="K341" s="56" t="s">
        <v>159</v>
      </c>
      <c r="L341" s="51">
        <v>37970.69</v>
      </c>
      <c r="M341" s="17" t="e">
        <f t="shared" si="41"/>
        <v>#REF!</v>
      </c>
    </row>
    <row r="342" spans="1:13" s="51" customFormat="1">
      <c r="A342" s="26" t="s">
        <v>1293</v>
      </c>
      <c r="B342" s="5" t="s">
        <v>31</v>
      </c>
      <c r="C342" s="5" t="e">
        <f>VLOOKUP($B342,#REF!,2,FALSE)</f>
        <v>#REF!</v>
      </c>
      <c r="D342" s="4" t="e">
        <f>VLOOKUP($B342,#REF!,3,FALSE)</f>
        <v>#REF!</v>
      </c>
      <c r="E342" s="5" t="e">
        <f>VLOOKUP($B342,#REF!,4,FALSE)</f>
        <v>#REF!</v>
      </c>
      <c r="F342" s="19">
        <v>1</v>
      </c>
      <c r="G342" s="120" t="e">
        <f>VLOOKUP($B342,#REF!,13,FALSE)</f>
        <v>#REF!</v>
      </c>
      <c r="H342" s="24" t="e">
        <f>VLOOKUP($B342,#REF!,14,FALSE)</f>
        <v>#REF!</v>
      </c>
      <c r="I342" s="21" t="e">
        <f t="shared" si="42"/>
        <v>#REF!</v>
      </c>
      <c r="J342" s="22" t="e">
        <f t="shared" si="43"/>
        <v>#REF!</v>
      </c>
      <c r="K342" s="56" t="s">
        <v>159</v>
      </c>
      <c r="L342" s="51">
        <v>38947.660000000003</v>
      </c>
      <c r="M342" s="17" t="e">
        <f t="shared" si="41"/>
        <v>#REF!</v>
      </c>
    </row>
    <row r="343" spans="1:13" s="51" customFormat="1">
      <c r="A343" s="26" t="s">
        <v>1294</v>
      </c>
      <c r="B343" s="5" t="s">
        <v>144</v>
      </c>
      <c r="C343" s="5" t="e">
        <f>VLOOKUP($B343,#REF!,2,FALSE)</f>
        <v>#REF!</v>
      </c>
      <c r="D343" s="4" t="e">
        <f>VLOOKUP($B343,#REF!,3,FALSE)</f>
        <v>#REF!</v>
      </c>
      <c r="E343" s="5" t="e">
        <f>VLOOKUP($B343,#REF!,4,FALSE)</f>
        <v>#REF!</v>
      </c>
      <c r="F343" s="19">
        <v>6</v>
      </c>
      <c r="G343" s="120" t="e">
        <f>VLOOKUP($B343,#REF!,13,FALSE)</f>
        <v>#REF!</v>
      </c>
      <c r="H343" s="24" t="e">
        <f>VLOOKUP($B343,#REF!,14,FALSE)</f>
        <v>#REF!</v>
      </c>
      <c r="I343" s="21" t="e">
        <f t="shared" si="42"/>
        <v>#REF!</v>
      </c>
      <c r="J343" s="22" t="e">
        <f t="shared" si="43"/>
        <v>#REF!</v>
      </c>
      <c r="K343" s="56" t="s">
        <v>159</v>
      </c>
      <c r="L343" s="51">
        <v>3304.52</v>
      </c>
      <c r="M343" s="17" t="e">
        <f t="shared" si="41"/>
        <v>#REF!</v>
      </c>
    </row>
    <row r="344" spans="1:13" s="51" customFormat="1">
      <c r="A344" s="26" t="s">
        <v>1295</v>
      </c>
      <c r="B344" s="5" t="s">
        <v>143</v>
      </c>
      <c r="C344" s="5" t="e">
        <f>VLOOKUP($B344,#REF!,2,FALSE)</f>
        <v>#REF!</v>
      </c>
      <c r="D344" s="4" t="e">
        <f>VLOOKUP($B344,#REF!,3,FALSE)</f>
        <v>#REF!</v>
      </c>
      <c r="E344" s="5" t="e">
        <f>VLOOKUP($B344,#REF!,4,FALSE)</f>
        <v>#REF!</v>
      </c>
      <c r="F344" s="19">
        <v>30</v>
      </c>
      <c r="G344" s="120" t="e">
        <f>VLOOKUP($B344,#REF!,13,FALSE)</f>
        <v>#REF!</v>
      </c>
      <c r="H344" s="24" t="e">
        <f>VLOOKUP($B344,#REF!,14,FALSE)</f>
        <v>#REF!</v>
      </c>
      <c r="I344" s="21" t="e">
        <f t="shared" si="42"/>
        <v>#REF!</v>
      </c>
      <c r="J344" s="22" t="e">
        <f t="shared" si="43"/>
        <v>#REF!</v>
      </c>
      <c r="K344" s="56" t="s">
        <v>159</v>
      </c>
      <c r="L344" s="51">
        <v>16012.98</v>
      </c>
      <c r="M344" s="17" t="e">
        <f t="shared" si="41"/>
        <v>#REF!</v>
      </c>
    </row>
    <row r="345" spans="1:13" s="51" customFormat="1">
      <c r="A345" s="26" t="s">
        <v>1296</v>
      </c>
      <c r="B345" s="5" t="s">
        <v>230</v>
      </c>
      <c r="C345" s="5" t="e">
        <f>VLOOKUP($B345,#REF!,2,FALSE)</f>
        <v>#REF!</v>
      </c>
      <c r="D345" s="4" t="e">
        <f>VLOOKUP($B345,#REF!,3,FALSE)</f>
        <v>#REF!</v>
      </c>
      <c r="E345" s="5" t="e">
        <f>VLOOKUP($B345,#REF!,4,FALSE)</f>
        <v>#REF!</v>
      </c>
      <c r="F345" s="19">
        <v>545</v>
      </c>
      <c r="G345" s="120" t="e">
        <f>VLOOKUP($B345,#REF!,13,FALSE)</f>
        <v>#REF!</v>
      </c>
      <c r="H345" s="24" t="e">
        <f>VLOOKUP($B345,#REF!,14,FALSE)</f>
        <v>#REF!</v>
      </c>
      <c r="I345" s="21" t="e">
        <f t="shared" si="42"/>
        <v>#REF!</v>
      </c>
      <c r="J345" s="22" t="e">
        <f t="shared" si="43"/>
        <v>#REF!</v>
      </c>
      <c r="K345" s="56" t="s">
        <v>159</v>
      </c>
      <c r="L345" s="51">
        <v>72780.149999999994</v>
      </c>
      <c r="M345" s="17" t="e">
        <f t="shared" si="41"/>
        <v>#REF!</v>
      </c>
    </row>
    <row r="346" spans="1:13" s="51" customFormat="1">
      <c r="A346" s="26" t="s">
        <v>1297</v>
      </c>
      <c r="B346" s="5" t="s">
        <v>100</v>
      </c>
      <c r="C346" s="5" t="e">
        <f>VLOOKUP($B346,#REF!,2,FALSE)</f>
        <v>#REF!</v>
      </c>
      <c r="D346" s="4" t="e">
        <f>VLOOKUP($B346,#REF!,3,FALSE)</f>
        <v>#REF!</v>
      </c>
      <c r="E346" s="5" t="e">
        <f>VLOOKUP($B346,#REF!,4,FALSE)</f>
        <v>#REF!</v>
      </c>
      <c r="F346" s="19">
        <v>4730</v>
      </c>
      <c r="G346" s="120" t="e">
        <f>VLOOKUP($B346,#REF!,13,FALSE)</f>
        <v>#REF!</v>
      </c>
      <c r="H346" s="24" t="e">
        <f>VLOOKUP($B346,#REF!,14,FALSE)</f>
        <v>#REF!</v>
      </c>
      <c r="I346" s="21" t="e">
        <f t="shared" si="42"/>
        <v>#REF!</v>
      </c>
      <c r="J346" s="22" t="e">
        <f t="shared" si="43"/>
        <v>#REF!</v>
      </c>
      <c r="K346" s="56" t="s">
        <v>159</v>
      </c>
      <c r="L346" s="51">
        <v>906050.34</v>
      </c>
      <c r="M346" s="17" t="e">
        <f t="shared" si="41"/>
        <v>#REF!</v>
      </c>
    </row>
    <row r="347" spans="1:13" s="51" customFormat="1">
      <c r="A347" s="26" t="s">
        <v>1298</v>
      </c>
      <c r="B347" s="5" t="s">
        <v>33</v>
      </c>
      <c r="C347" s="5" t="e">
        <f>VLOOKUP($B347,#REF!,2,FALSE)</f>
        <v>#REF!</v>
      </c>
      <c r="D347" s="4" t="e">
        <f>VLOOKUP($B347,#REF!,3,FALSE)</f>
        <v>#REF!</v>
      </c>
      <c r="E347" s="5" t="e">
        <f>VLOOKUP($B347,#REF!,4,FALSE)</f>
        <v>#REF!</v>
      </c>
      <c r="F347" s="19">
        <v>66</v>
      </c>
      <c r="G347" s="120" t="e">
        <f>VLOOKUP($B347,#REF!,13,FALSE)</f>
        <v>#REF!</v>
      </c>
      <c r="H347" s="24" t="e">
        <f>VLOOKUP($B347,#REF!,14,FALSE)</f>
        <v>#REF!</v>
      </c>
      <c r="I347" s="21" t="e">
        <f t="shared" si="42"/>
        <v>#REF!</v>
      </c>
      <c r="J347" s="22" t="e">
        <f t="shared" si="43"/>
        <v>#REF!</v>
      </c>
      <c r="K347" s="56" t="s">
        <v>159</v>
      </c>
      <c r="L347" s="51">
        <v>1295.18</v>
      </c>
      <c r="M347" s="17" t="e">
        <f t="shared" si="41"/>
        <v>#REF!</v>
      </c>
    </row>
    <row r="348" spans="1:13" s="51" customFormat="1">
      <c r="A348" s="26" t="s">
        <v>1299</v>
      </c>
      <c r="B348" s="5" t="s">
        <v>34</v>
      </c>
      <c r="C348" s="5" t="e">
        <f>VLOOKUP($B348,#REF!,2,FALSE)</f>
        <v>#REF!</v>
      </c>
      <c r="D348" s="4" t="e">
        <f>VLOOKUP($B348,#REF!,3,FALSE)</f>
        <v>#REF!</v>
      </c>
      <c r="E348" s="5" t="e">
        <f>VLOOKUP($B348,#REF!,4,FALSE)</f>
        <v>#REF!</v>
      </c>
      <c r="F348" s="19">
        <v>275</v>
      </c>
      <c r="G348" s="120" t="e">
        <f>VLOOKUP($B348,#REF!,13,FALSE)</f>
        <v>#REF!</v>
      </c>
      <c r="H348" s="24" t="e">
        <f>VLOOKUP($B348,#REF!,14,FALSE)</f>
        <v>#REF!</v>
      </c>
      <c r="I348" s="21" t="e">
        <f t="shared" si="42"/>
        <v>#REF!</v>
      </c>
      <c r="J348" s="22" t="e">
        <f t="shared" si="43"/>
        <v>#REF!</v>
      </c>
      <c r="K348" s="56" t="s">
        <v>159</v>
      </c>
      <c r="L348" s="51">
        <v>1663.97</v>
      </c>
      <c r="M348" s="17" t="e">
        <f t="shared" si="41"/>
        <v>#REF!</v>
      </c>
    </row>
    <row r="349" spans="1:13" s="51" customFormat="1">
      <c r="A349" s="26" t="s">
        <v>1300</v>
      </c>
      <c r="B349" s="5" t="s">
        <v>35</v>
      </c>
      <c r="C349" s="5" t="e">
        <f>VLOOKUP($B349,#REF!,2,FALSE)</f>
        <v>#REF!</v>
      </c>
      <c r="D349" s="4" t="e">
        <f>VLOOKUP($B349,#REF!,3,FALSE)</f>
        <v>#REF!</v>
      </c>
      <c r="E349" s="5" t="e">
        <f>VLOOKUP($B349,#REF!,4,FALSE)</f>
        <v>#REF!</v>
      </c>
      <c r="F349" s="19">
        <v>743</v>
      </c>
      <c r="G349" s="120" t="e">
        <f>VLOOKUP($B349,#REF!,13,FALSE)</f>
        <v>#REF!</v>
      </c>
      <c r="H349" s="24" t="e">
        <f>VLOOKUP($B349,#REF!,14,FALSE)</f>
        <v>#REF!</v>
      </c>
      <c r="I349" s="21" t="e">
        <f t="shared" si="42"/>
        <v>#REF!</v>
      </c>
      <c r="J349" s="22" t="e">
        <f t="shared" si="43"/>
        <v>#REF!</v>
      </c>
      <c r="K349" s="56" t="s">
        <v>159</v>
      </c>
      <c r="L349" s="51">
        <v>3472.4</v>
      </c>
      <c r="M349" s="17" t="e">
        <f t="shared" si="41"/>
        <v>#REF!</v>
      </c>
    </row>
    <row r="350" spans="1:13" s="51" customFormat="1">
      <c r="A350" s="26" t="s">
        <v>1301</v>
      </c>
      <c r="B350" s="5" t="s">
        <v>36</v>
      </c>
      <c r="C350" s="5" t="e">
        <f>VLOOKUP($B350,#REF!,2,FALSE)</f>
        <v>#REF!</v>
      </c>
      <c r="D350" s="4" t="e">
        <f>VLOOKUP($B350,#REF!,3,FALSE)</f>
        <v>#REF!</v>
      </c>
      <c r="E350" s="5" t="e">
        <f>VLOOKUP($B350,#REF!,4,FALSE)</f>
        <v>#REF!</v>
      </c>
      <c r="F350" s="19">
        <v>1502</v>
      </c>
      <c r="G350" s="120" t="e">
        <f>VLOOKUP($B350,#REF!,13,FALSE)</f>
        <v>#REF!</v>
      </c>
      <c r="H350" s="24" t="e">
        <f>VLOOKUP($B350,#REF!,14,FALSE)</f>
        <v>#REF!</v>
      </c>
      <c r="I350" s="21" t="e">
        <f t="shared" si="42"/>
        <v>#REF!</v>
      </c>
      <c r="J350" s="22" t="e">
        <f t="shared" si="43"/>
        <v>#REF!</v>
      </c>
      <c r="K350" s="56" t="s">
        <v>159</v>
      </c>
      <c r="L350" s="51">
        <v>4243.57</v>
      </c>
      <c r="M350" s="17" t="e">
        <f t="shared" si="41"/>
        <v>#REF!</v>
      </c>
    </row>
    <row r="351" spans="1:13" s="51" customFormat="1">
      <c r="A351" s="26" t="s">
        <v>1302</v>
      </c>
      <c r="B351" s="5" t="s">
        <v>37</v>
      </c>
      <c r="C351" s="5" t="e">
        <f>VLOOKUP($B351,#REF!,2,FALSE)</f>
        <v>#REF!</v>
      </c>
      <c r="D351" s="4" t="e">
        <f>VLOOKUP($B351,#REF!,3,FALSE)</f>
        <v>#REF!</v>
      </c>
      <c r="E351" s="5" t="e">
        <f>VLOOKUP($B351,#REF!,4,FALSE)</f>
        <v>#REF!</v>
      </c>
      <c r="F351" s="19">
        <v>2682</v>
      </c>
      <c r="G351" s="120" t="e">
        <f>VLOOKUP($B351,#REF!,13,FALSE)</f>
        <v>#REF!</v>
      </c>
      <c r="H351" s="24" t="e">
        <f>VLOOKUP($B351,#REF!,14,FALSE)</f>
        <v>#REF!</v>
      </c>
      <c r="I351" s="21" t="e">
        <f t="shared" si="42"/>
        <v>#REF!</v>
      </c>
      <c r="J351" s="22" t="e">
        <f t="shared" si="43"/>
        <v>#REF!</v>
      </c>
      <c r="K351" s="56" t="s">
        <v>159</v>
      </c>
      <c r="L351" s="51">
        <v>5809.34</v>
      </c>
      <c r="M351" s="17" t="e">
        <f t="shared" si="41"/>
        <v>#REF!</v>
      </c>
    </row>
    <row r="352" spans="1:13" s="51" customFormat="1">
      <c r="A352" s="146" t="s">
        <v>1303</v>
      </c>
      <c r="B352" s="145" t="s">
        <v>38</v>
      </c>
      <c r="C352" s="145" t="e">
        <f>VLOOKUP($B352,#REF!,2,FALSE)</f>
        <v>#REF!</v>
      </c>
      <c r="D352" s="162" t="e">
        <f>VLOOKUP($B352,#REF!,3,FALSE)</f>
        <v>#REF!</v>
      </c>
      <c r="E352" s="145" t="e">
        <f>VLOOKUP($B352,#REF!,4,FALSE)</f>
        <v>#REF!</v>
      </c>
      <c r="F352" s="148">
        <v>100</v>
      </c>
      <c r="G352" s="163" t="e">
        <f>VLOOKUP($B352,#REF!,13,FALSE)</f>
        <v>#REF!</v>
      </c>
      <c r="H352" s="24" t="e">
        <f>VLOOKUP($B352,#REF!,14,FALSE)</f>
        <v>#REF!</v>
      </c>
      <c r="I352" s="21" t="e">
        <f t="shared" si="42"/>
        <v>#REF!</v>
      </c>
      <c r="J352" s="22" t="e">
        <f t="shared" si="43"/>
        <v>#REF!</v>
      </c>
      <c r="K352" s="56" t="s">
        <v>159</v>
      </c>
      <c r="L352" s="51">
        <v>116.54</v>
      </c>
      <c r="M352" s="17" t="e">
        <f t="shared" si="41"/>
        <v>#REF!</v>
      </c>
    </row>
    <row r="353" spans="1:13" s="51" customFormat="1">
      <c r="A353" s="146" t="s">
        <v>1304</v>
      </c>
      <c r="B353" s="145" t="s">
        <v>134</v>
      </c>
      <c r="C353" s="145" t="e">
        <f>VLOOKUP($B353,#REF!,2,FALSE)</f>
        <v>#REF!</v>
      </c>
      <c r="D353" s="162" t="e">
        <f>VLOOKUP($B353,#REF!,3,FALSE)</f>
        <v>#REF!</v>
      </c>
      <c r="E353" s="145" t="e">
        <f>VLOOKUP($B353,#REF!,4,FALSE)</f>
        <v>#REF!</v>
      </c>
      <c r="F353" s="148">
        <v>1</v>
      </c>
      <c r="G353" s="163" t="e">
        <f>VLOOKUP($B353,#REF!,13,FALSE)</f>
        <v>#REF!</v>
      </c>
      <c r="H353" s="24" t="e">
        <f>VLOOKUP($B353,#REF!,14,FALSE)</f>
        <v>#REF!</v>
      </c>
      <c r="I353" s="21" t="e">
        <f t="shared" si="42"/>
        <v>#REF!</v>
      </c>
      <c r="J353" s="22" t="e">
        <f t="shared" si="43"/>
        <v>#REF!</v>
      </c>
      <c r="K353" s="56" t="s">
        <v>159</v>
      </c>
      <c r="L353" s="51">
        <v>1353.78</v>
      </c>
      <c r="M353" s="17" t="e">
        <f t="shared" si="41"/>
        <v>#REF!</v>
      </c>
    </row>
    <row r="354" spans="1:13" s="51" customFormat="1">
      <c r="A354" s="146" t="s">
        <v>1305</v>
      </c>
      <c r="B354" s="145" t="s">
        <v>148</v>
      </c>
      <c r="C354" s="145" t="e">
        <f>VLOOKUP($B354,#REF!,2,FALSE)</f>
        <v>#REF!</v>
      </c>
      <c r="D354" s="162" t="e">
        <f>VLOOKUP($B354,#REF!,3,FALSE)</f>
        <v>#REF!</v>
      </c>
      <c r="E354" s="145" t="e">
        <f>VLOOKUP($B354,#REF!,4,FALSE)</f>
        <v>#REF!</v>
      </c>
      <c r="F354" s="148">
        <v>48</v>
      </c>
      <c r="G354" s="163" t="e">
        <f>VLOOKUP($B354,#REF!,13,FALSE)</f>
        <v>#REF!</v>
      </c>
      <c r="H354" s="24" t="e">
        <f>VLOOKUP($B354,#REF!,14,FALSE)</f>
        <v>#REF!</v>
      </c>
      <c r="I354" s="21" t="e">
        <f t="shared" si="42"/>
        <v>#REF!</v>
      </c>
      <c r="J354" s="22" t="e">
        <f t="shared" si="43"/>
        <v>#REF!</v>
      </c>
      <c r="K354" s="56" t="s">
        <v>159</v>
      </c>
      <c r="L354" s="51">
        <v>5838.72</v>
      </c>
      <c r="M354" s="17" t="e">
        <f t="shared" si="41"/>
        <v>#REF!</v>
      </c>
    </row>
    <row r="355" spans="1:13" s="51" customFormat="1">
      <c r="A355" s="146" t="s">
        <v>1306</v>
      </c>
      <c r="B355" s="145" t="s">
        <v>149</v>
      </c>
      <c r="C355" s="145" t="e">
        <f>VLOOKUP($B355,#REF!,2,FALSE)</f>
        <v>#REF!</v>
      </c>
      <c r="D355" s="162" t="e">
        <f>VLOOKUP($B355,#REF!,3,FALSE)</f>
        <v>#REF!</v>
      </c>
      <c r="E355" s="145" t="e">
        <f>VLOOKUP($B355,#REF!,4,FALSE)</f>
        <v>#REF!</v>
      </c>
      <c r="F355" s="148">
        <v>249</v>
      </c>
      <c r="G355" s="163" t="e">
        <f>VLOOKUP($B355,#REF!,13,FALSE)</f>
        <v>#REF!</v>
      </c>
      <c r="H355" s="24" t="e">
        <f>VLOOKUP($B355,#REF!,14,FALSE)</f>
        <v>#REF!</v>
      </c>
      <c r="I355" s="21" t="e">
        <f t="shared" si="42"/>
        <v>#REF!</v>
      </c>
      <c r="J355" s="22" t="e">
        <f t="shared" si="43"/>
        <v>#REF!</v>
      </c>
      <c r="K355" s="56" t="s">
        <v>159</v>
      </c>
      <c r="L355" s="51">
        <v>25598.41</v>
      </c>
      <c r="M355" s="17" t="e">
        <f t="shared" si="41"/>
        <v>#REF!</v>
      </c>
    </row>
    <row r="356" spans="1:13" s="51" customFormat="1">
      <c r="A356" s="146" t="s">
        <v>1307</v>
      </c>
      <c r="B356" s="145" t="s">
        <v>245</v>
      </c>
      <c r="C356" s="145" t="e">
        <f>VLOOKUP($B356,#REF!,2,FALSE)</f>
        <v>#REF!</v>
      </c>
      <c r="D356" s="162" t="e">
        <f>VLOOKUP($B356,#REF!,3,FALSE)</f>
        <v>#REF!</v>
      </c>
      <c r="E356" s="145" t="e">
        <f>VLOOKUP($B356,#REF!,4,FALSE)</f>
        <v>#REF!</v>
      </c>
      <c r="F356" s="148">
        <v>69</v>
      </c>
      <c r="G356" s="163" t="e">
        <f>VLOOKUP($B356,#REF!,13,FALSE)</f>
        <v>#REF!</v>
      </c>
      <c r="H356" s="24" t="e">
        <f>VLOOKUP($B356,#REF!,14,FALSE)</f>
        <v>#REF!</v>
      </c>
      <c r="I356" s="21" t="e">
        <f t="shared" si="42"/>
        <v>#REF!</v>
      </c>
      <c r="J356" s="22" t="e">
        <f t="shared" si="43"/>
        <v>#REF!</v>
      </c>
      <c r="K356" s="56" t="s">
        <v>159</v>
      </c>
      <c r="L356" s="51">
        <v>6029.47</v>
      </c>
      <c r="M356" s="17" t="e">
        <f t="shared" si="41"/>
        <v>#REF!</v>
      </c>
    </row>
    <row r="357" spans="1:13" s="51" customFormat="1">
      <c r="A357" s="146" t="s">
        <v>1308</v>
      </c>
      <c r="B357" s="145" t="s">
        <v>155</v>
      </c>
      <c r="C357" s="145" t="e">
        <f>VLOOKUP($B357,#REF!,2,FALSE)</f>
        <v>#REF!</v>
      </c>
      <c r="D357" s="162" t="e">
        <f>VLOOKUP($B357,#REF!,3,FALSE)</f>
        <v>#REF!</v>
      </c>
      <c r="E357" s="145" t="e">
        <f>VLOOKUP($B357,#REF!,4,FALSE)</f>
        <v>#REF!</v>
      </c>
      <c r="F357" s="148">
        <v>852</v>
      </c>
      <c r="G357" s="163" t="e">
        <f>VLOOKUP($B357,#REF!,13,FALSE)</f>
        <v>#REF!</v>
      </c>
      <c r="H357" s="24" t="e">
        <f>VLOOKUP($B357,#REF!,14,FALSE)</f>
        <v>#REF!</v>
      </c>
      <c r="I357" s="21" t="e">
        <f t="shared" si="42"/>
        <v>#REF!</v>
      </c>
      <c r="J357" s="22" t="e">
        <f t="shared" si="43"/>
        <v>#REF!</v>
      </c>
      <c r="K357" s="56" t="s">
        <v>159</v>
      </c>
      <c r="L357" s="51">
        <v>9046.83</v>
      </c>
      <c r="M357" s="17" t="e">
        <f t="shared" si="41"/>
        <v>#REF!</v>
      </c>
    </row>
    <row r="358" spans="1:13" s="51" customFormat="1">
      <c r="A358" s="146" t="s">
        <v>1309</v>
      </c>
      <c r="B358" s="145" t="s">
        <v>246</v>
      </c>
      <c r="C358" s="145" t="e">
        <f>VLOOKUP($B358,#REF!,2,FALSE)</f>
        <v>#REF!</v>
      </c>
      <c r="D358" s="162" t="e">
        <f>VLOOKUP($B358,#REF!,3,FALSE)</f>
        <v>#REF!</v>
      </c>
      <c r="E358" s="145" t="e">
        <f>VLOOKUP($B358,#REF!,4,FALSE)</f>
        <v>#REF!</v>
      </c>
      <c r="F358" s="148">
        <v>3</v>
      </c>
      <c r="G358" s="163" t="e">
        <f>VLOOKUP($B358,#REF!,13,FALSE)</f>
        <v>#REF!</v>
      </c>
      <c r="H358" s="24" t="e">
        <f>VLOOKUP($B358,#REF!,14,FALSE)</f>
        <v>#REF!</v>
      </c>
      <c r="I358" s="21" t="e">
        <f t="shared" si="42"/>
        <v>#REF!</v>
      </c>
      <c r="J358" s="22" t="e">
        <f t="shared" si="43"/>
        <v>#REF!</v>
      </c>
      <c r="K358" s="56" t="s">
        <v>159</v>
      </c>
      <c r="L358" s="51">
        <v>238383</v>
      </c>
      <c r="M358" s="17" t="e">
        <f t="shared" si="41"/>
        <v>#REF!</v>
      </c>
    </row>
    <row r="359" spans="1:13" s="51" customFormat="1">
      <c r="A359" s="146" t="s">
        <v>1310</v>
      </c>
      <c r="B359" s="145" t="s">
        <v>247</v>
      </c>
      <c r="C359" s="145" t="e">
        <f>VLOOKUP($B359,#REF!,2,FALSE)</f>
        <v>#REF!</v>
      </c>
      <c r="D359" s="162" t="e">
        <f>VLOOKUP($B359,#REF!,3,FALSE)</f>
        <v>#REF!</v>
      </c>
      <c r="E359" s="145" t="e">
        <f>VLOOKUP($B359,#REF!,4,FALSE)</f>
        <v>#REF!</v>
      </c>
      <c r="F359" s="148">
        <v>1</v>
      </c>
      <c r="G359" s="163" t="e">
        <f>VLOOKUP($B359,#REF!,13,FALSE)</f>
        <v>#REF!</v>
      </c>
      <c r="H359" s="24" t="e">
        <f>VLOOKUP($B359,#REF!,14,FALSE)</f>
        <v>#REF!</v>
      </c>
      <c r="I359" s="21" t="e">
        <f t="shared" si="42"/>
        <v>#REF!</v>
      </c>
      <c r="J359" s="22" t="e">
        <f t="shared" si="43"/>
        <v>#REF!</v>
      </c>
      <c r="K359" s="56" t="s">
        <v>159</v>
      </c>
      <c r="L359" s="51">
        <v>86524.2</v>
      </c>
      <c r="M359" s="17" t="e">
        <f t="shared" si="41"/>
        <v>#REF!</v>
      </c>
    </row>
    <row r="360" spans="1:13" s="51" customFormat="1" ht="36">
      <c r="A360" s="157" t="s">
        <v>1311</v>
      </c>
      <c r="B360" s="287"/>
      <c r="C360" s="158"/>
      <c r="D360" s="159" t="s">
        <v>211</v>
      </c>
      <c r="E360" s="159"/>
      <c r="F360" s="159"/>
      <c r="G360" s="163"/>
      <c r="H360" s="24"/>
      <c r="I360" s="53"/>
      <c r="J360" s="55" t="e">
        <f>SUM(J361:J377)</f>
        <v>#REF!</v>
      </c>
      <c r="L360" s="51">
        <v>774109.41999999993</v>
      </c>
      <c r="M360" s="17" t="e">
        <f t="shared" si="41"/>
        <v>#REF!</v>
      </c>
    </row>
    <row r="361" spans="1:13" s="51" customFormat="1">
      <c r="A361" s="26" t="s">
        <v>1312</v>
      </c>
      <c r="B361" s="5" t="s">
        <v>39</v>
      </c>
      <c r="C361" s="5" t="e">
        <f>VLOOKUP($B361,#REF!,2,FALSE)</f>
        <v>#REF!</v>
      </c>
      <c r="D361" s="4" t="e">
        <f>VLOOKUP($B361,#REF!,3,FALSE)</f>
        <v>#REF!</v>
      </c>
      <c r="E361" s="5" t="e">
        <f>VLOOKUP($B361,#REF!,4,FALSE)</f>
        <v>#REF!</v>
      </c>
      <c r="F361" s="19">
        <v>1</v>
      </c>
      <c r="G361" s="120" t="e">
        <f>VLOOKUP($B361,#REF!,13,FALSE)</f>
        <v>#REF!</v>
      </c>
      <c r="H361" s="24" t="e">
        <f>VLOOKUP($B361,#REF!,14,FALSE)</f>
        <v>#REF!</v>
      </c>
      <c r="I361" s="21" t="e">
        <f t="shared" ref="I361:I377" si="44">G361*H361</f>
        <v>#REF!</v>
      </c>
      <c r="J361" s="22" t="e">
        <f t="shared" ref="J361:J377" si="45">ROUND(F361*(G361+I361),2)</f>
        <v>#REF!</v>
      </c>
      <c r="K361" s="56" t="s">
        <v>159</v>
      </c>
      <c r="L361" s="58">
        <v>23246.6</v>
      </c>
      <c r="M361" s="17" t="e">
        <f t="shared" si="41"/>
        <v>#REF!</v>
      </c>
    </row>
    <row r="362" spans="1:13" s="51" customFormat="1">
      <c r="A362" s="26" t="s">
        <v>1313</v>
      </c>
      <c r="B362" s="5" t="s">
        <v>235</v>
      </c>
      <c r="C362" s="5" t="e">
        <f>VLOOKUP($B362,#REF!,2,FALSE)</f>
        <v>#REF!</v>
      </c>
      <c r="D362" s="4" t="e">
        <f>VLOOKUP($B362,#REF!,3,FALSE)</f>
        <v>#REF!</v>
      </c>
      <c r="E362" s="5" t="e">
        <f>VLOOKUP($B362,#REF!,4,FALSE)</f>
        <v>#REF!</v>
      </c>
      <c r="F362" s="19">
        <v>2</v>
      </c>
      <c r="G362" s="120" t="e">
        <f>VLOOKUP($B362,#REF!,13,FALSE)</f>
        <v>#REF!</v>
      </c>
      <c r="H362" s="24" t="e">
        <f>VLOOKUP($B362,#REF!,14,FALSE)</f>
        <v>#REF!</v>
      </c>
      <c r="I362" s="21" t="e">
        <f t="shared" si="44"/>
        <v>#REF!</v>
      </c>
      <c r="J362" s="22" t="e">
        <f t="shared" si="45"/>
        <v>#REF!</v>
      </c>
      <c r="K362" s="56" t="s">
        <v>159</v>
      </c>
      <c r="L362" s="51">
        <v>40067.31</v>
      </c>
      <c r="M362" s="17" t="e">
        <f t="shared" si="41"/>
        <v>#REF!</v>
      </c>
    </row>
    <row r="363" spans="1:13" s="51" customFormat="1">
      <c r="A363" s="26" t="s">
        <v>1314</v>
      </c>
      <c r="B363" s="5" t="s">
        <v>236</v>
      </c>
      <c r="C363" s="5" t="e">
        <f>VLOOKUP($B363,#REF!,2,FALSE)</f>
        <v>#REF!</v>
      </c>
      <c r="D363" s="4" t="e">
        <f>VLOOKUP($B363,#REF!,3,FALSE)</f>
        <v>#REF!</v>
      </c>
      <c r="E363" s="5" t="e">
        <f>VLOOKUP($B363,#REF!,4,FALSE)</f>
        <v>#REF!</v>
      </c>
      <c r="F363" s="19">
        <v>2</v>
      </c>
      <c r="G363" s="120" t="e">
        <f>VLOOKUP($B363,#REF!,13,FALSE)</f>
        <v>#REF!</v>
      </c>
      <c r="H363" s="24" t="e">
        <f>VLOOKUP($B363,#REF!,14,FALSE)</f>
        <v>#REF!</v>
      </c>
      <c r="I363" s="21" t="e">
        <f t="shared" si="44"/>
        <v>#REF!</v>
      </c>
      <c r="J363" s="22" t="e">
        <f t="shared" si="45"/>
        <v>#REF!</v>
      </c>
      <c r="K363" s="56" t="s">
        <v>159</v>
      </c>
      <c r="L363" s="51">
        <v>48276.82</v>
      </c>
      <c r="M363" s="17" t="e">
        <f t="shared" si="41"/>
        <v>#REF!</v>
      </c>
    </row>
    <row r="364" spans="1:13" s="51" customFormat="1">
      <c r="A364" s="26" t="s">
        <v>1315</v>
      </c>
      <c r="B364" s="5" t="s">
        <v>40</v>
      </c>
      <c r="C364" s="5" t="e">
        <f>VLOOKUP($B364,#REF!,2,FALSE)</f>
        <v>#REF!</v>
      </c>
      <c r="D364" s="4" t="e">
        <f>VLOOKUP($B364,#REF!,3,FALSE)</f>
        <v>#REF!</v>
      </c>
      <c r="E364" s="5" t="e">
        <f>VLOOKUP($B364,#REF!,4,FALSE)</f>
        <v>#REF!</v>
      </c>
      <c r="F364" s="19">
        <v>1</v>
      </c>
      <c r="G364" s="120" t="e">
        <f>VLOOKUP($B364,#REF!,13,FALSE)</f>
        <v>#REF!</v>
      </c>
      <c r="H364" s="24" t="e">
        <f>VLOOKUP($B364,#REF!,14,FALSE)</f>
        <v>#REF!</v>
      </c>
      <c r="I364" s="21" t="e">
        <f t="shared" si="44"/>
        <v>#REF!</v>
      </c>
      <c r="J364" s="22" t="e">
        <f t="shared" si="45"/>
        <v>#REF!</v>
      </c>
      <c r="K364" s="56" t="s">
        <v>159</v>
      </c>
      <c r="L364" s="51">
        <v>86659.92</v>
      </c>
      <c r="M364" s="17" t="e">
        <f t="shared" si="41"/>
        <v>#REF!</v>
      </c>
    </row>
    <row r="365" spans="1:13" s="51" customFormat="1">
      <c r="A365" s="26" t="s">
        <v>1316</v>
      </c>
      <c r="B365" s="5" t="s">
        <v>41</v>
      </c>
      <c r="C365" s="5" t="e">
        <f>VLOOKUP($B365,#REF!,2,FALSE)</f>
        <v>#REF!</v>
      </c>
      <c r="D365" s="4" t="e">
        <f>VLOOKUP($B365,#REF!,3,FALSE)</f>
        <v>#REF!</v>
      </c>
      <c r="E365" s="5" t="e">
        <f>VLOOKUP($B365,#REF!,4,FALSE)</f>
        <v>#REF!</v>
      </c>
      <c r="F365" s="19">
        <v>1</v>
      </c>
      <c r="G365" s="120" t="e">
        <f>VLOOKUP($B365,#REF!,13,FALSE)</f>
        <v>#REF!</v>
      </c>
      <c r="H365" s="24" t="e">
        <f>VLOOKUP($B365,#REF!,14,FALSE)</f>
        <v>#REF!</v>
      </c>
      <c r="I365" s="21" t="e">
        <f t="shared" si="44"/>
        <v>#REF!</v>
      </c>
      <c r="J365" s="22" t="e">
        <f t="shared" si="45"/>
        <v>#REF!</v>
      </c>
      <c r="K365" s="56" t="s">
        <v>159</v>
      </c>
      <c r="L365" s="51">
        <v>2310.9299999999998</v>
      </c>
      <c r="M365" s="17" t="e">
        <f t="shared" si="41"/>
        <v>#REF!</v>
      </c>
    </row>
    <row r="366" spans="1:13" s="51" customFormat="1">
      <c r="A366" s="26" t="s">
        <v>1317</v>
      </c>
      <c r="B366" s="5" t="s">
        <v>42</v>
      </c>
      <c r="C366" s="5" t="e">
        <f>VLOOKUP($B366,#REF!,2,FALSE)</f>
        <v>#REF!</v>
      </c>
      <c r="D366" s="4" t="e">
        <f>VLOOKUP($B366,#REF!,3,FALSE)</f>
        <v>#REF!</v>
      </c>
      <c r="E366" s="5" t="e">
        <f>VLOOKUP($B366,#REF!,4,FALSE)</f>
        <v>#REF!</v>
      </c>
      <c r="F366" s="19">
        <v>1</v>
      </c>
      <c r="G366" s="120" t="e">
        <f>VLOOKUP($B366,#REF!,13,FALSE)</f>
        <v>#REF!</v>
      </c>
      <c r="H366" s="24" t="e">
        <f>VLOOKUP($B366,#REF!,14,FALSE)</f>
        <v>#REF!</v>
      </c>
      <c r="I366" s="21" t="e">
        <f t="shared" si="44"/>
        <v>#REF!</v>
      </c>
      <c r="J366" s="22" t="e">
        <f t="shared" si="45"/>
        <v>#REF!</v>
      </c>
      <c r="K366" s="56" t="s">
        <v>159</v>
      </c>
      <c r="L366" s="51">
        <v>2137.4299999999998</v>
      </c>
      <c r="M366" s="17" t="e">
        <f t="shared" si="41"/>
        <v>#REF!</v>
      </c>
    </row>
    <row r="367" spans="1:13" s="51" customFormat="1">
      <c r="A367" s="26" t="s">
        <v>1318</v>
      </c>
      <c r="B367" s="5" t="s">
        <v>43</v>
      </c>
      <c r="C367" s="5" t="e">
        <f>VLOOKUP($B367,#REF!,2,FALSE)</f>
        <v>#REF!</v>
      </c>
      <c r="D367" s="4" t="e">
        <f>VLOOKUP($B367,#REF!,3,FALSE)</f>
        <v>#REF!</v>
      </c>
      <c r="E367" s="5" t="e">
        <f>VLOOKUP($B367,#REF!,4,FALSE)</f>
        <v>#REF!</v>
      </c>
      <c r="F367" s="19">
        <v>1</v>
      </c>
      <c r="G367" s="120" t="e">
        <f>VLOOKUP($B367,#REF!,13,FALSE)</f>
        <v>#REF!</v>
      </c>
      <c r="H367" s="24" t="e">
        <f>VLOOKUP($B367,#REF!,14,FALSE)</f>
        <v>#REF!</v>
      </c>
      <c r="I367" s="21" t="e">
        <f t="shared" si="44"/>
        <v>#REF!</v>
      </c>
      <c r="J367" s="22" t="e">
        <f t="shared" si="45"/>
        <v>#REF!</v>
      </c>
      <c r="K367" s="56" t="s">
        <v>159</v>
      </c>
      <c r="L367" s="51">
        <v>4349.9399999999996</v>
      </c>
      <c r="M367" s="17" t="e">
        <f t="shared" si="41"/>
        <v>#REF!</v>
      </c>
    </row>
    <row r="368" spans="1:13" s="51" customFormat="1">
      <c r="A368" s="26" t="s">
        <v>1319</v>
      </c>
      <c r="B368" s="5" t="s">
        <v>44</v>
      </c>
      <c r="C368" s="5" t="e">
        <f>VLOOKUP($B368,#REF!,2,FALSE)</f>
        <v>#REF!</v>
      </c>
      <c r="D368" s="4" t="e">
        <f>VLOOKUP($B368,#REF!,3,FALSE)</f>
        <v>#REF!</v>
      </c>
      <c r="E368" s="5" t="e">
        <f>VLOOKUP($B368,#REF!,4,FALSE)</f>
        <v>#REF!</v>
      </c>
      <c r="F368" s="19">
        <v>1</v>
      </c>
      <c r="G368" s="120" t="e">
        <f>VLOOKUP($B368,#REF!,13,FALSE)</f>
        <v>#REF!</v>
      </c>
      <c r="H368" s="24" t="e">
        <f>VLOOKUP($B368,#REF!,14,FALSE)</f>
        <v>#REF!</v>
      </c>
      <c r="I368" s="21" t="e">
        <f t="shared" si="44"/>
        <v>#REF!</v>
      </c>
      <c r="J368" s="22" t="e">
        <f t="shared" si="45"/>
        <v>#REF!</v>
      </c>
      <c r="K368" s="56" t="s">
        <v>159</v>
      </c>
      <c r="L368" s="51">
        <v>4349.93</v>
      </c>
      <c r="M368" s="17" t="e">
        <f t="shared" si="41"/>
        <v>#REF!</v>
      </c>
    </row>
    <row r="369" spans="1:13" s="51" customFormat="1">
      <c r="A369" s="26" t="s">
        <v>1320</v>
      </c>
      <c r="B369" s="5" t="s">
        <v>45</v>
      </c>
      <c r="C369" s="5" t="e">
        <f>VLOOKUP($B369,#REF!,2,FALSE)</f>
        <v>#REF!</v>
      </c>
      <c r="D369" s="4" t="e">
        <f>VLOOKUP($B369,#REF!,3,FALSE)</f>
        <v>#REF!</v>
      </c>
      <c r="E369" s="5" t="e">
        <f>VLOOKUP($B369,#REF!,4,FALSE)</f>
        <v>#REF!</v>
      </c>
      <c r="F369" s="19">
        <v>545</v>
      </c>
      <c r="G369" s="120" t="e">
        <f>VLOOKUP($B369,#REF!,13,FALSE)</f>
        <v>#REF!</v>
      </c>
      <c r="H369" s="24" t="e">
        <f>VLOOKUP($B369,#REF!,14,FALSE)</f>
        <v>#REF!</v>
      </c>
      <c r="I369" s="21" t="e">
        <f t="shared" si="44"/>
        <v>#REF!</v>
      </c>
      <c r="J369" s="22" t="e">
        <f t="shared" si="45"/>
        <v>#REF!</v>
      </c>
      <c r="K369" s="56" t="s">
        <v>159</v>
      </c>
      <c r="L369" s="51">
        <v>33229.160000000003</v>
      </c>
      <c r="M369" s="17" t="e">
        <f t="shared" si="41"/>
        <v>#REF!</v>
      </c>
    </row>
    <row r="370" spans="1:13" s="51" customFormat="1">
      <c r="A370" s="26" t="s">
        <v>1321</v>
      </c>
      <c r="B370" s="5" t="s">
        <v>46</v>
      </c>
      <c r="C370" s="5" t="e">
        <f>VLOOKUP($B370,#REF!,2,FALSE)</f>
        <v>#REF!</v>
      </c>
      <c r="D370" s="4" t="e">
        <f>VLOOKUP($B370,#REF!,3,FALSE)</f>
        <v>#REF!</v>
      </c>
      <c r="E370" s="5" t="e">
        <f>VLOOKUP($B370,#REF!,4,FALSE)</f>
        <v>#REF!</v>
      </c>
      <c r="F370" s="19">
        <v>3740</v>
      </c>
      <c r="G370" s="120" t="e">
        <f>VLOOKUP($B370,#REF!,13,FALSE)</f>
        <v>#REF!</v>
      </c>
      <c r="H370" s="24" t="e">
        <f>VLOOKUP($B370,#REF!,14,FALSE)</f>
        <v>#REF!</v>
      </c>
      <c r="I370" s="21" t="e">
        <f t="shared" si="44"/>
        <v>#REF!</v>
      </c>
      <c r="J370" s="22" t="e">
        <f t="shared" si="45"/>
        <v>#REF!</v>
      </c>
      <c r="K370" s="56" t="s">
        <v>159</v>
      </c>
      <c r="L370" s="51">
        <v>419676.52</v>
      </c>
      <c r="M370" s="17" t="e">
        <f t="shared" si="41"/>
        <v>#REF!</v>
      </c>
    </row>
    <row r="371" spans="1:13" s="51" customFormat="1">
      <c r="A371" s="26" t="s">
        <v>1322</v>
      </c>
      <c r="B371" s="5" t="s">
        <v>213</v>
      </c>
      <c r="C371" s="5" t="e">
        <f>VLOOKUP($B371,#REF!,2,FALSE)</f>
        <v>#REF!</v>
      </c>
      <c r="D371" s="4" t="e">
        <f>VLOOKUP($B371,#REF!,3,FALSE)</f>
        <v>#REF!</v>
      </c>
      <c r="E371" s="5" t="e">
        <f>VLOOKUP($B371,#REF!,4,FALSE)</f>
        <v>#REF!</v>
      </c>
      <c r="F371" s="19">
        <v>990</v>
      </c>
      <c r="G371" s="120" t="e">
        <f>VLOOKUP($B371,#REF!,13,FALSE)</f>
        <v>#REF!</v>
      </c>
      <c r="H371" s="24" t="e">
        <f>VLOOKUP($B371,#REF!,14,FALSE)</f>
        <v>#REF!</v>
      </c>
      <c r="I371" s="21" t="e">
        <f t="shared" si="44"/>
        <v>#REF!</v>
      </c>
      <c r="J371" s="22" t="e">
        <f t="shared" si="45"/>
        <v>#REF!</v>
      </c>
      <c r="K371" s="56" t="s">
        <v>159</v>
      </c>
      <c r="L371" s="51">
        <v>73352.95</v>
      </c>
      <c r="M371" s="17" t="e">
        <f t="shared" si="41"/>
        <v>#REF!</v>
      </c>
    </row>
    <row r="372" spans="1:13" s="51" customFormat="1">
      <c r="A372" s="26" t="s">
        <v>1323</v>
      </c>
      <c r="B372" s="5" t="s">
        <v>47</v>
      </c>
      <c r="C372" s="5" t="e">
        <f>VLOOKUP($B372,#REF!,2,FALSE)</f>
        <v>#REF!</v>
      </c>
      <c r="D372" s="4" t="e">
        <f>VLOOKUP($B372,#REF!,3,FALSE)</f>
        <v>#REF!</v>
      </c>
      <c r="E372" s="5" t="e">
        <f>VLOOKUP($B372,#REF!,4,FALSE)</f>
        <v>#REF!</v>
      </c>
      <c r="F372" s="19">
        <v>5368</v>
      </c>
      <c r="G372" s="120" t="e">
        <f>VLOOKUP($B372,#REF!,13,FALSE)</f>
        <v>#REF!</v>
      </c>
      <c r="H372" s="24" t="e">
        <f>VLOOKUP($B372,#REF!,14,FALSE)</f>
        <v>#REF!</v>
      </c>
      <c r="I372" s="21" t="e">
        <f t="shared" si="44"/>
        <v>#REF!</v>
      </c>
      <c r="J372" s="22" t="e">
        <f t="shared" si="45"/>
        <v>#REF!</v>
      </c>
      <c r="K372" s="56" t="s">
        <v>159</v>
      </c>
      <c r="L372" s="51">
        <v>13681.01</v>
      </c>
      <c r="M372" s="17" t="e">
        <f t="shared" si="41"/>
        <v>#REF!</v>
      </c>
    </row>
    <row r="373" spans="1:13" s="51" customFormat="1">
      <c r="A373" s="26" t="s">
        <v>1324</v>
      </c>
      <c r="B373" s="145" t="s">
        <v>136</v>
      </c>
      <c r="C373" s="145" t="e">
        <f>VLOOKUP($B373,#REF!,2,FALSE)</f>
        <v>#REF!</v>
      </c>
      <c r="D373" s="162" t="e">
        <f>VLOOKUP($B373,#REF!,3,FALSE)</f>
        <v>#REF!</v>
      </c>
      <c r="E373" s="145" t="e">
        <f>VLOOKUP($B373,#REF!,4,FALSE)</f>
        <v>#REF!</v>
      </c>
      <c r="F373" s="148">
        <v>1</v>
      </c>
      <c r="G373" s="163" t="e">
        <f>VLOOKUP($B373,#REF!,13,FALSE)</f>
        <v>#REF!</v>
      </c>
      <c r="H373" s="164" t="e">
        <f>VLOOKUP($B373,#REF!,14,FALSE)</f>
        <v>#REF!</v>
      </c>
      <c r="I373" s="165" t="e">
        <f t="shared" si="44"/>
        <v>#REF!</v>
      </c>
      <c r="J373" s="22" t="e">
        <f t="shared" si="45"/>
        <v>#REF!</v>
      </c>
      <c r="K373" s="56" t="s">
        <v>159</v>
      </c>
      <c r="L373" s="51">
        <v>2886.19</v>
      </c>
      <c r="M373" s="17" t="e">
        <f t="shared" si="41"/>
        <v>#REF!</v>
      </c>
    </row>
    <row r="374" spans="1:13" s="51" customFormat="1">
      <c r="A374" s="26" t="s">
        <v>1325</v>
      </c>
      <c r="B374" s="145" t="s">
        <v>150</v>
      </c>
      <c r="C374" s="145" t="e">
        <f>VLOOKUP($B374,#REF!,2,FALSE)</f>
        <v>#REF!</v>
      </c>
      <c r="D374" s="162" t="e">
        <f>VLOOKUP($B374,#REF!,3,FALSE)</f>
        <v>#REF!</v>
      </c>
      <c r="E374" s="145" t="e">
        <f>VLOOKUP($B374,#REF!,4,FALSE)</f>
        <v>#REF!</v>
      </c>
      <c r="F374" s="148">
        <v>48</v>
      </c>
      <c r="G374" s="163" t="e">
        <f>VLOOKUP($B374,#REF!,13,FALSE)</f>
        <v>#REF!</v>
      </c>
      <c r="H374" s="164" t="e">
        <f>VLOOKUP($B374,#REF!,14,FALSE)</f>
        <v>#REF!</v>
      </c>
      <c r="I374" s="165" t="e">
        <f t="shared" si="44"/>
        <v>#REF!</v>
      </c>
      <c r="J374" s="22" t="e">
        <f t="shared" si="45"/>
        <v>#REF!</v>
      </c>
      <c r="K374" s="56" t="s">
        <v>159</v>
      </c>
      <c r="L374" s="51">
        <v>853.99</v>
      </c>
      <c r="M374" s="17" t="e">
        <f t="shared" si="41"/>
        <v>#REF!</v>
      </c>
    </row>
    <row r="375" spans="1:13" s="51" customFormat="1">
      <c r="A375" s="26" t="s">
        <v>1326</v>
      </c>
      <c r="B375" s="145" t="s">
        <v>151</v>
      </c>
      <c r="C375" s="145" t="e">
        <f>VLOOKUP($B375,#REF!,2,FALSE)</f>
        <v>#REF!</v>
      </c>
      <c r="D375" s="162" t="e">
        <f>VLOOKUP($B375,#REF!,3,FALSE)</f>
        <v>#REF!</v>
      </c>
      <c r="E375" s="145" t="e">
        <f>VLOOKUP($B375,#REF!,4,FALSE)</f>
        <v>#REF!</v>
      </c>
      <c r="F375" s="148">
        <v>249</v>
      </c>
      <c r="G375" s="163" t="e">
        <f>VLOOKUP($B375,#REF!,13,FALSE)</f>
        <v>#REF!</v>
      </c>
      <c r="H375" s="164" t="e">
        <f>VLOOKUP($B375,#REF!,14,FALSE)</f>
        <v>#REF!</v>
      </c>
      <c r="I375" s="165" t="e">
        <f t="shared" si="44"/>
        <v>#REF!</v>
      </c>
      <c r="J375" s="22" t="e">
        <f t="shared" si="45"/>
        <v>#REF!</v>
      </c>
      <c r="K375" s="56" t="s">
        <v>159</v>
      </c>
      <c r="L375" s="51">
        <v>4430.05</v>
      </c>
      <c r="M375" s="17" t="e">
        <f t="shared" si="41"/>
        <v>#REF!</v>
      </c>
    </row>
    <row r="376" spans="1:13" s="51" customFormat="1">
      <c r="A376" s="26" t="s">
        <v>1327</v>
      </c>
      <c r="B376" s="145" t="s">
        <v>248</v>
      </c>
      <c r="C376" s="145" t="e">
        <f>VLOOKUP($B376,#REF!,2,FALSE)</f>
        <v>#REF!</v>
      </c>
      <c r="D376" s="162" t="e">
        <f>VLOOKUP($B376,#REF!,3,FALSE)</f>
        <v>#REF!</v>
      </c>
      <c r="E376" s="145" t="e">
        <f>VLOOKUP($B376,#REF!,4,FALSE)</f>
        <v>#REF!</v>
      </c>
      <c r="F376" s="148">
        <v>69</v>
      </c>
      <c r="G376" s="163" t="e">
        <f>VLOOKUP($B376,#REF!,13,FALSE)</f>
        <v>#REF!</v>
      </c>
      <c r="H376" s="164" t="e">
        <f>VLOOKUP($B376,#REF!,14,FALSE)</f>
        <v>#REF!</v>
      </c>
      <c r="I376" s="165" t="e">
        <f t="shared" si="44"/>
        <v>#REF!</v>
      </c>
      <c r="J376" s="22" t="e">
        <f t="shared" si="45"/>
        <v>#REF!</v>
      </c>
      <c r="K376" s="56" t="s">
        <v>159</v>
      </c>
      <c r="L376" s="51">
        <v>1227.5999999999999</v>
      </c>
      <c r="M376" s="17" t="e">
        <f t="shared" si="41"/>
        <v>#REF!</v>
      </c>
    </row>
    <row r="377" spans="1:13" s="51" customFormat="1">
      <c r="A377" s="26" t="s">
        <v>1328</v>
      </c>
      <c r="B377" s="145" t="s">
        <v>152</v>
      </c>
      <c r="C377" s="145" t="e">
        <f>VLOOKUP($B377,#REF!,2,FALSE)</f>
        <v>#REF!</v>
      </c>
      <c r="D377" s="162" t="e">
        <f>VLOOKUP($B377,#REF!,3,FALSE)</f>
        <v>#REF!</v>
      </c>
      <c r="E377" s="145" t="e">
        <f>VLOOKUP($B377,#REF!,4,FALSE)</f>
        <v>#REF!</v>
      </c>
      <c r="F377" s="148">
        <v>852</v>
      </c>
      <c r="G377" s="163" t="e">
        <f>VLOOKUP($B377,#REF!,13,FALSE)</f>
        <v>#REF!</v>
      </c>
      <c r="H377" s="164" t="e">
        <f>VLOOKUP($B377,#REF!,14,FALSE)</f>
        <v>#REF!</v>
      </c>
      <c r="I377" s="165" t="e">
        <f t="shared" si="44"/>
        <v>#REF!</v>
      </c>
      <c r="J377" s="22" t="e">
        <f t="shared" si="45"/>
        <v>#REF!</v>
      </c>
      <c r="K377" s="56" t="s">
        <v>159</v>
      </c>
      <c r="L377" s="51">
        <v>13373.07</v>
      </c>
      <c r="M377" s="17" t="e">
        <f t="shared" si="41"/>
        <v>#REF!</v>
      </c>
    </row>
    <row r="378" spans="1:13" s="51" customFormat="1">
      <c r="A378" s="138" t="s">
        <v>1329</v>
      </c>
      <c r="B378" s="139"/>
      <c r="C378" s="139"/>
      <c r="D378" s="140" t="s">
        <v>16</v>
      </c>
      <c r="E378" s="140"/>
      <c r="F378" s="140"/>
      <c r="G378" s="140"/>
      <c r="H378" s="140"/>
      <c r="I378" s="140"/>
      <c r="J378" s="143" t="e">
        <f>SUM(J379,J394)</f>
        <v>#REF!</v>
      </c>
      <c r="L378" s="51">
        <v>540462.49</v>
      </c>
      <c r="M378" s="17" t="e">
        <f t="shared" si="41"/>
        <v>#REF!</v>
      </c>
    </row>
    <row r="379" spans="1:13" s="51" customFormat="1">
      <c r="A379" s="47" t="s">
        <v>1330</v>
      </c>
      <c r="B379" s="48"/>
      <c r="C379" s="48"/>
      <c r="D379" s="53" t="s">
        <v>249</v>
      </c>
      <c r="E379" s="53"/>
      <c r="F379" s="53"/>
      <c r="G379" s="120"/>
      <c r="H379" s="24"/>
      <c r="I379" s="53"/>
      <c r="J379" s="55" t="e">
        <f>SUM(J380:J393)</f>
        <v>#REF!</v>
      </c>
      <c r="L379" s="51">
        <v>473976.64</v>
      </c>
      <c r="M379" s="17" t="e">
        <f t="shared" si="41"/>
        <v>#REF!</v>
      </c>
    </row>
    <row r="380" spans="1:13" s="51" customFormat="1">
      <c r="A380" s="26" t="s">
        <v>1331</v>
      </c>
      <c r="B380" s="5" t="s">
        <v>250</v>
      </c>
      <c r="C380" s="5" t="e">
        <f>VLOOKUP($B380,#REF!,2,FALSE)</f>
        <v>#REF!</v>
      </c>
      <c r="D380" s="4" t="e">
        <f>VLOOKUP($B380,#REF!,3,FALSE)</f>
        <v>#REF!</v>
      </c>
      <c r="E380" s="5" t="e">
        <f>VLOOKUP($B380,#REF!,4,FALSE)</f>
        <v>#REF!</v>
      </c>
      <c r="F380" s="19">
        <v>2</v>
      </c>
      <c r="G380" s="120" t="e">
        <f>VLOOKUP($B380,#REF!,13,FALSE)</f>
        <v>#REF!</v>
      </c>
      <c r="H380" s="24" t="e">
        <f>VLOOKUP($B380,#REF!,14,FALSE)</f>
        <v>#REF!</v>
      </c>
      <c r="I380" s="21" t="e">
        <f t="shared" ref="I380:I393" si="46">G380*H380</f>
        <v>#REF!</v>
      </c>
      <c r="J380" s="22" t="e">
        <f t="shared" ref="J380:J393" si="47">ROUND(F380*(G380+I380),2)</f>
        <v>#REF!</v>
      </c>
      <c r="K380" s="56" t="s">
        <v>159</v>
      </c>
      <c r="L380" s="51">
        <v>225529.98</v>
      </c>
      <c r="M380" s="17" t="e">
        <f t="shared" si="41"/>
        <v>#REF!</v>
      </c>
    </row>
    <row r="381" spans="1:13" s="51" customFormat="1">
      <c r="A381" s="26" t="s">
        <v>1332</v>
      </c>
      <c r="B381" s="5" t="s">
        <v>48</v>
      </c>
      <c r="C381" s="5" t="e">
        <f>VLOOKUP($B381,#REF!,2,FALSE)</f>
        <v>#REF!</v>
      </c>
      <c r="D381" s="4" t="e">
        <f>VLOOKUP($B381,#REF!,3,FALSE)</f>
        <v>#REF!</v>
      </c>
      <c r="E381" s="5" t="e">
        <f>VLOOKUP($B381,#REF!,4,FALSE)</f>
        <v>#REF!</v>
      </c>
      <c r="F381" s="19">
        <v>1</v>
      </c>
      <c r="G381" s="120" t="e">
        <f>VLOOKUP($B381,#REF!,13,FALSE)</f>
        <v>#REF!</v>
      </c>
      <c r="H381" s="24" t="e">
        <f>VLOOKUP($B381,#REF!,14,FALSE)</f>
        <v>#REF!</v>
      </c>
      <c r="I381" s="21" t="e">
        <f t="shared" si="46"/>
        <v>#REF!</v>
      </c>
      <c r="J381" s="22" t="e">
        <f t="shared" si="47"/>
        <v>#REF!</v>
      </c>
      <c r="K381" s="56" t="s">
        <v>159</v>
      </c>
      <c r="L381" s="51">
        <v>37441.85</v>
      </c>
      <c r="M381" s="17" t="e">
        <f t="shared" si="41"/>
        <v>#REF!</v>
      </c>
    </row>
    <row r="382" spans="1:13" s="51" customFormat="1">
      <c r="A382" s="26" t="s">
        <v>1333</v>
      </c>
      <c r="B382" s="5" t="s">
        <v>49</v>
      </c>
      <c r="C382" s="5" t="e">
        <f>VLOOKUP($B382,#REF!,2,FALSE)</f>
        <v>#REF!</v>
      </c>
      <c r="D382" s="4" t="e">
        <f>VLOOKUP($B382,#REF!,3,FALSE)</f>
        <v>#REF!</v>
      </c>
      <c r="E382" s="5" t="e">
        <f>VLOOKUP($B382,#REF!,4,FALSE)</f>
        <v>#REF!</v>
      </c>
      <c r="F382" s="19">
        <v>1</v>
      </c>
      <c r="G382" s="120" t="e">
        <f>VLOOKUP($B382,#REF!,13,FALSE)</f>
        <v>#REF!</v>
      </c>
      <c r="H382" s="24" t="e">
        <f>VLOOKUP($B382,#REF!,14,FALSE)</f>
        <v>#REF!</v>
      </c>
      <c r="I382" s="21" t="e">
        <f t="shared" si="46"/>
        <v>#REF!</v>
      </c>
      <c r="J382" s="22" t="e">
        <f t="shared" si="47"/>
        <v>#REF!</v>
      </c>
      <c r="K382" s="56" t="s">
        <v>159</v>
      </c>
      <c r="L382" s="51">
        <v>41840.1</v>
      </c>
      <c r="M382" s="17" t="e">
        <f t="shared" si="41"/>
        <v>#REF!</v>
      </c>
    </row>
    <row r="383" spans="1:13" s="51" customFormat="1">
      <c r="A383" s="26" t="s">
        <v>1334</v>
      </c>
      <c r="B383" s="5" t="s">
        <v>50</v>
      </c>
      <c r="C383" s="5" t="e">
        <f>VLOOKUP($B383,#REF!,2,FALSE)</f>
        <v>#REF!</v>
      </c>
      <c r="D383" s="4" t="e">
        <f>VLOOKUP($B383,#REF!,3,FALSE)</f>
        <v>#REF!</v>
      </c>
      <c r="E383" s="5" t="e">
        <f>VLOOKUP($B383,#REF!,4,FALSE)</f>
        <v>#REF!</v>
      </c>
      <c r="F383" s="19">
        <v>1</v>
      </c>
      <c r="G383" s="120" t="e">
        <f>VLOOKUP($B383,#REF!,13,FALSE)</f>
        <v>#REF!</v>
      </c>
      <c r="H383" s="24" t="e">
        <f>VLOOKUP($B383,#REF!,14,FALSE)</f>
        <v>#REF!</v>
      </c>
      <c r="I383" s="21" t="e">
        <f t="shared" si="46"/>
        <v>#REF!</v>
      </c>
      <c r="J383" s="22" t="e">
        <f t="shared" si="47"/>
        <v>#REF!</v>
      </c>
      <c r="K383" s="56" t="s">
        <v>159</v>
      </c>
      <c r="L383" s="51">
        <v>64912.76</v>
      </c>
      <c r="M383" s="17" t="e">
        <f t="shared" si="41"/>
        <v>#REF!</v>
      </c>
    </row>
    <row r="384" spans="1:13" s="51" customFormat="1">
      <c r="A384" s="26" t="s">
        <v>1335</v>
      </c>
      <c r="B384" s="5" t="s">
        <v>51</v>
      </c>
      <c r="C384" s="5" t="e">
        <f>VLOOKUP($B384,#REF!,2,FALSE)</f>
        <v>#REF!</v>
      </c>
      <c r="D384" s="4" t="e">
        <f>VLOOKUP($B384,#REF!,3,FALSE)</f>
        <v>#REF!</v>
      </c>
      <c r="E384" s="5" t="e">
        <f>VLOOKUP($B384,#REF!,4,FALSE)</f>
        <v>#REF!</v>
      </c>
      <c r="F384" s="19">
        <v>1</v>
      </c>
      <c r="G384" s="120" t="e">
        <f>VLOOKUP($B384,#REF!,13,FALSE)</f>
        <v>#REF!</v>
      </c>
      <c r="H384" s="24" t="e">
        <f>VLOOKUP($B384,#REF!,14,FALSE)</f>
        <v>#REF!</v>
      </c>
      <c r="I384" s="21" t="e">
        <f t="shared" si="46"/>
        <v>#REF!</v>
      </c>
      <c r="J384" s="22" t="e">
        <f t="shared" si="47"/>
        <v>#REF!</v>
      </c>
      <c r="K384" s="56" t="s">
        <v>159</v>
      </c>
      <c r="L384" s="51">
        <v>32456.38</v>
      </c>
      <c r="M384" s="17" t="e">
        <f t="shared" si="41"/>
        <v>#REF!</v>
      </c>
    </row>
    <row r="385" spans="1:13" s="51" customFormat="1">
      <c r="A385" s="26" t="s">
        <v>1336</v>
      </c>
      <c r="B385" s="5" t="s">
        <v>52</v>
      </c>
      <c r="C385" s="5" t="e">
        <f>VLOOKUP($B385,#REF!,2,FALSE)</f>
        <v>#REF!</v>
      </c>
      <c r="D385" s="4" t="e">
        <f>VLOOKUP($B385,#REF!,3,FALSE)</f>
        <v>#REF!</v>
      </c>
      <c r="E385" s="5" t="e">
        <f>VLOOKUP($B385,#REF!,4,FALSE)</f>
        <v>#REF!</v>
      </c>
      <c r="F385" s="19">
        <v>1</v>
      </c>
      <c r="G385" s="120" t="e">
        <f>VLOOKUP($B385,#REF!,13,FALSE)</f>
        <v>#REF!</v>
      </c>
      <c r="H385" s="24" t="e">
        <f>VLOOKUP($B385,#REF!,14,FALSE)</f>
        <v>#REF!</v>
      </c>
      <c r="I385" s="21" t="e">
        <f t="shared" si="46"/>
        <v>#REF!</v>
      </c>
      <c r="J385" s="22" t="e">
        <f t="shared" si="47"/>
        <v>#REF!</v>
      </c>
      <c r="K385" s="56" t="s">
        <v>159</v>
      </c>
      <c r="L385" s="51">
        <v>16228.2</v>
      </c>
      <c r="M385" s="17" t="e">
        <f t="shared" si="41"/>
        <v>#REF!</v>
      </c>
    </row>
    <row r="386" spans="1:13" s="51" customFormat="1">
      <c r="A386" s="26" t="s">
        <v>1337</v>
      </c>
      <c r="B386" s="5" t="s">
        <v>32</v>
      </c>
      <c r="C386" s="5" t="e">
        <f>VLOOKUP($B386,#REF!,2,FALSE)</f>
        <v>#REF!</v>
      </c>
      <c r="D386" s="4" t="e">
        <f>VLOOKUP($B386,#REF!,3,FALSE)</f>
        <v>#REF!</v>
      </c>
      <c r="E386" s="5" t="e">
        <f>VLOOKUP($B386,#REF!,4,FALSE)</f>
        <v>#REF!</v>
      </c>
      <c r="F386" s="19">
        <v>270</v>
      </c>
      <c r="G386" s="120" t="e">
        <f>VLOOKUP($B386,#REF!,13,FALSE)</f>
        <v>#REF!</v>
      </c>
      <c r="H386" s="24" t="e">
        <f>VLOOKUP($B386,#REF!,14,FALSE)</f>
        <v>#REF!</v>
      </c>
      <c r="I386" s="21" t="e">
        <f t="shared" si="46"/>
        <v>#REF!</v>
      </c>
      <c r="J386" s="22" t="e">
        <f t="shared" si="47"/>
        <v>#REF!</v>
      </c>
      <c r="K386" s="56" t="s">
        <v>159</v>
      </c>
      <c r="L386" s="51">
        <v>40566.43</v>
      </c>
      <c r="M386" s="17" t="e">
        <f t="shared" si="41"/>
        <v>#REF!</v>
      </c>
    </row>
    <row r="387" spans="1:13" s="51" customFormat="1">
      <c r="A387" s="26" t="s">
        <v>1338</v>
      </c>
      <c r="B387" s="5" t="s">
        <v>251</v>
      </c>
      <c r="C387" s="5" t="e">
        <f>VLOOKUP($B387,#REF!,2,FALSE)</f>
        <v>#REF!</v>
      </c>
      <c r="D387" s="4" t="e">
        <f>VLOOKUP($B387,#REF!,3,FALSE)</f>
        <v>#REF!</v>
      </c>
      <c r="E387" s="5" t="e">
        <f>VLOOKUP($B387,#REF!,4,FALSE)</f>
        <v>#REF!</v>
      </c>
      <c r="F387" s="19">
        <v>90</v>
      </c>
      <c r="G387" s="120" t="e">
        <f>VLOOKUP($B387,#REF!,13,FALSE)</f>
        <v>#REF!</v>
      </c>
      <c r="H387" s="24" t="e">
        <f>VLOOKUP($B387,#REF!,14,FALSE)</f>
        <v>#REF!</v>
      </c>
      <c r="I387" s="21" t="e">
        <f t="shared" si="46"/>
        <v>#REF!</v>
      </c>
      <c r="J387" s="22" t="e">
        <f t="shared" si="47"/>
        <v>#REF!</v>
      </c>
      <c r="K387" s="56" t="s">
        <v>159</v>
      </c>
      <c r="L387" s="51">
        <v>7352.79</v>
      </c>
      <c r="M387" s="17" t="e">
        <f t="shared" si="41"/>
        <v>#REF!</v>
      </c>
    </row>
    <row r="388" spans="1:13" s="51" customFormat="1">
      <c r="A388" s="26" t="s">
        <v>1339</v>
      </c>
      <c r="B388" s="5" t="s">
        <v>137</v>
      </c>
      <c r="C388" s="5" t="e">
        <f>VLOOKUP($B388,#REF!,2,FALSE)</f>
        <v>#REF!</v>
      </c>
      <c r="D388" s="4" t="e">
        <f>VLOOKUP($B388,#REF!,3,FALSE)</f>
        <v>#REF!</v>
      </c>
      <c r="E388" s="5" t="e">
        <f>VLOOKUP($B388,#REF!,4,FALSE)</f>
        <v>#REF!</v>
      </c>
      <c r="F388" s="19">
        <v>150</v>
      </c>
      <c r="G388" s="120" t="e">
        <f>VLOOKUP($B388,#REF!,13,FALSE)</f>
        <v>#REF!</v>
      </c>
      <c r="H388" s="24" t="e">
        <f>VLOOKUP($B388,#REF!,14,FALSE)</f>
        <v>#REF!</v>
      </c>
      <c r="I388" s="21" t="e">
        <f t="shared" si="46"/>
        <v>#REF!</v>
      </c>
      <c r="J388" s="22" t="e">
        <f t="shared" si="47"/>
        <v>#REF!</v>
      </c>
      <c r="K388" s="56" t="s">
        <v>159</v>
      </c>
      <c r="L388" s="51">
        <v>3824.72</v>
      </c>
      <c r="M388" s="17" t="e">
        <f t="shared" si="41"/>
        <v>#REF!</v>
      </c>
    </row>
    <row r="389" spans="1:13" s="51" customFormat="1">
      <c r="A389" s="26" t="s">
        <v>1340</v>
      </c>
      <c r="B389" s="5" t="s">
        <v>33</v>
      </c>
      <c r="C389" s="5" t="e">
        <f>VLOOKUP($B389,#REF!,2,FALSE)</f>
        <v>#REF!</v>
      </c>
      <c r="D389" s="4" t="e">
        <f>VLOOKUP($B389,#REF!,3,FALSE)</f>
        <v>#REF!</v>
      </c>
      <c r="E389" s="5" t="e">
        <f>VLOOKUP($B389,#REF!,4,FALSE)</f>
        <v>#REF!</v>
      </c>
      <c r="F389" s="19">
        <v>40</v>
      </c>
      <c r="G389" s="120" t="e">
        <f>VLOOKUP($B389,#REF!,13,FALSE)</f>
        <v>#REF!</v>
      </c>
      <c r="H389" s="24" t="e">
        <f>VLOOKUP($B389,#REF!,14,FALSE)</f>
        <v>#REF!</v>
      </c>
      <c r="I389" s="21" t="e">
        <f t="shared" si="46"/>
        <v>#REF!</v>
      </c>
      <c r="J389" s="22" t="e">
        <f t="shared" si="47"/>
        <v>#REF!</v>
      </c>
      <c r="K389" s="56" t="s">
        <v>159</v>
      </c>
      <c r="L389" s="51">
        <v>784.96</v>
      </c>
      <c r="M389" s="17" t="e">
        <f t="shared" si="41"/>
        <v>#REF!</v>
      </c>
    </row>
    <row r="390" spans="1:13" s="51" customFormat="1">
      <c r="A390" s="26" t="s">
        <v>1341</v>
      </c>
      <c r="B390" s="5" t="s">
        <v>138</v>
      </c>
      <c r="C390" s="5" t="e">
        <f>VLOOKUP($B390,#REF!,2,FALSE)</f>
        <v>#REF!</v>
      </c>
      <c r="D390" s="4" t="e">
        <f>VLOOKUP($B390,#REF!,3,FALSE)</f>
        <v>#REF!</v>
      </c>
      <c r="E390" s="5" t="e">
        <f>VLOOKUP($B390,#REF!,4,FALSE)</f>
        <v>#REF!</v>
      </c>
      <c r="F390" s="19">
        <v>50</v>
      </c>
      <c r="G390" s="120" t="e">
        <f>VLOOKUP($B390,#REF!,13,FALSE)</f>
        <v>#REF!</v>
      </c>
      <c r="H390" s="24" t="e">
        <f>VLOOKUP($B390,#REF!,14,FALSE)</f>
        <v>#REF!</v>
      </c>
      <c r="I390" s="21" t="e">
        <f t="shared" si="46"/>
        <v>#REF!</v>
      </c>
      <c r="J390" s="22" t="e">
        <f t="shared" si="47"/>
        <v>#REF!</v>
      </c>
      <c r="K390" s="56" t="s">
        <v>159</v>
      </c>
      <c r="L390" s="51">
        <v>686.9</v>
      </c>
      <c r="M390" s="17" t="e">
        <f t="shared" si="41"/>
        <v>#REF!</v>
      </c>
    </row>
    <row r="391" spans="1:13" s="51" customFormat="1">
      <c r="A391" s="26" t="s">
        <v>1342</v>
      </c>
      <c r="B391" s="5" t="s">
        <v>55</v>
      </c>
      <c r="C391" s="5" t="e">
        <f>VLOOKUP($B391,#REF!,2,FALSE)</f>
        <v>#REF!</v>
      </c>
      <c r="D391" s="4" t="e">
        <f>VLOOKUP($B391,#REF!,3,FALSE)</f>
        <v>#REF!</v>
      </c>
      <c r="E391" s="5" t="e">
        <f>VLOOKUP($B391,#REF!,4,FALSE)</f>
        <v>#REF!</v>
      </c>
      <c r="F391" s="19">
        <v>40</v>
      </c>
      <c r="G391" s="120" t="e">
        <f>VLOOKUP($B391,#REF!,13,FALSE)</f>
        <v>#REF!</v>
      </c>
      <c r="H391" s="24" t="e">
        <f>VLOOKUP($B391,#REF!,14,FALSE)</f>
        <v>#REF!</v>
      </c>
      <c r="I391" s="21" t="e">
        <f t="shared" si="46"/>
        <v>#REF!</v>
      </c>
      <c r="J391" s="22" t="e">
        <f t="shared" si="47"/>
        <v>#REF!</v>
      </c>
      <c r="K391" s="56" t="s">
        <v>159</v>
      </c>
      <c r="L391" s="51">
        <v>350.33</v>
      </c>
      <c r="M391" s="17" t="e">
        <f t="shared" ref="M391:M454" si="48">IF(L391=J391," ", "ERRO")</f>
        <v>#REF!</v>
      </c>
    </row>
    <row r="392" spans="1:13" s="51" customFormat="1">
      <c r="A392" s="26" t="s">
        <v>1343</v>
      </c>
      <c r="B392" s="5" t="s">
        <v>36</v>
      </c>
      <c r="C392" s="5" t="e">
        <f>VLOOKUP($B392,#REF!,2,FALSE)</f>
        <v>#REF!</v>
      </c>
      <c r="D392" s="4" t="e">
        <f>VLOOKUP($B392,#REF!,3,FALSE)</f>
        <v>#REF!</v>
      </c>
      <c r="E392" s="5" t="e">
        <f>VLOOKUP($B392,#REF!,4,FALSE)</f>
        <v>#REF!</v>
      </c>
      <c r="F392" s="19">
        <v>50</v>
      </c>
      <c r="G392" s="120" t="e">
        <f>VLOOKUP($B392,#REF!,13,FALSE)</f>
        <v>#REF!</v>
      </c>
      <c r="H392" s="24" t="e">
        <f>VLOOKUP($B392,#REF!,14,FALSE)</f>
        <v>#REF!</v>
      </c>
      <c r="I392" s="21" t="e">
        <f t="shared" si="46"/>
        <v>#REF!</v>
      </c>
      <c r="J392" s="22" t="e">
        <f t="shared" si="47"/>
        <v>#REF!</v>
      </c>
      <c r="K392" s="56" t="s">
        <v>159</v>
      </c>
      <c r="L392" s="51">
        <v>141.26</v>
      </c>
      <c r="M392" s="17" t="e">
        <f t="shared" si="48"/>
        <v>#REF!</v>
      </c>
    </row>
    <row r="393" spans="1:13" s="51" customFormat="1">
      <c r="A393" s="26" t="s">
        <v>1344</v>
      </c>
      <c r="B393" s="5" t="s">
        <v>139</v>
      </c>
      <c r="C393" s="5" t="e">
        <f>VLOOKUP($B393,#REF!,2,FALSE)</f>
        <v>#REF!</v>
      </c>
      <c r="D393" s="4" t="e">
        <f>VLOOKUP($B393,#REF!,3,FALSE)</f>
        <v>#REF!</v>
      </c>
      <c r="E393" s="5" t="e">
        <f>VLOOKUP($B393,#REF!,4,FALSE)</f>
        <v>#REF!</v>
      </c>
      <c r="F393" s="19">
        <v>1</v>
      </c>
      <c r="G393" s="120" t="e">
        <f>VLOOKUP($B393,#REF!,13,FALSE)</f>
        <v>#REF!</v>
      </c>
      <c r="H393" s="24" t="e">
        <f>VLOOKUP($B393,#REF!,14,FALSE)</f>
        <v>#REF!</v>
      </c>
      <c r="I393" s="21" t="e">
        <f t="shared" si="46"/>
        <v>#REF!</v>
      </c>
      <c r="J393" s="22" t="e">
        <f t="shared" si="47"/>
        <v>#REF!</v>
      </c>
      <c r="K393" s="56" t="s">
        <v>159</v>
      </c>
      <c r="L393" s="51">
        <v>1859.98</v>
      </c>
      <c r="M393" s="17" t="e">
        <f t="shared" si="48"/>
        <v>#REF!</v>
      </c>
    </row>
    <row r="394" spans="1:13" s="51" customFormat="1" ht="36">
      <c r="A394" s="47" t="s">
        <v>1345</v>
      </c>
      <c r="B394" s="48"/>
      <c r="C394" s="48"/>
      <c r="D394" s="53" t="s">
        <v>129</v>
      </c>
      <c r="E394" s="53"/>
      <c r="F394" s="53"/>
      <c r="G394" s="120"/>
      <c r="H394" s="24"/>
      <c r="I394" s="53"/>
      <c r="J394" s="55" t="e">
        <f>SUM(J395:J402)</f>
        <v>#REF!</v>
      </c>
      <c r="L394" s="51">
        <v>66485.850000000006</v>
      </c>
      <c r="M394" s="17" t="e">
        <f t="shared" si="48"/>
        <v>#REF!</v>
      </c>
    </row>
    <row r="395" spans="1:13" s="51" customFormat="1">
      <c r="A395" s="26" t="s">
        <v>1346</v>
      </c>
      <c r="B395" s="5" t="s">
        <v>252</v>
      </c>
      <c r="C395" s="5" t="e">
        <f>VLOOKUP($B395,#REF!,2,FALSE)</f>
        <v>#REF!</v>
      </c>
      <c r="D395" s="4" t="e">
        <f>VLOOKUP($B395,#REF!,3,FALSE)</f>
        <v>#REF!</v>
      </c>
      <c r="E395" s="5" t="e">
        <f>VLOOKUP($B395,#REF!,4,FALSE)</f>
        <v>#REF!</v>
      </c>
      <c r="F395" s="19">
        <v>2</v>
      </c>
      <c r="G395" s="120" t="e">
        <f>VLOOKUP($B395,#REF!,13,FALSE)</f>
        <v>#REF!</v>
      </c>
      <c r="H395" s="24" t="e">
        <f>VLOOKUP($B395,#REF!,14,FALSE)</f>
        <v>#REF!</v>
      </c>
      <c r="I395" s="21" t="e">
        <f t="shared" ref="I395:I402" si="49">G395*H395</f>
        <v>#REF!</v>
      </c>
      <c r="J395" s="22" t="e">
        <f t="shared" ref="J395:J402" si="50">ROUND(F395*(G395+I395),2)</f>
        <v>#REF!</v>
      </c>
      <c r="K395" s="56" t="s">
        <v>159</v>
      </c>
      <c r="L395" s="51">
        <v>43113.36</v>
      </c>
      <c r="M395" s="17" t="e">
        <f t="shared" si="48"/>
        <v>#REF!</v>
      </c>
    </row>
    <row r="396" spans="1:13" s="51" customFormat="1">
      <c r="A396" s="26" t="s">
        <v>1347</v>
      </c>
      <c r="B396" s="5" t="s">
        <v>57</v>
      </c>
      <c r="C396" s="5" t="e">
        <f>VLOOKUP($B396,#REF!,2,FALSE)</f>
        <v>#REF!</v>
      </c>
      <c r="D396" s="4" t="e">
        <f>VLOOKUP($B396,#REF!,3,FALSE)</f>
        <v>#REF!</v>
      </c>
      <c r="E396" s="5" t="e">
        <f>VLOOKUP($B396,#REF!,4,FALSE)</f>
        <v>#REF!</v>
      </c>
      <c r="F396" s="19">
        <v>1</v>
      </c>
      <c r="G396" s="120" t="e">
        <f>VLOOKUP($B396,#REF!,13,FALSE)</f>
        <v>#REF!</v>
      </c>
      <c r="H396" s="24" t="e">
        <f>VLOOKUP($B396,#REF!,14,FALSE)</f>
        <v>#REF!</v>
      </c>
      <c r="I396" s="21" t="e">
        <f t="shared" si="49"/>
        <v>#REF!</v>
      </c>
      <c r="J396" s="22" t="e">
        <f t="shared" si="50"/>
        <v>#REF!</v>
      </c>
      <c r="K396" s="56" t="s">
        <v>159</v>
      </c>
      <c r="L396" s="51">
        <v>3818.7</v>
      </c>
      <c r="M396" s="17" t="e">
        <f t="shared" si="48"/>
        <v>#REF!</v>
      </c>
    </row>
    <row r="397" spans="1:13" s="51" customFormat="1">
      <c r="A397" s="26" t="s">
        <v>1348</v>
      </c>
      <c r="B397" s="5" t="s">
        <v>58</v>
      </c>
      <c r="C397" s="5" t="e">
        <f>VLOOKUP($B397,#REF!,2,FALSE)</f>
        <v>#REF!</v>
      </c>
      <c r="D397" s="4" t="e">
        <f>VLOOKUP($B397,#REF!,3,FALSE)</f>
        <v>#REF!</v>
      </c>
      <c r="E397" s="5" t="e">
        <f>VLOOKUP($B397,#REF!,4,FALSE)</f>
        <v>#REF!</v>
      </c>
      <c r="F397" s="19">
        <v>1</v>
      </c>
      <c r="G397" s="120" t="e">
        <f>VLOOKUP($B397,#REF!,13,FALSE)</f>
        <v>#REF!</v>
      </c>
      <c r="H397" s="24" t="e">
        <f>VLOOKUP($B397,#REF!,14,FALSE)</f>
        <v>#REF!</v>
      </c>
      <c r="I397" s="21" t="e">
        <f t="shared" si="49"/>
        <v>#REF!</v>
      </c>
      <c r="J397" s="22" t="e">
        <f t="shared" si="50"/>
        <v>#REF!</v>
      </c>
      <c r="K397" s="56" t="s">
        <v>159</v>
      </c>
      <c r="L397" s="51">
        <v>2137.41</v>
      </c>
      <c r="M397" s="17" t="e">
        <f t="shared" si="48"/>
        <v>#REF!</v>
      </c>
    </row>
    <row r="398" spans="1:13" s="51" customFormat="1">
      <c r="A398" s="26" t="s">
        <v>1349</v>
      </c>
      <c r="B398" s="5" t="s">
        <v>59</v>
      </c>
      <c r="C398" s="5" t="e">
        <f>VLOOKUP($B398,#REF!,2,FALSE)</f>
        <v>#REF!</v>
      </c>
      <c r="D398" s="4" t="e">
        <f>VLOOKUP($B398,#REF!,3,FALSE)</f>
        <v>#REF!</v>
      </c>
      <c r="E398" s="5" t="e">
        <f>VLOOKUP($B398,#REF!,4,FALSE)</f>
        <v>#REF!</v>
      </c>
      <c r="F398" s="19">
        <v>1</v>
      </c>
      <c r="G398" s="120" t="e">
        <f>VLOOKUP($B398,#REF!,13,FALSE)</f>
        <v>#REF!</v>
      </c>
      <c r="H398" s="24" t="e">
        <f>VLOOKUP($B398,#REF!,14,FALSE)</f>
        <v>#REF!</v>
      </c>
      <c r="I398" s="21" t="e">
        <f t="shared" si="49"/>
        <v>#REF!</v>
      </c>
      <c r="J398" s="22" t="e">
        <f t="shared" si="50"/>
        <v>#REF!</v>
      </c>
      <c r="K398" s="56" t="s">
        <v>159</v>
      </c>
      <c r="L398" s="51">
        <v>4349.95</v>
      </c>
      <c r="M398" s="17" t="e">
        <f t="shared" si="48"/>
        <v>#REF!</v>
      </c>
    </row>
    <row r="399" spans="1:13" s="51" customFormat="1">
      <c r="A399" s="26" t="s">
        <v>1350</v>
      </c>
      <c r="B399" s="5" t="s">
        <v>60</v>
      </c>
      <c r="C399" s="5" t="e">
        <f>VLOOKUP($B399,#REF!,2,FALSE)</f>
        <v>#REF!</v>
      </c>
      <c r="D399" s="4" t="e">
        <f>VLOOKUP($B399,#REF!,3,FALSE)</f>
        <v>#REF!</v>
      </c>
      <c r="E399" s="5" t="e">
        <f>VLOOKUP($B399,#REF!,4,FALSE)</f>
        <v>#REF!</v>
      </c>
      <c r="F399" s="19">
        <v>1</v>
      </c>
      <c r="G399" s="120" t="e">
        <f>VLOOKUP($B399,#REF!,13,FALSE)</f>
        <v>#REF!</v>
      </c>
      <c r="H399" s="24" t="e">
        <f>VLOOKUP($B399,#REF!,14,FALSE)</f>
        <v>#REF!</v>
      </c>
      <c r="I399" s="21" t="e">
        <f t="shared" si="49"/>
        <v>#REF!</v>
      </c>
      <c r="J399" s="22" t="e">
        <f t="shared" si="50"/>
        <v>#REF!</v>
      </c>
      <c r="K399" s="56" t="s">
        <v>159</v>
      </c>
      <c r="L399" s="51">
        <v>4349.97</v>
      </c>
      <c r="M399" s="17" t="e">
        <f t="shared" si="48"/>
        <v>#REF!</v>
      </c>
    </row>
    <row r="400" spans="1:13" s="51" customFormat="1">
      <c r="A400" s="26" t="s">
        <v>1351</v>
      </c>
      <c r="B400" s="5" t="s">
        <v>61</v>
      </c>
      <c r="C400" s="5" t="e">
        <f>VLOOKUP($B400,#REF!,2,FALSE)</f>
        <v>#REF!</v>
      </c>
      <c r="D400" s="4" t="e">
        <f>VLOOKUP($B400,#REF!,3,FALSE)</f>
        <v>#REF!</v>
      </c>
      <c r="E400" s="5" t="e">
        <f>VLOOKUP($B400,#REF!,4,FALSE)</f>
        <v>#REF!</v>
      </c>
      <c r="F400" s="19">
        <v>1</v>
      </c>
      <c r="G400" s="120" t="e">
        <f>VLOOKUP($B400,#REF!,13,FALSE)</f>
        <v>#REF!</v>
      </c>
      <c r="H400" s="24" t="e">
        <f>VLOOKUP($B400,#REF!,14,FALSE)</f>
        <v>#REF!</v>
      </c>
      <c r="I400" s="21" t="e">
        <f t="shared" si="49"/>
        <v>#REF!</v>
      </c>
      <c r="J400" s="22" t="e">
        <f t="shared" si="50"/>
        <v>#REF!</v>
      </c>
      <c r="K400" s="56" t="s">
        <v>159</v>
      </c>
      <c r="L400" s="51">
        <v>4071.72</v>
      </c>
      <c r="M400" s="17" t="e">
        <f t="shared" si="48"/>
        <v>#REF!</v>
      </c>
    </row>
    <row r="401" spans="1:13" s="51" customFormat="1">
      <c r="A401" s="26" t="s">
        <v>1352</v>
      </c>
      <c r="B401" s="5" t="s">
        <v>47</v>
      </c>
      <c r="C401" s="5" t="e">
        <f>VLOOKUP($B401,#REF!,2,FALSE)</f>
        <v>#REF!</v>
      </c>
      <c r="D401" s="4" t="e">
        <f>VLOOKUP($B401,#REF!,3,FALSE)</f>
        <v>#REF!</v>
      </c>
      <c r="E401" s="5" t="e">
        <f>VLOOKUP($B401,#REF!,4,FALSE)</f>
        <v>#REF!</v>
      </c>
      <c r="F401" s="19">
        <v>690</v>
      </c>
      <c r="G401" s="120" t="e">
        <f>VLOOKUP($B401,#REF!,13,FALSE)</f>
        <v>#REF!</v>
      </c>
      <c r="H401" s="24" t="e">
        <f>VLOOKUP($B401,#REF!,14,FALSE)</f>
        <v>#REF!</v>
      </c>
      <c r="I401" s="21" t="e">
        <f t="shared" si="49"/>
        <v>#REF!</v>
      </c>
      <c r="J401" s="22" t="e">
        <f t="shared" si="50"/>
        <v>#REF!</v>
      </c>
      <c r="K401" s="56" t="s">
        <v>159</v>
      </c>
      <c r="L401" s="51">
        <v>1758.55</v>
      </c>
      <c r="M401" s="17" t="e">
        <f t="shared" si="48"/>
        <v>#REF!</v>
      </c>
    </row>
    <row r="402" spans="1:13" s="51" customFormat="1">
      <c r="A402" s="26" t="s">
        <v>1353</v>
      </c>
      <c r="B402" s="5" t="s">
        <v>163</v>
      </c>
      <c r="C402" s="5" t="e">
        <f>VLOOKUP($B402,#REF!,2,FALSE)</f>
        <v>#REF!</v>
      </c>
      <c r="D402" s="4" t="e">
        <f>VLOOKUP($B402,#REF!,3,FALSE)</f>
        <v>#REF!</v>
      </c>
      <c r="E402" s="5" t="e">
        <f>VLOOKUP($B402,#REF!,4,FALSE)</f>
        <v>#REF!</v>
      </c>
      <c r="F402" s="19">
        <v>1</v>
      </c>
      <c r="G402" s="120" t="e">
        <f>VLOOKUP($B402,#REF!,13,FALSE)</f>
        <v>#REF!</v>
      </c>
      <c r="H402" s="24" t="e">
        <f>VLOOKUP($B402,#REF!,14,FALSE)</f>
        <v>#REF!</v>
      </c>
      <c r="I402" s="21" t="e">
        <f t="shared" si="49"/>
        <v>#REF!</v>
      </c>
      <c r="J402" s="22" t="e">
        <f t="shared" si="50"/>
        <v>#REF!</v>
      </c>
      <c r="K402" s="56" t="s">
        <v>159</v>
      </c>
      <c r="L402" s="51">
        <v>2886.19</v>
      </c>
      <c r="M402" s="17" t="e">
        <f t="shared" si="48"/>
        <v>#REF!</v>
      </c>
    </row>
    <row r="403" spans="1:13" s="51" customFormat="1">
      <c r="A403" s="138" t="s">
        <v>1354</v>
      </c>
      <c r="B403" s="139"/>
      <c r="C403" s="139"/>
      <c r="D403" s="140" t="s">
        <v>17</v>
      </c>
      <c r="E403" s="140"/>
      <c r="F403" s="140"/>
      <c r="G403" s="140"/>
      <c r="H403" s="140"/>
      <c r="I403" s="140"/>
      <c r="J403" s="143" t="e">
        <f>SUM(J404,J408)</f>
        <v>#REF!</v>
      </c>
      <c r="L403" s="51">
        <v>1822101.38</v>
      </c>
      <c r="M403" s="17" t="e">
        <f t="shared" si="48"/>
        <v>#REF!</v>
      </c>
    </row>
    <row r="404" spans="1:13" s="51" customFormat="1" ht="24">
      <c r="A404" s="47" t="s">
        <v>1355</v>
      </c>
      <c r="B404" s="48"/>
      <c r="C404" s="48"/>
      <c r="D404" s="53" t="s">
        <v>19</v>
      </c>
      <c r="E404" s="53"/>
      <c r="F404" s="53"/>
      <c r="G404" s="120"/>
      <c r="H404" s="24"/>
      <c r="I404" s="53"/>
      <c r="J404" s="55" t="e">
        <f>SUM(J405:J407)</f>
        <v>#REF!</v>
      </c>
      <c r="L404" s="51">
        <v>1230086.98</v>
      </c>
      <c r="M404" s="17" t="e">
        <f t="shared" si="48"/>
        <v>#REF!</v>
      </c>
    </row>
    <row r="405" spans="1:13" s="51" customFormat="1">
      <c r="A405" s="26" t="s">
        <v>1356</v>
      </c>
      <c r="B405" s="5" t="s">
        <v>62</v>
      </c>
      <c r="C405" s="5" t="e">
        <f>VLOOKUP($B405,#REF!,2,FALSE)</f>
        <v>#REF!</v>
      </c>
      <c r="D405" s="4" t="e">
        <f>VLOOKUP($B405,#REF!,3,FALSE)</f>
        <v>#REF!</v>
      </c>
      <c r="E405" s="5" t="e">
        <f>VLOOKUP($B405,#REF!,4,FALSE)</f>
        <v>#REF!</v>
      </c>
      <c r="F405" s="19">
        <v>1460</v>
      </c>
      <c r="G405" s="120" t="e">
        <f>VLOOKUP($B405,#REF!,13,FALSE)</f>
        <v>#REF!</v>
      </c>
      <c r="H405" s="24" t="e">
        <f>VLOOKUP($B405,#REF!,14,FALSE)</f>
        <v>#REF!</v>
      </c>
      <c r="I405" s="21" t="e">
        <f>G405*H405</f>
        <v>#REF!</v>
      </c>
      <c r="J405" s="22" t="e">
        <f>ROUND(F405*(G405+I405),2)</f>
        <v>#REF!</v>
      </c>
      <c r="K405" s="56" t="s">
        <v>159</v>
      </c>
      <c r="L405" s="51">
        <v>923601.45</v>
      </c>
      <c r="M405" s="17" t="e">
        <f t="shared" si="48"/>
        <v>#REF!</v>
      </c>
    </row>
    <row r="406" spans="1:13" s="51" customFormat="1">
      <c r="A406" s="26" t="s">
        <v>1357</v>
      </c>
      <c r="B406" s="5" t="s">
        <v>63</v>
      </c>
      <c r="C406" s="5" t="e">
        <f>VLOOKUP($B406,#REF!,2,FALSE)</f>
        <v>#REF!</v>
      </c>
      <c r="D406" s="4" t="e">
        <f>VLOOKUP($B406,#REF!,3,FALSE)</f>
        <v>#REF!</v>
      </c>
      <c r="E406" s="5" t="e">
        <f>VLOOKUP($B406,#REF!,4,FALSE)</f>
        <v>#REF!</v>
      </c>
      <c r="F406" s="19">
        <v>2</v>
      </c>
      <c r="G406" s="120" t="e">
        <f>VLOOKUP($B406,#REF!,13,FALSE)</f>
        <v>#REF!</v>
      </c>
      <c r="H406" s="24" t="e">
        <f>VLOOKUP($B406,#REF!,14,FALSE)</f>
        <v>#REF!</v>
      </c>
      <c r="I406" s="21" t="e">
        <f>G406*H406</f>
        <v>#REF!</v>
      </c>
      <c r="J406" s="22" t="e">
        <f>ROUND(F406*(G406+I406),2)</f>
        <v>#REF!</v>
      </c>
      <c r="K406" s="56" t="s">
        <v>159</v>
      </c>
      <c r="L406" s="51">
        <v>32563.33</v>
      </c>
      <c r="M406" s="17" t="e">
        <f t="shared" si="48"/>
        <v>#REF!</v>
      </c>
    </row>
    <row r="407" spans="1:13" s="51" customFormat="1">
      <c r="A407" s="26" t="s">
        <v>1358</v>
      </c>
      <c r="B407" s="5" t="s">
        <v>100</v>
      </c>
      <c r="C407" s="5" t="e">
        <f>VLOOKUP($B407,#REF!,2,FALSE)</f>
        <v>#REF!</v>
      </c>
      <c r="D407" s="4" t="e">
        <f>VLOOKUP($B407,#REF!,3,FALSE)</f>
        <v>#REF!</v>
      </c>
      <c r="E407" s="5" t="e">
        <f>VLOOKUP($B407,#REF!,4,FALSE)</f>
        <v>#REF!</v>
      </c>
      <c r="F407" s="19">
        <v>1430</v>
      </c>
      <c r="G407" s="120" t="e">
        <f>VLOOKUP($B407,#REF!,13,FALSE)</f>
        <v>#REF!</v>
      </c>
      <c r="H407" s="24" t="e">
        <f>VLOOKUP($B407,#REF!,14,FALSE)</f>
        <v>#REF!</v>
      </c>
      <c r="I407" s="21" t="e">
        <f>G407*H407</f>
        <v>#REF!</v>
      </c>
      <c r="J407" s="22" t="e">
        <f>ROUND(F407*(G407+I407),2)</f>
        <v>#REF!</v>
      </c>
      <c r="K407" s="56" t="s">
        <v>159</v>
      </c>
      <c r="L407" s="51">
        <v>273922.2</v>
      </c>
      <c r="M407" s="17" t="e">
        <f t="shared" si="48"/>
        <v>#REF!</v>
      </c>
    </row>
    <row r="408" spans="1:13" s="51" customFormat="1" ht="48">
      <c r="A408" s="47" t="s">
        <v>1359</v>
      </c>
      <c r="B408" s="48"/>
      <c r="C408" s="48"/>
      <c r="D408" s="53" t="s">
        <v>162</v>
      </c>
      <c r="E408" s="53"/>
      <c r="F408" s="53"/>
      <c r="G408" s="120"/>
      <c r="H408" s="24"/>
      <c r="I408" s="53"/>
      <c r="J408" s="55" t="e">
        <f>SUM(J409:J412)</f>
        <v>#REF!</v>
      </c>
      <c r="L408" s="51">
        <v>592014.39999999991</v>
      </c>
      <c r="M408" s="17" t="e">
        <f t="shared" si="48"/>
        <v>#REF!</v>
      </c>
    </row>
    <row r="409" spans="1:13" s="51" customFormat="1">
      <c r="A409" s="3" t="s">
        <v>1360</v>
      </c>
      <c r="B409" s="5" t="s">
        <v>64</v>
      </c>
      <c r="C409" s="5" t="e">
        <f>VLOOKUP($B409,#REF!,2,FALSE)</f>
        <v>#REF!</v>
      </c>
      <c r="D409" s="4" t="e">
        <f>VLOOKUP($B409,#REF!,3,FALSE)</f>
        <v>#REF!</v>
      </c>
      <c r="E409" s="5" t="e">
        <f>VLOOKUP($B409,#REF!,4,FALSE)</f>
        <v>#REF!</v>
      </c>
      <c r="F409" s="19">
        <v>1460</v>
      </c>
      <c r="G409" s="120" t="e">
        <f>VLOOKUP($B409,#REF!,13,FALSE)</f>
        <v>#REF!</v>
      </c>
      <c r="H409" s="24" t="e">
        <f>VLOOKUP($B409,#REF!,14,FALSE)</f>
        <v>#REF!</v>
      </c>
      <c r="I409" s="21" t="e">
        <f>G409*H409</f>
        <v>#REF!</v>
      </c>
      <c r="J409" s="22" t="e">
        <f>ROUND(F409*(G409+I409),2)</f>
        <v>#REF!</v>
      </c>
      <c r="K409" s="56" t="s">
        <v>159</v>
      </c>
      <c r="L409" s="51">
        <v>433835.35</v>
      </c>
      <c r="M409" s="17" t="e">
        <f t="shared" si="48"/>
        <v>#REF!</v>
      </c>
    </row>
    <row r="410" spans="1:13" s="51" customFormat="1">
      <c r="A410" s="3" t="s">
        <v>1361</v>
      </c>
      <c r="B410" s="5" t="s">
        <v>65</v>
      </c>
      <c r="C410" s="5" t="e">
        <f>VLOOKUP($B410,#REF!,2,FALSE)</f>
        <v>#REF!</v>
      </c>
      <c r="D410" s="4" t="e">
        <f>VLOOKUP($B410,#REF!,3,FALSE)</f>
        <v>#REF!</v>
      </c>
      <c r="E410" s="5" t="e">
        <f>VLOOKUP($B410,#REF!,4,FALSE)</f>
        <v>#REF!</v>
      </c>
      <c r="F410" s="19">
        <v>2</v>
      </c>
      <c r="G410" s="120" t="e">
        <f>VLOOKUP($B410,#REF!,13,FALSE)</f>
        <v>#REF!</v>
      </c>
      <c r="H410" s="24" t="e">
        <f>VLOOKUP($B410,#REF!,14,FALSE)</f>
        <v>#REF!</v>
      </c>
      <c r="I410" s="21" t="e">
        <f>G410*H410</f>
        <v>#REF!</v>
      </c>
      <c r="J410" s="22" t="e">
        <f>ROUND(F410*(G410+I410),2)</f>
        <v>#REF!</v>
      </c>
      <c r="K410" s="56" t="s">
        <v>159</v>
      </c>
      <c r="L410" s="51">
        <v>26526.69</v>
      </c>
      <c r="M410" s="17" t="e">
        <f t="shared" si="48"/>
        <v>#REF!</v>
      </c>
    </row>
    <row r="411" spans="1:13" s="51" customFormat="1">
      <c r="A411" s="3" t="s">
        <v>1362</v>
      </c>
      <c r="B411" s="5" t="s">
        <v>66</v>
      </c>
      <c r="C411" s="5" t="e">
        <f>VLOOKUP($B411,#REF!,2,FALSE)</f>
        <v>#REF!</v>
      </c>
      <c r="D411" s="4" t="e">
        <f>VLOOKUP($B411,#REF!,3,FALSE)</f>
        <v>#REF!</v>
      </c>
      <c r="E411" s="5" t="e">
        <f>VLOOKUP($B411,#REF!,4,FALSE)</f>
        <v>#REF!</v>
      </c>
      <c r="F411" s="19">
        <v>1</v>
      </c>
      <c r="G411" s="120" t="e">
        <f>VLOOKUP($B411,#REF!,13,FALSE)</f>
        <v>#REF!</v>
      </c>
      <c r="H411" s="24" t="e">
        <f>VLOOKUP($B411,#REF!,14,FALSE)</f>
        <v>#REF!</v>
      </c>
      <c r="I411" s="21" t="e">
        <f>G411*H411</f>
        <v>#REF!</v>
      </c>
      <c r="J411" s="22" t="e">
        <f>ROUND(F411*(G411+I411),2)</f>
        <v>#REF!</v>
      </c>
      <c r="K411" s="56" t="s">
        <v>159</v>
      </c>
      <c r="L411" s="51">
        <v>9336.7900000000009</v>
      </c>
      <c r="M411" s="17" t="e">
        <f t="shared" si="48"/>
        <v>#REF!</v>
      </c>
    </row>
    <row r="412" spans="1:13" s="51" customFormat="1">
      <c r="A412" s="3" t="s">
        <v>1363</v>
      </c>
      <c r="B412" s="5" t="s">
        <v>67</v>
      </c>
      <c r="C412" s="5" t="e">
        <f>VLOOKUP($B412,#REF!,2,FALSE)</f>
        <v>#REF!</v>
      </c>
      <c r="D412" s="4" t="e">
        <f>VLOOKUP($B412,#REF!,3,FALSE)</f>
        <v>#REF!</v>
      </c>
      <c r="E412" s="5" t="e">
        <f>VLOOKUP($B412,#REF!,4,FALSE)</f>
        <v>#REF!</v>
      </c>
      <c r="F412" s="19">
        <v>1210</v>
      </c>
      <c r="G412" s="120" t="e">
        <f>VLOOKUP($B412,#REF!,13,FALSE)</f>
        <v>#REF!</v>
      </c>
      <c r="H412" s="24" t="e">
        <f>VLOOKUP($B412,#REF!,14,FALSE)</f>
        <v>#REF!</v>
      </c>
      <c r="I412" s="21" t="e">
        <f>G412*H412</f>
        <v>#REF!</v>
      </c>
      <c r="J412" s="22" t="e">
        <f>ROUND(F412*(G412+I412),2)</f>
        <v>#REF!</v>
      </c>
      <c r="K412" s="56" t="s">
        <v>159</v>
      </c>
      <c r="L412" s="51">
        <v>122315.57</v>
      </c>
      <c r="M412" s="17" t="e">
        <f t="shared" si="48"/>
        <v>#REF!</v>
      </c>
    </row>
    <row r="413" spans="1:13" s="51" customFormat="1">
      <c r="A413" s="138" t="s">
        <v>1364</v>
      </c>
      <c r="B413" s="139"/>
      <c r="C413" s="139"/>
      <c r="D413" s="140" t="s">
        <v>128</v>
      </c>
      <c r="E413" s="140"/>
      <c r="F413" s="140"/>
      <c r="G413" s="140"/>
      <c r="H413" s="140"/>
      <c r="I413" s="140"/>
      <c r="J413" s="143" t="e">
        <f>SUM(J414,J423,J432)</f>
        <v>#REF!</v>
      </c>
      <c r="L413" s="51">
        <v>589044.21</v>
      </c>
      <c r="M413" s="17" t="e">
        <f t="shared" si="48"/>
        <v>#REF!</v>
      </c>
    </row>
    <row r="414" spans="1:13">
      <c r="A414" s="61" t="s">
        <v>1365</v>
      </c>
      <c r="B414" s="62"/>
      <c r="C414" s="62"/>
      <c r="D414" s="63" t="s">
        <v>21</v>
      </c>
      <c r="E414" s="64"/>
      <c r="F414" s="63"/>
      <c r="G414" s="120"/>
      <c r="H414" s="24"/>
      <c r="I414" s="66"/>
      <c r="J414" s="67" t="e">
        <f>SUM(J415:J422)</f>
        <v>#REF!</v>
      </c>
      <c r="L414" s="54">
        <v>365324.32999999996</v>
      </c>
      <c r="M414" s="17" t="e">
        <f t="shared" si="48"/>
        <v>#REF!</v>
      </c>
    </row>
    <row r="415" spans="1:13">
      <c r="A415" s="3" t="s">
        <v>1366</v>
      </c>
      <c r="B415" s="5" t="s">
        <v>226</v>
      </c>
      <c r="C415" s="5" t="e">
        <f>VLOOKUP($B415,#REF!,2,FALSE)</f>
        <v>#REF!</v>
      </c>
      <c r="D415" s="4" t="e">
        <f>VLOOKUP($B415,#REF!,3,FALSE)</f>
        <v>#REF!</v>
      </c>
      <c r="E415" s="5" t="e">
        <f>VLOOKUP($B415,#REF!,4,FALSE)</f>
        <v>#REF!</v>
      </c>
      <c r="F415" s="68">
        <v>1</v>
      </c>
      <c r="G415" s="120" t="e">
        <f>VLOOKUP($B415,#REF!,13,FALSE)</f>
        <v>#REF!</v>
      </c>
      <c r="H415" s="24" t="e">
        <f>VLOOKUP($B415,#REF!,14,FALSE)</f>
        <v>#REF!</v>
      </c>
      <c r="I415" s="21" t="e">
        <f t="shared" ref="I415:I422" si="51">G415*H415</f>
        <v>#REF!</v>
      </c>
      <c r="J415" s="22" t="e">
        <f t="shared" ref="J415:J422" si="52">ROUND(F415*(G415+I415),2)</f>
        <v>#REF!</v>
      </c>
      <c r="K415" s="56" t="s">
        <v>159</v>
      </c>
      <c r="L415" s="54">
        <v>270756</v>
      </c>
      <c r="M415" s="17" t="e">
        <f t="shared" si="48"/>
        <v>#REF!</v>
      </c>
    </row>
    <row r="416" spans="1:13">
      <c r="A416" s="3" t="s">
        <v>1367</v>
      </c>
      <c r="B416" s="5" t="s">
        <v>171</v>
      </c>
      <c r="C416" s="5" t="e">
        <f>VLOOKUP($B416,#REF!,2,FALSE)</f>
        <v>#REF!</v>
      </c>
      <c r="D416" s="4" t="e">
        <f>VLOOKUP($B416,#REF!,3,FALSE)</f>
        <v>#REF!</v>
      </c>
      <c r="E416" s="5" t="e">
        <f>VLOOKUP($B416,#REF!,4,FALSE)</f>
        <v>#REF!</v>
      </c>
      <c r="F416" s="68">
        <v>20</v>
      </c>
      <c r="G416" s="120" t="e">
        <f>VLOOKUP($B416,#REF!,13,FALSE)</f>
        <v>#REF!</v>
      </c>
      <c r="H416" s="24" t="e">
        <f>VLOOKUP($B416,#REF!,14,FALSE)</f>
        <v>#REF!</v>
      </c>
      <c r="I416" s="21" t="e">
        <f t="shared" si="51"/>
        <v>#REF!</v>
      </c>
      <c r="J416" s="22" t="e">
        <f t="shared" si="52"/>
        <v>#REF!</v>
      </c>
      <c r="K416" s="56" t="s">
        <v>159</v>
      </c>
      <c r="L416" s="54">
        <v>388.01</v>
      </c>
      <c r="M416" s="17" t="e">
        <f t="shared" si="48"/>
        <v>#REF!</v>
      </c>
    </row>
    <row r="417" spans="1:13">
      <c r="A417" s="3" t="s">
        <v>1368</v>
      </c>
      <c r="B417" s="5" t="s">
        <v>300</v>
      </c>
      <c r="C417" s="5" t="e">
        <f>VLOOKUP($B417,#REF!,2,FALSE)</f>
        <v>#REF!</v>
      </c>
      <c r="D417" s="4" t="e">
        <f>VLOOKUP($B417,#REF!,3,FALSE)</f>
        <v>#REF!</v>
      </c>
      <c r="E417" s="5" t="e">
        <f>VLOOKUP($B417,#REF!,4,FALSE)</f>
        <v>#REF!</v>
      </c>
      <c r="F417" s="68">
        <v>120</v>
      </c>
      <c r="G417" s="120" t="e">
        <f>VLOOKUP($B417,#REF!,13,FALSE)</f>
        <v>#REF!</v>
      </c>
      <c r="H417" s="24" t="e">
        <f>VLOOKUP($B417,#REF!,14,FALSE)</f>
        <v>#REF!</v>
      </c>
      <c r="I417" s="21" t="e">
        <f t="shared" si="51"/>
        <v>#REF!</v>
      </c>
      <c r="J417" s="22" t="e">
        <f t="shared" si="52"/>
        <v>#REF!</v>
      </c>
      <c r="K417" s="56" t="s">
        <v>159</v>
      </c>
      <c r="L417" s="54">
        <v>1310.93</v>
      </c>
      <c r="M417" s="17" t="e">
        <f t="shared" si="48"/>
        <v>#REF!</v>
      </c>
    </row>
    <row r="418" spans="1:13">
      <c r="A418" s="3" t="s">
        <v>1369</v>
      </c>
      <c r="B418" s="5" t="s">
        <v>169</v>
      </c>
      <c r="C418" s="5" t="e">
        <f>VLOOKUP($B418,#REF!,2,FALSE)</f>
        <v>#REF!</v>
      </c>
      <c r="D418" s="4" t="e">
        <f>VLOOKUP($B418,#REF!,3,FALSE)</f>
        <v>#REF!</v>
      </c>
      <c r="E418" s="5" t="e">
        <f>VLOOKUP($B418,#REF!,4,FALSE)</f>
        <v>#REF!</v>
      </c>
      <c r="F418" s="68">
        <v>120</v>
      </c>
      <c r="G418" s="120" t="e">
        <f>VLOOKUP($B418,#REF!,13,FALSE)</f>
        <v>#REF!</v>
      </c>
      <c r="H418" s="24" t="e">
        <f>VLOOKUP($B418,#REF!,14,FALSE)</f>
        <v>#REF!</v>
      </c>
      <c r="I418" s="21" t="e">
        <f t="shared" si="51"/>
        <v>#REF!</v>
      </c>
      <c r="J418" s="22" t="e">
        <f t="shared" si="52"/>
        <v>#REF!</v>
      </c>
      <c r="K418" s="56" t="s">
        <v>159</v>
      </c>
      <c r="L418" s="54">
        <v>798.14</v>
      </c>
      <c r="M418" s="17" t="e">
        <f t="shared" si="48"/>
        <v>#REF!</v>
      </c>
    </row>
    <row r="419" spans="1:13">
      <c r="A419" s="3" t="s">
        <v>1370</v>
      </c>
      <c r="B419" s="5" t="s">
        <v>96</v>
      </c>
      <c r="C419" s="5" t="e">
        <f>VLOOKUP($B419,#REF!,2,FALSE)</f>
        <v>#REF!</v>
      </c>
      <c r="D419" s="4" t="e">
        <f>VLOOKUP($B419,#REF!,3,FALSE)</f>
        <v>#REF!</v>
      </c>
      <c r="E419" s="5" t="e">
        <f>VLOOKUP($B419,#REF!,4,FALSE)</f>
        <v>#REF!</v>
      </c>
      <c r="F419" s="68">
        <v>2725</v>
      </c>
      <c r="G419" s="120" t="e">
        <f>VLOOKUP($B419,#REF!,13,FALSE)</f>
        <v>#REF!</v>
      </c>
      <c r="H419" s="24" t="e">
        <f>VLOOKUP($B419,#REF!,14,FALSE)</f>
        <v>#REF!</v>
      </c>
      <c r="I419" s="21" t="e">
        <f t="shared" si="51"/>
        <v>#REF!</v>
      </c>
      <c r="J419" s="22" t="e">
        <f t="shared" si="52"/>
        <v>#REF!</v>
      </c>
      <c r="K419" s="56" t="s">
        <v>159</v>
      </c>
      <c r="L419" s="54">
        <v>18798.12</v>
      </c>
      <c r="M419" s="17" t="e">
        <f t="shared" si="48"/>
        <v>#REF!</v>
      </c>
    </row>
    <row r="420" spans="1:13">
      <c r="A420" s="3" t="s">
        <v>1371</v>
      </c>
      <c r="B420" s="5" t="s">
        <v>140</v>
      </c>
      <c r="C420" s="5" t="e">
        <f>VLOOKUP($B420,#REF!,2,FALSE)</f>
        <v>#REF!</v>
      </c>
      <c r="D420" s="4" t="e">
        <f>VLOOKUP($B420,#REF!,3,FALSE)</f>
        <v>#REF!</v>
      </c>
      <c r="E420" s="5" t="e">
        <f>VLOOKUP($B420,#REF!,4,FALSE)</f>
        <v>#REF!</v>
      </c>
      <c r="F420" s="68">
        <v>525</v>
      </c>
      <c r="G420" s="120" t="e">
        <f>VLOOKUP($B420,#REF!,13,FALSE)</f>
        <v>#REF!</v>
      </c>
      <c r="H420" s="24" t="e">
        <f>VLOOKUP($B420,#REF!,14,FALSE)</f>
        <v>#REF!</v>
      </c>
      <c r="I420" s="21" t="e">
        <f t="shared" si="51"/>
        <v>#REF!</v>
      </c>
      <c r="J420" s="22" t="e">
        <f t="shared" si="52"/>
        <v>#REF!</v>
      </c>
      <c r="K420" s="56" t="s">
        <v>159</v>
      </c>
      <c r="L420" s="54">
        <v>3028.35</v>
      </c>
      <c r="M420" s="17" t="e">
        <f t="shared" si="48"/>
        <v>#REF!</v>
      </c>
    </row>
    <row r="421" spans="1:13">
      <c r="A421" s="3" t="s">
        <v>1372</v>
      </c>
      <c r="B421" s="5" t="s">
        <v>98</v>
      </c>
      <c r="C421" s="5" t="e">
        <f>VLOOKUP($B421,#REF!,2,FALSE)</f>
        <v>#REF!</v>
      </c>
      <c r="D421" s="4" t="e">
        <f>VLOOKUP($B421,#REF!,3,FALSE)</f>
        <v>#REF!</v>
      </c>
      <c r="E421" s="5" t="e">
        <f>VLOOKUP($B421,#REF!,4,FALSE)</f>
        <v>#REF!</v>
      </c>
      <c r="F421" s="68">
        <v>1</v>
      </c>
      <c r="G421" s="120" t="e">
        <f>VLOOKUP($B421,#REF!,13,FALSE)</f>
        <v>#REF!</v>
      </c>
      <c r="H421" s="24" t="e">
        <f>VLOOKUP($B421,#REF!,14,FALSE)</f>
        <v>#REF!</v>
      </c>
      <c r="I421" s="21" t="e">
        <f t="shared" si="51"/>
        <v>#REF!</v>
      </c>
      <c r="J421" s="22" t="e">
        <f t="shared" si="52"/>
        <v>#REF!</v>
      </c>
      <c r="K421" s="56" t="s">
        <v>159</v>
      </c>
      <c r="L421" s="54">
        <v>67239.86</v>
      </c>
      <c r="M421" s="17" t="e">
        <f t="shared" si="48"/>
        <v>#REF!</v>
      </c>
    </row>
    <row r="422" spans="1:13">
      <c r="A422" s="3" t="s">
        <v>1373</v>
      </c>
      <c r="B422" s="5" t="s">
        <v>32</v>
      </c>
      <c r="C422" s="5" t="e">
        <f>VLOOKUP($B422,#REF!,2,FALSE)</f>
        <v>#REF!</v>
      </c>
      <c r="D422" s="4" t="e">
        <f>VLOOKUP($B422,#REF!,3,FALSE)</f>
        <v>#REF!</v>
      </c>
      <c r="E422" s="5" t="e">
        <f>VLOOKUP($B422,#REF!,4,FALSE)</f>
        <v>#REF!</v>
      </c>
      <c r="F422" s="68">
        <v>20</v>
      </c>
      <c r="G422" s="120" t="e">
        <f>VLOOKUP($B422,#REF!,13,FALSE)</f>
        <v>#REF!</v>
      </c>
      <c r="H422" s="24" t="e">
        <f>VLOOKUP($B422,#REF!,14,FALSE)</f>
        <v>#REF!</v>
      </c>
      <c r="I422" s="21" t="e">
        <f t="shared" si="51"/>
        <v>#REF!</v>
      </c>
      <c r="J422" s="22" t="e">
        <f t="shared" si="52"/>
        <v>#REF!</v>
      </c>
      <c r="K422" s="56" t="s">
        <v>159</v>
      </c>
      <c r="L422" s="54">
        <v>3004.92</v>
      </c>
      <c r="M422" s="17" t="e">
        <f t="shared" si="48"/>
        <v>#REF!</v>
      </c>
    </row>
    <row r="423" spans="1:13" ht="36">
      <c r="A423" s="61" t="s">
        <v>1374</v>
      </c>
      <c r="B423" s="62"/>
      <c r="C423" s="62"/>
      <c r="D423" s="63" t="s">
        <v>129</v>
      </c>
      <c r="E423" s="62"/>
      <c r="F423" s="63"/>
      <c r="G423" s="120"/>
      <c r="H423" s="24"/>
      <c r="I423" s="66"/>
      <c r="J423" s="67" t="e">
        <f>SUM(J424:J431)</f>
        <v>#REF!</v>
      </c>
      <c r="L423" s="54">
        <v>140522.01</v>
      </c>
      <c r="M423" s="17" t="e">
        <f t="shared" si="48"/>
        <v>#REF!</v>
      </c>
    </row>
    <row r="424" spans="1:13">
      <c r="A424" s="3" t="s">
        <v>1375</v>
      </c>
      <c r="B424" s="5" t="s">
        <v>231</v>
      </c>
      <c r="C424" s="5" t="e">
        <f>VLOOKUP($B424,#REF!,2,FALSE)</f>
        <v>#REF!</v>
      </c>
      <c r="D424" s="4" t="e">
        <f>VLOOKUP($B424,#REF!,3,FALSE)</f>
        <v>#REF!</v>
      </c>
      <c r="E424" s="5" t="e">
        <f>VLOOKUP($B424,#REF!,4,FALSE)</f>
        <v>#REF!</v>
      </c>
      <c r="F424" s="68">
        <v>1</v>
      </c>
      <c r="G424" s="120" t="e">
        <f>VLOOKUP($B424,#REF!,13,FALSE)</f>
        <v>#REF!</v>
      </c>
      <c r="H424" s="24" t="e">
        <f>VLOOKUP($B424,#REF!,14,FALSE)</f>
        <v>#REF!</v>
      </c>
      <c r="I424" s="21" t="e">
        <f t="shared" ref="I424:I431" si="53">G424*H424</f>
        <v>#REF!</v>
      </c>
      <c r="J424" s="22" t="e">
        <f t="shared" ref="J424:J431" si="54">ROUND(F424*(G424+I424),2)</f>
        <v>#REF!</v>
      </c>
      <c r="K424" s="56" t="s">
        <v>159</v>
      </c>
      <c r="L424" s="54">
        <v>91603.44</v>
      </c>
      <c r="M424" s="17" t="e">
        <f t="shared" si="48"/>
        <v>#REF!</v>
      </c>
    </row>
    <row r="425" spans="1:13">
      <c r="A425" s="3" t="s">
        <v>1376</v>
      </c>
      <c r="B425" s="5" t="s">
        <v>141</v>
      </c>
      <c r="C425" s="5" t="e">
        <f>VLOOKUP($B425,#REF!,2,FALSE)</f>
        <v>#REF!</v>
      </c>
      <c r="D425" s="4" t="e">
        <f>VLOOKUP($B425,#REF!,3,FALSE)</f>
        <v>#REF!</v>
      </c>
      <c r="E425" s="5" t="e">
        <f>VLOOKUP($B425,#REF!,4,FALSE)</f>
        <v>#REF!</v>
      </c>
      <c r="F425" s="68">
        <v>20</v>
      </c>
      <c r="G425" s="120" t="e">
        <f>VLOOKUP($B425,#REF!,13,FALSE)</f>
        <v>#REF!</v>
      </c>
      <c r="H425" s="24" t="e">
        <f>VLOOKUP($B425,#REF!,14,FALSE)</f>
        <v>#REF!</v>
      </c>
      <c r="I425" s="21" t="e">
        <f t="shared" si="53"/>
        <v>#REF!</v>
      </c>
      <c r="J425" s="22" t="e">
        <f t="shared" si="54"/>
        <v>#REF!</v>
      </c>
      <c r="K425" s="56" t="s">
        <v>159</v>
      </c>
      <c r="L425" s="54">
        <v>330.83</v>
      </c>
      <c r="M425" s="17" t="e">
        <f t="shared" si="48"/>
        <v>#REF!</v>
      </c>
    </row>
    <row r="426" spans="1:13">
      <c r="A426" s="3" t="s">
        <v>1377</v>
      </c>
      <c r="B426" s="5" t="s">
        <v>215</v>
      </c>
      <c r="C426" s="5" t="e">
        <f>VLOOKUP($B426,#REF!,2,FALSE)</f>
        <v>#REF!</v>
      </c>
      <c r="D426" s="4" t="e">
        <f>VLOOKUP($B426,#REF!,3,FALSE)</f>
        <v>#REF!</v>
      </c>
      <c r="E426" s="5" t="e">
        <f>VLOOKUP($B426,#REF!,4,FALSE)</f>
        <v>#REF!</v>
      </c>
      <c r="F426" s="68">
        <v>120</v>
      </c>
      <c r="G426" s="120" t="e">
        <f>VLOOKUP($B426,#REF!,13,FALSE)</f>
        <v>#REF!</v>
      </c>
      <c r="H426" s="24" t="e">
        <f>VLOOKUP($B426,#REF!,14,FALSE)</f>
        <v>#REF!</v>
      </c>
      <c r="I426" s="21" t="e">
        <f t="shared" si="53"/>
        <v>#REF!</v>
      </c>
      <c r="J426" s="22" t="e">
        <f t="shared" si="54"/>
        <v>#REF!</v>
      </c>
      <c r="K426" s="56" t="s">
        <v>159</v>
      </c>
      <c r="L426" s="54">
        <v>1332.15</v>
      </c>
      <c r="M426" s="17" t="e">
        <f t="shared" si="48"/>
        <v>#REF!</v>
      </c>
    </row>
    <row r="427" spans="1:13">
      <c r="A427" s="3" t="s">
        <v>1378</v>
      </c>
      <c r="B427" s="5" t="s">
        <v>170</v>
      </c>
      <c r="C427" s="5" t="e">
        <f>VLOOKUP($B427,#REF!,2,FALSE)</f>
        <v>#REF!</v>
      </c>
      <c r="D427" s="4" t="e">
        <f>VLOOKUP($B427,#REF!,3,FALSE)</f>
        <v>#REF!</v>
      </c>
      <c r="E427" s="5" t="e">
        <f>VLOOKUP($B427,#REF!,4,FALSE)</f>
        <v>#REF!</v>
      </c>
      <c r="F427" s="68">
        <v>120</v>
      </c>
      <c r="G427" s="120" t="e">
        <f>VLOOKUP($B427,#REF!,13,FALSE)</f>
        <v>#REF!</v>
      </c>
      <c r="H427" s="24" t="e">
        <f>VLOOKUP($B427,#REF!,14,FALSE)</f>
        <v>#REF!</v>
      </c>
      <c r="I427" s="21" t="e">
        <f t="shared" si="53"/>
        <v>#REF!</v>
      </c>
      <c r="J427" s="22" t="e">
        <f t="shared" si="54"/>
        <v>#REF!</v>
      </c>
      <c r="K427" s="56" t="s">
        <v>159</v>
      </c>
      <c r="L427" s="54">
        <v>882.22</v>
      </c>
      <c r="M427" s="17" t="e">
        <f t="shared" si="48"/>
        <v>#REF!</v>
      </c>
    </row>
    <row r="428" spans="1:13">
      <c r="A428" s="3" t="s">
        <v>1379</v>
      </c>
      <c r="B428" s="5" t="s">
        <v>97</v>
      </c>
      <c r="C428" s="5" t="e">
        <f>VLOOKUP($B428,#REF!,2,FALSE)</f>
        <v>#REF!</v>
      </c>
      <c r="D428" s="4" t="e">
        <f>VLOOKUP($B428,#REF!,3,FALSE)</f>
        <v>#REF!</v>
      </c>
      <c r="E428" s="5" t="e">
        <f>VLOOKUP($B428,#REF!,4,FALSE)</f>
        <v>#REF!</v>
      </c>
      <c r="F428" s="68">
        <v>2725</v>
      </c>
      <c r="G428" s="120" t="e">
        <f>VLOOKUP($B428,#REF!,13,FALSE)</f>
        <v>#REF!</v>
      </c>
      <c r="H428" s="24" t="e">
        <f>VLOOKUP($B428,#REF!,14,FALSE)</f>
        <v>#REF!</v>
      </c>
      <c r="I428" s="21" t="e">
        <f t="shared" si="53"/>
        <v>#REF!</v>
      </c>
      <c r="J428" s="22" t="e">
        <f t="shared" si="54"/>
        <v>#REF!</v>
      </c>
      <c r="K428" s="56" t="s">
        <v>159</v>
      </c>
      <c r="L428" s="54">
        <v>29349.3</v>
      </c>
      <c r="M428" s="17" t="e">
        <f t="shared" si="48"/>
        <v>#REF!</v>
      </c>
    </row>
    <row r="429" spans="1:13">
      <c r="A429" s="3" t="s">
        <v>1380</v>
      </c>
      <c r="B429" s="5" t="s">
        <v>142</v>
      </c>
      <c r="C429" s="5" t="e">
        <f>VLOOKUP($B429,#REF!,2,FALSE)</f>
        <v>#REF!</v>
      </c>
      <c r="D429" s="4" t="e">
        <f>VLOOKUP($B429,#REF!,3,FALSE)</f>
        <v>#REF!</v>
      </c>
      <c r="E429" s="5" t="e">
        <f>VLOOKUP($B429,#REF!,4,FALSE)</f>
        <v>#REF!</v>
      </c>
      <c r="F429" s="68">
        <v>525</v>
      </c>
      <c r="G429" s="120" t="e">
        <f>VLOOKUP($B429,#REF!,13,FALSE)</f>
        <v>#REF!</v>
      </c>
      <c r="H429" s="24" t="e">
        <f>VLOOKUP($B429,#REF!,14,FALSE)</f>
        <v>#REF!</v>
      </c>
      <c r="I429" s="21" t="e">
        <f t="shared" si="53"/>
        <v>#REF!</v>
      </c>
      <c r="J429" s="22" t="e">
        <f t="shared" si="54"/>
        <v>#REF!</v>
      </c>
      <c r="K429" s="56" t="s">
        <v>159</v>
      </c>
      <c r="L429" s="54">
        <v>3441.56</v>
      </c>
      <c r="M429" s="17" t="e">
        <f t="shared" si="48"/>
        <v>#REF!</v>
      </c>
    </row>
    <row r="430" spans="1:13">
      <c r="A430" s="3" t="s">
        <v>1381</v>
      </c>
      <c r="B430" s="5" t="s">
        <v>99</v>
      </c>
      <c r="C430" s="5" t="e">
        <f>VLOOKUP($B430,#REF!,2,FALSE)</f>
        <v>#REF!</v>
      </c>
      <c r="D430" s="4" t="e">
        <f>VLOOKUP($B430,#REF!,3,FALSE)</f>
        <v>#REF!</v>
      </c>
      <c r="E430" s="5" t="e">
        <f>VLOOKUP($B430,#REF!,4,FALSE)</f>
        <v>#REF!</v>
      </c>
      <c r="F430" s="68">
        <v>1</v>
      </c>
      <c r="G430" s="120" t="e">
        <f>VLOOKUP($B430,#REF!,13,FALSE)</f>
        <v>#REF!</v>
      </c>
      <c r="H430" s="24" t="e">
        <f>VLOOKUP($B430,#REF!,14,FALSE)</f>
        <v>#REF!</v>
      </c>
      <c r="I430" s="21" t="e">
        <f t="shared" si="53"/>
        <v>#REF!</v>
      </c>
      <c r="J430" s="22" t="e">
        <f t="shared" si="54"/>
        <v>#REF!</v>
      </c>
      <c r="K430" s="56" t="s">
        <v>159</v>
      </c>
      <c r="L430" s="54">
        <v>12100.63</v>
      </c>
      <c r="M430" s="17" t="e">
        <f t="shared" si="48"/>
        <v>#REF!</v>
      </c>
    </row>
    <row r="431" spans="1:13">
      <c r="A431" s="3" t="s">
        <v>1382</v>
      </c>
      <c r="B431" s="5" t="s">
        <v>160</v>
      </c>
      <c r="C431" s="5" t="e">
        <f>VLOOKUP($B431,#REF!,2,FALSE)</f>
        <v>#REF!</v>
      </c>
      <c r="D431" s="4" t="e">
        <f>VLOOKUP($B431,#REF!,3,FALSE)</f>
        <v>#REF!</v>
      </c>
      <c r="E431" s="5" t="e">
        <f>VLOOKUP($B431,#REF!,4,FALSE)</f>
        <v>#REF!</v>
      </c>
      <c r="F431" s="68">
        <v>20</v>
      </c>
      <c r="G431" s="120" t="e">
        <f>VLOOKUP($B431,#REF!,13,FALSE)</f>
        <v>#REF!</v>
      </c>
      <c r="H431" s="24" t="e">
        <f>VLOOKUP($B431,#REF!,14,FALSE)</f>
        <v>#REF!</v>
      </c>
      <c r="I431" s="21" t="e">
        <f t="shared" si="53"/>
        <v>#REF!</v>
      </c>
      <c r="J431" s="22" t="e">
        <f t="shared" si="54"/>
        <v>#REF!</v>
      </c>
      <c r="K431" s="56" t="s">
        <v>159</v>
      </c>
      <c r="L431" s="54">
        <v>1481.88</v>
      </c>
      <c r="M431" s="17" t="e">
        <f t="shared" si="48"/>
        <v>#REF!</v>
      </c>
    </row>
    <row r="432" spans="1:13">
      <c r="A432" s="61" t="s">
        <v>1383</v>
      </c>
      <c r="B432" s="62"/>
      <c r="C432" s="62"/>
      <c r="D432" s="63" t="s">
        <v>130</v>
      </c>
      <c r="E432" s="62"/>
      <c r="F432" s="63"/>
      <c r="G432" s="120"/>
      <c r="H432" s="24"/>
      <c r="I432" s="66"/>
      <c r="J432" s="67" t="e">
        <f>SUM(J433)</f>
        <v>#REF!</v>
      </c>
      <c r="L432" s="54">
        <v>83197.87</v>
      </c>
      <c r="M432" s="17" t="e">
        <f t="shared" si="48"/>
        <v>#REF!</v>
      </c>
    </row>
    <row r="433" spans="1:13">
      <c r="A433" s="3" t="s">
        <v>1384</v>
      </c>
      <c r="B433" s="5" t="s">
        <v>302</v>
      </c>
      <c r="C433" s="5" t="e">
        <f>VLOOKUP($B433,#REF!,2,FALSE)</f>
        <v>#REF!</v>
      </c>
      <c r="D433" s="4" t="e">
        <f>VLOOKUP($B433,#REF!,3,FALSE)</f>
        <v>#REF!</v>
      </c>
      <c r="E433" s="5" t="e">
        <f>VLOOKUP($B433,#REF!,4,FALSE)</f>
        <v>#REF!</v>
      </c>
      <c r="F433" s="68">
        <v>1</v>
      </c>
      <c r="G433" s="120" t="e">
        <f>VLOOKUP($B433,#REF!,13,FALSE)</f>
        <v>#REF!</v>
      </c>
      <c r="H433" s="24" t="e">
        <f>VLOOKUP($B433,#REF!,14,FALSE)</f>
        <v>#REF!</v>
      </c>
      <c r="I433" s="21" t="e">
        <f>G433*H433</f>
        <v>#REF!</v>
      </c>
      <c r="J433" s="22" t="e">
        <f>ROUND(F433*(G433+I433),2)</f>
        <v>#REF!</v>
      </c>
      <c r="K433" s="56" t="s">
        <v>159</v>
      </c>
      <c r="L433" s="54">
        <v>83197.87</v>
      </c>
      <c r="M433" s="17" t="e">
        <f t="shared" si="48"/>
        <v>#REF!</v>
      </c>
    </row>
    <row r="434" spans="1:13" s="51" customFormat="1">
      <c r="A434" s="138" t="s">
        <v>1385</v>
      </c>
      <c r="B434" s="139"/>
      <c r="C434" s="139"/>
      <c r="D434" s="140" t="s">
        <v>24</v>
      </c>
      <c r="E434" s="140"/>
      <c r="F434" s="140"/>
      <c r="G434" s="140"/>
      <c r="H434" s="140"/>
      <c r="I434" s="140"/>
      <c r="J434" s="143" t="e">
        <f>SUM(J435,J443)</f>
        <v>#REF!</v>
      </c>
      <c r="L434" s="51">
        <v>1032215.1300000001</v>
      </c>
      <c r="M434" s="17" t="e">
        <f t="shared" si="48"/>
        <v>#REF!</v>
      </c>
    </row>
    <row r="435" spans="1:13">
      <c r="A435" s="61" t="s">
        <v>1386</v>
      </c>
      <c r="B435" s="62"/>
      <c r="C435" s="62"/>
      <c r="D435" s="63" t="s">
        <v>21</v>
      </c>
      <c r="E435" s="64"/>
      <c r="F435" s="63"/>
      <c r="G435" s="120"/>
      <c r="H435" s="24"/>
      <c r="I435" s="66"/>
      <c r="J435" s="67" t="e">
        <f>SUM(J436:J442)</f>
        <v>#REF!</v>
      </c>
      <c r="L435" s="25">
        <v>958184.95000000007</v>
      </c>
      <c r="M435" s="17" t="e">
        <f t="shared" si="48"/>
        <v>#REF!</v>
      </c>
    </row>
    <row r="436" spans="1:13">
      <c r="A436" s="28" t="s">
        <v>1387</v>
      </c>
      <c r="B436" s="5" t="s">
        <v>253</v>
      </c>
      <c r="C436" s="5" t="e">
        <f>VLOOKUP($B436,#REF!,2,FALSE)</f>
        <v>#REF!</v>
      </c>
      <c r="D436" s="4" t="e">
        <f>VLOOKUP($B436,#REF!,3,FALSE)</f>
        <v>#REF!</v>
      </c>
      <c r="E436" s="5" t="e">
        <f>VLOOKUP($B436,#REF!,4,FALSE)</f>
        <v>#REF!</v>
      </c>
      <c r="F436" s="68">
        <v>1</v>
      </c>
      <c r="G436" s="120" t="e">
        <f>VLOOKUP($B436,#REF!,13,FALSE)</f>
        <v>#REF!</v>
      </c>
      <c r="H436" s="24" t="e">
        <f>VLOOKUP($B436,#REF!,14,FALSE)</f>
        <v>#REF!</v>
      </c>
      <c r="I436" s="21" t="e">
        <f t="shared" ref="I436:I442" si="55">G436*H436</f>
        <v>#REF!</v>
      </c>
      <c r="J436" s="22" t="e">
        <f t="shared" ref="J436:J442" si="56">ROUND(F436*(G436+I436),2)</f>
        <v>#REF!</v>
      </c>
      <c r="K436" s="56" t="s">
        <v>159</v>
      </c>
      <c r="L436" s="25">
        <v>642687.01</v>
      </c>
      <c r="M436" s="17" t="e">
        <f t="shared" si="48"/>
        <v>#REF!</v>
      </c>
    </row>
    <row r="437" spans="1:13">
      <c r="A437" s="28" t="s">
        <v>1388</v>
      </c>
      <c r="B437" s="5" t="s">
        <v>239</v>
      </c>
      <c r="C437" s="5" t="e">
        <f>VLOOKUP($B437,#REF!,2,FALSE)</f>
        <v>#REF!</v>
      </c>
      <c r="D437" s="4" t="e">
        <f>VLOOKUP($B437,#REF!,3,FALSE)</f>
        <v>#REF!</v>
      </c>
      <c r="E437" s="5" t="e">
        <f>VLOOKUP($B437,#REF!,4,FALSE)</f>
        <v>#REF!</v>
      </c>
      <c r="F437" s="68">
        <v>945</v>
      </c>
      <c r="G437" s="120" t="e">
        <f>VLOOKUP($B437,#REF!,13,FALSE)</f>
        <v>#REF!</v>
      </c>
      <c r="H437" s="24" t="e">
        <f>VLOOKUP($B437,#REF!,14,FALSE)</f>
        <v>#REF!</v>
      </c>
      <c r="I437" s="21" t="e">
        <f t="shared" si="55"/>
        <v>#REF!</v>
      </c>
      <c r="J437" s="22" t="e">
        <f t="shared" si="56"/>
        <v>#REF!</v>
      </c>
      <c r="K437" s="56" t="s">
        <v>159</v>
      </c>
      <c r="L437" s="25">
        <v>126196.78</v>
      </c>
      <c r="M437" s="17" t="e">
        <f t="shared" si="48"/>
        <v>#REF!</v>
      </c>
    </row>
    <row r="438" spans="1:13">
      <c r="A438" s="28" t="s">
        <v>1389</v>
      </c>
      <c r="B438" s="5" t="s">
        <v>143</v>
      </c>
      <c r="C438" s="5" t="e">
        <f>VLOOKUP($B438,#REF!,2,FALSE)</f>
        <v>#REF!</v>
      </c>
      <c r="D438" s="4" t="e">
        <f>VLOOKUP($B438,#REF!,3,FALSE)</f>
        <v>#REF!</v>
      </c>
      <c r="E438" s="5" t="e">
        <f>VLOOKUP($B438,#REF!,4,FALSE)</f>
        <v>#REF!</v>
      </c>
      <c r="F438" s="68">
        <v>6</v>
      </c>
      <c r="G438" s="120" t="e">
        <f>VLOOKUP($B438,#REF!,13,FALSE)</f>
        <v>#REF!</v>
      </c>
      <c r="H438" s="24" t="e">
        <f>VLOOKUP($B438,#REF!,14,FALSE)</f>
        <v>#REF!</v>
      </c>
      <c r="I438" s="21" t="e">
        <f t="shared" si="55"/>
        <v>#REF!</v>
      </c>
      <c r="J438" s="22" t="e">
        <f t="shared" si="56"/>
        <v>#REF!</v>
      </c>
      <c r="K438" s="56" t="s">
        <v>159</v>
      </c>
      <c r="L438" s="25">
        <v>3202.6</v>
      </c>
      <c r="M438" s="17" t="e">
        <f t="shared" si="48"/>
        <v>#REF!</v>
      </c>
    </row>
    <row r="439" spans="1:13">
      <c r="A439" s="28" t="s">
        <v>1390</v>
      </c>
      <c r="B439" s="5" t="s">
        <v>144</v>
      </c>
      <c r="C439" s="5" t="e">
        <f>VLOOKUP($B439,#REF!,2,FALSE)</f>
        <v>#REF!</v>
      </c>
      <c r="D439" s="4" t="e">
        <f>VLOOKUP($B439,#REF!,3,FALSE)</f>
        <v>#REF!</v>
      </c>
      <c r="E439" s="5" t="e">
        <f>VLOOKUP($B439,#REF!,4,FALSE)</f>
        <v>#REF!</v>
      </c>
      <c r="F439" s="68">
        <v>9</v>
      </c>
      <c r="G439" s="120" t="e">
        <f>VLOOKUP($B439,#REF!,13,FALSE)</f>
        <v>#REF!</v>
      </c>
      <c r="H439" s="24" t="e">
        <f>VLOOKUP($B439,#REF!,14,FALSE)</f>
        <v>#REF!</v>
      </c>
      <c r="I439" s="21" t="e">
        <f t="shared" si="55"/>
        <v>#REF!</v>
      </c>
      <c r="J439" s="22" t="e">
        <f t="shared" si="56"/>
        <v>#REF!</v>
      </c>
      <c r="K439" s="56" t="s">
        <v>159</v>
      </c>
      <c r="L439" s="25">
        <v>4956.78</v>
      </c>
      <c r="M439" s="17" t="e">
        <f t="shared" si="48"/>
        <v>#REF!</v>
      </c>
    </row>
    <row r="440" spans="1:13">
      <c r="A440" s="28" t="s">
        <v>1391</v>
      </c>
      <c r="B440" s="5" t="s">
        <v>155</v>
      </c>
      <c r="C440" s="5" t="e">
        <f>VLOOKUP($B440,#REF!,2,FALSE)</f>
        <v>#REF!</v>
      </c>
      <c r="D440" s="4" t="e">
        <f>VLOOKUP($B440,#REF!,3,FALSE)</f>
        <v>#REF!</v>
      </c>
      <c r="E440" s="5" t="e">
        <f>VLOOKUP($B440,#REF!,4,FALSE)</f>
        <v>#REF!</v>
      </c>
      <c r="F440" s="68">
        <v>1080</v>
      </c>
      <c r="G440" s="120" t="e">
        <f>VLOOKUP($B440,#REF!,13,FALSE)</f>
        <v>#REF!</v>
      </c>
      <c r="H440" s="24" t="e">
        <f>VLOOKUP($B440,#REF!,14,FALSE)</f>
        <v>#REF!</v>
      </c>
      <c r="I440" s="21" t="e">
        <f t="shared" si="55"/>
        <v>#REF!</v>
      </c>
      <c r="J440" s="22" t="e">
        <f t="shared" si="56"/>
        <v>#REF!</v>
      </c>
      <c r="K440" s="56" t="s">
        <v>159</v>
      </c>
      <c r="L440" s="25">
        <v>11467.81</v>
      </c>
      <c r="M440" s="17" t="e">
        <f t="shared" si="48"/>
        <v>#REF!</v>
      </c>
    </row>
    <row r="441" spans="1:13">
      <c r="A441" s="28" t="s">
        <v>1392</v>
      </c>
      <c r="B441" s="5" t="s">
        <v>254</v>
      </c>
      <c r="C441" s="5" t="e">
        <f>VLOOKUP($B441,#REF!,2,FALSE)</f>
        <v>#REF!</v>
      </c>
      <c r="D441" s="4" t="e">
        <f>VLOOKUP($B441,#REF!,3,FALSE)</f>
        <v>#REF!</v>
      </c>
      <c r="E441" s="5" t="e">
        <f>VLOOKUP($B441,#REF!,4,FALSE)</f>
        <v>#REF!</v>
      </c>
      <c r="F441" s="68">
        <v>3</v>
      </c>
      <c r="G441" s="120" t="e">
        <f>VLOOKUP($B441,#REF!,13,FALSE)</f>
        <v>#REF!</v>
      </c>
      <c r="H441" s="24" t="e">
        <f>VLOOKUP($B441,#REF!,14,FALSE)</f>
        <v>#REF!</v>
      </c>
      <c r="I441" s="21" t="e">
        <f t="shared" si="55"/>
        <v>#REF!</v>
      </c>
      <c r="J441" s="22" t="e">
        <f t="shared" si="56"/>
        <v>#REF!</v>
      </c>
      <c r="K441" s="56" t="s">
        <v>159</v>
      </c>
      <c r="L441" s="25">
        <v>108459.57</v>
      </c>
      <c r="M441" s="17" t="e">
        <f t="shared" si="48"/>
        <v>#REF!</v>
      </c>
    </row>
    <row r="442" spans="1:13">
      <c r="A442" s="28" t="s">
        <v>1393</v>
      </c>
      <c r="B442" s="5" t="s">
        <v>255</v>
      </c>
      <c r="C442" s="5" t="e">
        <f>VLOOKUP($B442,#REF!,2,FALSE)</f>
        <v>#REF!</v>
      </c>
      <c r="D442" s="4" t="e">
        <f>VLOOKUP($B442,#REF!,3,FALSE)</f>
        <v>#REF!</v>
      </c>
      <c r="E442" s="5" t="e">
        <f>VLOOKUP($B442,#REF!,4,FALSE)</f>
        <v>#REF!</v>
      </c>
      <c r="F442" s="68">
        <v>2</v>
      </c>
      <c r="G442" s="120" t="e">
        <f>VLOOKUP($B442,#REF!,13,FALSE)</f>
        <v>#REF!</v>
      </c>
      <c r="H442" s="24" t="e">
        <f>VLOOKUP($B442,#REF!,14,FALSE)</f>
        <v>#REF!</v>
      </c>
      <c r="I442" s="21" t="e">
        <f t="shared" si="55"/>
        <v>#REF!</v>
      </c>
      <c r="J442" s="22" t="e">
        <f t="shared" si="56"/>
        <v>#REF!</v>
      </c>
      <c r="K442" s="56" t="s">
        <v>159</v>
      </c>
      <c r="L442" s="25">
        <v>61214.400000000001</v>
      </c>
      <c r="M442" s="17" t="e">
        <f t="shared" si="48"/>
        <v>#REF!</v>
      </c>
    </row>
    <row r="443" spans="1:13" ht="36">
      <c r="A443" s="61" t="s">
        <v>1394</v>
      </c>
      <c r="B443" s="62"/>
      <c r="C443" s="62"/>
      <c r="D443" s="63" t="s">
        <v>129</v>
      </c>
      <c r="E443" s="64"/>
      <c r="F443" s="63"/>
      <c r="G443" s="120"/>
      <c r="H443" s="24"/>
      <c r="I443" s="66"/>
      <c r="J443" s="67" t="e">
        <f>SUM(J444:J446)</f>
        <v>#REF!</v>
      </c>
      <c r="L443" s="25">
        <v>74030.179999999993</v>
      </c>
      <c r="M443" s="17" t="e">
        <f t="shared" si="48"/>
        <v>#REF!</v>
      </c>
    </row>
    <row r="444" spans="1:13">
      <c r="A444" s="28" t="s">
        <v>1395</v>
      </c>
      <c r="B444" s="5" t="s">
        <v>301</v>
      </c>
      <c r="C444" s="5" t="e">
        <f>VLOOKUP($B444,#REF!,2,FALSE)</f>
        <v>#REF!</v>
      </c>
      <c r="D444" s="4" t="e">
        <f>VLOOKUP($B444,#REF!,3,FALSE)</f>
        <v>#REF!</v>
      </c>
      <c r="E444" s="5" t="e">
        <f>VLOOKUP($B444,#REF!,4,FALSE)</f>
        <v>#REF!</v>
      </c>
      <c r="F444" s="68">
        <v>1</v>
      </c>
      <c r="G444" s="120" t="e">
        <f>VLOOKUP($B444,#REF!,13,FALSE)</f>
        <v>#REF!</v>
      </c>
      <c r="H444" s="24" t="e">
        <f>VLOOKUP($B444,#REF!,14,FALSE)</f>
        <v>#REF!</v>
      </c>
      <c r="I444" s="21" t="e">
        <f>G444*H444</f>
        <v>#REF!</v>
      </c>
      <c r="J444" s="22" t="e">
        <f>ROUND(F444*(G444+I444),2)</f>
        <v>#REF!</v>
      </c>
      <c r="K444" s="56" t="s">
        <v>159</v>
      </c>
      <c r="L444" s="25">
        <v>14529.12</v>
      </c>
      <c r="M444" s="17" t="e">
        <f t="shared" si="48"/>
        <v>#REF!</v>
      </c>
    </row>
    <row r="445" spans="1:13">
      <c r="A445" s="28" t="s">
        <v>1396</v>
      </c>
      <c r="B445" s="5" t="s">
        <v>45</v>
      </c>
      <c r="C445" s="5" t="e">
        <f>VLOOKUP($B445,#REF!,2,FALSE)</f>
        <v>#REF!</v>
      </c>
      <c r="D445" s="4" t="e">
        <f>VLOOKUP($B445,#REF!,3,FALSE)</f>
        <v>#REF!</v>
      </c>
      <c r="E445" s="5" t="e">
        <f>VLOOKUP($B445,#REF!,4,FALSE)</f>
        <v>#REF!</v>
      </c>
      <c r="F445" s="68">
        <v>945</v>
      </c>
      <c r="G445" s="120" t="e">
        <f>VLOOKUP($B445,#REF!,13,FALSE)</f>
        <v>#REF!</v>
      </c>
      <c r="H445" s="24" t="e">
        <f>VLOOKUP($B445,#REF!,14,FALSE)</f>
        <v>#REF!</v>
      </c>
      <c r="I445" s="21" t="e">
        <f>G445*H445</f>
        <v>#REF!</v>
      </c>
      <c r="J445" s="22" t="e">
        <f>ROUND(F445*(G445+I445),2)</f>
        <v>#REF!</v>
      </c>
      <c r="K445" s="56" t="s">
        <v>159</v>
      </c>
      <c r="L445" s="25">
        <v>57617.53</v>
      </c>
      <c r="M445" s="17" t="e">
        <f t="shared" si="48"/>
        <v>#REF!</v>
      </c>
    </row>
    <row r="446" spans="1:13">
      <c r="A446" s="28" t="s">
        <v>1397</v>
      </c>
      <c r="B446" s="5" t="s">
        <v>156</v>
      </c>
      <c r="C446" s="5" t="e">
        <f>VLOOKUP($B446,#REF!,2,FALSE)</f>
        <v>#REF!</v>
      </c>
      <c r="D446" s="4" t="e">
        <f>VLOOKUP($B446,#REF!,3,FALSE)</f>
        <v>#REF!</v>
      </c>
      <c r="E446" s="5" t="e">
        <f>VLOOKUP($B446,#REF!,4,FALSE)</f>
        <v>#REF!</v>
      </c>
      <c r="F446" s="68">
        <v>120</v>
      </c>
      <c r="G446" s="120" t="e">
        <f>VLOOKUP($B446,#REF!,13,FALSE)</f>
        <v>#REF!</v>
      </c>
      <c r="H446" s="24" t="e">
        <f>VLOOKUP($B446,#REF!,14,FALSE)</f>
        <v>#REF!</v>
      </c>
      <c r="I446" s="21" t="e">
        <f>G446*H446</f>
        <v>#REF!</v>
      </c>
      <c r="J446" s="22" t="e">
        <f>ROUND(F446*(G446+I446),2)</f>
        <v>#REF!</v>
      </c>
      <c r="K446" s="56" t="s">
        <v>159</v>
      </c>
      <c r="L446" s="25">
        <v>1883.53</v>
      </c>
      <c r="M446" s="17" t="e">
        <f t="shared" si="48"/>
        <v>#REF!</v>
      </c>
    </row>
    <row r="447" spans="1:13" s="51" customFormat="1">
      <c r="A447" s="138" t="s">
        <v>1398</v>
      </c>
      <c r="B447" s="139"/>
      <c r="C447" s="139"/>
      <c r="D447" s="140" t="s">
        <v>131</v>
      </c>
      <c r="E447" s="140"/>
      <c r="F447" s="140"/>
      <c r="G447" s="140"/>
      <c r="H447" s="140"/>
      <c r="I447" s="140"/>
      <c r="J447" s="143" t="e">
        <f>SUM(J448,J450)</f>
        <v>#REF!</v>
      </c>
      <c r="L447" s="51">
        <v>290601.02</v>
      </c>
      <c r="M447" s="17" t="e">
        <f t="shared" si="48"/>
        <v>#REF!</v>
      </c>
    </row>
    <row r="448" spans="1:13">
      <c r="A448" s="61" t="s">
        <v>1399</v>
      </c>
      <c r="B448" s="62"/>
      <c r="C448" s="62"/>
      <c r="D448" s="63" t="s">
        <v>21</v>
      </c>
      <c r="E448" s="64"/>
      <c r="F448" s="63"/>
      <c r="G448" s="120"/>
      <c r="H448" s="24"/>
      <c r="I448" s="66"/>
      <c r="J448" s="67" t="e">
        <f>SUM(J449)</f>
        <v>#REF!</v>
      </c>
      <c r="L448" s="25">
        <v>270229.13</v>
      </c>
      <c r="M448" s="17" t="e">
        <f t="shared" si="48"/>
        <v>#REF!</v>
      </c>
    </row>
    <row r="449" spans="1:50">
      <c r="A449" s="28" t="s">
        <v>1400</v>
      </c>
      <c r="B449" s="5" t="s">
        <v>146</v>
      </c>
      <c r="C449" s="5" t="e">
        <f>VLOOKUP($B449,#REF!,2,FALSE)</f>
        <v>#REF!</v>
      </c>
      <c r="D449" s="4" t="e">
        <f>VLOOKUP($B449,#REF!,3,FALSE)</f>
        <v>#REF!</v>
      </c>
      <c r="E449" s="5" t="e">
        <f>VLOOKUP($B449,#REF!,4,FALSE)</f>
        <v>#REF!</v>
      </c>
      <c r="F449" s="68">
        <v>1</v>
      </c>
      <c r="G449" s="120" t="e">
        <f>VLOOKUP($B449,#REF!,13,FALSE)</f>
        <v>#REF!</v>
      </c>
      <c r="H449" s="24" t="e">
        <f>VLOOKUP($B449,#REF!,14,FALSE)</f>
        <v>#REF!</v>
      </c>
      <c r="I449" s="21" t="e">
        <f>G449*H449</f>
        <v>#REF!</v>
      </c>
      <c r="J449" s="22" t="e">
        <f>ROUND(F449*(G449+I449),2)</f>
        <v>#REF!</v>
      </c>
      <c r="K449" s="56" t="s">
        <v>159</v>
      </c>
      <c r="L449" s="25">
        <v>270229.13</v>
      </c>
      <c r="M449" s="17" t="e">
        <f t="shared" si="48"/>
        <v>#REF!</v>
      </c>
    </row>
    <row r="450" spans="1:50" ht="38.25">
      <c r="A450" s="61" t="s">
        <v>1401</v>
      </c>
      <c r="B450" s="62"/>
      <c r="C450" s="62"/>
      <c r="D450" s="60" t="s">
        <v>129</v>
      </c>
      <c r="E450" s="64"/>
      <c r="F450" s="63"/>
      <c r="G450" s="120"/>
      <c r="H450" s="24"/>
      <c r="I450" s="66"/>
      <c r="J450" s="67" t="e">
        <f>SUM(J451)</f>
        <v>#REF!</v>
      </c>
      <c r="L450" s="25">
        <v>20371.89</v>
      </c>
      <c r="M450" s="17" t="e">
        <f t="shared" si="48"/>
        <v>#REF!</v>
      </c>
    </row>
    <row r="451" spans="1:50">
      <c r="A451" s="28" t="s">
        <v>1402</v>
      </c>
      <c r="B451" s="5" t="s">
        <v>147</v>
      </c>
      <c r="C451" s="5" t="e">
        <f>VLOOKUP($B451,#REF!,2,FALSE)</f>
        <v>#REF!</v>
      </c>
      <c r="D451" s="4" t="e">
        <f>VLOOKUP($B451,#REF!,3,FALSE)</f>
        <v>#REF!</v>
      </c>
      <c r="E451" s="5" t="e">
        <f>VLOOKUP($B451,#REF!,4,FALSE)</f>
        <v>#REF!</v>
      </c>
      <c r="F451" s="68">
        <v>1</v>
      </c>
      <c r="G451" s="120" t="e">
        <f>VLOOKUP($B451,#REF!,13,FALSE)</f>
        <v>#REF!</v>
      </c>
      <c r="H451" s="24" t="e">
        <f>VLOOKUP($B451,#REF!,14,FALSE)</f>
        <v>#REF!</v>
      </c>
      <c r="I451" s="21" t="e">
        <f>G451*H451</f>
        <v>#REF!</v>
      </c>
      <c r="J451" s="22" t="e">
        <f>ROUND(F451*(G451+I451),2)</f>
        <v>#REF!</v>
      </c>
      <c r="K451" s="56" t="s">
        <v>159</v>
      </c>
      <c r="L451" s="25">
        <v>20371.89</v>
      </c>
      <c r="M451" s="17" t="e">
        <f t="shared" si="48"/>
        <v>#REF!</v>
      </c>
    </row>
    <row r="452" spans="1:50" s="51" customFormat="1">
      <c r="A452" s="138" t="s">
        <v>1403</v>
      </c>
      <c r="B452" s="139"/>
      <c r="C452" s="139"/>
      <c r="D452" s="140" t="s">
        <v>175</v>
      </c>
      <c r="E452" s="140"/>
      <c r="F452" s="140"/>
      <c r="G452" s="140"/>
      <c r="H452" s="140"/>
      <c r="I452" s="140"/>
      <c r="J452" s="143" t="e">
        <f>SUM(J453,J467,J481)</f>
        <v>#REF!</v>
      </c>
      <c r="L452" s="51">
        <v>522524.83999999997</v>
      </c>
      <c r="M452" s="17" t="e">
        <f t="shared" si="48"/>
        <v>#REF!</v>
      </c>
    </row>
    <row r="453" spans="1:50" s="51" customFormat="1">
      <c r="A453" s="47" t="s">
        <v>1404</v>
      </c>
      <c r="B453" s="48"/>
      <c r="C453" s="48"/>
      <c r="D453" s="53" t="s">
        <v>15</v>
      </c>
      <c r="E453" s="53"/>
      <c r="F453" s="53"/>
      <c r="G453" s="120"/>
      <c r="H453" s="24"/>
      <c r="I453" s="53"/>
      <c r="J453" s="55" t="e">
        <f>SUM(J454:J466)</f>
        <v>#REF!</v>
      </c>
      <c r="L453" s="50">
        <v>206674.08000000002</v>
      </c>
      <c r="M453" s="17" t="e">
        <f t="shared" si="48"/>
        <v>#REF!</v>
      </c>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row>
    <row r="454" spans="1:50">
      <c r="A454" s="3" t="s">
        <v>1405</v>
      </c>
      <c r="B454" s="5" t="s">
        <v>176</v>
      </c>
      <c r="C454" s="5" t="e">
        <f>VLOOKUP($B454,#REF!,2,FALSE)</f>
        <v>#REF!</v>
      </c>
      <c r="D454" s="4" t="e">
        <f>VLOOKUP($B454,#REF!,3,FALSE)</f>
        <v>#REF!</v>
      </c>
      <c r="E454" s="5" t="e">
        <f>VLOOKUP($B454,#REF!,4,FALSE)</f>
        <v>#REF!</v>
      </c>
      <c r="F454" s="68">
        <v>1</v>
      </c>
      <c r="G454" s="120" t="e">
        <f>VLOOKUP($B454,#REF!,13,FALSE)</f>
        <v>#REF!</v>
      </c>
      <c r="H454" s="24" t="e">
        <f>VLOOKUP($B454,#REF!,14,FALSE)</f>
        <v>#REF!</v>
      </c>
      <c r="I454" s="21" t="e">
        <f t="shared" ref="I454:I466" si="57">G454*H454</f>
        <v>#REF!</v>
      </c>
      <c r="J454" s="22" t="e">
        <f t="shared" ref="J454:J466" si="58">ROUND(F454*(G454+I454),2)</f>
        <v>#REF!</v>
      </c>
      <c r="K454" s="56" t="s">
        <v>159</v>
      </c>
      <c r="L454" s="25">
        <v>35316</v>
      </c>
      <c r="M454" s="17" t="e">
        <f t="shared" si="48"/>
        <v>#REF!</v>
      </c>
    </row>
    <row r="455" spans="1:50">
      <c r="A455" s="3" t="s">
        <v>1406</v>
      </c>
      <c r="B455" s="5" t="s">
        <v>177</v>
      </c>
      <c r="C455" s="5" t="e">
        <f>VLOOKUP($B455,#REF!,2,FALSE)</f>
        <v>#REF!</v>
      </c>
      <c r="D455" s="4" t="e">
        <f>VLOOKUP($B455,#REF!,3,FALSE)</f>
        <v>#REF!</v>
      </c>
      <c r="E455" s="5" t="e">
        <f>VLOOKUP($B455,#REF!,4,FALSE)</f>
        <v>#REF!</v>
      </c>
      <c r="F455" s="68">
        <v>1</v>
      </c>
      <c r="G455" s="120" t="e">
        <f>VLOOKUP($B455,#REF!,13,FALSE)</f>
        <v>#REF!</v>
      </c>
      <c r="H455" s="24" t="e">
        <f>VLOOKUP($B455,#REF!,14,FALSE)</f>
        <v>#REF!</v>
      </c>
      <c r="I455" s="21" t="e">
        <f t="shared" si="57"/>
        <v>#REF!</v>
      </c>
      <c r="J455" s="22" t="e">
        <f t="shared" si="58"/>
        <v>#REF!</v>
      </c>
      <c r="K455" s="56" t="s">
        <v>159</v>
      </c>
      <c r="L455" s="25">
        <v>4743.2700000000004</v>
      </c>
      <c r="M455" s="17" t="e">
        <f t="shared" ref="M455:M510" si="59">IF(L455=J455," ", "ERRO")</f>
        <v>#REF!</v>
      </c>
    </row>
    <row r="456" spans="1:50">
      <c r="A456" s="3" t="s">
        <v>1407</v>
      </c>
      <c r="B456" s="5" t="s">
        <v>178</v>
      </c>
      <c r="C456" s="5" t="e">
        <f>VLOOKUP($B456,#REF!,2,FALSE)</f>
        <v>#REF!</v>
      </c>
      <c r="D456" s="4" t="e">
        <f>VLOOKUP($B456,#REF!,3,FALSE)</f>
        <v>#REF!</v>
      </c>
      <c r="E456" s="5" t="e">
        <f>VLOOKUP($B456,#REF!,4,FALSE)</f>
        <v>#REF!</v>
      </c>
      <c r="F456" s="68">
        <v>2</v>
      </c>
      <c r="G456" s="120" t="e">
        <f>VLOOKUP($B456,#REF!,13,FALSE)</f>
        <v>#REF!</v>
      </c>
      <c r="H456" s="24" t="e">
        <f>VLOOKUP($B456,#REF!,14,FALSE)</f>
        <v>#REF!</v>
      </c>
      <c r="I456" s="21" t="e">
        <f t="shared" si="57"/>
        <v>#REF!</v>
      </c>
      <c r="J456" s="22" t="e">
        <f t="shared" si="58"/>
        <v>#REF!</v>
      </c>
      <c r="K456" s="56" t="s">
        <v>159</v>
      </c>
      <c r="L456" s="25">
        <v>967.26</v>
      </c>
      <c r="M456" s="17" t="e">
        <f t="shared" si="59"/>
        <v>#REF!</v>
      </c>
    </row>
    <row r="457" spans="1:50">
      <c r="A457" s="3" t="s">
        <v>1408</v>
      </c>
      <c r="B457" s="5" t="s">
        <v>179</v>
      </c>
      <c r="C457" s="5" t="e">
        <f>VLOOKUP($B457,#REF!,2,FALSE)</f>
        <v>#REF!</v>
      </c>
      <c r="D457" s="4" t="e">
        <f>VLOOKUP($B457,#REF!,3,FALSE)</f>
        <v>#REF!</v>
      </c>
      <c r="E457" s="5" t="e">
        <f>VLOOKUP($B457,#REF!,4,FALSE)</f>
        <v>#REF!</v>
      </c>
      <c r="F457" s="68">
        <v>40</v>
      </c>
      <c r="G457" s="120" t="e">
        <f>VLOOKUP($B457,#REF!,13,FALSE)</f>
        <v>#REF!</v>
      </c>
      <c r="H457" s="24" t="e">
        <f>VLOOKUP($B457,#REF!,14,FALSE)</f>
        <v>#REF!</v>
      </c>
      <c r="I457" s="21" t="e">
        <f t="shared" si="57"/>
        <v>#REF!</v>
      </c>
      <c r="J457" s="22" t="e">
        <f t="shared" si="58"/>
        <v>#REF!</v>
      </c>
      <c r="K457" s="56" t="s">
        <v>159</v>
      </c>
      <c r="L457" s="25">
        <v>72052.17</v>
      </c>
      <c r="M457" s="17" t="e">
        <f t="shared" si="59"/>
        <v>#REF!</v>
      </c>
    </row>
    <row r="458" spans="1:50">
      <c r="A458" s="3" t="s">
        <v>1409</v>
      </c>
      <c r="B458" s="5" t="s">
        <v>180</v>
      </c>
      <c r="C458" s="5" t="e">
        <f>VLOOKUP($B458,#REF!,2,FALSE)</f>
        <v>#REF!</v>
      </c>
      <c r="D458" s="4" t="e">
        <f>VLOOKUP($B458,#REF!,3,FALSE)</f>
        <v>#REF!</v>
      </c>
      <c r="E458" s="5" t="e">
        <f>VLOOKUP($B458,#REF!,4,FALSE)</f>
        <v>#REF!</v>
      </c>
      <c r="F458" s="68">
        <v>40</v>
      </c>
      <c r="G458" s="120" t="e">
        <f>VLOOKUP($B458,#REF!,13,FALSE)</f>
        <v>#REF!</v>
      </c>
      <c r="H458" s="24" t="e">
        <f>VLOOKUP($B458,#REF!,14,FALSE)</f>
        <v>#REF!</v>
      </c>
      <c r="I458" s="21" t="e">
        <f t="shared" si="57"/>
        <v>#REF!</v>
      </c>
      <c r="J458" s="22" t="e">
        <f t="shared" si="58"/>
        <v>#REF!</v>
      </c>
      <c r="K458" s="56" t="s">
        <v>159</v>
      </c>
      <c r="L458" s="25">
        <v>5660.45</v>
      </c>
      <c r="M458" s="17" t="e">
        <f t="shared" si="59"/>
        <v>#REF!</v>
      </c>
    </row>
    <row r="459" spans="1:50">
      <c r="A459" s="3" t="s">
        <v>1410</v>
      </c>
      <c r="B459" s="5" t="s">
        <v>181</v>
      </c>
      <c r="C459" s="5" t="e">
        <f>VLOOKUP($B459,#REF!,2,FALSE)</f>
        <v>#REF!</v>
      </c>
      <c r="D459" s="4" t="e">
        <f>VLOOKUP($B459,#REF!,3,FALSE)</f>
        <v>#REF!</v>
      </c>
      <c r="E459" s="5" t="e">
        <f>VLOOKUP($B459,#REF!,4,FALSE)</f>
        <v>#REF!</v>
      </c>
      <c r="F459" s="68">
        <v>1750</v>
      </c>
      <c r="G459" s="120" t="e">
        <f>VLOOKUP($B459,#REF!,13,FALSE)</f>
        <v>#REF!</v>
      </c>
      <c r="H459" s="24" t="e">
        <f>VLOOKUP($B459,#REF!,14,FALSE)</f>
        <v>#REF!</v>
      </c>
      <c r="I459" s="21" t="e">
        <f t="shared" si="57"/>
        <v>#REF!</v>
      </c>
      <c r="J459" s="22" t="e">
        <f t="shared" si="58"/>
        <v>#REF!</v>
      </c>
      <c r="K459" s="56" t="s">
        <v>159</v>
      </c>
      <c r="L459" s="25">
        <v>43262.1</v>
      </c>
      <c r="M459" s="17" t="e">
        <f t="shared" si="59"/>
        <v>#REF!</v>
      </c>
    </row>
    <row r="460" spans="1:50">
      <c r="A460" s="3" t="s">
        <v>1411</v>
      </c>
      <c r="B460" s="5" t="s">
        <v>182</v>
      </c>
      <c r="C460" s="5" t="e">
        <f>VLOOKUP($B460,#REF!,2,FALSE)</f>
        <v>#REF!</v>
      </c>
      <c r="D460" s="4" t="e">
        <f>VLOOKUP($B460,#REF!,3,FALSE)</f>
        <v>#REF!</v>
      </c>
      <c r="E460" s="5" t="e">
        <f>VLOOKUP($B460,#REF!,4,FALSE)</f>
        <v>#REF!</v>
      </c>
      <c r="F460" s="68">
        <v>1350</v>
      </c>
      <c r="G460" s="120" t="e">
        <f>VLOOKUP($B460,#REF!,13,FALSE)</f>
        <v>#REF!</v>
      </c>
      <c r="H460" s="24" t="e">
        <f>VLOOKUP($B460,#REF!,14,FALSE)</f>
        <v>#REF!</v>
      </c>
      <c r="I460" s="21" t="e">
        <f t="shared" si="57"/>
        <v>#REF!</v>
      </c>
      <c r="J460" s="22" t="e">
        <f t="shared" si="58"/>
        <v>#REF!</v>
      </c>
      <c r="K460" s="56" t="s">
        <v>159</v>
      </c>
      <c r="L460" s="25">
        <v>14350.66</v>
      </c>
      <c r="M460" s="17" t="e">
        <f t="shared" si="59"/>
        <v>#REF!</v>
      </c>
    </row>
    <row r="461" spans="1:50">
      <c r="A461" s="3" t="s">
        <v>1412</v>
      </c>
      <c r="B461" s="5" t="s">
        <v>183</v>
      </c>
      <c r="C461" s="5" t="e">
        <f>VLOOKUP($B461,#REF!,2,FALSE)</f>
        <v>#REF!</v>
      </c>
      <c r="D461" s="4" t="e">
        <f>VLOOKUP($B461,#REF!,3,FALSE)</f>
        <v>#REF!</v>
      </c>
      <c r="E461" s="5" t="e">
        <f>VLOOKUP($B461,#REF!,4,FALSE)</f>
        <v>#REF!</v>
      </c>
      <c r="F461" s="68">
        <v>2</v>
      </c>
      <c r="G461" s="120" t="e">
        <f>VLOOKUP($B461,#REF!,13,FALSE)</f>
        <v>#REF!</v>
      </c>
      <c r="H461" s="24" t="e">
        <f>VLOOKUP($B461,#REF!,14,FALSE)</f>
        <v>#REF!</v>
      </c>
      <c r="I461" s="21" t="e">
        <f t="shared" si="57"/>
        <v>#REF!</v>
      </c>
      <c r="J461" s="22" t="e">
        <f t="shared" si="58"/>
        <v>#REF!</v>
      </c>
      <c r="K461" s="56" t="s">
        <v>159</v>
      </c>
      <c r="L461" s="25">
        <v>2606.77</v>
      </c>
      <c r="M461" s="17" t="e">
        <f t="shared" si="59"/>
        <v>#REF!</v>
      </c>
    </row>
    <row r="462" spans="1:50">
      <c r="A462" s="3" t="s">
        <v>1413</v>
      </c>
      <c r="B462" s="5" t="s">
        <v>184</v>
      </c>
      <c r="C462" s="5" t="e">
        <f>VLOOKUP($B462,#REF!,2,FALSE)</f>
        <v>#REF!</v>
      </c>
      <c r="D462" s="4" t="e">
        <f>VLOOKUP($B462,#REF!,3,FALSE)</f>
        <v>#REF!</v>
      </c>
      <c r="E462" s="5" t="e">
        <f>VLOOKUP($B462,#REF!,4,FALSE)</f>
        <v>#REF!</v>
      </c>
      <c r="F462" s="68">
        <v>40</v>
      </c>
      <c r="G462" s="120" t="e">
        <f>VLOOKUP($B462,#REF!,13,FALSE)</f>
        <v>#REF!</v>
      </c>
      <c r="H462" s="24" t="e">
        <f>VLOOKUP($B462,#REF!,14,FALSE)</f>
        <v>#REF!</v>
      </c>
      <c r="I462" s="21" t="e">
        <f t="shared" si="57"/>
        <v>#REF!</v>
      </c>
      <c r="J462" s="22" t="e">
        <f t="shared" si="58"/>
        <v>#REF!</v>
      </c>
      <c r="K462" s="56" t="s">
        <v>159</v>
      </c>
      <c r="L462" s="25">
        <v>271.23</v>
      </c>
      <c r="M462" s="17" t="e">
        <f t="shared" si="59"/>
        <v>#REF!</v>
      </c>
    </row>
    <row r="463" spans="1:50">
      <c r="A463" s="3" t="s">
        <v>1414</v>
      </c>
      <c r="B463" s="5" t="s">
        <v>185</v>
      </c>
      <c r="C463" s="5" t="e">
        <f>VLOOKUP($B463,#REF!,2,FALSE)</f>
        <v>#REF!</v>
      </c>
      <c r="D463" s="4" t="e">
        <f>VLOOKUP($B463,#REF!,3,FALSE)</f>
        <v>#REF!</v>
      </c>
      <c r="E463" s="5" t="e">
        <f>VLOOKUP($B463,#REF!,4,FALSE)</f>
        <v>#REF!</v>
      </c>
      <c r="F463" s="68">
        <v>2</v>
      </c>
      <c r="G463" s="120" t="e">
        <f>VLOOKUP($B463,#REF!,13,FALSE)</f>
        <v>#REF!</v>
      </c>
      <c r="H463" s="24" t="e">
        <f>VLOOKUP($B463,#REF!,14,FALSE)</f>
        <v>#REF!</v>
      </c>
      <c r="I463" s="21" t="e">
        <f t="shared" si="57"/>
        <v>#REF!</v>
      </c>
      <c r="J463" s="22" t="e">
        <f t="shared" si="58"/>
        <v>#REF!</v>
      </c>
      <c r="K463" s="56" t="s">
        <v>159</v>
      </c>
      <c r="L463" s="25">
        <v>967.23</v>
      </c>
      <c r="M463" s="17" t="e">
        <f t="shared" si="59"/>
        <v>#REF!</v>
      </c>
    </row>
    <row r="464" spans="1:50">
      <c r="A464" s="3" t="s">
        <v>1415</v>
      </c>
      <c r="B464" s="5" t="s">
        <v>186</v>
      </c>
      <c r="C464" s="5" t="e">
        <f>VLOOKUP($B464,#REF!,2,FALSE)</f>
        <v>#REF!</v>
      </c>
      <c r="D464" s="4" t="e">
        <f>VLOOKUP($B464,#REF!,3,FALSE)</f>
        <v>#REF!</v>
      </c>
      <c r="E464" s="5" t="e">
        <f>VLOOKUP($B464,#REF!,4,FALSE)</f>
        <v>#REF!</v>
      </c>
      <c r="F464" s="68">
        <v>1</v>
      </c>
      <c r="G464" s="120" t="e">
        <f>VLOOKUP($B464,#REF!,13,FALSE)</f>
        <v>#REF!</v>
      </c>
      <c r="H464" s="24" t="e">
        <f>VLOOKUP($B464,#REF!,14,FALSE)</f>
        <v>#REF!</v>
      </c>
      <c r="I464" s="21" t="e">
        <f t="shared" si="57"/>
        <v>#REF!</v>
      </c>
      <c r="J464" s="22" t="e">
        <f t="shared" si="58"/>
        <v>#REF!</v>
      </c>
      <c r="K464" s="56" t="s">
        <v>159</v>
      </c>
      <c r="L464" s="25">
        <v>2449.2800000000002</v>
      </c>
      <c r="M464" s="17" t="e">
        <f t="shared" si="59"/>
        <v>#REF!</v>
      </c>
    </row>
    <row r="465" spans="1:50">
      <c r="A465" s="3" t="s">
        <v>1416</v>
      </c>
      <c r="B465" s="5" t="s">
        <v>187</v>
      </c>
      <c r="C465" s="5" t="e">
        <f>VLOOKUP($B465,#REF!,2,FALSE)</f>
        <v>#REF!</v>
      </c>
      <c r="D465" s="4" t="e">
        <f>VLOOKUP($B465,#REF!,3,FALSE)</f>
        <v>#REF!</v>
      </c>
      <c r="E465" s="5" t="e">
        <f>VLOOKUP($B465,#REF!,4,FALSE)</f>
        <v>#REF!</v>
      </c>
      <c r="F465" s="68">
        <v>1</v>
      </c>
      <c r="G465" s="120" t="e">
        <f>VLOOKUP($B465,#REF!,13,FALSE)</f>
        <v>#REF!</v>
      </c>
      <c r="H465" s="24" t="e">
        <f>VLOOKUP($B465,#REF!,14,FALSE)</f>
        <v>#REF!</v>
      </c>
      <c r="I465" s="21" t="e">
        <f t="shared" si="57"/>
        <v>#REF!</v>
      </c>
      <c r="J465" s="22" t="e">
        <f t="shared" si="58"/>
        <v>#REF!</v>
      </c>
      <c r="K465" s="56" t="s">
        <v>159</v>
      </c>
      <c r="L465" s="25">
        <v>483.62</v>
      </c>
      <c r="M465" s="17" t="e">
        <f t="shared" si="59"/>
        <v>#REF!</v>
      </c>
    </row>
    <row r="466" spans="1:50">
      <c r="A466" s="3" t="s">
        <v>1417</v>
      </c>
      <c r="B466" s="5" t="s">
        <v>188</v>
      </c>
      <c r="C466" s="5" t="e">
        <f>VLOOKUP($B466,#REF!,2,FALSE)</f>
        <v>#REF!</v>
      </c>
      <c r="D466" s="4" t="e">
        <f>VLOOKUP($B466,#REF!,3,FALSE)</f>
        <v>#REF!</v>
      </c>
      <c r="E466" s="5" t="e">
        <f>VLOOKUP($B466,#REF!,4,FALSE)</f>
        <v>#REF!</v>
      </c>
      <c r="F466" s="68">
        <v>1</v>
      </c>
      <c r="G466" s="120" t="e">
        <f>VLOOKUP($B466,#REF!,13,FALSE)</f>
        <v>#REF!</v>
      </c>
      <c r="H466" s="24" t="e">
        <f>VLOOKUP($B466,#REF!,14,FALSE)</f>
        <v>#REF!</v>
      </c>
      <c r="I466" s="21" t="e">
        <f t="shared" si="57"/>
        <v>#REF!</v>
      </c>
      <c r="J466" s="22" t="e">
        <f t="shared" si="58"/>
        <v>#REF!</v>
      </c>
      <c r="K466" s="56" t="s">
        <v>159</v>
      </c>
      <c r="L466" s="25">
        <v>23544.04</v>
      </c>
      <c r="M466" s="17" t="e">
        <f t="shared" si="59"/>
        <v>#REF!</v>
      </c>
    </row>
    <row r="467" spans="1:50" s="51" customFormat="1" ht="36">
      <c r="A467" s="47" t="s">
        <v>1418</v>
      </c>
      <c r="B467" s="48"/>
      <c r="C467" s="48"/>
      <c r="D467" s="53" t="s">
        <v>189</v>
      </c>
      <c r="E467" s="53"/>
      <c r="F467" s="53"/>
      <c r="G467" s="120"/>
      <c r="H467" s="24"/>
      <c r="I467" s="53"/>
      <c r="J467" s="55" t="e">
        <f>SUM(J468:J480)</f>
        <v>#REF!</v>
      </c>
      <c r="L467" s="50">
        <v>291344.75999999995</v>
      </c>
      <c r="M467" s="17" t="e">
        <f t="shared" si="59"/>
        <v>#REF!</v>
      </c>
      <c r="N467" s="50"/>
      <c r="O467" s="50"/>
      <c r="P467" s="50"/>
      <c r="Q467" s="50"/>
      <c r="R467" s="50"/>
      <c r="S467" s="50"/>
      <c r="T467" s="50"/>
      <c r="U467" s="50"/>
      <c r="V467" s="50"/>
      <c r="W467" s="50"/>
      <c r="X467" s="50"/>
      <c r="Y467" s="50"/>
      <c r="Z467" s="50"/>
      <c r="AA467" s="50"/>
      <c r="AB467" s="50"/>
      <c r="AC467" s="50"/>
      <c r="AD467" s="50"/>
      <c r="AE467" s="50"/>
      <c r="AF467" s="50"/>
      <c r="AG467" s="50"/>
      <c r="AH467" s="50"/>
      <c r="AI467" s="50"/>
      <c r="AJ467" s="50"/>
      <c r="AK467" s="50"/>
      <c r="AL467" s="50"/>
      <c r="AM467" s="50"/>
      <c r="AN467" s="50"/>
      <c r="AO467" s="50"/>
      <c r="AP467" s="50"/>
      <c r="AQ467" s="50"/>
      <c r="AR467" s="50"/>
      <c r="AS467" s="50"/>
      <c r="AT467" s="50"/>
      <c r="AU467" s="50"/>
      <c r="AV467" s="50"/>
      <c r="AW467" s="50"/>
      <c r="AX467" s="50"/>
    </row>
    <row r="468" spans="1:50">
      <c r="A468" s="3" t="s">
        <v>1419</v>
      </c>
      <c r="B468" s="5" t="s">
        <v>190</v>
      </c>
      <c r="C468" s="5" t="e">
        <f>VLOOKUP($B468,#REF!,2,FALSE)</f>
        <v>#REF!</v>
      </c>
      <c r="D468" s="4" t="e">
        <f>VLOOKUP($B468,#REF!,3,FALSE)</f>
        <v>#REF!</v>
      </c>
      <c r="E468" s="5" t="e">
        <f>VLOOKUP($B468,#REF!,4,FALSE)</f>
        <v>#REF!</v>
      </c>
      <c r="F468" s="68">
        <v>1</v>
      </c>
      <c r="G468" s="120" t="e">
        <f>VLOOKUP($B468,#REF!,13,FALSE)</f>
        <v>#REF!</v>
      </c>
      <c r="H468" s="24" t="e">
        <f>VLOOKUP($B468,#REF!,14,FALSE)</f>
        <v>#REF!</v>
      </c>
      <c r="I468" s="21" t="e">
        <f t="shared" ref="I468:I480" si="60">G468*H468</f>
        <v>#REF!</v>
      </c>
      <c r="J468" s="22" t="e">
        <f t="shared" ref="J468:J480" si="61">ROUND(F468*(G468+I468),2)</f>
        <v>#REF!</v>
      </c>
      <c r="K468" s="56" t="s">
        <v>159</v>
      </c>
      <c r="L468" s="25">
        <v>24266.7</v>
      </c>
      <c r="M468" s="17" t="e">
        <f t="shared" si="59"/>
        <v>#REF!</v>
      </c>
    </row>
    <row r="469" spans="1:50">
      <c r="A469" s="3" t="s">
        <v>1420</v>
      </c>
      <c r="B469" s="5" t="s">
        <v>191</v>
      </c>
      <c r="C469" s="5" t="e">
        <f>VLOOKUP($B469,#REF!,2,FALSE)</f>
        <v>#REF!</v>
      </c>
      <c r="D469" s="4" t="e">
        <f>VLOOKUP($B469,#REF!,3,FALSE)</f>
        <v>#REF!</v>
      </c>
      <c r="E469" s="5" t="e">
        <f>VLOOKUP($B469,#REF!,4,FALSE)</f>
        <v>#REF!</v>
      </c>
      <c r="F469" s="68">
        <v>1</v>
      </c>
      <c r="G469" s="120" t="e">
        <f>VLOOKUP($B469,#REF!,13,FALSE)</f>
        <v>#REF!</v>
      </c>
      <c r="H469" s="24" t="e">
        <f>VLOOKUP($B469,#REF!,14,FALSE)</f>
        <v>#REF!</v>
      </c>
      <c r="I469" s="21" t="e">
        <f t="shared" si="60"/>
        <v>#REF!</v>
      </c>
      <c r="J469" s="22" t="e">
        <f t="shared" si="61"/>
        <v>#REF!</v>
      </c>
      <c r="K469" s="56" t="s">
        <v>159</v>
      </c>
      <c r="L469" s="25">
        <v>4657.1000000000004</v>
      </c>
      <c r="M469" s="17" t="e">
        <f t="shared" si="59"/>
        <v>#REF!</v>
      </c>
    </row>
    <row r="470" spans="1:50">
      <c r="A470" s="3" t="s">
        <v>1421</v>
      </c>
      <c r="B470" s="5" t="s">
        <v>192</v>
      </c>
      <c r="C470" s="5" t="e">
        <f>VLOOKUP($B470,#REF!,2,FALSE)</f>
        <v>#REF!</v>
      </c>
      <c r="D470" s="4" t="e">
        <f>VLOOKUP($B470,#REF!,3,FALSE)</f>
        <v>#REF!</v>
      </c>
      <c r="E470" s="5" t="e">
        <f>VLOOKUP($B470,#REF!,4,FALSE)</f>
        <v>#REF!</v>
      </c>
      <c r="F470" s="68">
        <v>2</v>
      </c>
      <c r="G470" s="120" t="e">
        <f>VLOOKUP($B470,#REF!,13,FALSE)</f>
        <v>#REF!</v>
      </c>
      <c r="H470" s="24" t="e">
        <f>VLOOKUP($B470,#REF!,14,FALSE)</f>
        <v>#REF!</v>
      </c>
      <c r="I470" s="21" t="e">
        <f t="shared" si="60"/>
        <v>#REF!</v>
      </c>
      <c r="J470" s="22" t="e">
        <f t="shared" si="61"/>
        <v>#REF!</v>
      </c>
      <c r="K470" s="56" t="s">
        <v>159</v>
      </c>
      <c r="L470" s="25">
        <v>7959.79</v>
      </c>
      <c r="M470" s="17" t="e">
        <f t="shared" si="59"/>
        <v>#REF!</v>
      </c>
    </row>
    <row r="471" spans="1:50">
      <c r="A471" s="3" t="s">
        <v>1422</v>
      </c>
      <c r="B471" s="5" t="s">
        <v>193</v>
      </c>
      <c r="C471" s="5" t="e">
        <f>VLOOKUP($B471,#REF!,2,FALSE)</f>
        <v>#REF!</v>
      </c>
      <c r="D471" s="4" t="e">
        <f>VLOOKUP($B471,#REF!,3,FALSE)</f>
        <v>#REF!</v>
      </c>
      <c r="E471" s="5" t="e">
        <f>VLOOKUP($B471,#REF!,4,FALSE)</f>
        <v>#REF!</v>
      </c>
      <c r="F471" s="68">
        <v>40</v>
      </c>
      <c r="G471" s="120" t="e">
        <f>VLOOKUP($B471,#REF!,13,FALSE)</f>
        <v>#REF!</v>
      </c>
      <c r="H471" s="24" t="e">
        <f>VLOOKUP($B471,#REF!,14,FALSE)</f>
        <v>#REF!</v>
      </c>
      <c r="I471" s="21" t="e">
        <f t="shared" si="60"/>
        <v>#REF!</v>
      </c>
      <c r="J471" s="22" t="e">
        <f t="shared" si="61"/>
        <v>#REF!</v>
      </c>
      <c r="K471" s="56" t="s">
        <v>159</v>
      </c>
      <c r="L471" s="25">
        <v>87034.53</v>
      </c>
      <c r="M471" s="17" t="e">
        <f t="shared" si="59"/>
        <v>#REF!</v>
      </c>
    </row>
    <row r="472" spans="1:50">
      <c r="A472" s="3" t="s">
        <v>1423</v>
      </c>
      <c r="B472" s="5" t="s">
        <v>194</v>
      </c>
      <c r="C472" s="5" t="e">
        <f>VLOOKUP($B472,#REF!,2,FALSE)</f>
        <v>#REF!</v>
      </c>
      <c r="D472" s="4" t="e">
        <f>VLOOKUP($B472,#REF!,3,FALSE)</f>
        <v>#REF!</v>
      </c>
      <c r="E472" s="5" t="e">
        <f>VLOOKUP($B472,#REF!,4,FALSE)</f>
        <v>#REF!</v>
      </c>
      <c r="F472" s="68">
        <v>40</v>
      </c>
      <c r="G472" s="120" t="e">
        <f>VLOOKUP($B472,#REF!,13,FALSE)</f>
        <v>#REF!</v>
      </c>
      <c r="H472" s="24" t="e">
        <f>VLOOKUP($B472,#REF!,14,FALSE)</f>
        <v>#REF!</v>
      </c>
      <c r="I472" s="21" t="e">
        <f t="shared" si="60"/>
        <v>#REF!</v>
      </c>
      <c r="J472" s="22" t="e">
        <f t="shared" si="61"/>
        <v>#REF!</v>
      </c>
      <c r="K472" s="56" t="s">
        <v>159</v>
      </c>
      <c r="L472" s="25">
        <v>10824.3</v>
      </c>
      <c r="M472" s="17" t="e">
        <f t="shared" si="59"/>
        <v>#REF!</v>
      </c>
    </row>
    <row r="473" spans="1:50">
      <c r="A473" s="3" t="s">
        <v>1424</v>
      </c>
      <c r="B473" s="5" t="s">
        <v>195</v>
      </c>
      <c r="C473" s="5" t="e">
        <f>VLOOKUP($B473,#REF!,2,FALSE)</f>
        <v>#REF!</v>
      </c>
      <c r="D473" s="4" t="e">
        <f>VLOOKUP($B473,#REF!,3,FALSE)</f>
        <v>#REF!</v>
      </c>
      <c r="E473" s="5" t="e">
        <f>VLOOKUP($B473,#REF!,4,FALSE)</f>
        <v>#REF!</v>
      </c>
      <c r="F473" s="68">
        <v>1750</v>
      </c>
      <c r="G473" s="120" t="e">
        <f>VLOOKUP($B473,#REF!,13,FALSE)</f>
        <v>#REF!</v>
      </c>
      <c r="H473" s="24" t="e">
        <f>VLOOKUP($B473,#REF!,14,FALSE)</f>
        <v>#REF!</v>
      </c>
      <c r="I473" s="21" t="e">
        <f t="shared" si="60"/>
        <v>#REF!</v>
      </c>
      <c r="J473" s="22" t="e">
        <f t="shared" si="61"/>
        <v>#REF!</v>
      </c>
      <c r="K473" s="56" t="s">
        <v>159</v>
      </c>
      <c r="L473" s="25">
        <v>68102.17</v>
      </c>
      <c r="M473" s="17" t="e">
        <f t="shared" si="59"/>
        <v>#REF!</v>
      </c>
    </row>
    <row r="474" spans="1:50">
      <c r="A474" s="3" t="s">
        <v>1425</v>
      </c>
      <c r="B474" s="5" t="s">
        <v>196</v>
      </c>
      <c r="C474" s="5" t="e">
        <f>VLOOKUP($B474,#REF!,2,FALSE)</f>
        <v>#REF!</v>
      </c>
      <c r="D474" s="4" t="e">
        <f>VLOOKUP($B474,#REF!,3,FALSE)</f>
        <v>#REF!</v>
      </c>
      <c r="E474" s="5" t="e">
        <f>VLOOKUP($B474,#REF!,4,FALSE)</f>
        <v>#REF!</v>
      </c>
      <c r="F474" s="68">
        <v>1350</v>
      </c>
      <c r="G474" s="120" t="e">
        <f>VLOOKUP($B474,#REF!,13,FALSE)</f>
        <v>#REF!</v>
      </c>
      <c r="H474" s="24" t="e">
        <f>VLOOKUP($B474,#REF!,14,FALSE)</f>
        <v>#REF!</v>
      </c>
      <c r="I474" s="21" t="e">
        <f t="shared" si="60"/>
        <v>#REF!</v>
      </c>
      <c r="J474" s="22" t="e">
        <f t="shared" si="61"/>
        <v>#REF!</v>
      </c>
      <c r="K474" s="56" t="s">
        <v>159</v>
      </c>
      <c r="L474" s="25">
        <v>52535.96</v>
      </c>
      <c r="M474" s="17" t="e">
        <f t="shared" si="59"/>
        <v>#REF!</v>
      </c>
    </row>
    <row r="475" spans="1:50">
      <c r="A475" s="3" t="s">
        <v>1426</v>
      </c>
      <c r="B475" s="5" t="s">
        <v>197</v>
      </c>
      <c r="C475" s="5" t="e">
        <f>VLOOKUP($B475,#REF!,2,FALSE)</f>
        <v>#REF!</v>
      </c>
      <c r="D475" s="4" t="e">
        <f>VLOOKUP($B475,#REF!,3,FALSE)</f>
        <v>#REF!</v>
      </c>
      <c r="E475" s="5" t="e">
        <f>VLOOKUP($B475,#REF!,4,FALSE)</f>
        <v>#REF!</v>
      </c>
      <c r="F475" s="68">
        <v>2</v>
      </c>
      <c r="G475" s="120" t="e">
        <f>VLOOKUP($B475,#REF!,13,FALSE)</f>
        <v>#REF!</v>
      </c>
      <c r="H475" s="24" t="e">
        <f>VLOOKUP($B475,#REF!,14,FALSE)</f>
        <v>#REF!</v>
      </c>
      <c r="I475" s="21" t="e">
        <f t="shared" si="60"/>
        <v>#REF!</v>
      </c>
      <c r="J475" s="22" t="e">
        <f t="shared" si="61"/>
        <v>#REF!</v>
      </c>
      <c r="K475" s="56" t="s">
        <v>159</v>
      </c>
      <c r="L475" s="25">
        <v>12253</v>
      </c>
      <c r="M475" s="17" t="e">
        <f t="shared" si="59"/>
        <v>#REF!</v>
      </c>
    </row>
    <row r="476" spans="1:50">
      <c r="A476" s="3" t="s">
        <v>1427</v>
      </c>
      <c r="B476" s="5" t="s">
        <v>198</v>
      </c>
      <c r="C476" s="5" t="e">
        <f>VLOOKUP($B476,#REF!,2,FALSE)</f>
        <v>#REF!</v>
      </c>
      <c r="D476" s="4" t="e">
        <f>VLOOKUP($B476,#REF!,3,FALSE)</f>
        <v>#REF!</v>
      </c>
      <c r="E476" s="5" t="e">
        <f>VLOOKUP($B476,#REF!,4,FALSE)</f>
        <v>#REF!</v>
      </c>
      <c r="F476" s="68">
        <v>40</v>
      </c>
      <c r="G476" s="120" t="e">
        <f>VLOOKUP($B476,#REF!,13,FALSE)</f>
        <v>#REF!</v>
      </c>
      <c r="H476" s="24" t="e">
        <f>VLOOKUP($B476,#REF!,14,FALSE)</f>
        <v>#REF!</v>
      </c>
      <c r="I476" s="21" t="e">
        <f t="shared" si="60"/>
        <v>#REF!</v>
      </c>
      <c r="J476" s="22" t="e">
        <f t="shared" si="61"/>
        <v>#REF!</v>
      </c>
      <c r="K476" s="56" t="s">
        <v>159</v>
      </c>
      <c r="L476" s="25">
        <v>1556.62</v>
      </c>
      <c r="M476" s="17" t="e">
        <f t="shared" si="59"/>
        <v>#REF!</v>
      </c>
    </row>
    <row r="477" spans="1:50">
      <c r="A477" s="3" t="s">
        <v>1428</v>
      </c>
      <c r="B477" s="5" t="s">
        <v>199</v>
      </c>
      <c r="C477" s="5" t="e">
        <f>VLOOKUP($B477,#REF!,2,FALSE)</f>
        <v>#REF!</v>
      </c>
      <c r="D477" s="4" t="e">
        <f>VLOOKUP($B477,#REF!,3,FALSE)</f>
        <v>#REF!</v>
      </c>
      <c r="E477" s="5" t="e">
        <f>VLOOKUP($B477,#REF!,4,FALSE)</f>
        <v>#REF!</v>
      </c>
      <c r="F477" s="68">
        <v>2</v>
      </c>
      <c r="G477" s="120" t="e">
        <f>VLOOKUP($B477,#REF!,13,FALSE)</f>
        <v>#REF!</v>
      </c>
      <c r="H477" s="24" t="e">
        <f>VLOOKUP($B477,#REF!,14,FALSE)</f>
        <v>#REF!</v>
      </c>
      <c r="I477" s="21" t="e">
        <f t="shared" si="60"/>
        <v>#REF!</v>
      </c>
      <c r="J477" s="22" t="e">
        <f t="shared" si="61"/>
        <v>#REF!</v>
      </c>
      <c r="K477" s="56" t="s">
        <v>159</v>
      </c>
      <c r="L477" s="25">
        <v>7959.77</v>
      </c>
      <c r="M477" s="17" t="e">
        <f t="shared" si="59"/>
        <v>#REF!</v>
      </c>
    </row>
    <row r="478" spans="1:50">
      <c r="A478" s="3" t="s">
        <v>1429</v>
      </c>
      <c r="B478" s="5" t="s">
        <v>200</v>
      </c>
      <c r="C478" s="5" t="e">
        <f>VLOOKUP($B478,#REF!,2,FALSE)</f>
        <v>#REF!</v>
      </c>
      <c r="D478" s="4" t="e">
        <f>VLOOKUP($B478,#REF!,3,FALSE)</f>
        <v>#REF!</v>
      </c>
      <c r="E478" s="5" t="e">
        <f>VLOOKUP($B478,#REF!,4,FALSE)</f>
        <v>#REF!</v>
      </c>
      <c r="F478" s="68">
        <v>1</v>
      </c>
      <c r="G478" s="120" t="e">
        <f>VLOOKUP($B478,#REF!,13,FALSE)</f>
        <v>#REF!</v>
      </c>
      <c r="H478" s="24" t="e">
        <f>VLOOKUP($B478,#REF!,14,FALSE)</f>
        <v>#REF!</v>
      </c>
      <c r="I478" s="21" t="e">
        <f t="shared" si="60"/>
        <v>#REF!</v>
      </c>
      <c r="J478" s="22" t="e">
        <f t="shared" si="61"/>
        <v>#REF!</v>
      </c>
      <c r="K478" s="56" t="s">
        <v>159</v>
      </c>
      <c r="L478" s="25">
        <v>3166.78</v>
      </c>
      <c r="M478" s="17" t="e">
        <f t="shared" si="59"/>
        <v>#REF!</v>
      </c>
    </row>
    <row r="479" spans="1:50">
      <c r="A479" s="3" t="s">
        <v>1430</v>
      </c>
      <c r="B479" s="5" t="s">
        <v>201</v>
      </c>
      <c r="C479" s="5" t="e">
        <f>VLOOKUP($B479,#REF!,2,FALSE)</f>
        <v>#REF!</v>
      </c>
      <c r="D479" s="4" t="e">
        <f>VLOOKUP($B479,#REF!,3,FALSE)</f>
        <v>#REF!</v>
      </c>
      <c r="E479" s="5" t="e">
        <f>VLOOKUP($B479,#REF!,4,FALSE)</f>
        <v>#REF!</v>
      </c>
      <c r="F479" s="68">
        <v>1</v>
      </c>
      <c r="G479" s="120" t="e">
        <f>VLOOKUP($B479,#REF!,13,FALSE)</f>
        <v>#REF!</v>
      </c>
      <c r="H479" s="24" t="e">
        <f>VLOOKUP($B479,#REF!,14,FALSE)</f>
        <v>#REF!</v>
      </c>
      <c r="I479" s="21" t="e">
        <f t="shared" si="60"/>
        <v>#REF!</v>
      </c>
      <c r="J479" s="22" t="e">
        <f t="shared" si="61"/>
        <v>#REF!</v>
      </c>
      <c r="K479" s="56" t="s">
        <v>159</v>
      </c>
      <c r="L479" s="25">
        <v>3979.88</v>
      </c>
      <c r="M479" s="17" t="e">
        <f t="shared" si="59"/>
        <v>#REF!</v>
      </c>
    </row>
    <row r="480" spans="1:50">
      <c r="A480" s="3" t="s">
        <v>1431</v>
      </c>
      <c r="B480" s="5" t="s">
        <v>202</v>
      </c>
      <c r="C480" s="5" t="e">
        <f>VLOOKUP($B480,#REF!,2,FALSE)</f>
        <v>#REF!</v>
      </c>
      <c r="D480" s="4" t="e">
        <f>VLOOKUP($B480,#REF!,3,FALSE)</f>
        <v>#REF!</v>
      </c>
      <c r="E480" s="5" t="e">
        <f>VLOOKUP($B480,#REF!,4,FALSE)</f>
        <v>#REF!</v>
      </c>
      <c r="F480" s="68">
        <v>1</v>
      </c>
      <c r="G480" s="120" t="e">
        <f>VLOOKUP($B480,#REF!,13,FALSE)</f>
        <v>#REF!</v>
      </c>
      <c r="H480" s="24" t="e">
        <f>VLOOKUP($B480,#REF!,14,FALSE)</f>
        <v>#REF!</v>
      </c>
      <c r="I480" s="21" t="e">
        <f t="shared" si="60"/>
        <v>#REF!</v>
      </c>
      <c r="J480" s="22" t="e">
        <f t="shared" si="61"/>
        <v>#REF!</v>
      </c>
      <c r="K480" s="56" t="s">
        <v>159</v>
      </c>
      <c r="L480" s="25">
        <v>7048.16</v>
      </c>
      <c r="M480" s="17" t="e">
        <f t="shared" si="59"/>
        <v>#REF!</v>
      </c>
    </row>
    <row r="481" spans="1:50" s="51" customFormat="1">
      <c r="A481" s="47" t="s">
        <v>1432</v>
      </c>
      <c r="B481" s="48"/>
      <c r="C481" s="48"/>
      <c r="D481" s="53" t="s">
        <v>203</v>
      </c>
      <c r="E481" s="53"/>
      <c r="F481" s="53"/>
      <c r="G481" s="120"/>
      <c r="H481" s="24"/>
      <c r="I481" s="53"/>
      <c r="J481" s="55" t="e">
        <f>SUM(J482)</f>
        <v>#REF!</v>
      </c>
      <c r="L481" s="50">
        <v>24506</v>
      </c>
      <c r="M481" s="17" t="e">
        <f t="shared" si="59"/>
        <v>#REF!</v>
      </c>
      <c r="N481" s="50"/>
      <c r="O481" s="50"/>
      <c r="P481" s="50"/>
      <c r="Q481" s="50"/>
      <c r="R481" s="50"/>
      <c r="S481" s="50"/>
      <c r="T481" s="50"/>
      <c r="U481" s="50"/>
      <c r="V481" s="50"/>
      <c r="W481" s="50"/>
      <c r="X481" s="50"/>
      <c r="Y481" s="50"/>
      <c r="Z481" s="50"/>
      <c r="AA481" s="50"/>
      <c r="AB481" s="50"/>
      <c r="AC481" s="50"/>
      <c r="AD481" s="50"/>
      <c r="AE481" s="50"/>
      <c r="AF481" s="50"/>
      <c r="AG481" s="50"/>
      <c r="AH481" s="50"/>
      <c r="AI481" s="50"/>
      <c r="AJ481" s="50"/>
      <c r="AK481" s="50"/>
      <c r="AL481" s="50"/>
      <c r="AM481" s="50"/>
      <c r="AN481" s="50"/>
      <c r="AO481" s="50"/>
      <c r="AP481" s="50"/>
      <c r="AQ481" s="50"/>
      <c r="AR481" s="50"/>
      <c r="AS481" s="50"/>
      <c r="AT481" s="50"/>
      <c r="AU481" s="50"/>
      <c r="AV481" s="50"/>
      <c r="AW481" s="50"/>
      <c r="AX481" s="50"/>
    </row>
    <row r="482" spans="1:50" ht="351" customHeight="1">
      <c r="A482" s="3" t="s">
        <v>1433</v>
      </c>
      <c r="B482" s="5" t="s">
        <v>204</v>
      </c>
      <c r="C482" s="5" t="e">
        <f>VLOOKUP($B482,#REF!,2,FALSE)</f>
        <v>#REF!</v>
      </c>
      <c r="D482" s="4" t="e">
        <f>VLOOKUP($B482,#REF!,3,FALSE)</f>
        <v>#REF!</v>
      </c>
      <c r="E482" s="5" t="e">
        <f>VLOOKUP($B482,#REF!,4,FALSE)</f>
        <v>#REF!</v>
      </c>
      <c r="F482" s="68">
        <v>1</v>
      </c>
      <c r="G482" s="120" t="e">
        <f>VLOOKUP($B482,#REF!,13,FALSE)</f>
        <v>#REF!</v>
      </c>
      <c r="H482" s="24" t="e">
        <f>VLOOKUP($B482,#REF!,14,FALSE)</f>
        <v>#REF!</v>
      </c>
      <c r="I482" s="21" t="e">
        <f>G482*H482</f>
        <v>#REF!</v>
      </c>
      <c r="J482" s="22" t="e">
        <f>ROUND(F482*(G482+I482),2)</f>
        <v>#REF!</v>
      </c>
      <c r="K482" s="56" t="s">
        <v>159</v>
      </c>
      <c r="L482" s="25">
        <v>24506</v>
      </c>
      <c r="M482" s="17" t="e">
        <f t="shared" si="59"/>
        <v>#REF!</v>
      </c>
    </row>
    <row r="483" spans="1:50" s="51" customFormat="1">
      <c r="A483" s="384" t="s">
        <v>1264</v>
      </c>
      <c r="B483" s="385"/>
      <c r="C483" s="385"/>
      <c r="D483" s="309" t="s">
        <v>1557</v>
      </c>
      <c r="E483" s="385"/>
      <c r="F483" s="385"/>
      <c r="G483" s="386"/>
      <c r="H483" s="387"/>
      <c r="I483" s="385"/>
      <c r="J483" s="433" t="e">
        <f>SUM(J484,J488)</f>
        <v>#REF!</v>
      </c>
      <c r="L483" s="51">
        <v>1164258.9100000001</v>
      </c>
      <c r="M483" s="17" t="e">
        <f t="shared" si="59"/>
        <v>#REF!</v>
      </c>
    </row>
    <row r="484" spans="1:50" s="51" customFormat="1">
      <c r="A484" s="138" t="s">
        <v>1265</v>
      </c>
      <c r="B484" s="139"/>
      <c r="C484" s="139"/>
      <c r="D484" s="140" t="s">
        <v>1644</v>
      </c>
      <c r="E484" s="140"/>
      <c r="F484" s="140"/>
      <c r="G484" s="140"/>
      <c r="H484" s="140"/>
      <c r="I484" s="140"/>
      <c r="J484" s="143" t="e">
        <f>SUM(J485:J487)</f>
        <v>#REF!</v>
      </c>
      <c r="L484" s="51">
        <v>824963.16</v>
      </c>
      <c r="M484" s="17" t="e">
        <f t="shared" si="59"/>
        <v>#REF!</v>
      </c>
    </row>
    <row r="485" spans="1:50" s="156" customFormat="1" ht="62.25" customHeight="1">
      <c r="A485" s="3" t="s">
        <v>1640</v>
      </c>
      <c r="B485" s="5" t="s">
        <v>62</v>
      </c>
      <c r="C485" s="5" t="s">
        <v>1556</v>
      </c>
      <c r="D485" s="4" t="e">
        <f>VLOOKUP($B485,#REF!,3,FALSE)</f>
        <v>#REF!</v>
      </c>
      <c r="E485" s="5" t="e">
        <f>VLOOKUP($B485,#REF!,4,FALSE)</f>
        <v>#REF!</v>
      </c>
      <c r="F485" s="68">
        <v>1050</v>
      </c>
      <c r="G485" s="120" t="e">
        <f>VLOOKUP($B485,#REF!,13,FALSE)</f>
        <v>#REF!</v>
      </c>
      <c r="H485" s="24" t="e">
        <f>VLOOKUP($B485,#REF!,14,FALSE)</f>
        <v>#REF!</v>
      </c>
      <c r="I485" s="21" t="e">
        <f>G485*H485</f>
        <v>#REF!</v>
      </c>
      <c r="J485" s="22" t="e">
        <f>ROUND(F485*(G485+I485),2)</f>
        <v>#REF!</v>
      </c>
      <c r="K485" s="154" t="s">
        <v>159</v>
      </c>
      <c r="L485" s="155">
        <v>664233.92000000004</v>
      </c>
      <c r="M485" s="17" t="e">
        <f t="shared" si="59"/>
        <v>#REF!</v>
      </c>
    </row>
    <row r="486" spans="1:50" s="156" customFormat="1" ht="62.25" customHeight="1">
      <c r="A486" s="3" t="s">
        <v>1641</v>
      </c>
      <c r="B486" s="5" t="s">
        <v>1555</v>
      </c>
      <c r="C486" s="5" t="e">
        <f>VLOOKUP($B486,#REF!,2,FALSE)</f>
        <v>#REF!</v>
      </c>
      <c r="D486" s="4" t="e">
        <f>VLOOKUP($B486,#REF!,3,FALSE)</f>
        <v>#REF!</v>
      </c>
      <c r="E486" s="5" t="e">
        <f>VLOOKUP($B486,#REF!,4,FALSE)</f>
        <v>#REF!</v>
      </c>
      <c r="F486" s="68">
        <v>1</v>
      </c>
      <c r="G486" s="120" t="e">
        <f>VLOOKUP($B486,#REF!,13,FALSE)</f>
        <v>#REF!</v>
      </c>
      <c r="H486" s="24" t="e">
        <f>VLOOKUP($B486,#REF!,14,FALSE)</f>
        <v>#REF!</v>
      </c>
      <c r="I486" s="21" t="e">
        <f>G486*H486</f>
        <v>#REF!</v>
      </c>
      <c r="J486" s="22" t="e">
        <f>ROUND(F486*(G486+I486),2)</f>
        <v>#REF!</v>
      </c>
      <c r="K486" s="154" t="s">
        <v>159</v>
      </c>
      <c r="L486" s="155">
        <v>130080.6</v>
      </c>
      <c r="M486" s="17" t="e">
        <f t="shared" si="59"/>
        <v>#REF!</v>
      </c>
    </row>
    <row r="487" spans="1:50" s="156" customFormat="1" ht="62.25" customHeight="1">
      <c r="A487" s="3" t="s">
        <v>1642</v>
      </c>
      <c r="B487" s="5" t="s">
        <v>100</v>
      </c>
      <c r="C487" s="5" t="e">
        <f>VLOOKUP($B487,#REF!,2,FALSE)</f>
        <v>#REF!</v>
      </c>
      <c r="D487" s="4" t="e">
        <f>VLOOKUP($B487,#REF!,3,FALSE)</f>
        <v>#REF!</v>
      </c>
      <c r="E487" s="5" t="e">
        <f>VLOOKUP($B487,#REF!,4,FALSE)</f>
        <v>#REF!</v>
      </c>
      <c r="F487" s="68">
        <v>160</v>
      </c>
      <c r="G487" s="120" t="e">
        <f>VLOOKUP($B487,#REF!,13,FALSE)</f>
        <v>#REF!</v>
      </c>
      <c r="H487" s="24" t="e">
        <f>VLOOKUP($B487,#REF!,14,FALSE)</f>
        <v>#REF!</v>
      </c>
      <c r="I487" s="21" t="e">
        <f>G487*H487</f>
        <v>#REF!</v>
      </c>
      <c r="J487" s="22" t="e">
        <f>ROUND(F487*(G487+I487),2)</f>
        <v>#REF!</v>
      </c>
      <c r="K487" s="154" t="s">
        <v>159</v>
      </c>
      <c r="L487" s="155">
        <v>30648.639999999999</v>
      </c>
      <c r="M487" s="17" t="e">
        <f t="shared" si="59"/>
        <v>#REF!</v>
      </c>
    </row>
    <row r="488" spans="1:50" s="51" customFormat="1">
      <c r="A488" s="138" t="s">
        <v>1558</v>
      </c>
      <c r="B488" s="139"/>
      <c r="C488" s="139"/>
      <c r="D488" s="140" t="s">
        <v>1643</v>
      </c>
      <c r="E488" s="140"/>
      <c r="F488" s="140"/>
      <c r="G488" s="140"/>
      <c r="H488" s="140"/>
      <c r="I488" s="140"/>
      <c r="J488" s="143" t="e">
        <f>SUM(J489:J491)</f>
        <v>#REF!</v>
      </c>
      <c r="L488" s="51">
        <v>339295.75</v>
      </c>
      <c r="M488" s="17" t="e">
        <f t="shared" si="59"/>
        <v>#REF!</v>
      </c>
    </row>
    <row r="489" spans="1:50" s="51" customFormat="1">
      <c r="A489" s="3" t="s">
        <v>1645</v>
      </c>
      <c r="B489" s="5" t="s">
        <v>64</v>
      </c>
      <c r="C489" s="5" t="e">
        <f>VLOOKUP($B489,#REF!,2,FALSE)</f>
        <v>#REF!</v>
      </c>
      <c r="D489" s="4" t="e">
        <f>VLOOKUP($B489,#REF!,3,FALSE)</f>
        <v>#REF!</v>
      </c>
      <c r="E489" s="5" t="e">
        <f>VLOOKUP($B489,#REF!,4,FALSE)</f>
        <v>#REF!</v>
      </c>
      <c r="F489" s="68">
        <v>1050</v>
      </c>
      <c r="G489" s="120" t="e">
        <f>VLOOKUP($B489,#REF!,13,FALSE)</f>
        <v>#REF!</v>
      </c>
      <c r="H489" s="24" t="e">
        <f>VLOOKUP($B489,#REF!,14,FALSE)</f>
        <v>#REF!</v>
      </c>
      <c r="I489" s="21" t="e">
        <f>G489*H489</f>
        <v>#REF!</v>
      </c>
      <c r="J489" s="22" t="e">
        <f>ROUND(F489*(G489+I489),2)</f>
        <v>#REF!</v>
      </c>
      <c r="K489" s="216" t="s">
        <v>159</v>
      </c>
      <c r="L489" s="51">
        <v>312004.88</v>
      </c>
      <c r="M489" s="17" t="e">
        <f t="shared" si="59"/>
        <v>#REF!</v>
      </c>
    </row>
    <row r="490" spans="1:50" s="51" customFormat="1" ht="23.25" customHeight="1">
      <c r="A490" s="3" t="s">
        <v>1646</v>
      </c>
      <c r="B490" s="5" t="s">
        <v>1648</v>
      </c>
      <c r="C490" s="5" t="e">
        <f>VLOOKUP($B490,#REF!,2,FALSE)</f>
        <v>#REF!</v>
      </c>
      <c r="D490" s="4" t="e">
        <f>VLOOKUP($B490,#REF!,3,FALSE)</f>
        <v>#REF!</v>
      </c>
      <c r="E490" s="5" t="e">
        <f>VLOOKUP($B490,#REF!,4,FALSE)</f>
        <v>#REF!</v>
      </c>
      <c r="F490" s="68">
        <v>1</v>
      </c>
      <c r="G490" s="120" t="e">
        <f>VLOOKUP($B490,#REF!,13,FALSE)</f>
        <v>#REF!</v>
      </c>
      <c r="H490" s="24" t="e">
        <f>VLOOKUP($B490,#REF!,14,FALSE)</f>
        <v>#REF!</v>
      </c>
      <c r="I490" s="21" t="e">
        <f>G490*H490</f>
        <v>#REF!</v>
      </c>
      <c r="J490" s="22" t="e">
        <f>ROUND(F490*(G490+I490),2)</f>
        <v>#REF!</v>
      </c>
      <c r="K490" s="216" t="s">
        <v>159</v>
      </c>
      <c r="L490" s="51">
        <v>9336.7900000000009</v>
      </c>
      <c r="M490" s="17" t="e">
        <f t="shared" si="59"/>
        <v>#REF!</v>
      </c>
    </row>
    <row r="491" spans="1:50" s="51" customFormat="1">
      <c r="A491" s="3" t="s">
        <v>1647</v>
      </c>
      <c r="B491" s="5" t="s">
        <v>46</v>
      </c>
      <c r="C491" s="5" t="e">
        <f>VLOOKUP($B491,#REF!,2,FALSE)</f>
        <v>#REF!</v>
      </c>
      <c r="D491" s="4" t="e">
        <f>VLOOKUP($B491,#REF!,3,FALSE)</f>
        <v>#REF!</v>
      </c>
      <c r="E491" s="5" t="e">
        <f>VLOOKUP($B491,#REF!,4,FALSE)</f>
        <v>#REF!</v>
      </c>
      <c r="F491" s="68">
        <v>160</v>
      </c>
      <c r="G491" s="120" t="e">
        <f>VLOOKUP($B491,#REF!,13,FALSE)</f>
        <v>#REF!</v>
      </c>
      <c r="H491" s="24" t="e">
        <f>VLOOKUP($B491,#REF!,14,FALSE)</f>
        <v>#REF!</v>
      </c>
      <c r="I491" s="21" t="e">
        <f>G491*H491</f>
        <v>#REF!</v>
      </c>
      <c r="J491" s="22" t="e">
        <f>ROUND(F491*(G491+I491),2)</f>
        <v>#REF!</v>
      </c>
      <c r="K491" s="216" t="s">
        <v>159</v>
      </c>
      <c r="L491" s="51">
        <v>17954.080000000002</v>
      </c>
      <c r="M491" s="17" t="e">
        <f t="shared" si="59"/>
        <v>#REF!</v>
      </c>
    </row>
    <row r="492" spans="1:50" s="51" customFormat="1">
      <c r="A492" s="123" t="s">
        <v>1266</v>
      </c>
      <c r="B492" s="124"/>
      <c r="C492" s="124"/>
      <c r="D492" s="124" t="s">
        <v>108</v>
      </c>
      <c r="E492" s="124"/>
      <c r="F492" s="124"/>
      <c r="G492" s="124"/>
      <c r="H492" s="124"/>
      <c r="I492" s="124"/>
      <c r="J492" s="127" t="e">
        <f>SUM(J493)</f>
        <v>#REF!</v>
      </c>
      <c r="L492" s="51">
        <v>614638.14</v>
      </c>
      <c r="M492" s="17" t="e">
        <f t="shared" si="59"/>
        <v>#REF!</v>
      </c>
    </row>
    <row r="493" spans="1:50" s="156" customFormat="1">
      <c r="A493" s="28" t="s">
        <v>1434</v>
      </c>
      <c r="B493" s="5" t="s">
        <v>210</v>
      </c>
      <c r="C493" s="5" t="e">
        <f>VLOOKUP($B493,#REF!,2,FALSE)</f>
        <v>#REF!</v>
      </c>
      <c r="D493" s="4" t="e">
        <f>VLOOKUP($B493,#REF!,3,FALSE)</f>
        <v>#REF!</v>
      </c>
      <c r="E493" s="5" t="e">
        <f>VLOOKUP($B493,#REF!,4,FALSE)</f>
        <v>#REF!</v>
      </c>
      <c r="F493" s="68">
        <v>6</v>
      </c>
      <c r="G493" s="120" t="e">
        <f>VLOOKUP($B493,#REF!,13,FALSE)</f>
        <v>#REF!</v>
      </c>
      <c r="H493" s="24" t="e">
        <f>VLOOKUP($B493,#REF!,14,FALSE)</f>
        <v>#REF!</v>
      </c>
      <c r="I493" s="21" t="e">
        <f>G493*H493</f>
        <v>#REF!</v>
      </c>
      <c r="J493" s="22" t="e">
        <f>ROUND(F493*(G493+I493),2)</f>
        <v>#REF!</v>
      </c>
      <c r="K493" s="224" t="s">
        <v>159</v>
      </c>
      <c r="L493" s="156">
        <v>614638.14</v>
      </c>
      <c r="M493" s="17" t="e">
        <f t="shared" si="59"/>
        <v>#REF!</v>
      </c>
    </row>
    <row r="494" spans="1:50" s="156" customFormat="1">
      <c r="A494" s="246" t="s">
        <v>1267</v>
      </c>
      <c r="B494" s="247"/>
      <c r="C494" s="247"/>
      <c r="D494" s="248" t="s">
        <v>1261</v>
      </c>
      <c r="E494" s="247"/>
      <c r="F494" s="249"/>
      <c r="G494" s="125"/>
      <c r="H494" s="126"/>
      <c r="I494" s="247"/>
      <c r="J494" s="372">
        <f>SUM(J495,J505,J507)</f>
        <v>174121.32</v>
      </c>
      <c r="K494" s="224"/>
      <c r="L494" s="156">
        <v>174121.32</v>
      </c>
      <c r="M494" s="17" t="str">
        <f t="shared" si="59"/>
        <v xml:space="preserve"> </v>
      </c>
    </row>
    <row r="495" spans="1:50">
      <c r="A495" s="250" t="s">
        <v>1559</v>
      </c>
      <c r="B495" s="251"/>
      <c r="C495" s="251"/>
      <c r="D495" s="252" t="s">
        <v>1262</v>
      </c>
      <c r="E495" s="139"/>
      <c r="F495" s="139"/>
      <c r="G495" s="253"/>
      <c r="H495" s="253"/>
      <c r="I495" s="140"/>
      <c r="J495" s="244">
        <f>SUM(J496:J504)</f>
        <v>168482.46000000002</v>
      </c>
      <c r="L495" s="23">
        <v>168482.46000000002</v>
      </c>
      <c r="M495" s="17" t="str">
        <f t="shared" si="59"/>
        <v xml:space="preserve"> </v>
      </c>
    </row>
    <row r="496" spans="1:50">
      <c r="A496" s="458" t="s">
        <v>1560</v>
      </c>
      <c r="B496" s="459"/>
      <c r="C496" s="459"/>
      <c r="D496" s="259" t="s">
        <v>1269</v>
      </c>
      <c r="E496" s="459" t="s">
        <v>7</v>
      </c>
      <c r="F496" s="460">
        <v>1</v>
      </c>
      <c r="G496" s="460">
        <v>34034.821948409088</v>
      </c>
      <c r="H496" s="461">
        <v>0.32929999999999998</v>
      </c>
      <c r="I496" s="434">
        <f t="shared" ref="I496:I504" si="62">G496*H496</f>
        <v>11207.666867611111</v>
      </c>
      <c r="J496" s="462">
        <f t="shared" ref="J496:J504" si="63">ROUND(F496*(G496+I496),2)</f>
        <v>45242.49</v>
      </c>
      <c r="K496" s="52" t="s">
        <v>159</v>
      </c>
      <c r="L496" s="23">
        <v>45242.49</v>
      </c>
      <c r="M496" s="17" t="str">
        <f t="shared" si="59"/>
        <v xml:space="preserve"> </v>
      </c>
    </row>
    <row r="497" spans="1:13">
      <c r="A497" s="458" t="s">
        <v>1561</v>
      </c>
      <c r="B497" s="459"/>
      <c r="C497" s="459"/>
      <c r="D497" s="259" t="s">
        <v>1270</v>
      </c>
      <c r="E497" s="459" t="s">
        <v>7</v>
      </c>
      <c r="F497" s="460">
        <v>1</v>
      </c>
      <c r="G497" s="460">
        <v>10354.709473977271</v>
      </c>
      <c r="H497" s="461">
        <v>0.32929999999999998</v>
      </c>
      <c r="I497" s="434">
        <f t="shared" si="62"/>
        <v>3409.8058297807152</v>
      </c>
      <c r="J497" s="462">
        <f t="shared" si="63"/>
        <v>13764.52</v>
      </c>
      <c r="K497" s="52" t="s">
        <v>159</v>
      </c>
      <c r="L497" s="23">
        <v>13764.52</v>
      </c>
      <c r="M497" s="17" t="str">
        <f t="shared" si="59"/>
        <v xml:space="preserve"> </v>
      </c>
    </row>
    <row r="498" spans="1:13">
      <c r="A498" s="458" t="s">
        <v>1562</v>
      </c>
      <c r="B498" s="459"/>
      <c r="C498" s="459"/>
      <c r="D498" s="259" t="s">
        <v>1271</v>
      </c>
      <c r="E498" s="459" t="s">
        <v>7</v>
      </c>
      <c r="F498" s="460">
        <v>1</v>
      </c>
      <c r="G498" s="460">
        <v>14529.770005482951</v>
      </c>
      <c r="H498" s="461">
        <v>0.32929999999999998</v>
      </c>
      <c r="I498" s="434">
        <f t="shared" si="62"/>
        <v>4784.6532628055356</v>
      </c>
      <c r="J498" s="462">
        <f t="shared" si="63"/>
        <v>19314.419999999998</v>
      </c>
      <c r="K498" s="52" t="s">
        <v>159</v>
      </c>
      <c r="L498" s="23">
        <v>19314.419999999998</v>
      </c>
      <c r="M498" s="17" t="str">
        <f t="shared" si="59"/>
        <v xml:space="preserve"> </v>
      </c>
    </row>
    <row r="499" spans="1:13">
      <c r="A499" s="458" t="s">
        <v>1563</v>
      </c>
      <c r="B499" s="459"/>
      <c r="C499" s="459"/>
      <c r="D499" s="259" t="s">
        <v>1272</v>
      </c>
      <c r="E499" s="459" t="s">
        <v>7</v>
      </c>
      <c r="F499" s="460">
        <v>1</v>
      </c>
      <c r="G499" s="460">
        <v>9505.2500308238632</v>
      </c>
      <c r="H499" s="461">
        <v>0.32929999999999998</v>
      </c>
      <c r="I499" s="434">
        <f t="shared" si="62"/>
        <v>3130.0788351502979</v>
      </c>
      <c r="J499" s="462">
        <f t="shared" si="63"/>
        <v>12635.33</v>
      </c>
      <c r="K499" s="52" t="s">
        <v>159</v>
      </c>
      <c r="L499" s="23">
        <v>12635.33</v>
      </c>
      <c r="M499" s="17" t="str">
        <f t="shared" si="59"/>
        <v xml:space="preserve"> </v>
      </c>
    </row>
    <row r="500" spans="1:13">
      <c r="A500" s="458" t="s">
        <v>1564</v>
      </c>
      <c r="B500" s="459"/>
      <c r="C500" s="459"/>
      <c r="D500" s="259" t="s">
        <v>1273</v>
      </c>
      <c r="E500" s="459" t="s">
        <v>7</v>
      </c>
      <c r="F500" s="460">
        <v>1</v>
      </c>
      <c r="G500" s="460">
        <v>4519.7915593750004</v>
      </c>
      <c r="H500" s="461">
        <v>0.32929999999999998</v>
      </c>
      <c r="I500" s="434">
        <f t="shared" si="62"/>
        <v>1488.3673605021875</v>
      </c>
      <c r="J500" s="462">
        <f t="shared" si="63"/>
        <v>6008.16</v>
      </c>
      <c r="K500" s="52" t="s">
        <v>159</v>
      </c>
      <c r="L500" s="23">
        <v>6008.16</v>
      </c>
      <c r="M500" s="17" t="str">
        <f t="shared" si="59"/>
        <v xml:space="preserve"> </v>
      </c>
    </row>
    <row r="501" spans="1:13">
      <c r="A501" s="458" t="s">
        <v>1565</v>
      </c>
      <c r="B501" s="459"/>
      <c r="C501" s="459"/>
      <c r="D501" s="259" t="s">
        <v>1274</v>
      </c>
      <c r="E501" s="459" t="s">
        <v>7</v>
      </c>
      <c r="F501" s="460">
        <v>1</v>
      </c>
      <c r="G501" s="460">
        <v>4519.7915593750004</v>
      </c>
      <c r="H501" s="461">
        <v>0.32929999999999998</v>
      </c>
      <c r="I501" s="434">
        <f t="shared" si="62"/>
        <v>1488.3673605021875</v>
      </c>
      <c r="J501" s="462">
        <f t="shared" si="63"/>
        <v>6008.16</v>
      </c>
      <c r="K501" s="52" t="s">
        <v>159</v>
      </c>
      <c r="L501" s="23">
        <v>6008.16</v>
      </c>
      <c r="M501" s="17" t="str">
        <f t="shared" si="59"/>
        <v xml:space="preserve"> </v>
      </c>
    </row>
    <row r="502" spans="1:13">
      <c r="A502" s="458" t="s">
        <v>1566</v>
      </c>
      <c r="B502" s="459"/>
      <c r="C502" s="459"/>
      <c r="D502" s="259" t="s">
        <v>1275</v>
      </c>
      <c r="E502" s="459" t="s">
        <v>7</v>
      </c>
      <c r="F502" s="460">
        <v>1</v>
      </c>
      <c r="G502" s="460">
        <v>15283.791798863635</v>
      </c>
      <c r="H502" s="461">
        <v>0.32929999999999998</v>
      </c>
      <c r="I502" s="434">
        <f t="shared" si="62"/>
        <v>5032.9526393657943</v>
      </c>
      <c r="J502" s="462">
        <f t="shared" si="63"/>
        <v>20316.740000000002</v>
      </c>
      <c r="K502" s="52" t="s">
        <v>159</v>
      </c>
      <c r="L502" s="23">
        <v>20316.740000000002</v>
      </c>
      <c r="M502" s="17" t="str">
        <f t="shared" si="59"/>
        <v xml:space="preserve"> </v>
      </c>
    </row>
    <row r="503" spans="1:13">
      <c r="A503" s="458" t="s">
        <v>1567</v>
      </c>
      <c r="B503" s="459"/>
      <c r="C503" s="459"/>
      <c r="D503" s="259" t="s">
        <v>1141</v>
      </c>
      <c r="E503" s="459" t="s">
        <v>7</v>
      </c>
      <c r="F503" s="460">
        <v>1</v>
      </c>
      <c r="G503" s="460">
        <v>10044.791388778409</v>
      </c>
      <c r="H503" s="461">
        <v>0.32929999999999998</v>
      </c>
      <c r="I503" s="434">
        <f t="shared" si="62"/>
        <v>3307.7498043247297</v>
      </c>
      <c r="J503" s="462">
        <f t="shared" si="63"/>
        <v>13352.54</v>
      </c>
      <c r="K503" s="52" t="s">
        <v>159</v>
      </c>
      <c r="L503" s="23">
        <v>13352.54</v>
      </c>
      <c r="M503" s="17" t="str">
        <f t="shared" si="59"/>
        <v xml:space="preserve"> </v>
      </c>
    </row>
    <row r="504" spans="1:13">
      <c r="A504" s="256" t="s">
        <v>1568</v>
      </c>
      <c r="B504" s="254"/>
      <c r="C504" s="459"/>
      <c r="D504" s="259" t="s">
        <v>1142</v>
      </c>
      <c r="E504" s="459" t="s">
        <v>7</v>
      </c>
      <c r="F504" s="460">
        <v>1</v>
      </c>
      <c r="G504" s="460">
        <v>23952.531022840907</v>
      </c>
      <c r="H504" s="461">
        <v>0.32929999999999998</v>
      </c>
      <c r="I504" s="434">
        <f t="shared" si="62"/>
        <v>7887.5684658215105</v>
      </c>
      <c r="J504" s="462">
        <f t="shared" si="63"/>
        <v>31840.1</v>
      </c>
      <c r="K504" s="52" t="s">
        <v>159</v>
      </c>
      <c r="L504" s="23">
        <v>31840.1</v>
      </c>
      <c r="M504" s="17" t="str">
        <f t="shared" si="59"/>
        <v xml:space="preserve"> </v>
      </c>
    </row>
    <row r="505" spans="1:13">
      <c r="A505" s="250" t="s">
        <v>1569</v>
      </c>
      <c r="B505" s="251"/>
      <c r="C505" s="251"/>
      <c r="D505" s="252" t="s">
        <v>1263</v>
      </c>
      <c r="E505" s="139"/>
      <c r="F505" s="139"/>
      <c r="G505" s="253"/>
      <c r="H505" s="253"/>
      <c r="I505" s="140"/>
      <c r="J505" s="244">
        <f>SUM(J506)</f>
        <v>4388.59</v>
      </c>
      <c r="L505" s="23">
        <v>4388.59</v>
      </c>
      <c r="M505" s="17" t="str">
        <f t="shared" si="59"/>
        <v xml:space="preserve"> </v>
      </c>
    </row>
    <row r="506" spans="1:13">
      <c r="A506" s="33" t="s">
        <v>1570</v>
      </c>
      <c r="D506" s="23" t="s">
        <v>1438</v>
      </c>
      <c r="E506" s="260" t="s">
        <v>7</v>
      </c>
      <c r="F506" s="255">
        <v>1</v>
      </c>
      <c r="G506" s="122">
        <v>3301.43</v>
      </c>
      <c r="H506" s="430">
        <v>0.32929999999999998</v>
      </c>
      <c r="I506" s="37">
        <f>G506*H506</f>
        <v>1087.160899</v>
      </c>
      <c r="J506" s="463">
        <f>ROUND(F506*(G506+I506),2)</f>
        <v>4388.59</v>
      </c>
      <c r="K506" s="52" t="s">
        <v>159</v>
      </c>
      <c r="L506" s="23">
        <v>4388.59</v>
      </c>
      <c r="M506" s="17" t="str">
        <f t="shared" si="59"/>
        <v xml:space="preserve"> </v>
      </c>
    </row>
    <row r="507" spans="1:13">
      <c r="A507" s="250" t="s">
        <v>1571</v>
      </c>
      <c r="B507" s="251"/>
      <c r="C507" s="251"/>
      <c r="D507" s="252" t="s">
        <v>1147</v>
      </c>
      <c r="E507" s="261" t="s">
        <v>7</v>
      </c>
      <c r="F507" s="257">
        <v>1</v>
      </c>
      <c r="G507" s="258">
        <v>940.55</v>
      </c>
      <c r="H507" s="416">
        <v>0.32929999999999998</v>
      </c>
      <c r="I507" s="257">
        <f>G507*H507</f>
        <v>309.72311499999995</v>
      </c>
      <c r="J507" s="464">
        <f>ROUND(F507*(G507+I507),2)</f>
        <v>1250.27</v>
      </c>
      <c r="K507" s="52" t="s">
        <v>159</v>
      </c>
      <c r="L507" s="23">
        <v>1250.27</v>
      </c>
      <c r="M507" s="17" t="str">
        <f t="shared" si="59"/>
        <v xml:space="preserve"> </v>
      </c>
    </row>
    <row r="508" spans="1:13" s="156" customFormat="1">
      <c r="A508" s="246" t="s">
        <v>1268</v>
      </c>
      <c r="B508" s="247"/>
      <c r="C508" s="247"/>
      <c r="D508" s="248" t="s">
        <v>1657</v>
      </c>
      <c r="E508" s="247"/>
      <c r="F508" s="249"/>
      <c r="G508" s="125"/>
      <c r="H508" s="126"/>
      <c r="I508" s="247"/>
      <c r="J508" s="372" t="e">
        <f>#REF!</f>
        <v>#REF!</v>
      </c>
      <c r="K508" s="224" t="s">
        <v>159</v>
      </c>
      <c r="L508" s="156">
        <v>3596360.1497891657</v>
      </c>
      <c r="M508" s="17" t="e">
        <f t="shared" si="59"/>
        <v>#REF!</v>
      </c>
    </row>
    <row r="509" spans="1:13" s="156" customFormat="1">
      <c r="A509" s="246" t="s">
        <v>1435</v>
      </c>
      <c r="B509" s="247"/>
      <c r="C509" s="247"/>
      <c r="D509" s="248" t="s">
        <v>1658</v>
      </c>
      <c r="E509" s="247"/>
      <c r="F509" s="249"/>
      <c r="G509" s="125"/>
      <c r="H509" s="126"/>
      <c r="I509" s="247"/>
      <c r="J509" s="372" t="e">
        <f>#REF!</f>
        <v>#REF!</v>
      </c>
      <c r="K509" s="224" t="s">
        <v>159</v>
      </c>
      <c r="L509" s="156">
        <v>191886.87752410001</v>
      </c>
      <c r="M509" s="17" t="e">
        <f t="shared" si="59"/>
        <v>#REF!</v>
      </c>
    </row>
    <row r="510" spans="1:13" s="156" customFormat="1">
      <c r="A510" s="246" t="s">
        <v>1572</v>
      </c>
      <c r="B510" s="247"/>
      <c r="C510" s="247"/>
      <c r="D510" s="248" t="s">
        <v>1659</v>
      </c>
      <c r="E510" s="247"/>
      <c r="F510" s="249"/>
      <c r="G510" s="125"/>
      <c r="H510" s="126"/>
      <c r="I510" s="247"/>
      <c r="J510" s="372" t="e">
        <f>#REF!</f>
        <v>#REF!</v>
      </c>
      <c r="K510" s="224" t="s">
        <v>159</v>
      </c>
      <c r="L510" s="156">
        <v>86246.612448000014</v>
      </c>
      <c r="M510" s="17" t="e">
        <f t="shared" si="59"/>
        <v>#REF!</v>
      </c>
    </row>
    <row r="511" spans="1:13">
      <c r="C511"/>
      <c r="D511" s="35"/>
      <c r="E511" s="36"/>
      <c r="F511" s="122"/>
      <c r="G511" s="114"/>
      <c r="H511" s="37"/>
      <c r="J511" s="52"/>
    </row>
  </sheetData>
  <autoFilter ref="A5:AX510"/>
  <customSheetViews>
    <customSheetView guid="{8DC9FE0E-5402-4C0D-AF73-01762AC9FDA9}" scale="85" showPageBreaks="1" showGridLines="0" printArea="1" showAutoFilter="1" view="pageBreakPreview" topLeftCell="A483">
      <selection activeCell="H488" sqref="H488"/>
      <rowBreaks count="3" manualBreakCount="3">
        <brk id="78" max="16383" man="1"/>
        <brk id="110" max="16383" man="1"/>
        <brk id="124" max="16383" man="1"/>
      </rowBreaks>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AX505"/>
    </customSheetView>
    <customSheetView guid="{DC7D3868-B2B3-4750-89BA-C1189C869BBF}" scale="85" showPageBreaks="1" showGridLines="0" printArea="1" showAutoFilter="1" view="pageBreakPreview" topLeftCell="A448">
      <selection activeCell="F304" sqref="F304"/>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AX470"/>
    </customSheetView>
    <customSheetView guid="{9E0DE9D2-068F-4F85-984D-898DC360FF79}" scale="85" showPageBreaks="1" showGridLines="0" printArea="1" showAutoFilter="1" view="pageBreakPreview">
      <selection activeCell="G12" sqref="G1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AX470"/>
    </customSheetView>
    <customSheetView guid="{575108D0-6D69-42AE-8923-8DF513D8A44A}" scale="85" showPageBreaks="1" showGridLines="0" printArea="1" showAutoFilter="1" view="pageBreakPreview" topLeftCell="B1">
      <selection activeCell="B11" sqref="B11"/>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AX469"/>
    </customSheetView>
    <customSheetView guid="{33E65DA4-13B0-42EA-929E-4337B1906FC5}" scale="85" showPageBreaks="1" showGridLines="0" printArea="1" showAutoFilter="1" view="pageBreakPreview">
      <pane ySplit="5" topLeftCell="A353" activePane="bottomLeft" state="frozen"/>
      <selection pane="bottomLeft" activeCell="B362" sqref="B36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5:AX469"/>
    </customSheetView>
    <customSheetView guid="{E02B9E0C-0ABD-493F-A963-5DA1AFE0657E}" scale="85" showPageBreaks="1" showGridLines="0" printArea="1" showAutoFilter="1" view="pageBreakPreview">
      <selection activeCell="G12" sqref="G12"/>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AX469"/>
    </customSheetView>
    <customSheetView guid="{2277D5E3-3122-4192-9E90-9BAD34318865}" scale="85" showPageBreaks="1" showGridLines="0" printArea="1" showAutoFilter="1" view="pageBreakPreview" topLeftCell="A463">
      <selection activeCell="A468" sqref="A468"/>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AX469"/>
    </customSheetView>
    <customSheetView guid="{1027E011-E676-49C0-B260-278AD263364F}" showPageBreaks="1" showGridLines="0" printArea="1" showAutoFilter="1" view="pageBreakPreview" topLeftCell="A484">
      <selection activeCell="D503" sqref="D503"/>
      <rowBreaks count="3" manualBreakCount="3">
        <brk id="64" max="16383" man="1"/>
        <brk id="96" max="16383" man="1"/>
        <brk id="110" max="16383" man="1"/>
      </rowBreaks>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AX505"/>
    </customSheetView>
    <customSheetView guid="{57194B54-DEDB-4ACB-BFF4-FD945967EBF1}" scale="85" showPageBreaks="1" showGridLines="0" printArea="1" showAutoFilter="1" view="pageBreakPreview">
      <selection activeCell="A483" sqref="A483:XFD483"/>
      <rowBreaks count="3" manualBreakCount="3">
        <brk id="61" max="16383" man="1"/>
        <brk id="93" max="16383" man="1"/>
        <brk id="107" max="16383" man="1"/>
      </rowBreaks>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AX505"/>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rowBreaks count="3" manualBreakCount="3">
    <brk id="78" max="16383" man="1"/>
    <brk id="110" max="16383" man="1"/>
    <brk id="124" max="16383" man="1"/>
  </rowBreaks>
  <drawing r:id="rId11"/>
</worksheet>
</file>

<file path=xl/worksheets/sheet2.xml><?xml version="1.0" encoding="utf-8"?>
<worksheet xmlns="http://schemas.openxmlformats.org/spreadsheetml/2006/main" xmlns:r="http://schemas.openxmlformats.org/officeDocument/2006/relationships">
  <dimension ref="A1:XFC286"/>
  <sheetViews>
    <sheetView showGridLines="0" view="pageBreakPreview" zoomScale="85" zoomScaleNormal="70" zoomScaleSheetLayoutView="100" workbookViewId="0">
      <selection activeCell="J286" sqref="A1:J286"/>
    </sheetView>
  </sheetViews>
  <sheetFormatPr defaultRowHeight="12.75"/>
  <cols>
    <col min="1" max="1" width="21.42578125" customWidth="1"/>
    <col min="2" max="2" width="14.28515625" style="33" customWidth="1"/>
    <col min="3" max="3" width="18.42578125" style="33" customWidth="1"/>
    <col min="4" max="4" width="66.5703125" style="34" customWidth="1"/>
    <col min="5" max="5" width="10.5703125" style="35" customWidth="1"/>
    <col min="6" max="6" width="15.140625" style="36" customWidth="1"/>
    <col min="7" max="7" width="16.5703125" style="122" customWidth="1"/>
    <col min="8" max="8" width="11.42578125" style="114" customWidth="1"/>
    <col min="9" max="9" width="11.42578125" style="37" bestFit="1" customWidth="1"/>
    <col min="10" max="10" width="17.28515625" style="37" customWidth="1"/>
    <col min="11" max="11" width="15.28515625" style="198" hidden="1" customWidth="1"/>
    <col min="12" max="12" width="13.8554687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16383" s="13" customFormat="1" ht="16.5" customHeight="1">
      <c r="A1" s="11"/>
      <c r="B1" s="95"/>
      <c r="C1" s="94"/>
      <c r="D1" s="92" t="s">
        <v>341</v>
      </c>
      <c r="E1" s="96"/>
      <c r="F1" s="97"/>
      <c r="G1" s="115"/>
      <c r="H1" s="108"/>
      <c r="I1" s="38"/>
      <c r="J1" s="12"/>
      <c r="K1" s="189"/>
    </row>
    <row r="2" spans="1:16383" s="15" customFormat="1" ht="18" customHeight="1">
      <c r="A2" s="14"/>
      <c r="B2" s="99"/>
      <c r="C2" s="98"/>
      <c r="D2" s="93" t="s">
        <v>337</v>
      </c>
      <c r="E2" s="100"/>
      <c r="F2" s="101"/>
      <c r="G2" s="116"/>
      <c r="H2" s="109"/>
      <c r="I2" s="102"/>
      <c r="J2" s="103"/>
      <c r="K2" s="190"/>
    </row>
    <row r="3" spans="1:16383" s="15" customFormat="1" ht="18.75" customHeight="1">
      <c r="A3" s="14"/>
      <c r="B3" s="99"/>
      <c r="C3" s="98"/>
      <c r="D3" s="100"/>
      <c r="E3" s="100"/>
      <c r="F3" s="101"/>
      <c r="G3" s="116" t="s">
        <v>3</v>
      </c>
      <c r="H3" s="109"/>
      <c r="I3" s="102" t="s">
        <v>334</v>
      </c>
      <c r="J3" s="103" t="e">
        <v>#REF!</v>
      </c>
      <c r="K3" s="190" t="e">
        <v>#REF!</v>
      </c>
    </row>
    <row r="4" spans="1:16383" s="15" customFormat="1" ht="18.75" customHeight="1">
      <c r="A4" s="16"/>
      <c r="B4" s="105"/>
      <c r="C4" s="104"/>
      <c r="D4" s="106"/>
      <c r="E4" s="106"/>
      <c r="F4" s="107"/>
      <c r="G4" s="117" t="s">
        <v>13</v>
      </c>
      <c r="H4" s="110">
        <v>41760</v>
      </c>
      <c r="I4" s="41" t="s">
        <v>4</v>
      </c>
      <c r="J4" s="88">
        <v>0</v>
      </c>
      <c r="K4" s="190">
        <v>0</v>
      </c>
    </row>
    <row r="5" spans="1:16383" s="17" customFormat="1" ht="24.95" customHeight="1">
      <c r="A5" s="42" t="s">
        <v>0</v>
      </c>
      <c r="B5" s="43" t="s">
        <v>8</v>
      </c>
      <c r="C5" s="43" t="s">
        <v>105</v>
      </c>
      <c r="D5" s="42" t="s">
        <v>1</v>
      </c>
      <c r="E5" s="43" t="s">
        <v>5</v>
      </c>
      <c r="F5" s="44" t="s">
        <v>6</v>
      </c>
      <c r="G5" s="119" t="s">
        <v>9</v>
      </c>
      <c r="H5" s="86" t="s">
        <v>355</v>
      </c>
      <c r="I5" s="86" t="s">
        <v>354</v>
      </c>
      <c r="J5" s="45" t="s">
        <v>10</v>
      </c>
      <c r="K5" s="191" t="s">
        <v>10</v>
      </c>
    </row>
    <row r="6" spans="1:16383" s="17" customFormat="1">
      <c r="A6" s="130">
        <v>2</v>
      </c>
      <c r="B6" s="131"/>
      <c r="C6" s="131"/>
      <c r="D6" s="132" t="s">
        <v>343</v>
      </c>
      <c r="E6" s="131"/>
      <c r="F6" s="133"/>
      <c r="G6" s="134"/>
      <c r="H6" s="135"/>
      <c r="I6" s="136"/>
      <c r="J6" s="137" t="e">
        <f>SUM(J7,J91,J160,J21,J229,J231,,J243,J253,J270,J284,J285,J286)</f>
        <v>#REF!</v>
      </c>
      <c r="K6" s="193" t="e">
        <f>SUMIF(K7:K286,"T",J7:J286)</f>
        <v>#REF!</v>
      </c>
      <c r="L6" s="193">
        <v>10801483.754293229</v>
      </c>
      <c r="M6" s="17" t="e">
        <f>IF(L6=J6," ", "ERRO")</f>
        <v>#REF!</v>
      </c>
    </row>
    <row r="7" spans="1:16383" s="36" customFormat="1">
      <c r="A7" s="324" t="s">
        <v>158</v>
      </c>
      <c r="B7" s="325"/>
      <c r="C7" s="325"/>
      <c r="D7" s="326" t="s">
        <v>1513</v>
      </c>
      <c r="E7" s="327"/>
      <c r="F7" s="249"/>
      <c r="G7" s="328"/>
      <c r="H7" s="329"/>
      <c r="I7" s="247"/>
      <c r="J7" s="330">
        <f>SUM(J8,J14,J16,J18,J20)</f>
        <v>103477.89999999998</v>
      </c>
      <c r="K7" s="306"/>
      <c r="L7" s="306">
        <v>103477.89999999998</v>
      </c>
      <c r="M7" s="17" t="str">
        <f t="shared" ref="M7:M70" si="0">IF(L7=J7," ", "ERRO")</f>
        <v xml:space="preserve"> </v>
      </c>
    </row>
    <row r="8" spans="1:16383" s="36" customFormat="1">
      <c r="A8" s="231" t="s">
        <v>662</v>
      </c>
      <c r="B8" s="231"/>
      <c r="C8" s="231"/>
      <c r="D8" s="302" t="s">
        <v>1552</v>
      </c>
      <c r="E8" s="232"/>
      <c r="F8" s="235"/>
      <c r="G8" s="301"/>
      <c r="H8" s="300"/>
      <c r="I8" s="234"/>
      <c r="J8" s="323">
        <f>SUM(J9:J13)</f>
        <v>73205.48</v>
      </c>
      <c r="K8" s="306"/>
      <c r="L8" s="454">
        <v>73205.48</v>
      </c>
      <c r="M8" s="17" t="str">
        <f t="shared" si="0"/>
        <v xml:space="preserve"> </v>
      </c>
    </row>
    <row r="9" spans="1:16383" s="51" customFormat="1">
      <c r="A9" s="307" t="s">
        <v>663</v>
      </c>
      <c r="B9" s="308"/>
      <c r="C9" s="308"/>
      <c r="D9" s="4" t="s">
        <v>1133</v>
      </c>
      <c r="E9" s="313" t="s">
        <v>7</v>
      </c>
      <c r="F9" s="321">
        <v>1</v>
      </c>
      <c r="G9" s="304">
        <v>4941.445213181818</v>
      </c>
      <c r="H9" s="24">
        <v>0.32929999999999998</v>
      </c>
      <c r="I9" s="322">
        <f>G9*H9</f>
        <v>1627.2179087007726</v>
      </c>
      <c r="J9" s="463">
        <f>ROUND(F9*(G9+I9),2)</f>
        <v>6568.66</v>
      </c>
      <c r="K9" s="216" t="s">
        <v>159</v>
      </c>
      <c r="L9" s="51">
        <v>6568.66</v>
      </c>
      <c r="M9" s="17" t="str">
        <f t="shared" si="0"/>
        <v xml:space="preserve"> </v>
      </c>
    </row>
    <row r="10" spans="1:16383" s="51" customFormat="1">
      <c r="A10" s="307" t="s">
        <v>664</v>
      </c>
      <c r="B10" s="308"/>
      <c r="C10" s="308"/>
      <c r="D10" s="4" t="s">
        <v>1516</v>
      </c>
      <c r="E10" s="313" t="s">
        <v>7</v>
      </c>
      <c r="F10" s="321">
        <v>1</v>
      </c>
      <c r="G10" s="304">
        <v>20941.189383749996</v>
      </c>
      <c r="H10" s="24">
        <v>0.32929999999999998</v>
      </c>
      <c r="I10" s="322">
        <f>G10*H10</f>
        <v>6895.9336640688734</v>
      </c>
      <c r="J10" s="463">
        <f>ROUND(F10*(G10+I10),2)</f>
        <v>27837.119999999999</v>
      </c>
      <c r="K10" s="436" t="s">
        <v>159</v>
      </c>
      <c r="L10" s="51">
        <v>27837.119999999999</v>
      </c>
      <c r="M10" s="17" t="str">
        <f t="shared" si="0"/>
        <v xml:space="preserve"> </v>
      </c>
    </row>
    <row r="11" spans="1:16383" s="51" customFormat="1">
      <c r="A11" s="307" t="s">
        <v>665</v>
      </c>
      <c r="B11" s="308"/>
      <c r="C11" s="465"/>
      <c r="D11" s="4" t="s">
        <v>1134</v>
      </c>
      <c r="E11" s="313" t="s">
        <v>7</v>
      </c>
      <c r="F11" s="321">
        <v>1</v>
      </c>
      <c r="G11" s="304">
        <v>17526.502936477271</v>
      </c>
      <c r="H11" s="24">
        <v>0.32929999999999998</v>
      </c>
      <c r="I11" s="322">
        <f>G11*H11</f>
        <v>5771.4774169819648</v>
      </c>
      <c r="J11" s="463">
        <f>ROUND(F11*(G11+I11),2)</f>
        <v>23297.98</v>
      </c>
      <c r="K11" s="436" t="s">
        <v>159</v>
      </c>
      <c r="L11" s="51">
        <v>23297.98</v>
      </c>
      <c r="M11" s="17" t="str">
        <f t="shared" si="0"/>
        <v xml:space="preserve"> </v>
      </c>
    </row>
    <row r="12" spans="1:16383" s="51" customFormat="1">
      <c r="A12" s="307" t="s">
        <v>1515</v>
      </c>
      <c r="B12" s="5"/>
      <c r="C12" s="465"/>
      <c r="D12" s="4" t="s">
        <v>1135</v>
      </c>
      <c r="E12" s="313" t="s">
        <v>7</v>
      </c>
      <c r="F12" s="321">
        <v>1</v>
      </c>
      <c r="G12" s="304">
        <v>2390.4516312499995</v>
      </c>
      <c r="H12" s="24">
        <v>0.32929999999999998</v>
      </c>
      <c r="I12" s="322">
        <f>G12*H12</f>
        <v>787.17572217062479</v>
      </c>
      <c r="J12" s="463">
        <f>ROUND(F12*(G12+I12),2)</f>
        <v>3177.63</v>
      </c>
      <c r="K12" s="436" t="s">
        <v>159</v>
      </c>
      <c r="L12" s="51">
        <v>3177.63</v>
      </c>
      <c r="M12" s="17" t="str">
        <f t="shared" si="0"/>
        <v xml:space="preserve"> </v>
      </c>
    </row>
    <row r="13" spans="1:16383" s="51" customFormat="1">
      <c r="A13" s="307" t="s">
        <v>1514</v>
      </c>
      <c r="B13" s="308"/>
      <c r="C13" s="465"/>
      <c r="D13" s="4" t="s">
        <v>1136</v>
      </c>
      <c r="E13" s="313" t="s">
        <v>7</v>
      </c>
      <c r="F13" s="321">
        <v>1</v>
      </c>
      <c r="G13" s="304">
        <v>9271.114335227272</v>
      </c>
      <c r="H13" s="24">
        <v>0.32929999999999998</v>
      </c>
      <c r="I13" s="322">
        <f>G13*H13</f>
        <v>3052.9779505903407</v>
      </c>
      <c r="J13" s="463">
        <f>ROUND(F13*(G13+I13),2)</f>
        <v>12324.09</v>
      </c>
      <c r="K13" s="436" t="s">
        <v>159</v>
      </c>
      <c r="L13" s="51">
        <v>12324.09</v>
      </c>
      <c r="M13" s="17" t="str">
        <f t="shared" si="0"/>
        <v xml:space="preserve"> </v>
      </c>
    </row>
    <row r="14" spans="1:16383" s="73" customFormat="1">
      <c r="A14" s="303" t="s">
        <v>666</v>
      </c>
      <c r="B14" s="231"/>
      <c r="C14" s="231"/>
      <c r="D14" s="302" t="s">
        <v>1512</v>
      </c>
      <c r="E14" s="316"/>
      <c r="F14" s="332"/>
      <c r="G14" s="337"/>
      <c r="H14" s="333"/>
      <c r="I14" s="334"/>
      <c r="J14" s="323">
        <f>J15</f>
        <v>11502.79</v>
      </c>
      <c r="K14" s="194"/>
      <c r="L14" s="5">
        <v>11502.79</v>
      </c>
      <c r="M14" s="17" t="str">
        <f t="shared" si="0"/>
        <v xml:space="preserve"> </v>
      </c>
      <c r="N14" s="10"/>
      <c r="O14" s="68"/>
      <c r="P14" s="20"/>
      <c r="Q14" s="57"/>
      <c r="R14" s="21"/>
      <c r="S14" s="22"/>
      <c r="T14" s="3"/>
      <c r="U14" s="5"/>
      <c r="V14" s="5"/>
      <c r="W14" s="8"/>
      <c r="X14" s="10"/>
      <c r="Y14" s="68"/>
      <c r="Z14" s="20"/>
      <c r="AA14" s="57"/>
      <c r="AB14" s="21"/>
      <c r="AC14" s="22"/>
      <c r="AD14" s="3"/>
      <c r="AE14" s="5"/>
      <c r="AF14" s="5"/>
      <c r="AG14" s="8"/>
      <c r="AH14" s="10"/>
      <c r="AI14" s="68"/>
      <c r="AJ14" s="20"/>
      <c r="AK14" s="57"/>
      <c r="AL14" s="21"/>
      <c r="AM14" s="22"/>
      <c r="AN14" s="3"/>
      <c r="AO14" s="5"/>
      <c r="AP14" s="5"/>
      <c r="AQ14" s="8"/>
      <c r="AR14" s="10"/>
      <c r="AS14" s="68"/>
      <c r="AT14" s="20"/>
      <c r="AU14" s="57"/>
      <c r="AV14" s="21"/>
      <c r="AW14" s="22"/>
      <c r="AX14" s="3"/>
      <c r="AY14" s="5"/>
      <c r="AZ14" s="5"/>
      <c r="BA14" s="8"/>
      <c r="BB14" s="10"/>
      <c r="BC14" s="68"/>
      <c r="BD14" s="20"/>
      <c r="BE14" s="57"/>
      <c r="BF14" s="21"/>
      <c r="BG14" s="22"/>
      <c r="BH14" s="3"/>
      <c r="BI14" s="5"/>
      <c r="BJ14" s="5"/>
      <c r="BK14" s="8"/>
      <c r="BL14" s="10"/>
      <c r="BM14" s="68"/>
      <c r="BN14" s="20"/>
      <c r="BO14" s="57"/>
      <c r="BP14" s="21"/>
      <c r="BQ14" s="22"/>
      <c r="BR14" s="3"/>
      <c r="BS14" s="5"/>
      <c r="BT14" s="5"/>
      <c r="BU14" s="8"/>
      <c r="BV14" s="10"/>
      <c r="BW14" s="68"/>
      <c r="BX14" s="20"/>
      <c r="BY14" s="57"/>
      <c r="BZ14" s="21"/>
      <c r="CA14" s="22"/>
      <c r="CB14" s="3"/>
      <c r="CC14" s="5"/>
      <c r="CD14" s="5"/>
      <c r="CE14" s="8"/>
      <c r="CF14" s="10"/>
      <c r="CG14" s="68"/>
      <c r="CH14" s="20"/>
      <c r="CI14" s="57"/>
      <c r="CJ14" s="21"/>
      <c r="CK14" s="22"/>
      <c r="CL14" s="3"/>
      <c r="CM14" s="5"/>
      <c r="CN14" s="5"/>
      <c r="CO14" s="8"/>
      <c r="CP14" s="10"/>
      <c r="CQ14" s="68"/>
      <c r="CR14" s="20"/>
      <c r="CS14" s="57"/>
      <c r="CT14" s="21"/>
      <c r="CU14" s="22"/>
      <c r="CV14" s="3"/>
      <c r="CW14" s="5"/>
      <c r="CX14" s="5"/>
      <c r="CY14" s="8"/>
      <c r="CZ14" s="10"/>
      <c r="DA14" s="68"/>
      <c r="DB14" s="20"/>
      <c r="DC14" s="57"/>
      <c r="DD14" s="21"/>
      <c r="DE14" s="22"/>
      <c r="DF14" s="3"/>
      <c r="DG14" s="5"/>
      <c r="DH14" s="5"/>
      <c r="DI14" s="8"/>
      <c r="DJ14" s="10"/>
      <c r="DK14" s="68"/>
      <c r="DL14" s="20"/>
      <c r="DM14" s="57"/>
      <c r="DN14" s="21"/>
      <c r="DO14" s="22"/>
      <c r="DP14" s="3"/>
      <c r="DQ14" s="5"/>
      <c r="DR14" s="5"/>
      <c r="DS14" s="8"/>
      <c r="DT14" s="10"/>
      <c r="DU14" s="68"/>
      <c r="DV14" s="20"/>
      <c r="DW14" s="57"/>
      <c r="DX14" s="21"/>
      <c r="DY14" s="22"/>
      <c r="DZ14" s="3"/>
      <c r="EA14" s="5"/>
      <c r="EB14" s="5"/>
      <c r="EC14" s="8"/>
      <c r="ED14" s="10"/>
      <c r="EE14" s="68"/>
      <c r="EF14" s="20"/>
      <c r="EG14" s="57"/>
      <c r="EH14" s="21"/>
      <c r="EI14" s="22"/>
      <c r="EJ14" s="3"/>
      <c r="EK14" s="5"/>
      <c r="EL14" s="5"/>
      <c r="EM14" s="8"/>
      <c r="EN14" s="10"/>
      <c r="EO14" s="68"/>
      <c r="EP14" s="20"/>
      <c r="EQ14" s="57"/>
      <c r="ER14" s="21"/>
      <c r="ES14" s="22"/>
      <c r="ET14" s="3"/>
      <c r="EU14" s="5"/>
      <c r="EV14" s="5"/>
      <c r="EW14" s="8"/>
      <c r="EX14" s="10"/>
      <c r="EY14" s="68"/>
      <c r="EZ14" s="20"/>
      <c r="FA14" s="57"/>
      <c r="FB14" s="21"/>
      <c r="FC14" s="22"/>
      <c r="FD14" s="3"/>
      <c r="FE14" s="5"/>
      <c r="FF14" s="5"/>
      <c r="FG14" s="8"/>
      <c r="FH14" s="10"/>
      <c r="FI14" s="68"/>
      <c r="FJ14" s="20"/>
      <c r="FK14" s="57"/>
      <c r="FL14" s="21"/>
      <c r="FM14" s="22"/>
      <c r="FN14" s="3"/>
      <c r="FO14" s="5"/>
      <c r="FP14" s="5"/>
      <c r="FQ14" s="8"/>
      <c r="FR14" s="10"/>
      <c r="FS14" s="68"/>
      <c r="FT14" s="20"/>
      <c r="FU14" s="57"/>
      <c r="FV14" s="21"/>
      <c r="FW14" s="22"/>
      <c r="FX14" s="3"/>
      <c r="FY14" s="5"/>
      <c r="FZ14" s="5"/>
      <c r="GA14" s="8"/>
      <c r="GB14" s="10"/>
      <c r="GC14" s="68"/>
      <c r="GD14" s="20"/>
      <c r="GE14" s="57"/>
      <c r="GF14" s="21"/>
      <c r="GG14" s="22"/>
      <c r="GH14" s="3"/>
      <c r="GI14" s="5"/>
      <c r="GJ14" s="5"/>
      <c r="GK14" s="8"/>
      <c r="GL14" s="10"/>
      <c r="GM14" s="68"/>
      <c r="GN14" s="20"/>
      <c r="GO14" s="57"/>
      <c r="GP14" s="21"/>
      <c r="GQ14" s="22"/>
      <c r="GR14" s="3"/>
      <c r="GS14" s="5"/>
      <c r="GT14" s="5"/>
      <c r="GU14" s="8"/>
      <c r="GV14" s="10"/>
      <c r="GW14" s="68"/>
      <c r="GX14" s="20"/>
      <c r="GY14" s="57"/>
      <c r="GZ14" s="21"/>
      <c r="HA14" s="22"/>
      <c r="HB14" s="3"/>
      <c r="HC14" s="5"/>
      <c r="HD14" s="5"/>
      <c r="HE14" s="8"/>
      <c r="HF14" s="10"/>
      <c r="HG14" s="68"/>
      <c r="HH14" s="20"/>
      <c r="HI14" s="57"/>
      <c r="HJ14" s="21"/>
      <c r="HK14" s="22"/>
      <c r="HL14" s="3"/>
      <c r="HM14" s="5"/>
      <c r="HN14" s="5"/>
      <c r="HO14" s="8"/>
      <c r="HP14" s="10"/>
      <c r="HQ14" s="68"/>
      <c r="HR14" s="20"/>
      <c r="HS14" s="57"/>
      <c r="HT14" s="21"/>
      <c r="HU14" s="22"/>
      <c r="HV14" s="3"/>
      <c r="HW14" s="5"/>
      <c r="HX14" s="5"/>
      <c r="HY14" s="8"/>
      <c r="HZ14" s="10"/>
      <c r="IA14" s="68"/>
      <c r="IB14" s="20"/>
      <c r="IC14" s="57"/>
      <c r="ID14" s="21"/>
      <c r="IE14" s="22"/>
      <c r="IF14" s="3"/>
      <c r="IG14" s="5"/>
      <c r="IH14" s="5"/>
      <c r="II14" s="8"/>
      <c r="IJ14" s="10"/>
      <c r="IK14" s="68"/>
      <c r="IL14" s="20"/>
      <c r="IM14" s="57"/>
      <c r="IN14" s="21"/>
      <c r="IO14" s="22"/>
      <c r="IP14" s="3"/>
      <c r="IQ14" s="5"/>
      <c r="IR14" s="5"/>
      <c r="IS14" s="8"/>
      <c r="IT14" s="10"/>
      <c r="IU14" s="68"/>
      <c r="IV14" s="20"/>
      <c r="IW14" s="57"/>
      <c r="IX14" s="21"/>
      <c r="IY14" s="22"/>
      <c r="IZ14" s="3"/>
      <c r="JA14" s="5"/>
      <c r="JB14" s="5"/>
      <c r="JC14" s="8"/>
      <c r="JD14" s="10"/>
      <c r="JE14" s="68"/>
      <c r="JF14" s="20"/>
      <c r="JG14" s="57"/>
      <c r="JH14" s="21"/>
      <c r="JI14" s="22"/>
      <c r="JJ14" s="3"/>
      <c r="JK14" s="5"/>
      <c r="JL14" s="5"/>
      <c r="JM14" s="8"/>
      <c r="JN14" s="10"/>
      <c r="JO14" s="68"/>
      <c r="JP14" s="20"/>
      <c r="JQ14" s="57"/>
      <c r="JR14" s="21"/>
      <c r="JS14" s="22"/>
      <c r="JT14" s="3"/>
      <c r="JU14" s="5"/>
      <c r="JV14" s="5"/>
      <c r="JW14" s="8"/>
      <c r="JX14" s="10"/>
      <c r="JY14" s="68"/>
      <c r="JZ14" s="20"/>
      <c r="KA14" s="57"/>
      <c r="KB14" s="21"/>
      <c r="KC14" s="22"/>
      <c r="KD14" s="3"/>
      <c r="KE14" s="5"/>
      <c r="KF14" s="5"/>
      <c r="KG14" s="8"/>
      <c r="KH14" s="10"/>
      <c r="KI14" s="68"/>
      <c r="KJ14" s="20"/>
      <c r="KK14" s="57"/>
      <c r="KL14" s="21"/>
      <c r="KM14" s="22"/>
      <c r="KN14" s="3"/>
      <c r="KO14" s="5"/>
      <c r="KP14" s="5"/>
      <c r="KQ14" s="8"/>
      <c r="KR14" s="10"/>
      <c r="KS14" s="68"/>
      <c r="KT14" s="20"/>
      <c r="KU14" s="57"/>
      <c r="KV14" s="21"/>
      <c r="KW14" s="22"/>
      <c r="KX14" s="3"/>
      <c r="KY14" s="5"/>
      <c r="KZ14" s="5"/>
      <c r="LA14" s="8"/>
      <c r="LB14" s="10"/>
      <c r="LC14" s="68"/>
      <c r="LD14" s="20"/>
      <c r="LE14" s="57"/>
      <c r="LF14" s="21"/>
      <c r="LG14" s="22"/>
      <c r="LH14" s="3"/>
      <c r="LI14" s="5"/>
      <c r="LJ14" s="5"/>
      <c r="LK14" s="8"/>
      <c r="LL14" s="10"/>
      <c r="LM14" s="68"/>
      <c r="LN14" s="20"/>
      <c r="LO14" s="57"/>
      <c r="LP14" s="21"/>
      <c r="LQ14" s="22"/>
      <c r="LR14" s="3"/>
      <c r="LS14" s="5"/>
      <c r="LT14" s="5"/>
      <c r="LU14" s="8"/>
      <c r="LV14" s="10"/>
      <c r="LW14" s="68"/>
      <c r="LX14" s="20"/>
      <c r="LY14" s="57"/>
      <c r="LZ14" s="21"/>
      <c r="MA14" s="22"/>
      <c r="MB14" s="3"/>
      <c r="MC14" s="5"/>
      <c r="MD14" s="5"/>
      <c r="ME14" s="8"/>
      <c r="MF14" s="10"/>
      <c r="MG14" s="68"/>
      <c r="MH14" s="20"/>
      <c r="MI14" s="57"/>
      <c r="MJ14" s="21"/>
      <c r="MK14" s="22"/>
      <c r="ML14" s="3"/>
      <c r="MM14" s="5"/>
      <c r="MN14" s="5"/>
      <c r="MO14" s="8"/>
      <c r="MP14" s="10"/>
      <c r="MQ14" s="68"/>
      <c r="MR14" s="20"/>
      <c r="MS14" s="57"/>
      <c r="MT14" s="21"/>
      <c r="MU14" s="22"/>
      <c r="MV14" s="3"/>
      <c r="MW14" s="5"/>
      <c r="MX14" s="5"/>
      <c r="MY14" s="8"/>
      <c r="MZ14" s="10"/>
      <c r="NA14" s="68"/>
      <c r="NB14" s="20"/>
      <c r="NC14" s="57"/>
      <c r="ND14" s="21"/>
      <c r="NE14" s="22"/>
      <c r="NF14" s="3"/>
      <c r="NG14" s="5"/>
      <c r="NH14" s="5"/>
      <c r="NI14" s="8"/>
      <c r="NJ14" s="10"/>
      <c r="NK14" s="68"/>
      <c r="NL14" s="20"/>
      <c r="NM14" s="57"/>
      <c r="NN14" s="21"/>
      <c r="NO14" s="22"/>
      <c r="NP14" s="3"/>
      <c r="NQ14" s="5"/>
      <c r="NR14" s="5"/>
      <c r="NS14" s="8"/>
      <c r="NT14" s="10"/>
      <c r="NU14" s="68"/>
      <c r="NV14" s="20"/>
      <c r="NW14" s="57"/>
      <c r="NX14" s="21"/>
      <c r="NY14" s="22"/>
      <c r="NZ14" s="3"/>
      <c r="OA14" s="5"/>
      <c r="OB14" s="5"/>
      <c r="OC14" s="8"/>
      <c r="OD14" s="10"/>
      <c r="OE14" s="68"/>
      <c r="OF14" s="20"/>
      <c r="OG14" s="57"/>
      <c r="OH14" s="21"/>
      <c r="OI14" s="22"/>
      <c r="OJ14" s="3"/>
      <c r="OK14" s="5"/>
      <c r="OL14" s="5"/>
      <c r="OM14" s="8"/>
      <c r="ON14" s="10"/>
      <c r="OO14" s="68"/>
      <c r="OP14" s="20"/>
      <c r="OQ14" s="57"/>
      <c r="OR14" s="21"/>
      <c r="OS14" s="22"/>
      <c r="OT14" s="3"/>
      <c r="OU14" s="5"/>
      <c r="OV14" s="5"/>
      <c r="OW14" s="8"/>
      <c r="OX14" s="10"/>
      <c r="OY14" s="68"/>
      <c r="OZ14" s="20"/>
      <c r="PA14" s="57"/>
      <c r="PB14" s="21"/>
      <c r="PC14" s="22"/>
      <c r="PD14" s="3"/>
      <c r="PE14" s="5"/>
      <c r="PF14" s="5"/>
      <c r="PG14" s="8"/>
      <c r="PH14" s="10"/>
      <c r="PI14" s="68"/>
      <c r="PJ14" s="20"/>
      <c r="PK14" s="57"/>
      <c r="PL14" s="21"/>
      <c r="PM14" s="22"/>
      <c r="PN14" s="3"/>
      <c r="PO14" s="5"/>
      <c r="PP14" s="5"/>
      <c r="PQ14" s="8"/>
      <c r="PR14" s="10"/>
      <c r="PS14" s="68"/>
      <c r="PT14" s="20"/>
      <c r="PU14" s="57"/>
      <c r="PV14" s="21"/>
      <c r="PW14" s="22"/>
      <c r="PX14" s="3"/>
      <c r="PY14" s="5"/>
      <c r="PZ14" s="5"/>
      <c r="QA14" s="8"/>
      <c r="QB14" s="10"/>
      <c r="QC14" s="68"/>
      <c r="QD14" s="20"/>
      <c r="QE14" s="57"/>
      <c r="QF14" s="21"/>
      <c r="QG14" s="22"/>
      <c r="QH14" s="3"/>
      <c r="QI14" s="5"/>
      <c r="QJ14" s="5"/>
      <c r="QK14" s="8"/>
      <c r="QL14" s="10"/>
      <c r="QM14" s="68"/>
      <c r="QN14" s="20"/>
      <c r="QO14" s="57"/>
      <c r="QP14" s="21"/>
      <c r="QQ14" s="22"/>
      <c r="QR14" s="3"/>
      <c r="QS14" s="5"/>
      <c r="QT14" s="5"/>
      <c r="QU14" s="8"/>
      <c r="QV14" s="10"/>
      <c r="QW14" s="68"/>
      <c r="QX14" s="20"/>
      <c r="QY14" s="57"/>
      <c r="QZ14" s="21"/>
      <c r="RA14" s="22"/>
      <c r="RB14" s="3"/>
      <c r="RC14" s="5"/>
      <c r="RD14" s="5"/>
      <c r="RE14" s="8"/>
      <c r="RF14" s="10"/>
      <c r="RG14" s="68"/>
      <c r="RH14" s="20"/>
      <c r="RI14" s="57"/>
      <c r="RJ14" s="21"/>
      <c r="RK14" s="22"/>
      <c r="RL14" s="3"/>
      <c r="RM14" s="5"/>
      <c r="RN14" s="5"/>
      <c r="RO14" s="8"/>
      <c r="RP14" s="10"/>
      <c r="RQ14" s="68"/>
      <c r="RR14" s="20"/>
      <c r="RS14" s="57"/>
      <c r="RT14" s="21"/>
      <c r="RU14" s="22"/>
      <c r="RV14" s="3"/>
      <c r="RW14" s="5"/>
      <c r="RX14" s="5"/>
      <c r="RY14" s="8"/>
      <c r="RZ14" s="10"/>
      <c r="SA14" s="68"/>
      <c r="SB14" s="20"/>
      <c r="SC14" s="57"/>
      <c r="SD14" s="21"/>
      <c r="SE14" s="22"/>
      <c r="SF14" s="3"/>
      <c r="SG14" s="5"/>
      <c r="SH14" s="5"/>
      <c r="SI14" s="8"/>
      <c r="SJ14" s="10"/>
      <c r="SK14" s="68"/>
      <c r="SL14" s="20"/>
      <c r="SM14" s="57"/>
      <c r="SN14" s="21"/>
      <c r="SO14" s="22"/>
      <c r="SP14" s="3"/>
      <c r="SQ14" s="5"/>
      <c r="SR14" s="5"/>
      <c r="SS14" s="8"/>
      <c r="ST14" s="10"/>
      <c r="SU14" s="68"/>
      <c r="SV14" s="20"/>
      <c r="SW14" s="57"/>
      <c r="SX14" s="21"/>
      <c r="SY14" s="22"/>
      <c r="SZ14" s="3"/>
      <c r="TA14" s="5"/>
      <c r="TB14" s="5"/>
      <c r="TC14" s="8"/>
      <c r="TD14" s="10"/>
      <c r="TE14" s="68"/>
      <c r="TF14" s="20"/>
      <c r="TG14" s="57"/>
      <c r="TH14" s="21"/>
      <c r="TI14" s="22"/>
      <c r="TJ14" s="3"/>
      <c r="TK14" s="5"/>
      <c r="TL14" s="5"/>
      <c r="TM14" s="8"/>
      <c r="TN14" s="10"/>
      <c r="TO14" s="68"/>
      <c r="TP14" s="20"/>
      <c r="TQ14" s="57"/>
      <c r="TR14" s="21"/>
      <c r="TS14" s="22"/>
      <c r="TT14" s="3"/>
      <c r="TU14" s="5"/>
      <c r="TV14" s="5"/>
      <c r="TW14" s="8"/>
      <c r="TX14" s="10"/>
      <c r="TY14" s="68"/>
      <c r="TZ14" s="20"/>
      <c r="UA14" s="57"/>
      <c r="UB14" s="21"/>
      <c r="UC14" s="22"/>
      <c r="UD14" s="3"/>
      <c r="UE14" s="5"/>
      <c r="UF14" s="5"/>
      <c r="UG14" s="8"/>
      <c r="UH14" s="10"/>
      <c r="UI14" s="68"/>
      <c r="UJ14" s="20"/>
      <c r="UK14" s="57"/>
      <c r="UL14" s="21"/>
      <c r="UM14" s="22"/>
      <c r="UN14" s="3"/>
      <c r="UO14" s="5"/>
      <c r="UP14" s="5"/>
      <c r="UQ14" s="8"/>
      <c r="UR14" s="10"/>
      <c r="US14" s="68"/>
      <c r="UT14" s="20"/>
      <c r="UU14" s="57"/>
      <c r="UV14" s="21"/>
      <c r="UW14" s="22"/>
      <c r="UX14" s="3"/>
      <c r="UY14" s="5"/>
      <c r="UZ14" s="5"/>
      <c r="VA14" s="8"/>
      <c r="VB14" s="10"/>
      <c r="VC14" s="68"/>
      <c r="VD14" s="20"/>
      <c r="VE14" s="57"/>
      <c r="VF14" s="21"/>
      <c r="VG14" s="22"/>
      <c r="VH14" s="3"/>
      <c r="VI14" s="5"/>
      <c r="VJ14" s="5"/>
      <c r="VK14" s="8"/>
      <c r="VL14" s="10"/>
      <c r="VM14" s="68"/>
      <c r="VN14" s="20"/>
      <c r="VO14" s="57"/>
      <c r="VP14" s="21"/>
      <c r="VQ14" s="22"/>
      <c r="VR14" s="3"/>
      <c r="VS14" s="5"/>
      <c r="VT14" s="5"/>
      <c r="VU14" s="8"/>
      <c r="VV14" s="10"/>
      <c r="VW14" s="68"/>
      <c r="VX14" s="20"/>
      <c r="VY14" s="57"/>
      <c r="VZ14" s="21"/>
      <c r="WA14" s="22"/>
      <c r="WB14" s="3"/>
      <c r="WC14" s="5"/>
      <c r="WD14" s="5"/>
      <c r="WE14" s="8"/>
      <c r="WF14" s="10"/>
      <c r="WG14" s="68"/>
      <c r="WH14" s="20"/>
      <c r="WI14" s="57"/>
      <c r="WJ14" s="21"/>
      <c r="WK14" s="22"/>
      <c r="WL14" s="3"/>
      <c r="WM14" s="5"/>
      <c r="WN14" s="5"/>
      <c r="WO14" s="8"/>
      <c r="WP14" s="10"/>
      <c r="WQ14" s="68"/>
      <c r="WR14" s="20"/>
      <c r="WS14" s="57"/>
      <c r="WT14" s="21"/>
      <c r="WU14" s="22"/>
      <c r="WV14" s="3"/>
      <c r="WW14" s="5"/>
      <c r="WX14" s="5"/>
      <c r="WY14" s="8"/>
      <c r="WZ14" s="10"/>
      <c r="XA14" s="68"/>
      <c r="XB14" s="20"/>
      <c r="XC14" s="57"/>
      <c r="XD14" s="21"/>
      <c r="XE14" s="22"/>
      <c r="XF14" s="3"/>
      <c r="XG14" s="5"/>
      <c r="XH14" s="5"/>
      <c r="XI14" s="8"/>
      <c r="XJ14" s="10"/>
      <c r="XK14" s="68"/>
      <c r="XL14" s="20"/>
      <c r="XM14" s="57"/>
      <c r="XN14" s="21"/>
      <c r="XO14" s="22"/>
      <c r="XP14" s="3"/>
      <c r="XQ14" s="5"/>
      <c r="XR14" s="5"/>
      <c r="XS14" s="8"/>
      <c r="XT14" s="10"/>
      <c r="XU14" s="68"/>
      <c r="XV14" s="20"/>
      <c r="XW14" s="57"/>
      <c r="XX14" s="21"/>
      <c r="XY14" s="22"/>
      <c r="XZ14" s="3"/>
      <c r="YA14" s="5"/>
      <c r="YB14" s="5"/>
      <c r="YC14" s="8"/>
      <c r="YD14" s="10"/>
      <c r="YE14" s="68"/>
      <c r="YF14" s="20"/>
      <c r="YG14" s="57"/>
      <c r="YH14" s="21"/>
      <c r="YI14" s="22"/>
      <c r="YJ14" s="3"/>
      <c r="YK14" s="5"/>
      <c r="YL14" s="5"/>
      <c r="YM14" s="8"/>
      <c r="YN14" s="10"/>
      <c r="YO14" s="68"/>
      <c r="YP14" s="20"/>
      <c r="YQ14" s="57"/>
      <c r="YR14" s="21"/>
      <c r="YS14" s="22"/>
      <c r="YT14" s="3"/>
      <c r="YU14" s="5"/>
      <c r="YV14" s="5"/>
      <c r="YW14" s="8"/>
      <c r="YX14" s="10"/>
      <c r="YY14" s="68"/>
      <c r="YZ14" s="20"/>
      <c r="ZA14" s="57"/>
      <c r="ZB14" s="21"/>
      <c r="ZC14" s="22"/>
      <c r="ZD14" s="3"/>
      <c r="ZE14" s="5"/>
      <c r="ZF14" s="5"/>
      <c r="ZG14" s="8"/>
      <c r="ZH14" s="10"/>
      <c r="ZI14" s="68"/>
      <c r="ZJ14" s="20"/>
      <c r="ZK14" s="57"/>
      <c r="ZL14" s="21"/>
      <c r="ZM14" s="22"/>
      <c r="ZN14" s="3"/>
      <c r="ZO14" s="5"/>
      <c r="ZP14" s="5"/>
      <c r="ZQ14" s="8"/>
      <c r="ZR14" s="10"/>
      <c r="ZS14" s="68"/>
      <c r="ZT14" s="20"/>
      <c r="ZU14" s="57"/>
      <c r="ZV14" s="21"/>
      <c r="ZW14" s="22"/>
      <c r="ZX14" s="3"/>
      <c r="ZY14" s="5"/>
      <c r="ZZ14" s="5"/>
      <c r="AAA14" s="8"/>
      <c r="AAB14" s="10"/>
      <c r="AAC14" s="68"/>
      <c r="AAD14" s="20"/>
      <c r="AAE14" s="57"/>
      <c r="AAF14" s="21"/>
      <c r="AAG14" s="22"/>
      <c r="AAH14" s="3"/>
      <c r="AAI14" s="5"/>
      <c r="AAJ14" s="5"/>
      <c r="AAK14" s="8"/>
      <c r="AAL14" s="10"/>
      <c r="AAM14" s="68"/>
      <c r="AAN14" s="20"/>
      <c r="AAO14" s="57"/>
      <c r="AAP14" s="21"/>
      <c r="AAQ14" s="22"/>
      <c r="AAR14" s="3"/>
      <c r="AAS14" s="5"/>
      <c r="AAT14" s="5"/>
      <c r="AAU14" s="8"/>
      <c r="AAV14" s="10"/>
      <c r="AAW14" s="68"/>
      <c r="AAX14" s="20"/>
      <c r="AAY14" s="57"/>
      <c r="AAZ14" s="21"/>
      <c r="ABA14" s="22"/>
      <c r="ABB14" s="3"/>
      <c r="ABC14" s="5"/>
      <c r="ABD14" s="5"/>
      <c r="ABE14" s="8"/>
      <c r="ABF14" s="10"/>
      <c r="ABG14" s="68"/>
      <c r="ABH14" s="20"/>
      <c r="ABI14" s="57"/>
      <c r="ABJ14" s="21"/>
      <c r="ABK14" s="22"/>
      <c r="ABL14" s="3"/>
      <c r="ABM14" s="5"/>
      <c r="ABN14" s="5"/>
      <c r="ABO14" s="8"/>
      <c r="ABP14" s="10"/>
      <c r="ABQ14" s="68"/>
      <c r="ABR14" s="20"/>
      <c r="ABS14" s="57"/>
      <c r="ABT14" s="21"/>
      <c r="ABU14" s="22"/>
      <c r="ABV14" s="3"/>
      <c r="ABW14" s="5"/>
      <c r="ABX14" s="5"/>
      <c r="ABY14" s="8"/>
      <c r="ABZ14" s="10"/>
      <c r="ACA14" s="68"/>
      <c r="ACB14" s="20"/>
      <c r="ACC14" s="57"/>
      <c r="ACD14" s="21"/>
      <c r="ACE14" s="22"/>
      <c r="ACF14" s="3"/>
      <c r="ACG14" s="5"/>
      <c r="ACH14" s="5"/>
      <c r="ACI14" s="8"/>
      <c r="ACJ14" s="10"/>
      <c r="ACK14" s="68"/>
      <c r="ACL14" s="20"/>
      <c r="ACM14" s="57"/>
      <c r="ACN14" s="21"/>
      <c r="ACO14" s="22"/>
      <c r="ACP14" s="3"/>
      <c r="ACQ14" s="5"/>
      <c r="ACR14" s="5"/>
      <c r="ACS14" s="8"/>
      <c r="ACT14" s="10"/>
      <c r="ACU14" s="68"/>
      <c r="ACV14" s="20"/>
      <c r="ACW14" s="57"/>
      <c r="ACX14" s="21"/>
      <c r="ACY14" s="22"/>
      <c r="ACZ14" s="3"/>
      <c r="ADA14" s="5"/>
      <c r="ADB14" s="5"/>
      <c r="ADC14" s="8"/>
      <c r="ADD14" s="10"/>
      <c r="ADE14" s="68"/>
      <c r="ADF14" s="20"/>
      <c r="ADG14" s="57"/>
      <c r="ADH14" s="21"/>
      <c r="ADI14" s="22"/>
      <c r="ADJ14" s="3"/>
      <c r="ADK14" s="5"/>
      <c r="ADL14" s="5"/>
      <c r="ADM14" s="8"/>
      <c r="ADN14" s="10"/>
      <c r="ADO14" s="68"/>
      <c r="ADP14" s="20"/>
      <c r="ADQ14" s="57"/>
      <c r="ADR14" s="21"/>
      <c r="ADS14" s="22"/>
      <c r="ADT14" s="3"/>
      <c r="ADU14" s="5"/>
      <c r="ADV14" s="5"/>
      <c r="ADW14" s="8"/>
      <c r="ADX14" s="10"/>
      <c r="ADY14" s="68"/>
      <c r="ADZ14" s="20"/>
      <c r="AEA14" s="57"/>
      <c r="AEB14" s="21"/>
      <c r="AEC14" s="22"/>
      <c r="AED14" s="3"/>
      <c r="AEE14" s="5"/>
      <c r="AEF14" s="5"/>
      <c r="AEG14" s="8"/>
      <c r="AEH14" s="10"/>
      <c r="AEI14" s="68"/>
      <c r="AEJ14" s="20"/>
      <c r="AEK14" s="57"/>
      <c r="AEL14" s="21"/>
      <c r="AEM14" s="22"/>
      <c r="AEN14" s="3"/>
      <c r="AEO14" s="5"/>
      <c r="AEP14" s="5"/>
      <c r="AEQ14" s="8"/>
      <c r="AER14" s="10"/>
      <c r="AES14" s="68"/>
      <c r="AET14" s="20"/>
      <c r="AEU14" s="57"/>
      <c r="AEV14" s="21"/>
      <c r="AEW14" s="22"/>
      <c r="AEX14" s="3"/>
      <c r="AEY14" s="5"/>
      <c r="AEZ14" s="5"/>
      <c r="AFA14" s="8"/>
      <c r="AFB14" s="10"/>
      <c r="AFC14" s="68"/>
      <c r="AFD14" s="20"/>
      <c r="AFE14" s="57"/>
      <c r="AFF14" s="21"/>
      <c r="AFG14" s="22"/>
      <c r="AFH14" s="3"/>
      <c r="AFI14" s="5"/>
      <c r="AFJ14" s="5"/>
      <c r="AFK14" s="8"/>
      <c r="AFL14" s="10"/>
      <c r="AFM14" s="68"/>
      <c r="AFN14" s="20"/>
      <c r="AFO14" s="57"/>
      <c r="AFP14" s="21"/>
      <c r="AFQ14" s="22"/>
      <c r="AFR14" s="3"/>
      <c r="AFS14" s="5"/>
      <c r="AFT14" s="5"/>
      <c r="AFU14" s="8"/>
      <c r="AFV14" s="10"/>
      <c r="AFW14" s="68"/>
      <c r="AFX14" s="20"/>
      <c r="AFY14" s="57"/>
      <c r="AFZ14" s="21"/>
      <c r="AGA14" s="22"/>
      <c r="AGB14" s="3"/>
      <c r="AGC14" s="5"/>
      <c r="AGD14" s="5"/>
      <c r="AGE14" s="8"/>
      <c r="AGF14" s="10"/>
      <c r="AGG14" s="68"/>
      <c r="AGH14" s="20"/>
      <c r="AGI14" s="57"/>
      <c r="AGJ14" s="21"/>
      <c r="AGK14" s="22"/>
      <c r="AGL14" s="3"/>
      <c r="AGM14" s="5"/>
      <c r="AGN14" s="5"/>
      <c r="AGO14" s="8"/>
      <c r="AGP14" s="10"/>
      <c r="AGQ14" s="68"/>
      <c r="AGR14" s="20"/>
      <c r="AGS14" s="57"/>
      <c r="AGT14" s="21"/>
      <c r="AGU14" s="22"/>
      <c r="AGV14" s="3"/>
      <c r="AGW14" s="5"/>
      <c r="AGX14" s="5"/>
      <c r="AGY14" s="8"/>
      <c r="AGZ14" s="10"/>
      <c r="AHA14" s="68"/>
      <c r="AHB14" s="20"/>
      <c r="AHC14" s="57"/>
      <c r="AHD14" s="21"/>
      <c r="AHE14" s="22"/>
      <c r="AHF14" s="3"/>
      <c r="AHG14" s="5"/>
      <c r="AHH14" s="5"/>
      <c r="AHI14" s="8"/>
      <c r="AHJ14" s="10"/>
      <c r="AHK14" s="68"/>
      <c r="AHL14" s="20"/>
      <c r="AHM14" s="57"/>
      <c r="AHN14" s="21"/>
      <c r="AHO14" s="22"/>
      <c r="AHP14" s="3"/>
      <c r="AHQ14" s="5"/>
      <c r="AHR14" s="5"/>
      <c r="AHS14" s="8"/>
      <c r="AHT14" s="10"/>
      <c r="AHU14" s="68"/>
      <c r="AHV14" s="20"/>
      <c r="AHW14" s="57"/>
      <c r="AHX14" s="21"/>
      <c r="AHY14" s="22"/>
      <c r="AHZ14" s="3"/>
      <c r="AIA14" s="5"/>
      <c r="AIB14" s="5"/>
      <c r="AIC14" s="8"/>
      <c r="AID14" s="10"/>
      <c r="AIE14" s="68"/>
      <c r="AIF14" s="20"/>
      <c r="AIG14" s="57"/>
      <c r="AIH14" s="21"/>
      <c r="AII14" s="22"/>
      <c r="AIJ14" s="3"/>
      <c r="AIK14" s="5"/>
      <c r="AIL14" s="5"/>
      <c r="AIM14" s="8"/>
      <c r="AIN14" s="10"/>
      <c r="AIO14" s="68"/>
      <c r="AIP14" s="20"/>
      <c r="AIQ14" s="57"/>
      <c r="AIR14" s="21"/>
      <c r="AIS14" s="22"/>
      <c r="AIT14" s="3"/>
      <c r="AIU14" s="5"/>
      <c r="AIV14" s="5"/>
      <c r="AIW14" s="8"/>
      <c r="AIX14" s="10"/>
      <c r="AIY14" s="68"/>
      <c r="AIZ14" s="20"/>
      <c r="AJA14" s="57"/>
      <c r="AJB14" s="21"/>
      <c r="AJC14" s="22"/>
      <c r="AJD14" s="3"/>
      <c r="AJE14" s="5"/>
      <c r="AJF14" s="5"/>
      <c r="AJG14" s="8"/>
      <c r="AJH14" s="10"/>
      <c r="AJI14" s="68"/>
      <c r="AJJ14" s="20"/>
      <c r="AJK14" s="57"/>
      <c r="AJL14" s="21"/>
      <c r="AJM14" s="22"/>
      <c r="AJN14" s="3"/>
      <c r="AJO14" s="5"/>
      <c r="AJP14" s="5"/>
      <c r="AJQ14" s="8"/>
      <c r="AJR14" s="10"/>
      <c r="AJS14" s="68"/>
      <c r="AJT14" s="20"/>
      <c r="AJU14" s="57"/>
      <c r="AJV14" s="21"/>
      <c r="AJW14" s="22"/>
      <c r="AJX14" s="3"/>
      <c r="AJY14" s="5"/>
      <c r="AJZ14" s="5"/>
      <c r="AKA14" s="8"/>
      <c r="AKB14" s="10"/>
      <c r="AKC14" s="68"/>
      <c r="AKD14" s="20"/>
      <c r="AKE14" s="57"/>
      <c r="AKF14" s="21"/>
      <c r="AKG14" s="22"/>
      <c r="AKH14" s="3"/>
      <c r="AKI14" s="5"/>
      <c r="AKJ14" s="5"/>
      <c r="AKK14" s="8"/>
      <c r="AKL14" s="10"/>
      <c r="AKM14" s="68"/>
      <c r="AKN14" s="20"/>
      <c r="AKO14" s="57"/>
      <c r="AKP14" s="21"/>
      <c r="AKQ14" s="22"/>
      <c r="AKR14" s="3"/>
      <c r="AKS14" s="5"/>
      <c r="AKT14" s="5"/>
      <c r="AKU14" s="8"/>
      <c r="AKV14" s="10"/>
      <c r="AKW14" s="68"/>
      <c r="AKX14" s="20"/>
      <c r="AKY14" s="57"/>
      <c r="AKZ14" s="21"/>
      <c r="ALA14" s="22"/>
      <c r="ALB14" s="3"/>
      <c r="ALC14" s="5"/>
      <c r="ALD14" s="5"/>
      <c r="ALE14" s="8"/>
      <c r="ALF14" s="10"/>
      <c r="ALG14" s="68"/>
      <c r="ALH14" s="20"/>
      <c r="ALI14" s="57"/>
      <c r="ALJ14" s="21"/>
      <c r="ALK14" s="22"/>
      <c r="ALL14" s="3"/>
      <c r="ALM14" s="5"/>
      <c r="ALN14" s="5"/>
      <c r="ALO14" s="8"/>
      <c r="ALP14" s="10"/>
      <c r="ALQ14" s="68"/>
      <c r="ALR14" s="20"/>
      <c r="ALS14" s="57"/>
      <c r="ALT14" s="21"/>
      <c r="ALU14" s="22"/>
      <c r="ALV14" s="3"/>
      <c r="ALW14" s="5"/>
      <c r="ALX14" s="5"/>
      <c r="ALY14" s="8"/>
      <c r="ALZ14" s="10"/>
      <c r="AMA14" s="68"/>
      <c r="AMB14" s="20"/>
      <c r="AMC14" s="57"/>
      <c r="AMD14" s="21"/>
      <c r="AME14" s="22"/>
      <c r="AMF14" s="3"/>
      <c r="AMG14" s="5"/>
      <c r="AMH14" s="5"/>
      <c r="AMI14" s="8"/>
      <c r="AMJ14" s="10"/>
      <c r="AMK14" s="68"/>
      <c r="AML14" s="20"/>
      <c r="AMM14" s="57"/>
      <c r="AMN14" s="21"/>
      <c r="AMO14" s="22"/>
      <c r="AMP14" s="3"/>
      <c r="AMQ14" s="5"/>
      <c r="AMR14" s="5"/>
      <c r="AMS14" s="8"/>
      <c r="AMT14" s="10"/>
      <c r="AMU14" s="68"/>
      <c r="AMV14" s="20"/>
      <c r="AMW14" s="57"/>
      <c r="AMX14" s="21"/>
      <c r="AMY14" s="22"/>
      <c r="AMZ14" s="3"/>
      <c r="ANA14" s="5"/>
      <c r="ANB14" s="5"/>
      <c r="ANC14" s="8"/>
      <c r="AND14" s="10"/>
      <c r="ANE14" s="68"/>
      <c r="ANF14" s="20"/>
      <c r="ANG14" s="57"/>
      <c r="ANH14" s="21"/>
      <c r="ANI14" s="22"/>
      <c r="ANJ14" s="3"/>
      <c r="ANK14" s="5"/>
      <c r="ANL14" s="5"/>
      <c r="ANM14" s="8"/>
      <c r="ANN14" s="10"/>
      <c r="ANO14" s="68"/>
      <c r="ANP14" s="20"/>
      <c r="ANQ14" s="57"/>
      <c r="ANR14" s="21"/>
      <c r="ANS14" s="22"/>
      <c r="ANT14" s="3"/>
      <c r="ANU14" s="5"/>
      <c r="ANV14" s="5"/>
      <c r="ANW14" s="8"/>
      <c r="ANX14" s="10"/>
      <c r="ANY14" s="68"/>
      <c r="ANZ14" s="20"/>
      <c r="AOA14" s="57"/>
      <c r="AOB14" s="21"/>
      <c r="AOC14" s="22"/>
      <c r="AOD14" s="3"/>
      <c r="AOE14" s="5"/>
      <c r="AOF14" s="5"/>
      <c r="AOG14" s="8"/>
      <c r="AOH14" s="10"/>
      <c r="AOI14" s="68"/>
      <c r="AOJ14" s="20"/>
      <c r="AOK14" s="57"/>
      <c r="AOL14" s="21"/>
      <c r="AOM14" s="22"/>
      <c r="AON14" s="3"/>
      <c r="AOO14" s="5"/>
      <c r="AOP14" s="5"/>
      <c r="AOQ14" s="8"/>
      <c r="AOR14" s="10"/>
      <c r="AOS14" s="68"/>
      <c r="AOT14" s="20"/>
      <c r="AOU14" s="57"/>
      <c r="AOV14" s="21"/>
      <c r="AOW14" s="22"/>
      <c r="AOX14" s="3"/>
      <c r="AOY14" s="5"/>
      <c r="AOZ14" s="5"/>
      <c r="APA14" s="8"/>
      <c r="APB14" s="10"/>
      <c r="APC14" s="68"/>
      <c r="APD14" s="20"/>
      <c r="APE14" s="57"/>
      <c r="APF14" s="21"/>
      <c r="APG14" s="22"/>
      <c r="APH14" s="3"/>
      <c r="API14" s="5"/>
      <c r="APJ14" s="5"/>
      <c r="APK14" s="8"/>
      <c r="APL14" s="10"/>
      <c r="APM14" s="68"/>
      <c r="APN14" s="20"/>
      <c r="APO14" s="57"/>
      <c r="APP14" s="21"/>
      <c r="APQ14" s="22"/>
      <c r="APR14" s="3"/>
      <c r="APS14" s="5"/>
      <c r="APT14" s="5"/>
      <c r="APU14" s="8"/>
      <c r="APV14" s="10"/>
      <c r="APW14" s="68"/>
      <c r="APX14" s="20"/>
      <c r="APY14" s="57"/>
      <c r="APZ14" s="21"/>
      <c r="AQA14" s="22"/>
      <c r="AQB14" s="3"/>
      <c r="AQC14" s="5"/>
      <c r="AQD14" s="5"/>
      <c r="AQE14" s="8"/>
      <c r="AQF14" s="10"/>
      <c r="AQG14" s="68"/>
      <c r="AQH14" s="20"/>
      <c r="AQI14" s="57"/>
      <c r="AQJ14" s="21"/>
      <c r="AQK14" s="22"/>
      <c r="AQL14" s="3"/>
      <c r="AQM14" s="5"/>
      <c r="AQN14" s="5"/>
      <c r="AQO14" s="8"/>
      <c r="AQP14" s="10"/>
      <c r="AQQ14" s="68"/>
      <c r="AQR14" s="20"/>
      <c r="AQS14" s="57"/>
      <c r="AQT14" s="21"/>
      <c r="AQU14" s="22"/>
      <c r="AQV14" s="3"/>
      <c r="AQW14" s="5"/>
      <c r="AQX14" s="5"/>
      <c r="AQY14" s="8"/>
      <c r="AQZ14" s="10"/>
      <c r="ARA14" s="68"/>
      <c r="ARB14" s="20"/>
      <c r="ARC14" s="57"/>
      <c r="ARD14" s="21"/>
      <c r="ARE14" s="22"/>
      <c r="ARF14" s="3"/>
      <c r="ARG14" s="5"/>
      <c r="ARH14" s="5"/>
      <c r="ARI14" s="8"/>
      <c r="ARJ14" s="10"/>
      <c r="ARK14" s="68"/>
      <c r="ARL14" s="20"/>
      <c r="ARM14" s="57"/>
      <c r="ARN14" s="21"/>
      <c r="ARO14" s="22"/>
      <c r="ARP14" s="3"/>
      <c r="ARQ14" s="5"/>
      <c r="ARR14" s="5"/>
      <c r="ARS14" s="8"/>
      <c r="ART14" s="10"/>
      <c r="ARU14" s="68"/>
      <c r="ARV14" s="20"/>
      <c r="ARW14" s="57"/>
      <c r="ARX14" s="21"/>
      <c r="ARY14" s="22"/>
      <c r="ARZ14" s="3"/>
      <c r="ASA14" s="5"/>
      <c r="ASB14" s="5"/>
      <c r="ASC14" s="8"/>
      <c r="ASD14" s="10"/>
      <c r="ASE14" s="68"/>
      <c r="ASF14" s="20"/>
      <c r="ASG14" s="57"/>
      <c r="ASH14" s="21"/>
      <c r="ASI14" s="22"/>
      <c r="ASJ14" s="3"/>
      <c r="ASK14" s="5"/>
      <c r="ASL14" s="5"/>
      <c r="ASM14" s="8"/>
      <c r="ASN14" s="10"/>
      <c r="ASO14" s="68"/>
      <c r="ASP14" s="20"/>
      <c r="ASQ14" s="57"/>
      <c r="ASR14" s="21"/>
      <c r="ASS14" s="22"/>
      <c r="AST14" s="3"/>
      <c r="ASU14" s="5"/>
      <c r="ASV14" s="5"/>
      <c r="ASW14" s="8"/>
      <c r="ASX14" s="10"/>
      <c r="ASY14" s="68"/>
      <c r="ASZ14" s="20"/>
      <c r="ATA14" s="57"/>
      <c r="ATB14" s="21"/>
      <c r="ATC14" s="22"/>
      <c r="ATD14" s="3"/>
      <c r="ATE14" s="5"/>
      <c r="ATF14" s="5"/>
      <c r="ATG14" s="8"/>
      <c r="ATH14" s="10"/>
      <c r="ATI14" s="68"/>
      <c r="ATJ14" s="20"/>
      <c r="ATK14" s="57"/>
      <c r="ATL14" s="21"/>
      <c r="ATM14" s="22"/>
      <c r="ATN14" s="3"/>
      <c r="ATO14" s="5"/>
      <c r="ATP14" s="5"/>
      <c r="ATQ14" s="8"/>
      <c r="ATR14" s="10"/>
      <c r="ATS14" s="68"/>
      <c r="ATT14" s="20"/>
      <c r="ATU14" s="57"/>
      <c r="ATV14" s="21"/>
      <c r="ATW14" s="22"/>
      <c r="ATX14" s="3"/>
      <c r="ATY14" s="5"/>
      <c r="ATZ14" s="5"/>
      <c r="AUA14" s="8"/>
      <c r="AUB14" s="10"/>
      <c r="AUC14" s="68"/>
      <c r="AUD14" s="20"/>
      <c r="AUE14" s="57"/>
      <c r="AUF14" s="21"/>
      <c r="AUG14" s="22"/>
      <c r="AUH14" s="3"/>
      <c r="AUI14" s="5"/>
      <c r="AUJ14" s="5"/>
      <c r="AUK14" s="8"/>
      <c r="AUL14" s="10"/>
      <c r="AUM14" s="68"/>
      <c r="AUN14" s="20"/>
      <c r="AUO14" s="57"/>
      <c r="AUP14" s="21"/>
      <c r="AUQ14" s="22"/>
      <c r="AUR14" s="3"/>
      <c r="AUS14" s="5"/>
      <c r="AUT14" s="5"/>
      <c r="AUU14" s="8"/>
      <c r="AUV14" s="10"/>
      <c r="AUW14" s="68"/>
      <c r="AUX14" s="20"/>
      <c r="AUY14" s="57"/>
      <c r="AUZ14" s="21"/>
      <c r="AVA14" s="22"/>
      <c r="AVB14" s="3"/>
      <c r="AVC14" s="5"/>
      <c r="AVD14" s="5"/>
      <c r="AVE14" s="8"/>
      <c r="AVF14" s="10"/>
      <c r="AVG14" s="68"/>
      <c r="AVH14" s="20"/>
      <c r="AVI14" s="57"/>
      <c r="AVJ14" s="21"/>
      <c r="AVK14" s="22"/>
      <c r="AVL14" s="3"/>
      <c r="AVM14" s="5"/>
      <c r="AVN14" s="5"/>
      <c r="AVO14" s="8"/>
      <c r="AVP14" s="10"/>
      <c r="AVQ14" s="68"/>
      <c r="AVR14" s="20"/>
      <c r="AVS14" s="57"/>
      <c r="AVT14" s="21"/>
      <c r="AVU14" s="22"/>
      <c r="AVV14" s="3"/>
      <c r="AVW14" s="5"/>
      <c r="AVX14" s="5"/>
      <c r="AVY14" s="8"/>
      <c r="AVZ14" s="10"/>
      <c r="AWA14" s="68"/>
      <c r="AWB14" s="20"/>
      <c r="AWC14" s="57"/>
      <c r="AWD14" s="21"/>
      <c r="AWE14" s="22"/>
      <c r="AWF14" s="3"/>
      <c r="AWG14" s="5"/>
      <c r="AWH14" s="5"/>
      <c r="AWI14" s="8"/>
      <c r="AWJ14" s="10"/>
      <c r="AWK14" s="68"/>
      <c r="AWL14" s="20"/>
      <c r="AWM14" s="57"/>
      <c r="AWN14" s="21"/>
      <c r="AWO14" s="22"/>
      <c r="AWP14" s="3"/>
      <c r="AWQ14" s="5"/>
      <c r="AWR14" s="5"/>
      <c r="AWS14" s="8"/>
      <c r="AWT14" s="10"/>
      <c r="AWU14" s="68"/>
      <c r="AWV14" s="20"/>
      <c r="AWW14" s="57"/>
      <c r="AWX14" s="21"/>
      <c r="AWY14" s="22"/>
      <c r="AWZ14" s="3"/>
      <c r="AXA14" s="5"/>
      <c r="AXB14" s="5"/>
      <c r="AXC14" s="8"/>
      <c r="AXD14" s="10"/>
      <c r="AXE14" s="68"/>
      <c r="AXF14" s="20"/>
      <c r="AXG14" s="57"/>
      <c r="AXH14" s="21"/>
      <c r="AXI14" s="22"/>
      <c r="AXJ14" s="3"/>
      <c r="AXK14" s="5"/>
      <c r="AXL14" s="5"/>
      <c r="AXM14" s="8"/>
      <c r="AXN14" s="10"/>
      <c r="AXO14" s="68"/>
      <c r="AXP14" s="20"/>
      <c r="AXQ14" s="57"/>
      <c r="AXR14" s="21"/>
      <c r="AXS14" s="22"/>
      <c r="AXT14" s="3"/>
      <c r="AXU14" s="5"/>
      <c r="AXV14" s="5"/>
      <c r="AXW14" s="8"/>
      <c r="AXX14" s="10"/>
      <c r="AXY14" s="68"/>
      <c r="AXZ14" s="20"/>
      <c r="AYA14" s="57"/>
      <c r="AYB14" s="21"/>
      <c r="AYC14" s="22"/>
      <c r="AYD14" s="3"/>
      <c r="AYE14" s="5"/>
      <c r="AYF14" s="5"/>
      <c r="AYG14" s="8"/>
      <c r="AYH14" s="10"/>
      <c r="AYI14" s="68"/>
      <c r="AYJ14" s="20"/>
      <c r="AYK14" s="57"/>
      <c r="AYL14" s="21"/>
      <c r="AYM14" s="22"/>
      <c r="AYN14" s="3"/>
      <c r="AYO14" s="5"/>
      <c r="AYP14" s="5"/>
      <c r="AYQ14" s="8"/>
      <c r="AYR14" s="10"/>
      <c r="AYS14" s="68"/>
      <c r="AYT14" s="20"/>
      <c r="AYU14" s="57"/>
      <c r="AYV14" s="21"/>
      <c r="AYW14" s="22"/>
      <c r="AYX14" s="3"/>
      <c r="AYY14" s="5"/>
      <c r="AYZ14" s="5"/>
      <c r="AZA14" s="8"/>
      <c r="AZB14" s="10"/>
      <c r="AZC14" s="68"/>
      <c r="AZD14" s="20"/>
      <c r="AZE14" s="57"/>
      <c r="AZF14" s="21"/>
      <c r="AZG14" s="22"/>
      <c r="AZH14" s="3"/>
      <c r="AZI14" s="5"/>
      <c r="AZJ14" s="5"/>
      <c r="AZK14" s="8"/>
      <c r="AZL14" s="10"/>
      <c r="AZM14" s="68"/>
      <c r="AZN14" s="20"/>
      <c r="AZO14" s="57"/>
      <c r="AZP14" s="21"/>
      <c r="AZQ14" s="22"/>
      <c r="AZR14" s="3"/>
      <c r="AZS14" s="5"/>
      <c r="AZT14" s="5"/>
      <c r="AZU14" s="8"/>
      <c r="AZV14" s="10"/>
      <c r="AZW14" s="68"/>
      <c r="AZX14" s="20"/>
      <c r="AZY14" s="57"/>
      <c r="AZZ14" s="21"/>
      <c r="BAA14" s="22"/>
      <c r="BAB14" s="3"/>
      <c r="BAC14" s="5"/>
      <c r="BAD14" s="5"/>
      <c r="BAE14" s="8"/>
      <c r="BAF14" s="10"/>
      <c r="BAG14" s="68"/>
      <c r="BAH14" s="20"/>
      <c r="BAI14" s="57"/>
      <c r="BAJ14" s="21"/>
      <c r="BAK14" s="22"/>
      <c r="BAL14" s="3"/>
      <c r="BAM14" s="5"/>
      <c r="BAN14" s="5"/>
      <c r="BAO14" s="8"/>
      <c r="BAP14" s="10"/>
      <c r="BAQ14" s="68"/>
      <c r="BAR14" s="20"/>
      <c r="BAS14" s="57"/>
      <c r="BAT14" s="21"/>
      <c r="BAU14" s="22"/>
      <c r="BAV14" s="3"/>
      <c r="BAW14" s="5"/>
      <c r="BAX14" s="5"/>
      <c r="BAY14" s="8"/>
      <c r="BAZ14" s="10"/>
      <c r="BBA14" s="68"/>
      <c r="BBB14" s="20"/>
      <c r="BBC14" s="57"/>
      <c r="BBD14" s="21"/>
      <c r="BBE14" s="22"/>
      <c r="BBF14" s="3"/>
      <c r="BBG14" s="5"/>
      <c r="BBH14" s="5"/>
      <c r="BBI14" s="8"/>
      <c r="BBJ14" s="10"/>
      <c r="BBK14" s="68"/>
      <c r="BBL14" s="20"/>
      <c r="BBM14" s="57"/>
      <c r="BBN14" s="21"/>
      <c r="BBO14" s="22"/>
      <c r="BBP14" s="3"/>
      <c r="BBQ14" s="5"/>
      <c r="BBR14" s="5"/>
      <c r="BBS14" s="8"/>
      <c r="BBT14" s="10"/>
      <c r="BBU14" s="68"/>
      <c r="BBV14" s="20"/>
      <c r="BBW14" s="57"/>
      <c r="BBX14" s="21"/>
      <c r="BBY14" s="22"/>
      <c r="BBZ14" s="3"/>
      <c r="BCA14" s="5"/>
      <c r="BCB14" s="5"/>
      <c r="BCC14" s="8"/>
      <c r="BCD14" s="10"/>
      <c r="BCE14" s="68"/>
      <c r="BCF14" s="20"/>
      <c r="BCG14" s="57"/>
      <c r="BCH14" s="21"/>
      <c r="BCI14" s="22"/>
      <c r="BCJ14" s="3"/>
      <c r="BCK14" s="5"/>
      <c r="BCL14" s="5"/>
      <c r="BCM14" s="8"/>
      <c r="BCN14" s="10"/>
      <c r="BCO14" s="68"/>
      <c r="BCP14" s="20"/>
      <c r="BCQ14" s="57"/>
      <c r="BCR14" s="21"/>
      <c r="BCS14" s="22"/>
      <c r="BCT14" s="3"/>
      <c r="BCU14" s="5"/>
      <c r="BCV14" s="5"/>
      <c r="BCW14" s="8"/>
      <c r="BCX14" s="10"/>
      <c r="BCY14" s="68"/>
      <c r="BCZ14" s="20"/>
      <c r="BDA14" s="57"/>
      <c r="BDB14" s="21"/>
      <c r="BDC14" s="22"/>
      <c r="BDD14" s="3"/>
      <c r="BDE14" s="5"/>
      <c r="BDF14" s="5"/>
      <c r="BDG14" s="8"/>
      <c r="BDH14" s="10"/>
      <c r="BDI14" s="68"/>
      <c r="BDJ14" s="20"/>
      <c r="BDK14" s="57"/>
      <c r="BDL14" s="21"/>
      <c r="BDM14" s="22"/>
      <c r="BDN14" s="3"/>
      <c r="BDO14" s="5"/>
      <c r="BDP14" s="5"/>
      <c r="BDQ14" s="8"/>
      <c r="BDR14" s="10"/>
      <c r="BDS14" s="68"/>
      <c r="BDT14" s="20"/>
      <c r="BDU14" s="57"/>
      <c r="BDV14" s="21"/>
      <c r="BDW14" s="22"/>
      <c r="BDX14" s="3"/>
      <c r="BDY14" s="5"/>
      <c r="BDZ14" s="5"/>
      <c r="BEA14" s="8"/>
      <c r="BEB14" s="10"/>
      <c r="BEC14" s="68"/>
      <c r="BED14" s="20"/>
      <c r="BEE14" s="57"/>
      <c r="BEF14" s="21"/>
      <c r="BEG14" s="22"/>
      <c r="BEH14" s="3"/>
      <c r="BEI14" s="5"/>
      <c r="BEJ14" s="5"/>
      <c r="BEK14" s="8"/>
      <c r="BEL14" s="10"/>
      <c r="BEM14" s="68"/>
      <c r="BEN14" s="20"/>
      <c r="BEO14" s="57"/>
      <c r="BEP14" s="21"/>
      <c r="BEQ14" s="22"/>
      <c r="BER14" s="3"/>
      <c r="BES14" s="5"/>
      <c r="BET14" s="5"/>
      <c r="BEU14" s="8"/>
      <c r="BEV14" s="10"/>
      <c r="BEW14" s="68"/>
      <c r="BEX14" s="20"/>
      <c r="BEY14" s="57"/>
      <c r="BEZ14" s="21"/>
      <c r="BFA14" s="22"/>
      <c r="BFB14" s="3"/>
      <c r="BFC14" s="5"/>
      <c r="BFD14" s="5"/>
      <c r="BFE14" s="8"/>
      <c r="BFF14" s="10"/>
      <c r="BFG14" s="68"/>
      <c r="BFH14" s="20"/>
      <c r="BFI14" s="57"/>
      <c r="BFJ14" s="21"/>
      <c r="BFK14" s="22"/>
      <c r="BFL14" s="3"/>
      <c r="BFM14" s="5"/>
      <c r="BFN14" s="5"/>
      <c r="BFO14" s="8"/>
      <c r="BFP14" s="10"/>
      <c r="BFQ14" s="68"/>
      <c r="BFR14" s="20"/>
      <c r="BFS14" s="57"/>
      <c r="BFT14" s="21"/>
      <c r="BFU14" s="22"/>
      <c r="BFV14" s="3"/>
      <c r="BFW14" s="5"/>
      <c r="BFX14" s="5"/>
      <c r="BFY14" s="8"/>
      <c r="BFZ14" s="10"/>
      <c r="BGA14" s="68"/>
      <c r="BGB14" s="20"/>
      <c r="BGC14" s="57"/>
      <c r="BGD14" s="21"/>
      <c r="BGE14" s="22"/>
      <c r="BGF14" s="3"/>
      <c r="BGG14" s="5"/>
      <c r="BGH14" s="5"/>
      <c r="BGI14" s="8"/>
      <c r="BGJ14" s="10"/>
      <c r="BGK14" s="68"/>
      <c r="BGL14" s="20"/>
      <c r="BGM14" s="57"/>
      <c r="BGN14" s="21"/>
      <c r="BGO14" s="22"/>
      <c r="BGP14" s="3"/>
      <c r="BGQ14" s="5"/>
      <c r="BGR14" s="5"/>
      <c r="BGS14" s="8"/>
      <c r="BGT14" s="10"/>
      <c r="BGU14" s="68"/>
      <c r="BGV14" s="20"/>
      <c r="BGW14" s="57"/>
      <c r="BGX14" s="21"/>
      <c r="BGY14" s="22"/>
      <c r="BGZ14" s="3"/>
      <c r="BHA14" s="5"/>
      <c r="BHB14" s="5"/>
      <c r="BHC14" s="8"/>
      <c r="BHD14" s="10"/>
      <c r="BHE14" s="68"/>
      <c r="BHF14" s="20"/>
      <c r="BHG14" s="57"/>
      <c r="BHH14" s="21"/>
      <c r="BHI14" s="22"/>
      <c r="BHJ14" s="3"/>
      <c r="BHK14" s="5"/>
      <c r="BHL14" s="5"/>
      <c r="BHM14" s="8"/>
      <c r="BHN14" s="10"/>
      <c r="BHO14" s="68"/>
      <c r="BHP14" s="20"/>
      <c r="BHQ14" s="57"/>
      <c r="BHR14" s="21"/>
      <c r="BHS14" s="22"/>
      <c r="BHT14" s="3"/>
      <c r="BHU14" s="5"/>
      <c r="BHV14" s="5"/>
      <c r="BHW14" s="8"/>
      <c r="BHX14" s="10"/>
      <c r="BHY14" s="68"/>
      <c r="BHZ14" s="20"/>
      <c r="BIA14" s="57"/>
      <c r="BIB14" s="21"/>
      <c r="BIC14" s="22"/>
      <c r="BID14" s="3"/>
      <c r="BIE14" s="5"/>
      <c r="BIF14" s="5"/>
      <c r="BIG14" s="8"/>
      <c r="BIH14" s="10"/>
      <c r="BII14" s="68"/>
      <c r="BIJ14" s="20"/>
      <c r="BIK14" s="57"/>
      <c r="BIL14" s="21"/>
      <c r="BIM14" s="22"/>
      <c r="BIN14" s="3"/>
      <c r="BIO14" s="5"/>
      <c r="BIP14" s="5"/>
      <c r="BIQ14" s="8"/>
      <c r="BIR14" s="10"/>
      <c r="BIS14" s="68"/>
      <c r="BIT14" s="20"/>
      <c r="BIU14" s="57"/>
      <c r="BIV14" s="21"/>
      <c r="BIW14" s="22"/>
      <c r="BIX14" s="3"/>
      <c r="BIY14" s="5"/>
      <c r="BIZ14" s="5"/>
      <c r="BJA14" s="8"/>
      <c r="BJB14" s="10"/>
      <c r="BJC14" s="68"/>
      <c r="BJD14" s="20"/>
      <c r="BJE14" s="57"/>
      <c r="BJF14" s="21"/>
      <c r="BJG14" s="22"/>
      <c r="BJH14" s="3"/>
      <c r="BJI14" s="5"/>
      <c r="BJJ14" s="5"/>
      <c r="BJK14" s="8"/>
      <c r="BJL14" s="10"/>
      <c r="BJM14" s="68"/>
      <c r="BJN14" s="20"/>
      <c r="BJO14" s="57"/>
      <c r="BJP14" s="21"/>
      <c r="BJQ14" s="22"/>
      <c r="BJR14" s="3"/>
      <c r="BJS14" s="5"/>
      <c r="BJT14" s="5"/>
      <c r="BJU14" s="8"/>
      <c r="BJV14" s="10"/>
      <c r="BJW14" s="68"/>
      <c r="BJX14" s="20"/>
      <c r="BJY14" s="57"/>
      <c r="BJZ14" s="21"/>
      <c r="BKA14" s="22"/>
      <c r="BKB14" s="3"/>
      <c r="BKC14" s="5"/>
      <c r="BKD14" s="5"/>
      <c r="BKE14" s="8"/>
      <c r="BKF14" s="10"/>
      <c r="BKG14" s="68"/>
      <c r="BKH14" s="20"/>
      <c r="BKI14" s="57"/>
      <c r="BKJ14" s="21"/>
      <c r="BKK14" s="22"/>
      <c r="BKL14" s="3"/>
      <c r="BKM14" s="5"/>
      <c r="BKN14" s="5"/>
      <c r="BKO14" s="8"/>
      <c r="BKP14" s="10"/>
      <c r="BKQ14" s="68"/>
      <c r="BKR14" s="20"/>
      <c r="BKS14" s="57"/>
      <c r="BKT14" s="21"/>
      <c r="BKU14" s="22"/>
      <c r="BKV14" s="3"/>
      <c r="BKW14" s="5"/>
      <c r="BKX14" s="5"/>
      <c r="BKY14" s="8"/>
      <c r="BKZ14" s="10"/>
      <c r="BLA14" s="68"/>
      <c r="BLB14" s="20"/>
      <c r="BLC14" s="57"/>
      <c r="BLD14" s="21"/>
      <c r="BLE14" s="22"/>
      <c r="BLF14" s="3"/>
      <c r="BLG14" s="5"/>
      <c r="BLH14" s="5"/>
      <c r="BLI14" s="8"/>
      <c r="BLJ14" s="10"/>
      <c r="BLK14" s="68"/>
      <c r="BLL14" s="20"/>
      <c r="BLM14" s="57"/>
      <c r="BLN14" s="21"/>
      <c r="BLO14" s="22"/>
      <c r="BLP14" s="3"/>
      <c r="BLQ14" s="5"/>
      <c r="BLR14" s="5"/>
      <c r="BLS14" s="8"/>
      <c r="BLT14" s="10"/>
      <c r="BLU14" s="68"/>
      <c r="BLV14" s="20"/>
      <c r="BLW14" s="57"/>
      <c r="BLX14" s="21"/>
      <c r="BLY14" s="22"/>
      <c r="BLZ14" s="3"/>
      <c r="BMA14" s="5"/>
      <c r="BMB14" s="5"/>
      <c r="BMC14" s="8"/>
      <c r="BMD14" s="10"/>
      <c r="BME14" s="68"/>
      <c r="BMF14" s="20"/>
      <c r="BMG14" s="57"/>
      <c r="BMH14" s="21"/>
      <c r="BMI14" s="22"/>
      <c r="BMJ14" s="3"/>
      <c r="BMK14" s="5"/>
      <c r="BML14" s="5"/>
      <c r="BMM14" s="8"/>
      <c r="BMN14" s="10"/>
      <c r="BMO14" s="68"/>
      <c r="BMP14" s="20"/>
      <c r="BMQ14" s="57"/>
      <c r="BMR14" s="21"/>
      <c r="BMS14" s="22"/>
      <c r="BMT14" s="3"/>
      <c r="BMU14" s="5"/>
      <c r="BMV14" s="5"/>
      <c r="BMW14" s="8"/>
      <c r="BMX14" s="10"/>
      <c r="BMY14" s="68"/>
      <c r="BMZ14" s="20"/>
      <c r="BNA14" s="57"/>
      <c r="BNB14" s="21"/>
      <c r="BNC14" s="22"/>
      <c r="BND14" s="3"/>
      <c r="BNE14" s="5"/>
      <c r="BNF14" s="5"/>
      <c r="BNG14" s="8"/>
      <c r="BNH14" s="10"/>
      <c r="BNI14" s="68"/>
      <c r="BNJ14" s="20"/>
      <c r="BNK14" s="57"/>
      <c r="BNL14" s="21"/>
      <c r="BNM14" s="22"/>
      <c r="BNN14" s="3"/>
      <c r="BNO14" s="5"/>
      <c r="BNP14" s="5"/>
      <c r="BNQ14" s="8"/>
      <c r="BNR14" s="10"/>
      <c r="BNS14" s="68"/>
      <c r="BNT14" s="20"/>
      <c r="BNU14" s="57"/>
      <c r="BNV14" s="21"/>
      <c r="BNW14" s="22"/>
      <c r="BNX14" s="3"/>
      <c r="BNY14" s="5"/>
      <c r="BNZ14" s="5"/>
      <c r="BOA14" s="8"/>
      <c r="BOB14" s="10"/>
      <c r="BOC14" s="68"/>
      <c r="BOD14" s="20"/>
      <c r="BOE14" s="57"/>
      <c r="BOF14" s="21"/>
      <c r="BOG14" s="22"/>
      <c r="BOH14" s="3"/>
      <c r="BOI14" s="5"/>
      <c r="BOJ14" s="5"/>
      <c r="BOK14" s="8"/>
      <c r="BOL14" s="10"/>
      <c r="BOM14" s="68"/>
      <c r="BON14" s="20"/>
      <c r="BOO14" s="57"/>
      <c r="BOP14" s="21"/>
      <c r="BOQ14" s="22"/>
      <c r="BOR14" s="3"/>
      <c r="BOS14" s="5"/>
      <c r="BOT14" s="5"/>
      <c r="BOU14" s="8"/>
      <c r="BOV14" s="10"/>
      <c r="BOW14" s="68"/>
      <c r="BOX14" s="20"/>
      <c r="BOY14" s="57"/>
      <c r="BOZ14" s="21"/>
      <c r="BPA14" s="22"/>
      <c r="BPB14" s="3"/>
      <c r="BPC14" s="5"/>
      <c r="BPD14" s="5"/>
      <c r="BPE14" s="8"/>
      <c r="BPF14" s="10"/>
      <c r="BPG14" s="68"/>
      <c r="BPH14" s="20"/>
      <c r="BPI14" s="57"/>
      <c r="BPJ14" s="21"/>
      <c r="BPK14" s="22"/>
      <c r="BPL14" s="3"/>
      <c r="BPM14" s="5"/>
      <c r="BPN14" s="5"/>
      <c r="BPO14" s="8"/>
      <c r="BPP14" s="10"/>
      <c r="BPQ14" s="68"/>
      <c r="BPR14" s="20"/>
      <c r="BPS14" s="57"/>
      <c r="BPT14" s="21"/>
      <c r="BPU14" s="22"/>
      <c r="BPV14" s="3"/>
      <c r="BPW14" s="5"/>
      <c r="BPX14" s="5"/>
      <c r="BPY14" s="8"/>
      <c r="BPZ14" s="10"/>
      <c r="BQA14" s="68"/>
      <c r="BQB14" s="20"/>
      <c r="BQC14" s="57"/>
      <c r="BQD14" s="21"/>
      <c r="BQE14" s="22"/>
      <c r="BQF14" s="3"/>
      <c r="BQG14" s="5"/>
      <c r="BQH14" s="5"/>
      <c r="BQI14" s="8"/>
      <c r="BQJ14" s="10"/>
      <c r="BQK14" s="68"/>
      <c r="BQL14" s="20"/>
      <c r="BQM14" s="57"/>
      <c r="BQN14" s="21"/>
      <c r="BQO14" s="22"/>
      <c r="BQP14" s="3"/>
      <c r="BQQ14" s="5"/>
      <c r="BQR14" s="5"/>
      <c r="BQS14" s="8"/>
      <c r="BQT14" s="10"/>
      <c r="BQU14" s="68"/>
      <c r="BQV14" s="20"/>
      <c r="BQW14" s="57"/>
      <c r="BQX14" s="21"/>
      <c r="BQY14" s="22"/>
      <c r="BQZ14" s="3"/>
      <c r="BRA14" s="5"/>
      <c r="BRB14" s="5"/>
      <c r="BRC14" s="8"/>
      <c r="BRD14" s="10"/>
      <c r="BRE14" s="68"/>
      <c r="BRF14" s="20"/>
      <c r="BRG14" s="57"/>
      <c r="BRH14" s="21"/>
      <c r="BRI14" s="22"/>
      <c r="BRJ14" s="3"/>
      <c r="BRK14" s="5"/>
      <c r="BRL14" s="5"/>
      <c r="BRM14" s="8"/>
      <c r="BRN14" s="10"/>
      <c r="BRO14" s="68"/>
      <c r="BRP14" s="20"/>
      <c r="BRQ14" s="57"/>
      <c r="BRR14" s="21"/>
      <c r="BRS14" s="22"/>
      <c r="BRT14" s="3"/>
      <c r="BRU14" s="5"/>
      <c r="BRV14" s="5"/>
      <c r="BRW14" s="8"/>
      <c r="BRX14" s="10"/>
      <c r="BRY14" s="68"/>
      <c r="BRZ14" s="20"/>
      <c r="BSA14" s="57"/>
      <c r="BSB14" s="21"/>
      <c r="BSC14" s="22"/>
      <c r="BSD14" s="3"/>
      <c r="BSE14" s="5"/>
      <c r="BSF14" s="5"/>
      <c r="BSG14" s="8"/>
      <c r="BSH14" s="10"/>
      <c r="BSI14" s="68"/>
      <c r="BSJ14" s="20"/>
      <c r="BSK14" s="57"/>
      <c r="BSL14" s="21"/>
      <c r="BSM14" s="22"/>
      <c r="BSN14" s="3"/>
      <c r="BSO14" s="5"/>
      <c r="BSP14" s="5"/>
      <c r="BSQ14" s="8"/>
      <c r="BSR14" s="10"/>
      <c r="BSS14" s="68"/>
      <c r="BST14" s="20"/>
      <c r="BSU14" s="57"/>
      <c r="BSV14" s="21"/>
      <c r="BSW14" s="22"/>
      <c r="BSX14" s="3"/>
      <c r="BSY14" s="5"/>
      <c r="BSZ14" s="5"/>
      <c r="BTA14" s="8"/>
      <c r="BTB14" s="10"/>
      <c r="BTC14" s="68"/>
      <c r="BTD14" s="20"/>
      <c r="BTE14" s="57"/>
      <c r="BTF14" s="21"/>
      <c r="BTG14" s="22"/>
      <c r="BTH14" s="3"/>
      <c r="BTI14" s="5"/>
      <c r="BTJ14" s="5"/>
      <c r="BTK14" s="8"/>
      <c r="BTL14" s="10"/>
      <c r="BTM14" s="68"/>
      <c r="BTN14" s="20"/>
      <c r="BTO14" s="57"/>
      <c r="BTP14" s="21"/>
      <c r="BTQ14" s="22"/>
      <c r="BTR14" s="3"/>
      <c r="BTS14" s="5"/>
      <c r="BTT14" s="5"/>
      <c r="BTU14" s="8"/>
      <c r="BTV14" s="10"/>
      <c r="BTW14" s="68"/>
      <c r="BTX14" s="20"/>
      <c r="BTY14" s="57"/>
      <c r="BTZ14" s="21"/>
      <c r="BUA14" s="22"/>
      <c r="BUB14" s="3"/>
      <c r="BUC14" s="5"/>
      <c r="BUD14" s="5"/>
      <c r="BUE14" s="8"/>
      <c r="BUF14" s="10"/>
      <c r="BUG14" s="68"/>
      <c r="BUH14" s="20"/>
      <c r="BUI14" s="57"/>
      <c r="BUJ14" s="21"/>
      <c r="BUK14" s="22"/>
      <c r="BUL14" s="3"/>
      <c r="BUM14" s="5"/>
      <c r="BUN14" s="5"/>
      <c r="BUO14" s="8"/>
      <c r="BUP14" s="10"/>
      <c r="BUQ14" s="68"/>
      <c r="BUR14" s="20"/>
      <c r="BUS14" s="57"/>
      <c r="BUT14" s="21"/>
      <c r="BUU14" s="22"/>
      <c r="BUV14" s="3"/>
      <c r="BUW14" s="5"/>
      <c r="BUX14" s="5"/>
      <c r="BUY14" s="8"/>
      <c r="BUZ14" s="10"/>
      <c r="BVA14" s="68"/>
      <c r="BVB14" s="20"/>
      <c r="BVC14" s="57"/>
      <c r="BVD14" s="21"/>
      <c r="BVE14" s="22"/>
      <c r="BVF14" s="3"/>
      <c r="BVG14" s="5"/>
      <c r="BVH14" s="5"/>
      <c r="BVI14" s="8"/>
      <c r="BVJ14" s="10"/>
      <c r="BVK14" s="68"/>
      <c r="BVL14" s="20"/>
      <c r="BVM14" s="57"/>
      <c r="BVN14" s="21"/>
      <c r="BVO14" s="22"/>
      <c r="BVP14" s="3"/>
      <c r="BVQ14" s="5"/>
      <c r="BVR14" s="5"/>
      <c r="BVS14" s="8"/>
      <c r="BVT14" s="10"/>
      <c r="BVU14" s="68"/>
      <c r="BVV14" s="20"/>
      <c r="BVW14" s="57"/>
      <c r="BVX14" s="21"/>
      <c r="BVY14" s="22"/>
      <c r="BVZ14" s="3"/>
      <c r="BWA14" s="5"/>
      <c r="BWB14" s="5"/>
      <c r="BWC14" s="8"/>
      <c r="BWD14" s="10"/>
      <c r="BWE14" s="68"/>
      <c r="BWF14" s="20"/>
      <c r="BWG14" s="57"/>
      <c r="BWH14" s="21"/>
      <c r="BWI14" s="22"/>
      <c r="BWJ14" s="3"/>
      <c r="BWK14" s="5"/>
      <c r="BWL14" s="5"/>
      <c r="BWM14" s="8"/>
      <c r="BWN14" s="10"/>
      <c r="BWO14" s="68"/>
      <c r="BWP14" s="20"/>
      <c r="BWQ14" s="57"/>
      <c r="BWR14" s="21"/>
      <c r="BWS14" s="22"/>
      <c r="BWT14" s="3"/>
      <c r="BWU14" s="5"/>
      <c r="BWV14" s="5"/>
      <c r="BWW14" s="8"/>
      <c r="BWX14" s="10"/>
      <c r="BWY14" s="68"/>
      <c r="BWZ14" s="20"/>
      <c r="BXA14" s="57"/>
      <c r="BXB14" s="21"/>
      <c r="BXC14" s="22"/>
      <c r="BXD14" s="3"/>
      <c r="BXE14" s="5"/>
      <c r="BXF14" s="5"/>
      <c r="BXG14" s="8"/>
      <c r="BXH14" s="10"/>
      <c r="BXI14" s="68"/>
      <c r="BXJ14" s="20"/>
      <c r="BXK14" s="57"/>
      <c r="BXL14" s="21"/>
      <c r="BXM14" s="22"/>
      <c r="BXN14" s="3"/>
      <c r="BXO14" s="5"/>
      <c r="BXP14" s="5"/>
      <c r="BXQ14" s="8"/>
      <c r="BXR14" s="10"/>
      <c r="BXS14" s="68"/>
      <c r="BXT14" s="20"/>
      <c r="BXU14" s="57"/>
      <c r="BXV14" s="21"/>
      <c r="BXW14" s="22"/>
      <c r="BXX14" s="3"/>
      <c r="BXY14" s="5"/>
      <c r="BXZ14" s="5"/>
      <c r="BYA14" s="8"/>
      <c r="BYB14" s="10"/>
      <c r="BYC14" s="68"/>
      <c r="BYD14" s="20"/>
      <c r="BYE14" s="57"/>
      <c r="BYF14" s="21"/>
      <c r="BYG14" s="22"/>
      <c r="BYH14" s="3"/>
      <c r="BYI14" s="5"/>
      <c r="BYJ14" s="5"/>
      <c r="BYK14" s="8"/>
      <c r="BYL14" s="10"/>
      <c r="BYM14" s="68"/>
      <c r="BYN14" s="20"/>
      <c r="BYO14" s="57"/>
      <c r="BYP14" s="21"/>
      <c r="BYQ14" s="22"/>
      <c r="BYR14" s="3"/>
      <c r="BYS14" s="5"/>
      <c r="BYT14" s="5"/>
      <c r="BYU14" s="8"/>
      <c r="BYV14" s="10"/>
      <c r="BYW14" s="68"/>
      <c r="BYX14" s="20"/>
      <c r="BYY14" s="57"/>
      <c r="BYZ14" s="21"/>
      <c r="BZA14" s="22"/>
      <c r="BZB14" s="3"/>
      <c r="BZC14" s="5"/>
      <c r="BZD14" s="5"/>
      <c r="BZE14" s="8"/>
      <c r="BZF14" s="10"/>
      <c r="BZG14" s="68"/>
      <c r="BZH14" s="20"/>
      <c r="BZI14" s="57"/>
      <c r="BZJ14" s="21"/>
      <c r="BZK14" s="22"/>
      <c r="BZL14" s="3"/>
      <c r="BZM14" s="5"/>
      <c r="BZN14" s="5"/>
      <c r="BZO14" s="8"/>
      <c r="BZP14" s="10"/>
      <c r="BZQ14" s="68"/>
      <c r="BZR14" s="20"/>
      <c r="BZS14" s="57"/>
      <c r="BZT14" s="21"/>
      <c r="BZU14" s="22"/>
      <c r="BZV14" s="3"/>
      <c r="BZW14" s="5"/>
      <c r="BZX14" s="5"/>
      <c r="BZY14" s="8"/>
      <c r="BZZ14" s="10"/>
      <c r="CAA14" s="68"/>
      <c r="CAB14" s="20"/>
      <c r="CAC14" s="57"/>
      <c r="CAD14" s="21"/>
      <c r="CAE14" s="22"/>
      <c r="CAF14" s="3"/>
      <c r="CAG14" s="5"/>
      <c r="CAH14" s="5"/>
      <c r="CAI14" s="8"/>
      <c r="CAJ14" s="10"/>
      <c r="CAK14" s="68"/>
      <c r="CAL14" s="20"/>
      <c r="CAM14" s="57"/>
      <c r="CAN14" s="21"/>
      <c r="CAO14" s="22"/>
      <c r="CAP14" s="3"/>
      <c r="CAQ14" s="5"/>
      <c r="CAR14" s="5"/>
      <c r="CAS14" s="8"/>
      <c r="CAT14" s="10"/>
      <c r="CAU14" s="68"/>
      <c r="CAV14" s="20"/>
      <c r="CAW14" s="57"/>
      <c r="CAX14" s="21"/>
      <c r="CAY14" s="22"/>
      <c r="CAZ14" s="3"/>
      <c r="CBA14" s="5"/>
      <c r="CBB14" s="5"/>
      <c r="CBC14" s="8"/>
      <c r="CBD14" s="10"/>
      <c r="CBE14" s="68"/>
      <c r="CBF14" s="20"/>
      <c r="CBG14" s="57"/>
      <c r="CBH14" s="21"/>
      <c r="CBI14" s="22"/>
      <c r="CBJ14" s="3"/>
      <c r="CBK14" s="5"/>
      <c r="CBL14" s="5"/>
      <c r="CBM14" s="8"/>
      <c r="CBN14" s="10"/>
      <c r="CBO14" s="68"/>
      <c r="CBP14" s="20"/>
      <c r="CBQ14" s="57"/>
      <c r="CBR14" s="21"/>
      <c r="CBS14" s="22"/>
      <c r="CBT14" s="3"/>
      <c r="CBU14" s="5"/>
      <c r="CBV14" s="5"/>
      <c r="CBW14" s="8"/>
      <c r="CBX14" s="10"/>
      <c r="CBY14" s="68"/>
      <c r="CBZ14" s="20"/>
      <c r="CCA14" s="57"/>
      <c r="CCB14" s="21"/>
      <c r="CCC14" s="22"/>
      <c r="CCD14" s="3"/>
      <c r="CCE14" s="5"/>
      <c r="CCF14" s="5"/>
      <c r="CCG14" s="8"/>
      <c r="CCH14" s="10"/>
      <c r="CCI14" s="68"/>
      <c r="CCJ14" s="20"/>
      <c r="CCK14" s="57"/>
      <c r="CCL14" s="21"/>
      <c r="CCM14" s="22"/>
      <c r="CCN14" s="3"/>
      <c r="CCO14" s="5"/>
      <c r="CCP14" s="5"/>
      <c r="CCQ14" s="8"/>
      <c r="CCR14" s="10"/>
      <c r="CCS14" s="68"/>
      <c r="CCT14" s="20"/>
      <c r="CCU14" s="57"/>
      <c r="CCV14" s="21"/>
      <c r="CCW14" s="22"/>
      <c r="CCX14" s="3"/>
      <c r="CCY14" s="5"/>
      <c r="CCZ14" s="5"/>
      <c r="CDA14" s="8"/>
      <c r="CDB14" s="10"/>
      <c r="CDC14" s="68"/>
      <c r="CDD14" s="20"/>
      <c r="CDE14" s="57"/>
      <c r="CDF14" s="21"/>
      <c r="CDG14" s="22"/>
      <c r="CDH14" s="3"/>
      <c r="CDI14" s="5"/>
      <c r="CDJ14" s="5"/>
      <c r="CDK14" s="8"/>
      <c r="CDL14" s="10"/>
      <c r="CDM14" s="68"/>
      <c r="CDN14" s="20"/>
      <c r="CDO14" s="57"/>
      <c r="CDP14" s="21"/>
      <c r="CDQ14" s="22"/>
      <c r="CDR14" s="3"/>
      <c r="CDS14" s="5"/>
      <c r="CDT14" s="5"/>
      <c r="CDU14" s="8"/>
      <c r="CDV14" s="10"/>
      <c r="CDW14" s="68"/>
      <c r="CDX14" s="20"/>
      <c r="CDY14" s="57"/>
      <c r="CDZ14" s="21"/>
      <c r="CEA14" s="22"/>
      <c r="CEB14" s="3"/>
      <c r="CEC14" s="5"/>
      <c r="CED14" s="5"/>
      <c r="CEE14" s="8"/>
      <c r="CEF14" s="10"/>
      <c r="CEG14" s="68"/>
      <c r="CEH14" s="20"/>
      <c r="CEI14" s="57"/>
      <c r="CEJ14" s="21"/>
      <c r="CEK14" s="22"/>
      <c r="CEL14" s="3"/>
      <c r="CEM14" s="5"/>
      <c r="CEN14" s="5"/>
      <c r="CEO14" s="8"/>
      <c r="CEP14" s="10"/>
      <c r="CEQ14" s="68"/>
      <c r="CER14" s="20"/>
      <c r="CES14" s="57"/>
      <c r="CET14" s="21"/>
      <c r="CEU14" s="22"/>
      <c r="CEV14" s="3"/>
      <c r="CEW14" s="5"/>
      <c r="CEX14" s="5"/>
      <c r="CEY14" s="8"/>
      <c r="CEZ14" s="10"/>
      <c r="CFA14" s="68"/>
      <c r="CFB14" s="20"/>
      <c r="CFC14" s="57"/>
      <c r="CFD14" s="21"/>
      <c r="CFE14" s="22"/>
      <c r="CFF14" s="3"/>
      <c r="CFG14" s="5"/>
      <c r="CFH14" s="5"/>
      <c r="CFI14" s="8"/>
      <c r="CFJ14" s="10"/>
      <c r="CFK14" s="68"/>
      <c r="CFL14" s="20"/>
      <c r="CFM14" s="57"/>
      <c r="CFN14" s="21"/>
      <c r="CFO14" s="22"/>
      <c r="CFP14" s="3"/>
      <c r="CFQ14" s="5"/>
      <c r="CFR14" s="5"/>
      <c r="CFS14" s="8"/>
      <c r="CFT14" s="10"/>
      <c r="CFU14" s="68"/>
      <c r="CFV14" s="20"/>
      <c r="CFW14" s="57"/>
      <c r="CFX14" s="21"/>
      <c r="CFY14" s="22"/>
      <c r="CFZ14" s="3"/>
      <c r="CGA14" s="5"/>
      <c r="CGB14" s="5"/>
      <c r="CGC14" s="8"/>
      <c r="CGD14" s="10"/>
      <c r="CGE14" s="68"/>
      <c r="CGF14" s="20"/>
      <c r="CGG14" s="57"/>
      <c r="CGH14" s="21"/>
      <c r="CGI14" s="22"/>
      <c r="CGJ14" s="3"/>
      <c r="CGK14" s="5"/>
      <c r="CGL14" s="5"/>
      <c r="CGM14" s="8"/>
      <c r="CGN14" s="10"/>
      <c r="CGO14" s="68"/>
      <c r="CGP14" s="20"/>
      <c r="CGQ14" s="57"/>
      <c r="CGR14" s="21"/>
      <c r="CGS14" s="22"/>
      <c r="CGT14" s="3"/>
      <c r="CGU14" s="5"/>
      <c r="CGV14" s="5"/>
      <c r="CGW14" s="8"/>
      <c r="CGX14" s="10"/>
      <c r="CGY14" s="68"/>
      <c r="CGZ14" s="20"/>
      <c r="CHA14" s="57"/>
      <c r="CHB14" s="21"/>
      <c r="CHC14" s="22"/>
      <c r="CHD14" s="3"/>
      <c r="CHE14" s="5"/>
      <c r="CHF14" s="5"/>
      <c r="CHG14" s="8"/>
      <c r="CHH14" s="10"/>
      <c r="CHI14" s="68"/>
      <c r="CHJ14" s="20"/>
      <c r="CHK14" s="57"/>
      <c r="CHL14" s="21"/>
      <c r="CHM14" s="22"/>
      <c r="CHN14" s="3"/>
      <c r="CHO14" s="5"/>
      <c r="CHP14" s="5"/>
      <c r="CHQ14" s="8"/>
      <c r="CHR14" s="10"/>
      <c r="CHS14" s="68"/>
      <c r="CHT14" s="20"/>
      <c r="CHU14" s="57"/>
      <c r="CHV14" s="21"/>
      <c r="CHW14" s="22"/>
      <c r="CHX14" s="3"/>
      <c r="CHY14" s="5"/>
      <c r="CHZ14" s="5"/>
      <c r="CIA14" s="8"/>
      <c r="CIB14" s="10"/>
      <c r="CIC14" s="68"/>
      <c r="CID14" s="20"/>
      <c r="CIE14" s="57"/>
      <c r="CIF14" s="21"/>
      <c r="CIG14" s="22"/>
      <c r="CIH14" s="3"/>
      <c r="CII14" s="5"/>
      <c r="CIJ14" s="5"/>
      <c r="CIK14" s="8"/>
      <c r="CIL14" s="10"/>
      <c r="CIM14" s="68"/>
      <c r="CIN14" s="20"/>
      <c r="CIO14" s="57"/>
      <c r="CIP14" s="21"/>
      <c r="CIQ14" s="22"/>
      <c r="CIR14" s="3"/>
      <c r="CIS14" s="5"/>
      <c r="CIT14" s="5"/>
      <c r="CIU14" s="8"/>
      <c r="CIV14" s="10"/>
      <c r="CIW14" s="68"/>
      <c r="CIX14" s="20"/>
      <c r="CIY14" s="57"/>
      <c r="CIZ14" s="21"/>
      <c r="CJA14" s="22"/>
      <c r="CJB14" s="3"/>
      <c r="CJC14" s="5"/>
      <c r="CJD14" s="5"/>
      <c r="CJE14" s="8"/>
      <c r="CJF14" s="10"/>
      <c r="CJG14" s="68"/>
      <c r="CJH14" s="20"/>
      <c r="CJI14" s="57"/>
      <c r="CJJ14" s="21"/>
      <c r="CJK14" s="22"/>
      <c r="CJL14" s="3"/>
      <c r="CJM14" s="5"/>
      <c r="CJN14" s="5"/>
      <c r="CJO14" s="8"/>
      <c r="CJP14" s="10"/>
      <c r="CJQ14" s="68"/>
      <c r="CJR14" s="20"/>
      <c r="CJS14" s="57"/>
      <c r="CJT14" s="21"/>
      <c r="CJU14" s="22"/>
      <c r="CJV14" s="3"/>
      <c r="CJW14" s="5"/>
      <c r="CJX14" s="5"/>
      <c r="CJY14" s="8"/>
      <c r="CJZ14" s="10"/>
      <c r="CKA14" s="68"/>
      <c r="CKB14" s="20"/>
      <c r="CKC14" s="57"/>
      <c r="CKD14" s="21"/>
      <c r="CKE14" s="22"/>
      <c r="CKF14" s="3"/>
      <c r="CKG14" s="5"/>
      <c r="CKH14" s="5"/>
      <c r="CKI14" s="8"/>
      <c r="CKJ14" s="10"/>
      <c r="CKK14" s="68"/>
      <c r="CKL14" s="20"/>
      <c r="CKM14" s="57"/>
      <c r="CKN14" s="21"/>
      <c r="CKO14" s="22"/>
      <c r="CKP14" s="3"/>
      <c r="CKQ14" s="5"/>
      <c r="CKR14" s="5"/>
      <c r="CKS14" s="8"/>
      <c r="CKT14" s="10"/>
      <c r="CKU14" s="68"/>
      <c r="CKV14" s="20"/>
      <c r="CKW14" s="57"/>
      <c r="CKX14" s="21"/>
      <c r="CKY14" s="22"/>
      <c r="CKZ14" s="3"/>
      <c r="CLA14" s="5"/>
      <c r="CLB14" s="5"/>
      <c r="CLC14" s="8"/>
      <c r="CLD14" s="10"/>
      <c r="CLE14" s="68"/>
      <c r="CLF14" s="20"/>
      <c r="CLG14" s="57"/>
      <c r="CLH14" s="21"/>
      <c r="CLI14" s="22"/>
      <c r="CLJ14" s="3"/>
      <c r="CLK14" s="5"/>
      <c r="CLL14" s="5"/>
      <c r="CLM14" s="8"/>
      <c r="CLN14" s="10"/>
      <c r="CLO14" s="68"/>
      <c r="CLP14" s="20"/>
      <c r="CLQ14" s="57"/>
      <c r="CLR14" s="21"/>
      <c r="CLS14" s="22"/>
      <c r="CLT14" s="3"/>
      <c r="CLU14" s="5"/>
      <c r="CLV14" s="5"/>
      <c r="CLW14" s="8"/>
      <c r="CLX14" s="10"/>
      <c r="CLY14" s="68"/>
      <c r="CLZ14" s="20"/>
      <c r="CMA14" s="57"/>
      <c r="CMB14" s="21"/>
      <c r="CMC14" s="22"/>
      <c r="CMD14" s="3"/>
      <c r="CME14" s="5"/>
      <c r="CMF14" s="5"/>
      <c r="CMG14" s="8"/>
      <c r="CMH14" s="10"/>
      <c r="CMI14" s="68"/>
      <c r="CMJ14" s="20"/>
      <c r="CMK14" s="57"/>
      <c r="CML14" s="21"/>
      <c r="CMM14" s="22"/>
      <c r="CMN14" s="3"/>
      <c r="CMO14" s="5"/>
      <c r="CMP14" s="5"/>
      <c r="CMQ14" s="8"/>
      <c r="CMR14" s="10"/>
      <c r="CMS14" s="68"/>
      <c r="CMT14" s="20"/>
      <c r="CMU14" s="57"/>
      <c r="CMV14" s="21"/>
      <c r="CMW14" s="22"/>
      <c r="CMX14" s="3"/>
      <c r="CMY14" s="5"/>
      <c r="CMZ14" s="5"/>
      <c r="CNA14" s="8"/>
      <c r="CNB14" s="10"/>
      <c r="CNC14" s="68"/>
      <c r="CND14" s="20"/>
      <c r="CNE14" s="57"/>
      <c r="CNF14" s="21"/>
      <c r="CNG14" s="22"/>
      <c r="CNH14" s="3"/>
      <c r="CNI14" s="5"/>
      <c r="CNJ14" s="5"/>
      <c r="CNK14" s="8"/>
      <c r="CNL14" s="10"/>
      <c r="CNM14" s="68"/>
      <c r="CNN14" s="20"/>
      <c r="CNO14" s="57"/>
      <c r="CNP14" s="21"/>
      <c r="CNQ14" s="22"/>
      <c r="CNR14" s="3"/>
      <c r="CNS14" s="5"/>
      <c r="CNT14" s="5"/>
      <c r="CNU14" s="8"/>
      <c r="CNV14" s="10"/>
      <c r="CNW14" s="68"/>
      <c r="CNX14" s="20"/>
      <c r="CNY14" s="57"/>
      <c r="CNZ14" s="21"/>
      <c r="COA14" s="22"/>
      <c r="COB14" s="3"/>
      <c r="COC14" s="5"/>
      <c r="COD14" s="5"/>
      <c r="COE14" s="8"/>
      <c r="COF14" s="10"/>
      <c r="COG14" s="68"/>
      <c r="COH14" s="20"/>
      <c r="COI14" s="57"/>
      <c r="COJ14" s="21"/>
      <c r="COK14" s="22"/>
      <c r="COL14" s="3"/>
      <c r="COM14" s="5"/>
      <c r="CON14" s="5"/>
      <c r="COO14" s="8"/>
      <c r="COP14" s="10"/>
      <c r="COQ14" s="68"/>
      <c r="COR14" s="20"/>
      <c r="COS14" s="57"/>
      <c r="COT14" s="21"/>
      <c r="COU14" s="22"/>
      <c r="COV14" s="3"/>
      <c r="COW14" s="5"/>
      <c r="COX14" s="5"/>
      <c r="COY14" s="8"/>
      <c r="COZ14" s="10"/>
      <c r="CPA14" s="68"/>
      <c r="CPB14" s="20"/>
      <c r="CPC14" s="57"/>
      <c r="CPD14" s="21"/>
      <c r="CPE14" s="22"/>
      <c r="CPF14" s="3"/>
      <c r="CPG14" s="5"/>
      <c r="CPH14" s="5"/>
      <c r="CPI14" s="8"/>
      <c r="CPJ14" s="10"/>
      <c r="CPK14" s="68"/>
      <c r="CPL14" s="20"/>
      <c r="CPM14" s="57"/>
      <c r="CPN14" s="21"/>
      <c r="CPO14" s="22"/>
      <c r="CPP14" s="3"/>
      <c r="CPQ14" s="5"/>
      <c r="CPR14" s="5"/>
      <c r="CPS14" s="8"/>
      <c r="CPT14" s="10"/>
      <c r="CPU14" s="68"/>
      <c r="CPV14" s="20"/>
      <c r="CPW14" s="57"/>
      <c r="CPX14" s="21"/>
      <c r="CPY14" s="22"/>
      <c r="CPZ14" s="3"/>
      <c r="CQA14" s="5"/>
      <c r="CQB14" s="5"/>
      <c r="CQC14" s="8"/>
      <c r="CQD14" s="10"/>
      <c r="CQE14" s="68"/>
      <c r="CQF14" s="20"/>
      <c r="CQG14" s="57"/>
      <c r="CQH14" s="21"/>
      <c r="CQI14" s="22"/>
      <c r="CQJ14" s="3"/>
      <c r="CQK14" s="5"/>
      <c r="CQL14" s="5"/>
      <c r="CQM14" s="8"/>
      <c r="CQN14" s="10"/>
      <c r="CQO14" s="68"/>
      <c r="CQP14" s="20"/>
      <c r="CQQ14" s="57"/>
      <c r="CQR14" s="21"/>
      <c r="CQS14" s="22"/>
      <c r="CQT14" s="3"/>
      <c r="CQU14" s="5"/>
      <c r="CQV14" s="5"/>
      <c r="CQW14" s="8"/>
      <c r="CQX14" s="10"/>
      <c r="CQY14" s="68"/>
      <c r="CQZ14" s="20"/>
      <c r="CRA14" s="57"/>
      <c r="CRB14" s="21"/>
      <c r="CRC14" s="22"/>
      <c r="CRD14" s="3"/>
      <c r="CRE14" s="5"/>
      <c r="CRF14" s="5"/>
      <c r="CRG14" s="8"/>
      <c r="CRH14" s="10"/>
      <c r="CRI14" s="68"/>
      <c r="CRJ14" s="20"/>
      <c r="CRK14" s="57"/>
      <c r="CRL14" s="21"/>
      <c r="CRM14" s="22"/>
      <c r="CRN14" s="3"/>
      <c r="CRO14" s="5"/>
      <c r="CRP14" s="5"/>
      <c r="CRQ14" s="8"/>
      <c r="CRR14" s="10"/>
      <c r="CRS14" s="68"/>
      <c r="CRT14" s="20"/>
      <c r="CRU14" s="57"/>
      <c r="CRV14" s="21"/>
      <c r="CRW14" s="22"/>
      <c r="CRX14" s="3"/>
      <c r="CRY14" s="5"/>
      <c r="CRZ14" s="5"/>
      <c r="CSA14" s="8"/>
      <c r="CSB14" s="10"/>
      <c r="CSC14" s="68"/>
      <c r="CSD14" s="20"/>
      <c r="CSE14" s="57"/>
      <c r="CSF14" s="21"/>
      <c r="CSG14" s="22"/>
      <c r="CSH14" s="3"/>
      <c r="CSI14" s="5"/>
      <c r="CSJ14" s="5"/>
      <c r="CSK14" s="8"/>
      <c r="CSL14" s="10"/>
      <c r="CSM14" s="68"/>
      <c r="CSN14" s="20"/>
      <c r="CSO14" s="57"/>
      <c r="CSP14" s="21"/>
      <c r="CSQ14" s="22"/>
      <c r="CSR14" s="3"/>
      <c r="CSS14" s="5"/>
      <c r="CST14" s="5"/>
      <c r="CSU14" s="8"/>
      <c r="CSV14" s="10"/>
      <c r="CSW14" s="68"/>
      <c r="CSX14" s="20"/>
      <c r="CSY14" s="57"/>
      <c r="CSZ14" s="21"/>
      <c r="CTA14" s="22"/>
      <c r="CTB14" s="3"/>
      <c r="CTC14" s="5"/>
      <c r="CTD14" s="5"/>
      <c r="CTE14" s="8"/>
      <c r="CTF14" s="10"/>
      <c r="CTG14" s="68"/>
      <c r="CTH14" s="20"/>
      <c r="CTI14" s="57"/>
      <c r="CTJ14" s="21"/>
      <c r="CTK14" s="22"/>
      <c r="CTL14" s="3"/>
      <c r="CTM14" s="5"/>
      <c r="CTN14" s="5"/>
      <c r="CTO14" s="8"/>
      <c r="CTP14" s="10"/>
      <c r="CTQ14" s="68"/>
      <c r="CTR14" s="20"/>
      <c r="CTS14" s="57"/>
      <c r="CTT14" s="21"/>
      <c r="CTU14" s="22"/>
      <c r="CTV14" s="3"/>
      <c r="CTW14" s="5"/>
      <c r="CTX14" s="5"/>
      <c r="CTY14" s="8"/>
      <c r="CTZ14" s="10"/>
      <c r="CUA14" s="68"/>
      <c r="CUB14" s="20"/>
      <c r="CUC14" s="57"/>
      <c r="CUD14" s="21"/>
      <c r="CUE14" s="22"/>
      <c r="CUF14" s="3"/>
      <c r="CUG14" s="5"/>
      <c r="CUH14" s="5"/>
      <c r="CUI14" s="8"/>
      <c r="CUJ14" s="10"/>
      <c r="CUK14" s="68"/>
      <c r="CUL14" s="20"/>
      <c r="CUM14" s="57"/>
      <c r="CUN14" s="21"/>
      <c r="CUO14" s="22"/>
      <c r="CUP14" s="3"/>
      <c r="CUQ14" s="5"/>
      <c r="CUR14" s="5"/>
      <c r="CUS14" s="8"/>
      <c r="CUT14" s="10"/>
      <c r="CUU14" s="68"/>
      <c r="CUV14" s="20"/>
      <c r="CUW14" s="57"/>
      <c r="CUX14" s="21"/>
      <c r="CUY14" s="22"/>
      <c r="CUZ14" s="3"/>
      <c r="CVA14" s="5"/>
      <c r="CVB14" s="5"/>
      <c r="CVC14" s="8"/>
      <c r="CVD14" s="10"/>
      <c r="CVE14" s="68"/>
      <c r="CVF14" s="20"/>
      <c r="CVG14" s="57"/>
      <c r="CVH14" s="21"/>
      <c r="CVI14" s="22"/>
      <c r="CVJ14" s="3"/>
      <c r="CVK14" s="5"/>
      <c r="CVL14" s="5"/>
      <c r="CVM14" s="8"/>
      <c r="CVN14" s="10"/>
      <c r="CVO14" s="68"/>
      <c r="CVP14" s="20"/>
      <c r="CVQ14" s="57"/>
      <c r="CVR14" s="21"/>
      <c r="CVS14" s="22"/>
      <c r="CVT14" s="3"/>
      <c r="CVU14" s="5"/>
      <c r="CVV14" s="5"/>
      <c r="CVW14" s="8"/>
      <c r="CVX14" s="10"/>
      <c r="CVY14" s="68"/>
      <c r="CVZ14" s="20"/>
      <c r="CWA14" s="57"/>
      <c r="CWB14" s="21"/>
      <c r="CWC14" s="22"/>
      <c r="CWD14" s="3"/>
      <c r="CWE14" s="5"/>
      <c r="CWF14" s="5"/>
      <c r="CWG14" s="8"/>
      <c r="CWH14" s="10"/>
      <c r="CWI14" s="68"/>
      <c r="CWJ14" s="20"/>
      <c r="CWK14" s="57"/>
      <c r="CWL14" s="21"/>
      <c r="CWM14" s="22"/>
      <c r="CWN14" s="3"/>
      <c r="CWO14" s="5"/>
      <c r="CWP14" s="5"/>
      <c r="CWQ14" s="8"/>
      <c r="CWR14" s="10"/>
      <c r="CWS14" s="68"/>
      <c r="CWT14" s="20"/>
      <c r="CWU14" s="57"/>
      <c r="CWV14" s="21"/>
      <c r="CWW14" s="22"/>
      <c r="CWX14" s="3"/>
      <c r="CWY14" s="5"/>
      <c r="CWZ14" s="5"/>
      <c r="CXA14" s="8"/>
      <c r="CXB14" s="10"/>
      <c r="CXC14" s="68"/>
      <c r="CXD14" s="20"/>
      <c r="CXE14" s="57"/>
      <c r="CXF14" s="21"/>
      <c r="CXG14" s="22"/>
      <c r="CXH14" s="3"/>
      <c r="CXI14" s="5"/>
      <c r="CXJ14" s="5"/>
      <c r="CXK14" s="8"/>
      <c r="CXL14" s="10"/>
      <c r="CXM14" s="68"/>
      <c r="CXN14" s="20"/>
      <c r="CXO14" s="57"/>
      <c r="CXP14" s="21"/>
      <c r="CXQ14" s="22"/>
      <c r="CXR14" s="3"/>
      <c r="CXS14" s="5"/>
      <c r="CXT14" s="5"/>
      <c r="CXU14" s="8"/>
      <c r="CXV14" s="10"/>
      <c r="CXW14" s="68"/>
      <c r="CXX14" s="20"/>
      <c r="CXY14" s="57"/>
      <c r="CXZ14" s="21"/>
      <c r="CYA14" s="22"/>
      <c r="CYB14" s="3"/>
      <c r="CYC14" s="5"/>
      <c r="CYD14" s="5"/>
      <c r="CYE14" s="8"/>
      <c r="CYF14" s="10"/>
      <c r="CYG14" s="68"/>
      <c r="CYH14" s="20"/>
      <c r="CYI14" s="57"/>
      <c r="CYJ14" s="21"/>
      <c r="CYK14" s="22"/>
      <c r="CYL14" s="3"/>
      <c r="CYM14" s="5"/>
      <c r="CYN14" s="5"/>
      <c r="CYO14" s="8"/>
      <c r="CYP14" s="10"/>
      <c r="CYQ14" s="68"/>
      <c r="CYR14" s="20"/>
      <c r="CYS14" s="57"/>
      <c r="CYT14" s="21"/>
      <c r="CYU14" s="22"/>
      <c r="CYV14" s="3"/>
      <c r="CYW14" s="5"/>
      <c r="CYX14" s="5"/>
      <c r="CYY14" s="8"/>
      <c r="CYZ14" s="10"/>
      <c r="CZA14" s="68"/>
      <c r="CZB14" s="20"/>
      <c r="CZC14" s="57"/>
      <c r="CZD14" s="21"/>
      <c r="CZE14" s="22"/>
      <c r="CZF14" s="3"/>
      <c r="CZG14" s="5"/>
      <c r="CZH14" s="5"/>
      <c r="CZI14" s="8"/>
      <c r="CZJ14" s="10"/>
      <c r="CZK14" s="68"/>
      <c r="CZL14" s="20"/>
      <c r="CZM14" s="57"/>
      <c r="CZN14" s="21"/>
      <c r="CZO14" s="22"/>
      <c r="CZP14" s="3"/>
      <c r="CZQ14" s="5"/>
      <c r="CZR14" s="5"/>
      <c r="CZS14" s="8"/>
      <c r="CZT14" s="10"/>
      <c r="CZU14" s="68"/>
      <c r="CZV14" s="20"/>
      <c r="CZW14" s="57"/>
      <c r="CZX14" s="21"/>
      <c r="CZY14" s="22"/>
      <c r="CZZ14" s="3"/>
      <c r="DAA14" s="5"/>
      <c r="DAB14" s="5"/>
      <c r="DAC14" s="8"/>
      <c r="DAD14" s="10"/>
      <c r="DAE14" s="68"/>
      <c r="DAF14" s="20"/>
      <c r="DAG14" s="57"/>
      <c r="DAH14" s="21"/>
      <c r="DAI14" s="22"/>
      <c r="DAJ14" s="3"/>
      <c r="DAK14" s="5"/>
      <c r="DAL14" s="5"/>
      <c r="DAM14" s="8"/>
      <c r="DAN14" s="10"/>
      <c r="DAO14" s="68"/>
      <c r="DAP14" s="20"/>
      <c r="DAQ14" s="57"/>
      <c r="DAR14" s="21"/>
      <c r="DAS14" s="22"/>
      <c r="DAT14" s="3"/>
      <c r="DAU14" s="5"/>
      <c r="DAV14" s="5"/>
      <c r="DAW14" s="8"/>
      <c r="DAX14" s="10"/>
      <c r="DAY14" s="68"/>
      <c r="DAZ14" s="20"/>
      <c r="DBA14" s="57"/>
      <c r="DBB14" s="21"/>
      <c r="DBC14" s="22"/>
      <c r="DBD14" s="3"/>
      <c r="DBE14" s="5"/>
      <c r="DBF14" s="5"/>
      <c r="DBG14" s="8"/>
      <c r="DBH14" s="10"/>
      <c r="DBI14" s="68"/>
      <c r="DBJ14" s="20"/>
      <c r="DBK14" s="57"/>
      <c r="DBL14" s="21"/>
      <c r="DBM14" s="22"/>
      <c r="DBN14" s="3"/>
      <c r="DBO14" s="5"/>
      <c r="DBP14" s="5"/>
      <c r="DBQ14" s="8"/>
      <c r="DBR14" s="10"/>
      <c r="DBS14" s="68"/>
      <c r="DBT14" s="20"/>
      <c r="DBU14" s="57"/>
      <c r="DBV14" s="21"/>
      <c r="DBW14" s="22"/>
      <c r="DBX14" s="3"/>
      <c r="DBY14" s="5"/>
      <c r="DBZ14" s="5"/>
      <c r="DCA14" s="8"/>
      <c r="DCB14" s="10"/>
      <c r="DCC14" s="68"/>
      <c r="DCD14" s="20"/>
      <c r="DCE14" s="57"/>
      <c r="DCF14" s="21"/>
      <c r="DCG14" s="22"/>
      <c r="DCH14" s="3"/>
      <c r="DCI14" s="5"/>
      <c r="DCJ14" s="5"/>
      <c r="DCK14" s="8"/>
      <c r="DCL14" s="10"/>
      <c r="DCM14" s="68"/>
      <c r="DCN14" s="20"/>
      <c r="DCO14" s="57"/>
      <c r="DCP14" s="21"/>
      <c r="DCQ14" s="22"/>
      <c r="DCR14" s="3"/>
      <c r="DCS14" s="5"/>
      <c r="DCT14" s="5"/>
      <c r="DCU14" s="8"/>
      <c r="DCV14" s="10"/>
      <c r="DCW14" s="68"/>
      <c r="DCX14" s="20"/>
      <c r="DCY14" s="57"/>
      <c r="DCZ14" s="21"/>
      <c r="DDA14" s="22"/>
      <c r="DDB14" s="3"/>
      <c r="DDC14" s="5"/>
      <c r="DDD14" s="5"/>
      <c r="DDE14" s="8"/>
      <c r="DDF14" s="10"/>
      <c r="DDG14" s="68"/>
      <c r="DDH14" s="20"/>
      <c r="DDI14" s="57"/>
      <c r="DDJ14" s="21"/>
      <c r="DDK14" s="22"/>
      <c r="DDL14" s="3"/>
      <c r="DDM14" s="5"/>
      <c r="DDN14" s="5"/>
      <c r="DDO14" s="8"/>
      <c r="DDP14" s="10"/>
      <c r="DDQ14" s="68"/>
      <c r="DDR14" s="20"/>
      <c r="DDS14" s="57"/>
      <c r="DDT14" s="21"/>
      <c r="DDU14" s="22"/>
      <c r="DDV14" s="3"/>
      <c r="DDW14" s="5"/>
      <c r="DDX14" s="5"/>
      <c r="DDY14" s="8"/>
      <c r="DDZ14" s="10"/>
      <c r="DEA14" s="68"/>
      <c r="DEB14" s="20"/>
      <c r="DEC14" s="57"/>
      <c r="DED14" s="21"/>
      <c r="DEE14" s="22"/>
      <c r="DEF14" s="3"/>
      <c r="DEG14" s="5"/>
      <c r="DEH14" s="5"/>
      <c r="DEI14" s="8"/>
      <c r="DEJ14" s="10"/>
      <c r="DEK14" s="68"/>
      <c r="DEL14" s="20"/>
      <c r="DEM14" s="57"/>
      <c r="DEN14" s="21"/>
      <c r="DEO14" s="22"/>
      <c r="DEP14" s="3"/>
      <c r="DEQ14" s="5"/>
      <c r="DER14" s="5"/>
      <c r="DES14" s="8"/>
      <c r="DET14" s="10"/>
      <c r="DEU14" s="68"/>
      <c r="DEV14" s="20"/>
      <c r="DEW14" s="57"/>
      <c r="DEX14" s="21"/>
      <c r="DEY14" s="22"/>
      <c r="DEZ14" s="3"/>
      <c r="DFA14" s="5"/>
      <c r="DFB14" s="5"/>
      <c r="DFC14" s="8"/>
      <c r="DFD14" s="10"/>
      <c r="DFE14" s="68"/>
      <c r="DFF14" s="20"/>
      <c r="DFG14" s="57"/>
      <c r="DFH14" s="21"/>
      <c r="DFI14" s="22"/>
      <c r="DFJ14" s="3"/>
      <c r="DFK14" s="5"/>
      <c r="DFL14" s="5"/>
      <c r="DFM14" s="8"/>
      <c r="DFN14" s="10"/>
      <c r="DFO14" s="68"/>
      <c r="DFP14" s="20"/>
      <c r="DFQ14" s="57"/>
      <c r="DFR14" s="21"/>
      <c r="DFS14" s="22"/>
      <c r="DFT14" s="3"/>
      <c r="DFU14" s="5"/>
      <c r="DFV14" s="5"/>
      <c r="DFW14" s="8"/>
      <c r="DFX14" s="10"/>
      <c r="DFY14" s="68"/>
      <c r="DFZ14" s="20"/>
      <c r="DGA14" s="57"/>
      <c r="DGB14" s="21"/>
      <c r="DGC14" s="22"/>
      <c r="DGD14" s="3"/>
      <c r="DGE14" s="5"/>
      <c r="DGF14" s="5"/>
      <c r="DGG14" s="8"/>
      <c r="DGH14" s="10"/>
      <c r="DGI14" s="68"/>
      <c r="DGJ14" s="20"/>
      <c r="DGK14" s="57"/>
      <c r="DGL14" s="21"/>
      <c r="DGM14" s="22"/>
      <c r="DGN14" s="3"/>
      <c r="DGO14" s="5"/>
      <c r="DGP14" s="5"/>
      <c r="DGQ14" s="8"/>
      <c r="DGR14" s="10"/>
      <c r="DGS14" s="68"/>
      <c r="DGT14" s="20"/>
      <c r="DGU14" s="57"/>
      <c r="DGV14" s="21"/>
      <c r="DGW14" s="22"/>
      <c r="DGX14" s="3"/>
      <c r="DGY14" s="5"/>
      <c r="DGZ14" s="5"/>
      <c r="DHA14" s="8"/>
      <c r="DHB14" s="10"/>
      <c r="DHC14" s="68"/>
      <c r="DHD14" s="20"/>
      <c r="DHE14" s="57"/>
      <c r="DHF14" s="21"/>
      <c r="DHG14" s="22"/>
      <c r="DHH14" s="3"/>
      <c r="DHI14" s="5"/>
      <c r="DHJ14" s="5"/>
      <c r="DHK14" s="8"/>
      <c r="DHL14" s="10"/>
      <c r="DHM14" s="68"/>
      <c r="DHN14" s="20"/>
      <c r="DHO14" s="57"/>
      <c r="DHP14" s="21"/>
      <c r="DHQ14" s="22"/>
      <c r="DHR14" s="3"/>
      <c r="DHS14" s="5"/>
      <c r="DHT14" s="5"/>
      <c r="DHU14" s="8"/>
      <c r="DHV14" s="10"/>
      <c r="DHW14" s="68"/>
      <c r="DHX14" s="20"/>
      <c r="DHY14" s="57"/>
      <c r="DHZ14" s="21"/>
      <c r="DIA14" s="22"/>
      <c r="DIB14" s="3"/>
      <c r="DIC14" s="5"/>
      <c r="DID14" s="5"/>
      <c r="DIE14" s="8"/>
      <c r="DIF14" s="10"/>
      <c r="DIG14" s="68"/>
      <c r="DIH14" s="20"/>
      <c r="DII14" s="57"/>
      <c r="DIJ14" s="21"/>
      <c r="DIK14" s="22"/>
      <c r="DIL14" s="3"/>
      <c r="DIM14" s="5"/>
      <c r="DIN14" s="5"/>
      <c r="DIO14" s="8"/>
      <c r="DIP14" s="10"/>
      <c r="DIQ14" s="68"/>
      <c r="DIR14" s="20"/>
      <c r="DIS14" s="57"/>
      <c r="DIT14" s="21"/>
      <c r="DIU14" s="22"/>
      <c r="DIV14" s="3"/>
      <c r="DIW14" s="5"/>
      <c r="DIX14" s="5"/>
      <c r="DIY14" s="8"/>
      <c r="DIZ14" s="10"/>
      <c r="DJA14" s="68"/>
      <c r="DJB14" s="20"/>
      <c r="DJC14" s="57"/>
      <c r="DJD14" s="21"/>
      <c r="DJE14" s="22"/>
      <c r="DJF14" s="3"/>
      <c r="DJG14" s="5"/>
      <c r="DJH14" s="5"/>
      <c r="DJI14" s="8"/>
      <c r="DJJ14" s="10"/>
      <c r="DJK14" s="68"/>
      <c r="DJL14" s="20"/>
      <c r="DJM14" s="57"/>
      <c r="DJN14" s="21"/>
      <c r="DJO14" s="22"/>
      <c r="DJP14" s="3"/>
      <c r="DJQ14" s="5"/>
      <c r="DJR14" s="5"/>
      <c r="DJS14" s="8"/>
      <c r="DJT14" s="10"/>
      <c r="DJU14" s="68"/>
      <c r="DJV14" s="20"/>
      <c r="DJW14" s="57"/>
      <c r="DJX14" s="21"/>
      <c r="DJY14" s="22"/>
      <c r="DJZ14" s="3"/>
      <c r="DKA14" s="5"/>
      <c r="DKB14" s="5"/>
      <c r="DKC14" s="8"/>
      <c r="DKD14" s="10"/>
      <c r="DKE14" s="68"/>
      <c r="DKF14" s="20"/>
      <c r="DKG14" s="57"/>
      <c r="DKH14" s="21"/>
      <c r="DKI14" s="22"/>
      <c r="DKJ14" s="3"/>
      <c r="DKK14" s="5"/>
      <c r="DKL14" s="5"/>
      <c r="DKM14" s="8"/>
      <c r="DKN14" s="10"/>
      <c r="DKO14" s="68"/>
      <c r="DKP14" s="20"/>
      <c r="DKQ14" s="57"/>
      <c r="DKR14" s="21"/>
      <c r="DKS14" s="22"/>
      <c r="DKT14" s="3"/>
      <c r="DKU14" s="5"/>
      <c r="DKV14" s="5"/>
      <c r="DKW14" s="8"/>
      <c r="DKX14" s="10"/>
      <c r="DKY14" s="68"/>
      <c r="DKZ14" s="20"/>
      <c r="DLA14" s="57"/>
      <c r="DLB14" s="21"/>
      <c r="DLC14" s="22"/>
      <c r="DLD14" s="3"/>
      <c r="DLE14" s="5"/>
      <c r="DLF14" s="5"/>
      <c r="DLG14" s="8"/>
      <c r="DLH14" s="10"/>
      <c r="DLI14" s="68"/>
      <c r="DLJ14" s="20"/>
      <c r="DLK14" s="57"/>
      <c r="DLL14" s="21"/>
      <c r="DLM14" s="22"/>
      <c r="DLN14" s="3"/>
      <c r="DLO14" s="5"/>
      <c r="DLP14" s="5"/>
      <c r="DLQ14" s="8"/>
      <c r="DLR14" s="10"/>
      <c r="DLS14" s="68"/>
      <c r="DLT14" s="20"/>
      <c r="DLU14" s="57"/>
      <c r="DLV14" s="21"/>
      <c r="DLW14" s="22"/>
      <c r="DLX14" s="3"/>
      <c r="DLY14" s="5"/>
      <c r="DLZ14" s="5"/>
      <c r="DMA14" s="8"/>
      <c r="DMB14" s="10"/>
      <c r="DMC14" s="68"/>
      <c r="DMD14" s="20"/>
      <c r="DME14" s="57"/>
      <c r="DMF14" s="21"/>
      <c r="DMG14" s="22"/>
      <c r="DMH14" s="3"/>
      <c r="DMI14" s="5"/>
      <c r="DMJ14" s="5"/>
      <c r="DMK14" s="8"/>
      <c r="DML14" s="10"/>
      <c r="DMM14" s="68"/>
      <c r="DMN14" s="20"/>
      <c r="DMO14" s="57"/>
      <c r="DMP14" s="21"/>
      <c r="DMQ14" s="22"/>
      <c r="DMR14" s="3"/>
      <c r="DMS14" s="5"/>
      <c r="DMT14" s="5"/>
      <c r="DMU14" s="8"/>
      <c r="DMV14" s="10"/>
      <c r="DMW14" s="68"/>
      <c r="DMX14" s="20"/>
      <c r="DMY14" s="57"/>
      <c r="DMZ14" s="21"/>
      <c r="DNA14" s="22"/>
      <c r="DNB14" s="3"/>
      <c r="DNC14" s="5"/>
      <c r="DND14" s="5"/>
      <c r="DNE14" s="8"/>
      <c r="DNF14" s="10"/>
      <c r="DNG14" s="68"/>
      <c r="DNH14" s="20"/>
      <c r="DNI14" s="57"/>
      <c r="DNJ14" s="21"/>
      <c r="DNK14" s="22"/>
      <c r="DNL14" s="3"/>
      <c r="DNM14" s="5"/>
      <c r="DNN14" s="5"/>
      <c r="DNO14" s="8"/>
      <c r="DNP14" s="10"/>
      <c r="DNQ14" s="68"/>
      <c r="DNR14" s="20"/>
      <c r="DNS14" s="57"/>
      <c r="DNT14" s="21"/>
      <c r="DNU14" s="22"/>
      <c r="DNV14" s="3"/>
      <c r="DNW14" s="5"/>
      <c r="DNX14" s="5"/>
      <c r="DNY14" s="8"/>
      <c r="DNZ14" s="10"/>
      <c r="DOA14" s="68"/>
      <c r="DOB14" s="20"/>
      <c r="DOC14" s="57"/>
      <c r="DOD14" s="21"/>
      <c r="DOE14" s="22"/>
      <c r="DOF14" s="3"/>
      <c r="DOG14" s="5"/>
      <c r="DOH14" s="5"/>
      <c r="DOI14" s="8"/>
      <c r="DOJ14" s="10"/>
      <c r="DOK14" s="68"/>
      <c r="DOL14" s="20"/>
      <c r="DOM14" s="57"/>
      <c r="DON14" s="21"/>
      <c r="DOO14" s="22"/>
      <c r="DOP14" s="3"/>
      <c r="DOQ14" s="5"/>
      <c r="DOR14" s="5"/>
      <c r="DOS14" s="8"/>
      <c r="DOT14" s="10"/>
      <c r="DOU14" s="68"/>
      <c r="DOV14" s="20"/>
      <c r="DOW14" s="57"/>
      <c r="DOX14" s="21"/>
      <c r="DOY14" s="22"/>
      <c r="DOZ14" s="3"/>
      <c r="DPA14" s="5"/>
      <c r="DPB14" s="5"/>
      <c r="DPC14" s="8"/>
      <c r="DPD14" s="10"/>
      <c r="DPE14" s="68"/>
      <c r="DPF14" s="20"/>
      <c r="DPG14" s="57"/>
      <c r="DPH14" s="21"/>
      <c r="DPI14" s="22"/>
      <c r="DPJ14" s="3"/>
      <c r="DPK14" s="5"/>
      <c r="DPL14" s="5"/>
      <c r="DPM14" s="8"/>
      <c r="DPN14" s="10"/>
      <c r="DPO14" s="68"/>
      <c r="DPP14" s="20"/>
      <c r="DPQ14" s="57"/>
      <c r="DPR14" s="21"/>
      <c r="DPS14" s="22"/>
      <c r="DPT14" s="3"/>
      <c r="DPU14" s="5"/>
      <c r="DPV14" s="5"/>
      <c r="DPW14" s="8"/>
      <c r="DPX14" s="10"/>
      <c r="DPY14" s="68"/>
      <c r="DPZ14" s="20"/>
      <c r="DQA14" s="57"/>
      <c r="DQB14" s="21"/>
      <c r="DQC14" s="22"/>
      <c r="DQD14" s="3"/>
      <c r="DQE14" s="5"/>
      <c r="DQF14" s="5"/>
      <c r="DQG14" s="8"/>
      <c r="DQH14" s="10"/>
      <c r="DQI14" s="68"/>
      <c r="DQJ14" s="20"/>
      <c r="DQK14" s="57"/>
      <c r="DQL14" s="21"/>
      <c r="DQM14" s="22"/>
      <c r="DQN14" s="3"/>
      <c r="DQO14" s="5"/>
      <c r="DQP14" s="5"/>
      <c r="DQQ14" s="8"/>
      <c r="DQR14" s="10"/>
      <c r="DQS14" s="68"/>
      <c r="DQT14" s="20"/>
      <c r="DQU14" s="57"/>
      <c r="DQV14" s="21"/>
      <c r="DQW14" s="22"/>
      <c r="DQX14" s="3"/>
      <c r="DQY14" s="5"/>
      <c r="DQZ14" s="5"/>
      <c r="DRA14" s="8"/>
      <c r="DRB14" s="10"/>
      <c r="DRC14" s="68"/>
      <c r="DRD14" s="20"/>
      <c r="DRE14" s="57"/>
      <c r="DRF14" s="21"/>
      <c r="DRG14" s="22"/>
      <c r="DRH14" s="3"/>
      <c r="DRI14" s="5"/>
      <c r="DRJ14" s="5"/>
      <c r="DRK14" s="8"/>
      <c r="DRL14" s="10"/>
      <c r="DRM14" s="68"/>
      <c r="DRN14" s="20"/>
      <c r="DRO14" s="57"/>
      <c r="DRP14" s="21"/>
      <c r="DRQ14" s="22"/>
      <c r="DRR14" s="3"/>
      <c r="DRS14" s="5"/>
      <c r="DRT14" s="5"/>
      <c r="DRU14" s="8"/>
      <c r="DRV14" s="10"/>
      <c r="DRW14" s="68"/>
      <c r="DRX14" s="20"/>
      <c r="DRY14" s="57"/>
      <c r="DRZ14" s="21"/>
      <c r="DSA14" s="22"/>
      <c r="DSB14" s="3"/>
      <c r="DSC14" s="5"/>
      <c r="DSD14" s="5"/>
      <c r="DSE14" s="8"/>
      <c r="DSF14" s="10"/>
      <c r="DSG14" s="68"/>
      <c r="DSH14" s="20"/>
      <c r="DSI14" s="57"/>
      <c r="DSJ14" s="21"/>
      <c r="DSK14" s="22"/>
      <c r="DSL14" s="3"/>
      <c r="DSM14" s="5"/>
      <c r="DSN14" s="5"/>
      <c r="DSO14" s="8"/>
      <c r="DSP14" s="10"/>
      <c r="DSQ14" s="68"/>
      <c r="DSR14" s="20"/>
      <c r="DSS14" s="57"/>
      <c r="DST14" s="21"/>
      <c r="DSU14" s="22"/>
      <c r="DSV14" s="3"/>
      <c r="DSW14" s="5"/>
      <c r="DSX14" s="5"/>
      <c r="DSY14" s="8"/>
      <c r="DSZ14" s="10"/>
      <c r="DTA14" s="68"/>
      <c r="DTB14" s="20"/>
      <c r="DTC14" s="57"/>
      <c r="DTD14" s="21"/>
      <c r="DTE14" s="22"/>
      <c r="DTF14" s="3"/>
      <c r="DTG14" s="5"/>
      <c r="DTH14" s="5"/>
      <c r="DTI14" s="8"/>
      <c r="DTJ14" s="10"/>
      <c r="DTK14" s="68"/>
      <c r="DTL14" s="20"/>
      <c r="DTM14" s="57"/>
      <c r="DTN14" s="21"/>
      <c r="DTO14" s="22"/>
      <c r="DTP14" s="3"/>
      <c r="DTQ14" s="5"/>
      <c r="DTR14" s="5"/>
      <c r="DTS14" s="8"/>
      <c r="DTT14" s="10"/>
      <c r="DTU14" s="68"/>
      <c r="DTV14" s="20"/>
      <c r="DTW14" s="57"/>
      <c r="DTX14" s="21"/>
      <c r="DTY14" s="22"/>
      <c r="DTZ14" s="3"/>
      <c r="DUA14" s="5"/>
      <c r="DUB14" s="5"/>
      <c r="DUC14" s="8"/>
      <c r="DUD14" s="10"/>
      <c r="DUE14" s="68"/>
      <c r="DUF14" s="20"/>
      <c r="DUG14" s="57"/>
      <c r="DUH14" s="21"/>
      <c r="DUI14" s="22"/>
      <c r="DUJ14" s="3"/>
      <c r="DUK14" s="5"/>
      <c r="DUL14" s="5"/>
      <c r="DUM14" s="8"/>
      <c r="DUN14" s="10"/>
      <c r="DUO14" s="68"/>
      <c r="DUP14" s="20"/>
      <c r="DUQ14" s="57"/>
      <c r="DUR14" s="21"/>
      <c r="DUS14" s="22"/>
      <c r="DUT14" s="3"/>
      <c r="DUU14" s="5"/>
      <c r="DUV14" s="5"/>
      <c r="DUW14" s="8"/>
      <c r="DUX14" s="10"/>
      <c r="DUY14" s="68"/>
      <c r="DUZ14" s="20"/>
      <c r="DVA14" s="57"/>
      <c r="DVB14" s="21"/>
      <c r="DVC14" s="22"/>
      <c r="DVD14" s="3"/>
      <c r="DVE14" s="5"/>
      <c r="DVF14" s="5"/>
      <c r="DVG14" s="8"/>
      <c r="DVH14" s="10"/>
      <c r="DVI14" s="68"/>
      <c r="DVJ14" s="20"/>
      <c r="DVK14" s="57"/>
      <c r="DVL14" s="21"/>
      <c r="DVM14" s="22"/>
      <c r="DVN14" s="3"/>
      <c r="DVO14" s="5"/>
      <c r="DVP14" s="5"/>
      <c r="DVQ14" s="8"/>
      <c r="DVR14" s="10"/>
      <c r="DVS14" s="68"/>
      <c r="DVT14" s="20"/>
      <c r="DVU14" s="57"/>
      <c r="DVV14" s="21"/>
      <c r="DVW14" s="22"/>
      <c r="DVX14" s="3"/>
      <c r="DVY14" s="5"/>
      <c r="DVZ14" s="5"/>
      <c r="DWA14" s="8"/>
      <c r="DWB14" s="10"/>
      <c r="DWC14" s="68"/>
      <c r="DWD14" s="20"/>
      <c r="DWE14" s="57"/>
      <c r="DWF14" s="21"/>
      <c r="DWG14" s="22"/>
      <c r="DWH14" s="3"/>
      <c r="DWI14" s="5"/>
      <c r="DWJ14" s="5"/>
      <c r="DWK14" s="8"/>
      <c r="DWL14" s="10"/>
      <c r="DWM14" s="68"/>
      <c r="DWN14" s="20"/>
      <c r="DWO14" s="57"/>
      <c r="DWP14" s="21"/>
      <c r="DWQ14" s="22"/>
      <c r="DWR14" s="3"/>
      <c r="DWS14" s="5"/>
      <c r="DWT14" s="5"/>
      <c r="DWU14" s="8"/>
      <c r="DWV14" s="10"/>
      <c r="DWW14" s="68"/>
      <c r="DWX14" s="20"/>
      <c r="DWY14" s="57"/>
      <c r="DWZ14" s="21"/>
      <c r="DXA14" s="22"/>
      <c r="DXB14" s="3"/>
      <c r="DXC14" s="5"/>
      <c r="DXD14" s="5"/>
      <c r="DXE14" s="8"/>
      <c r="DXF14" s="10"/>
      <c r="DXG14" s="68"/>
      <c r="DXH14" s="20"/>
      <c r="DXI14" s="57"/>
      <c r="DXJ14" s="21"/>
      <c r="DXK14" s="22"/>
      <c r="DXL14" s="3"/>
      <c r="DXM14" s="5"/>
      <c r="DXN14" s="5"/>
      <c r="DXO14" s="8"/>
      <c r="DXP14" s="10"/>
      <c r="DXQ14" s="68"/>
      <c r="DXR14" s="20"/>
      <c r="DXS14" s="57"/>
      <c r="DXT14" s="21"/>
      <c r="DXU14" s="22"/>
      <c r="DXV14" s="3"/>
      <c r="DXW14" s="5"/>
      <c r="DXX14" s="5"/>
      <c r="DXY14" s="8"/>
      <c r="DXZ14" s="10"/>
      <c r="DYA14" s="68"/>
      <c r="DYB14" s="20"/>
      <c r="DYC14" s="57"/>
      <c r="DYD14" s="21"/>
      <c r="DYE14" s="22"/>
      <c r="DYF14" s="3"/>
      <c r="DYG14" s="5"/>
      <c r="DYH14" s="5"/>
      <c r="DYI14" s="8"/>
      <c r="DYJ14" s="10"/>
      <c r="DYK14" s="68"/>
      <c r="DYL14" s="20"/>
      <c r="DYM14" s="57"/>
      <c r="DYN14" s="21"/>
      <c r="DYO14" s="22"/>
      <c r="DYP14" s="3"/>
      <c r="DYQ14" s="5"/>
      <c r="DYR14" s="5"/>
      <c r="DYS14" s="8"/>
      <c r="DYT14" s="10"/>
      <c r="DYU14" s="68"/>
      <c r="DYV14" s="20"/>
      <c r="DYW14" s="57"/>
      <c r="DYX14" s="21"/>
      <c r="DYY14" s="22"/>
      <c r="DYZ14" s="3"/>
      <c r="DZA14" s="5"/>
      <c r="DZB14" s="5"/>
      <c r="DZC14" s="8"/>
      <c r="DZD14" s="10"/>
      <c r="DZE14" s="68"/>
      <c r="DZF14" s="20"/>
      <c r="DZG14" s="57"/>
      <c r="DZH14" s="21"/>
      <c r="DZI14" s="22"/>
      <c r="DZJ14" s="3"/>
      <c r="DZK14" s="5"/>
      <c r="DZL14" s="5"/>
      <c r="DZM14" s="8"/>
      <c r="DZN14" s="10"/>
      <c r="DZO14" s="68"/>
      <c r="DZP14" s="20"/>
      <c r="DZQ14" s="57"/>
      <c r="DZR14" s="21"/>
      <c r="DZS14" s="22"/>
      <c r="DZT14" s="3"/>
      <c r="DZU14" s="5"/>
      <c r="DZV14" s="5"/>
      <c r="DZW14" s="8"/>
      <c r="DZX14" s="10"/>
      <c r="DZY14" s="68"/>
      <c r="DZZ14" s="20"/>
      <c r="EAA14" s="57"/>
      <c r="EAB14" s="21"/>
      <c r="EAC14" s="22"/>
      <c r="EAD14" s="3"/>
      <c r="EAE14" s="5"/>
      <c r="EAF14" s="5"/>
      <c r="EAG14" s="8"/>
      <c r="EAH14" s="10"/>
      <c r="EAI14" s="68"/>
      <c r="EAJ14" s="20"/>
      <c r="EAK14" s="57"/>
      <c r="EAL14" s="21"/>
      <c r="EAM14" s="22"/>
      <c r="EAN14" s="3"/>
      <c r="EAO14" s="5"/>
      <c r="EAP14" s="5"/>
      <c r="EAQ14" s="8"/>
      <c r="EAR14" s="10"/>
      <c r="EAS14" s="68"/>
      <c r="EAT14" s="20"/>
      <c r="EAU14" s="57"/>
      <c r="EAV14" s="21"/>
      <c r="EAW14" s="22"/>
      <c r="EAX14" s="3"/>
      <c r="EAY14" s="5"/>
      <c r="EAZ14" s="5"/>
      <c r="EBA14" s="8"/>
      <c r="EBB14" s="10"/>
      <c r="EBC14" s="68"/>
      <c r="EBD14" s="20"/>
      <c r="EBE14" s="57"/>
      <c r="EBF14" s="21"/>
      <c r="EBG14" s="22"/>
      <c r="EBH14" s="3"/>
      <c r="EBI14" s="5"/>
      <c r="EBJ14" s="5"/>
      <c r="EBK14" s="8"/>
      <c r="EBL14" s="10"/>
      <c r="EBM14" s="68"/>
      <c r="EBN14" s="20"/>
      <c r="EBO14" s="57"/>
      <c r="EBP14" s="21"/>
      <c r="EBQ14" s="22"/>
      <c r="EBR14" s="3"/>
      <c r="EBS14" s="5"/>
      <c r="EBT14" s="5"/>
      <c r="EBU14" s="8"/>
      <c r="EBV14" s="10"/>
      <c r="EBW14" s="68"/>
      <c r="EBX14" s="20"/>
      <c r="EBY14" s="57"/>
      <c r="EBZ14" s="21"/>
      <c r="ECA14" s="22"/>
      <c r="ECB14" s="3"/>
      <c r="ECC14" s="5"/>
      <c r="ECD14" s="5"/>
      <c r="ECE14" s="8"/>
      <c r="ECF14" s="10"/>
      <c r="ECG14" s="68"/>
      <c r="ECH14" s="20"/>
      <c r="ECI14" s="57"/>
      <c r="ECJ14" s="21"/>
      <c r="ECK14" s="22"/>
      <c r="ECL14" s="3"/>
      <c r="ECM14" s="5"/>
      <c r="ECN14" s="5"/>
      <c r="ECO14" s="8"/>
      <c r="ECP14" s="10"/>
      <c r="ECQ14" s="68"/>
      <c r="ECR14" s="20"/>
      <c r="ECS14" s="57"/>
      <c r="ECT14" s="21"/>
      <c r="ECU14" s="22"/>
      <c r="ECV14" s="3"/>
      <c r="ECW14" s="5"/>
      <c r="ECX14" s="5"/>
      <c r="ECY14" s="8"/>
      <c r="ECZ14" s="10"/>
      <c r="EDA14" s="68"/>
      <c r="EDB14" s="20"/>
      <c r="EDC14" s="57"/>
      <c r="EDD14" s="21"/>
      <c r="EDE14" s="22"/>
      <c r="EDF14" s="3"/>
      <c r="EDG14" s="5"/>
      <c r="EDH14" s="5"/>
      <c r="EDI14" s="8"/>
      <c r="EDJ14" s="10"/>
      <c r="EDK14" s="68"/>
      <c r="EDL14" s="20"/>
      <c r="EDM14" s="57"/>
      <c r="EDN14" s="21"/>
      <c r="EDO14" s="22"/>
      <c r="EDP14" s="3"/>
      <c r="EDQ14" s="5"/>
      <c r="EDR14" s="5"/>
      <c r="EDS14" s="8"/>
      <c r="EDT14" s="10"/>
      <c r="EDU14" s="68"/>
      <c r="EDV14" s="20"/>
      <c r="EDW14" s="57"/>
      <c r="EDX14" s="21"/>
      <c r="EDY14" s="22"/>
      <c r="EDZ14" s="3"/>
      <c r="EEA14" s="5"/>
      <c r="EEB14" s="5"/>
      <c r="EEC14" s="8"/>
      <c r="EED14" s="10"/>
      <c r="EEE14" s="68"/>
      <c r="EEF14" s="20"/>
      <c r="EEG14" s="57"/>
      <c r="EEH14" s="21"/>
      <c r="EEI14" s="22"/>
      <c r="EEJ14" s="3"/>
      <c r="EEK14" s="5"/>
      <c r="EEL14" s="5"/>
      <c r="EEM14" s="8"/>
      <c r="EEN14" s="10"/>
      <c r="EEO14" s="68"/>
      <c r="EEP14" s="20"/>
      <c r="EEQ14" s="57"/>
      <c r="EER14" s="21"/>
      <c r="EES14" s="22"/>
      <c r="EET14" s="3"/>
      <c r="EEU14" s="5"/>
      <c r="EEV14" s="5"/>
      <c r="EEW14" s="8"/>
      <c r="EEX14" s="10"/>
      <c r="EEY14" s="68"/>
      <c r="EEZ14" s="20"/>
      <c r="EFA14" s="57"/>
      <c r="EFB14" s="21"/>
      <c r="EFC14" s="22"/>
      <c r="EFD14" s="3"/>
      <c r="EFE14" s="5"/>
      <c r="EFF14" s="5"/>
      <c r="EFG14" s="8"/>
      <c r="EFH14" s="10"/>
      <c r="EFI14" s="68"/>
      <c r="EFJ14" s="20"/>
      <c r="EFK14" s="57"/>
      <c r="EFL14" s="21"/>
      <c r="EFM14" s="22"/>
      <c r="EFN14" s="3"/>
      <c r="EFO14" s="5"/>
      <c r="EFP14" s="5"/>
      <c r="EFQ14" s="8"/>
      <c r="EFR14" s="10"/>
      <c r="EFS14" s="68"/>
      <c r="EFT14" s="20"/>
      <c r="EFU14" s="57"/>
      <c r="EFV14" s="21"/>
      <c r="EFW14" s="22"/>
      <c r="EFX14" s="3"/>
      <c r="EFY14" s="5"/>
      <c r="EFZ14" s="5"/>
      <c r="EGA14" s="8"/>
      <c r="EGB14" s="10"/>
      <c r="EGC14" s="68"/>
      <c r="EGD14" s="20"/>
      <c r="EGE14" s="57"/>
      <c r="EGF14" s="21"/>
      <c r="EGG14" s="22"/>
      <c r="EGH14" s="3"/>
      <c r="EGI14" s="5"/>
      <c r="EGJ14" s="5"/>
      <c r="EGK14" s="8"/>
      <c r="EGL14" s="10"/>
      <c r="EGM14" s="68"/>
      <c r="EGN14" s="20"/>
      <c r="EGO14" s="57"/>
      <c r="EGP14" s="21"/>
      <c r="EGQ14" s="22"/>
      <c r="EGR14" s="3"/>
      <c r="EGS14" s="5"/>
      <c r="EGT14" s="5"/>
      <c r="EGU14" s="8"/>
      <c r="EGV14" s="10"/>
      <c r="EGW14" s="68"/>
      <c r="EGX14" s="20"/>
      <c r="EGY14" s="57"/>
      <c r="EGZ14" s="21"/>
      <c r="EHA14" s="22"/>
      <c r="EHB14" s="3"/>
      <c r="EHC14" s="5"/>
      <c r="EHD14" s="5"/>
      <c r="EHE14" s="8"/>
      <c r="EHF14" s="10"/>
      <c r="EHG14" s="68"/>
      <c r="EHH14" s="20"/>
      <c r="EHI14" s="57"/>
      <c r="EHJ14" s="21"/>
      <c r="EHK14" s="22"/>
      <c r="EHL14" s="3"/>
      <c r="EHM14" s="5"/>
      <c r="EHN14" s="5"/>
      <c r="EHO14" s="8"/>
      <c r="EHP14" s="10"/>
      <c r="EHQ14" s="68"/>
      <c r="EHR14" s="20"/>
      <c r="EHS14" s="57"/>
      <c r="EHT14" s="21"/>
      <c r="EHU14" s="22"/>
      <c r="EHV14" s="3"/>
      <c r="EHW14" s="5"/>
      <c r="EHX14" s="5"/>
      <c r="EHY14" s="8"/>
      <c r="EHZ14" s="10"/>
      <c r="EIA14" s="68"/>
      <c r="EIB14" s="20"/>
      <c r="EIC14" s="57"/>
      <c r="EID14" s="21"/>
      <c r="EIE14" s="22"/>
      <c r="EIF14" s="3"/>
      <c r="EIG14" s="5"/>
      <c r="EIH14" s="5"/>
      <c r="EII14" s="8"/>
      <c r="EIJ14" s="10"/>
      <c r="EIK14" s="68"/>
      <c r="EIL14" s="20"/>
      <c r="EIM14" s="57"/>
      <c r="EIN14" s="21"/>
      <c r="EIO14" s="22"/>
      <c r="EIP14" s="3"/>
      <c r="EIQ14" s="5"/>
      <c r="EIR14" s="5"/>
      <c r="EIS14" s="8"/>
      <c r="EIT14" s="10"/>
      <c r="EIU14" s="68"/>
      <c r="EIV14" s="20"/>
      <c r="EIW14" s="57"/>
      <c r="EIX14" s="21"/>
      <c r="EIY14" s="22"/>
      <c r="EIZ14" s="3"/>
      <c r="EJA14" s="5"/>
      <c r="EJB14" s="5"/>
      <c r="EJC14" s="8"/>
      <c r="EJD14" s="10"/>
      <c r="EJE14" s="68"/>
      <c r="EJF14" s="20"/>
      <c r="EJG14" s="57"/>
      <c r="EJH14" s="21"/>
      <c r="EJI14" s="22"/>
      <c r="EJJ14" s="3"/>
      <c r="EJK14" s="5"/>
      <c r="EJL14" s="5"/>
      <c r="EJM14" s="8"/>
      <c r="EJN14" s="10"/>
      <c r="EJO14" s="68"/>
      <c r="EJP14" s="20"/>
      <c r="EJQ14" s="57"/>
      <c r="EJR14" s="21"/>
      <c r="EJS14" s="22"/>
      <c r="EJT14" s="3"/>
      <c r="EJU14" s="5"/>
      <c r="EJV14" s="5"/>
      <c r="EJW14" s="8"/>
      <c r="EJX14" s="10"/>
      <c r="EJY14" s="68"/>
      <c r="EJZ14" s="20"/>
      <c r="EKA14" s="57"/>
      <c r="EKB14" s="21"/>
      <c r="EKC14" s="22"/>
      <c r="EKD14" s="3"/>
      <c r="EKE14" s="5"/>
      <c r="EKF14" s="5"/>
      <c r="EKG14" s="8"/>
      <c r="EKH14" s="10"/>
      <c r="EKI14" s="68"/>
      <c r="EKJ14" s="20"/>
      <c r="EKK14" s="57"/>
      <c r="EKL14" s="21"/>
      <c r="EKM14" s="22"/>
      <c r="EKN14" s="3"/>
      <c r="EKO14" s="5"/>
      <c r="EKP14" s="5"/>
      <c r="EKQ14" s="8"/>
      <c r="EKR14" s="10"/>
      <c r="EKS14" s="68"/>
      <c r="EKT14" s="20"/>
      <c r="EKU14" s="57"/>
      <c r="EKV14" s="21"/>
      <c r="EKW14" s="22"/>
      <c r="EKX14" s="3"/>
      <c r="EKY14" s="5"/>
      <c r="EKZ14" s="5"/>
      <c r="ELA14" s="8"/>
      <c r="ELB14" s="10"/>
      <c r="ELC14" s="68"/>
      <c r="ELD14" s="20"/>
      <c r="ELE14" s="57"/>
      <c r="ELF14" s="21"/>
      <c r="ELG14" s="22"/>
      <c r="ELH14" s="3"/>
      <c r="ELI14" s="5"/>
      <c r="ELJ14" s="5"/>
      <c r="ELK14" s="8"/>
      <c r="ELL14" s="10"/>
      <c r="ELM14" s="68"/>
      <c r="ELN14" s="20"/>
      <c r="ELO14" s="57"/>
      <c r="ELP14" s="21"/>
      <c r="ELQ14" s="22"/>
      <c r="ELR14" s="3"/>
      <c r="ELS14" s="5"/>
      <c r="ELT14" s="5"/>
      <c r="ELU14" s="8"/>
      <c r="ELV14" s="10"/>
      <c r="ELW14" s="68"/>
      <c r="ELX14" s="20"/>
      <c r="ELY14" s="57"/>
      <c r="ELZ14" s="21"/>
      <c r="EMA14" s="22"/>
      <c r="EMB14" s="3"/>
      <c r="EMC14" s="5"/>
      <c r="EMD14" s="5"/>
      <c r="EME14" s="8"/>
      <c r="EMF14" s="10"/>
      <c r="EMG14" s="68"/>
      <c r="EMH14" s="20"/>
      <c r="EMI14" s="57"/>
      <c r="EMJ14" s="21"/>
      <c r="EMK14" s="22"/>
      <c r="EML14" s="3"/>
      <c r="EMM14" s="5"/>
      <c r="EMN14" s="5"/>
      <c r="EMO14" s="8"/>
      <c r="EMP14" s="10"/>
      <c r="EMQ14" s="68"/>
      <c r="EMR14" s="20"/>
      <c r="EMS14" s="57"/>
      <c r="EMT14" s="21"/>
      <c r="EMU14" s="22"/>
      <c r="EMV14" s="3"/>
      <c r="EMW14" s="5"/>
      <c r="EMX14" s="5"/>
      <c r="EMY14" s="8"/>
      <c r="EMZ14" s="10"/>
      <c r="ENA14" s="68"/>
      <c r="ENB14" s="20"/>
      <c r="ENC14" s="57"/>
      <c r="END14" s="21"/>
      <c r="ENE14" s="22"/>
      <c r="ENF14" s="3"/>
      <c r="ENG14" s="5"/>
      <c r="ENH14" s="5"/>
      <c r="ENI14" s="8"/>
      <c r="ENJ14" s="10"/>
      <c r="ENK14" s="68"/>
      <c r="ENL14" s="20"/>
      <c r="ENM14" s="57"/>
      <c r="ENN14" s="21"/>
      <c r="ENO14" s="22"/>
      <c r="ENP14" s="3"/>
      <c r="ENQ14" s="5"/>
      <c r="ENR14" s="5"/>
      <c r="ENS14" s="8"/>
      <c r="ENT14" s="10"/>
      <c r="ENU14" s="68"/>
      <c r="ENV14" s="20"/>
      <c r="ENW14" s="57"/>
      <c r="ENX14" s="21"/>
      <c r="ENY14" s="22"/>
      <c r="ENZ14" s="3"/>
      <c r="EOA14" s="5"/>
      <c r="EOB14" s="5"/>
      <c r="EOC14" s="8"/>
      <c r="EOD14" s="10"/>
      <c r="EOE14" s="68"/>
      <c r="EOF14" s="20"/>
      <c r="EOG14" s="57"/>
      <c r="EOH14" s="21"/>
      <c r="EOI14" s="22"/>
      <c r="EOJ14" s="3"/>
      <c r="EOK14" s="5"/>
      <c r="EOL14" s="5"/>
      <c r="EOM14" s="8"/>
      <c r="EON14" s="10"/>
      <c r="EOO14" s="68"/>
      <c r="EOP14" s="20"/>
      <c r="EOQ14" s="57"/>
      <c r="EOR14" s="21"/>
      <c r="EOS14" s="22"/>
      <c r="EOT14" s="3"/>
      <c r="EOU14" s="5"/>
      <c r="EOV14" s="5"/>
      <c r="EOW14" s="8"/>
      <c r="EOX14" s="10"/>
      <c r="EOY14" s="68"/>
      <c r="EOZ14" s="20"/>
      <c r="EPA14" s="57"/>
      <c r="EPB14" s="21"/>
      <c r="EPC14" s="22"/>
      <c r="EPD14" s="3"/>
      <c r="EPE14" s="5"/>
      <c r="EPF14" s="5"/>
      <c r="EPG14" s="8"/>
      <c r="EPH14" s="10"/>
      <c r="EPI14" s="68"/>
      <c r="EPJ14" s="20"/>
      <c r="EPK14" s="57"/>
      <c r="EPL14" s="21"/>
      <c r="EPM14" s="22"/>
      <c r="EPN14" s="3"/>
      <c r="EPO14" s="5"/>
      <c r="EPP14" s="5"/>
      <c r="EPQ14" s="8"/>
      <c r="EPR14" s="10"/>
      <c r="EPS14" s="68"/>
      <c r="EPT14" s="20"/>
      <c r="EPU14" s="57"/>
      <c r="EPV14" s="21"/>
      <c r="EPW14" s="22"/>
      <c r="EPX14" s="3"/>
      <c r="EPY14" s="5"/>
      <c r="EPZ14" s="5"/>
      <c r="EQA14" s="8"/>
      <c r="EQB14" s="10"/>
      <c r="EQC14" s="68"/>
      <c r="EQD14" s="20"/>
      <c r="EQE14" s="57"/>
      <c r="EQF14" s="21"/>
      <c r="EQG14" s="22"/>
      <c r="EQH14" s="3"/>
      <c r="EQI14" s="5"/>
      <c r="EQJ14" s="5"/>
      <c r="EQK14" s="8"/>
      <c r="EQL14" s="10"/>
      <c r="EQM14" s="68"/>
      <c r="EQN14" s="20"/>
      <c r="EQO14" s="57"/>
      <c r="EQP14" s="21"/>
      <c r="EQQ14" s="22"/>
      <c r="EQR14" s="3"/>
      <c r="EQS14" s="5"/>
      <c r="EQT14" s="5"/>
      <c r="EQU14" s="8"/>
      <c r="EQV14" s="10"/>
      <c r="EQW14" s="68"/>
      <c r="EQX14" s="20"/>
      <c r="EQY14" s="57"/>
      <c r="EQZ14" s="21"/>
      <c r="ERA14" s="22"/>
      <c r="ERB14" s="3"/>
      <c r="ERC14" s="5"/>
      <c r="ERD14" s="5"/>
      <c r="ERE14" s="8"/>
      <c r="ERF14" s="10"/>
      <c r="ERG14" s="68"/>
      <c r="ERH14" s="20"/>
      <c r="ERI14" s="57"/>
      <c r="ERJ14" s="21"/>
      <c r="ERK14" s="22"/>
      <c r="ERL14" s="3"/>
      <c r="ERM14" s="5"/>
      <c r="ERN14" s="5"/>
      <c r="ERO14" s="8"/>
      <c r="ERP14" s="10"/>
      <c r="ERQ14" s="68"/>
      <c r="ERR14" s="20"/>
      <c r="ERS14" s="57"/>
      <c r="ERT14" s="21"/>
      <c r="ERU14" s="22"/>
      <c r="ERV14" s="3"/>
      <c r="ERW14" s="5"/>
      <c r="ERX14" s="5"/>
      <c r="ERY14" s="8"/>
      <c r="ERZ14" s="10"/>
      <c r="ESA14" s="68"/>
      <c r="ESB14" s="20"/>
      <c r="ESC14" s="57"/>
      <c r="ESD14" s="21"/>
      <c r="ESE14" s="22"/>
      <c r="ESF14" s="3"/>
      <c r="ESG14" s="5"/>
      <c r="ESH14" s="5"/>
      <c r="ESI14" s="8"/>
      <c r="ESJ14" s="10"/>
      <c r="ESK14" s="68"/>
      <c r="ESL14" s="20"/>
      <c r="ESM14" s="57"/>
      <c r="ESN14" s="21"/>
      <c r="ESO14" s="22"/>
      <c r="ESP14" s="3"/>
      <c r="ESQ14" s="5"/>
      <c r="ESR14" s="5"/>
      <c r="ESS14" s="8"/>
      <c r="EST14" s="10"/>
      <c r="ESU14" s="68"/>
      <c r="ESV14" s="20"/>
      <c r="ESW14" s="57"/>
      <c r="ESX14" s="21"/>
      <c r="ESY14" s="22"/>
      <c r="ESZ14" s="3"/>
      <c r="ETA14" s="5"/>
      <c r="ETB14" s="5"/>
      <c r="ETC14" s="8"/>
      <c r="ETD14" s="10"/>
      <c r="ETE14" s="68"/>
      <c r="ETF14" s="20"/>
      <c r="ETG14" s="57"/>
      <c r="ETH14" s="21"/>
      <c r="ETI14" s="22"/>
      <c r="ETJ14" s="3"/>
      <c r="ETK14" s="5"/>
      <c r="ETL14" s="5"/>
      <c r="ETM14" s="8"/>
      <c r="ETN14" s="10"/>
      <c r="ETO14" s="68"/>
      <c r="ETP14" s="20"/>
      <c r="ETQ14" s="57"/>
      <c r="ETR14" s="21"/>
      <c r="ETS14" s="22"/>
      <c r="ETT14" s="3"/>
      <c r="ETU14" s="5"/>
      <c r="ETV14" s="5"/>
      <c r="ETW14" s="8"/>
      <c r="ETX14" s="10"/>
      <c r="ETY14" s="68"/>
      <c r="ETZ14" s="20"/>
      <c r="EUA14" s="57"/>
      <c r="EUB14" s="21"/>
      <c r="EUC14" s="22"/>
      <c r="EUD14" s="3"/>
      <c r="EUE14" s="5"/>
      <c r="EUF14" s="5"/>
      <c r="EUG14" s="8"/>
      <c r="EUH14" s="10"/>
      <c r="EUI14" s="68"/>
      <c r="EUJ14" s="20"/>
      <c r="EUK14" s="57"/>
      <c r="EUL14" s="21"/>
      <c r="EUM14" s="22"/>
      <c r="EUN14" s="3"/>
      <c r="EUO14" s="5"/>
      <c r="EUP14" s="5"/>
      <c r="EUQ14" s="8"/>
      <c r="EUR14" s="10"/>
      <c r="EUS14" s="68"/>
      <c r="EUT14" s="20"/>
      <c r="EUU14" s="57"/>
      <c r="EUV14" s="21"/>
      <c r="EUW14" s="22"/>
      <c r="EUX14" s="3"/>
      <c r="EUY14" s="5"/>
      <c r="EUZ14" s="5"/>
      <c r="EVA14" s="8"/>
      <c r="EVB14" s="10"/>
      <c r="EVC14" s="68"/>
      <c r="EVD14" s="20"/>
      <c r="EVE14" s="57"/>
      <c r="EVF14" s="21"/>
      <c r="EVG14" s="22"/>
      <c r="EVH14" s="3"/>
      <c r="EVI14" s="5"/>
      <c r="EVJ14" s="5"/>
      <c r="EVK14" s="8"/>
      <c r="EVL14" s="10"/>
      <c r="EVM14" s="68"/>
      <c r="EVN14" s="20"/>
      <c r="EVO14" s="57"/>
      <c r="EVP14" s="21"/>
      <c r="EVQ14" s="22"/>
      <c r="EVR14" s="3"/>
      <c r="EVS14" s="5"/>
      <c r="EVT14" s="5"/>
      <c r="EVU14" s="8"/>
      <c r="EVV14" s="10"/>
      <c r="EVW14" s="68"/>
      <c r="EVX14" s="20"/>
      <c r="EVY14" s="57"/>
      <c r="EVZ14" s="21"/>
      <c r="EWA14" s="22"/>
      <c r="EWB14" s="3"/>
      <c r="EWC14" s="5"/>
      <c r="EWD14" s="5"/>
      <c r="EWE14" s="8"/>
      <c r="EWF14" s="10"/>
      <c r="EWG14" s="68"/>
      <c r="EWH14" s="20"/>
      <c r="EWI14" s="57"/>
      <c r="EWJ14" s="21"/>
      <c r="EWK14" s="22"/>
      <c r="EWL14" s="3"/>
      <c r="EWM14" s="5"/>
      <c r="EWN14" s="5"/>
      <c r="EWO14" s="8"/>
      <c r="EWP14" s="10"/>
      <c r="EWQ14" s="68"/>
      <c r="EWR14" s="20"/>
      <c r="EWS14" s="57"/>
      <c r="EWT14" s="21"/>
      <c r="EWU14" s="22"/>
      <c r="EWV14" s="3"/>
      <c r="EWW14" s="5"/>
      <c r="EWX14" s="5"/>
      <c r="EWY14" s="8"/>
      <c r="EWZ14" s="10"/>
      <c r="EXA14" s="68"/>
      <c r="EXB14" s="20"/>
      <c r="EXC14" s="57"/>
      <c r="EXD14" s="21"/>
      <c r="EXE14" s="22"/>
      <c r="EXF14" s="3"/>
      <c r="EXG14" s="5"/>
      <c r="EXH14" s="5"/>
      <c r="EXI14" s="8"/>
      <c r="EXJ14" s="10"/>
      <c r="EXK14" s="68"/>
      <c r="EXL14" s="20"/>
      <c r="EXM14" s="57"/>
      <c r="EXN14" s="21"/>
      <c r="EXO14" s="22"/>
      <c r="EXP14" s="3"/>
      <c r="EXQ14" s="5"/>
      <c r="EXR14" s="5"/>
      <c r="EXS14" s="8"/>
      <c r="EXT14" s="10"/>
      <c r="EXU14" s="68"/>
      <c r="EXV14" s="20"/>
      <c r="EXW14" s="57"/>
      <c r="EXX14" s="21"/>
      <c r="EXY14" s="22"/>
      <c r="EXZ14" s="3"/>
      <c r="EYA14" s="5"/>
      <c r="EYB14" s="5"/>
      <c r="EYC14" s="8"/>
      <c r="EYD14" s="10"/>
      <c r="EYE14" s="68"/>
      <c r="EYF14" s="20"/>
      <c r="EYG14" s="57"/>
      <c r="EYH14" s="21"/>
      <c r="EYI14" s="22"/>
      <c r="EYJ14" s="3"/>
      <c r="EYK14" s="5"/>
      <c r="EYL14" s="5"/>
      <c r="EYM14" s="8"/>
      <c r="EYN14" s="10"/>
      <c r="EYO14" s="68"/>
      <c r="EYP14" s="20"/>
      <c r="EYQ14" s="57"/>
      <c r="EYR14" s="21"/>
      <c r="EYS14" s="22"/>
      <c r="EYT14" s="3"/>
      <c r="EYU14" s="5"/>
      <c r="EYV14" s="5"/>
      <c r="EYW14" s="8"/>
      <c r="EYX14" s="10"/>
      <c r="EYY14" s="68"/>
      <c r="EYZ14" s="20"/>
      <c r="EZA14" s="57"/>
      <c r="EZB14" s="21"/>
      <c r="EZC14" s="22"/>
      <c r="EZD14" s="3"/>
      <c r="EZE14" s="5"/>
      <c r="EZF14" s="5"/>
      <c r="EZG14" s="8"/>
      <c r="EZH14" s="10"/>
      <c r="EZI14" s="68"/>
      <c r="EZJ14" s="20"/>
      <c r="EZK14" s="57"/>
      <c r="EZL14" s="21"/>
      <c r="EZM14" s="22"/>
      <c r="EZN14" s="3"/>
      <c r="EZO14" s="5"/>
      <c r="EZP14" s="5"/>
      <c r="EZQ14" s="8"/>
      <c r="EZR14" s="10"/>
      <c r="EZS14" s="68"/>
      <c r="EZT14" s="20"/>
      <c r="EZU14" s="57"/>
      <c r="EZV14" s="21"/>
      <c r="EZW14" s="22"/>
      <c r="EZX14" s="3"/>
      <c r="EZY14" s="5"/>
      <c r="EZZ14" s="5"/>
      <c r="FAA14" s="8"/>
      <c r="FAB14" s="10"/>
      <c r="FAC14" s="68"/>
      <c r="FAD14" s="20"/>
      <c r="FAE14" s="57"/>
      <c r="FAF14" s="21"/>
      <c r="FAG14" s="22"/>
      <c r="FAH14" s="3"/>
      <c r="FAI14" s="5"/>
      <c r="FAJ14" s="5"/>
      <c r="FAK14" s="8"/>
      <c r="FAL14" s="10"/>
      <c r="FAM14" s="68"/>
      <c r="FAN14" s="20"/>
      <c r="FAO14" s="57"/>
      <c r="FAP14" s="21"/>
      <c r="FAQ14" s="22"/>
      <c r="FAR14" s="3"/>
      <c r="FAS14" s="5"/>
      <c r="FAT14" s="5"/>
      <c r="FAU14" s="8"/>
      <c r="FAV14" s="10"/>
      <c r="FAW14" s="68"/>
      <c r="FAX14" s="20"/>
      <c r="FAY14" s="57"/>
      <c r="FAZ14" s="21"/>
      <c r="FBA14" s="22"/>
      <c r="FBB14" s="3"/>
      <c r="FBC14" s="5"/>
      <c r="FBD14" s="5"/>
      <c r="FBE14" s="8"/>
      <c r="FBF14" s="10"/>
      <c r="FBG14" s="68"/>
      <c r="FBH14" s="20"/>
      <c r="FBI14" s="57"/>
      <c r="FBJ14" s="21"/>
      <c r="FBK14" s="22"/>
      <c r="FBL14" s="3"/>
      <c r="FBM14" s="5"/>
      <c r="FBN14" s="5"/>
      <c r="FBO14" s="8"/>
      <c r="FBP14" s="10"/>
      <c r="FBQ14" s="68"/>
      <c r="FBR14" s="20"/>
      <c r="FBS14" s="57"/>
      <c r="FBT14" s="21"/>
      <c r="FBU14" s="22"/>
      <c r="FBV14" s="3"/>
      <c r="FBW14" s="5"/>
      <c r="FBX14" s="5"/>
      <c r="FBY14" s="8"/>
      <c r="FBZ14" s="10"/>
      <c r="FCA14" s="68"/>
      <c r="FCB14" s="20"/>
      <c r="FCC14" s="57"/>
      <c r="FCD14" s="21"/>
      <c r="FCE14" s="22"/>
      <c r="FCF14" s="3"/>
      <c r="FCG14" s="5"/>
      <c r="FCH14" s="5"/>
      <c r="FCI14" s="8"/>
      <c r="FCJ14" s="10"/>
      <c r="FCK14" s="68"/>
      <c r="FCL14" s="20"/>
      <c r="FCM14" s="57"/>
      <c r="FCN14" s="21"/>
      <c r="FCO14" s="22"/>
      <c r="FCP14" s="3"/>
      <c r="FCQ14" s="5"/>
      <c r="FCR14" s="5"/>
      <c r="FCS14" s="8"/>
      <c r="FCT14" s="10"/>
      <c r="FCU14" s="68"/>
      <c r="FCV14" s="20"/>
      <c r="FCW14" s="57"/>
      <c r="FCX14" s="21"/>
      <c r="FCY14" s="22"/>
      <c r="FCZ14" s="3"/>
      <c r="FDA14" s="5"/>
      <c r="FDB14" s="5"/>
      <c r="FDC14" s="8"/>
      <c r="FDD14" s="10"/>
      <c r="FDE14" s="68"/>
      <c r="FDF14" s="20"/>
      <c r="FDG14" s="57"/>
      <c r="FDH14" s="21"/>
      <c r="FDI14" s="22"/>
      <c r="FDJ14" s="3"/>
      <c r="FDK14" s="5"/>
      <c r="FDL14" s="5"/>
      <c r="FDM14" s="8"/>
      <c r="FDN14" s="10"/>
      <c r="FDO14" s="68"/>
      <c r="FDP14" s="20"/>
      <c r="FDQ14" s="57"/>
      <c r="FDR14" s="21"/>
      <c r="FDS14" s="22"/>
      <c r="FDT14" s="3"/>
      <c r="FDU14" s="5"/>
      <c r="FDV14" s="5"/>
      <c r="FDW14" s="8"/>
      <c r="FDX14" s="10"/>
      <c r="FDY14" s="68"/>
      <c r="FDZ14" s="20"/>
      <c r="FEA14" s="57"/>
      <c r="FEB14" s="21"/>
      <c r="FEC14" s="22"/>
      <c r="FED14" s="3"/>
      <c r="FEE14" s="5"/>
      <c r="FEF14" s="5"/>
      <c r="FEG14" s="8"/>
      <c r="FEH14" s="10"/>
      <c r="FEI14" s="68"/>
      <c r="FEJ14" s="20"/>
      <c r="FEK14" s="57"/>
      <c r="FEL14" s="21"/>
      <c r="FEM14" s="22"/>
      <c r="FEN14" s="3"/>
      <c r="FEO14" s="5"/>
      <c r="FEP14" s="5"/>
      <c r="FEQ14" s="8"/>
      <c r="FER14" s="10"/>
      <c r="FES14" s="68"/>
      <c r="FET14" s="20"/>
      <c r="FEU14" s="57"/>
      <c r="FEV14" s="21"/>
      <c r="FEW14" s="22"/>
      <c r="FEX14" s="3"/>
      <c r="FEY14" s="5"/>
      <c r="FEZ14" s="5"/>
      <c r="FFA14" s="8"/>
      <c r="FFB14" s="10"/>
      <c r="FFC14" s="68"/>
      <c r="FFD14" s="20"/>
      <c r="FFE14" s="57"/>
      <c r="FFF14" s="21"/>
      <c r="FFG14" s="22"/>
      <c r="FFH14" s="3"/>
      <c r="FFI14" s="5"/>
      <c r="FFJ14" s="5"/>
      <c r="FFK14" s="8"/>
      <c r="FFL14" s="10"/>
      <c r="FFM14" s="68"/>
      <c r="FFN14" s="20"/>
      <c r="FFO14" s="57"/>
      <c r="FFP14" s="21"/>
      <c r="FFQ14" s="22"/>
      <c r="FFR14" s="3"/>
      <c r="FFS14" s="5"/>
      <c r="FFT14" s="5"/>
      <c r="FFU14" s="8"/>
      <c r="FFV14" s="10"/>
      <c r="FFW14" s="68"/>
      <c r="FFX14" s="20"/>
      <c r="FFY14" s="57"/>
      <c r="FFZ14" s="21"/>
      <c r="FGA14" s="22"/>
      <c r="FGB14" s="3"/>
      <c r="FGC14" s="5"/>
      <c r="FGD14" s="5"/>
      <c r="FGE14" s="8"/>
      <c r="FGF14" s="10"/>
      <c r="FGG14" s="68"/>
      <c r="FGH14" s="20"/>
      <c r="FGI14" s="57"/>
      <c r="FGJ14" s="21"/>
      <c r="FGK14" s="22"/>
      <c r="FGL14" s="3"/>
      <c r="FGM14" s="5"/>
      <c r="FGN14" s="5"/>
      <c r="FGO14" s="8"/>
      <c r="FGP14" s="10"/>
      <c r="FGQ14" s="68"/>
      <c r="FGR14" s="20"/>
      <c r="FGS14" s="57"/>
      <c r="FGT14" s="21"/>
      <c r="FGU14" s="22"/>
      <c r="FGV14" s="3"/>
      <c r="FGW14" s="5"/>
      <c r="FGX14" s="5"/>
      <c r="FGY14" s="8"/>
      <c r="FGZ14" s="10"/>
      <c r="FHA14" s="68"/>
      <c r="FHB14" s="20"/>
      <c r="FHC14" s="57"/>
      <c r="FHD14" s="21"/>
      <c r="FHE14" s="22"/>
      <c r="FHF14" s="3"/>
      <c r="FHG14" s="5"/>
      <c r="FHH14" s="5"/>
      <c r="FHI14" s="8"/>
      <c r="FHJ14" s="10"/>
      <c r="FHK14" s="68"/>
      <c r="FHL14" s="20"/>
      <c r="FHM14" s="57"/>
      <c r="FHN14" s="21"/>
      <c r="FHO14" s="22"/>
      <c r="FHP14" s="3"/>
      <c r="FHQ14" s="5"/>
      <c r="FHR14" s="5"/>
      <c r="FHS14" s="8"/>
      <c r="FHT14" s="10"/>
      <c r="FHU14" s="68"/>
      <c r="FHV14" s="20"/>
      <c r="FHW14" s="57"/>
      <c r="FHX14" s="21"/>
      <c r="FHY14" s="22"/>
      <c r="FHZ14" s="3"/>
      <c r="FIA14" s="5"/>
      <c r="FIB14" s="5"/>
      <c r="FIC14" s="8"/>
      <c r="FID14" s="10"/>
      <c r="FIE14" s="68"/>
      <c r="FIF14" s="20"/>
      <c r="FIG14" s="57"/>
      <c r="FIH14" s="21"/>
      <c r="FII14" s="22"/>
      <c r="FIJ14" s="3"/>
      <c r="FIK14" s="5"/>
      <c r="FIL14" s="5"/>
      <c r="FIM14" s="8"/>
      <c r="FIN14" s="10"/>
      <c r="FIO14" s="68"/>
      <c r="FIP14" s="20"/>
      <c r="FIQ14" s="57"/>
      <c r="FIR14" s="21"/>
      <c r="FIS14" s="22"/>
      <c r="FIT14" s="3"/>
      <c r="FIU14" s="5"/>
      <c r="FIV14" s="5"/>
      <c r="FIW14" s="8"/>
      <c r="FIX14" s="10"/>
      <c r="FIY14" s="68"/>
      <c r="FIZ14" s="20"/>
      <c r="FJA14" s="57"/>
      <c r="FJB14" s="21"/>
      <c r="FJC14" s="22"/>
      <c r="FJD14" s="3"/>
      <c r="FJE14" s="5"/>
      <c r="FJF14" s="5"/>
      <c r="FJG14" s="8"/>
      <c r="FJH14" s="10"/>
      <c r="FJI14" s="68"/>
      <c r="FJJ14" s="20"/>
      <c r="FJK14" s="57"/>
      <c r="FJL14" s="21"/>
      <c r="FJM14" s="22"/>
      <c r="FJN14" s="3"/>
      <c r="FJO14" s="5"/>
      <c r="FJP14" s="5"/>
      <c r="FJQ14" s="8"/>
      <c r="FJR14" s="10"/>
      <c r="FJS14" s="68"/>
      <c r="FJT14" s="20"/>
      <c r="FJU14" s="57"/>
      <c r="FJV14" s="21"/>
      <c r="FJW14" s="22"/>
      <c r="FJX14" s="3"/>
      <c r="FJY14" s="5"/>
      <c r="FJZ14" s="5"/>
      <c r="FKA14" s="8"/>
      <c r="FKB14" s="10"/>
      <c r="FKC14" s="68"/>
      <c r="FKD14" s="20"/>
      <c r="FKE14" s="57"/>
      <c r="FKF14" s="21"/>
      <c r="FKG14" s="22"/>
      <c r="FKH14" s="3"/>
      <c r="FKI14" s="5"/>
      <c r="FKJ14" s="5"/>
      <c r="FKK14" s="8"/>
      <c r="FKL14" s="10"/>
      <c r="FKM14" s="68"/>
      <c r="FKN14" s="20"/>
      <c r="FKO14" s="57"/>
      <c r="FKP14" s="21"/>
      <c r="FKQ14" s="22"/>
      <c r="FKR14" s="3"/>
      <c r="FKS14" s="5"/>
      <c r="FKT14" s="5"/>
      <c r="FKU14" s="8"/>
      <c r="FKV14" s="10"/>
      <c r="FKW14" s="68"/>
      <c r="FKX14" s="20"/>
      <c r="FKY14" s="57"/>
      <c r="FKZ14" s="21"/>
      <c r="FLA14" s="22"/>
      <c r="FLB14" s="3"/>
      <c r="FLC14" s="5"/>
      <c r="FLD14" s="5"/>
      <c r="FLE14" s="8"/>
      <c r="FLF14" s="10"/>
      <c r="FLG14" s="68"/>
      <c r="FLH14" s="20"/>
      <c r="FLI14" s="57"/>
      <c r="FLJ14" s="21"/>
      <c r="FLK14" s="22"/>
      <c r="FLL14" s="3"/>
      <c r="FLM14" s="5"/>
      <c r="FLN14" s="5"/>
      <c r="FLO14" s="8"/>
      <c r="FLP14" s="10"/>
      <c r="FLQ14" s="68"/>
      <c r="FLR14" s="20"/>
      <c r="FLS14" s="57"/>
      <c r="FLT14" s="21"/>
      <c r="FLU14" s="22"/>
      <c r="FLV14" s="3"/>
      <c r="FLW14" s="5"/>
      <c r="FLX14" s="5"/>
      <c r="FLY14" s="8"/>
      <c r="FLZ14" s="10"/>
      <c r="FMA14" s="68"/>
      <c r="FMB14" s="20"/>
      <c r="FMC14" s="57"/>
      <c r="FMD14" s="21"/>
      <c r="FME14" s="22"/>
      <c r="FMF14" s="3"/>
      <c r="FMG14" s="5"/>
      <c r="FMH14" s="5"/>
      <c r="FMI14" s="8"/>
      <c r="FMJ14" s="10"/>
      <c r="FMK14" s="68"/>
      <c r="FML14" s="20"/>
      <c r="FMM14" s="57"/>
      <c r="FMN14" s="21"/>
      <c r="FMO14" s="22"/>
      <c r="FMP14" s="3"/>
      <c r="FMQ14" s="5"/>
      <c r="FMR14" s="5"/>
      <c r="FMS14" s="8"/>
      <c r="FMT14" s="10"/>
      <c r="FMU14" s="68"/>
      <c r="FMV14" s="20"/>
      <c r="FMW14" s="57"/>
      <c r="FMX14" s="21"/>
      <c r="FMY14" s="22"/>
      <c r="FMZ14" s="3"/>
      <c r="FNA14" s="5"/>
      <c r="FNB14" s="5"/>
      <c r="FNC14" s="8"/>
      <c r="FND14" s="10"/>
      <c r="FNE14" s="68"/>
      <c r="FNF14" s="20"/>
      <c r="FNG14" s="57"/>
      <c r="FNH14" s="21"/>
      <c r="FNI14" s="22"/>
      <c r="FNJ14" s="3"/>
      <c r="FNK14" s="5"/>
      <c r="FNL14" s="5"/>
      <c r="FNM14" s="8"/>
      <c r="FNN14" s="10"/>
      <c r="FNO14" s="68"/>
      <c r="FNP14" s="20"/>
      <c r="FNQ14" s="57"/>
      <c r="FNR14" s="21"/>
      <c r="FNS14" s="22"/>
      <c r="FNT14" s="3"/>
      <c r="FNU14" s="5"/>
      <c r="FNV14" s="5"/>
      <c r="FNW14" s="8"/>
      <c r="FNX14" s="10"/>
      <c r="FNY14" s="68"/>
      <c r="FNZ14" s="20"/>
      <c r="FOA14" s="57"/>
      <c r="FOB14" s="21"/>
      <c r="FOC14" s="22"/>
      <c r="FOD14" s="3"/>
      <c r="FOE14" s="5"/>
      <c r="FOF14" s="5"/>
      <c r="FOG14" s="8"/>
      <c r="FOH14" s="10"/>
      <c r="FOI14" s="68"/>
      <c r="FOJ14" s="20"/>
      <c r="FOK14" s="57"/>
      <c r="FOL14" s="21"/>
      <c r="FOM14" s="22"/>
      <c r="FON14" s="3"/>
      <c r="FOO14" s="5"/>
      <c r="FOP14" s="5"/>
      <c r="FOQ14" s="8"/>
      <c r="FOR14" s="10"/>
      <c r="FOS14" s="68"/>
      <c r="FOT14" s="20"/>
      <c r="FOU14" s="57"/>
      <c r="FOV14" s="21"/>
      <c r="FOW14" s="22"/>
      <c r="FOX14" s="3"/>
      <c r="FOY14" s="5"/>
      <c r="FOZ14" s="5"/>
      <c r="FPA14" s="8"/>
      <c r="FPB14" s="10"/>
      <c r="FPC14" s="68"/>
      <c r="FPD14" s="20"/>
      <c r="FPE14" s="57"/>
      <c r="FPF14" s="21"/>
      <c r="FPG14" s="22"/>
      <c r="FPH14" s="3"/>
      <c r="FPI14" s="5"/>
      <c r="FPJ14" s="5"/>
      <c r="FPK14" s="8"/>
      <c r="FPL14" s="10"/>
      <c r="FPM14" s="68"/>
      <c r="FPN14" s="20"/>
      <c r="FPO14" s="57"/>
      <c r="FPP14" s="21"/>
      <c r="FPQ14" s="22"/>
      <c r="FPR14" s="3"/>
      <c r="FPS14" s="5"/>
      <c r="FPT14" s="5"/>
      <c r="FPU14" s="8"/>
      <c r="FPV14" s="10"/>
      <c r="FPW14" s="68"/>
      <c r="FPX14" s="20"/>
      <c r="FPY14" s="57"/>
      <c r="FPZ14" s="21"/>
      <c r="FQA14" s="22"/>
      <c r="FQB14" s="3"/>
      <c r="FQC14" s="5"/>
      <c r="FQD14" s="5"/>
      <c r="FQE14" s="8"/>
      <c r="FQF14" s="10"/>
      <c r="FQG14" s="68"/>
      <c r="FQH14" s="20"/>
      <c r="FQI14" s="57"/>
      <c r="FQJ14" s="21"/>
      <c r="FQK14" s="22"/>
      <c r="FQL14" s="3"/>
      <c r="FQM14" s="5"/>
      <c r="FQN14" s="5"/>
      <c r="FQO14" s="8"/>
      <c r="FQP14" s="10"/>
      <c r="FQQ14" s="68"/>
      <c r="FQR14" s="20"/>
      <c r="FQS14" s="57"/>
      <c r="FQT14" s="21"/>
      <c r="FQU14" s="22"/>
      <c r="FQV14" s="3"/>
      <c r="FQW14" s="5"/>
      <c r="FQX14" s="5"/>
      <c r="FQY14" s="8"/>
      <c r="FQZ14" s="10"/>
      <c r="FRA14" s="68"/>
      <c r="FRB14" s="20"/>
      <c r="FRC14" s="57"/>
      <c r="FRD14" s="21"/>
      <c r="FRE14" s="22"/>
      <c r="FRF14" s="3"/>
      <c r="FRG14" s="5"/>
      <c r="FRH14" s="5"/>
      <c r="FRI14" s="8"/>
      <c r="FRJ14" s="10"/>
      <c r="FRK14" s="68"/>
      <c r="FRL14" s="20"/>
      <c r="FRM14" s="57"/>
      <c r="FRN14" s="21"/>
      <c r="FRO14" s="22"/>
      <c r="FRP14" s="3"/>
      <c r="FRQ14" s="5"/>
      <c r="FRR14" s="5"/>
      <c r="FRS14" s="8"/>
      <c r="FRT14" s="10"/>
      <c r="FRU14" s="68"/>
      <c r="FRV14" s="20"/>
      <c r="FRW14" s="57"/>
      <c r="FRX14" s="21"/>
      <c r="FRY14" s="22"/>
      <c r="FRZ14" s="3"/>
      <c r="FSA14" s="5"/>
      <c r="FSB14" s="5"/>
      <c r="FSC14" s="8"/>
      <c r="FSD14" s="10"/>
      <c r="FSE14" s="68"/>
      <c r="FSF14" s="20"/>
      <c r="FSG14" s="57"/>
      <c r="FSH14" s="21"/>
      <c r="FSI14" s="22"/>
      <c r="FSJ14" s="3"/>
      <c r="FSK14" s="5"/>
      <c r="FSL14" s="5"/>
      <c r="FSM14" s="8"/>
      <c r="FSN14" s="10"/>
      <c r="FSO14" s="68"/>
      <c r="FSP14" s="20"/>
      <c r="FSQ14" s="57"/>
      <c r="FSR14" s="21"/>
      <c r="FSS14" s="22"/>
      <c r="FST14" s="3"/>
      <c r="FSU14" s="5"/>
      <c r="FSV14" s="5"/>
      <c r="FSW14" s="8"/>
      <c r="FSX14" s="10"/>
      <c r="FSY14" s="68"/>
      <c r="FSZ14" s="20"/>
      <c r="FTA14" s="57"/>
      <c r="FTB14" s="21"/>
      <c r="FTC14" s="22"/>
      <c r="FTD14" s="3"/>
      <c r="FTE14" s="5"/>
      <c r="FTF14" s="5"/>
      <c r="FTG14" s="8"/>
      <c r="FTH14" s="10"/>
      <c r="FTI14" s="68"/>
      <c r="FTJ14" s="20"/>
      <c r="FTK14" s="57"/>
      <c r="FTL14" s="21"/>
      <c r="FTM14" s="22"/>
      <c r="FTN14" s="3"/>
      <c r="FTO14" s="5"/>
      <c r="FTP14" s="5"/>
      <c r="FTQ14" s="8"/>
      <c r="FTR14" s="10"/>
      <c r="FTS14" s="68"/>
      <c r="FTT14" s="20"/>
      <c r="FTU14" s="57"/>
      <c r="FTV14" s="21"/>
      <c r="FTW14" s="22"/>
      <c r="FTX14" s="3"/>
      <c r="FTY14" s="5"/>
      <c r="FTZ14" s="5"/>
      <c r="FUA14" s="8"/>
      <c r="FUB14" s="10"/>
      <c r="FUC14" s="68"/>
      <c r="FUD14" s="20"/>
      <c r="FUE14" s="57"/>
      <c r="FUF14" s="21"/>
      <c r="FUG14" s="22"/>
      <c r="FUH14" s="3"/>
      <c r="FUI14" s="5"/>
      <c r="FUJ14" s="5"/>
      <c r="FUK14" s="8"/>
      <c r="FUL14" s="10"/>
      <c r="FUM14" s="68"/>
      <c r="FUN14" s="20"/>
      <c r="FUO14" s="57"/>
      <c r="FUP14" s="21"/>
      <c r="FUQ14" s="22"/>
      <c r="FUR14" s="3"/>
      <c r="FUS14" s="5"/>
      <c r="FUT14" s="5"/>
      <c r="FUU14" s="8"/>
      <c r="FUV14" s="10"/>
      <c r="FUW14" s="68"/>
      <c r="FUX14" s="20"/>
      <c r="FUY14" s="57"/>
      <c r="FUZ14" s="21"/>
      <c r="FVA14" s="22"/>
      <c r="FVB14" s="3"/>
      <c r="FVC14" s="5"/>
      <c r="FVD14" s="5"/>
      <c r="FVE14" s="8"/>
      <c r="FVF14" s="10"/>
      <c r="FVG14" s="68"/>
      <c r="FVH14" s="20"/>
      <c r="FVI14" s="57"/>
      <c r="FVJ14" s="21"/>
      <c r="FVK14" s="22"/>
      <c r="FVL14" s="3"/>
      <c r="FVM14" s="5"/>
      <c r="FVN14" s="5"/>
      <c r="FVO14" s="8"/>
      <c r="FVP14" s="10"/>
      <c r="FVQ14" s="68"/>
      <c r="FVR14" s="20"/>
      <c r="FVS14" s="57"/>
      <c r="FVT14" s="21"/>
      <c r="FVU14" s="22"/>
      <c r="FVV14" s="3"/>
      <c r="FVW14" s="5"/>
      <c r="FVX14" s="5"/>
      <c r="FVY14" s="8"/>
      <c r="FVZ14" s="10"/>
      <c r="FWA14" s="68"/>
      <c r="FWB14" s="20"/>
      <c r="FWC14" s="57"/>
      <c r="FWD14" s="21"/>
      <c r="FWE14" s="22"/>
      <c r="FWF14" s="3"/>
      <c r="FWG14" s="5"/>
      <c r="FWH14" s="5"/>
      <c r="FWI14" s="8"/>
      <c r="FWJ14" s="10"/>
      <c r="FWK14" s="68"/>
      <c r="FWL14" s="20"/>
      <c r="FWM14" s="57"/>
      <c r="FWN14" s="21"/>
      <c r="FWO14" s="22"/>
      <c r="FWP14" s="3"/>
      <c r="FWQ14" s="5"/>
      <c r="FWR14" s="5"/>
      <c r="FWS14" s="8"/>
      <c r="FWT14" s="10"/>
      <c r="FWU14" s="68"/>
      <c r="FWV14" s="20"/>
      <c r="FWW14" s="57"/>
      <c r="FWX14" s="21"/>
      <c r="FWY14" s="22"/>
      <c r="FWZ14" s="3"/>
      <c r="FXA14" s="5"/>
      <c r="FXB14" s="5"/>
      <c r="FXC14" s="8"/>
      <c r="FXD14" s="10"/>
      <c r="FXE14" s="68"/>
      <c r="FXF14" s="20"/>
      <c r="FXG14" s="57"/>
      <c r="FXH14" s="21"/>
      <c r="FXI14" s="22"/>
      <c r="FXJ14" s="3"/>
      <c r="FXK14" s="5"/>
      <c r="FXL14" s="5"/>
      <c r="FXM14" s="8"/>
      <c r="FXN14" s="10"/>
      <c r="FXO14" s="68"/>
      <c r="FXP14" s="20"/>
      <c r="FXQ14" s="57"/>
      <c r="FXR14" s="21"/>
      <c r="FXS14" s="22"/>
      <c r="FXT14" s="3"/>
      <c r="FXU14" s="5"/>
      <c r="FXV14" s="5"/>
      <c r="FXW14" s="8"/>
      <c r="FXX14" s="10"/>
      <c r="FXY14" s="68"/>
      <c r="FXZ14" s="20"/>
      <c r="FYA14" s="57"/>
      <c r="FYB14" s="21"/>
      <c r="FYC14" s="22"/>
      <c r="FYD14" s="3"/>
      <c r="FYE14" s="5"/>
      <c r="FYF14" s="5"/>
      <c r="FYG14" s="8"/>
      <c r="FYH14" s="10"/>
      <c r="FYI14" s="68"/>
      <c r="FYJ14" s="20"/>
      <c r="FYK14" s="57"/>
      <c r="FYL14" s="21"/>
      <c r="FYM14" s="22"/>
      <c r="FYN14" s="3"/>
      <c r="FYO14" s="5"/>
      <c r="FYP14" s="5"/>
      <c r="FYQ14" s="8"/>
      <c r="FYR14" s="10"/>
      <c r="FYS14" s="68"/>
      <c r="FYT14" s="20"/>
      <c r="FYU14" s="57"/>
      <c r="FYV14" s="21"/>
      <c r="FYW14" s="22"/>
      <c r="FYX14" s="3"/>
      <c r="FYY14" s="5"/>
      <c r="FYZ14" s="5"/>
      <c r="FZA14" s="8"/>
      <c r="FZB14" s="10"/>
      <c r="FZC14" s="68"/>
      <c r="FZD14" s="20"/>
      <c r="FZE14" s="57"/>
      <c r="FZF14" s="21"/>
      <c r="FZG14" s="22"/>
      <c r="FZH14" s="3"/>
      <c r="FZI14" s="5"/>
      <c r="FZJ14" s="5"/>
      <c r="FZK14" s="8"/>
      <c r="FZL14" s="10"/>
      <c r="FZM14" s="68"/>
      <c r="FZN14" s="20"/>
      <c r="FZO14" s="57"/>
      <c r="FZP14" s="21"/>
      <c r="FZQ14" s="22"/>
      <c r="FZR14" s="3"/>
      <c r="FZS14" s="5"/>
      <c r="FZT14" s="5"/>
      <c r="FZU14" s="8"/>
      <c r="FZV14" s="10"/>
      <c r="FZW14" s="68"/>
      <c r="FZX14" s="20"/>
      <c r="FZY14" s="57"/>
      <c r="FZZ14" s="21"/>
      <c r="GAA14" s="22"/>
      <c r="GAB14" s="3"/>
      <c r="GAC14" s="5"/>
      <c r="GAD14" s="5"/>
      <c r="GAE14" s="8"/>
      <c r="GAF14" s="10"/>
      <c r="GAG14" s="68"/>
      <c r="GAH14" s="20"/>
      <c r="GAI14" s="57"/>
      <c r="GAJ14" s="21"/>
      <c r="GAK14" s="22"/>
      <c r="GAL14" s="3"/>
      <c r="GAM14" s="5"/>
      <c r="GAN14" s="5"/>
      <c r="GAO14" s="8"/>
      <c r="GAP14" s="10"/>
      <c r="GAQ14" s="68"/>
      <c r="GAR14" s="20"/>
      <c r="GAS14" s="57"/>
      <c r="GAT14" s="21"/>
      <c r="GAU14" s="22"/>
      <c r="GAV14" s="3"/>
      <c r="GAW14" s="5"/>
      <c r="GAX14" s="5"/>
      <c r="GAY14" s="8"/>
      <c r="GAZ14" s="10"/>
      <c r="GBA14" s="68"/>
      <c r="GBB14" s="20"/>
      <c r="GBC14" s="57"/>
      <c r="GBD14" s="21"/>
      <c r="GBE14" s="22"/>
      <c r="GBF14" s="3"/>
      <c r="GBG14" s="5"/>
      <c r="GBH14" s="5"/>
      <c r="GBI14" s="8"/>
      <c r="GBJ14" s="10"/>
      <c r="GBK14" s="68"/>
      <c r="GBL14" s="20"/>
      <c r="GBM14" s="57"/>
      <c r="GBN14" s="21"/>
      <c r="GBO14" s="22"/>
      <c r="GBP14" s="3"/>
      <c r="GBQ14" s="5"/>
      <c r="GBR14" s="5"/>
      <c r="GBS14" s="8"/>
      <c r="GBT14" s="10"/>
      <c r="GBU14" s="68"/>
      <c r="GBV14" s="20"/>
      <c r="GBW14" s="57"/>
      <c r="GBX14" s="21"/>
      <c r="GBY14" s="22"/>
      <c r="GBZ14" s="3"/>
      <c r="GCA14" s="5"/>
      <c r="GCB14" s="5"/>
      <c r="GCC14" s="8"/>
      <c r="GCD14" s="10"/>
      <c r="GCE14" s="68"/>
      <c r="GCF14" s="20"/>
      <c r="GCG14" s="57"/>
      <c r="GCH14" s="21"/>
      <c r="GCI14" s="22"/>
      <c r="GCJ14" s="3"/>
      <c r="GCK14" s="5"/>
      <c r="GCL14" s="5"/>
      <c r="GCM14" s="8"/>
      <c r="GCN14" s="10"/>
      <c r="GCO14" s="68"/>
      <c r="GCP14" s="20"/>
      <c r="GCQ14" s="57"/>
      <c r="GCR14" s="21"/>
      <c r="GCS14" s="22"/>
      <c r="GCT14" s="3"/>
      <c r="GCU14" s="5"/>
      <c r="GCV14" s="5"/>
      <c r="GCW14" s="8"/>
      <c r="GCX14" s="10"/>
      <c r="GCY14" s="68"/>
      <c r="GCZ14" s="20"/>
      <c r="GDA14" s="57"/>
      <c r="GDB14" s="21"/>
      <c r="GDC14" s="22"/>
      <c r="GDD14" s="3"/>
      <c r="GDE14" s="5"/>
      <c r="GDF14" s="5"/>
      <c r="GDG14" s="8"/>
      <c r="GDH14" s="10"/>
      <c r="GDI14" s="68"/>
      <c r="GDJ14" s="20"/>
      <c r="GDK14" s="57"/>
      <c r="GDL14" s="21"/>
      <c r="GDM14" s="22"/>
      <c r="GDN14" s="3"/>
      <c r="GDO14" s="5"/>
      <c r="GDP14" s="5"/>
      <c r="GDQ14" s="8"/>
      <c r="GDR14" s="10"/>
      <c r="GDS14" s="68"/>
      <c r="GDT14" s="20"/>
      <c r="GDU14" s="57"/>
      <c r="GDV14" s="21"/>
      <c r="GDW14" s="22"/>
      <c r="GDX14" s="3"/>
      <c r="GDY14" s="5"/>
      <c r="GDZ14" s="5"/>
      <c r="GEA14" s="8"/>
      <c r="GEB14" s="10"/>
      <c r="GEC14" s="68"/>
      <c r="GED14" s="20"/>
      <c r="GEE14" s="57"/>
      <c r="GEF14" s="21"/>
      <c r="GEG14" s="22"/>
      <c r="GEH14" s="3"/>
      <c r="GEI14" s="5"/>
      <c r="GEJ14" s="5"/>
      <c r="GEK14" s="8"/>
      <c r="GEL14" s="10"/>
      <c r="GEM14" s="68"/>
      <c r="GEN14" s="20"/>
      <c r="GEO14" s="57"/>
      <c r="GEP14" s="21"/>
      <c r="GEQ14" s="22"/>
      <c r="GER14" s="3"/>
      <c r="GES14" s="5"/>
      <c r="GET14" s="5"/>
      <c r="GEU14" s="8"/>
      <c r="GEV14" s="10"/>
      <c r="GEW14" s="68"/>
      <c r="GEX14" s="20"/>
      <c r="GEY14" s="57"/>
      <c r="GEZ14" s="21"/>
      <c r="GFA14" s="22"/>
      <c r="GFB14" s="3"/>
      <c r="GFC14" s="5"/>
      <c r="GFD14" s="5"/>
      <c r="GFE14" s="8"/>
      <c r="GFF14" s="10"/>
      <c r="GFG14" s="68"/>
      <c r="GFH14" s="20"/>
      <c r="GFI14" s="57"/>
      <c r="GFJ14" s="21"/>
      <c r="GFK14" s="22"/>
      <c r="GFL14" s="3"/>
      <c r="GFM14" s="5"/>
      <c r="GFN14" s="5"/>
      <c r="GFO14" s="8"/>
      <c r="GFP14" s="10"/>
      <c r="GFQ14" s="68"/>
      <c r="GFR14" s="20"/>
      <c r="GFS14" s="57"/>
      <c r="GFT14" s="21"/>
      <c r="GFU14" s="22"/>
      <c r="GFV14" s="3"/>
      <c r="GFW14" s="5"/>
      <c r="GFX14" s="5"/>
      <c r="GFY14" s="8"/>
      <c r="GFZ14" s="10"/>
      <c r="GGA14" s="68"/>
      <c r="GGB14" s="20"/>
      <c r="GGC14" s="57"/>
      <c r="GGD14" s="21"/>
      <c r="GGE14" s="22"/>
      <c r="GGF14" s="3"/>
      <c r="GGG14" s="5"/>
      <c r="GGH14" s="5"/>
      <c r="GGI14" s="8"/>
      <c r="GGJ14" s="10"/>
      <c r="GGK14" s="68"/>
      <c r="GGL14" s="20"/>
      <c r="GGM14" s="57"/>
      <c r="GGN14" s="21"/>
      <c r="GGO14" s="22"/>
      <c r="GGP14" s="3"/>
      <c r="GGQ14" s="5"/>
      <c r="GGR14" s="5"/>
      <c r="GGS14" s="8"/>
      <c r="GGT14" s="10"/>
      <c r="GGU14" s="68"/>
      <c r="GGV14" s="20"/>
      <c r="GGW14" s="57"/>
      <c r="GGX14" s="21"/>
      <c r="GGY14" s="22"/>
      <c r="GGZ14" s="3"/>
      <c r="GHA14" s="5"/>
      <c r="GHB14" s="5"/>
      <c r="GHC14" s="8"/>
      <c r="GHD14" s="10"/>
      <c r="GHE14" s="68"/>
      <c r="GHF14" s="20"/>
      <c r="GHG14" s="57"/>
      <c r="GHH14" s="21"/>
      <c r="GHI14" s="22"/>
      <c r="GHJ14" s="3"/>
      <c r="GHK14" s="5"/>
      <c r="GHL14" s="5"/>
      <c r="GHM14" s="8"/>
      <c r="GHN14" s="10"/>
      <c r="GHO14" s="68"/>
      <c r="GHP14" s="20"/>
      <c r="GHQ14" s="57"/>
      <c r="GHR14" s="21"/>
      <c r="GHS14" s="22"/>
      <c r="GHT14" s="3"/>
      <c r="GHU14" s="5"/>
      <c r="GHV14" s="5"/>
      <c r="GHW14" s="8"/>
      <c r="GHX14" s="10"/>
      <c r="GHY14" s="68"/>
      <c r="GHZ14" s="20"/>
      <c r="GIA14" s="57"/>
      <c r="GIB14" s="21"/>
      <c r="GIC14" s="22"/>
      <c r="GID14" s="3"/>
      <c r="GIE14" s="5"/>
      <c r="GIF14" s="5"/>
      <c r="GIG14" s="8"/>
      <c r="GIH14" s="10"/>
      <c r="GII14" s="68"/>
      <c r="GIJ14" s="20"/>
      <c r="GIK14" s="57"/>
      <c r="GIL14" s="21"/>
      <c r="GIM14" s="22"/>
      <c r="GIN14" s="3"/>
      <c r="GIO14" s="5"/>
      <c r="GIP14" s="5"/>
      <c r="GIQ14" s="8"/>
      <c r="GIR14" s="10"/>
      <c r="GIS14" s="68"/>
      <c r="GIT14" s="20"/>
      <c r="GIU14" s="57"/>
      <c r="GIV14" s="21"/>
      <c r="GIW14" s="22"/>
      <c r="GIX14" s="3"/>
      <c r="GIY14" s="5"/>
      <c r="GIZ14" s="5"/>
      <c r="GJA14" s="8"/>
      <c r="GJB14" s="10"/>
      <c r="GJC14" s="68"/>
      <c r="GJD14" s="20"/>
      <c r="GJE14" s="57"/>
      <c r="GJF14" s="21"/>
      <c r="GJG14" s="22"/>
      <c r="GJH14" s="3"/>
      <c r="GJI14" s="5"/>
      <c r="GJJ14" s="5"/>
      <c r="GJK14" s="8"/>
      <c r="GJL14" s="10"/>
      <c r="GJM14" s="68"/>
      <c r="GJN14" s="20"/>
      <c r="GJO14" s="57"/>
      <c r="GJP14" s="21"/>
      <c r="GJQ14" s="22"/>
      <c r="GJR14" s="3"/>
      <c r="GJS14" s="5"/>
      <c r="GJT14" s="5"/>
      <c r="GJU14" s="8"/>
      <c r="GJV14" s="10"/>
      <c r="GJW14" s="68"/>
      <c r="GJX14" s="20"/>
      <c r="GJY14" s="57"/>
      <c r="GJZ14" s="21"/>
      <c r="GKA14" s="22"/>
      <c r="GKB14" s="3"/>
      <c r="GKC14" s="5"/>
      <c r="GKD14" s="5"/>
      <c r="GKE14" s="8"/>
      <c r="GKF14" s="10"/>
      <c r="GKG14" s="68"/>
      <c r="GKH14" s="20"/>
      <c r="GKI14" s="57"/>
      <c r="GKJ14" s="21"/>
      <c r="GKK14" s="22"/>
      <c r="GKL14" s="3"/>
      <c r="GKM14" s="5"/>
      <c r="GKN14" s="5"/>
      <c r="GKO14" s="8"/>
      <c r="GKP14" s="10"/>
      <c r="GKQ14" s="68"/>
      <c r="GKR14" s="20"/>
      <c r="GKS14" s="57"/>
      <c r="GKT14" s="21"/>
      <c r="GKU14" s="22"/>
      <c r="GKV14" s="3"/>
      <c r="GKW14" s="5"/>
      <c r="GKX14" s="5"/>
      <c r="GKY14" s="8"/>
      <c r="GKZ14" s="10"/>
      <c r="GLA14" s="68"/>
      <c r="GLB14" s="20"/>
      <c r="GLC14" s="57"/>
      <c r="GLD14" s="21"/>
      <c r="GLE14" s="22"/>
      <c r="GLF14" s="3"/>
      <c r="GLG14" s="5"/>
      <c r="GLH14" s="5"/>
      <c r="GLI14" s="8"/>
      <c r="GLJ14" s="10"/>
      <c r="GLK14" s="68"/>
      <c r="GLL14" s="20"/>
      <c r="GLM14" s="57"/>
      <c r="GLN14" s="21"/>
      <c r="GLO14" s="22"/>
      <c r="GLP14" s="3"/>
      <c r="GLQ14" s="5"/>
      <c r="GLR14" s="5"/>
      <c r="GLS14" s="8"/>
      <c r="GLT14" s="10"/>
      <c r="GLU14" s="68"/>
      <c r="GLV14" s="20"/>
      <c r="GLW14" s="57"/>
      <c r="GLX14" s="21"/>
      <c r="GLY14" s="22"/>
      <c r="GLZ14" s="3"/>
      <c r="GMA14" s="5"/>
      <c r="GMB14" s="5"/>
      <c r="GMC14" s="8"/>
      <c r="GMD14" s="10"/>
      <c r="GME14" s="68"/>
      <c r="GMF14" s="20"/>
      <c r="GMG14" s="57"/>
      <c r="GMH14" s="21"/>
      <c r="GMI14" s="22"/>
      <c r="GMJ14" s="3"/>
      <c r="GMK14" s="5"/>
      <c r="GML14" s="5"/>
      <c r="GMM14" s="8"/>
      <c r="GMN14" s="10"/>
      <c r="GMO14" s="68"/>
      <c r="GMP14" s="20"/>
      <c r="GMQ14" s="57"/>
      <c r="GMR14" s="21"/>
      <c r="GMS14" s="22"/>
      <c r="GMT14" s="3"/>
      <c r="GMU14" s="5"/>
      <c r="GMV14" s="5"/>
      <c r="GMW14" s="8"/>
      <c r="GMX14" s="10"/>
      <c r="GMY14" s="68"/>
      <c r="GMZ14" s="20"/>
      <c r="GNA14" s="57"/>
      <c r="GNB14" s="21"/>
      <c r="GNC14" s="22"/>
      <c r="GND14" s="3"/>
      <c r="GNE14" s="5"/>
      <c r="GNF14" s="5"/>
      <c r="GNG14" s="8"/>
      <c r="GNH14" s="10"/>
      <c r="GNI14" s="68"/>
      <c r="GNJ14" s="20"/>
      <c r="GNK14" s="57"/>
      <c r="GNL14" s="21"/>
      <c r="GNM14" s="22"/>
      <c r="GNN14" s="3"/>
      <c r="GNO14" s="5"/>
      <c r="GNP14" s="5"/>
      <c r="GNQ14" s="8"/>
      <c r="GNR14" s="10"/>
      <c r="GNS14" s="68"/>
      <c r="GNT14" s="20"/>
      <c r="GNU14" s="57"/>
      <c r="GNV14" s="21"/>
      <c r="GNW14" s="22"/>
      <c r="GNX14" s="3"/>
      <c r="GNY14" s="5"/>
      <c r="GNZ14" s="5"/>
      <c r="GOA14" s="8"/>
      <c r="GOB14" s="10"/>
      <c r="GOC14" s="68"/>
      <c r="GOD14" s="20"/>
      <c r="GOE14" s="57"/>
      <c r="GOF14" s="21"/>
      <c r="GOG14" s="22"/>
      <c r="GOH14" s="3"/>
      <c r="GOI14" s="5"/>
      <c r="GOJ14" s="5"/>
      <c r="GOK14" s="8"/>
      <c r="GOL14" s="10"/>
      <c r="GOM14" s="68"/>
      <c r="GON14" s="20"/>
      <c r="GOO14" s="57"/>
      <c r="GOP14" s="21"/>
      <c r="GOQ14" s="22"/>
      <c r="GOR14" s="3"/>
      <c r="GOS14" s="5"/>
      <c r="GOT14" s="5"/>
      <c r="GOU14" s="8"/>
      <c r="GOV14" s="10"/>
      <c r="GOW14" s="68"/>
      <c r="GOX14" s="20"/>
      <c r="GOY14" s="57"/>
      <c r="GOZ14" s="21"/>
      <c r="GPA14" s="22"/>
      <c r="GPB14" s="3"/>
      <c r="GPC14" s="5"/>
      <c r="GPD14" s="5"/>
      <c r="GPE14" s="8"/>
      <c r="GPF14" s="10"/>
      <c r="GPG14" s="68"/>
      <c r="GPH14" s="20"/>
      <c r="GPI14" s="57"/>
      <c r="GPJ14" s="21"/>
      <c r="GPK14" s="22"/>
      <c r="GPL14" s="3"/>
      <c r="GPM14" s="5"/>
      <c r="GPN14" s="5"/>
      <c r="GPO14" s="8"/>
      <c r="GPP14" s="10"/>
      <c r="GPQ14" s="68"/>
      <c r="GPR14" s="20"/>
      <c r="GPS14" s="57"/>
      <c r="GPT14" s="21"/>
      <c r="GPU14" s="22"/>
      <c r="GPV14" s="3"/>
      <c r="GPW14" s="5"/>
      <c r="GPX14" s="5"/>
      <c r="GPY14" s="8"/>
      <c r="GPZ14" s="10"/>
      <c r="GQA14" s="68"/>
      <c r="GQB14" s="20"/>
      <c r="GQC14" s="57"/>
      <c r="GQD14" s="21"/>
      <c r="GQE14" s="22"/>
      <c r="GQF14" s="3"/>
      <c r="GQG14" s="5"/>
      <c r="GQH14" s="5"/>
      <c r="GQI14" s="8"/>
      <c r="GQJ14" s="10"/>
      <c r="GQK14" s="68"/>
      <c r="GQL14" s="20"/>
      <c r="GQM14" s="57"/>
      <c r="GQN14" s="21"/>
      <c r="GQO14" s="22"/>
      <c r="GQP14" s="3"/>
      <c r="GQQ14" s="5"/>
      <c r="GQR14" s="5"/>
      <c r="GQS14" s="8"/>
      <c r="GQT14" s="10"/>
      <c r="GQU14" s="68"/>
      <c r="GQV14" s="20"/>
      <c r="GQW14" s="57"/>
      <c r="GQX14" s="21"/>
      <c r="GQY14" s="22"/>
      <c r="GQZ14" s="3"/>
      <c r="GRA14" s="5"/>
      <c r="GRB14" s="5"/>
      <c r="GRC14" s="8"/>
      <c r="GRD14" s="10"/>
      <c r="GRE14" s="68"/>
      <c r="GRF14" s="20"/>
      <c r="GRG14" s="57"/>
      <c r="GRH14" s="21"/>
      <c r="GRI14" s="22"/>
      <c r="GRJ14" s="3"/>
      <c r="GRK14" s="5"/>
      <c r="GRL14" s="5"/>
      <c r="GRM14" s="8"/>
      <c r="GRN14" s="10"/>
      <c r="GRO14" s="68"/>
      <c r="GRP14" s="20"/>
      <c r="GRQ14" s="57"/>
      <c r="GRR14" s="21"/>
      <c r="GRS14" s="22"/>
      <c r="GRT14" s="3"/>
      <c r="GRU14" s="5"/>
      <c r="GRV14" s="5"/>
      <c r="GRW14" s="8"/>
      <c r="GRX14" s="10"/>
      <c r="GRY14" s="68"/>
      <c r="GRZ14" s="20"/>
      <c r="GSA14" s="57"/>
      <c r="GSB14" s="21"/>
      <c r="GSC14" s="22"/>
      <c r="GSD14" s="3"/>
      <c r="GSE14" s="5"/>
      <c r="GSF14" s="5"/>
      <c r="GSG14" s="8"/>
      <c r="GSH14" s="10"/>
      <c r="GSI14" s="68"/>
      <c r="GSJ14" s="20"/>
      <c r="GSK14" s="57"/>
      <c r="GSL14" s="21"/>
      <c r="GSM14" s="22"/>
      <c r="GSN14" s="3"/>
      <c r="GSO14" s="5"/>
      <c r="GSP14" s="5"/>
      <c r="GSQ14" s="8"/>
      <c r="GSR14" s="10"/>
      <c r="GSS14" s="68"/>
      <c r="GST14" s="20"/>
      <c r="GSU14" s="57"/>
      <c r="GSV14" s="21"/>
      <c r="GSW14" s="22"/>
      <c r="GSX14" s="3"/>
      <c r="GSY14" s="5"/>
      <c r="GSZ14" s="5"/>
      <c r="GTA14" s="8"/>
      <c r="GTB14" s="10"/>
      <c r="GTC14" s="68"/>
      <c r="GTD14" s="20"/>
      <c r="GTE14" s="57"/>
      <c r="GTF14" s="21"/>
      <c r="GTG14" s="22"/>
      <c r="GTH14" s="3"/>
      <c r="GTI14" s="5"/>
      <c r="GTJ14" s="5"/>
      <c r="GTK14" s="8"/>
      <c r="GTL14" s="10"/>
      <c r="GTM14" s="68"/>
      <c r="GTN14" s="20"/>
      <c r="GTO14" s="57"/>
      <c r="GTP14" s="21"/>
      <c r="GTQ14" s="22"/>
      <c r="GTR14" s="3"/>
      <c r="GTS14" s="5"/>
      <c r="GTT14" s="5"/>
      <c r="GTU14" s="8"/>
      <c r="GTV14" s="10"/>
      <c r="GTW14" s="68"/>
      <c r="GTX14" s="20"/>
      <c r="GTY14" s="57"/>
      <c r="GTZ14" s="21"/>
      <c r="GUA14" s="22"/>
      <c r="GUB14" s="3"/>
      <c r="GUC14" s="5"/>
      <c r="GUD14" s="5"/>
      <c r="GUE14" s="8"/>
      <c r="GUF14" s="10"/>
      <c r="GUG14" s="68"/>
      <c r="GUH14" s="20"/>
      <c r="GUI14" s="57"/>
      <c r="GUJ14" s="21"/>
      <c r="GUK14" s="22"/>
      <c r="GUL14" s="3"/>
      <c r="GUM14" s="5"/>
      <c r="GUN14" s="5"/>
      <c r="GUO14" s="8"/>
      <c r="GUP14" s="10"/>
      <c r="GUQ14" s="68"/>
      <c r="GUR14" s="20"/>
      <c r="GUS14" s="57"/>
      <c r="GUT14" s="21"/>
      <c r="GUU14" s="22"/>
      <c r="GUV14" s="3"/>
      <c r="GUW14" s="5"/>
      <c r="GUX14" s="5"/>
      <c r="GUY14" s="8"/>
      <c r="GUZ14" s="10"/>
      <c r="GVA14" s="68"/>
      <c r="GVB14" s="20"/>
      <c r="GVC14" s="57"/>
      <c r="GVD14" s="21"/>
      <c r="GVE14" s="22"/>
      <c r="GVF14" s="3"/>
      <c r="GVG14" s="5"/>
      <c r="GVH14" s="5"/>
      <c r="GVI14" s="8"/>
      <c r="GVJ14" s="10"/>
      <c r="GVK14" s="68"/>
      <c r="GVL14" s="20"/>
      <c r="GVM14" s="57"/>
      <c r="GVN14" s="21"/>
      <c r="GVO14" s="22"/>
      <c r="GVP14" s="3"/>
      <c r="GVQ14" s="5"/>
      <c r="GVR14" s="5"/>
      <c r="GVS14" s="8"/>
      <c r="GVT14" s="10"/>
      <c r="GVU14" s="68"/>
      <c r="GVV14" s="20"/>
      <c r="GVW14" s="57"/>
      <c r="GVX14" s="21"/>
      <c r="GVY14" s="22"/>
      <c r="GVZ14" s="3"/>
      <c r="GWA14" s="5"/>
      <c r="GWB14" s="5"/>
      <c r="GWC14" s="8"/>
      <c r="GWD14" s="10"/>
      <c r="GWE14" s="68"/>
      <c r="GWF14" s="20"/>
      <c r="GWG14" s="57"/>
      <c r="GWH14" s="21"/>
      <c r="GWI14" s="22"/>
      <c r="GWJ14" s="3"/>
      <c r="GWK14" s="5"/>
      <c r="GWL14" s="5"/>
      <c r="GWM14" s="8"/>
      <c r="GWN14" s="10"/>
      <c r="GWO14" s="68"/>
      <c r="GWP14" s="20"/>
      <c r="GWQ14" s="57"/>
      <c r="GWR14" s="21"/>
      <c r="GWS14" s="22"/>
      <c r="GWT14" s="3"/>
      <c r="GWU14" s="5"/>
      <c r="GWV14" s="5"/>
      <c r="GWW14" s="8"/>
      <c r="GWX14" s="10"/>
      <c r="GWY14" s="68"/>
      <c r="GWZ14" s="20"/>
      <c r="GXA14" s="57"/>
      <c r="GXB14" s="21"/>
      <c r="GXC14" s="22"/>
      <c r="GXD14" s="3"/>
      <c r="GXE14" s="5"/>
      <c r="GXF14" s="5"/>
      <c r="GXG14" s="8"/>
      <c r="GXH14" s="10"/>
      <c r="GXI14" s="68"/>
      <c r="GXJ14" s="20"/>
      <c r="GXK14" s="57"/>
      <c r="GXL14" s="21"/>
      <c r="GXM14" s="22"/>
      <c r="GXN14" s="3"/>
      <c r="GXO14" s="5"/>
      <c r="GXP14" s="5"/>
      <c r="GXQ14" s="8"/>
      <c r="GXR14" s="10"/>
      <c r="GXS14" s="68"/>
      <c r="GXT14" s="20"/>
      <c r="GXU14" s="57"/>
      <c r="GXV14" s="21"/>
      <c r="GXW14" s="22"/>
      <c r="GXX14" s="3"/>
      <c r="GXY14" s="5"/>
      <c r="GXZ14" s="5"/>
      <c r="GYA14" s="8"/>
      <c r="GYB14" s="10"/>
      <c r="GYC14" s="68"/>
      <c r="GYD14" s="20"/>
      <c r="GYE14" s="57"/>
      <c r="GYF14" s="21"/>
      <c r="GYG14" s="22"/>
      <c r="GYH14" s="3"/>
      <c r="GYI14" s="5"/>
      <c r="GYJ14" s="5"/>
      <c r="GYK14" s="8"/>
      <c r="GYL14" s="10"/>
      <c r="GYM14" s="68"/>
      <c r="GYN14" s="20"/>
      <c r="GYO14" s="57"/>
      <c r="GYP14" s="21"/>
      <c r="GYQ14" s="22"/>
      <c r="GYR14" s="3"/>
      <c r="GYS14" s="5"/>
      <c r="GYT14" s="5"/>
      <c r="GYU14" s="8"/>
      <c r="GYV14" s="10"/>
      <c r="GYW14" s="68"/>
      <c r="GYX14" s="20"/>
      <c r="GYY14" s="57"/>
      <c r="GYZ14" s="21"/>
      <c r="GZA14" s="22"/>
      <c r="GZB14" s="3"/>
      <c r="GZC14" s="5"/>
      <c r="GZD14" s="5"/>
      <c r="GZE14" s="8"/>
      <c r="GZF14" s="10"/>
      <c r="GZG14" s="68"/>
      <c r="GZH14" s="20"/>
      <c r="GZI14" s="57"/>
      <c r="GZJ14" s="21"/>
      <c r="GZK14" s="22"/>
      <c r="GZL14" s="3"/>
      <c r="GZM14" s="5"/>
      <c r="GZN14" s="5"/>
      <c r="GZO14" s="8"/>
      <c r="GZP14" s="10"/>
      <c r="GZQ14" s="68"/>
      <c r="GZR14" s="20"/>
      <c r="GZS14" s="57"/>
      <c r="GZT14" s="21"/>
      <c r="GZU14" s="22"/>
      <c r="GZV14" s="3"/>
      <c r="GZW14" s="5"/>
      <c r="GZX14" s="5"/>
      <c r="GZY14" s="8"/>
      <c r="GZZ14" s="10"/>
      <c r="HAA14" s="68"/>
      <c r="HAB14" s="20"/>
      <c r="HAC14" s="57"/>
      <c r="HAD14" s="21"/>
      <c r="HAE14" s="22"/>
      <c r="HAF14" s="3"/>
      <c r="HAG14" s="5"/>
      <c r="HAH14" s="5"/>
      <c r="HAI14" s="8"/>
      <c r="HAJ14" s="10"/>
      <c r="HAK14" s="68"/>
      <c r="HAL14" s="20"/>
      <c r="HAM14" s="57"/>
      <c r="HAN14" s="21"/>
      <c r="HAO14" s="22"/>
      <c r="HAP14" s="3"/>
      <c r="HAQ14" s="5"/>
      <c r="HAR14" s="5"/>
      <c r="HAS14" s="8"/>
      <c r="HAT14" s="10"/>
      <c r="HAU14" s="68"/>
      <c r="HAV14" s="20"/>
      <c r="HAW14" s="57"/>
      <c r="HAX14" s="21"/>
      <c r="HAY14" s="22"/>
      <c r="HAZ14" s="3"/>
      <c r="HBA14" s="5"/>
      <c r="HBB14" s="5"/>
      <c r="HBC14" s="8"/>
      <c r="HBD14" s="10"/>
      <c r="HBE14" s="68"/>
      <c r="HBF14" s="20"/>
      <c r="HBG14" s="57"/>
      <c r="HBH14" s="21"/>
      <c r="HBI14" s="22"/>
      <c r="HBJ14" s="3"/>
      <c r="HBK14" s="5"/>
      <c r="HBL14" s="5"/>
      <c r="HBM14" s="8"/>
      <c r="HBN14" s="10"/>
      <c r="HBO14" s="68"/>
      <c r="HBP14" s="20"/>
      <c r="HBQ14" s="57"/>
      <c r="HBR14" s="21"/>
      <c r="HBS14" s="22"/>
      <c r="HBT14" s="3"/>
      <c r="HBU14" s="5"/>
      <c r="HBV14" s="5"/>
      <c r="HBW14" s="8"/>
      <c r="HBX14" s="10"/>
      <c r="HBY14" s="68"/>
      <c r="HBZ14" s="20"/>
      <c r="HCA14" s="57"/>
      <c r="HCB14" s="21"/>
      <c r="HCC14" s="22"/>
      <c r="HCD14" s="3"/>
      <c r="HCE14" s="5"/>
      <c r="HCF14" s="5"/>
      <c r="HCG14" s="8"/>
      <c r="HCH14" s="10"/>
      <c r="HCI14" s="68"/>
      <c r="HCJ14" s="20"/>
      <c r="HCK14" s="57"/>
      <c r="HCL14" s="21"/>
      <c r="HCM14" s="22"/>
      <c r="HCN14" s="3"/>
      <c r="HCO14" s="5"/>
      <c r="HCP14" s="5"/>
      <c r="HCQ14" s="8"/>
      <c r="HCR14" s="10"/>
      <c r="HCS14" s="68"/>
      <c r="HCT14" s="20"/>
      <c r="HCU14" s="57"/>
      <c r="HCV14" s="21"/>
      <c r="HCW14" s="22"/>
      <c r="HCX14" s="3"/>
      <c r="HCY14" s="5"/>
      <c r="HCZ14" s="5"/>
      <c r="HDA14" s="8"/>
      <c r="HDB14" s="10"/>
      <c r="HDC14" s="68"/>
      <c r="HDD14" s="20"/>
      <c r="HDE14" s="57"/>
      <c r="HDF14" s="21"/>
      <c r="HDG14" s="22"/>
      <c r="HDH14" s="3"/>
      <c r="HDI14" s="5"/>
      <c r="HDJ14" s="5"/>
      <c r="HDK14" s="8"/>
      <c r="HDL14" s="10"/>
      <c r="HDM14" s="68"/>
      <c r="HDN14" s="20"/>
      <c r="HDO14" s="57"/>
      <c r="HDP14" s="21"/>
      <c r="HDQ14" s="22"/>
      <c r="HDR14" s="3"/>
      <c r="HDS14" s="5"/>
      <c r="HDT14" s="5"/>
      <c r="HDU14" s="8"/>
      <c r="HDV14" s="10"/>
      <c r="HDW14" s="68"/>
      <c r="HDX14" s="20"/>
      <c r="HDY14" s="57"/>
      <c r="HDZ14" s="21"/>
      <c r="HEA14" s="22"/>
      <c r="HEB14" s="3"/>
      <c r="HEC14" s="5"/>
      <c r="HED14" s="5"/>
      <c r="HEE14" s="8"/>
      <c r="HEF14" s="10"/>
      <c r="HEG14" s="68"/>
      <c r="HEH14" s="20"/>
      <c r="HEI14" s="57"/>
      <c r="HEJ14" s="21"/>
      <c r="HEK14" s="22"/>
      <c r="HEL14" s="3"/>
      <c r="HEM14" s="5"/>
      <c r="HEN14" s="5"/>
      <c r="HEO14" s="8"/>
      <c r="HEP14" s="10"/>
      <c r="HEQ14" s="68"/>
      <c r="HER14" s="20"/>
      <c r="HES14" s="57"/>
      <c r="HET14" s="21"/>
      <c r="HEU14" s="22"/>
      <c r="HEV14" s="3"/>
      <c r="HEW14" s="5"/>
      <c r="HEX14" s="5"/>
      <c r="HEY14" s="8"/>
      <c r="HEZ14" s="10"/>
      <c r="HFA14" s="68"/>
      <c r="HFB14" s="20"/>
      <c r="HFC14" s="57"/>
      <c r="HFD14" s="21"/>
      <c r="HFE14" s="22"/>
      <c r="HFF14" s="3"/>
      <c r="HFG14" s="5"/>
      <c r="HFH14" s="5"/>
      <c r="HFI14" s="8"/>
      <c r="HFJ14" s="10"/>
      <c r="HFK14" s="68"/>
      <c r="HFL14" s="20"/>
      <c r="HFM14" s="57"/>
      <c r="HFN14" s="21"/>
      <c r="HFO14" s="22"/>
      <c r="HFP14" s="3"/>
      <c r="HFQ14" s="5"/>
      <c r="HFR14" s="5"/>
      <c r="HFS14" s="8"/>
      <c r="HFT14" s="10"/>
      <c r="HFU14" s="68"/>
      <c r="HFV14" s="20"/>
      <c r="HFW14" s="57"/>
      <c r="HFX14" s="21"/>
      <c r="HFY14" s="22"/>
      <c r="HFZ14" s="3"/>
      <c r="HGA14" s="5"/>
      <c r="HGB14" s="5"/>
      <c r="HGC14" s="8"/>
      <c r="HGD14" s="10"/>
      <c r="HGE14" s="68"/>
      <c r="HGF14" s="20"/>
      <c r="HGG14" s="57"/>
      <c r="HGH14" s="21"/>
      <c r="HGI14" s="22"/>
      <c r="HGJ14" s="3"/>
      <c r="HGK14" s="5"/>
      <c r="HGL14" s="5"/>
      <c r="HGM14" s="8"/>
      <c r="HGN14" s="10"/>
      <c r="HGO14" s="68"/>
      <c r="HGP14" s="20"/>
      <c r="HGQ14" s="57"/>
      <c r="HGR14" s="21"/>
      <c r="HGS14" s="22"/>
      <c r="HGT14" s="3"/>
      <c r="HGU14" s="5"/>
      <c r="HGV14" s="5"/>
      <c r="HGW14" s="8"/>
      <c r="HGX14" s="10"/>
      <c r="HGY14" s="68"/>
      <c r="HGZ14" s="20"/>
      <c r="HHA14" s="57"/>
      <c r="HHB14" s="21"/>
      <c r="HHC14" s="22"/>
      <c r="HHD14" s="3"/>
      <c r="HHE14" s="5"/>
      <c r="HHF14" s="5"/>
      <c r="HHG14" s="8"/>
      <c r="HHH14" s="10"/>
      <c r="HHI14" s="68"/>
      <c r="HHJ14" s="20"/>
      <c r="HHK14" s="57"/>
      <c r="HHL14" s="21"/>
      <c r="HHM14" s="22"/>
      <c r="HHN14" s="3"/>
      <c r="HHO14" s="5"/>
      <c r="HHP14" s="5"/>
      <c r="HHQ14" s="8"/>
      <c r="HHR14" s="10"/>
      <c r="HHS14" s="68"/>
      <c r="HHT14" s="20"/>
      <c r="HHU14" s="57"/>
      <c r="HHV14" s="21"/>
      <c r="HHW14" s="22"/>
      <c r="HHX14" s="3"/>
      <c r="HHY14" s="5"/>
      <c r="HHZ14" s="5"/>
      <c r="HIA14" s="8"/>
      <c r="HIB14" s="10"/>
      <c r="HIC14" s="68"/>
      <c r="HID14" s="20"/>
      <c r="HIE14" s="57"/>
      <c r="HIF14" s="21"/>
      <c r="HIG14" s="22"/>
      <c r="HIH14" s="3"/>
      <c r="HII14" s="5"/>
      <c r="HIJ14" s="5"/>
      <c r="HIK14" s="8"/>
      <c r="HIL14" s="10"/>
      <c r="HIM14" s="68"/>
      <c r="HIN14" s="20"/>
      <c r="HIO14" s="57"/>
      <c r="HIP14" s="21"/>
      <c r="HIQ14" s="22"/>
      <c r="HIR14" s="3"/>
      <c r="HIS14" s="5"/>
      <c r="HIT14" s="5"/>
      <c r="HIU14" s="8"/>
      <c r="HIV14" s="10"/>
      <c r="HIW14" s="68"/>
      <c r="HIX14" s="20"/>
      <c r="HIY14" s="57"/>
      <c r="HIZ14" s="21"/>
      <c r="HJA14" s="22"/>
      <c r="HJB14" s="3"/>
      <c r="HJC14" s="5"/>
      <c r="HJD14" s="5"/>
      <c r="HJE14" s="8"/>
      <c r="HJF14" s="10"/>
      <c r="HJG14" s="68"/>
      <c r="HJH14" s="20"/>
      <c r="HJI14" s="57"/>
      <c r="HJJ14" s="21"/>
      <c r="HJK14" s="22"/>
      <c r="HJL14" s="3"/>
      <c r="HJM14" s="5"/>
      <c r="HJN14" s="5"/>
      <c r="HJO14" s="8"/>
      <c r="HJP14" s="10"/>
      <c r="HJQ14" s="68"/>
      <c r="HJR14" s="20"/>
      <c r="HJS14" s="57"/>
      <c r="HJT14" s="21"/>
      <c r="HJU14" s="22"/>
      <c r="HJV14" s="3"/>
      <c r="HJW14" s="5"/>
      <c r="HJX14" s="5"/>
      <c r="HJY14" s="8"/>
      <c r="HJZ14" s="10"/>
      <c r="HKA14" s="68"/>
      <c r="HKB14" s="20"/>
      <c r="HKC14" s="57"/>
      <c r="HKD14" s="21"/>
      <c r="HKE14" s="22"/>
      <c r="HKF14" s="3"/>
      <c r="HKG14" s="5"/>
      <c r="HKH14" s="5"/>
      <c r="HKI14" s="8"/>
      <c r="HKJ14" s="10"/>
      <c r="HKK14" s="68"/>
      <c r="HKL14" s="20"/>
      <c r="HKM14" s="57"/>
      <c r="HKN14" s="21"/>
      <c r="HKO14" s="22"/>
      <c r="HKP14" s="3"/>
      <c r="HKQ14" s="5"/>
      <c r="HKR14" s="5"/>
      <c r="HKS14" s="8"/>
      <c r="HKT14" s="10"/>
      <c r="HKU14" s="68"/>
      <c r="HKV14" s="20"/>
      <c r="HKW14" s="57"/>
      <c r="HKX14" s="21"/>
      <c r="HKY14" s="22"/>
      <c r="HKZ14" s="3"/>
      <c r="HLA14" s="5"/>
      <c r="HLB14" s="5"/>
      <c r="HLC14" s="8"/>
      <c r="HLD14" s="10"/>
      <c r="HLE14" s="68"/>
      <c r="HLF14" s="20"/>
      <c r="HLG14" s="57"/>
      <c r="HLH14" s="21"/>
      <c r="HLI14" s="22"/>
      <c r="HLJ14" s="3"/>
      <c r="HLK14" s="5"/>
      <c r="HLL14" s="5"/>
      <c r="HLM14" s="8"/>
      <c r="HLN14" s="10"/>
      <c r="HLO14" s="68"/>
      <c r="HLP14" s="20"/>
      <c r="HLQ14" s="57"/>
      <c r="HLR14" s="21"/>
      <c r="HLS14" s="22"/>
      <c r="HLT14" s="3"/>
      <c r="HLU14" s="5"/>
      <c r="HLV14" s="5"/>
      <c r="HLW14" s="8"/>
      <c r="HLX14" s="10"/>
      <c r="HLY14" s="68"/>
      <c r="HLZ14" s="20"/>
      <c r="HMA14" s="57"/>
      <c r="HMB14" s="21"/>
      <c r="HMC14" s="22"/>
      <c r="HMD14" s="3"/>
      <c r="HME14" s="5"/>
      <c r="HMF14" s="5"/>
      <c r="HMG14" s="8"/>
      <c r="HMH14" s="10"/>
      <c r="HMI14" s="68"/>
      <c r="HMJ14" s="20"/>
      <c r="HMK14" s="57"/>
      <c r="HML14" s="21"/>
      <c r="HMM14" s="22"/>
      <c r="HMN14" s="3"/>
      <c r="HMO14" s="5"/>
      <c r="HMP14" s="5"/>
      <c r="HMQ14" s="8"/>
      <c r="HMR14" s="10"/>
      <c r="HMS14" s="68"/>
      <c r="HMT14" s="20"/>
      <c r="HMU14" s="57"/>
      <c r="HMV14" s="21"/>
      <c r="HMW14" s="22"/>
      <c r="HMX14" s="3"/>
      <c r="HMY14" s="5"/>
      <c r="HMZ14" s="5"/>
      <c r="HNA14" s="8"/>
      <c r="HNB14" s="10"/>
      <c r="HNC14" s="68"/>
      <c r="HND14" s="20"/>
      <c r="HNE14" s="57"/>
      <c r="HNF14" s="21"/>
      <c r="HNG14" s="22"/>
      <c r="HNH14" s="3"/>
      <c r="HNI14" s="5"/>
      <c r="HNJ14" s="5"/>
      <c r="HNK14" s="8"/>
      <c r="HNL14" s="10"/>
      <c r="HNM14" s="68"/>
      <c r="HNN14" s="20"/>
      <c r="HNO14" s="57"/>
      <c r="HNP14" s="21"/>
      <c r="HNQ14" s="22"/>
      <c r="HNR14" s="3"/>
      <c r="HNS14" s="5"/>
      <c r="HNT14" s="5"/>
      <c r="HNU14" s="8"/>
      <c r="HNV14" s="10"/>
      <c r="HNW14" s="68"/>
      <c r="HNX14" s="20"/>
      <c r="HNY14" s="57"/>
      <c r="HNZ14" s="21"/>
      <c r="HOA14" s="22"/>
      <c r="HOB14" s="3"/>
      <c r="HOC14" s="5"/>
      <c r="HOD14" s="5"/>
      <c r="HOE14" s="8"/>
      <c r="HOF14" s="10"/>
      <c r="HOG14" s="68"/>
      <c r="HOH14" s="20"/>
      <c r="HOI14" s="57"/>
      <c r="HOJ14" s="21"/>
      <c r="HOK14" s="22"/>
      <c r="HOL14" s="3"/>
      <c r="HOM14" s="5"/>
      <c r="HON14" s="5"/>
      <c r="HOO14" s="8"/>
      <c r="HOP14" s="10"/>
      <c r="HOQ14" s="68"/>
      <c r="HOR14" s="20"/>
      <c r="HOS14" s="57"/>
      <c r="HOT14" s="21"/>
      <c r="HOU14" s="22"/>
      <c r="HOV14" s="3"/>
      <c r="HOW14" s="5"/>
      <c r="HOX14" s="5"/>
      <c r="HOY14" s="8"/>
      <c r="HOZ14" s="10"/>
      <c r="HPA14" s="68"/>
      <c r="HPB14" s="20"/>
      <c r="HPC14" s="57"/>
      <c r="HPD14" s="21"/>
      <c r="HPE14" s="22"/>
      <c r="HPF14" s="3"/>
      <c r="HPG14" s="5"/>
      <c r="HPH14" s="5"/>
      <c r="HPI14" s="8"/>
      <c r="HPJ14" s="10"/>
      <c r="HPK14" s="68"/>
      <c r="HPL14" s="20"/>
      <c r="HPM14" s="57"/>
      <c r="HPN14" s="21"/>
      <c r="HPO14" s="22"/>
      <c r="HPP14" s="3"/>
      <c r="HPQ14" s="5"/>
      <c r="HPR14" s="5"/>
      <c r="HPS14" s="8"/>
      <c r="HPT14" s="10"/>
      <c r="HPU14" s="68"/>
      <c r="HPV14" s="20"/>
      <c r="HPW14" s="57"/>
      <c r="HPX14" s="21"/>
      <c r="HPY14" s="22"/>
      <c r="HPZ14" s="3"/>
      <c r="HQA14" s="5"/>
      <c r="HQB14" s="5"/>
      <c r="HQC14" s="8"/>
      <c r="HQD14" s="10"/>
      <c r="HQE14" s="68"/>
      <c r="HQF14" s="20"/>
      <c r="HQG14" s="57"/>
      <c r="HQH14" s="21"/>
      <c r="HQI14" s="22"/>
      <c r="HQJ14" s="3"/>
      <c r="HQK14" s="5"/>
      <c r="HQL14" s="5"/>
      <c r="HQM14" s="8"/>
      <c r="HQN14" s="10"/>
      <c r="HQO14" s="68"/>
      <c r="HQP14" s="20"/>
      <c r="HQQ14" s="57"/>
      <c r="HQR14" s="21"/>
      <c r="HQS14" s="22"/>
      <c r="HQT14" s="3"/>
      <c r="HQU14" s="5"/>
      <c r="HQV14" s="5"/>
      <c r="HQW14" s="8"/>
      <c r="HQX14" s="10"/>
      <c r="HQY14" s="68"/>
      <c r="HQZ14" s="20"/>
      <c r="HRA14" s="57"/>
      <c r="HRB14" s="21"/>
      <c r="HRC14" s="22"/>
      <c r="HRD14" s="3"/>
      <c r="HRE14" s="5"/>
      <c r="HRF14" s="5"/>
      <c r="HRG14" s="8"/>
      <c r="HRH14" s="10"/>
      <c r="HRI14" s="68"/>
      <c r="HRJ14" s="20"/>
      <c r="HRK14" s="57"/>
      <c r="HRL14" s="21"/>
      <c r="HRM14" s="22"/>
      <c r="HRN14" s="3"/>
      <c r="HRO14" s="5"/>
      <c r="HRP14" s="5"/>
      <c r="HRQ14" s="8"/>
      <c r="HRR14" s="10"/>
      <c r="HRS14" s="68"/>
      <c r="HRT14" s="20"/>
      <c r="HRU14" s="57"/>
      <c r="HRV14" s="21"/>
      <c r="HRW14" s="22"/>
      <c r="HRX14" s="3"/>
      <c r="HRY14" s="5"/>
      <c r="HRZ14" s="5"/>
      <c r="HSA14" s="8"/>
      <c r="HSB14" s="10"/>
      <c r="HSC14" s="68"/>
      <c r="HSD14" s="20"/>
      <c r="HSE14" s="57"/>
      <c r="HSF14" s="21"/>
      <c r="HSG14" s="22"/>
      <c r="HSH14" s="3"/>
      <c r="HSI14" s="5"/>
      <c r="HSJ14" s="5"/>
      <c r="HSK14" s="8"/>
      <c r="HSL14" s="10"/>
      <c r="HSM14" s="68"/>
      <c r="HSN14" s="20"/>
      <c r="HSO14" s="57"/>
      <c r="HSP14" s="21"/>
      <c r="HSQ14" s="22"/>
      <c r="HSR14" s="3"/>
      <c r="HSS14" s="5"/>
      <c r="HST14" s="5"/>
      <c r="HSU14" s="8"/>
      <c r="HSV14" s="10"/>
      <c r="HSW14" s="68"/>
      <c r="HSX14" s="20"/>
      <c r="HSY14" s="57"/>
      <c r="HSZ14" s="21"/>
      <c r="HTA14" s="22"/>
      <c r="HTB14" s="3"/>
      <c r="HTC14" s="5"/>
      <c r="HTD14" s="5"/>
      <c r="HTE14" s="8"/>
      <c r="HTF14" s="10"/>
      <c r="HTG14" s="68"/>
      <c r="HTH14" s="20"/>
      <c r="HTI14" s="57"/>
      <c r="HTJ14" s="21"/>
      <c r="HTK14" s="22"/>
      <c r="HTL14" s="3"/>
      <c r="HTM14" s="5"/>
      <c r="HTN14" s="5"/>
      <c r="HTO14" s="8"/>
      <c r="HTP14" s="10"/>
      <c r="HTQ14" s="68"/>
      <c r="HTR14" s="20"/>
      <c r="HTS14" s="57"/>
      <c r="HTT14" s="21"/>
      <c r="HTU14" s="22"/>
      <c r="HTV14" s="3"/>
      <c r="HTW14" s="5"/>
      <c r="HTX14" s="5"/>
      <c r="HTY14" s="8"/>
      <c r="HTZ14" s="10"/>
      <c r="HUA14" s="68"/>
      <c r="HUB14" s="20"/>
      <c r="HUC14" s="57"/>
      <c r="HUD14" s="21"/>
      <c r="HUE14" s="22"/>
      <c r="HUF14" s="3"/>
      <c r="HUG14" s="5"/>
      <c r="HUH14" s="5"/>
      <c r="HUI14" s="8"/>
      <c r="HUJ14" s="10"/>
      <c r="HUK14" s="68"/>
      <c r="HUL14" s="20"/>
      <c r="HUM14" s="57"/>
      <c r="HUN14" s="21"/>
      <c r="HUO14" s="22"/>
      <c r="HUP14" s="3"/>
      <c r="HUQ14" s="5"/>
      <c r="HUR14" s="5"/>
      <c r="HUS14" s="8"/>
      <c r="HUT14" s="10"/>
      <c r="HUU14" s="68"/>
      <c r="HUV14" s="20"/>
      <c r="HUW14" s="57"/>
      <c r="HUX14" s="21"/>
      <c r="HUY14" s="22"/>
      <c r="HUZ14" s="3"/>
      <c r="HVA14" s="5"/>
      <c r="HVB14" s="5"/>
      <c r="HVC14" s="8"/>
      <c r="HVD14" s="10"/>
      <c r="HVE14" s="68"/>
      <c r="HVF14" s="20"/>
      <c r="HVG14" s="57"/>
      <c r="HVH14" s="21"/>
      <c r="HVI14" s="22"/>
      <c r="HVJ14" s="3"/>
      <c r="HVK14" s="5"/>
      <c r="HVL14" s="5"/>
      <c r="HVM14" s="8"/>
      <c r="HVN14" s="10"/>
      <c r="HVO14" s="68"/>
      <c r="HVP14" s="20"/>
      <c r="HVQ14" s="57"/>
      <c r="HVR14" s="21"/>
      <c r="HVS14" s="22"/>
      <c r="HVT14" s="3"/>
      <c r="HVU14" s="5"/>
      <c r="HVV14" s="5"/>
      <c r="HVW14" s="8"/>
      <c r="HVX14" s="10"/>
      <c r="HVY14" s="68"/>
      <c r="HVZ14" s="20"/>
      <c r="HWA14" s="57"/>
      <c r="HWB14" s="21"/>
      <c r="HWC14" s="22"/>
      <c r="HWD14" s="3"/>
      <c r="HWE14" s="5"/>
      <c r="HWF14" s="5"/>
      <c r="HWG14" s="8"/>
      <c r="HWH14" s="10"/>
      <c r="HWI14" s="68"/>
      <c r="HWJ14" s="20"/>
      <c r="HWK14" s="57"/>
      <c r="HWL14" s="21"/>
      <c r="HWM14" s="22"/>
      <c r="HWN14" s="3"/>
      <c r="HWO14" s="5"/>
      <c r="HWP14" s="5"/>
      <c r="HWQ14" s="8"/>
      <c r="HWR14" s="10"/>
      <c r="HWS14" s="68"/>
      <c r="HWT14" s="20"/>
      <c r="HWU14" s="57"/>
      <c r="HWV14" s="21"/>
      <c r="HWW14" s="22"/>
      <c r="HWX14" s="3"/>
      <c r="HWY14" s="5"/>
      <c r="HWZ14" s="5"/>
      <c r="HXA14" s="8"/>
      <c r="HXB14" s="10"/>
      <c r="HXC14" s="68"/>
      <c r="HXD14" s="20"/>
      <c r="HXE14" s="57"/>
      <c r="HXF14" s="21"/>
      <c r="HXG14" s="22"/>
      <c r="HXH14" s="3"/>
      <c r="HXI14" s="5"/>
      <c r="HXJ14" s="5"/>
      <c r="HXK14" s="8"/>
      <c r="HXL14" s="10"/>
      <c r="HXM14" s="68"/>
      <c r="HXN14" s="20"/>
      <c r="HXO14" s="57"/>
      <c r="HXP14" s="21"/>
      <c r="HXQ14" s="22"/>
      <c r="HXR14" s="3"/>
      <c r="HXS14" s="5"/>
      <c r="HXT14" s="5"/>
      <c r="HXU14" s="8"/>
      <c r="HXV14" s="10"/>
      <c r="HXW14" s="68"/>
      <c r="HXX14" s="20"/>
      <c r="HXY14" s="57"/>
      <c r="HXZ14" s="21"/>
      <c r="HYA14" s="22"/>
      <c r="HYB14" s="3"/>
      <c r="HYC14" s="5"/>
      <c r="HYD14" s="5"/>
      <c r="HYE14" s="8"/>
      <c r="HYF14" s="10"/>
      <c r="HYG14" s="68"/>
      <c r="HYH14" s="20"/>
      <c r="HYI14" s="57"/>
      <c r="HYJ14" s="21"/>
      <c r="HYK14" s="22"/>
      <c r="HYL14" s="3"/>
      <c r="HYM14" s="5"/>
      <c r="HYN14" s="5"/>
      <c r="HYO14" s="8"/>
      <c r="HYP14" s="10"/>
      <c r="HYQ14" s="68"/>
      <c r="HYR14" s="20"/>
      <c r="HYS14" s="57"/>
      <c r="HYT14" s="21"/>
      <c r="HYU14" s="22"/>
      <c r="HYV14" s="3"/>
      <c r="HYW14" s="5"/>
      <c r="HYX14" s="5"/>
      <c r="HYY14" s="8"/>
      <c r="HYZ14" s="10"/>
      <c r="HZA14" s="68"/>
      <c r="HZB14" s="20"/>
      <c r="HZC14" s="57"/>
      <c r="HZD14" s="21"/>
      <c r="HZE14" s="22"/>
      <c r="HZF14" s="3"/>
      <c r="HZG14" s="5"/>
      <c r="HZH14" s="5"/>
      <c r="HZI14" s="8"/>
      <c r="HZJ14" s="10"/>
      <c r="HZK14" s="68"/>
      <c r="HZL14" s="20"/>
      <c r="HZM14" s="57"/>
      <c r="HZN14" s="21"/>
      <c r="HZO14" s="22"/>
      <c r="HZP14" s="3"/>
      <c r="HZQ14" s="5"/>
      <c r="HZR14" s="5"/>
      <c r="HZS14" s="8"/>
      <c r="HZT14" s="10"/>
      <c r="HZU14" s="68"/>
      <c r="HZV14" s="20"/>
      <c r="HZW14" s="57"/>
      <c r="HZX14" s="21"/>
      <c r="HZY14" s="22"/>
      <c r="HZZ14" s="3"/>
      <c r="IAA14" s="5"/>
      <c r="IAB14" s="5"/>
      <c r="IAC14" s="8"/>
      <c r="IAD14" s="10"/>
      <c r="IAE14" s="68"/>
      <c r="IAF14" s="20"/>
      <c r="IAG14" s="57"/>
      <c r="IAH14" s="21"/>
      <c r="IAI14" s="22"/>
      <c r="IAJ14" s="3"/>
      <c r="IAK14" s="5"/>
      <c r="IAL14" s="5"/>
      <c r="IAM14" s="8"/>
      <c r="IAN14" s="10"/>
      <c r="IAO14" s="68"/>
      <c r="IAP14" s="20"/>
      <c r="IAQ14" s="57"/>
      <c r="IAR14" s="21"/>
      <c r="IAS14" s="22"/>
      <c r="IAT14" s="3"/>
      <c r="IAU14" s="5"/>
      <c r="IAV14" s="5"/>
      <c r="IAW14" s="8"/>
      <c r="IAX14" s="10"/>
      <c r="IAY14" s="68"/>
      <c r="IAZ14" s="20"/>
      <c r="IBA14" s="57"/>
      <c r="IBB14" s="21"/>
      <c r="IBC14" s="22"/>
      <c r="IBD14" s="3"/>
      <c r="IBE14" s="5"/>
      <c r="IBF14" s="5"/>
      <c r="IBG14" s="8"/>
      <c r="IBH14" s="10"/>
      <c r="IBI14" s="68"/>
      <c r="IBJ14" s="20"/>
      <c r="IBK14" s="57"/>
      <c r="IBL14" s="21"/>
      <c r="IBM14" s="22"/>
      <c r="IBN14" s="3"/>
      <c r="IBO14" s="5"/>
      <c r="IBP14" s="5"/>
      <c r="IBQ14" s="8"/>
      <c r="IBR14" s="10"/>
      <c r="IBS14" s="68"/>
      <c r="IBT14" s="20"/>
      <c r="IBU14" s="57"/>
      <c r="IBV14" s="21"/>
      <c r="IBW14" s="22"/>
      <c r="IBX14" s="3"/>
      <c r="IBY14" s="5"/>
      <c r="IBZ14" s="5"/>
      <c r="ICA14" s="8"/>
      <c r="ICB14" s="10"/>
      <c r="ICC14" s="68"/>
      <c r="ICD14" s="20"/>
      <c r="ICE14" s="57"/>
      <c r="ICF14" s="21"/>
      <c r="ICG14" s="22"/>
      <c r="ICH14" s="3"/>
      <c r="ICI14" s="5"/>
      <c r="ICJ14" s="5"/>
      <c r="ICK14" s="8"/>
      <c r="ICL14" s="10"/>
      <c r="ICM14" s="68"/>
      <c r="ICN14" s="20"/>
      <c r="ICO14" s="57"/>
      <c r="ICP14" s="21"/>
      <c r="ICQ14" s="22"/>
      <c r="ICR14" s="3"/>
      <c r="ICS14" s="5"/>
      <c r="ICT14" s="5"/>
      <c r="ICU14" s="8"/>
      <c r="ICV14" s="10"/>
      <c r="ICW14" s="68"/>
      <c r="ICX14" s="20"/>
      <c r="ICY14" s="57"/>
      <c r="ICZ14" s="21"/>
      <c r="IDA14" s="22"/>
      <c r="IDB14" s="3"/>
      <c r="IDC14" s="5"/>
      <c r="IDD14" s="5"/>
      <c r="IDE14" s="8"/>
      <c r="IDF14" s="10"/>
      <c r="IDG14" s="68"/>
      <c r="IDH14" s="20"/>
      <c r="IDI14" s="57"/>
      <c r="IDJ14" s="21"/>
      <c r="IDK14" s="22"/>
      <c r="IDL14" s="3"/>
      <c r="IDM14" s="5"/>
      <c r="IDN14" s="5"/>
      <c r="IDO14" s="8"/>
      <c r="IDP14" s="10"/>
      <c r="IDQ14" s="68"/>
      <c r="IDR14" s="20"/>
      <c r="IDS14" s="57"/>
      <c r="IDT14" s="21"/>
      <c r="IDU14" s="22"/>
      <c r="IDV14" s="3"/>
      <c r="IDW14" s="5"/>
      <c r="IDX14" s="5"/>
      <c r="IDY14" s="8"/>
      <c r="IDZ14" s="10"/>
      <c r="IEA14" s="68"/>
      <c r="IEB14" s="20"/>
      <c r="IEC14" s="57"/>
      <c r="IED14" s="21"/>
      <c r="IEE14" s="22"/>
      <c r="IEF14" s="3"/>
      <c r="IEG14" s="5"/>
      <c r="IEH14" s="5"/>
      <c r="IEI14" s="8"/>
      <c r="IEJ14" s="10"/>
      <c r="IEK14" s="68"/>
      <c r="IEL14" s="20"/>
      <c r="IEM14" s="57"/>
      <c r="IEN14" s="21"/>
      <c r="IEO14" s="22"/>
      <c r="IEP14" s="3"/>
      <c r="IEQ14" s="5"/>
      <c r="IER14" s="5"/>
      <c r="IES14" s="8"/>
      <c r="IET14" s="10"/>
      <c r="IEU14" s="68"/>
      <c r="IEV14" s="20"/>
      <c r="IEW14" s="57"/>
      <c r="IEX14" s="21"/>
      <c r="IEY14" s="22"/>
      <c r="IEZ14" s="3"/>
      <c r="IFA14" s="5"/>
      <c r="IFB14" s="5"/>
      <c r="IFC14" s="8"/>
      <c r="IFD14" s="10"/>
      <c r="IFE14" s="68"/>
      <c r="IFF14" s="20"/>
      <c r="IFG14" s="57"/>
      <c r="IFH14" s="21"/>
      <c r="IFI14" s="22"/>
      <c r="IFJ14" s="3"/>
      <c r="IFK14" s="5"/>
      <c r="IFL14" s="5"/>
      <c r="IFM14" s="8"/>
      <c r="IFN14" s="10"/>
      <c r="IFO14" s="68"/>
      <c r="IFP14" s="20"/>
      <c r="IFQ14" s="57"/>
      <c r="IFR14" s="21"/>
      <c r="IFS14" s="22"/>
      <c r="IFT14" s="3"/>
      <c r="IFU14" s="5"/>
      <c r="IFV14" s="5"/>
      <c r="IFW14" s="8"/>
      <c r="IFX14" s="10"/>
      <c r="IFY14" s="68"/>
      <c r="IFZ14" s="20"/>
      <c r="IGA14" s="57"/>
      <c r="IGB14" s="21"/>
      <c r="IGC14" s="22"/>
      <c r="IGD14" s="3"/>
      <c r="IGE14" s="5"/>
      <c r="IGF14" s="5"/>
      <c r="IGG14" s="8"/>
      <c r="IGH14" s="10"/>
      <c r="IGI14" s="68"/>
      <c r="IGJ14" s="20"/>
      <c r="IGK14" s="57"/>
      <c r="IGL14" s="21"/>
      <c r="IGM14" s="22"/>
      <c r="IGN14" s="3"/>
      <c r="IGO14" s="5"/>
      <c r="IGP14" s="5"/>
      <c r="IGQ14" s="8"/>
      <c r="IGR14" s="10"/>
      <c r="IGS14" s="68"/>
      <c r="IGT14" s="20"/>
      <c r="IGU14" s="57"/>
      <c r="IGV14" s="21"/>
      <c r="IGW14" s="22"/>
      <c r="IGX14" s="3"/>
      <c r="IGY14" s="5"/>
      <c r="IGZ14" s="5"/>
      <c r="IHA14" s="8"/>
      <c r="IHB14" s="10"/>
      <c r="IHC14" s="68"/>
      <c r="IHD14" s="20"/>
      <c r="IHE14" s="57"/>
      <c r="IHF14" s="21"/>
      <c r="IHG14" s="22"/>
      <c r="IHH14" s="3"/>
      <c r="IHI14" s="5"/>
      <c r="IHJ14" s="5"/>
      <c r="IHK14" s="8"/>
      <c r="IHL14" s="10"/>
      <c r="IHM14" s="68"/>
      <c r="IHN14" s="20"/>
      <c r="IHO14" s="57"/>
      <c r="IHP14" s="21"/>
      <c r="IHQ14" s="22"/>
      <c r="IHR14" s="3"/>
      <c r="IHS14" s="5"/>
      <c r="IHT14" s="5"/>
      <c r="IHU14" s="8"/>
      <c r="IHV14" s="10"/>
      <c r="IHW14" s="68"/>
      <c r="IHX14" s="20"/>
      <c r="IHY14" s="57"/>
      <c r="IHZ14" s="21"/>
      <c r="IIA14" s="22"/>
      <c r="IIB14" s="3"/>
      <c r="IIC14" s="5"/>
      <c r="IID14" s="5"/>
      <c r="IIE14" s="8"/>
      <c r="IIF14" s="10"/>
      <c r="IIG14" s="68"/>
      <c r="IIH14" s="20"/>
      <c r="III14" s="57"/>
      <c r="IIJ14" s="21"/>
      <c r="IIK14" s="22"/>
      <c r="IIL14" s="3"/>
      <c r="IIM14" s="5"/>
      <c r="IIN14" s="5"/>
      <c r="IIO14" s="8"/>
      <c r="IIP14" s="10"/>
      <c r="IIQ14" s="68"/>
      <c r="IIR14" s="20"/>
      <c r="IIS14" s="57"/>
      <c r="IIT14" s="21"/>
      <c r="IIU14" s="22"/>
      <c r="IIV14" s="3"/>
      <c r="IIW14" s="5"/>
      <c r="IIX14" s="5"/>
      <c r="IIY14" s="8"/>
      <c r="IIZ14" s="10"/>
      <c r="IJA14" s="68"/>
      <c r="IJB14" s="20"/>
      <c r="IJC14" s="57"/>
      <c r="IJD14" s="21"/>
      <c r="IJE14" s="22"/>
      <c r="IJF14" s="3"/>
      <c r="IJG14" s="5"/>
      <c r="IJH14" s="5"/>
      <c r="IJI14" s="8"/>
      <c r="IJJ14" s="10"/>
      <c r="IJK14" s="68"/>
      <c r="IJL14" s="20"/>
      <c r="IJM14" s="57"/>
      <c r="IJN14" s="21"/>
      <c r="IJO14" s="22"/>
      <c r="IJP14" s="3"/>
      <c r="IJQ14" s="5"/>
      <c r="IJR14" s="5"/>
      <c r="IJS14" s="8"/>
      <c r="IJT14" s="10"/>
      <c r="IJU14" s="68"/>
      <c r="IJV14" s="20"/>
      <c r="IJW14" s="57"/>
      <c r="IJX14" s="21"/>
      <c r="IJY14" s="22"/>
      <c r="IJZ14" s="3"/>
      <c r="IKA14" s="5"/>
      <c r="IKB14" s="5"/>
      <c r="IKC14" s="8"/>
      <c r="IKD14" s="10"/>
      <c r="IKE14" s="68"/>
      <c r="IKF14" s="20"/>
      <c r="IKG14" s="57"/>
      <c r="IKH14" s="21"/>
      <c r="IKI14" s="22"/>
      <c r="IKJ14" s="3"/>
      <c r="IKK14" s="5"/>
      <c r="IKL14" s="5"/>
      <c r="IKM14" s="8"/>
      <c r="IKN14" s="10"/>
      <c r="IKO14" s="68"/>
      <c r="IKP14" s="20"/>
      <c r="IKQ14" s="57"/>
      <c r="IKR14" s="21"/>
      <c r="IKS14" s="22"/>
      <c r="IKT14" s="3"/>
      <c r="IKU14" s="5"/>
      <c r="IKV14" s="5"/>
      <c r="IKW14" s="8"/>
      <c r="IKX14" s="10"/>
      <c r="IKY14" s="68"/>
      <c r="IKZ14" s="20"/>
      <c r="ILA14" s="57"/>
      <c r="ILB14" s="21"/>
      <c r="ILC14" s="22"/>
      <c r="ILD14" s="3"/>
      <c r="ILE14" s="5"/>
      <c r="ILF14" s="5"/>
      <c r="ILG14" s="8"/>
      <c r="ILH14" s="10"/>
      <c r="ILI14" s="68"/>
      <c r="ILJ14" s="20"/>
      <c r="ILK14" s="57"/>
      <c r="ILL14" s="21"/>
      <c r="ILM14" s="22"/>
      <c r="ILN14" s="3"/>
      <c r="ILO14" s="5"/>
      <c r="ILP14" s="5"/>
      <c r="ILQ14" s="8"/>
      <c r="ILR14" s="10"/>
      <c r="ILS14" s="68"/>
      <c r="ILT14" s="20"/>
      <c r="ILU14" s="57"/>
      <c r="ILV14" s="21"/>
      <c r="ILW14" s="22"/>
      <c r="ILX14" s="3"/>
      <c r="ILY14" s="5"/>
      <c r="ILZ14" s="5"/>
      <c r="IMA14" s="8"/>
      <c r="IMB14" s="10"/>
      <c r="IMC14" s="68"/>
      <c r="IMD14" s="20"/>
      <c r="IME14" s="57"/>
      <c r="IMF14" s="21"/>
      <c r="IMG14" s="22"/>
      <c r="IMH14" s="3"/>
      <c r="IMI14" s="5"/>
      <c r="IMJ14" s="5"/>
      <c r="IMK14" s="8"/>
      <c r="IML14" s="10"/>
      <c r="IMM14" s="68"/>
      <c r="IMN14" s="20"/>
      <c r="IMO14" s="57"/>
      <c r="IMP14" s="21"/>
      <c r="IMQ14" s="22"/>
      <c r="IMR14" s="3"/>
      <c r="IMS14" s="5"/>
      <c r="IMT14" s="5"/>
      <c r="IMU14" s="8"/>
      <c r="IMV14" s="10"/>
      <c r="IMW14" s="68"/>
      <c r="IMX14" s="20"/>
      <c r="IMY14" s="57"/>
      <c r="IMZ14" s="21"/>
      <c r="INA14" s="22"/>
      <c r="INB14" s="3"/>
      <c r="INC14" s="5"/>
      <c r="IND14" s="5"/>
      <c r="INE14" s="8"/>
      <c r="INF14" s="10"/>
      <c r="ING14" s="68"/>
      <c r="INH14" s="20"/>
      <c r="INI14" s="57"/>
      <c r="INJ14" s="21"/>
      <c r="INK14" s="22"/>
      <c r="INL14" s="3"/>
      <c r="INM14" s="5"/>
      <c r="INN14" s="5"/>
      <c r="INO14" s="8"/>
      <c r="INP14" s="10"/>
      <c r="INQ14" s="68"/>
      <c r="INR14" s="20"/>
      <c r="INS14" s="57"/>
      <c r="INT14" s="21"/>
      <c r="INU14" s="22"/>
      <c r="INV14" s="3"/>
      <c r="INW14" s="5"/>
      <c r="INX14" s="5"/>
      <c r="INY14" s="8"/>
      <c r="INZ14" s="10"/>
      <c r="IOA14" s="68"/>
      <c r="IOB14" s="20"/>
      <c r="IOC14" s="57"/>
      <c r="IOD14" s="21"/>
      <c r="IOE14" s="22"/>
      <c r="IOF14" s="3"/>
      <c r="IOG14" s="5"/>
      <c r="IOH14" s="5"/>
      <c r="IOI14" s="8"/>
      <c r="IOJ14" s="10"/>
      <c r="IOK14" s="68"/>
      <c r="IOL14" s="20"/>
      <c r="IOM14" s="57"/>
      <c r="ION14" s="21"/>
      <c r="IOO14" s="22"/>
      <c r="IOP14" s="3"/>
      <c r="IOQ14" s="5"/>
      <c r="IOR14" s="5"/>
      <c r="IOS14" s="8"/>
      <c r="IOT14" s="10"/>
      <c r="IOU14" s="68"/>
      <c r="IOV14" s="20"/>
      <c r="IOW14" s="57"/>
      <c r="IOX14" s="21"/>
      <c r="IOY14" s="22"/>
      <c r="IOZ14" s="3"/>
      <c r="IPA14" s="5"/>
      <c r="IPB14" s="5"/>
      <c r="IPC14" s="8"/>
      <c r="IPD14" s="10"/>
      <c r="IPE14" s="68"/>
      <c r="IPF14" s="20"/>
      <c r="IPG14" s="57"/>
      <c r="IPH14" s="21"/>
      <c r="IPI14" s="22"/>
      <c r="IPJ14" s="3"/>
      <c r="IPK14" s="5"/>
      <c r="IPL14" s="5"/>
      <c r="IPM14" s="8"/>
      <c r="IPN14" s="10"/>
      <c r="IPO14" s="68"/>
      <c r="IPP14" s="20"/>
      <c r="IPQ14" s="57"/>
      <c r="IPR14" s="21"/>
      <c r="IPS14" s="22"/>
      <c r="IPT14" s="3"/>
      <c r="IPU14" s="5"/>
      <c r="IPV14" s="5"/>
      <c r="IPW14" s="8"/>
      <c r="IPX14" s="10"/>
      <c r="IPY14" s="68"/>
      <c r="IPZ14" s="20"/>
      <c r="IQA14" s="57"/>
      <c r="IQB14" s="21"/>
      <c r="IQC14" s="22"/>
      <c r="IQD14" s="3"/>
      <c r="IQE14" s="5"/>
      <c r="IQF14" s="5"/>
      <c r="IQG14" s="8"/>
      <c r="IQH14" s="10"/>
      <c r="IQI14" s="68"/>
      <c r="IQJ14" s="20"/>
      <c r="IQK14" s="57"/>
      <c r="IQL14" s="21"/>
      <c r="IQM14" s="22"/>
      <c r="IQN14" s="3"/>
      <c r="IQO14" s="5"/>
      <c r="IQP14" s="5"/>
      <c r="IQQ14" s="8"/>
      <c r="IQR14" s="10"/>
      <c r="IQS14" s="68"/>
      <c r="IQT14" s="20"/>
      <c r="IQU14" s="57"/>
      <c r="IQV14" s="21"/>
      <c r="IQW14" s="22"/>
      <c r="IQX14" s="3"/>
      <c r="IQY14" s="5"/>
      <c r="IQZ14" s="5"/>
      <c r="IRA14" s="8"/>
      <c r="IRB14" s="10"/>
      <c r="IRC14" s="68"/>
      <c r="IRD14" s="20"/>
      <c r="IRE14" s="57"/>
      <c r="IRF14" s="21"/>
      <c r="IRG14" s="22"/>
      <c r="IRH14" s="3"/>
      <c r="IRI14" s="5"/>
      <c r="IRJ14" s="5"/>
      <c r="IRK14" s="8"/>
      <c r="IRL14" s="10"/>
      <c r="IRM14" s="68"/>
      <c r="IRN14" s="20"/>
      <c r="IRO14" s="57"/>
      <c r="IRP14" s="21"/>
      <c r="IRQ14" s="22"/>
      <c r="IRR14" s="3"/>
      <c r="IRS14" s="5"/>
      <c r="IRT14" s="5"/>
      <c r="IRU14" s="8"/>
      <c r="IRV14" s="10"/>
      <c r="IRW14" s="68"/>
      <c r="IRX14" s="20"/>
      <c r="IRY14" s="57"/>
      <c r="IRZ14" s="21"/>
      <c r="ISA14" s="22"/>
      <c r="ISB14" s="3"/>
      <c r="ISC14" s="5"/>
      <c r="ISD14" s="5"/>
      <c r="ISE14" s="8"/>
      <c r="ISF14" s="10"/>
      <c r="ISG14" s="68"/>
      <c r="ISH14" s="20"/>
      <c r="ISI14" s="57"/>
      <c r="ISJ14" s="21"/>
      <c r="ISK14" s="22"/>
      <c r="ISL14" s="3"/>
      <c r="ISM14" s="5"/>
      <c r="ISN14" s="5"/>
      <c r="ISO14" s="8"/>
      <c r="ISP14" s="10"/>
      <c r="ISQ14" s="68"/>
      <c r="ISR14" s="20"/>
      <c r="ISS14" s="57"/>
      <c r="IST14" s="21"/>
      <c r="ISU14" s="22"/>
      <c r="ISV14" s="3"/>
      <c r="ISW14" s="5"/>
      <c r="ISX14" s="5"/>
      <c r="ISY14" s="8"/>
      <c r="ISZ14" s="10"/>
      <c r="ITA14" s="68"/>
      <c r="ITB14" s="20"/>
      <c r="ITC14" s="57"/>
      <c r="ITD14" s="21"/>
      <c r="ITE14" s="22"/>
      <c r="ITF14" s="3"/>
      <c r="ITG14" s="5"/>
      <c r="ITH14" s="5"/>
      <c r="ITI14" s="8"/>
      <c r="ITJ14" s="10"/>
      <c r="ITK14" s="68"/>
      <c r="ITL14" s="20"/>
      <c r="ITM14" s="57"/>
      <c r="ITN14" s="21"/>
      <c r="ITO14" s="22"/>
      <c r="ITP14" s="3"/>
      <c r="ITQ14" s="5"/>
      <c r="ITR14" s="5"/>
      <c r="ITS14" s="8"/>
      <c r="ITT14" s="10"/>
      <c r="ITU14" s="68"/>
      <c r="ITV14" s="20"/>
      <c r="ITW14" s="57"/>
      <c r="ITX14" s="21"/>
      <c r="ITY14" s="22"/>
      <c r="ITZ14" s="3"/>
      <c r="IUA14" s="5"/>
      <c r="IUB14" s="5"/>
      <c r="IUC14" s="8"/>
      <c r="IUD14" s="10"/>
      <c r="IUE14" s="68"/>
      <c r="IUF14" s="20"/>
      <c r="IUG14" s="57"/>
      <c r="IUH14" s="21"/>
      <c r="IUI14" s="22"/>
      <c r="IUJ14" s="3"/>
      <c r="IUK14" s="5"/>
      <c r="IUL14" s="5"/>
      <c r="IUM14" s="8"/>
      <c r="IUN14" s="10"/>
      <c r="IUO14" s="68"/>
      <c r="IUP14" s="20"/>
      <c r="IUQ14" s="57"/>
      <c r="IUR14" s="21"/>
      <c r="IUS14" s="22"/>
      <c r="IUT14" s="3"/>
      <c r="IUU14" s="5"/>
      <c r="IUV14" s="5"/>
      <c r="IUW14" s="8"/>
      <c r="IUX14" s="10"/>
      <c r="IUY14" s="68"/>
      <c r="IUZ14" s="20"/>
      <c r="IVA14" s="57"/>
      <c r="IVB14" s="21"/>
      <c r="IVC14" s="22"/>
      <c r="IVD14" s="3"/>
      <c r="IVE14" s="5"/>
      <c r="IVF14" s="5"/>
      <c r="IVG14" s="8"/>
      <c r="IVH14" s="10"/>
      <c r="IVI14" s="68"/>
      <c r="IVJ14" s="20"/>
      <c r="IVK14" s="57"/>
      <c r="IVL14" s="21"/>
      <c r="IVM14" s="22"/>
      <c r="IVN14" s="3"/>
      <c r="IVO14" s="5"/>
      <c r="IVP14" s="5"/>
      <c r="IVQ14" s="8"/>
      <c r="IVR14" s="10"/>
      <c r="IVS14" s="68"/>
      <c r="IVT14" s="20"/>
      <c r="IVU14" s="57"/>
      <c r="IVV14" s="21"/>
      <c r="IVW14" s="22"/>
      <c r="IVX14" s="3"/>
      <c r="IVY14" s="5"/>
      <c r="IVZ14" s="5"/>
      <c r="IWA14" s="8"/>
      <c r="IWB14" s="10"/>
      <c r="IWC14" s="68"/>
      <c r="IWD14" s="20"/>
      <c r="IWE14" s="57"/>
      <c r="IWF14" s="21"/>
      <c r="IWG14" s="22"/>
      <c r="IWH14" s="3"/>
      <c r="IWI14" s="5"/>
      <c r="IWJ14" s="5"/>
      <c r="IWK14" s="8"/>
      <c r="IWL14" s="10"/>
      <c r="IWM14" s="68"/>
      <c r="IWN14" s="20"/>
      <c r="IWO14" s="57"/>
      <c r="IWP14" s="21"/>
      <c r="IWQ14" s="22"/>
      <c r="IWR14" s="3"/>
      <c r="IWS14" s="5"/>
      <c r="IWT14" s="5"/>
      <c r="IWU14" s="8"/>
      <c r="IWV14" s="10"/>
      <c r="IWW14" s="68"/>
      <c r="IWX14" s="20"/>
      <c r="IWY14" s="57"/>
      <c r="IWZ14" s="21"/>
      <c r="IXA14" s="22"/>
      <c r="IXB14" s="3"/>
      <c r="IXC14" s="5"/>
      <c r="IXD14" s="5"/>
      <c r="IXE14" s="8"/>
      <c r="IXF14" s="10"/>
      <c r="IXG14" s="68"/>
      <c r="IXH14" s="20"/>
      <c r="IXI14" s="57"/>
      <c r="IXJ14" s="21"/>
      <c r="IXK14" s="22"/>
      <c r="IXL14" s="3"/>
      <c r="IXM14" s="5"/>
      <c r="IXN14" s="5"/>
      <c r="IXO14" s="8"/>
      <c r="IXP14" s="10"/>
      <c r="IXQ14" s="68"/>
      <c r="IXR14" s="20"/>
      <c r="IXS14" s="57"/>
      <c r="IXT14" s="21"/>
      <c r="IXU14" s="22"/>
      <c r="IXV14" s="3"/>
      <c r="IXW14" s="5"/>
      <c r="IXX14" s="5"/>
      <c r="IXY14" s="8"/>
      <c r="IXZ14" s="10"/>
      <c r="IYA14" s="68"/>
      <c r="IYB14" s="20"/>
      <c r="IYC14" s="57"/>
      <c r="IYD14" s="21"/>
      <c r="IYE14" s="22"/>
      <c r="IYF14" s="3"/>
      <c r="IYG14" s="5"/>
      <c r="IYH14" s="5"/>
      <c r="IYI14" s="8"/>
      <c r="IYJ14" s="10"/>
      <c r="IYK14" s="68"/>
      <c r="IYL14" s="20"/>
      <c r="IYM14" s="57"/>
      <c r="IYN14" s="21"/>
      <c r="IYO14" s="22"/>
      <c r="IYP14" s="3"/>
      <c r="IYQ14" s="5"/>
      <c r="IYR14" s="5"/>
      <c r="IYS14" s="8"/>
      <c r="IYT14" s="10"/>
      <c r="IYU14" s="68"/>
      <c r="IYV14" s="20"/>
      <c r="IYW14" s="57"/>
      <c r="IYX14" s="21"/>
      <c r="IYY14" s="22"/>
      <c r="IYZ14" s="3"/>
      <c r="IZA14" s="5"/>
      <c r="IZB14" s="5"/>
      <c r="IZC14" s="8"/>
      <c r="IZD14" s="10"/>
      <c r="IZE14" s="68"/>
      <c r="IZF14" s="20"/>
      <c r="IZG14" s="57"/>
      <c r="IZH14" s="21"/>
      <c r="IZI14" s="22"/>
      <c r="IZJ14" s="3"/>
      <c r="IZK14" s="5"/>
      <c r="IZL14" s="5"/>
      <c r="IZM14" s="8"/>
      <c r="IZN14" s="10"/>
      <c r="IZO14" s="68"/>
      <c r="IZP14" s="20"/>
      <c r="IZQ14" s="57"/>
      <c r="IZR14" s="21"/>
      <c r="IZS14" s="22"/>
      <c r="IZT14" s="3"/>
      <c r="IZU14" s="5"/>
      <c r="IZV14" s="5"/>
      <c r="IZW14" s="8"/>
      <c r="IZX14" s="10"/>
      <c r="IZY14" s="68"/>
      <c r="IZZ14" s="20"/>
      <c r="JAA14" s="57"/>
      <c r="JAB14" s="21"/>
      <c r="JAC14" s="22"/>
      <c r="JAD14" s="3"/>
      <c r="JAE14" s="5"/>
      <c r="JAF14" s="5"/>
      <c r="JAG14" s="8"/>
      <c r="JAH14" s="10"/>
      <c r="JAI14" s="68"/>
      <c r="JAJ14" s="20"/>
      <c r="JAK14" s="57"/>
      <c r="JAL14" s="21"/>
      <c r="JAM14" s="22"/>
      <c r="JAN14" s="3"/>
      <c r="JAO14" s="5"/>
      <c r="JAP14" s="5"/>
      <c r="JAQ14" s="8"/>
      <c r="JAR14" s="10"/>
      <c r="JAS14" s="68"/>
      <c r="JAT14" s="20"/>
      <c r="JAU14" s="57"/>
      <c r="JAV14" s="21"/>
      <c r="JAW14" s="22"/>
      <c r="JAX14" s="3"/>
      <c r="JAY14" s="5"/>
      <c r="JAZ14" s="5"/>
      <c r="JBA14" s="8"/>
      <c r="JBB14" s="10"/>
      <c r="JBC14" s="68"/>
      <c r="JBD14" s="20"/>
      <c r="JBE14" s="57"/>
      <c r="JBF14" s="21"/>
      <c r="JBG14" s="22"/>
      <c r="JBH14" s="3"/>
      <c r="JBI14" s="5"/>
      <c r="JBJ14" s="5"/>
      <c r="JBK14" s="8"/>
      <c r="JBL14" s="10"/>
      <c r="JBM14" s="68"/>
      <c r="JBN14" s="20"/>
      <c r="JBO14" s="57"/>
      <c r="JBP14" s="21"/>
      <c r="JBQ14" s="22"/>
      <c r="JBR14" s="3"/>
      <c r="JBS14" s="5"/>
      <c r="JBT14" s="5"/>
      <c r="JBU14" s="8"/>
      <c r="JBV14" s="10"/>
      <c r="JBW14" s="68"/>
      <c r="JBX14" s="20"/>
      <c r="JBY14" s="57"/>
      <c r="JBZ14" s="21"/>
      <c r="JCA14" s="22"/>
      <c r="JCB14" s="3"/>
      <c r="JCC14" s="5"/>
      <c r="JCD14" s="5"/>
      <c r="JCE14" s="8"/>
      <c r="JCF14" s="10"/>
      <c r="JCG14" s="68"/>
      <c r="JCH14" s="20"/>
      <c r="JCI14" s="57"/>
      <c r="JCJ14" s="21"/>
      <c r="JCK14" s="22"/>
      <c r="JCL14" s="3"/>
      <c r="JCM14" s="5"/>
      <c r="JCN14" s="5"/>
      <c r="JCO14" s="8"/>
      <c r="JCP14" s="10"/>
      <c r="JCQ14" s="68"/>
      <c r="JCR14" s="20"/>
      <c r="JCS14" s="57"/>
      <c r="JCT14" s="21"/>
      <c r="JCU14" s="22"/>
      <c r="JCV14" s="3"/>
      <c r="JCW14" s="5"/>
      <c r="JCX14" s="5"/>
      <c r="JCY14" s="8"/>
      <c r="JCZ14" s="10"/>
      <c r="JDA14" s="68"/>
      <c r="JDB14" s="20"/>
      <c r="JDC14" s="57"/>
      <c r="JDD14" s="21"/>
      <c r="JDE14" s="22"/>
      <c r="JDF14" s="3"/>
      <c r="JDG14" s="5"/>
      <c r="JDH14" s="5"/>
      <c r="JDI14" s="8"/>
      <c r="JDJ14" s="10"/>
      <c r="JDK14" s="68"/>
      <c r="JDL14" s="20"/>
      <c r="JDM14" s="57"/>
      <c r="JDN14" s="21"/>
      <c r="JDO14" s="22"/>
      <c r="JDP14" s="3"/>
      <c r="JDQ14" s="5"/>
      <c r="JDR14" s="5"/>
      <c r="JDS14" s="8"/>
      <c r="JDT14" s="10"/>
      <c r="JDU14" s="68"/>
      <c r="JDV14" s="20"/>
      <c r="JDW14" s="57"/>
      <c r="JDX14" s="21"/>
      <c r="JDY14" s="22"/>
      <c r="JDZ14" s="3"/>
      <c r="JEA14" s="5"/>
      <c r="JEB14" s="5"/>
      <c r="JEC14" s="8"/>
      <c r="JED14" s="10"/>
      <c r="JEE14" s="68"/>
      <c r="JEF14" s="20"/>
      <c r="JEG14" s="57"/>
      <c r="JEH14" s="21"/>
      <c r="JEI14" s="22"/>
      <c r="JEJ14" s="3"/>
      <c r="JEK14" s="5"/>
      <c r="JEL14" s="5"/>
      <c r="JEM14" s="8"/>
      <c r="JEN14" s="10"/>
      <c r="JEO14" s="68"/>
      <c r="JEP14" s="20"/>
      <c r="JEQ14" s="57"/>
      <c r="JER14" s="21"/>
      <c r="JES14" s="22"/>
      <c r="JET14" s="3"/>
      <c r="JEU14" s="5"/>
      <c r="JEV14" s="5"/>
      <c r="JEW14" s="8"/>
      <c r="JEX14" s="10"/>
      <c r="JEY14" s="68"/>
      <c r="JEZ14" s="20"/>
      <c r="JFA14" s="57"/>
      <c r="JFB14" s="21"/>
      <c r="JFC14" s="22"/>
      <c r="JFD14" s="3"/>
      <c r="JFE14" s="5"/>
      <c r="JFF14" s="5"/>
      <c r="JFG14" s="8"/>
      <c r="JFH14" s="10"/>
      <c r="JFI14" s="68"/>
      <c r="JFJ14" s="20"/>
      <c r="JFK14" s="57"/>
      <c r="JFL14" s="21"/>
      <c r="JFM14" s="22"/>
      <c r="JFN14" s="3"/>
      <c r="JFO14" s="5"/>
      <c r="JFP14" s="5"/>
      <c r="JFQ14" s="8"/>
      <c r="JFR14" s="10"/>
      <c r="JFS14" s="68"/>
      <c r="JFT14" s="20"/>
      <c r="JFU14" s="57"/>
      <c r="JFV14" s="21"/>
      <c r="JFW14" s="22"/>
      <c r="JFX14" s="3"/>
      <c r="JFY14" s="5"/>
      <c r="JFZ14" s="5"/>
      <c r="JGA14" s="8"/>
      <c r="JGB14" s="10"/>
      <c r="JGC14" s="68"/>
      <c r="JGD14" s="20"/>
      <c r="JGE14" s="57"/>
      <c r="JGF14" s="21"/>
      <c r="JGG14" s="22"/>
      <c r="JGH14" s="3"/>
      <c r="JGI14" s="5"/>
      <c r="JGJ14" s="5"/>
      <c r="JGK14" s="8"/>
      <c r="JGL14" s="10"/>
      <c r="JGM14" s="68"/>
      <c r="JGN14" s="20"/>
      <c r="JGO14" s="57"/>
      <c r="JGP14" s="21"/>
      <c r="JGQ14" s="22"/>
      <c r="JGR14" s="3"/>
      <c r="JGS14" s="5"/>
      <c r="JGT14" s="5"/>
      <c r="JGU14" s="8"/>
      <c r="JGV14" s="10"/>
      <c r="JGW14" s="68"/>
      <c r="JGX14" s="20"/>
      <c r="JGY14" s="57"/>
      <c r="JGZ14" s="21"/>
      <c r="JHA14" s="22"/>
      <c r="JHB14" s="3"/>
      <c r="JHC14" s="5"/>
      <c r="JHD14" s="5"/>
      <c r="JHE14" s="8"/>
      <c r="JHF14" s="10"/>
      <c r="JHG14" s="68"/>
      <c r="JHH14" s="20"/>
      <c r="JHI14" s="57"/>
      <c r="JHJ14" s="21"/>
      <c r="JHK14" s="22"/>
      <c r="JHL14" s="3"/>
      <c r="JHM14" s="5"/>
      <c r="JHN14" s="5"/>
      <c r="JHO14" s="8"/>
      <c r="JHP14" s="10"/>
      <c r="JHQ14" s="68"/>
      <c r="JHR14" s="20"/>
      <c r="JHS14" s="57"/>
      <c r="JHT14" s="21"/>
      <c r="JHU14" s="22"/>
      <c r="JHV14" s="3"/>
      <c r="JHW14" s="5"/>
      <c r="JHX14" s="5"/>
      <c r="JHY14" s="8"/>
      <c r="JHZ14" s="10"/>
      <c r="JIA14" s="68"/>
      <c r="JIB14" s="20"/>
      <c r="JIC14" s="57"/>
      <c r="JID14" s="21"/>
      <c r="JIE14" s="22"/>
      <c r="JIF14" s="3"/>
      <c r="JIG14" s="5"/>
      <c r="JIH14" s="5"/>
      <c r="JII14" s="8"/>
      <c r="JIJ14" s="10"/>
      <c r="JIK14" s="68"/>
      <c r="JIL14" s="20"/>
      <c r="JIM14" s="57"/>
      <c r="JIN14" s="21"/>
      <c r="JIO14" s="22"/>
      <c r="JIP14" s="3"/>
      <c r="JIQ14" s="5"/>
      <c r="JIR14" s="5"/>
      <c r="JIS14" s="8"/>
      <c r="JIT14" s="10"/>
      <c r="JIU14" s="68"/>
      <c r="JIV14" s="20"/>
      <c r="JIW14" s="57"/>
      <c r="JIX14" s="21"/>
      <c r="JIY14" s="22"/>
      <c r="JIZ14" s="3"/>
      <c r="JJA14" s="5"/>
      <c r="JJB14" s="5"/>
      <c r="JJC14" s="8"/>
      <c r="JJD14" s="10"/>
      <c r="JJE14" s="68"/>
      <c r="JJF14" s="20"/>
      <c r="JJG14" s="57"/>
      <c r="JJH14" s="21"/>
      <c r="JJI14" s="22"/>
      <c r="JJJ14" s="3"/>
      <c r="JJK14" s="5"/>
      <c r="JJL14" s="5"/>
      <c r="JJM14" s="8"/>
      <c r="JJN14" s="10"/>
      <c r="JJO14" s="68"/>
      <c r="JJP14" s="20"/>
      <c r="JJQ14" s="57"/>
      <c r="JJR14" s="21"/>
      <c r="JJS14" s="22"/>
      <c r="JJT14" s="3"/>
      <c r="JJU14" s="5"/>
      <c r="JJV14" s="5"/>
      <c r="JJW14" s="8"/>
      <c r="JJX14" s="10"/>
      <c r="JJY14" s="68"/>
      <c r="JJZ14" s="20"/>
      <c r="JKA14" s="57"/>
      <c r="JKB14" s="21"/>
      <c r="JKC14" s="22"/>
      <c r="JKD14" s="3"/>
      <c r="JKE14" s="5"/>
      <c r="JKF14" s="5"/>
      <c r="JKG14" s="8"/>
      <c r="JKH14" s="10"/>
      <c r="JKI14" s="68"/>
      <c r="JKJ14" s="20"/>
      <c r="JKK14" s="57"/>
      <c r="JKL14" s="21"/>
      <c r="JKM14" s="22"/>
      <c r="JKN14" s="3"/>
      <c r="JKO14" s="5"/>
      <c r="JKP14" s="5"/>
      <c r="JKQ14" s="8"/>
      <c r="JKR14" s="10"/>
      <c r="JKS14" s="68"/>
      <c r="JKT14" s="20"/>
      <c r="JKU14" s="57"/>
      <c r="JKV14" s="21"/>
      <c r="JKW14" s="22"/>
      <c r="JKX14" s="3"/>
      <c r="JKY14" s="5"/>
      <c r="JKZ14" s="5"/>
      <c r="JLA14" s="8"/>
      <c r="JLB14" s="10"/>
      <c r="JLC14" s="68"/>
      <c r="JLD14" s="20"/>
      <c r="JLE14" s="57"/>
      <c r="JLF14" s="21"/>
      <c r="JLG14" s="22"/>
      <c r="JLH14" s="3"/>
      <c r="JLI14" s="5"/>
      <c r="JLJ14" s="5"/>
      <c r="JLK14" s="8"/>
      <c r="JLL14" s="10"/>
      <c r="JLM14" s="68"/>
      <c r="JLN14" s="20"/>
      <c r="JLO14" s="57"/>
      <c r="JLP14" s="21"/>
      <c r="JLQ14" s="22"/>
      <c r="JLR14" s="3"/>
      <c r="JLS14" s="5"/>
      <c r="JLT14" s="5"/>
      <c r="JLU14" s="8"/>
      <c r="JLV14" s="10"/>
      <c r="JLW14" s="68"/>
      <c r="JLX14" s="20"/>
      <c r="JLY14" s="57"/>
      <c r="JLZ14" s="21"/>
      <c r="JMA14" s="22"/>
      <c r="JMB14" s="3"/>
      <c r="JMC14" s="5"/>
      <c r="JMD14" s="5"/>
      <c r="JME14" s="8"/>
      <c r="JMF14" s="10"/>
      <c r="JMG14" s="68"/>
      <c r="JMH14" s="20"/>
      <c r="JMI14" s="57"/>
      <c r="JMJ14" s="21"/>
      <c r="JMK14" s="22"/>
      <c r="JML14" s="3"/>
      <c r="JMM14" s="5"/>
      <c r="JMN14" s="5"/>
      <c r="JMO14" s="8"/>
      <c r="JMP14" s="10"/>
      <c r="JMQ14" s="68"/>
      <c r="JMR14" s="20"/>
      <c r="JMS14" s="57"/>
      <c r="JMT14" s="21"/>
      <c r="JMU14" s="22"/>
      <c r="JMV14" s="3"/>
      <c r="JMW14" s="5"/>
      <c r="JMX14" s="5"/>
      <c r="JMY14" s="8"/>
      <c r="JMZ14" s="10"/>
      <c r="JNA14" s="68"/>
      <c r="JNB14" s="20"/>
      <c r="JNC14" s="57"/>
      <c r="JND14" s="21"/>
      <c r="JNE14" s="22"/>
      <c r="JNF14" s="3"/>
      <c r="JNG14" s="5"/>
      <c r="JNH14" s="5"/>
      <c r="JNI14" s="8"/>
      <c r="JNJ14" s="10"/>
      <c r="JNK14" s="68"/>
      <c r="JNL14" s="20"/>
      <c r="JNM14" s="57"/>
      <c r="JNN14" s="21"/>
      <c r="JNO14" s="22"/>
      <c r="JNP14" s="3"/>
      <c r="JNQ14" s="5"/>
      <c r="JNR14" s="5"/>
      <c r="JNS14" s="8"/>
      <c r="JNT14" s="10"/>
      <c r="JNU14" s="68"/>
      <c r="JNV14" s="20"/>
      <c r="JNW14" s="57"/>
      <c r="JNX14" s="21"/>
      <c r="JNY14" s="22"/>
      <c r="JNZ14" s="3"/>
      <c r="JOA14" s="5"/>
      <c r="JOB14" s="5"/>
      <c r="JOC14" s="8"/>
      <c r="JOD14" s="10"/>
      <c r="JOE14" s="68"/>
      <c r="JOF14" s="20"/>
      <c r="JOG14" s="57"/>
      <c r="JOH14" s="21"/>
      <c r="JOI14" s="22"/>
      <c r="JOJ14" s="3"/>
      <c r="JOK14" s="5"/>
      <c r="JOL14" s="5"/>
      <c r="JOM14" s="8"/>
      <c r="JON14" s="10"/>
      <c r="JOO14" s="68"/>
      <c r="JOP14" s="20"/>
      <c r="JOQ14" s="57"/>
      <c r="JOR14" s="21"/>
      <c r="JOS14" s="22"/>
      <c r="JOT14" s="3"/>
      <c r="JOU14" s="5"/>
      <c r="JOV14" s="5"/>
      <c r="JOW14" s="8"/>
      <c r="JOX14" s="10"/>
      <c r="JOY14" s="68"/>
      <c r="JOZ14" s="20"/>
      <c r="JPA14" s="57"/>
      <c r="JPB14" s="21"/>
      <c r="JPC14" s="22"/>
      <c r="JPD14" s="3"/>
      <c r="JPE14" s="5"/>
      <c r="JPF14" s="5"/>
      <c r="JPG14" s="8"/>
      <c r="JPH14" s="10"/>
      <c r="JPI14" s="68"/>
      <c r="JPJ14" s="20"/>
      <c r="JPK14" s="57"/>
      <c r="JPL14" s="21"/>
      <c r="JPM14" s="22"/>
      <c r="JPN14" s="3"/>
      <c r="JPO14" s="5"/>
      <c r="JPP14" s="5"/>
      <c r="JPQ14" s="8"/>
      <c r="JPR14" s="10"/>
      <c r="JPS14" s="68"/>
      <c r="JPT14" s="20"/>
      <c r="JPU14" s="57"/>
      <c r="JPV14" s="21"/>
      <c r="JPW14" s="22"/>
      <c r="JPX14" s="3"/>
      <c r="JPY14" s="5"/>
      <c r="JPZ14" s="5"/>
      <c r="JQA14" s="8"/>
      <c r="JQB14" s="10"/>
      <c r="JQC14" s="68"/>
      <c r="JQD14" s="20"/>
      <c r="JQE14" s="57"/>
      <c r="JQF14" s="21"/>
      <c r="JQG14" s="22"/>
      <c r="JQH14" s="3"/>
      <c r="JQI14" s="5"/>
      <c r="JQJ14" s="5"/>
      <c r="JQK14" s="8"/>
      <c r="JQL14" s="10"/>
      <c r="JQM14" s="68"/>
      <c r="JQN14" s="20"/>
      <c r="JQO14" s="57"/>
      <c r="JQP14" s="21"/>
      <c r="JQQ14" s="22"/>
      <c r="JQR14" s="3"/>
      <c r="JQS14" s="5"/>
      <c r="JQT14" s="5"/>
      <c r="JQU14" s="8"/>
      <c r="JQV14" s="10"/>
      <c r="JQW14" s="68"/>
      <c r="JQX14" s="20"/>
      <c r="JQY14" s="57"/>
      <c r="JQZ14" s="21"/>
      <c r="JRA14" s="22"/>
      <c r="JRB14" s="3"/>
      <c r="JRC14" s="5"/>
      <c r="JRD14" s="5"/>
      <c r="JRE14" s="8"/>
      <c r="JRF14" s="10"/>
      <c r="JRG14" s="68"/>
      <c r="JRH14" s="20"/>
      <c r="JRI14" s="57"/>
      <c r="JRJ14" s="21"/>
      <c r="JRK14" s="22"/>
      <c r="JRL14" s="3"/>
      <c r="JRM14" s="5"/>
      <c r="JRN14" s="5"/>
      <c r="JRO14" s="8"/>
      <c r="JRP14" s="10"/>
      <c r="JRQ14" s="68"/>
      <c r="JRR14" s="20"/>
      <c r="JRS14" s="57"/>
      <c r="JRT14" s="21"/>
      <c r="JRU14" s="22"/>
      <c r="JRV14" s="3"/>
      <c r="JRW14" s="5"/>
      <c r="JRX14" s="5"/>
      <c r="JRY14" s="8"/>
      <c r="JRZ14" s="10"/>
      <c r="JSA14" s="68"/>
      <c r="JSB14" s="20"/>
      <c r="JSC14" s="57"/>
      <c r="JSD14" s="21"/>
      <c r="JSE14" s="22"/>
      <c r="JSF14" s="3"/>
      <c r="JSG14" s="5"/>
      <c r="JSH14" s="5"/>
      <c r="JSI14" s="8"/>
      <c r="JSJ14" s="10"/>
      <c r="JSK14" s="68"/>
      <c r="JSL14" s="20"/>
      <c r="JSM14" s="57"/>
      <c r="JSN14" s="21"/>
      <c r="JSO14" s="22"/>
      <c r="JSP14" s="3"/>
      <c r="JSQ14" s="5"/>
      <c r="JSR14" s="5"/>
      <c r="JSS14" s="8"/>
      <c r="JST14" s="10"/>
      <c r="JSU14" s="68"/>
      <c r="JSV14" s="20"/>
      <c r="JSW14" s="57"/>
      <c r="JSX14" s="21"/>
      <c r="JSY14" s="22"/>
      <c r="JSZ14" s="3"/>
      <c r="JTA14" s="5"/>
      <c r="JTB14" s="5"/>
      <c r="JTC14" s="8"/>
      <c r="JTD14" s="10"/>
      <c r="JTE14" s="68"/>
      <c r="JTF14" s="20"/>
      <c r="JTG14" s="57"/>
      <c r="JTH14" s="21"/>
      <c r="JTI14" s="22"/>
      <c r="JTJ14" s="3"/>
      <c r="JTK14" s="5"/>
      <c r="JTL14" s="5"/>
      <c r="JTM14" s="8"/>
      <c r="JTN14" s="10"/>
      <c r="JTO14" s="68"/>
      <c r="JTP14" s="20"/>
      <c r="JTQ14" s="57"/>
      <c r="JTR14" s="21"/>
      <c r="JTS14" s="22"/>
      <c r="JTT14" s="3"/>
      <c r="JTU14" s="5"/>
      <c r="JTV14" s="5"/>
      <c r="JTW14" s="8"/>
      <c r="JTX14" s="10"/>
      <c r="JTY14" s="68"/>
      <c r="JTZ14" s="20"/>
      <c r="JUA14" s="57"/>
      <c r="JUB14" s="21"/>
      <c r="JUC14" s="22"/>
      <c r="JUD14" s="3"/>
      <c r="JUE14" s="5"/>
      <c r="JUF14" s="5"/>
      <c r="JUG14" s="8"/>
      <c r="JUH14" s="10"/>
      <c r="JUI14" s="68"/>
      <c r="JUJ14" s="20"/>
      <c r="JUK14" s="57"/>
      <c r="JUL14" s="21"/>
      <c r="JUM14" s="22"/>
      <c r="JUN14" s="3"/>
      <c r="JUO14" s="5"/>
      <c r="JUP14" s="5"/>
      <c r="JUQ14" s="8"/>
      <c r="JUR14" s="10"/>
      <c r="JUS14" s="68"/>
      <c r="JUT14" s="20"/>
      <c r="JUU14" s="57"/>
      <c r="JUV14" s="21"/>
      <c r="JUW14" s="22"/>
      <c r="JUX14" s="3"/>
      <c r="JUY14" s="5"/>
      <c r="JUZ14" s="5"/>
      <c r="JVA14" s="8"/>
      <c r="JVB14" s="10"/>
      <c r="JVC14" s="68"/>
      <c r="JVD14" s="20"/>
      <c r="JVE14" s="57"/>
      <c r="JVF14" s="21"/>
      <c r="JVG14" s="22"/>
      <c r="JVH14" s="3"/>
      <c r="JVI14" s="5"/>
      <c r="JVJ14" s="5"/>
      <c r="JVK14" s="8"/>
      <c r="JVL14" s="10"/>
      <c r="JVM14" s="68"/>
      <c r="JVN14" s="20"/>
      <c r="JVO14" s="57"/>
      <c r="JVP14" s="21"/>
      <c r="JVQ14" s="22"/>
      <c r="JVR14" s="3"/>
      <c r="JVS14" s="5"/>
      <c r="JVT14" s="5"/>
      <c r="JVU14" s="8"/>
      <c r="JVV14" s="10"/>
      <c r="JVW14" s="68"/>
      <c r="JVX14" s="20"/>
      <c r="JVY14" s="57"/>
      <c r="JVZ14" s="21"/>
      <c r="JWA14" s="22"/>
      <c r="JWB14" s="3"/>
      <c r="JWC14" s="5"/>
      <c r="JWD14" s="5"/>
      <c r="JWE14" s="8"/>
      <c r="JWF14" s="10"/>
      <c r="JWG14" s="68"/>
      <c r="JWH14" s="20"/>
      <c r="JWI14" s="57"/>
      <c r="JWJ14" s="21"/>
      <c r="JWK14" s="22"/>
      <c r="JWL14" s="3"/>
      <c r="JWM14" s="5"/>
      <c r="JWN14" s="5"/>
      <c r="JWO14" s="8"/>
      <c r="JWP14" s="10"/>
      <c r="JWQ14" s="68"/>
      <c r="JWR14" s="20"/>
      <c r="JWS14" s="57"/>
      <c r="JWT14" s="21"/>
      <c r="JWU14" s="22"/>
      <c r="JWV14" s="3"/>
      <c r="JWW14" s="5"/>
      <c r="JWX14" s="5"/>
      <c r="JWY14" s="8"/>
      <c r="JWZ14" s="10"/>
      <c r="JXA14" s="68"/>
      <c r="JXB14" s="20"/>
      <c r="JXC14" s="57"/>
      <c r="JXD14" s="21"/>
      <c r="JXE14" s="22"/>
      <c r="JXF14" s="3"/>
      <c r="JXG14" s="5"/>
      <c r="JXH14" s="5"/>
      <c r="JXI14" s="8"/>
      <c r="JXJ14" s="10"/>
      <c r="JXK14" s="68"/>
      <c r="JXL14" s="20"/>
      <c r="JXM14" s="57"/>
      <c r="JXN14" s="21"/>
      <c r="JXO14" s="22"/>
      <c r="JXP14" s="3"/>
      <c r="JXQ14" s="5"/>
      <c r="JXR14" s="5"/>
      <c r="JXS14" s="8"/>
      <c r="JXT14" s="10"/>
      <c r="JXU14" s="68"/>
      <c r="JXV14" s="20"/>
      <c r="JXW14" s="57"/>
      <c r="JXX14" s="21"/>
      <c r="JXY14" s="22"/>
      <c r="JXZ14" s="3"/>
      <c r="JYA14" s="5"/>
      <c r="JYB14" s="5"/>
      <c r="JYC14" s="8"/>
      <c r="JYD14" s="10"/>
      <c r="JYE14" s="68"/>
      <c r="JYF14" s="20"/>
      <c r="JYG14" s="57"/>
      <c r="JYH14" s="21"/>
      <c r="JYI14" s="22"/>
      <c r="JYJ14" s="3"/>
      <c r="JYK14" s="5"/>
      <c r="JYL14" s="5"/>
      <c r="JYM14" s="8"/>
      <c r="JYN14" s="10"/>
      <c r="JYO14" s="68"/>
      <c r="JYP14" s="20"/>
      <c r="JYQ14" s="57"/>
      <c r="JYR14" s="21"/>
      <c r="JYS14" s="22"/>
      <c r="JYT14" s="3"/>
      <c r="JYU14" s="5"/>
      <c r="JYV14" s="5"/>
      <c r="JYW14" s="8"/>
      <c r="JYX14" s="10"/>
      <c r="JYY14" s="68"/>
      <c r="JYZ14" s="20"/>
      <c r="JZA14" s="57"/>
      <c r="JZB14" s="21"/>
      <c r="JZC14" s="22"/>
      <c r="JZD14" s="3"/>
      <c r="JZE14" s="5"/>
      <c r="JZF14" s="5"/>
      <c r="JZG14" s="8"/>
      <c r="JZH14" s="10"/>
      <c r="JZI14" s="68"/>
      <c r="JZJ14" s="20"/>
      <c r="JZK14" s="57"/>
      <c r="JZL14" s="21"/>
      <c r="JZM14" s="22"/>
      <c r="JZN14" s="3"/>
      <c r="JZO14" s="5"/>
      <c r="JZP14" s="5"/>
      <c r="JZQ14" s="8"/>
      <c r="JZR14" s="10"/>
      <c r="JZS14" s="68"/>
      <c r="JZT14" s="20"/>
      <c r="JZU14" s="57"/>
      <c r="JZV14" s="21"/>
      <c r="JZW14" s="22"/>
      <c r="JZX14" s="3"/>
      <c r="JZY14" s="5"/>
      <c r="JZZ14" s="5"/>
      <c r="KAA14" s="8"/>
      <c r="KAB14" s="10"/>
      <c r="KAC14" s="68"/>
      <c r="KAD14" s="20"/>
      <c r="KAE14" s="57"/>
      <c r="KAF14" s="21"/>
      <c r="KAG14" s="22"/>
      <c r="KAH14" s="3"/>
      <c r="KAI14" s="5"/>
      <c r="KAJ14" s="5"/>
      <c r="KAK14" s="8"/>
      <c r="KAL14" s="10"/>
      <c r="KAM14" s="68"/>
      <c r="KAN14" s="20"/>
      <c r="KAO14" s="57"/>
      <c r="KAP14" s="21"/>
      <c r="KAQ14" s="22"/>
      <c r="KAR14" s="3"/>
      <c r="KAS14" s="5"/>
      <c r="KAT14" s="5"/>
      <c r="KAU14" s="8"/>
      <c r="KAV14" s="10"/>
      <c r="KAW14" s="68"/>
      <c r="KAX14" s="20"/>
      <c r="KAY14" s="57"/>
      <c r="KAZ14" s="21"/>
      <c r="KBA14" s="22"/>
      <c r="KBB14" s="3"/>
      <c r="KBC14" s="5"/>
      <c r="KBD14" s="5"/>
      <c r="KBE14" s="8"/>
      <c r="KBF14" s="10"/>
      <c r="KBG14" s="68"/>
      <c r="KBH14" s="20"/>
      <c r="KBI14" s="57"/>
      <c r="KBJ14" s="21"/>
      <c r="KBK14" s="22"/>
      <c r="KBL14" s="3"/>
      <c r="KBM14" s="5"/>
      <c r="KBN14" s="5"/>
      <c r="KBO14" s="8"/>
      <c r="KBP14" s="10"/>
      <c r="KBQ14" s="68"/>
      <c r="KBR14" s="20"/>
      <c r="KBS14" s="57"/>
      <c r="KBT14" s="21"/>
      <c r="KBU14" s="22"/>
      <c r="KBV14" s="3"/>
      <c r="KBW14" s="5"/>
      <c r="KBX14" s="5"/>
      <c r="KBY14" s="8"/>
      <c r="KBZ14" s="10"/>
      <c r="KCA14" s="68"/>
      <c r="KCB14" s="20"/>
      <c r="KCC14" s="57"/>
      <c r="KCD14" s="21"/>
      <c r="KCE14" s="22"/>
      <c r="KCF14" s="3"/>
      <c r="KCG14" s="5"/>
      <c r="KCH14" s="5"/>
      <c r="KCI14" s="8"/>
      <c r="KCJ14" s="10"/>
      <c r="KCK14" s="68"/>
      <c r="KCL14" s="20"/>
      <c r="KCM14" s="57"/>
      <c r="KCN14" s="21"/>
      <c r="KCO14" s="22"/>
      <c r="KCP14" s="3"/>
      <c r="KCQ14" s="5"/>
      <c r="KCR14" s="5"/>
      <c r="KCS14" s="8"/>
      <c r="KCT14" s="10"/>
      <c r="KCU14" s="68"/>
      <c r="KCV14" s="20"/>
      <c r="KCW14" s="57"/>
      <c r="KCX14" s="21"/>
      <c r="KCY14" s="22"/>
      <c r="KCZ14" s="3"/>
      <c r="KDA14" s="5"/>
      <c r="KDB14" s="5"/>
      <c r="KDC14" s="8"/>
      <c r="KDD14" s="10"/>
      <c r="KDE14" s="68"/>
      <c r="KDF14" s="20"/>
      <c r="KDG14" s="57"/>
      <c r="KDH14" s="21"/>
      <c r="KDI14" s="22"/>
      <c r="KDJ14" s="3"/>
      <c r="KDK14" s="5"/>
      <c r="KDL14" s="5"/>
      <c r="KDM14" s="8"/>
      <c r="KDN14" s="10"/>
      <c r="KDO14" s="68"/>
      <c r="KDP14" s="20"/>
      <c r="KDQ14" s="57"/>
      <c r="KDR14" s="21"/>
      <c r="KDS14" s="22"/>
      <c r="KDT14" s="3"/>
      <c r="KDU14" s="5"/>
      <c r="KDV14" s="5"/>
      <c r="KDW14" s="8"/>
      <c r="KDX14" s="10"/>
      <c r="KDY14" s="68"/>
      <c r="KDZ14" s="20"/>
      <c r="KEA14" s="57"/>
      <c r="KEB14" s="21"/>
      <c r="KEC14" s="22"/>
      <c r="KED14" s="3"/>
      <c r="KEE14" s="5"/>
      <c r="KEF14" s="5"/>
      <c r="KEG14" s="8"/>
      <c r="KEH14" s="10"/>
      <c r="KEI14" s="68"/>
      <c r="KEJ14" s="20"/>
      <c r="KEK14" s="57"/>
      <c r="KEL14" s="21"/>
      <c r="KEM14" s="22"/>
      <c r="KEN14" s="3"/>
      <c r="KEO14" s="5"/>
      <c r="KEP14" s="5"/>
      <c r="KEQ14" s="8"/>
      <c r="KER14" s="10"/>
      <c r="KES14" s="68"/>
      <c r="KET14" s="20"/>
      <c r="KEU14" s="57"/>
      <c r="KEV14" s="21"/>
      <c r="KEW14" s="22"/>
      <c r="KEX14" s="3"/>
      <c r="KEY14" s="5"/>
      <c r="KEZ14" s="5"/>
      <c r="KFA14" s="8"/>
      <c r="KFB14" s="10"/>
      <c r="KFC14" s="68"/>
      <c r="KFD14" s="20"/>
      <c r="KFE14" s="57"/>
      <c r="KFF14" s="21"/>
      <c r="KFG14" s="22"/>
      <c r="KFH14" s="3"/>
      <c r="KFI14" s="5"/>
      <c r="KFJ14" s="5"/>
      <c r="KFK14" s="8"/>
      <c r="KFL14" s="10"/>
      <c r="KFM14" s="68"/>
      <c r="KFN14" s="20"/>
      <c r="KFO14" s="57"/>
      <c r="KFP14" s="21"/>
      <c r="KFQ14" s="22"/>
      <c r="KFR14" s="3"/>
      <c r="KFS14" s="5"/>
      <c r="KFT14" s="5"/>
      <c r="KFU14" s="8"/>
      <c r="KFV14" s="10"/>
      <c r="KFW14" s="68"/>
      <c r="KFX14" s="20"/>
      <c r="KFY14" s="57"/>
      <c r="KFZ14" s="21"/>
      <c r="KGA14" s="22"/>
      <c r="KGB14" s="3"/>
      <c r="KGC14" s="5"/>
      <c r="KGD14" s="5"/>
      <c r="KGE14" s="8"/>
      <c r="KGF14" s="10"/>
      <c r="KGG14" s="68"/>
      <c r="KGH14" s="20"/>
      <c r="KGI14" s="57"/>
      <c r="KGJ14" s="21"/>
      <c r="KGK14" s="22"/>
      <c r="KGL14" s="3"/>
      <c r="KGM14" s="5"/>
      <c r="KGN14" s="5"/>
      <c r="KGO14" s="8"/>
      <c r="KGP14" s="10"/>
      <c r="KGQ14" s="68"/>
      <c r="KGR14" s="20"/>
      <c r="KGS14" s="57"/>
      <c r="KGT14" s="21"/>
      <c r="KGU14" s="22"/>
      <c r="KGV14" s="3"/>
      <c r="KGW14" s="5"/>
      <c r="KGX14" s="5"/>
      <c r="KGY14" s="8"/>
      <c r="KGZ14" s="10"/>
      <c r="KHA14" s="68"/>
      <c r="KHB14" s="20"/>
      <c r="KHC14" s="57"/>
      <c r="KHD14" s="21"/>
      <c r="KHE14" s="22"/>
      <c r="KHF14" s="3"/>
      <c r="KHG14" s="5"/>
      <c r="KHH14" s="5"/>
      <c r="KHI14" s="8"/>
      <c r="KHJ14" s="10"/>
      <c r="KHK14" s="68"/>
      <c r="KHL14" s="20"/>
      <c r="KHM14" s="57"/>
      <c r="KHN14" s="21"/>
      <c r="KHO14" s="22"/>
      <c r="KHP14" s="3"/>
      <c r="KHQ14" s="5"/>
      <c r="KHR14" s="5"/>
      <c r="KHS14" s="8"/>
      <c r="KHT14" s="10"/>
      <c r="KHU14" s="68"/>
      <c r="KHV14" s="20"/>
      <c r="KHW14" s="57"/>
      <c r="KHX14" s="21"/>
      <c r="KHY14" s="22"/>
      <c r="KHZ14" s="3"/>
      <c r="KIA14" s="5"/>
      <c r="KIB14" s="5"/>
      <c r="KIC14" s="8"/>
      <c r="KID14" s="10"/>
      <c r="KIE14" s="68"/>
      <c r="KIF14" s="20"/>
      <c r="KIG14" s="57"/>
      <c r="KIH14" s="21"/>
      <c r="KII14" s="22"/>
      <c r="KIJ14" s="3"/>
      <c r="KIK14" s="5"/>
      <c r="KIL14" s="5"/>
      <c r="KIM14" s="8"/>
      <c r="KIN14" s="10"/>
      <c r="KIO14" s="68"/>
      <c r="KIP14" s="20"/>
      <c r="KIQ14" s="57"/>
      <c r="KIR14" s="21"/>
      <c r="KIS14" s="22"/>
      <c r="KIT14" s="3"/>
      <c r="KIU14" s="5"/>
      <c r="KIV14" s="5"/>
      <c r="KIW14" s="8"/>
      <c r="KIX14" s="10"/>
      <c r="KIY14" s="68"/>
      <c r="KIZ14" s="20"/>
      <c r="KJA14" s="57"/>
      <c r="KJB14" s="21"/>
      <c r="KJC14" s="22"/>
      <c r="KJD14" s="3"/>
      <c r="KJE14" s="5"/>
      <c r="KJF14" s="5"/>
      <c r="KJG14" s="8"/>
      <c r="KJH14" s="10"/>
      <c r="KJI14" s="68"/>
      <c r="KJJ14" s="20"/>
      <c r="KJK14" s="57"/>
      <c r="KJL14" s="21"/>
      <c r="KJM14" s="22"/>
      <c r="KJN14" s="3"/>
      <c r="KJO14" s="5"/>
      <c r="KJP14" s="5"/>
      <c r="KJQ14" s="8"/>
      <c r="KJR14" s="10"/>
      <c r="KJS14" s="68"/>
      <c r="KJT14" s="20"/>
      <c r="KJU14" s="57"/>
      <c r="KJV14" s="21"/>
      <c r="KJW14" s="22"/>
      <c r="KJX14" s="3"/>
      <c r="KJY14" s="5"/>
      <c r="KJZ14" s="5"/>
      <c r="KKA14" s="8"/>
      <c r="KKB14" s="10"/>
      <c r="KKC14" s="68"/>
      <c r="KKD14" s="20"/>
      <c r="KKE14" s="57"/>
      <c r="KKF14" s="21"/>
      <c r="KKG14" s="22"/>
      <c r="KKH14" s="3"/>
      <c r="KKI14" s="5"/>
      <c r="KKJ14" s="5"/>
      <c r="KKK14" s="8"/>
      <c r="KKL14" s="10"/>
      <c r="KKM14" s="68"/>
      <c r="KKN14" s="20"/>
      <c r="KKO14" s="57"/>
      <c r="KKP14" s="21"/>
      <c r="KKQ14" s="22"/>
      <c r="KKR14" s="3"/>
      <c r="KKS14" s="5"/>
      <c r="KKT14" s="5"/>
      <c r="KKU14" s="8"/>
      <c r="KKV14" s="10"/>
      <c r="KKW14" s="68"/>
      <c r="KKX14" s="20"/>
      <c r="KKY14" s="57"/>
      <c r="KKZ14" s="21"/>
      <c r="KLA14" s="22"/>
      <c r="KLB14" s="3"/>
      <c r="KLC14" s="5"/>
      <c r="KLD14" s="5"/>
      <c r="KLE14" s="8"/>
      <c r="KLF14" s="10"/>
      <c r="KLG14" s="68"/>
      <c r="KLH14" s="20"/>
      <c r="KLI14" s="57"/>
      <c r="KLJ14" s="21"/>
      <c r="KLK14" s="22"/>
      <c r="KLL14" s="3"/>
      <c r="KLM14" s="5"/>
      <c r="KLN14" s="5"/>
      <c r="KLO14" s="8"/>
      <c r="KLP14" s="10"/>
      <c r="KLQ14" s="68"/>
      <c r="KLR14" s="20"/>
      <c r="KLS14" s="57"/>
      <c r="KLT14" s="21"/>
      <c r="KLU14" s="22"/>
      <c r="KLV14" s="3"/>
      <c r="KLW14" s="5"/>
      <c r="KLX14" s="5"/>
      <c r="KLY14" s="8"/>
      <c r="KLZ14" s="10"/>
      <c r="KMA14" s="68"/>
      <c r="KMB14" s="20"/>
      <c r="KMC14" s="57"/>
      <c r="KMD14" s="21"/>
      <c r="KME14" s="22"/>
      <c r="KMF14" s="3"/>
      <c r="KMG14" s="5"/>
      <c r="KMH14" s="5"/>
      <c r="KMI14" s="8"/>
      <c r="KMJ14" s="10"/>
      <c r="KMK14" s="68"/>
      <c r="KML14" s="20"/>
      <c r="KMM14" s="57"/>
      <c r="KMN14" s="21"/>
      <c r="KMO14" s="22"/>
      <c r="KMP14" s="3"/>
      <c r="KMQ14" s="5"/>
      <c r="KMR14" s="5"/>
      <c r="KMS14" s="8"/>
      <c r="KMT14" s="10"/>
      <c r="KMU14" s="68"/>
      <c r="KMV14" s="20"/>
      <c r="KMW14" s="57"/>
      <c r="KMX14" s="21"/>
      <c r="KMY14" s="22"/>
      <c r="KMZ14" s="3"/>
      <c r="KNA14" s="5"/>
      <c r="KNB14" s="5"/>
      <c r="KNC14" s="8"/>
      <c r="KND14" s="10"/>
      <c r="KNE14" s="68"/>
      <c r="KNF14" s="20"/>
      <c r="KNG14" s="57"/>
      <c r="KNH14" s="21"/>
      <c r="KNI14" s="22"/>
      <c r="KNJ14" s="3"/>
      <c r="KNK14" s="5"/>
      <c r="KNL14" s="5"/>
      <c r="KNM14" s="8"/>
      <c r="KNN14" s="10"/>
      <c r="KNO14" s="68"/>
      <c r="KNP14" s="20"/>
      <c r="KNQ14" s="57"/>
      <c r="KNR14" s="21"/>
      <c r="KNS14" s="22"/>
      <c r="KNT14" s="3"/>
      <c r="KNU14" s="5"/>
      <c r="KNV14" s="5"/>
      <c r="KNW14" s="8"/>
      <c r="KNX14" s="10"/>
      <c r="KNY14" s="68"/>
      <c r="KNZ14" s="20"/>
      <c r="KOA14" s="57"/>
      <c r="KOB14" s="21"/>
      <c r="KOC14" s="22"/>
      <c r="KOD14" s="3"/>
      <c r="KOE14" s="5"/>
      <c r="KOF14" s="5"/>
      <c r="KOG14" s="8"/>
      <c r="KOH14" s="10"/>
      <c r="KOI14" s="68"/>
      <c r="KOJ14" s="20"/>
      <c r="KOK14" s="57"/>
      <c r="KOL14" s="21"/>
      <c r="KOM14" s="22"/>
      <c r="KON14" s="3"/>
      <c r="KOO14" s="5"/>
      <c r="KOP14" s="5"/>
      <c r="KOQ14" s="8"/>
      <c r="KOR14" s="10"/>
      <c r="KOS14" s="68"/>
      <c r="KOT14" s="20"/>
      <c r="KOU14" s="57"/>
      <c r="KOV14" s="21"/>
      <c r="KOW14" s="22"/>
      <c r="KOX14" s="3"/>
      <c r="KOY14" s="5"/>
      <c r="KOZ14" s="5"/>
      <c r="KPA14" s="8"/>
      <c r="KPB14" s="10"/>
      <c r="KPC14" s="68"/>
      <c r="KPD14" s="20"/>
      <c r="KPE14" s="57"/>
      <c r="KPF14" s="21"/>
      <c r="KPG14" s="22"/>
      <c r="KPH14" s="3"/>
      <c r="KPI14" s="5"/>
      <c r="KPJ14" s="5"/>
      <c r="KPK14" s="8"/>
      <c r="KPL14" s="10"/>
      <c r="KPM14" s="68"/>
      <c r="KPN14" s="20"/>
      <c r="KPO14" s="57"/>
      <c r="KPP14" s="21"/>
      <c r="KPQ14" s="22"/>
      <c r="KPR14" s="3"/>
      <c r="KPS14" s="5"/>
      <c r="KPT14" s="5"/>
      <c r="KPU14" s="8"/>
      <c r="KPV14" s="10"/>
      <c r="KPW14" s="68"/>
      <c r="KPX14" s="20"/>
      <c r="KPY14" s="57"/>
      <c r="KPZ14" s="21"/>
      <c r="KQA14" s="22"/>
      <c r="KQB14" s="3"/>
      <c r="KQC14" s="5"/>
      <c r="KQD14" s="5"/>
      <c r="KQE14" s="8"/>
      <c r="KQF14" s="10"/>
      <c r="KQG14" s="68"/>
      <c r="KQH14" s="20"/>
      <c r="KQI14" s="57"/>
      <c r="KQJ14" s="21"/>
      <c r="KQK14" s="22"/>
      <c r="KQL14" s="3"/>
      <c r="KQM14" s="5"/>
      <c r="KQN14" s="5"/>
      <c r="KQO14" s="8"/>
      <c r="KQP14" s="10"/>
      <c r="KQQ14" s="68"/>
      <c r="KQR14" s="20"/>
      <c r="KQS14" s="57"/>
      <c r="KQT14" s="21"/>
      <c r="KQU14" s="22"/>
      <c r="KQV14" s="3"/>
      <c r="KQW14" s="5"/>
      <c r="KQX14" s="5"/>
      <c r="KQY14" s="8"/>
      <c r="KQZ14" s="10"/>
      <c r="KRA14" s="68"/>
      <c r="KRB14" s="20"/>
      <c r="KRC14" s="57"/>
      <c r="KRD14" s="21"/>
      <c r="KRE14" s="22"/>
      <c r="KRF14" s="3"/>
      <c r="KRG14" s="5"/>
      <c r="KRH14" s="5"/>
      <c r="KRI14" s="8"/>
      <c r="KRJ14" s="10"/>
      <c r="KRK14" s="68"/>
      <c r="KRL14" s="20"/>
      <c r="KRM14" s="57"/>
      <c r="KRN14" s="21"/>
      <c r="KRO14" s="22"/>
      <c r="KRP14" s="3"/>
      <c r="KRQ14" s="5"/>
      <c r="KRR14" s="5"/>
      <c r="KRS14" s="8"/>
      <c r="KRT14" s="10"/>
      <c r="KRU14" s="68"/>
      <c r="KRV14" s="20"/>
      <c r="KRW14" s="57"/>
      <c r="KRX14" s="21"/>
      <c r="KRY14" s="22"/>
      <c r="KRZ14" s="3"/>
      <c r="KSA14" s="5"/>
      <c r="KSB14" s="5"/>
      <c r="KSC14" s="8"/>
      <c r="KSD14" s="10"/>
      <c r="KSE14" s="68"/>
      <c r="KSF14" s="20"/>
      <c r="KSG14" s="57"/>
      <c r="KSH14" s="21"/>
      <c r="KSI14" s="22"/>
      <c r="KSJ14" s="3"/>
      <c r="KSK14" s="5"/>
      <c r="KSL14" s="5"/>
      <c r="KSM14" s="8"/>
      <c r="KSN14" s="10"/>
      <c r="KSO14" s="68"/>
      <c r="KSP14" s="20"/>
      <c r="KSQ14" s="57"/>
      <c r="KSR14" s="21"/>
      <c r="KSS14" s="22"/>
      <c r="KST14" s="3"/>
      <c r="KSU14" s="5"/>
      <c r="KSV14" s="5"/>
      <c r="KSW14" s="8"/>
      <c r="KSX14" s="10"/>
      <c r="KSY14" s="68"/>
      <c r="KSZ14" s="20"/>
      <c r="KTA14" s="57"/>
      <c r="KTB14" s="21"/>
      <c r="KTC14" s="22"/>
      <c r="KTD14" s="3"/>
      <c r="KTE14" s="5"/>
      <c r="KTF14" s="5"/>
      <c r="KTG14" s="8"/>
      <c r="KTH14" s="10"/>
      <c r="KTI14" s="68"/>
      <c r="KTJ14" s="20"/>
      <c r="KTK14" s="57"/>
      <c r="KTL14" s="21"/>
      <c r="KTM14" s="22"/>
      <c r="KTN14" s="3"/>
      <c r="KTO14" s="5"/>
      <c r="KTP14" s="5"/>
      <c r="KTQ14" s="8"/>
      <c r="KTR14" s="10"/>
      <c r="KTS14" s="68"/>
      <c r="KTT14" s="20"/>
      <c r="KTU14" s="57"/>
      <c r="KTV14" s="21"/>
      <c r="KTW14" s="22"/>
      <c r="KTX14" s="3"/>
      <c r="KTY14" s="5"/>
      <c r="KTZ14" s="5"/>
      <c r="KUA14" s="8"/>
      <c r="KUB14" s="10"/>
      <c r="KUC14" s="68"/>
      <c r="KUD14" s="20"/>
      <c r="KUE14" s="57"/>
      <c r="KUF14" s="21"/>
      <c r="KUG14" s="22"/>
      <c r="KUH14" s="3"/>
      <c r="KUI14" s="5"/>
      <c r="KUJ14" s="5"/>
      <c r="KUK14" s="8"/>
      <c r="KUL14" s="10"/>
      <c r="KUM14" s="68"/>
      <c r="KUN14" s="20"/>
      <c r="KUO14" s="57"/>
      <c r="KUP14" s="21"/>
      <c r="KUQ14" s="22"/>
      <c r="KUR14" s="3"/>
      <c r="KUS14" s="5"/>
      <c r="KUT14" s="5"/>
      <c r="KUU14" s="8"/>
      <c r="KUV14" s="10"/>
      <c r="KUW14" s="68"/>
      <c r="KUX14" s="20"/>
      <c r="KUY14" s="57"/>
      <c r="KUZ14" s="21"/>
      <c r="KVA14" s="22"/>
      <c r="KVB14" s="3"/>
      <c r="KVC14" s="5"/>
      <c r="KVD14" s="5"/>
      <c r="KVE14" s="8"/>
      <c r="KVF14" s="10"/>
      <c r="KVG14" s="68"/>
      <c r="KVH14" s="20"/>
      <c r="KVI14" s="57"/>
      <c r="KVJ14" s="21"/>
      <c r="KVK14" s="22"/>
      <c r="KVL14" s="3"/>
      <c r="KVM14" s="5"/>
      <c r="KVN14" s="5"/>
      <c r="KVO14" s="8"/>
      <c r="KVP14" s="10"/>
      <c r="KVQ14" s="68"/>
      <c r="KVR14" s="20"/>
      <c r="KVS14" s="57"/>
      <c r="KVT14" s="21"/>
      <c r="KVU14" s="22"/>
      <c r="KVV14" s="3"/>
      <c r="KVW14" s="5"/>
      <c r="KVX14" s="5"/>
      <c r="KVY14" s="8"/>
      <c r="KVZ14" s="10"/>
      <c r="KWA14" s="68"/>
      <c r="KWB14" s="20"/>
      <c r="KWC14" s="57"/>
      <c r="KWD14" s="21"/>
      <c r="KWE14" s="22"/>
      <c r="KWF14" s="3"/>
      <c r="KWG14" s="5"/>
      <c r="KWH14" s="5"/>
      <c r="KWI14" s="8"/>
      <c r="KWJ14" s="10"/>
      <c r="KWK14" s="68"/>
      <c r="KWL14" s="20"/>
      <c r="KWM14" s="57"/>
      <c r="KWN14" s="21"/>
      <c r="KWO14" s="22"/>
      <c r="KWP14" s="3"/>
      <c r="KWQ14" s="5"/>
      <c r="KWR14" s="5"/>
      <c r="KWS14" s="8"/>
      <c r="KWT14" s="10"/>
      <c r="KWU14" s="68"/>
      <c r="KWV14" s="20"/>
      <c r="KWW14" s="57"/>
      <c r="KWX14" s="21"/>
      <c r="KWY14" s="22"/>
      <c r="KWZ14" s="3"/>
      <c r="KXA14" s="5"/>
      <c r="KXB14" s="5"/>
      <c r="KXC14" s="8"/>
      <c r="KXD14" s="10"/>
      <c r="KXE14" s="68"/>
      <c r="KXF14" s="20"/>
      <c r="KXG14" s="57"/>
      <c r="KXH14" s="21"/>
      <c r="KXI14" s="22"/>
      <c r="KXJ14" s="3"/>
      <c r="KXK14" s="5"/>
      <c r="KXL14" s="5"/>
      <c r="KXM14" s="8"/>
      <c r="KXN14" s="10"/>
      <c r="KXO14" s="68"/>
      <c r="KXP14" s="20"/>
      <c r="KXQ14" s="57"/>
      <c r="KXR14" s="21"/>
      <c r="KXS14" s="22"/>
      <c r="KXT14" s="3"/>
      <c r="KXU14" s="5"/>
      <c r="KXV14" s="5"/>
      <c r="KXW14" s="8"/>
      <c r="KXX14" s="10"/>
      <c r="KXY14" s="68"/>
      <c r="KXZ14" s="20"/>
      <c r="KYA14" s="57"/>
      <c r="KYB14" s="21"/>
      <c r="KYC14" s="22"/>
      <c r="KYD14" s="3"/>
      <c r="KYE14" s="5"/>
      <c r="KYF14" s="5"/>
      <c r="KYG14" s="8"/>
      <c r="KYH14" s="10"/>
      <c r="KYI14" s="68"/>
      <c r="KYJ14" s="20"/>
      <c r="KYK14" s="57"/>
      <c r="KYL14" s="21"/>
      <c r="KYM14" s="22"/>
      <c r="KYN14" s="3"/>
      <c r="KYO14" s="5"/>
      <c r="KYP14" s="5"/>
      <c r="KYQ14" s="8"/>
      <c r="KYR14" s="10"/>
      <c r="KYS14" s="68"/>
      <c r="KYT14" s="20"/>
      <c r="KYU14" s="57"/>
      <c r="KYV14" s="21"/>
      <c r="KYW14" s="22"/>
      <c r="KYX14" s="3"/>
      <c r="KYY14" s="5"/>
      <c r="KYZ14" s="5"/>
      <c r="KZA14" s="8"/>
      <c r="KZB14" s="10"/>
      <c r="KZC14" s="68"/>
      <c r="KZD14" s="20"/>
      <c r="KZE14" s="57"/>
      <c r="KZF14" s="21"/>
      <c r="KZG14" s="22"/>
      <c r="KZH14" s="3"/>
      <c r="KZI14" s="5"/>
      <c r="KZJ14" s="5"/>
      <c r="KZK14" s="8"/>
      <c r="KZL14" s="10"/>
      <c r="KZM14" s="68"/>
      <c r="KZN14" s="20"/>
      <c r="KZO14" s="57"/>
      <c r="KZP14" s="21"/>
      <c r="KZQ14" s="22"/>
      <c r="KZR14" s="3"/>
      <c r="KZS14" s="5"/>
      <c r="KZT14" s="5"/>
      <c r="KZU14" s="8"/>
      <c r="KZV14" s="10"/>
      <c r="KZW14" s="68"/>
      <c r="KZX14" s="20"/>
      <c r="KZY14" s="57"/>
      <c r="KZZ14" s="21"/>
      <c r="LAA14" s="22"/>
      <c r="LAB14" s="3"/>
      <c r="LAC14" s="5"/>
      <c r="LAD14" s="5"/>
      <c r="LAE14" s="8"/>
      <c r="LAF14" s="10"/>
      <c r="LAG14" s="68"/>
      <c r="LAH14" s="20"/>
      <c r="LAI14" s="57"/>
      <c r="LAJ14" s="21"/>
      <c r="LAK14" s="22"/>
      <c r="LAL14" s="3"/>
      <c r="LAM14" s="5"/>
      <c r="LAN14" s="5"/>
      <c r="LAO14" s="8"/>
      <c r="LAP14" s="10"/>
      <c r="LAQ14" s="68"/>
      <c r="LAR14" s="20"/>
      <c r="LAS14" s="57"/>
      <c r="LAT14" s="21"/>
      <c r="LAU14" s="22"/>
      <c r="LAV14" s="3"/>
      <c r="LAW14" s="5"/>
      <c r="LAX14" s="5"/>
      <c r="LAY14" s="8"/>
      <c r="LAZ14" s="10"/>
      <c r="LBA14" s="68"/>
      <c r="LBB14" s="20"/>
      <c r="LBC14" s="57"/>
      <c r="LBD14" s="21"/>
      <c r="LBE14" s="22"/>
      <c r="LBF14" s="3"/>
      <c r="LBG14" s="5"/>
      <c r="LBH14" s="5"/>
      <c r="LBI14" s="8"/>
      <c r="LBJ14" s="10"/>
      <c r="LBK14" s="68"/>
      <c r="LBL14" s="20"/>
      <c r="LBM14" s="57"/>
      <c r="LBN14" s="21"/>
      <c r="LBO14" s="22"/>
      <c r="LBP14" s="3"/>
      <c r="LBQ14" s="5"/>
      <c r="LBR14" s="5"/>
      <c r="LBS14" s="8"/>
      <c r="LBT14" s="10"/>
      <c r="LBU14" s="68"/>
      <c r="LBV14" s="20"/>
      <c r="LBW14" s="57"/>
      <c r="LBX14" s="21"/>
      <c r="LBY14" s="22"/>
      <c r="LBZ14" s="3"/>
      <c r="LCA14" s="5"/>
      <c r="LCB14" s="5"/>
      <c r="LCC14" s="8"/>
      <c r="LCD14" s="10"/>
      <c r="LCE14" s="68"/>
      <c r="LCF14" s="20"/>
      <c r="LCG14" s="57"/>
      <c r="LCH14" s="21"/>
      <c r="LCI14" s="22"/>
      <c r="LCJ14" s="3"/>
      <c r="LCK14" s="5"/>
      <c r="LCL14" s="5"/>
      <c r="LCM14" s="8"/>
      <c r="LCN14" s="10"/>
      <c r="LCO14" s="68"/>
      <c r="LCP14" s="20"/>
      <c r="LCQ14" s="57"/>
      <c r="LCR14" s="21"/>
      <c r="LCS14" s="22"/>
      <c r="LCT14" s="3"/>
      <c r="LCU14" s="5"/>
      <c r="LCV14" s="5"/>
      <c r="LCW14" s="8"/>
      <c r="LCX14" s="10"/>
      <c r="LCY14" s="68"/>
      <c r="LCZ14" s="20"/>
      <c r="LDA14" s="57"/>
      <c r="LDB14" s="21"/>
      <c r="LDC14" s="22"/>
      <c r="LDD14" s="3"/>
      <c r="LDE14" s="5"/>
      <c r="LDF14" s="5"/>
      <c r="LDG14" s="8"/>
      <c r="LDH14" s="10"/>
      <c r="LDI14" s="68"/>
      <c r="LDJ14" s="20"/>
      <c r="LDK14" s="57"/>
      <c r="LDL14" s="21"/>
      <c r="LDM14" s="22"/>
      <c r="LDN14" s="3"/>
      <c r="LDO14" s="5"/>
      <c r="LDP14" s="5"/>
      <c r="LDQ14" s="8"/>
      <c r="LDR14" s="10"/>
      <c r="LDS14" s="68"/>
      <c r="LDT14" s="20"/>
      <c r="LDU14" s="57"/>
      <c r="LDV14" s="21"/>
      <c r="LDW14" s="22"/>
      <c r="LDX14" s="3"/>
      <c r="LDY14" s="5"/>
      <c r="LDZ14" s="5"/>
      <c r="LEA14" s="8"/>
      <c r="LEB14" s="10"/>
      <c r="LEC14" s="68"/>
      <c r="LED14" s="20"/>
      <c r="LEE14" s="57"/>
      <c r="LEF14" s="21"/>
      <c r="LEG14" s="22"/>
      <c r="LEH14" s="3"/>
      <c r="LEI14" s="5"/>
      <c r="LEJ14" s="5"/>
      <c r="LEK14" s="8"/>
      <c r="LEL14" s="10"/>
      <c r="LEM14" s="68"/>
      <c r="LEN14" s="20"/>
      <c r="LEO14" s="57"/>
      <c r="LEP14" s="21"/>
      <c r="LEQ14" s="22"/>
      <c r="LER14" s="3"/>
      <c r="LES14" s="5"/>
      <c r="LET14" s="5"/>
      <c r="LEU14" s="8"/>
      <c r="LEV14" s="10"/>
      <c r="LEW14" s="68"/>
      <c r="LEX14" s="20"/>
      <c r="LEY14" s="57"/>
      <c r="LEZ14" s="21"/>
      <c r="LFA14" s="22"/>
      <c r="LFB14" s="3"/>
      <c r="LFC14" s="5"/>
      <c r="LFD14" s="5"/>
      <c r="LFE14" s="8"/>
      <c r="LFF14" s="10"/>
      <c r="LFG14" s="68"/>
      <c r="LFH14" s="20"/>
      <c r="LFI14" s="57"/>
      <c r="LFJ14" s="21"/>
      <c r="LFK14" s="22"/>
      <c r="LFL14" s="3"/>
      <c r="LFM14" s="5"/>
      <c r="LFN14" s="5"/>
      <c r="LFO14" s="8"/>
      <c r="LFP14" s="10"/>
      <c r="LFQ14" s="68"/>
      <c r="LFR14" s="20"/>
      <c r="LFS14" s="57"/>
      <c r="LFT14" s="21"/>
      <c r="LFU14" s="22"/>
      <c r="LFV14" s="3"/>
      <c r="LFW14" s="5"/>
      <c r="LFX14" s="5"/>
      <c r="LFY14" s="8"/>
      <c r="LFZ14" s="10"/>
      <c r="LGA14" s="68"/>
      <c r="LGB14" s="20"/>
      <c r="LGC14" s="57"/>
      <c r="LGD14" s="21"/>
      <c r="LGE14" s="22"/>
      <c r="LGF14" s="3"/>
      <c r="LGG14" s="5"/>
      <c r="LGH14" s="5"/>
      <c r="LGI14" s="8"/>
      <c r="LGJ14" s="10"/>
      <c r="LGK14" s="68"/>
      <c r="LGL14" s="20"/>
      <c r="LGM14" s="57"/>
      <c r="LGN14" s="21"/>
      <c r="LGO14" s="22"/>
      <c r="LGP14" s="3"/>
      <c r="LGQ14" s="5"/>
      <c r="LGR14" s="5"/>
      <c r="LGS14" s="8"/>
      <c r="LGT14" s="10"/>
      <c r="LGU14" s="68"/>
      <c r="LGV14" s="20"/>
      <c r="LGW14" s="57"/>
      <c r="LGX14" s="21"/>
      <c r="LGY14" s="22"/>
      <c r="LGZ14" s="3"/>
      <c r="LHA14" s="5"/>
      <c r="LHB14" s="5"/>
      <c r="LHC14" s="8"/>
      <c r="LHD14" s="10"/>
      <c r="LHE14" s="68"/>
      <c r="LHF14" s="20"/>
      <c r="LHG14" s="57"/>
      <c r="LHH14" s="21"/>
      <c r="LHI14" s="22"/>
      <c r="LHJ14" s="3"/>
      <c r="LHK14" s="5"/>
      <c r="LHL14" s="5"/>
      <c r="LHM14" s="8"/>
      <c r="LHN14" s="10"/>
      <c r="LHO14" s="68"/>
      <c r="LHP14" s="20"/>
      <c r="LHQ14" s="57"/>
      <c r="LHR14" s="21"/>
      <c r="LHS14" s="22"/>
      <c r="LHT14" s="3"/>
      <c r="LHU14" s="5"/>
      <c r="LHV14" s="5"/>
      <c r="LHW14" s="8"/>
      <c r="LHX14" s="10"/>
      <c r="LHY14" s="68"/>
      <c r="LHZ14" s="20"/>
      <c r="LIA14" s="57"/>
      <c r="LIB14" s="21"/>
      <c r="LIC14" s="22"/>
      <c r="LID14" s="3"/>
      <c r="LIE14" s="5"/>
      <c r="LIF14" s="5"/>
      <c r="LIG14" s="8"/>
      <c r="LIH14" s="10"/>
      <c r="LII14" s="68"/>
      <c r="LIJ14" s="20"/>
      <c r="LIK14" s="57"/>
      <c r="LIL14" s="21"/>
      <c r="LIM14" s="22"/>
      <c r="LIN14" s="3"/>
      <c r="LIO14" s="5"/>
      <c r="LIP14" s="5"/>
      <c r="LIQ14" s="8"/>
      <c r="LIR14" s="10"/>
      <c r="LIS14" s="68"/>
      <c r="LIT14" s="20"/>
      <c r="LIU14" s="57"/>
      <c r="LIV14" s="21"/>
      <c r="LIW14" s="22"/>
      <c r="LIX14" s="3"/>
      <c r="LIY14" s="5"/>
      <c r="LIZ14" s="5"/>
      <c r="LJA14" s="8"/>
      <c r="LJB14" s="10"/>
      <c r="LJC14" s="68"/>
      <c r="LJD14" s="20"/>
      <c r="LJE14" s="57"/>
      <c r="LJF14" s="21"/>
      <c r="LJG14" s="22"/>
      <c r="LJH14" s="3"/>
      <c r="LJI14" s="5"/>
      <c r="LJJ14" s="5"/>
      <c r="LJK14" s="8"/>
      <c r="LJL14" s="10"/>
      <c r="LJM14" s="68"/>
      <c r="LJN14" s="20"/>
      <c r="LJO14" s="57"/>
      <c r="LJP14" s="21"/>
      <c r="LJQ14" s="22"/>
      <c r="LJR14" s="3"/>
      <c r="LJS14" s="5"/>
      <c r="LJT14" s="5"/>
      <c r="LJU14" s="8"/>
      <c r="LJV14" s="10"/>
      <c r="LJW14" s="68"/>
      <c r="LJX14" s="20"/>
      <c r="LJY14" s="57"/>
      <c r="LJZ14" s="21"/>
      <c r="LKA14" s="22"/>
      <c r="LKB14" s="3"/>
      <c r="LKC14" s="5"/>
      <c r="LKD14" s="5"/>
      <c r="LKE14" s="8"/>
      <c r="LKF14" s="10"/>
      <c r="LKG14" s="68"/>
      <c r="LKH14" s="20"/>
      <c r="LKI14" s="57"/>
      <c r="LKJ14" s="21"/>
      <c r="LKK14" s="22"/>
      <c r="LKL14" s="3"/>
      <c r="LKM14" s="5"/>
      <c r="LKN14" s="5"/>
      <c r="LKO14" s="8"/>
      <c r="LKP14" s="10"/>
      <c r="LKQ14" s="68"/>
      <c r="LKR14" s="20"/>
      <c r="LKS14" s="57"/>
      <c r="LKT14" s="21"/>
      <c r="LKU14" s="22"/>
      <c r="LKV14" s="3"/>
      <c r="LKW14" s="5"/>
      <c r="LKX14" s="5"/>
      <c r="LKY14" s="8"/>
      <c r="LKZ14" s="10"/>
      <c r="LLA14" s="68"/>
      <c r="LLB14" s="20"/>
      <c r="LLC14" s="57"/>
      <c r="LLD14" s="21"/>
      <c r="LLE14" s="22"/>
      <c r="LLF14" s="3"/>
      <c r="LLG14" s="5"/>
      <c r="LLH14" s="5"/>
      <c r="LLI14" s="8"/>
      <c r="LLJ14" s="10"/>
      <c r="LLK14" s="68"/>
      <c r="LLL14" s="20"/>
      <c r="LLM14" s="57"/>
      <c r="LLN14" s="21"/>
      <c r="LLO14" s="22"/>
      <c r="LLP14" s="3"/>
      <c r="LLQ14" s="5"/>
      <c r="LLR14" s="5"/>
      <c r="LLS14" s="8"/>
      <c r="LLT14" s="10"/>
      <c r="LLU14" s="68"/>
      <c r="LLV14" s="20"/>
      <c r="LLW14" s="57"/>
      <c r="LLX14" s="21"/>
      <c r="LLY14" s="22"/>
      <c r="LLZ14" s="3"/>
      <c r="LMA14" s="5"/>
      <c r="LMB14" s="5"/>
      <c r="LMC14" s="8"/>
      <c r="LMD14" s="10"/>
      <c r="LME14" s="68"/>
      <c r="LMF14" s="20"/>
      <c r="LMG14" s="57"/>
      <c r="LMH14" s="21"/>
      <c r="LMI14" s="22"/>
      <c r="LMJ14" s="3"/>
      <c r="LMK14" s="5"/>
      <c r="LML14" s="5"/>
      <c r="LMM14" s="8"/>
      <c r="LMN14" s="10"/>
      <c r="LMO14" s="68"/>
      <c r="LMP14" s="20"/>
      <c r="LMQ14" s="57"/>
      <c r="LMR14" s="21"/>
      <c r="LMS14" s="22"/>
      <c r="LMT14" s="3"/>
      <c r="LMU14" s="5"/>
      <c r="LMV14" s="5"/>
      <c r="LMW14" s="8"/>
      <c r="LMX14" s="10"/>
      <c r="LMY14" s="68"/>
      <c r="LMZ14" s="20"/>
      <c r="LNA14" s="57"/>
      <c r="LNB14" s="21"/>
      <c r="LNC14" s="22"/>
      <c r="LND14" s="3"/>
      <c r="LNE14" s="5"/>
      <c r="LNF14" s="5"/>
      <c r="LNG14" s="8"/>
      <c r="LNH14" s="10"/>
      <c r="LNI14" s="68"/>
      <c r="LNJ14" s="20"/>
      <c r="LNK14" s="57"/>
      <c r="LNL14" s="21"/>
      <c r="LNM14" s="22"/>
      <c r="LNN14" s="3"/>
      <c r="LNO14" s="5"/>
      <c r="LNP14" s="5"/>
      <c r="LNQ14" s="8"/>
      <c r="LNR14" s="10"/>
      <c r="LNS14" s="68"/>
      <c r="LNT14" s="20"/>
      <c r="LNU14" s="57"/>
      <c r="LNV14" s="21"/>
      <c r="LNW14" s="22"/>
      <c r="LNX14" s="3"/>
      <c r="LNY14" s="5"/>
      <c r="LNZ14" s="5"/>
      <c r="LOA14" s="8"/>
      <c r="LOB14" s="10"/>
      <c r="LOC14" s="68"/>
      <c r="LOD14" s="20"/>
      <c r="LOE14" s="57"/>
      <c r="LOF14" s="21"/>
      <c r="LOG14" s="22"/>
      <c r="LOH14" s="3"/>
      <c r="LOI14" s="5"/>
      <c r="LOJ14" s="5"/>
      <c r="LOK14" s="8"/>
      <c r="LOL14" s="10"/>
      <c r="LOM14" s="68"/>
      <c r="LON14" s="20"/>
      <c r="LOO14" s="57"/>
      <c r="LOP14" s="21"/>
      <c r="LOQ14" s="22"/>
      <c r="LOR14" s="3"/>
      <c r="LOS14" s="5"/>
      <c r="LOT14" s="5"/>
      <c r="LOU14" s="8"/>
      <c r="LOV14" s="10"/>
      <c r="LOW14" s="68"/>
      <c r="LOX14" s="20"/>
      <c r="LOY14" s="57"/>
      <c r="LOZ14" s="21"/>
      <c r="LPA14" s="22"/>
      <c r="LPB14" s="3"/>
      <c r="LPC14" s="5"/>
      <c r="LPD14" s="5"/>
      <c r="LPE14" s="8"/>
      <c r="LPF14" s="10"/>
      <c r="LPG14" s="68"/>
      <c r="LPH14" s="20"/>
      <c r="LPI14" s="57"/>
      <c r="LPJ14" s="21"/>
      <c r="LPK14" s="22"/>
      <c r="LPL14" s="3"/>
      <c r="LPM14" s="5"/>
      <c r="LPN14" s="5"/>
      <c r="LPO14" s="8"/>
      <c r="LPP14" s="10"/>
      <c r="LPQ14" s="68"/>
      <c r="LPR14" s="20"/>
      <c r="LPS14" s="57"/>
      <c r="LPT14" s="21"/>
      <c r="LPU14" s="22"/>
      <c r="LPV14" s="3"/>
      <c r="LPW14" s="5"/>
      <c r="LPX14" s="5"/>
      <c r="LPY14" s="8"/>
      <c r="LPZ14" s="10"/>
      <c r="LQA14" s="68"/>
      <c r="LQB14" s="20"/>
      <c r="LQC14" s="57"/>
      <c r="LQD14" s="21"/>
      <c r="LQE14" s="22"/>
      <c r="LQF14" s="3"/>
      <c r="LQG14" s="5"/>
      <c r="LQH14" s="5"/>
      <c r="LQI14" s="8"/>
      <c r="LQJ14" s="10"/>
      <c r="LQK14" s="68"/>
      <c r="LQL14" s="20"/>
      <c r="LQM14" s="57"/>
      <c r="LQN14" s="21"/>
      <c r="LQO14" s="22"/>
      <c r="LQP14" s="3"/>
      <c r="LQQ14" s="5"/>
      <c r="LQR14" s="5"/>
      <c r="LQS14" s="8"/>
      <c r="LQT14" s="10"/>
      <c r="LQU14" s="68"/>
      <c r="LQV14" s="20"/>
      <c r="LQW14" s="57"/>
      <c r="LQX14" s="21"/>
      <c r="LQY14" s="22"/>
      <c r="LQZ14" s="3"/>
      <c r="LRA14" s="5"/>
      <c r="LRB14" s="5"/>
      <c r="LRC14" s="8"/>
      <c r="LRD14" s="10"/>
      <c r="LRE14" s="68"/>
      <c r="LRF14" s="20"/>
      <c r="LRG14" s="57"/>
      <c r="LRH14" s="21"/>
      <c r="LRI14" s="22"/>
      <c r="LRJ14" s="3"/>
      <c r="LRK14" s="5"/>
      <c r="LRL14" s="5"/>
      <c r="LRM14" s="8"/>
      <c r="LRN14" s="10"/>
      <c r="LRO14" s="68"/>
      <c r="LRP14" s="20"/>
      <c r="LRQ14" s="57"/>
      <c r="LRR14" s="21"/>
      <c r="LRS14" s="22"/>
      <c r="LRT14" s="3"/>
      <c r="LRU14" s="5"/>
      <c r="LRV14" s="5"/>
      <c r="LRW14" s="8"/>
      <c r="LRX14" s="10"/>
      <c r="LRY14" s="68"/>
      <c r="LRZ14" s="20"/>
      <c r="LSA14" s="57"/>
      <c r="LSB14" s="21"/>
      <c r="LSC14" s="22"/>
      <c r="LSD14" s="3"/>
      <c r="LSE14" s="5"/>
      <c r="LSF14" s="5"/>
      <c r="LSG14" s="8"/>
      <c r="LSH14" s="10"/>
      <c r="LSI14" s="68"/>
      <c r="LSJ14" s="20"/>
      <c r="LSK14" s="57"/>
      <c r="LSL14" s="21"/>
      <c r="LSM14" s="22"/>
      <c r="LSN14" s="3"/>
      <c r="LSO14" s="5"/>
      <c r="LSP14" s="5"/>
      <c r="LSQ14" s="8"/>
      <c r="LSR14" s="10"/>
      <c r="LSS14" s="68"/>
      <c r="LST14" s="20"/>
      <c r="LSU14" s="57"/>
      <c r="LSV14" s="21"/>
      <c r="LSW14" s="22"/>
      <c r="LSX14" s="3"/>
      <c r="LSY14" s="5"/>
      <c r="LSZ14" s="5"/>
      <c r="LTA14" s="8"/>
      <c r="LTB14" s="10"/>
      <c r="LTC14" s="68"/>
      <c r="LTD14" s="20"/>
      <c r="LTE14" s="57"/>
      <c r="LTF14" s="21"/>
      <c r="LTG14" s="22"/>
      <c r="LTH14" s="3"/>
      <c r="LTI14" s="5"/>
      <c r="LTJ14" s="5"/>
      <c r="LTK14" s="8"/>
      <c r="LTL14" s="10"/>
      <c r="LTM14" s="68"/>
      <c r="LTN14" s="20"/>
      <c r="LTO14" s="57"/>
      <c r="LTP14" s="21"/>
      <c r="LTQ14" s="22"/>
      <c r="LTR14" s="3"/>
      <c r="LTS14" s="5"/>
      <c r="LTT14" s="5"/>
      <c r="LTU14" s="8"/>
      <c r="LTV14" s="10"/>
      <c r="LTW14" s="68"/>
      <c r="LTX14" s="20"/>
      <c r="LTY14" s="57"/>
      <c r="LTZ14" s="21"/>
      <c r="LUA14" s="22"/>
      <c r="LUB14" s="3"/>
      <c r="LUC14" s="5"/>
      <c r="LUD14" s="5"/>
      <c r="LUE14" s="8"/>
      <c r="LUF14" s="10"/>
      <c r="LUG14" s="68"/>
      <c r="LUH14" s="20"/>
      <c r="LUI14" s="57"/>
      <c r="LUJ14" s="21"/>
      <c r="LUK14" s="22"/>
      <c r="LUL14" s="3"/>
      <c r="LUM14" s="5"/>
      <c r="LUN14" s="5"/>
      <c r="LUO14" s="8"/>
      <c r="LUP14" s="10"/>
      <c r="LUQ14" s="68"/>
      <c r="LUR14" s="20"/>
      <c r="LUS14" s="57"/>
      <c r="LUT14" s="21"/>
      <c r="LUU14" s="22"/>
      <c r="LUV14" s="3"/>
      <c r="LUW14" s="5"/>
      <c r="LUX14" s="5"/>
      <c r="LUY14" s="8"/>
      <c r="LUZ14" s="10"/>
      <c r="LVA14" s="68"/>
      <c r="LVB14" s="20"/>
      <c r="LVC14" s="57"/>
      <c r="LVD14" s="21"/>
      <c r="LVE14" s="22"/>
      <c r="LVF14" s="3"/>
      <c r="LVG14" s="5"/>
      <c r="LVH14" s="5"/>
      <c r="LVI14" s="8"/>
      <c r="LVJ14" s="10"/>
      <c r="LVK14" s="68"/>
      <c r="LVL14" s="20"/>
      <c r="LVM14" s="57"/>
      <c r="LVN14" s="21"/>
      <c r="LVO14" s="22"/>
      <c r="LVP14" s="3"/>
      <c r="LVQ14" s="5"/>
      <c r="LVR14" s="5"/>
      <c r="LVS14" s="8"/>
      <c r="LVT14" s="10"/>
      <c r="LVU14" s="68"/>
      <c r="LVV14" s="20"/>
      <c r="LVW14" s="57"/>
      <c r="LVX14" s="21"/>
      <c r="LVY14" s="22"/>
      <c r="LVZ14" s="3"/>
      <c r="LWA14" s="5"/>
      <c r="LWB14" s="5"/>
      <c r="LWC14" s="8"/>
      <c r="LWD14" s="10"/>
      <c r="LWE14" s="68"/>
      <c r="LWF14" s="20"/>
      <c r="LWG14" s="57"/>
      <c r="LWH14" s="21"/>
      <c r="LWI14" s="22"/>
      <c r="LWJ14" s="3"/>
      <c r="LWK14" s="5"/>
      <c r="LWL14" s="5"/>
      <c r="LWM14" s="8"/>
      <c r="LWN14" s="10"/>
      <c r="LWO14" s="68"/>
      <c r="LWP14" s="20"/>
      <c r="LWQ14" s="57"/>
      <c r="LWR14" s="21"/>
      <c r="LWS14" s="22"/>
      <c r="LWT14" s="3"/>
      <c r="LWU14" s="5"/>
      <c r="LWV14" s="5"/>
      <c r="LWW14" s="8"/>
      <c r="LWX14" s="10"/>
      <c r="LWY14" s="68"/>
      <c r="LWZ14" s="20"/>
      <c r="LXA14" s="57"/>
      <c r="LXB14" s="21"/>
      <c r="LXC14" s="22"/>
      <c r="LXD14" s="3"/>
      <c r="LXE14" s="5"/>
      <c r="LXF14" s="5"/>
      <c r="LXG14" s="8"/>
      <c r="LXH14" s="10"/>
      <c r="LXI14" s="68"/>
      <c r="LXJ14" s="20"/>
      <c r="LXK14" s="57"/>
      <c r="LXL14" s="21"/>
      <c r="LXM14" s="22"/>
      <c r="LXN14" s="3"/>
      <c r="LXO14" s="5"/>
      <c r="LXP14" s="5"/>
      <c r="LXQ14" s="8"/>
      <c r="LXR14" s="10"/>
      <c r="LXS14" s="68"/>
      <c r="LXT14" s="20"/>
      <c r="LXU14" s="57"/>
      <c r="LXV14" s="21"/>
      <c r="LXW14" s="22"/>
      <c r="LXX14" s="3"/>
      <c r="LXY14" s="5"/>
      <c r="LXZ14" s="5"/>
      <c r="LYA14" s="8"/>
      <c r="LYB14" s="10"/>
      <c r="LYC14" s="68"/>
      <c r="LYD14" s="20"/>
      <c r="LYE14" s="57"/>
      <c r="LYF14" s="21"/>
      <c r="LYG14" s="22"/>
      <c r="LYH14" s="3"/>
      <c r="LYI14" s="5"/>
      <c r="LYJ14" s="5"/>
      <c r="LYK14" s="8"/>
      <c r="LYL14" s="10"/>
      <c r="LYM14" s="68"/>
      <c r="LYN14" s="20"/>
      <c r="LYO14" s="57"/>
      <c r="LYP14" s="21"/>
      <c r="LYQ14" s="22"/>
      <c r="LYR14" s="3"/>
      <c r="LYS14" s="5"/>
      <c r="LYT14" s="5"/>
      <c r="LYU14" s="8"/>
      <c r="LYV14" s="10"/>
      <c r="LYW14" s="68"/>
      <c r="LYX14" s="20"/>
      <c r="LYY14" s="57"/>
      <c r="LYZ14" s="21"/>
      <c r="LZA14" s="22"/>
      <c r="LZB14" s="3"/>
      <c r="LZC14" s="5"/>
      <c r="LZD14" s="5"/>
      <c r="LZE14" s="8"/>
      <c r="LZF14" s="10"/>
      <c r="LZG14" s="68"/>
      <c r="LZH14" s="20"/>
      <c r="LZI14" s="57"/>
      <c r="LZJ14" s="21"/>
      <c r="LZK14" s="22"/>
      <c r="LZL14" s="3"/>
      <c r="LZM14" s="5"/>
      <c r="LZN14" s="5"/>
      <c r="LZO14" s="8"/>
      <c r="LZP14" s="10"/>
      <c r="LZQ14" s="68"/>
      <c r="LZR14" s="20"/>
      <c r="LZS14" s="57"/>
      <c r="LZT14" s="21"/>
      <c r="LZU14" s="22"/>
      <c r="LZV14" s="3"/>
      <c r="LZW14" s="5"/>
      <c r="LZX14" s="5"/>
      <c r="LZY14" s="8"/>
      <c r="LZZ14" s="10"/>
      <c r="MAA14" s="68"/>
      <c r="MAB14" s="20"/>
      <c r="MAC14" s="57"/>
      <c r="MAD14" s="21"/>
      <c r="MAE14" s="22"/>
      <c r="MAF14" s="3"/>
      <c r="MAG14" s="5"/>
      <c r="MAH14" s="5"/>
      <c r="MAI14" s="8"/>
      <c r="MAJ14" s="10"/>
      <c r="MAK14" s="68"/>
      <c r="MAL14" s="20"/>
      <c r="MAM14" s="57"/>
      <c r="MAN14" s="21"/>
      <c r="MAO14" s="22"/>
      <c r="MAP14" s="3"/>
      <c r="MAQ14" s="5"/>
      <c r="MAR14" s="5"/>
      <c r="MAS14" s="8"/>
      <c r="MAT14" s="10"/>
      <c r="MAU14" s="68"/>
      <c r="MAV14" s="20"/>
      <c r="MAW14" s="57"/>
      <c r="MAX14" s="21"/>
      <c r="MAY14" s="22"/>
      <c r="MAZ14" s="3"/>
      <c r="MBA14" s="5"/>
      <c r="MBB14" s="5"/>
      <c r="MBC14" s="8"/>
      <c r="MBD14" s="10"/>
      <c r="MBE14" s="68"/>
      <c r="MBF14" s="20"/>
      <c r="MBG14" s="57"/>
      <c r="MBH14" s="21"/>
      <c r="MBI14" s="22"/>
      <c r="MBJ14" s="3"/>
      <c r="MBK14" s="5"/>
      <c r="MBL14" s="5"/>
      <c r="MBM14" s="8"/>
      <c r="MBN14" s="10"/>
      <c r="MBO14" s="68"/>
      <c r="MBP14" s="20"/>
      <c r="MBQ14" s="57"/>
      <c r="MBR14" s="21"/>
      <c r="MBS14" s="22"/>
      <c r="MBT14" s="3"/>
      <c r="MBU14" s="5"/>
      <c r="MBV14" s="5"/>
      <c r="MBW14" s="8"/>
      <c r="MBX14" s="10"/>
      <c r="MBY14" s="68"/>
      <c r="MBZ14" s="20"/>
      <c r="MCA14" s="57"/>
      <c r="MCB14" s="21"/>
      <c r="MCC14" s="22"/>
      <c r="MCD14" s="3"/>
      <c r="MCE14" s="5"/>
      <c r="MCF14" s="5"/>
      <c r="MCG14" s="8"/>
      <c r="MCH14" s="10"/>
      <c r="MCI14" s="68"/>
      <c r="MCJ14" s="20"/>
      <c r="MCK14" s="57"/>
      <c r="MCL14" s="21"/>
      <c r="MCM14" s="22"/>
      <c r="MCN14" s="3"/>
      <c r="MCO14" s="5"/>
      <c r="MCP14" s="5"/>
      <c r="MCQ14" s="8"/>
      <c r="MCR14" s="10"/>
      <c r="MCS14" s="68"/>
      <c r="MCT14" s="20"/>
      <c r="MCU14" s="57"/>
      <c r="MCV14" s="21"/>
      <c r="MCW14" s="22"/>
      <c r="MCX14" s="3"/>
      <c r="MCY14" s="5"/>
      <c r="MCZ14" s="5"/>
      <c r="MDA14" s="8"/>
      <c r="MDB14" s="10"/>
      <c r="MDC14" s="68"/>
      <c r="MDD14" s="20"/>
      <c r="MDE14" s="57"/>
      <c r="MDF14" s="21"/>
      <c r="MDG14" s="22"/>
      <c r="MDH14" s="3"/>
      <c r="MDI14" s="5"/>
      <c r="MDJ14" s="5"/>
      <c r="MDK14" s="8"/>
      <c r="MDL14" s="10"/>
      <c r="MDM14" s="68"/>
      <c r="MDN14" s="20"/>
      <c r="MDO14" s="57"/>
      <c r="MDP14" s="21"/>
      <c r="MDQ14" s="22"/>
      <c r="MDR14" s="3"/>
      <c r="MDS14" s="5"/>
      <c r="MDT14" s="5"/>
      <c r="MDU14" s="8"/>
      <c r="MDV14" s="10"/>
      <c r="MDW14" s="68"/>
      <c r="MDX14" s="20"/>
      <c r="MDY14" s="57"/>
      <c r="MDZ14" s="21"/>
      <c r="MEA14" s="22"/>
      <c r="MEB14" s="3"/>
      <c r="MEC14" s="5"/>
      <c r="MED14" s="5"/>
      <c r="MEE14" s="8"/>
      <c r="MEF14" s="10"/>
      <c r="MEG14" s="68"/>
      <c r="MEH14" s="20"/>
      <c r="MEI14" s="57"/>
      <c r="MEJ14" s="21"/>
      <c r="MEK14" s="22"/>
      <c r="MEL14" s="3"/>
      <c r="MEM14" s="5"/>
      <c r="MEN14" s="5"/>
      <c r="MEO14" s="8"/>
      <c r="MEP14" s="10"/>
      <c r="MEQ14" s="68"/>
      <c r="MER14" s="20"/>
      <c r="MES14" s="57"/>
      <c r="MET14" s="21"/>
      <c r="MEU14" s="22"/>
      <c r="MEV14" s="3"/>
      <c r="MEW14" s="5"/>
      <c r="MEX14" s="5"/>
      <c r="MEY14" s="8"/>
      <c r="MEZ14" s="10"/>
      <c r="MFA14" s="68"/>
      <c r="MFB14" s="20"/>
      <c r="MFC14" s="57"/>
      <c r="MFD14" s="21"/>
      <c r="MFE14" s="22"/>
      <c r="MFF14" s="3"/>
      <c r="MFG14" s="5"/>
      <c r="MFH14" s="5"/>
      <c r="MFI14" s="8"/>
      <c r="MFJ14" s="10"/>
      <c r="MFK14" s="68"/>
      <c r="MFL14" s="20"/>
      <c r="MFM14" s="57"/>
      <c r="MFN14" s="21"/>
      <c r="MFO14" s="22"/>
      <c r="MFP14" s="3"/>
      <c r="MFQ14" s="5"/>
      <c r="MFR14" s="5"/>
      <c r="MFS14" s="8"/>
      <c r="MFT14" s="10"/>
      <c r="MFU14" s="68"/>
      <c r="MFV14" s="20"/>
      <c r="MFW14" s="57"/>
      <c r="MFX14" s="21"/>
      <c r="MFY14" s="22"/>
      <c r="MFZ14" s="3"/>
      <c r="MGA14" s="5"/>
      <c r="MGB14" s="5"/>
      <c r="MGC14" s="8"/>
      <c r="MGD14" s="10"/>
      <c r="MGE14" s="68"/>
      <c r="MGF14" s="20"/>
      <c r="MGG14" s="57"/>
      <c r="MGH14" s="21"/>
      <c r="MGI14" s="22"/>
      <c r="MGJ14" s="3"/>
      <c r="MGK14" s="5"/>
      <c r="MGL14" s="5"/>
      <c r="MGM14" s="8"/>
      <c r="MGN14" s="10"/>
      <c r="MGO14" s="68"/>
      <c r="MGP14" s="20"/>
      <c r="MGQ14" s="57"/>
      <c r="MGR14" s="21"/>
      <c r="MGS14" s="22"/>
      <c r="MGT14" s="3"/>
      <c r="MGU14" s="5"/>
      <c r="MGV14" s="5"/>
      <c r="MGW14" s="8"/>
      <c r="MGX14" s="10"/>
      <c r="MGY14" s="68"/>
      <c r="MGZ14" s="20"/>
      <c r="MHA14" s="57"/>
      <c r="MHB14" s="21"/>
      <c r="MHC14" s="22"/>
      <c r="MHD14" s="3"/>
      <c r="MHE14" s="5"/>
      <c r="MHF14" s="5"/>
      <c r="MHG14" s="8"/>
      <c r="MHH14" s="10"/>
      <c r="MHI14" s="68"/>
      <c r="MHJ14" s="20"/>
      <c r="MHK14" s="57"/>
      <c r="MHL14" s="21"/>
      <c r="MHM14" s="22"/>
      <c r="MHN14" s="3"/>
      <c r="MHO14" s="5"/>
      <c r="MHP14" s="5"/>
      <c r="MHQ14" s="8"/>
      <c r="MHR14" s="10"/>
      <c r="MHS14" s="68"/>
      <c r="MHT14" s="20"/>
      <c r="MHU14" s="57"/>
      <c r="MHV14" s="21"/>
      <c r="MHW14" s="22"/>
      <c r="MHX14" s="3"/>
      <c r="MHY14" s="5"/>
      <c r="MHZ14" s="5"/>
      <c r="MIA14" s="8"/>
      <c r="MIB14" s="10"/>
      <c r="MIC14" s="68"/>
      <c r="MID14" s="20"/>
      <c r="MIE14" s="57"/>
      <c r="MIF14" s="21"/>
      <c r="MIG14" s="22"/>
      <c r="MIH14" s="3"/>
      <c r="MII14" s="5"/>
      <c r="MIJ14" s="5"/>
      <c r="MIK14" s="8"/>
      <c r="MIL14" s="10"/>
      <c r="MIM14" s="68"/>
      <c r="MIN14" s="20"/>
      <c r="MIO14" s="57"/>
      <c r="MIP14" s="21"/>
      <c r="MIQ14" s="22"/>
      <c r="MIR14" s="3"/>
      <c r="MIS14" s="5"/>
      <c r="MIT14" s="5"/>
      <c r="MIU14" s="8"/>
      <c r="MIV14" s="10"/>
      <c r="MIW14" s="68"/>
      <c r="MIX14" s="20"/>
      <c r="MIY14" s="57"/>
      <c r="MIZ14" s="21"/>
      <c r="MJA14" s="22"/>
      <c r="MJB14" s="3"/>
      <c r="MJC14" s="5"/>
      <c r="MJD14" s="5"/>
      <c r="MJE14" s="8"/>
      <c r="MJF14" s="10"/>
      <c r="MJG14" s="68"/>
      <c r="MJH14" s="20"/>
      <c r="MJI14" s="57"/>
      <c r="MJJ14" s="21"/>
      <c r="MJK14" s="22"/>
      <c r="MJL14" s="3"/>
      <c r="MJM14" s="5"/>
      <c r="MJN14" s="5"/>
      <c r="MJO14" s="8"/>
      <c r="MJP14" s="10"/>
      <c r="MJQ14" s="68"/>
      <c r="MJR14" s="20"/>
      <c r="MJS14" s="57"/>
      <c r="MJT14" s="21"/>
      <c r="MJU14" s="22"/>
      <c r="MJV14" s="3"/>
      <c r="MJW14" s="5"/>
      <c r="MJX14" s="5"/>
      <c r="MJY14" s="8"/>
      <c r="MJZ14" s="10"/>
      <c r="MKA14" s="68"/>
      <c r="MKB14" s="20"/>
      <c r="MKC14" s="57"/>
      <c r="MKD14" s="21"/>
      <c r="MKE14" s="22"/>
      <c r="MKF14" s="3"/>
      <c r="MKG14" s="5"/>
      <c r="MKH14" s="5"/>
      <c r="MKI14" s="8"/>
      <c r="MKJ14" s="10"/>
      <c r="MKK14" s="68"/>
      <c r="MKL14" s="20"/>
      <c r="MKM14" s="57"/>
      <c r="MKN14" s="21"/>
      <c r="MKO14" s="22"/>
      <c r="MKP14" s="3"/>
      <c r="MKQ14" s="5"/>
      <c r="MKR14" s="5"/>
      <c r="MKS14" s="8"/>
      <c r="MKT14" s="10"/>
      <c r="MKU14" s="68"/>
      <c r="MKV14" s="20"/>
      <c r="MKW14" s="57"/>
      <c r="MKX14" s="21"/>
      <c r="MKY14" s="22"/>
      <c r="MKZ14" s="3"/>
      <c r="MLA14" s="5"/>
      <c r="MLB14" s="5"/>
      <c r="MLC14" s="8"/>
      <c r="MLD14" s="10"/>
      <c r="MLE14" s="68"/>
      <c r="MLF14" s="20"/>
      <c r="MLG14" s="57"/>
      <c r="MLH14" s="21"/>
      <c r="MLI14" s="22"/>
      <c r="MLJ14" s="3"/>
      <c r="MLK14" s="5"/>
      <c r="MLL14" s="5"/>
      <c r="MLM14" s="8"/>
      <c r="MLN14" s="10"/>
      <c r="MLO14" s="68"/>
      <c r="MLP14" s="20"/>
      <c r="MLQ14" s="57"/>
      <c r="MLR14" s="21"/>
      <c r="MLS14" s="22"/>
      <c r="MLT14" s="3"/>
      <c r="MLU14" s="5"/>
      <c r="MLV14" s="5"/>
      <c r="MLW14" s="8"/>
      <c r="MLX14" s="10"/>
      <c r="MLY14" s="68"/>
      <c r="MLZ14" s="20"/>
      <c r="MMA14" s="57"/>
      <c r="MMB14" s="21"/>
      <c r="MMC14" s="22"/>
      <c r="MMD14" s="3"/>
      <c r="MME14" s="5"/>
      <c r="MMF14" s="5"/>
      <c r="MMG14" s="8"/>
      <c r="MMH14" s="10"/>
      <c r="MMI14" s="68"/>
      <c r="MMJ14" s="20"/>
      <c r="MMK14" s="57"/>
      <c r="MML14" s="21"/>
      <c r="MMM14" s="22"/>
      <c r="MMN14" s="3"/>
      <c r="MMO14" s="5"/>
      <c r="MMP14" s="5"/>
      <c r="MMQ14" s="8"/>
      <c r="MMR14" s="10"/>
      <c r="MMS14" s="68"/>
      <c r="MMT14" s="20"/>
      <c r="MMU14" s="57"/>
      <c r="MMV14" s="21"/>
      <c r="MMW14" s="22"/>
      <c r="MMX14" s="3"/>
      <c r="MMY14" s="5"/>
      <c r="MMZ14" s="5"/>
      <c r="MNA14" s="8"/>
      <c r="MNB14" s="10"/>
      <c r="MNC14" s="68"/>
      <c r="MND14" s="20"/>
      <c r="MNE14" s="57"/>
      <c r="MNF14" s="21"/>
      <c r="MNG14" s="22"/>
      <c r="MNH14" s="3"/>
      <c r="MNI14" s="5"/>
      <c r="MNJ14" s="5"/>
      <c r="MNK14" s="8"/>
      <c r="MNL14" s="10"/>
      <c r="MNM14" s="68"/>
      <c r="MNN14" s="20"/>
      <c r="MNO14" s="57"/>
      <c r="MNP14" s="21"/>
      <c r="MNQ14" s="22"/>
      <c r="MNR14" s="3"/>
      <c r="MNS14" s="5"/>
      <c r="MNT14" s="5"/>
      <c r="MNU14" s="8"/>
      <c r="MNV14" s="10"/>
      <c r="MNW14" s="68"/>
      <c r="MNX14" s="20"/>
      <c r="MNY14" s="57"/>
      <c r="MNZ14" s="21"/>
      <c r="MOA14" s="22"/>
      <c r="MOB14" s="3"/>
      <c r="MOC14" s="5"/>
      <c r="MOD14" s="5"/>
      <c r="MOE14" s="8"/>
      <c r="MOF14" s="10"/>
      <c r="MOG14" s="68"/>
      <c r="MOH14" s="20"/>
      <c r="MOI14" s="57"/>
      <c r="MOJ14" s="21"/>
      <c r="MOK14" s="22"/>
      <c r="MOL14" s="3"/>
      <c r="MOM14" s="5"/>
      <c r="MON14" s="5"/>
      <c r="MOO14" s="8"/>
      <c r="MOP14" s="10"/>
      <c r="MOQ14" s="68"/>
      <c r="MOR14" s="20"/>
      <c r="MOS14" s="57"/>
      <c r="MOT14" s="21"/>
      <c r="MOU14" s="22"/>
      <c r="MOV14" s="3"/>
      <c r="MOW14" s="5"/>
      <c r="MOX14" s="5"/>
      <c r="MOY14" s="8"/>
      <c r="MOZ14" s="10"/>
      <c r="MPA14" s="68"/>
      <c r="MPB14" s="20"/>
      <c r="MPC14" s="57"/>
      <c r="MPD14" s="21"/>
      <c r="MPE14" s="22"/>
      <c r="MPF14" s="3"/>
      <c r="MPG14" s="5"/>
      <c r="MPH14" s="5"/>
      <c r="MPI14" s="8"/>
      <c r="MPJ14" s="10"/>
      <c r="MPK14" s="68"/>
      <c r="MPL14" s="20"/>
      <c r="MPM14" s="57"/>
      <c r="MPN14" s="21"/>
      <c r="MPO14" s="22"/>
      <c r="MPP14" s="3"/>
      <c r="MPQ14" s="5"/>
      <c r="MPR14" s="5"/>
      <c r="MPS14" s="8"/>
      <c r="MPT14" s="10"/>
      <c r="MPU14" s="68"/>
      <c r="MPV14" s="20"/>
      <c r="MPW14" s="57"/>
      <c r="MPX14" s="21"/>
      <c r="MPY14" s="22"/>
      <c r="MPZ14" s="3"/>
      <c r="MQA14" s="5"/>
      <c r="MQB14" s="5"/>
      <c r="MQC14" s="8"/>
      <c r="MQD14" s="10"/>
      <c r="MQE14" s="68"/>
      <c r="MQF14" s="20"/>
      <c r="MQG14" s="57"/>
      <c r="MQH14" s="21"/>
      <c r="MQI14" s="22"/>
      <c r="MQJ14" s="3"/>
      <c r="MQK14" s="5"/>
      <c r="MQL14" s="5"/>
      <c r="MQM14" s="8"/>
      <c r="MQN14" s="10"/>
      <c r="MQO14" s="68"/>
      <c r="MQP14" s="20"/>
      <c r="MQQ14" s="57"/>
      <c r="MQR14" s="21"/>
      <c r="MQS14" s="22"/>
      <c r="MQT14" s="3"/>
      <c r="MQU14" s="5"/>
      <c r="MQV14" s="5"/>
      <c r="MQW14" s="8"/>
      <c r="MQX14" s="10"/>
      <c r="MQY14" s="68"/>
      <c r="MQZ14" s="20"/>
      <c r="MRA14" s="57"/>
      <c r="MRB14" s="21"/>
      <c r="MRC14" s="22"/>
      <c r="MRD14" s="3"/>
      <c r="MRE14" s="5"/>
      <c r="MRF14" s="5"/>
      <c r="MRG14" s="8"/>
      <c r="MRH14" s="10"/>
      <c r="MRI14" s="68"/>
      <c r="MRJ14" s="20"/>
      <c r="MRK14" s="57"/>
      <c r="MRL14" s="21"/>
      <c r="MRM14" s="22"/>
      <c r="MRN14" s="3"/>
      <c r="MRO14" s="5"/>
      <c r="MRP14" s="5"/>
      <c r="MRQ14" s="8"/>
      <c r="MRR14" s="10"/>
      <c r="MRS14" s="68"/>
      <c r="MRT14" s="20"/>
      <c r="MRU14" s="57"/>
      <c r="MRV14" s="21"/>
      <c r="MRW14" s="22"/>
      <c r="MRX14" s="3"/>
      <c r="MRY14" s="5"/>
      <c r="MRZ14" s="5"/>
      <c r="MSA14" s="8"/>
      <c r="MSB14" s="10"/>
      <c r="MSC14" s="68"/>
      <c r="MSD14" s="20"/>
      <c r="MSE14" s="57"/>
      <c r="MSF14" s="21"/>
      <c r="MSG14" s="22"/>
      <c r="MSH14" s="3"/>
      <c r="MSI14" s="5"/>
      <c r="MSJ14" s="5"/>
      <c r="MSK14" s="8"/>
      <c r="MSL14" s="10"/>
      <c r="MSM14" s="68"/>
      <c r="MSN14" s="20"/>
      <c r="MSO14" s="57"/>
      <c r="MSP14" s="21"/>
      <c r="MSQ14" s="22"/>
      <c r="MSR14" s="3"/>
      <c r="MSS14" s="5"/>
      <c r="MST14" s="5"/>
      <c r="MSU14" s="8"/>
      <c r="MSV14" s="10"/>
      <c r="MSW14" s="68"/>
      <c r="MSX14" s="20"/>
      <c r="MSY14" s="57"/>
      <c r="MSZ14" s="21"/>
      <c r="MTA14" s="22"/>
      <c r="MTB14" s="3"/>
      <c r="MTC14" s="5"/>
      <c r="MTD14" s="5"/>
      <c r="MTE14" s="8"/>
      <c r="MTF14" s="10"/>
      <c r="MTG14" s="68"/>
      <c r="MTH14" s="20"/>
      <c r="MTI14" s="57"/>
      <c r="MTJ14" s="21"/>
      <c r="MTK14" s="22"/>
      <c r="MTL14" s="3"/>
      <c r="MTM14" s="5"/>
      <c r="MTN14" s="5"/>
      <c r="MTO14" s="8"/>
      <c r="MTP14" s="10"/>
      <c r="MTQ14" s="68"/>
      <c r="MTR14" s="20"/>
      <c r="MTS14" s="57"/>
      <c r="MTT14" s="21"/>
      <c r="MTU14" s="22"/>
      <c r="MTV14" s="3"/>
      <c r="MTW14" s="5"/>
      <c r="MTX14" s="5"/>
      <c r="MTY14" s="8"/>
      <c r="MTZ14" s="10"/>
      <c r="MUA14" s="68"/>
      <c r="MUB14" s="20"/>
      <c r="MUC14" s="57"/>
      <c r="MUD14" s="21"/>
      <c r="MUE14" s="22"/>
      <c r="MUF14" s="3"/>
      <c r="MUG14" s="5"/>
      <c r="MUH14" s="5"/>
      <c r="MUI14" s="8"/>
      <c r="MUJ14" s="10"/>
      <c r="MUK14" s="68"/>
      <c r="MUL14" s="20"/>
      <c r="MUM14" s="57"/>
      <c r="MUN14" s="21"/>
      <c r="MUO14" s="22"/>
      <c r="MUP14" s="3"/>
      <c r="MUQ14" s="5"/>
      <c r="MUR14" s="5"/>
      <c r="MUS14" s="8"/>
      <c r="MUT14" s="10"/>
      <c r="MUU14" s="68"/>
      <c r="MUV14" s="20"/>
      <c r="MUW14" s="57"/>
      <c r="MUX14" s="21"/>
      <c r="MUY14" s="22"/>
      <c r="MUZ14" s="3"/>
      <c r="MVA14" s="5"/>
      <c r="MVB14" s="5"/>
      <c r="MVC14" s="8"/>
      <c r="MVD14" s="10"/>
      <c r="MVE14" s="68"/>
      <c r="MVF14" s="20"/>
      <c r="MVG14" s="57"/>
      <c r="MVH14" s="21"/>
      <c r="MVI14" s="22"/>
      <c r="MVJ14" s="3"/>
      <c r="MVK14" s="5"/>
      <c r="MVL14" s="5"/>
      <c r="MVM14" s="8"/>
      <c r="MVN14" s="10"/>
      <c r="MVO14" s="68"/>
      <c r="MVP14" s="20"/>
      <c r="MVQ14" s="57"/>
      <c r="MVR14" s="21"/>
      <c r="MVS14" s="22"/>
      <c r="MVT14" s="3"/>
      <c r="MVU14" s="5"/>
      <c r="MVV14" s="5"/>
      <c r="MVW14" s="8"/>
      <c r="MVX14" s="10"/>
      <c r="MVY14" s="68"/>
      <c r="MVZ14" s="20"/>
      <c r="MWA14" s="57"/>
      <c r="MWB14" s="21"/>
      <c r="MWC14" s="22"/>
      <c r="MWD14" s="3"/>
      <c r="MWE14" s="5"/>
      <c r="MWF14" s="5"/>
      <c r="MWG14" s="8"/>
      <c r="MWH14" s="10"/>
      <c r="MWI14" s="68"/>
      <c r="MWJ14" s="20"/>
      <c r="MWK14" s="57"/>
      <c r="MWL14" s="21"/>
      <c r="MWM14" s="22"/>
      <c r="MWN14" s="3"/>
      <c r="MWO14" s="5"/>
      <c r="MWP14" s="5"/>
      <c r="MWQ14" s="8"/>
      <c r="MWR14" s="10"/>
      <c r="MWS14" s="68"/>
      <c r="MWT14" s="20"/>
      <c r="MWU14" s="57"/>
      <c r="MWV14" s="21"/>
      <c r="MWW14" s="22"/>
      <c r="MWX14" s="3"/>
      <c r="MWY14" s="5"/>
      <c r="MWZ14" s="5"/>
      <c r="MXA14" s="8"/>
      <c r="MXB14" s="10"/>
      <c r="MXC14" s="68"/>
      <c r="MXD14" s="20"/>
      <c r="MXE14" s="57"/>
      <c r="MXF14" s="21"/>
      <c r="MXG14" s="22"/>
      <c r="MXH14" s="3"/>
      <c r="MXI14" s="5"/>
      <c r="MXJ14" s="5"/>
      <c r="MXK14" s="8"/>
      <c r="MXL14" s="10"/>
      <c r="MXM14" s="68"/>
      <c r="MXN14" s="20"/>
      <c r="MXO14" s="57"/>
      <c r="MXP14" s="21"/>
      <c r="MXQ14" s="22"/>
      <c r="MXR14" s="3"/>
      <c r="MXS14" s="5"/>
      <c r="MXT14" s="5"/>
      <c r="MXU14" s="8"/>
      <c r="MXV14" s="10"/>
      <c r="MXW14" s="68"/>
      <c r="MXX14" s="20"/>
      <c r="MXY14" s="57"/>
      <c r="MXZ14" s="21"/>
      <c r="MYA14" s="22"/>
      <c r="MYB14" s="3"/>
      <c r="MYC14" s="5"/>
      <c r="MYD14" s="5"/>
      <c r="MYE14" s="8"/>
      <c r="MYF14" s="10"/>
      <c r="MYG14" s="68"/>
      <c r="MYH14" s="20"/>
      <c r="MYI14" s="57"/>
      <c r="MYJ14" s="21"/>
      <c r="MYK14" s="22"/>
      <c r="MYL14" s="3"/>
      <c r="MYM14" s="5"/>
      <c r="MYN14" s="5"/>
      <c r="MYO14" s="8"/>
      <c r="MYP14" s="10"/>
      <c r="MYQ14" s="68"/>
      <c r="MYR14" s="20"/>
      <c r="MYS14" s="57"/>
      <c r="MYT14" s="21"/>
      <c r="MYU14" s="22"/>
      <c r="MYV14" s="3"/>
      <c r="MYW14" s="5"/>
      <c r="MYX14" s="5"/>
      <c r="MYY14" s="8"/>
      <c r="MYZ14" s="10"/>
      <c r="MZA14" s="68"/>
      <c r="MZB14" s="20"/>
      <c r="MZC14" s="57"/>
      <c r="MZD14" s="21"/>
      <c r="MZE14" s="22"/>
      <c r="MZF14" s="3"/>
      <c r="MZG14" s="5"/>
      <c r="MZH14" s="5"/>
      <c r="MZI14" s="8"/>
      <c r="MZJ14" s="10"/>
      <c r="MZK14" s="68"/>
      <c r="MZL14" s="20"/>
      <c r="MZM14" s="57"/>
      <c r="MZN14" s="21"/>
      <c r="MZO14" s="22"/>
      <c r="MZP14" s="3"/>
      <c r="MZQ14" s="5"/>
      <c r="MZR14" s="5"/>
      <c r="MZS14" s="8"/>
      <c r="MZT14" s="10"/>
      <c r="MZU14" s="68"/>
      <c r="MZV14" s="20"/>
      <c r="MZW14" s="57"/>
      <c r="MZX14" s="21"/>
      <c r="MZY14" s="22"/>
      <c r="MZZ14" s="3"/>
      <c r="NAA14" s="5"/>
      <c r="NAB14" s="5"/>
      <c r="NAC14" s="8"/>
      <c r="NAD14" s="10"/>
      <c r="NAE14" s="68"/>
      <c r="NAF14" s="20"/>
      <c r="NAG14" s="57"/>
      <c r="NAH14" s="21"/>
      <c r="NAI14" s="22"/>
      <c r="NAJ14" s="3"/>
      <c r="NAK14" s="5"/>
      <c r="NAL14" s="5"/>
      <c r="NAM14" s="8"/>
      <c r="NAN14" s="10"/>
      <c r="NAO14" s="68"/>
      <c r="NAP14" s="20"/>
      <c r="NAQ14" s="57"/>
      <c r="NAR14" s="21"/>
      <c r="NAS14" s="22"/>
      <c r="NAT14" s="3"/>
      <c r="NAU14" s="5"/>
      <c r="NAV14" s="5"/>
      <c r="NAW14" s="8"/>
      <c r="NAX14" s="10"/>
      <c r="NAY14" s="68"/>
      <c r="NAZ14" s="20"/>
      <c r="NBA14" s="57"/>
      <c r="NBB14" s="21"/>
      <c r="NBC14" s="22"/>
      <c r="NBD14" s="3"/>
      <c r="NBE14" s="5"/>
      <c r="NBF14" s="5"/>
      <c r="NBG14" s="8"/>
      <c r="NBH14" s="10"/>
      <c r="NBI14" s="68"/>
      <c r="NBJ14" s="20"/>
      <c r="NBK14" s="57"/>
      <c r="NBL14" s="21"/>
      <c r="NBM14" s="22"/>
      <c r="NBN14" s="3"/>
      <c r="NBO14" s="5"/>
      <c r="NBP14" s="5"/>
      <c r="NBQ14" s="8"/>
      <c r="NBR14" s="10"/>
      <c r="NBS14" s="68"/>
      <c r="NBT14" s="20"/>
      <c r="NBU14" s="57"/>
      <c r="NBV14" s="21"/>
      <c r="NBW14" s="22"/>
      <c r="NBX14" s="3"/>
      <c r="NBY14" s="5"/>
      <c r="NBZ14" s="5"/>
      <c r="NCA14" s="8"/>
      <c r="NCB14" s="10"/>
      <c r="NCC14" s="68"/>
      <c r="NCD14" s="20"/>
      <c r="NCE14" s="57"/>
      <c r="NCF14" s="21"/>
      <c r="NCG14" s="22"/>
      <c r="NCH14" s="3"/>
      <c r="NCI14" s="5"/>
      <c r="NCJ14" s="5"/>
      <c r="NCK14" s="8"/>
      <c r="NCL14" s="10"/>
      <c r="NCM14" s="68"/>
      <c r="NCN14" s="20"/>
      <c r="NCO14" s="57"/>
      <c r="NCP14" s="21"/>
      <c r="NCQ14" s="22"/>
      <c r="NCR14" s="3"/>
      <c r="NCS14" s="5"/>
      <c r="NCT14" s="5"/>
      <c r="NCU14" s="8"/>
      <c r="NCV14" s="10"/>
      <c r="NCW14" s="68"/>
      <c r="NCX14" s="20"/>
      <c r="NCY14" s="57"/>
      <c r="NCZ14" s="21"/>
      <c r="NDA14" s="22"/>
      <c r="NDB14" s="3"/>
      <c r="NDC14" s="5"/>
      <c r="NDD14" s="5"/>
      <c r="NDE14" s="8"/>
      <c r="NDF14" s="10"/>
      <c r="NDG14" s="68"/>
      <c r="NDH14" s="20"/>
      <c r="NDI14" s="57"/>
      <c r="NDJ14" s="21"/>
      <c r="NDK14" s="22"/>
      <c r="NDL14" s="3"/>
      <c r="NDM14" s="5"/>
      <c r="NDN14" s="5"/>
      <c r="NDO14" s="8"/>
      <c r="NDP14" s="10"/>
      <c r="NDQ14" s="68"/>
      <c r="NDR14" s="20"/>
      <c r="NDS14" s="57"/>
      <c r="NDT14" s="21"/>
      <c r="NDU14" s="22"/>
      <c r="NDV14" s="3"/>
      <c r="NDW14" s="5"/>
      <c r="NDX14" s="5"/>
      <c r="NDY14" s="8"/>
      <c r="NDZ14" s="10"/>
      <c r="NEA14" s="68"/>
      <c r="NEB14" s="20"/>
      <c r="NEC14" s="57"/>
      <c r="NED14" s="21"/>
      <c r="NEE14" s="22"/>
      <c r="NEF14" s="3"/>
      <c r="NEG14" s="5"/>
      <c r="NEH14" s="5"/>
      <c r="NEI14" s="8"/>
      <c r="NEJ14" s="10"/>
      <c r="NEK14" s="68"/>
      <c r="NEL14" s="20"/>
      <c r="NEM14" s="57"/>
      <c r="NEN14" s="21"/>
      <c r="NEO14" s="22"/>
      <c r="NEP14" s="3"/>
      <c r="NEQ14" s="5"/>
      <c r="NER14" s="5"/>
      <c r="NES14" s="8"/>
      <c r="NET14" s="10"/>
      <c r="NEU14" s="68"/>
      <c r="NEV14" s="20"/>
      <c r="NEW14" s="57"/>
      <c r="NEX14" s="21"/>
      <c r="NEY14" s="22"/>
      <c r="NEZ14" s="3"/>
      <c r="NFA14" s="5"/>
      <c r="NFB14" s="5"/>
      <c r="NFC14" s="8"/>
      <c r="NFD14" s="10"/>
      <c r="NFE14" s="68"/>
      <c r="NFF14" s="20"/>
      <c r="NFG14" s="57"/>
      <c r="NFH14" s="21"/>
      <c r="NFI14" s="22"/>
      <c r="NFJ14" s="3"/>
      <c r="NFK14" s="5"/>
      <c r="NFL14" s="5"/>
      <c r="NFM14" s="8"/>
      <c r="NFN14" s="10"/>
      <c r="NFO14" s="68"/>
      <c r="NFP14" s="20"/>
      <c r="NFQ14" s="57"/>
      <c r="NFR14" s="21"/>
      <c r="NFS14" s="22"/>
      <c r="NFT14" s="3"/>
      <c r="NFU14" s="5"/>
      <c r="NFV14" s="5"/>
      <c r="NFW14" s="8"/>
      <c r="NFX14" s="10"/>
      <c r="NFY14" s="68"/>
      <c r="NFZ14" s="20"/>
      <c r="NGA14" s="57"/>
      <c r="NGB14" s="21"/>
      <c r="NGC14" s="22"/>
      <c r="NGD14" s="3"/>
      <c r="NGE14" s="5"/>
      <c r="NGF14" s="5"/>
      <c r="NGG14" s="8"/>
      <c r="NGH14" s="10"/>
      <c r="NGI14" s="68"/>
      <c r="NGJ14" s="20"/>
      <c r="NGK14" s="57"/>
      <c r="NGL14" s="21"/>
      <c r="NGM14" s="22"/>
      <c r="NGN14" s="3"/>
      <c r="NGO14" s="5"/>
      <c r="NGP14" s="5"/>
      <c r="NGQ14" s="8"/>
      <c r="NGR14" s="10"/>
      <c r="NGS14" s="68"/>
      <c r="NGT14" s="20"/>
      <c r="NGU14" s="57"/>
      <c r="NGV14" s="21"/>
      <c r="NGW14" s="22"/>
      <c r="NGX14" s="3"/>
      <c r="NGY14" s="5"/>
      <c r="NGZ14" s="5"/>
      <c r="NHA14" s="8"/>
      <c r="NHB14" s="10"/>
      <c r="NHC14" s="68"/>
      <c r="NHD14" s="20"/>
      <c r="NHE14" s="57"/>
      <c r="NHF14" s="21"/>
      <c r="NHG14" s="22"/>
      <c r="NHH14" s="3"/>
      <c r="NHI14" s="5"/>
      <c r="NHJ14" s="5"/>
      <c r="NHK14" s="8"/>
      <c r="NHL14" s="10"/>
      <c r="NHM14" s="68"/>
      <c r="NHN14" s="20"/>
      <c r="NHO14" s="57"/>
      <c r="NHP14" s="21"/>
      <c r="NHQ14" s="22"/>
      <c r="NHR14" s="3"/>
      <c r="NHS14" s="5"/>
      <c r="NHT14" s="5"/>
      <c r="NHU14" s="8"/>
      <c r="NHV14" s="10"/>
      <c r="NHW14" s="68"/>
      <c r="NHX14" s="20"/>
      <c r="NHY14" s="57"/>
      <c r="NHZ14" s="21"/>
      <c r="NIA14" s="22"/>
      <c r="NIB14" s="3"/>
      <c r="NIC14" s="5"/>
      <c r="NID14" s="5"/>
      <c r="NIE14" s="8"/>
      <c r="NIF14" s="10"/>
      <c r="NIG14" s="68"/>
      <c r="NIH14" s="20"/>
      <c r="NII14" s="57"/>
      <c r="NIJ14" s="21"/>
      <c r="NIK14" s="22"/>
      <c r="NIL14" s="3"/>
      <c r="NIM14" s="5"/>
      <c r="NIN14" s="5"/>
      <c r="NIO14" s="8"/>
      <c r="NIP14" s="10"/>
      <c r="NIQ14" s="68"/>
      <c r="NIR14" s="20"/>
      <c r="NIS14" s="57"/>
      <c r="NIT14" s="21"/>
      <c r="NIU14" s="22"/>
      <c r="NIV14" s="3"/>
      <c r="NIW14" s="5"/>
      <c r="NIX14" s="5"/>
      <c r="NIY14" s="8"/>
      <c r="NIZ14" s="10"/>
      <c r="NJA14" s="68"/>
      <c r="NJB14" s="20"/>
      <c r="NJC14" s="57"/>
      <c r="NJD14" s="21"/>
      <c r="NJE14" s="22"/>
      <c r="NJF14" s="3"/>
      <c r="NJG14" s="5"/>
      <c r="NJH14" s="5"/>
      <c r="NJI14" s="8"/>
      <c r="NJJ14" s="10"/>
      <c r="NJK14" s="68"/>
      <c r="NJL14" s="20"/>
      <c r="NJM14" s="57"/>
      <c r="NJN14" s="21"/>
      <c r="NJO14" s="22"/>
      <c r="NJP14" s="3"/>
      <c r="NJQ14" s="5"/>
      <c r="NJR14" s="5"/>
      <c r="NJS14" s="8"/>
      <c r="NJT14" s="10"/>
      <c r="NJU14" s="68"/>
      <c r="NJV14" s="20"/>
      <c r="NJW14" s="57"/>
      <c r="NJX14" s="21"/>
      <c r="NJY14" s="22"/>
      <c r="NJZ14" s="3"/>
      <c r="NKA14" s="5"/>
      <c r="NKB14" s="5"/>
      <c r="NKC14" s="8"/>
      <c r="NKD14" s="10"/>
      <c r="NKE14" s="68"/>
      <c r="NKF14" s="20"/>
      <c r="NKG14" s="57"/>
      <c r="NKH14" s="21"/>
      <c r="NKI14" s="22"/>
      <c r="NKJ14" s="3"/>
      <c r="NKK14" s="5"/>
      <c r="NKL14" s="5"/>
      <c r="NKM14" s="8"/>
      <c r="NKN14" s="10"/>
      <c r="NKO14" s="68"/>
      <c r="NKP14" s="20"/>
      <c r="NKQ14" s="57"/>
      <c r="NKR14" s="21"/>
      <c r="NKS14" s="22"/>
      <c r="NKT14" s="3"/>
      <c r="NKU14" s="5"/>
      <c r="NKV14" s="5"/>
      <c r="NKW14" s="8"/>
      <c r="NKX14" s="10"/>
      <c r="NKY14" s="68"/>
      <c r="NKZ14" s="20"/>
      <c r="NLA14" s="57"/>
      <c r="NLB14" s="21"/>
      <c r="NLC14" s="22"/>
      <c r="NLD14" s="3"/>
      <c r="NLE14" s="5"/>
      <c r="NLF14" s="5"/>
      <c r="NLG14" s="8"/>
      <c r="NLH14" s="10"/>
      <c r="NLI14" s="68"/>
      <c r="NLJ14" s="20"/>
      <c r="NLK14" s="57"/>
      <c r="NLL14" s="21"/>
      <c r="NLM14" s="22"/>
      <c r="NLN14" s="3"/>
      <c r="NLO14" s="5"/>
      <c r="NLP14" s="5"/>
      <c r="NLQ14" s="8"/>
      <c r="NLR14" s="10"/>
      <c r="NLS14" s="68"/>
      <c r="NLT14" s="20"/>
      <c r="NLU14" s="57"/>
      <c r="NLV14" s="21"/>
      <c r="NLW14" s="22"/>
      <c r="NLX14" s="3"/>
      <c r="NLY14" s="5"/>
      <c r="NLZ14" s="5"/>
      <c r="NMA14" s="8"/>
      <c r="NMB14" s="10"/>
      <c r="NMC14" s="68"/>
      <c r="NMD14" s="20"/>
      <c r="NME14" s="57"/>
      <c r="NMF14" s="21"/>
      <c r="NMG14" s="22"/>
      <c r="NMH14" s="3"/>
      <c r="NMI14" s="5"/>
      <c r="NMJ14" s="5"/>
      <c r="NMK14" s="8"/>
      <c r="NML14" s="10"/>
      <c r="NMM14" s="68"/>
      <c r="NMN14" s="20"/>
      <c r="NMO14" s="57"/>
      <c r="NMP14" s="21"/>
      <c r="NMQ14" s="22"/>
      <c r="NMR14" s="3"/>
      <c r="NMS14" s="5"/>
      <c r="NMT14" s="5"/>
      <c r="NMU14" s="8"/>
      <c r="NMV14" s="10"/>
      <c r="NMW14" s="68"/>
      <c r="NMX14" s="20"/>
      <c r="NMY14" s="57"/>
      <c r="NMZ14" s="21"/>
      <c r="NNA14" s="22"/>
      <c r="NNB14" s="3"/>
      <c r="NNC14" s="5"/>
      <c r="NND14" s="5"/>
      <c r="NNE14" s="8"/>
      <c r="NNF14" s="10"/>
      <c r="NNG14" s="68"/>
      <c r="NNH14" s="20"/>
      <c r="NNI14" s="57"/>
      <c r="NNJ14" s="21"/>
      <c r="NNK14" s="22"/>
      <c r="NNL14" s="3"/>
      <c r="NNM14" s="5"/>
      <c r="NNN14" s="5"/>
      <c r="NNO14" s="8"/>
      <c r="NNP14" s="10"/>
      <c r="NNQ14" s="68"/>
      <c r="NNR14" s="20"/>
      <c r="NNS14" s="57"/>
      <c r="NNT14" s="21"/>
      <c r="NNU14" s="22"/>
      <c r="NNV14" s="3"/>
      <c r="NNW14" s="5"/>
      <c r="NNX14" s="5"/>
      <c r="NNY14" s="8"/>
      <c r="NNZ14" s="10"/>
      <c r="NOA14" s="68"/>
      <c r="NOB14" s="20"/>
      <c r="NOC14" s="57"/>
      <c r="NOD14" s="21"/>
      <c r="NOE14" s="22"/>
      <c r="NOF14" s="3"/>
      <c r="NOG14" s="5"/>
      <c r="NOH14" s="5"/>
      <c r="NOI14" s="8"/>
      <c r="NOJ14" s="10"/>
      <c r="NOK14" s="68"/>
      <c r="NOL14" s="20"/>
      <c r="NOM14" s="57"/>
      <c r="NON14" s="21"/>
      <c r="NOO14" s="22"/>
      <c r="NOP14" s="3"/>
      <c r="NOQ14" s="5"/>
      <c r="NOR14" s="5"/>
      <c r="NOS14" s="8"/>
      <c r="NOT14" s="10"/>
      <c r="NOU14" s="68"/>
      <c r="NOV14" s="20"/>
      <c r="NOW14" s="57"/>
      <c r="NOX14" s="21"/>
      <c r="NOY14" s="22"/>
      <c r="NOZ14" s="3"/>
      <c r="NPA14" s="5"/>
      <c r="NPB14" s="5"/>
      <c r="NPC14" s="8"/>
      <c r="NPD14" s="10"/>
      <c r="NPE14" s="68"/>
      <c r="NPF14" s="20"/>
      <c r="NPG14" s="57"/>
      <c r="NPH14" s="21"/>
      <c r="NPI14" s="22"/>
      <c r="NPJ14" s="3"/>
      <c r="NPK14" s="5"/>
      <c r="NPL14" s="5"/>
      <c r="NPM14" s="8"/>
      <c r="NPN14" s="10"/>
      <c r="NPO14" s="68"/>
      <c r="NPP14" s="20"/>
      <c r="NPQ14" s="57"/>
      <c r="NPR14" s="21"/>
      <c r="NPS14" s="22"/>
      <c r="NPT14" s="3"/>
      <c r="NPU14" s="5"/>
      <c r="NPV14" s="5"/>
      <c r="NPW14" s="8"/>
      <c r="NPX14" s="10"/>
      <c r="NPY14" s="68"/>
      <c r="NPZ14" s="20"/>
      <c r="NQA14" s="57"/>
      <c r="NQB14" s="21"/>
      <c r="NQC14" s="22"/>
      <c r="NQD14" s="3"/>
      <c r="NQE14" s="5"/>
      <c r="NQF14" s="5"/>
      <c r="NQG14" s="8"/>
      <c r="NQH14" s="10"/>
      <c r="NQI14" s="68"/>
      <c r="NQJ14" s="20"/>
      <c r="NQK14" s="57"/>
      <c r="NQL14" s="21"/>
      <c r="NQM14" s="22"/>
      <c r="NQN14" s="3"/>
      <c r="NQO14" s="5"/>
      <c r="NQP14" s="5"/>
      <c r="NQQ14" s="8"/>
      <c r="NQR14" s="10"/>
      <c r="NQS14" s="68"/>
      <c r="NQT14" s="20"/>
      <c r="NQU14" s="57"/>
      <c r="NQV14" s="21"/>
      <c r="NQW14" s="22"/>
      <c r="NQX14" s="3"/>
      <c r="NQY14" s="5"/>
      <c r="NQZ14" s="5"/>
      <c r="NRA14" s="8"/>
      <c r="NRB14" s="10"/>
      <c r="NRC14" s="68"/>
      <c r="NRD14" s="20"/>
      <c r="NRE14" s="57"/>
      <c r="NRF14" s="21"/>
      <c r="NRG14" s="22"/>
      <c r="NRH14" s="3"/>
      <c r="NRI14" s="5"/>
      <c r="NRJ14" s="5"/>
      <c r="NRK14" s="8"/>
      <c r="NRL14" s="10"/>
      <c r="NRM14" s="68"/>
      <c r="NRN14" s="20"/>
      <c r="NRO14" s="57"/>
      <c r="NRP14" s="21"/>
      <c r="NRQ14" s="22"/>
      <c r="NRR14" s="3"/>
      <c r="NRS14" s="5"/>
      <c r="NRT14" s="5"/>
      <c r="NRU14" s="8"/>
      <c r="NRV14" s="10"/>
      <c r="NRW14" s="68"/>
      <c r="NRX14" s="20"/>
      <c r="NRY14" s="57"/>
      <c r="NRZ14" s="21"/>
      <c r="NSA14" s="22"/>
      <c r="NSB14" s="3"/>
      <c r="NSC14" s="5"/>
      <c r="NSD14" s="5"/>
      <c r="NSE14" s="8"/>
      <c r="NSF14" s="10"/>
      <c r="NSG14" s="68"/>
      <c r="NSH14" s="20"/>
      <c r="NSI14" s="57"/>
      <c r="NSJ14" s="21"/>
      <c r="NSK14" s="22"/>
      <c r="NSL14" s="3"/>
      <c r="NSM14" s="5"/>
      <c r="NSN14" s="5"/>
      <c r="NSO14" s="8"/>
      <c r="NSP14" s="10"/>
      <c r="NSQ14" s="68"/>
      <c r="NSR14" s="20"/>
      <c r="NSS14" s="57"/>
      <c r="NST14" s="21"/>
      <c r="NSU14" s="22"/>
      <c r="NSV14" s="3"/>
      <c r="NSW14" s="5"/>
      <c r="NSX14" s="5"/>
      <c r="NSY14" s="8"/>
      <c r="NSZ14" s="10"/>
      <c r="NTA14" s="68"/>
      <c r="NTB14" s="20"/>
      <c r="NTC14" s="57"/>
      <c r="NTD14" s="21"/>
      <c r="NTE14" s="22"/>
      <c r="NTF14" s="3"/>
      <c r="NTG14" s="5"/>
      <c r="NTH14" s="5"/>
      <c r="NTI14" s="8"/>
      <c r="NTJ14" s="10"/>
      <c r="NTK14" s="68"/>
      <c r="NTL14" s="20"/>
      <c r="NTM14" s="57"/>
      <c r="NTN14" s="21"/>
      <c r="NTO14" s="22"/>
      <c r="NTP14" s="3"/>
      <c r="NTQ14" s="5"/>
      <c r="NTR14" s="5"/>
      <c r="NTS14" s="8"/>
      <c r="NTT14" s="10"/>
      <c r="NTU14" s="68"/>
      <c r="NTV14" s="20"/>
      <c r="NTW14" s="57"/>
      <c r="NTX14" s="21"/>
      <c r="NTY14" s="22"/>
      <c r="NTZ14" s="3"/>
      <c r="NUA14" s="5"/>
      <c r="NUB14" s="5"/>
      <c r="NUC14" s="8"/>
      <c r="NUD14" s="10"/>
      <c r="NUE14" s="68"/>
      <c r="NUF14" s="20"/>
      <c r="NUG14" s="57"/>
      <c r="NUH14" s="21"/>
      <c r="NUI14" s="22"/>
      <c r="NUJ14" s="3"/>
      <c r="NUK14" s="5"/>
      <c r="NUL14" s="5"/>
      <c r="NUM14" s="8"/>
      <c r="NUN14" s="10"/>
      <c r="NUO14" s="68"/>
      <c r="NUP14" s="20"/>
      <c r="NUQ14" s="57"/>
      <c r="NUR14" s="21"/>
      <c r="NUS14" s="22"/>
      <c r="NUT14" s="3"/>
      <c r="NUU14" s="5"/>
      <c r="NUV14" s="5"/>
      <c r="NUW14" s="8"/>
      <c r="NUX14" s="10"/>
      <c r="NUY14" s="68"/>
      <c r="NUZ14" s="20"/>
      <c r="NVA14" s="57"/>
      <c r="NVB14" s="21"/>
      <c r="NVC14" s="22"/>
      <c r="NVD14" s="3"/>
      <c r="NVE14" s="5"/>
      <c r="NVF14" s="5"/>
      <c r="NVG14" s="8"/>
      <c r="NVH14" s="10"/>
      <c r="NVI14" s="68"/>
      <c r="NVJ14" s="20"/>
      <c r="NVK14" s="57"/>
      <c r="NVL14" s="21"/>
      <c r="NVM14" s="22"/>
      <c r="NVN14" s="3"/>
      <c r="NVO14" s="5"/>
      <c r="NVP14" s="5"/>
      <c r="NVQ14" s="8"/>
      <c r="NVR14" s="10"/>
      <c r="NVS14" s="68"/>
      <c r="NVT14" s="20"/>
      <c r="NVU14" s="57"/>
      <c r="NVV14" s="21"/>
      <c r="NVW14" s="22"/>
      <c r="NVX14" s="3"/>
      <c r="NVY14" s="5"/>
      <c r="NVZ14" s="5"/>
      <c r="NWA14" s="8"/>
      <c r="NWB14" s="10"/>
      <c r="NWC14" s="68"/>
      <c r="NWD14" s="20"/>
      <c r="NWE14" s="57"/>
      <c r="NWF14" s="21"/>
      <c r="NWG14" s="22"/>
      <c r="NWH14" s="3"/>
      <c r="NWI14" s="5"/>
      <c r="NWJ14" s="5"/>
      <c r="NWK14" s="8"/>
      <c r="NWL14" s="10"/>
      <c r="NWM14" s="68"/>
      <c r="NWN14" s="20"/>
      <c r="NWO14" s="57"/>
      <c r="NWP14" s="21"/>
      <c r="NWQ14" s="22"/>
      <c r="NWR14" s="3"/>
      <c r="NWS14" s="5"/>
      <c r="NWT14" s="5"/>
      <c r="NWU14" s="8"/>
      <c r="NWV14" s="10"/>
      <c r="NWW14" s="68"/>
      <c r="NWX14" s="20"/>
      <c r="NWY14" s="57"/>
      <c r="NWZ14" s="21"/>
      <c r="NXA14" s="22"/>
      <c r="NXB14" s="3"/>
      <c r="NXC14" s="5"/>
      <c r="NXD14" s="5"/>
      <c r="NXE14" s="8"/>
      <c r="NXF14" s="10"/>
      <c r="NXG14" s="68"/>
      <c r="NXH14" s="20"/>
      <c r="NXI14" s="57"/>
      <c r="NXJ14" s="21"/>
      <c r="NXK14" s="22"/>
      <c r="NXL14" s="3"/>
      <c r="NXM14" s="5"/>
      <c r="NXN14" s="5"/>
      <c r="NXO14" s="8"/>
      <c r="NXP14" s="10"/>
      <c r="NXQ14" s="68"/>
      <c r="NXR14" s="20"/>
      <c r="NXS14" s="57"/>
      <c r="NXT14" s="21"/>
      <c r="NXU14" s="22"/>
      <c r="NXV14" s="3"/>
      <c r="NXW14" s="5"/>
      <c r="NXX14" s="5"/>
      <c r="NXY14" s="8"/>
      <c r="NXZ14" s="10"/>
      <c r="NYA14" s="68"/>
      <c r="NYB14" s="20"/>
      <c r="NYC14" s="57"/>
      <c r="NYD14" s="21"/>
      <c r="NYE14" s="22"/>
      <c r="NYF14" s="3"/>
      <c r="NYG14" s="5"/>
      <c r="NYH14" s="5"/>
      <c r="NYI14" s="8"/>
      <c r="NYJ14" s="10"/>
      <c r="NYK14" s="68"/>
      <c r="NYL14" s="20"/>
      <c r="NYM14" s="57"/>
      <c r="NYN14" s="21"/>
      <c r="NYO14" s="22"/>
      <c r="NYP14" s="3"/>
      <c r="NYQ14" s="5"/>
      <c r="NYR14" s="5"/>
      <c r="NYS14" s="8"/>
      <c r="NYT14" s="10"/>
      <c r="NYU14" s="68"/>
      <c r="NYV14" s="20"/>
      <c r="NYW14" s="57"/>
      <c r="NYX14" s="21"/>
      <c r="NYY14" s="22"/>
      <c r="NYZ14" s="3"/>
      <c r="NZA14" s="5"/>
      <c r="NZB14" s="5"/>
      <c r="NZC14" s="8"/>
      <c r="NZD14" s="10"/>
      <c r="NZE14" s="68"/>
      <c r="NZF14" s="20"/>
      <c r="NZG14" s="57"/>
      <c r="NZH14" s="21"/>
      <c r="NZI14" s="22"/>
      <c r="NZJ14" s="3"/>
      <c r="NZK14" s="5"/>
      <c r="NZL14" s="5"/>
      <c r="NZM14" s="8"/>
      <c r="NZN14" s="10"/>
      <c r="NZO14" s="68"/>
      <c r="NZP14" s="20"/>
      <c r="NZQ14" s="57"/>
      <c r="NZR14" s="21"/>
      <c r="NZS14" s="22"/>
      <c r="NZT14" s="3"/>
      <c r="NZU14" s="5"/>
      <c r="NZV14" s="5"/>
      <c r="NZW14" s="8"/>
      <c r="NZX14" s="10"/>
      <c r="NZY14" s="68"/>
      <c r="NZZ14" s="20"/>
      <c r="OAA14" s="57"/>
      <c r="OAB14" s="21"/>
      <c r="OAC14" s="22"/>
      <c r="OAD14" s="3"/>
      <c r="OAE14" s="5"/>
      <c r="OAF14" s="5"/>
      <c r="OAG14" s="8"/>
      <c r="OAH14" s="10"/>
      <c r="OAI14" s="68"/>
      <c r="OAJ14" s="20"/>
      <c r="OAK14" s="57"/>
      <c r="OAL14" s="21"/>
      <c r="OAM14" s="22"/>
      <c r="OAN14" s="3"/>
      <c r="OAO14" s="5"/>
      <c r="OAP14" s="5"/>
      <c r="OAQ14" s="8"/>
      <c r="OAR14" s="10"/>
      <c r="OAS14" s="68"/>
      <c r="OAT14" s="20"/>
      <c r="OAU14" s="57"/>
      <c r="OAV14" s="21"/>
      <c r="OAW14" s="22"/>
      <c r="OAX14" s="3"/>
      <c r="OAY14" s="5"/>
      <c r="OAZ14" s="5"/>
      <c r="OBA14" s="8"/>
      <c r="OBB14" s="10"/>
      <c r="OBC14" s="68"/>
      <c r="OBD14" s="20"/>
      <c r="OBE14" s="57"/>
      <c r="OBF14" s="21"/>
      <c r="OBG14" s="22"/>
      <c r="OBH14" s="3"/>
      <c r="OBI14" s="5"/>
      <c r="OBJ14" s="5"/>
      <c r="OBK14" s="8"/>
      <c r="OBL14" s="10"/>
      <c r="OBM14" s="68"/>
      <c r="OBN14" s="20"/>
      <c r="OBO14" s="57"/>
      <c r="OBP14" s="21"/>
      <c r="OBQ14" s="22"/>
      <c r="OBR14" s="3"/>
      <c r="OBS14" s="5"/>
      <c r="OBT14" s="5"/>
      <c r="OBU14" s="8"/>
      <c r="OBV14" s="10"/>
      <c r="OBW14" s="68"/>
      <c r="OBX14" s="20"/>
      <c r="OBY14" s="57"/>
      <c r="OBZ14" s="21"/>
      <c r="OCA14" s="22"/>
      <c r="OCB14" s="3"/>
      <c r="OCC14" s="5"/>
      <c r="OCD14" s="5"/>
      <c r="OCE14" s="8"/>
      <c r="OCF14" s="10"/>
      <c r="OCG14" s="68"/>
      <c r="OCH14" s="20"/>
      <c r="OCI14" s="57"/>
      <c r="OCJ14" s="21"/>
      <c r="OCK14" s="22"/>
      <c r="OCL14" s="3"/>
      <c r="OCM14" s="5"/>
      <c r="OCN14" s="5"/>
      <c r="OCO14" s="8"/>
      <c r="OCP14" s="10"/>
      <c r="OCQ14" s="68"/>
      <c r="OCR14" s="20"/>
      <c r="OCS14" s="57"/>
      <c r="OCT14" s="21"/>
      <c r="OCU14" s="22"/>
      <c r="OCV14" s="3"/>
      <c r="OCW14" s="5"/>
      <c r="OCX14" s="5"/>
      <c r="OCY14" s="8"/>
      <c r="OCZ14" s="10"/>
      <c r="ODA14" s="68"/>
      <c r="ODB14" s="20"/>
      <c r="ODC14" s="57"/>
      <c r="ODD14" s="21"/>
      <c r="ODE14" s="22"/>
      <c r="ODF14" s="3"/>
      <c r="ODG14" s="5"/>
      <c r="ODH14" s="5"/>
      <c r="ODI14" s="8"/>
      <c r="ODJ14" s="10"/>
      <c r="ODK14" s="68"/>
      <c r="ODL14" s="20"/>
      <c r="ODM14" s="57"/>
      <c r="ODN14" s="21"/>
      <c r="ODO14" s="22"/>
      <c r="ODP14" s="3"/>
      <c r="ODQ14" s="5"/>
      <c r="ODR14" s="5"/>
      <c r="ODS14" s="8"/>
      <c r="ODT14" s="10"/>
      <c r="ODU14" s="68"/>
      <c r="ODV14" s="20"/>
      <c r="ODW14" s="57"/>
      <c r="ODX14" s="21"/>
      <c r="ODY14" s="22"/>
      <c r="ODZ14" s="3"/>
      <c r="OEA14" s="5"/>
      <c r="OEB14" s="5"/>
      <c r="OEC14" s="8"/>
      <c r="OED14" s="10"/>
      <c r="OEE14" s="68"/>
      <c r="OEF14" s="20"/>
      <c r="OEG14" s="57"/>
      <c r="OEH14" s="21"/>
      <c r="OEI14" s="22"/>
      <c r="OEJ14" s="3"/>
      <c r="OEK14" s="5"/>
      <c r="OEL14" s="5"/>
      <c r="OEM14" s="8"/>
      <c r="OEN14" s="10"/>
      <c r="OEO14" s="68"/>
      <c r="OEP14" s="20"/>
      <c r="OEQ14" s="57"/>
      <c r="OER14" s="21"/>
      <c r="OES14" s="22"/>
      <c r="OET14" s="3"/>
      <c r="OEU14" s="5"/>
      <c r="OEV14" s="5"/>
      <c r="OEW14" s="8"/>
      <c r="OEX14" s="10"/>
      <c r="OEY14" s="68"/>
      <c r="OEZ14" s="20"/>
      <c r="OFA14" s="57"/>
      <c r="OFB14" s="21"/>
      <c r="OFC14" s="22"/>
      <c r="OFD14" s="3"/>
      <c r="OFE14" s="5"/>
      <c r="OFF14" s="5"/>
      <c r="OFG14" s="8"/>
      <c r="OFH14" s="10"/>
      <c r="OFI14" s="68"/>
      <c r="OFJ14" s="20"/>
      <c r="OFK14" s="57"/>
      <c r="OFL14" s="21"/>
      <c r="OFM14" s="22"/>
      <c r="OFN14" s="3"/>
      <c r="OFO14" s="5"/>
      <c r="OFP14" s="5"/>
      <c r="OFQ14" s="8"/>
      <c r="OFR14" s="10"/>
      <c r="OFS14" s="68"/>
      <c r="OFT14" s="20"/>
      <c r="OFU14" s="57"/>
      <c r="OFV14" s="21"/>
      <c r="OFW14" s="22"/>
      <c r="OFX14" s="3"/>
      <c r="OFY14" s="5"/>
      <c r="OFZ14" s="5"/>
      <c r="OGA14" s="8"/>
      <c r="OGB14" s="10"/>
      <c r="OGC14" s="68"/>
      <c r="OGD14" s="20"/>
      <c r="OGE14" s="57"/>
      <c r="OGF14" s="21"/>
      <c r="OGG14" s="22"/>
      <c r="OGH14" s="3"/>
      <c r="OGI14" s="5"/>
      <c r="OGJ14" s="5"/>
      <c r="OGK14" s="8"/>
      <c r="OGL14" s="10"/>
      <c r="OGM14" s="68"/>
      <c r="OGN14" s="20"/>
      <c r="OGO14" s="57"/>
      <c r="OGP14" s="21"/>
      <c r="OGQ14" s="22"/>
      <c r="OGR14" s="3"/>
      <c r="OGS14" s="5"/>
      <c r="OGT14" s="5"/>
      <c r="OGU14" s="8"/>
      <c r="OGV14" s="10"/>
      <c r="OGW14" s="68"/>
      <c r="OGX14" s="20"/>
      <c r="OGY14" s="57"/>
      <c r="OGZ14" s="21"/>
      <c r="OHA14" s="22"/>
      <c r="OHB14" s="3"/>
      <c r="OHC14" s="5"/>
      <c r="OHD14" s="5"/>
      <c r="OHE14" s="8"/>
      <c r="OHF14" s="10"/>
      <c r="OHG14" s="68"/>
      <c r="OHH14" s="20"/>
      <c r="OHI14" s="57"/>
      <c r="OHJ14" s="21"/>
      <c r="OHK14" s="22"/>
      <c r="OHL14" s="3"/>
      <c r="OHM14" s="5"/>
      <c r="OHN14" s="5"/>
      <c r="OHO14" s="8"/>
      <c r="OHP14" s="10"/>
      <c r="OHQ14" s="68"/>
      <c r="OHR14" s="20"/>
      <c r="OHS14" s="57"/>
      <c r="OHT14" s="21"/>
      <c r="OHU14" s="22"/>
      <c r="OHV14" s="3"/>
      <c r="OHW14" s="5"/>
      <c r="OHX14" s="5"/>
      <c r="OHY14" s="8"/>
      <c r="OHZ14" s="10"/>
      <c r="OIA14" s="68"/>
      <c r="OIB14" s="20"/>
      <c r="OIC14" s="57"/>
      <c r="OID14" s="21"/>
      <c r="OIE14" s="22"/>
      <c r="OIF14" s="3"/>
      <c r="OIG14" s="5"/>
      <c r="OIH14" s="5"/>
      <c r="OII14" s="8"/>
      <c r="OIJ14" s="10"/>
      <c r="OIK14" s="68"/>
      <c r="OIL14" s="20"/>
      <c r="OIM14" s="57"/>
      <c r="OIN14" s="21"/>
      <c r="OIO14" s="22"/>
      <c r="OIP14" s="3"/>
      <c r="OIQ14" s="5"/>
      <c r="OIR14" s="5"/>
      <c r="OIS14" s="8"/>
      <c r="OIT14" s="10"/>
      <c r="OIU14" s="68"/>
      <c r="OIV14" s="20"/>
      <c r="OIW14" s="57"/>
      <c r="OIX14" s="21"/>
      <c r="OIY14" s="22"/>
      <c r="OIZ14" s="3"/>
      <c r="OJA14" s="5"/>
      <c r="OJB14" s="5"/>
      <c r="OJC14" s="8"/>
      <c r="OJD14" s="10"/>
      <c r="OJE14" s="68"/>
      <c r="OJF14" s="20"/>
      <c r="OJG14" s="57"/>
      <c r="OJH14" s="21"/>
      <c r="OJI14" s="22"/>
      <c r="OJJ14" s="3"/>
      <c r="OJK14" s="5"/>
      <c r="OJL14" s="5"/>
      <c r="OJM14" s="8"/>
      <c r="OJN14" s="10"/>
      <c r="OJO14" s="68"/>
      <c r="OJP14" s="20"/>
      <c r="OJQ14" s="57"/>
      <c r="OJR14" s="21"/>
      <c r="OJS14" s="22"/>
      <c r="OJT14" s="3"/>
      <c r="OJU14" s="5"/>
      <c r="OJV14" s="5"/>
      <c r="OJW14" s="8"/>
      <c r="OJX14" s="10"/>
      <c r="OJY14" s="68"/>
      <c r="OJZ14" s="20"/>
      <c r="OKA14" s="57"/>
      <c r="OKB14" s="21"/>
      <c r="OKC14" s="22"/>
      <c r="OKD14" s="3"/>
      <c r="OKE14" s="5"/>
      <c r="OKF14" s="5"/>
      <c r="OKG14" s="8"/>
      <c r="OKH14" s="10"/>
      <c r="OKI14" s="68"/>
      <c r="OKJ14" s="20"/>
      <c r="OKK14" s="57"/>
      <c r="OKL14" s="21"/>
      <c r="OKM14" s="22"/>
      <c r="OKN14" s="3"/>
      <c r="OKO14" s="5"/>
      <c r="OKP14" s="5"/>
      <c r="OKQ14" s="8"/>
      <c r="OKR14" s="10"/>
      <c r="OKS14" s="68"/>
      <c r="OKT14" s="20"/>
      <c r="OKU14" s="57"/>
      <c r="OKV14" s="21"/>
      <c r="OKW14" s="22"/>
      <c r="OKX14" s="3"/>
      <c r="OKY14" s="5"/>
      <c r="OKZ14" s="5"/>
      <c r="OLA14" s="8"/>
      <c r="OLB14" s="10"/>
      <c r="OLC14" s="68"/>
      <c r="OLD14" s="20"/>
      <c r="OLE14" s="57"/>
      <c r="OLF14" s="21"/>
      <c r="OLG14" s="22"/>
      <c r="OLH14" s="3"/>
      <c r="OLI14" s="5"/>
      <c r="OLJ14" s="5"/>
      <c r="OLK14" s="8"/>
      <c r="OLL14" s="10"/>
      <c r="OLM14" s="68"/>
      <c r="OLN14" s="20"/>
      <c r="OLO14" s="57"/>
      <c r="OLP14" s="21"/>
      <c r="OLQ14" s="22"/>
      <c r="OLR14" s="3"/>
      <c r="OLS14" s="5"/>
      <c r="OLT14" s="5"/>
      <c r="OLU14" s="8"/>
      <c r="OLV14" s="10"/>
      <c r="OLW14" s="68"/>
      <c r="OLX14" s="20"/>
      <c r="OLY14" s="57"/>
      <c r="OLZ14" s="21"/>
      <c r="OMA14" s="22"/>
      <c r="OMB14" s="3"/>
      <c r="OMC14" s="5"/>
      <c r="OMD14" s="5"/>
      <c r="OME14" s="8"/>
      <c r="OMF14" s="10"/>
      <c r="OMG14" s="68"/>
      <c r="OMH14" s="20"/>
      <c r="OMI14" s="57"/>
      <c r="OMJ14" s="21"/>
      <c r="OMK14" s="22"/>
      <c r="OML14" s="3"/>
      <c r="OMM14" s="5"/>
      <c r="OMN14" s="5"/>
      <c r="OMO14" s="8"/>
      <c r="OMP14" s="10"/>
      <c r="OMQ14" s="68"/>
      <c r="OMR14" s="20"/>
      <c r="OMS14" s="57"/>
      <c r="OMT14" s="21"/>
      <c r="OMU14" s="22"/>
      <c r="OMV14" s="3"/>
      <c r="OMW14" s="5"/>
      <c r="OMX14" s="5"/>
      <c r="OMY14" s="8"/>
      <c r="OMZ14" s="10"/>
      <c r="ONA14" s="68"/>
      <c r="ONB14" s="20"/>
      <c r="ONC14" s="57"/>
      <c r="OND14" s="21"/>
      <c r="ONE14" s="22"/>
      <c r="ONF14" s="3"/>
      <c r="ONG14" s="5"/>
      <c r="ONH14" s="5"/>
      <c r="ONI14" s="8"/>
      <c r="ONJ14" s="10"/>
      <c r="ONK14" s="68"/>
      <c r="ONL14" s="20"/>
      <c r="ONM14" s="57"/>
      <c r="ONN14" s="21"/>
      <c r="ONO14" s="22"/>
      <c r="ONP14" s="3"/>
      <c r="ONQ14" s="5"/>
      <c r="ONR14" s="5"/>
      <c r="ONS14" s="8"/>
      <c r="ONT14" s="10"/>
      <c r="ONU14" s="68"/>
      <c r="ONV14" s="20"/>
      <c r="ONW14" s="57"/>
      <c r="ONX14" s="21"/>
      <c r="ONY14" s="22"/>
      <c r="ONZ14" s="3"/>
      <c r="OOA14" s="5"/>
      <c r="OOB14" s="5"/>
      <c r="OOC14" s="8"/>
      <c r="OOD14" s="10"/>
      <c r="OOE14" s="68"/>
      <c r="OOF14" s="20"/>
      <c r="OOG14" s="57"/>
      <c r="OOH14" s="21"/>
      <c r="OOI14" s="22"/>
      <c r="OOJ14" s="3"/>
      <c r="OOK14" s="5"/>
      <c r="OOL14" s="5"/>
      <c r="OOM14" s="8"/>
      <c r="OON14" s="10"/>
      <c r="OOO14" s="68"/>
      <c r="OOP14" s="20"/>
      <c r="OOQ14" s="57"/>
      <c r="OOR14" s="21"/>
      <c r="OOS14" s="22"/>
      <c r="OOT14" s="3"/>
      <c r="OOU14" s="5"/>
      <c r="OOV14" s="5"/>
      <c r="OOW14" s="8"/>
      <c r="OOX14" s="10"/>
      <c r="OOY14" s="68"/>
      <c r="OOZ14" s="20"/>
      <c r="OPA14" s="57"/>
      <c r="OPB14" s="21"/>
      <c r="OPC14" s="22"/>
      <c r="OPD14" s="3"/>
      <c r="OPE14" s="5"/>
      <c r="OPF14" s="5"/>
      <c r="OPG14" s="8"/>
      <c r="OPH14" s="10"/>
      <c r="OPI14" s="68"/>
      <c r="OPJ14" s="20"/>
      <c r="OPK14" s="57"/>
      <c r="OPL14" s="21"/>
      <c r="OPM14" s="22"/>
      <c r="OPN14" s="3"/>
      <c r="OPO14" s="5"/>
      <c r="OPP14" s="5"/>
      <c r="OPQ14" s="8"/>
      <c r="OPR14" s="10"/>
      <c r="OPS14" s="68"/>
      <c r="OPT14" s="20"/>
      <c r="OPU14" s="57"/>
      <c r="OPV14" s="21"/>
      <c r="OPW14" s="22"/>
      <c r="OPX14" s="3"/>
      <c r="OPY14" s="5"/>
      <c r="OPZ14" s="5"/>
      <c r="OQA14" s="8"/>
      <c r="OQB14" s="10"/>
      <c r="OQC14" s="68"/>
      <c r="OQD14" s="20"/>
      <c r="OQE14" s="57"/>
      <c r="OQF14" s="21"/>
      <c r="OQG14" s="22"/>
      <c r="OQH14" s="3"/>
      <c r="OQI14" s="5"/>
      <c r="OQJ14" s="5"/>
      <c r="OQK14" s="8"/>
      <c r="OQL14" s="10"/>
      <c r="OQM14" s="68"/>
      <c r="OQN14" s="20"/>
      <c r="OQO14" s="57"/>
      <c r="OQP14" s="21"/>
      <c r="OQQ14" s="22"/>
      <c r="OQR14" s="3"/>
      <c r="OQS14" s="5"/>
      <c r="OQT14" s="5"/>
      <c r="OQU14" s="8"/>
      <c r="OQV14" s="10"/>
      <c r="OQW14" s="68"/>
      <c r="OQX14" s="20"/>
      <c r="OQY14" s="57"/>
      <c r="OQZ14" s="21"/>
      <c r="ORA14" s="22"/>
      <c r="ORB14" s="3"/>
      <c r="ORC14" s="5"/>
      <c r="ORD14" s="5"/>
      <c r="ORE14" s="8"/>
      <c r="ORF14" s="10"/>
      <c r="ORG14" s="68"/>
      <c r="ORH14" s="20"/>
      <c r="ORI14" s="57"/>
      <c r="ORJ14" s="21"/>
      <c r="ORK14" s="22"/>
      <c r="ORL14" s="3"/>
      <c r="ORM14" s="5"/>
      <c r="ORN14" s="5"/>
      <c r="ORO14" s="8"/>
      <c r="ORP14" s="10"/>
      <c r="ORQ14" s="68"/>
      <c r="ORR14" s="20"/>
      <c r="ORS14" s="57"/>
      <c r="ORT14" s="21"/>
      <c r="ORU14" s="22"/>
      <c r="ORV14" s="3"/>
      <c r="ORW14" s="5"/>
      <c r="ORX14" s="5"/>
      <c r="ORY14" s="8"/>
      <c r="ORZ14" s="10"/>
      <c r="OSA14" s="68"/>
      <c r="OSB14" s="20"/>
      <c r="OSC14" s="57"/>
      <c r="OSD14" s="21"/>
      <c r="OSE14" s="22"/>
      <c r="OSF14" s="3"/>
      <c r="OSG14" s="5"/>
      <c r="OSH14" s="5"/>
      <c r="OSI14" s="8"/>
      <c r="OSJ14" s="10"/>
      <c r="OSK14" s="68"/>
      <c r="OSL14" s="20"/>
      <c r="OSM14" s="57"/>
      <c r="OSN14" s="21"/>
      <c r="OSO14" s="22"/>
      <c r="OSP14" s="3"/>
      <c r="OSQ14" s="5"/>
      <c r="OSR14" s="5"/>
      <c r="OSS14" s="8"/>
      <c r="OST14" s="10"/>
      <c r="OSU14" s="68"/>
      <c r="OSV14" s="20"/>
      <c r="OSW14" s="57"/>
      <c r="OSX14" s="21"/>
      <c r="OSY14" s="22"/>
      <c r="OSZ14" s="3"/>
      <c r="OTA14" s="5"/>
      <c r="OTB14" s="5"/>
      <c r="OTC14" s="8"/>
      <c r="OTD14" s="10"/>
      <c r="OTE14" s="68"/>
      <c r="OTF14" s="20"/>
      <c r="OTG14" s="57"/>
      <c r="OTH14" s="21"/>
      <c r="OTI14" s="22"/>
      <c r="OTJ14" s="3"/>
      <c r="OTK14" s="5"/>
      <c r="OTL14" s="5"/>
      <c r="OTM14" s="8"/>
      <c r="OTN14" s="10"/>
      <c r="OTO14" s="68"/>
      <c r="OTP14" s="20"/>
      <c r="OTQ14" s="57"/>
      <c r="OTR14" s="21"/>
      <c r="OTS14" s="22"/>
      <c r="OTT14" s="3"/>
      <c r="OTU14" s="5"/>
      <c r="OTV14" s="5"/>
      <c r="OTW14" s="8"/>
      <c r="OTX14" s="10"/>
      <c r="OTY14" s="68"/>
      <c r="OTZ14" s="20"/>
      <c r="OUA14" s="57"/>
      <c r="OUB14" s="21"/>
      <c r="OUC14" s="22"/>
      <c r="OUD14" s="3"/>
      <c r="OUE14" s="5"/>
      <c r="OUF14" s="5"/>
      <c r="OUG14" s="8"/>
      <c r="OUH14" s="10"/>
      <c r="OUI14" s="68"/>
      <c r="OUJ14" s="20"/>
      <c r="OUK14" s="57"/>
      <c r="OUL14" s="21"/>
      <c r="OUM14" s="22"/>
      <c r="OUN14" s="3"/>
      <c r="OUO14" s="5"/>
      <c r="OUP14" s="5"/>
      <c r="OUQ14" s="8"/>
      <c r="OUR14" s="10"/>
      <c r="OUS14" s="68"/>
      <c r="OUT14" s="20"/>
      <c r="OUU14" s="57"/>
      <c r="OUV14" s="21"/>
      <c r="OUW14" s="22"/>
      <c r="OUX14" s="3"/>
      <c r="OUY14" s="5"/>
      <c r="OUZ14" s="5"/>
      <c r="OVA14" s="8"/>
      <c r="OVB14" s="10"/>
      <c r="OVC14" s="68"/>
      <c r="OVD14" s="20"/>
      <c r="OVE14" s="57"/>
      <c r="OVF14" s="21"/>
      <c r="OVG14" s="22"/>
      <c r="OVH14" s="3"/>
      <c r="OVI14" s="5"/>
      <c r="OVJ14" s="5"/>
      <c r="OVK14" s="8"/>
      <c r="OVL14" s="10"/>
      <c r="OVM14" s="68"/>
      <c r="OVN14" s="20"/>
      <c r="OVO14" s="57"/>
      <c r="OVP14" s="21"/>
      <c r="OVQ14" s="22"/>
      <c r="OVR14" s="3"/>
      <c r="OVS14" s="5"/>
      <c r="OVT14" s="5"/>
      <c r="OVU14" s="8"/>
      <c r="OVV14" s="10"/>
      <c r="OVW14" s="68"/>
      <c r="OVX14" s="20"/>
      <c r="OVY14" s="57"/>
      <c r="OVZ14" s="21"/>
      <c r="OWA14" s="22"/>
      <c r="OWB14" s="3"/>
      <c r="OWC14" s="5"/>
      <c r="OWD14" s="5"/>
      <c r="OWE14" s="8"/>
      <c r="OWF14" s="10"/>
      <c r="OWG14" s="68"/>
      <c r="OWH14" s="20"/>
      <c r="OWI14" s="57"/>
      <c r="OWJ14" s="21"/>
      <c r="OWK14" s="22"/>
      <c r="OWL14" s="3"/>
      <c r="OWM14" s="5"/>
      <c r="OWN14" s="5"/>
      <c r="OWO14" s="8"/>
      <c r="OWP14" s="10"/>
      <c r="OWQ14" s="68"/>
      <c r="OWR14" s="20"/>
      <c r="OWS14" s="57"/>
      <c r="OWT14" s="21"/>
      <c r="OWU14" s="22"/>
      <c r="OWV14" s="3"/>
      <c r="OWW14" s="5"/>
      <c r="OWX14" s="5"/>
      <c r="OWY14" s="8"/>
      <c r="OWZ14" s="10"/>
      <c r="OXA14" s="68"/>
      <c r="OXB14" s="20"/>
      <c r="OXC14" s="57"/>
      <c r="OXD14" s="21"/>
      <c r="OXE14" s="22"/>
      <c r="OXF14" s="3"/>
      <c r="OXG14" s="5"/>
      <c r="OXH14" s="5"/>
      <c r="OXI14" s="8"/>
      <c r="OXJ14" s="10"/>
      <c r="OXK14" s="68"/>
      <c r="OXL14" s="20"/>
      <c r="OXM14" s="57"/>
      <c r="OXN14" s="21"/>
      <c r="OXO14" s="22"/>
      <c r="OXP14" s="3"/>
      <c r="OXQ14" s="5"/>
      <c r="OXR14" s="5"/>
      <c r="OXS14" s="8"/>
      <c r="OXT14" s="10"/>
      <c r="OXU14" s="68"/>
      <c r="OXV14" s="20"/>
      <c r="OXW14" s="57"/>
      <c r="OXX14" s="21"/>
      <c r="OXY14" s="22"/>
      <c r="OXZ14" s="3"/>
      <c r="OYA14" s="5"/>
      <c r="OYB14" s="5"/>
      <c r="OYC14" s="8"/>
      <c r="OYD14" s="10"/>
      <c r="OYE14" s="68"/>
      <c r="OYF14" s="20"/>
      <c r="OYG14" s="57"/>
      <c r="OYH14" s="21"/>
      <c r="OYI14" s="22"/>
      <c r="OYJ14" s="3"/>
      <c r="OYK14" s="5"/>
      <c r="OYL14" s="5"/>
      <c r="OYM14" s="8"/>
      <c r="OYN14" s="10"/>
      <c r="OYO14" s="68"/>
      <c r="OYP14" s="20"/>
      <c r="OYQ14" s="57"/>
      <c r="OYR14" s="21"/>
      <c r="OYS14" s="22"/>
      <c r="OYT14" s="3"/>
      <c r="OYU14" s="5"/>
      <c r="OYV14" s="5"/>
      <c r="OYW14" s="8"/>
      <c r="OYX14" s="10"/>
      <c r="OYY14" s="68"/>
      <c r="OYZ14" s="20"/>
      <c r="OZA14" s="57"/>
      <c r="OZB14" s="21"/>
      <c r="OZC14" s="22"/>
      <c r="OZD14" s="3"/>
      <c r="OZE14" s="5"/>
      <c r="OZF14" s="5"/>
      <c r="OZG14" s="8"/>
      <c r="OZH14" s="10"/>
      <c r="OZI14" s="68"/>
      <c r="OZJ14" s="20"/>
      <c r="OZK14" s="57"/>
      <c r="OZL14" s="21"/>
      <c r="OZM14" s="22"/>
      <c r="OZN14" s="3"/>
      <c r="OZO14" s="5"/>
      <c r="OZP14" s="5"/>
      <c r="OZQ14" s="8"/>
      <c r="OZR14" s="10"/>
      <c r="OZS14" s="68"/>
      <c r="OZT14" s="20"/>
      <c r="OZU14" s="57"/>
      <c r="OZV14" s="21"/>
      <c r="OZW14" s="22"/>
      <c r="OZX14" s="3"/>
      <c r="OZY14" s="5"/>
      <c r="OZZ14" s="5"/>
      <c r="PAA14" s="8"/>
      <c r="PAB14" s="10"/>
      <c r="PAC14" s="68"/>
      <c r="PAD14" s="20"/>
      <c r="PAE14" s="57"/>
      <c r="PAF14" s="21"/>
      <c r="PAG14" s="22"/>
      <c r="PAH14" s="3"/>
      <c r="PAI14" s="5"/>
      <c r="PAJ14" s="5"/>
      <c r="PAK14" s="8"/>
      <c r="PAL14" s="10"/>
      <c r="PAM14" s="68"/>
      <c r="PAN14" s="20"/>
      <c r="PAO14" s="57"/>
      <c r="PAP14" s="21"/>
      <c r="PAQ14" s="22"/>
      <c r="PAR14" s="3"/>
      <c r="PAS14" s="5"/>
      <c r="PAT14" s="5"/>
      <c r="PAU14" s="8"/>
      <c r="PAV14" s="10"/>
      <c r="PAW14" s="68"/>
      <c r="PAX14" s="20"/>
      <c r="PAY14" s="57"/>
      <c r="PAZ14" s="21"/>
      <c r="PBA14" s="22"/>
      <c r="PBB14" s="3"/>
      <c r="PBC14" s="5"/>
      <c r="PBD14" s="5"/>
      <c r="PBE14" s="8"/>
      <c r="PBF14" s="10"/>
      <c r="PBG14" s="68"/>
      <c r="PBH14" s="20"/>
      <c r="PBI14" s="57"/>
      <c r="PBJ14" s="21"/>
      <c r="PBK14" s="22"/>
      <c r="PBL14" s="3"/>
      <c r="PBM14" s="5"/>
      <c r="PBN14" s="5"/>
      <c r="PBO14" s="8"/>
      <c r="PBP14" s="10"/>
      <c r="PBQ14" s="68"/>
      <c r="PBR14" s="20"/>
      <c r="PBS14" s="57"/>
      <c r="PBT14" s="21"/>
      <c r="PBU14" s="22"/>
      <c r="PBV14" s="3"/>
      <c r="PBW14" s="5"/>
      <c r="PBX14" s="5"/>
      <c r="PBY14" s="8"/>
      <c r="PBZ14" s="10"/>
      <c r="PCA14" s="68"/>
      <c r="PCB14" s="20"/>
      <c r="PCC14" s="57"/>
      <c r="PCD14" s="21"/>
      <c r="PCE14" s="22"/>
      <c r="PCF14" s="3"/>
      <c r="PCG14" s="5"/>
      <c r="PCH14" s="5"/>
      <c r="PCI14" s="8"/>
      <c r="PCJ14" s="10"/>
      <c r="PCK14" s="68"/>
      <c r="PCL14" s="20"/>
      <c r="PCM14" s="57"/>
      <c r="PCN14" s="21"/>
      <c r="PCO14" s="22"/>
      <c r="PCP14" s="3"/>
      <c r="PCQ14" s="5"/>
      <c r="PCR14" s="5"/>
      <c r="PCS14" s="8"/>
      <c r="PCT14" s="10"/>
      <c r="PCU14" s="68"/>
      <c r="PCV14" s="20"/>
      <c r="PCW14" s="57"/>
      <c r="PCX14" s="21"/>
      <c r="PCY14" s="22"/>
      <c r="PCZ14" s="3"/>
      <c r="PDA14" s="5"/>
      <c r="PDB14" s="5"/>
      <c r="PDC14" s="8"/>
      <c r="PDD14" s="10"/>
      <c r="PDE14" s="68"/>
      <c r="PDF14" s="20"/>
      <c r="PDG14" s="57"/>
      <c r="PDH14" s="21"/>
      <c r="PDI14" s="22"/>
      <c r="PDJ14" s="3"/>
      <c r="PDK14" s="5"/>
      <c r="PDL14" s="5"/>
      <c r="PDM14" s="8"/>
      <c r="PDN14" s="10"/>
      <c r="PDO14" s="68"/>
      <c r="PDP14" s="20"/>
      <c r="PDQ14" s="57"/>
      <c r="PDR14" s="21"/>
      <c r="PDS14" s="22"/>
      <c r="PDT14" s="3"/>
      <c r="PDU14" s="5"/>
      <c r="PDV14" s="5"/>
      <c r="PDW14" s="8"/>
      <c r="PDX14" s="10"/>
      <c r="PDY14" s="68"/>
      <c r="PDZ14" s="20"/>
      <c r="PEA14" s="57"/>
      <c r="PEB14" s="21"/>
      <c r="PEC14" s="22"/>
      <c r="PED14" s="3"/>
      <c r="PEE14" s="5"/>
      <c r="PEF14" s="5"/>
      <c r="PEG14" s="8"/>
      <c r="PEH14" s="10"/>
      <c r="PEI14" s="68"/>
      <c r="PEJ14" s="20"/>
      <c r="PEK14" s="57"/>
      <c r="PEL14" s="21"/>
      <c r="PEM14" s="22"/>
      <c r="PEN14" s="3"/>
      <c r="PEO14" s="5"/>
      <c r="PEP14" s="5"/>
      <c r="PEQ14" s="8"/>
      <c r="PER14" s="10"/>
      <c r="PES14" s="68"/>
      <c r="PET14" s="20"/>
      <c r="PEU14" s="57"/>
      <c r="PEV14" s="21"/>
      <c r="PEW14" s="22"/>
      <c r="PEX14" s="3"/>
      <c r="PEY14" s="5"/>
      <c r="PEZ14" s="5"/>
      <c r="PFA14" s="8"/>
      <c r="PFB14" s="10"/>
      <c r="PFC14" s="68"/>
      <c r="PFD14" s="20"/>
      <c r="PFE14" s="57"/>
      <c r="PFF14" s="21"/>
      <c r="PFG14" s="22"/>
      <c r="PFH14" s="3"/>
      <c r="PFI14" s="5"/>
      <c r="PFJ14" s="5"/>
      <c r="PFK14" s="8"/>
      <c r="PFL14" s="10"/>
      <c r="PFM14" s="68"/>
      <c r="PFN14" s="20"/>
      <c r="PFO14" s="57"/>
      <c r="PFP14" s="21"/>
      <c r="PFQ14" s="22"/>
      <c r="PFR14" s="3"/>
      <c r="PFS14" s="5"/>
      <c r="PFT14" s="5"/>
      <c r="PFU14" s="8"/>
      <c r="PFV14" s="10"/>
      <c r="PFW14" s="68"/>
      <c r="PFX14" s="20"/>
      <c r="PFY14" s="57"/>
      <c r="PFZ14" s="21"/>
      <c r="PGA14" s="22"/>
      <c r="PGB14" s="3"/>
      <c r="PGC14" s="5"/>
      <c r="PGD14" s="5"/>
      <c r="PGE14" s="8"/>
      <c r="PGF14" s="10"/>
      <c r="PGG14" s="68"/>
      <c r="PGH14" s="20"/>
      <c r="PGI14" s="57"/>
      <c r="PGJ14" s="21"/>
      <c r="PGK14" s="22"/>
      <c r="PGL14" s="3"/>
      <c r="PGM14" s="5"/>
      <c r="PGN14" s="5"/>
      <c r="PGO14" s="8"/>
      <c r="PGP14" s="10"/>
      <c r="PGQ14" s="68"/>
      <c r="PGR14" s="20"/>
      <c r="PGS14" s="57"/>
      <c r="PGT14" s="21"/>
      <c r="PGU14" s="22"/>
      <c r="PGV14" s="3"/>
      <c r="PGW14" s="5"/>
      <c r="PGX14" s="5"/>
      <c r="PGY14" s="8"/>
      <c r="PGZ14" s="10"/>
      <c r="PHA14" s="68"/>
      <c r="PHB14" s="20"/>
      <c r="PHC14" s="57"/>
      <c r="PHD14" s="21"/>
      <c r="PHE14" s="22"/>
      <c r="PHF14" s="3"/>
      <c r="PHG14" s="5"/>
      <c r="PHH14" s="5"/>
      <c r="PHI14" s="8"/>
      <c r="PHJ14" s="10"/>
      <c r="PHK14" s="68"/>
      <c r="PHL14" s="20"/>
      <c r="PHM14" s="57"/>
      <c r="PHN14" s="21"/>
      <c r="PHO14" s="22"/>
      <c r="PHP14" s="3"/>
      <c r="PHQ14" s="5"/>
      <c r="PHR14" s="5"/>
      <c r="PHS14" s="8"/>
      <c r="PHT14" s="10"/>
      <c r="PHU14" s="68"/>
      <c r="PHV14" s="20"/>
      <c r="PHW14" s="57"/>
      <c r="PHX14" s="21"/>
      <c r="PHY14" s="22"/>
      <c r="PHZ14" s="3"/>
      <c r="PIA14" s="5"/>
      <c r="PIB14" s="5"/>
      <c r="PIC14" s="8"/>
      <c r="PID14" s="10"/>
      <c r="PIE14" s="68"/>
      <c r="PIF14" s="20"/>
      <c r="PIG14" s="57"/>
      <c r="PIH14" s="21"/>
      <c r="PII14" s="22"/>
      <c r="PIJ14" s="3"/>
      <c r="PIK14" s="5"/>
      <c r="PIL14" s="5"/>
      <c r="PIM14" s="8"/>
      <c r="PIN14" s="10"/>
      <c r="PIO14" s="68"/>
      <c r="PIP14" s="20"/>
      <c r="PIQ14" s="57"/>
      <c r="PIR14" s="21"/>
      <c r="PIS14" s="22"/>
      <c r="PIT14" s="3"/>
      <c r="PIU14" s="5"/>
      <c r="PIV14" s="5"/>
      <c r="PIW14" s="8"/>
      <c r="PIX14" s="10"/>
      <c r="PIY14" s="68"/>
      <c r="PIZ14" s="20"/>
      <c r="PJA14" s="57"/>
      <c r="PJB14" s="21"/>
      <c r="PJC14" s="22"/>
      <c r="PJD14" s="3"/>
      <c r="PJE14" s="5"/>
      <c r="PJF14" s="5"/>
      <c r="PJG14" s="8"/>
      <c r="PJH14" s="10"/>
      <c r="PJI14" s="68"/>
      <c r="PJJ14" s="20"/>
      <c r="PJK14" s="57"/>
      <c r="PJL14" s="21"/>
      <c r="PJM14" s="22"/>
      <c r="PJN14" s="3"/>
      <c r="PJO14" s="5"/>
      <c r="PJP14" s="5"/>
      <c r="PJQ14" s="8"/>
      <c r="PJR14" s="10"/>
      <c r="PJS14" s="68"/>
      <c r="PJT14" s="20"/>
      <c r="PJU14" s="57"/>
      <c r="PJV14" s="21"/>
      <c r="PJW14" s="22"/>
      <c r="PJX14" s="3"/>
      <c r="PJY14" s="5"/>
      <c r="PJZ14" s="5"/>
      <c r="PKA14" s="8"/>
      <c r="PKB14" s="10"/>
      <c r="PKC14" s="68"/>
      <c r="PKD14" s="20"/>
      <c r="PKE14" s="57"/>
      <c r="PKF14" s="21"/>
      <c r="PKG14" s="22"/>
      <c r="PKH14" s="3"/>
      <c r="PKI14" s="5"/>
      <c r="PKJ14" s="5"/>
      <c r="PKK14" s="8"/>
      <c r="PKL14" s="10"/>
      <c r="PKM14" s="68"/>
      <c r="PKN14" s="20"/>
      <c r="PKO14" s="57"/>
      <c r="PKP14" s="21"/>
      <c r="PKQ14" s="22"/>
      <c r="PKR14" s="3"/>
      <c r="PKS14" s="5"/>
      <c r="PKT14" s="5"/>
      <c r="PKU14" s="8"/>
      <c r="PKV14" s="10"/>
      <c r="PKW14" s="68"/>
      <c r="PKX14" s="20"/>
      <c r="PKY14" s="57"/>
      <c r="PKZ14" s="21"/>
      <c r="PLA14" s="22"/>
      <c r="PLB14" s="3"/>
      <c r="PLC14" s="5"/>
      <c r="PLD14" s="5"/>
      <c r="PLE14" s="8"/>
      <c r="PLF14" s="10"/>
      <c r="PLG14" s="68"/>
      <c r="PLH14" s="20"/>
      <c r="PLI14" s="57"/>
      <c r="PLJ14" s="21"/>
      <c r="PLK14" s="22"/>
      <c r="PLL14" s="3"/>
      <c r="PLM14" s="5"/>
      <c r="PLN14" s="5"/>
      <c r="PLO14" s="8"/>
      <c r="PLP14" s="10"/>
      <c r="PLQ14" s="68"/>
      <c r="PLR14" s="20"/>
      <c r="PLS14" s="57"/>
      <c r="PLT14" s="21"/>
      <c r="PLU14" s="22"/>
      <c r="PLV14" s="3"/>
      <c r="PLW14" s="5"/>
      <c r="PLX14" s="5"/>
      <c r="PLY14" s="8"/>
      <c r="PLZ14" s="10"/>
      <c r="PMA14" s="68"/>
      <c r="PMB14" s="20"/>
      <c r="PMC14" s="57"/>
      <c r="PMD14" s="21"/>
      <c r="PME14" s="22"/>
      <c r="PMF14" s="3"/>
      <c r="PMG14" s="5"/>
      <c r="PMH14" s="5"/>
      <c r="PMI14" s="8"/>
      <c r="PMJ14" s="10"/>
      <c r="PMK14" s="68"/>
      <c r="PML14" s="20"/>
      <c r="PMM14" s="57"/>
      <c r="PMN14" s="21"/>
      <c r="PMO14" s="22"/>
      <c r="PMP14" s="3"/>
      <c r="PMQ14" s="5"/>
      <c r="PMR14" s="5"/>
      <c r="PMS14" s="8"/>
      <c r="PMT14" s="10"/>
      <c r="PMU14" s="68"/>
      <c r="PMV14" s="20"/>
      <c r="PMW14" s="57"/>
      <c r="PMX14" s="21"/>
      <c r="PMY14" s="22"/>
      <c r="PMZ14" s="3"/>
      <c r="PNA14" s="5"/>
      <c r="PNB14" s="5"/>
      <c r="PNC14" s="8"/>
      <c r="PND14" s="10"/>
      <c r="PNE14" s="68"/>
      <c r="PNF14" s="20"/>
      <c r="PNG14" s="57"/>
      <c r="PNH14" s="21"/>
      <c r="PNI14" s="22"/>
      <c r="PNJ14" s="3"/>
      <c r="PNK14" s="5"/>
      <c r="PNL14" s="5"/>
      <c r="PNM14" s="8"/>
      <c r="PNN14" s="10"/>
      <c r="PNO14" s="68"/>
      <c r="PNP14" s="20"/>
      <c r="PNQ14" s="57"/>
      <c r="PNR14" s="21"/>
      <c r="PNS14" s="22"/>
      <c r="PNT14" s="3"/>
      <c r="PNU14" s="5"/>
      <c r="PNV14" s="5"/>
      <c r="PNW14" s="8"/>
      <c r="PNX14" s="10"/>
      <c r="PNY14" s="68"/>
      <c r="PNZ14" s="20"/>
      <c r="POA14" s="57"/>
      <c r="POB14" s="21"/>
      <c r="POC14" s="22"/>
      <c r="POD14" s="3"/>
      <c r="POE14" s="5"/>
      <c r="POF14" s="5"/>
      <c r="POG14" s="8"/>
      <c r="POH14" s="10"/>
      <c r="POI14" s="68"/>
      <c r="POJ14" s="20"/>
      <c r="POK14" s="57"/>
      <c r="POL14" s="21"/>
      <c r="POM14" s="22"/>
      <c r="PON14" s="3"/>
      <c r="POO14" s="5"/>
      <c r="POP14" s="5"/>
      <c r="POQ14" s="8"/>
      <c r="POR14" s="10"/>
      <c r="POS14" s="68"/>
      <c r="POT14" s="20"/>
      <c r="POU14" s="57"/>
      <c r="POV14" s="21"/>
      <c r="POW14" s="22"/>
      <c r="POX14" s="3"/>
      <c r="POY14" s="5"/>
      <c r="POZ14" s="5"/>
      <c r="PPA14" s="8"/>
      <c r="PPB14" s="10"/>
      <c r="PPC14" s="68"/>
      <c r="PPD14" s="20"/>
      <c r="PPE14" s="57"/>
      <c r="PPF14" s="21"/>
      <c r="PPG14" s="22"/>
      <c r="PPH14" s="3"/>
      <c r="PPI14" s="5"/>
      <c r="PPJ14" s="5"/>
      <c r="PPK14" s="8"/>
      <c r="PPL14" s="10"/>
      <c r="PPM14" s="68"/>
      <c r="PPN14" s="20"/>
      <c r="PPO14" s="57"/>
      <c r="PPP14" s="21"/>
      <c r="PPQ14" s="22"/>
      <c r="PPR14" s="3"/>
      <c r="PPS14" s="5"/>
      <c r="PPT14" s="5"/>
      <c r="PPU14" s="8"/>
      <c r="PPV14" s="10"/>
      <c r="PPW14" s="68"/>
      <c r="PPX14" s="20"/>
      <c r="PPY14" s="57"/>
      <c r="PPZ14" s="21"/>
      <c r="PQA14" s="22"/>
      <c r="PQB14" s="3"/>
      <c r="PQC14" s="5"/>
      <c r="PQD14" s="5"/>
      <c r="PQE14" s="8"/>
      <c r="PQF14" s="10"/>
      <c r="PQG14" s="68"/>
      <c r="PQH14" s="20"/>
      <c r="PQI14" s="57"/>
      <c r="PQJ14" s="21"/>
      <c r="PQK14" s="22"/>
      <c r="PQL14" s="3"/>
      <c r="PQM14" s="5"/>
      <c r="PQN14" s="5"/>
      <c r="PQO14" s="8"/>
      <c r="PQP14" s="10"/>
      <c r="PQQ14" s="68"/>
      <c r="PQR14" s="20"/>
      <c r="PQS14" s="57"/>
      <c r="PQT14" s="21"/>
      <c r="PQU14" s="22"/>
      <c r="PQV14" s="3"/>
      <c r="PQW14" s="5"/>
      <c r="PQX14" s="5"/>
      <c r="PQY14" s="8"/>
      <c r="PQZ14" s="10"/>
      <c r="PRA14" s="68"/>
      <c r="PRB14" s="20"/>
      <c r="PRC14" s="57"/>
      <c r="PRD14" s="21"/>
      <c r="PRE14" s="22"/>
      <c r="PRF14" s="3"/>
      <c r="PRG14" s="5"/>
      <c r="PRH14" s="5"/>
      <c r="PRI14" s="8"/>
      <c r="PRJ14" s="10"/>
      <c r="PRK14" s="68"/>
      <c r="PRL14" s="20"/>
      <c r="PRM14" s="57"/>
      <c r="PRN14" s="21"/>
      <c r="PRO14" s="22"/>
      <c r="PRP14" s="3"/>
      <c r="PRQ14" s="5"/>
      <c r="PRR14" s="5"/>
      <c r="PRS14" s="8"/>
      <c r="PRT14" s="10"/>
      <c r="PRU14" s="68"/>
      <c r="PRV14" s="20"/>
      <c r="PRW14" s="57"/>
      <c r="PRX14" s="21"/>
      <c r="PRY14" s="22"/>
      <c r="PRZ14" s="3"/>
      <c r="PSA14" s="5"/>
      <c r="PSB14" s="5"/>
      <c r="PSC14" s="8"/>
      <c r="PSD14" s="10"/>
      <c r="PSE14" s="68"/>
      <c r="PSF14" s="20"/>
      <c r="PSG14" s="57"/>
      <c r="PSH14" s="21"/>
      <c r="PSI14" s="22"/>
      <c r="PSJ14" s="3"/>
      <c r="PSK14" s="5"/>
      <c r="PSL14" s="5"/>
      <c r="PSM14" s="8"/>
      <c r="PSN14" s="10"/>
      <c r="PSO14" s="68"/>
      <c r="PSP14" s="20"/>
      <c r="PSQ14" s="57"/>
      <c r="PSR14" s="21"/>
      <c r="PSS14" s="22"/>
      <c r="PST14" s="3"/>
      <c r="PSU14" s="5"/>
      <c r="PSV14" s="5"/>
      <c r="PSW14" s="8"/>
      <c r="PSX14" s="10"/>
      <c r="PSY14" s="68"/>
      <c r="PSZ14" s="20"/>
      <c r="PTA14" s="57"/>
      <c r="PTB14" s="21"/>
      <c r="PTC14" s="22"/>
      <c r="PTD14" s="3"/>
      <c r="PTE14" s="5"/>
      <c r="PTF14" s="5"/>
      <c r="PTG14" s="8"/>
      <c r="PTH14" s="10"/>
      <c r="PTI14" s="68"/>
      <c r="PTJ14" s="20"/>
      <c r="PTK14" s="57"/>
      <c r="PTL14" s="21"/>
      <c r="PTM14" s="22"/>
      <c r="PTN14" s="3"/>
      <c r="PTO14" s="5"/>
      <c r="PTP14" s="5"/>
      <c r="PTQ14" s="8"/>
      <c r="PTR14" s="10"/>
      <c r="PTS14" s="68"/>
      <c r="PTT14" s="20"/>
      <c r="PTU14" s="57"/>
      <c r="PTV14" s="21"/>
      <c r="PTW14" s="22"/>
      <c r="PTX14" s="3"/>
      <c r="PTY14" s="5"/>
      <c r="PTZ14" s="5"/>
      <c r="PUA14" s="8"/>
      <c r="PUB14" s="10"/>
      <c r="PUC14" s="68"/>
      <c r="PUD14" s="20"/>
      <c r="PUE14" s="57"/>
      <c r="PUF14" s="21"/>
      <c r="PUG14" s="22"/>
      <c r="PUH14" s="3"/>
      <c r="PUI14" s="5"/>
      <c r="PUJ14" s="5"/>
      <c r="PUK14" s="8"/>
      <c r="PUL14" s="10"/>
      <c r="PUM14" s="68"/>
      <c r="PUN14" s="20"/>
      <c r="PUO14" s="57"/>
      <c r="PUP14" s="21"/>
      <c r="PUQ14" s="22"/>
      <c r="PUR14" s="3"/>
      <c r="PUS14" s="5"/>
      <c r="PUT14" s="5"/>
      <c r="PUU14" s="8"/>
      <c r="PUV14" s="10"/>
      <c r="PUW14" s="68"/>
      <c r="PUX14" s="20"/>
      <c r="PUY14" s="57"/>
      <c r="PUZ14" s="21"/>
      <c r="PVA14" s="22"/>
      <c r="PVB14" s="3"/>
      <c r="PVC14" s="5"/>
      <c r="PVD14" s="5"/>
      <c r="PVE14" s="8"/>
      <c r="PVF14" s="10"/>
      <c r="PVG14" s="68"/>
      <c r="PVH14" s="20"/>
      <c r="PVI14" s="57"/>
      <c r="PVJ14" s="21"/>
      <c r="PVK14" s="22"/>
      <c r="PVL14" s="3"/>
      <c r="PVM14" s="5"/>
      <c r="PVN14" s="5"/>
      <c r="PVO14" s="8"/>
      <c r="PVP14" s="10"/>
      <c r="PVQ14" s="68"/>
      <c r="PVR14" s="20"/>
      <c r="PVS14" s="57"/>
      <c r="PVT14" s="21"/>
      <c r="PVU14" s="22"/>
      <c r="PVV14" s="3"/>
      <c r="PVW14" s="5"/>
      <c r="PVX14" s="5"/>
      <c r="PVY14" s="8"/>
      <c r="PVZ14" s="10"/>
      <c r="PWA14" s="68"/>
      <c r="PWB14" s="20"/>
      <c r="PWC14" s="57"/>
      <c r="PWD14" s="21"/>
      <c r="PWE14" s="22"/>
      <c r="PWF14" s="3"/>
      <c r="PWG14" s="5"/>
      <c r="PWH14" s="5"/>
      <c r="PWI14" s="8"/>
      <c r="PWJ14" s="10"/>
      <c r="PWK14" s="68"/>
      <c r="PWL14" s="20"/>
      <c r="PWM14" s="57"/>
      <c r="PWN14" s="21"/>
      <c r="PWO14" s="22"/>
      <c r="PWP14" s="3"/>
      <c r="PWQ14" s="5"/>
      <c r="PWR14" s="5"/>
      <c r="PWS14" s="8"/>
      <c r="PWT14" s="10"/>
      <c r="PWU14" s="68"/>
      <c r="PWV14" s="20"/>
      <c r="PWW14" s="57"/>
      <c r="PWX14" s="21"/>
      <c r="PWY14" s="22"/>
      <c r="PWZ14" s="3"/>
      <c r="PXA14" s="5"/>
      <c r="PXB14" s="5"/>
      <c r="PXC14" s="8"/>
      <c r="PXD14" s="10"/>
      <c r="PXE14" s="68"/>
      <c r="PXF14" s="20"/>
      <c r="PXG14" s="57"/>
      <c r="PXH14" s="21"/>
      <c r="PXI14" s="22"/>
      <c r="PXJ14" s="3"/>
      <c r="PXK14" s="5"/>
      <c r="PXL14" s="5"/>
      <c r="PXM14" s="8"/>
      <c r="PXN14" s="10"/>
      <c r="PXO14" s="68"/>
      <c r="PXP14" s="20"/>
      <c r="PXQ14" s="57"/>
      <c r="PXR14" s="21"/>
      <c r="PXS14" s="22"/>
      <c r="PXT14" s="3"/>
      <c r="PXU14" s="5"/>
      <c r="PXV14" s="5"/>
      <c r="PXW14" s="8"/>
      <c r="PXX14" s="10"/>
      <c r="PXY14" s="68"/>
      <c r="PXZ14" s="20"/>
      <c r="PYA14" s="57"/>
      <c r="PYB14" s="21"/>
      <c r="PYC14" s="22"/>
      <c r="PYD14" s="3"/>
      <c r="PYE14" s="5"/>
      <c r="PYF14" s="5"/>
      <c r="PYG14" s="8"/>
      <c r="PYH14" s="10"/>
      <c r="PYI14" s="68"/>
      <c r="PYJ14" s="20"/>
      <c r="PYK14" s="57"/>
      <c r="PYL14" s="21"/>
      <c r="PYM14" s="22"/>
      <c r="PYN14" s="3"/>
      <c r="PYO14" s="5"/>
      <c r="PYP14" s="5"/>
      <c r="PYQ14" s="8"/>
      <c r="PYR14" s="10"/>
      <c r="PYS14" s="68"/>
      <c r="PYT14" s="20"/>
      <c r="PYU14" s="57"/>
      <c r="PYV14" s="21"/>
      <c r="PYW14" s="22"/>
      <c r="PYX14" s="3"/>
      <c r="PYY14" s="5"/>
      <c r="PYZ14" s="5"/>
      <c r="PZA14" s="8"/>
      <c r="PZB14" s="10"/>
      <c r="PZC14" s="68"/>
      <c r="PZD14" s="20"/>
      <c r="PZE14" s="57"/>
      <c r="PZF14" s="21"/>
      <c r="PZG14" s="22"/>
      <c r="PZH14" s="3"/>
      <c r="PZI14" s="5"/>
      <c r="PZJ14" s="5"/>
      <c r="PZK14" s="8"/>
      <c r="PZL14" s="10"/>
      <c r="PZM14" s="68"/>
      <c r="PZN14" s="20"/>
      <c r="PZO14" s="57"/>
      <c r="PZP14" s="21"/>
      <c r="PZQ14" s="22"/>
      <c r="PZR14" s="3"/>
      <c r="PZS14" s="5"/>
      <c r="PZT14" s="5"/>
      <c r="PZU14" s="8"/>
      <c r="PZV14" s="10"/>
      <c r="PZW14" s="68"/>
      <c r="PZX14" s="20"/>
      <c r="PZY14" s="57"/>
      <c r="PZZ14" s="21"/>
      <c r="QAA14" s="22"/>
      <c r="QAB14" s="3"/>
      <c r="QAC14" s="5"/>
      <c r="QAD14" s="5"/>
      <c r="QAE14" s="8"/>
      <c r="QAF14" s="10"/>
      <c r="QAG14" s="68"/>
      <c r="QAH14" s="20"/>
      <c r="QAI14" s="57"/>
      <c r="QAJ14" s="21"/>
      <c r="QAK14" s="22"/>
      <c r="QAL14" s="3"/>
      <c r="QAM14" s="5"/>
      <c r="QAN14" s="5"/>
      <c r="QAO14" s="8"/>
      <c r="QAP14" s="10"/>
      <c r="QAQ14" s="68"/>
      <c r="QAR14" s="20"/>
      <c r="QAS14" s="57"/>
      <c r="QAT14" s="21"/>
      <c r="QAU14" s="22"/>
      <c r="QAV14" s="3"/>
      <c r="QAW14" s="5"/>
      <c r="QAX14" s="5"/>
      <c r="QAY14" s="8"/>
      <c r="QAZ14" s="10"/>
      <c r="QBA14" s="68"/>
      <c r="QBB14" s="20"/>
      <c r="QBC14" s="57"/>
      <c r="QBD14" s="21"/>
      <c r="QBE14" s="22"/>
      <c r="QBF14" s="3"/>
      <c r="QBG14" s="5"/>
      <c r="QBH14" s="5"/>
      <c r="QBI14" s="8"/>
      <c r="QBJ14" s="10"/>
      <c r="QBK14" s="68"/>
      <c r="QBL14" s="20"/>
      <c r="QBM14" s="57"/>
      <c r="QBN14" s="21"/>
      <c r="QBO14" s="22"/>
      <c r="QBP14" s="3"/>
      <c r="QBQ14" s="5"/>
      <c r="QBR14" s="5"/>
      <c r="QBS14" s="8"/>
      <c r="QBT14" s="10"/>
      <c r="QBU14" s="68"/>
      <c r="QBV14" s="20"/>
      <c r="QBW14" s="57"/>
      <c r="QBX14" s="21"/>
      <c r="QBY14" s="22"/>
      <c r="QBZ14" s="3"/>
      <c r="QCA14" s="5"/>
      <c r="QCB14" s="5"/>
      <c r="QCC14" s="8"/>
      <c r="QCD14" s="10"/>
      <c r="QCE14" s="68"/>
      <c r="QCF14" s="20"/>
      <c r="QCG14" s="57"/>
      <c r="QCH14" s="21"/>
      <c r="QCI14" s="22"/>
      <c r="QCJ14" s="3"/>
      <c r="QCK14" s="5"/>
      <c r="QCL14" s="5"/>
      <c r="QCM14" s="8"/>
      <c r="QCN14" s="10"/>
      <c r="QCO14" s="68"/>
      <c r="QCP14" s="20"/>
      <c r="QCQ14" s="57"/>
      <c r="QCR14" s="21"/>
      <c r="QCS14" s="22"/>
      <c r="QCT14" s="3"/>
      <c r="QCU14" s="5"/>
      <c r="QCV14" s="5"/>
      <c r="QCW14" s="8"/>
      <c r="QCX14" s="10"/>
      <c r="QCY14" s="68"/>
      <c r="QCZ14" s="20"/>
      <c r="QDA14" s="57"/>
      <c r="QDB14" s="21"/>
      <c r="QDC14" s="22"/>
      <c r="QDD14" s="3"/>
      <c r="QDE14" s="5"/>
      <c r="QDF14" s="5"/>
      <c r="QDG14" s="8"/>
      <c r="QDH14" s="10"/>
      <c r="QDI14" s="68"/>
      <c r="QDJ14" s="20"/>
      <c r="QDK14" s="57"/>
      <c r="QDL14" s="21"/>
      <c r="QDM14" s="22"/>
      <c r="QDN14" s="3"/>
      <c r="QDO14" s="5"/>
      <c r="QDP14" s="5"/>
      <c r="QDQ14" s="8"/>
      <c r="QDR14" s="10"/>
      <c r="QDS14" s="68"/>
      <c r="QDT14" s="20"/>
      <c r="QDU14" s="57"/>
      <c r="QDV14" s="21"/>
      <c r="QDW14" s="22"/>
      <c r="QDX14" s="3"/>
      <c r="QDY14" s="5"/>
      <c r="QDZ14" s="5"/>
      <c r="QEA14" s="8"/>
      <c r="QEB14" s="10"/>
      <c r="QEC14" s="68"/>
      <c r="QED14" s="20"/>
      <c r="QEE14" s="57"/>
      <c r="QEF14" s="21"/>
      <c r="QEG14" s="22"/>
      <c r="QEH14" s="3"/>
      <c r="QEI14" s="5"/>
      <c r="QEJ14" s="5"/>
      <c r="QEK14" s="8"/>
      <c r="QEL14" s="10"/>
      <c r="QEM14" s="68"/>
      <c r="QEN14" s="20"/>
      <c r="QEO14" s="57"/>
      <c r="QEP14" s="21"/>
      <c r="QEQ14" s="22"/>
      <c r="QER14" s="3"/>
      <c r="QES14" s="5"/>
      <c r="QET14" s="5"/>
      <c r="QEU14" s="8"/>
      <c r="QEV14" s="10"/>
      <c r="QEW14" s="68"/>
      <c r="QEX14" s="20"/>
      <c r="QEY14" s="57"/>
      <c r="QEZ14" s="21"/>
      <c r="QFA14" s="22"/>
      <c r="QFB14" s="3"/>
      <c r="QFC14" s="5"/>
      <c r="QFD14" s="5"/>
      <c r="QFE14" s="8"/>
      <c r="QFF14" s="10"/>
      <c r="QFG14" s="68"/>
      <c r="QFH14" s="20"/>
      <c r="QFI14" s="57"/>
      <c r="QFJ14" s="21"/>
      <c r="QFK14" s="22"/>
      <c r="QFL14" s="3"/>
      <c r="QFM14" s="5"/>
      <c r="QFN14" s="5"/>
      <c r="QFO14" s="8"/>
      <c r="QFP14" s="10"/>
      <c r="QFQ14" s="68"/>
      <c r="QFR14" s="20"/>
      <c r="QFS14" s="57"/>
      <c r="QFT14" s="21"/>
      <c r="QFU14" s="22"/>
      <c r="QFV14" s="3"/>
      <c r="QFW14" s="5"/>
      <c r="QFX14" s="5"/>
      <c r="QFY14" s="8"/>
      <c r="QFZ14" s="10"/>
      <c r="QGA14" s="68"/>
      <c r="QGB14" s="20"/>
      <c r="QGC14" s="57"/>
      <c r="QGD14" s="21"/>
      <c r="QGE14" s="22"/>
      <c r="QGF14" s="3"/>
      <c r="QGG14" s="5"/>
      <c r="QGH14" s="5"/>
      <c r="QGI14" s="8"/>
      <c r="QGJ14" s="10"/>
      <c r="QGK14" s="68"/>
      <c r="QGL14" s="20"/>
      <c r="QGM14" s="57"/>
      <c r="QGN14" s="21"/>
      <c r="QGO14" s="22"/>
      <c r="QGP14" s="3"/>
      <c r="QGQ14" s="5"/>
      <c r="QGR14" s="5"/>
      <c r="QGS14" s="8"/>
      <c r="QGT14" s="10"/>
      <c r="QGU14" s="68"/>
      <c r="QGV14" s="20"/>
      <c r="QGW14" s="57"/>
      <c r="QGX14" s="21"/>
      <c r="QGY14" s="22"/>
      <c r="QGZ14" s="3"/>
      <c r="QHA14" s="5"/>
      <c r="QHB14" s="5"/>
      <c r="QHC14" s="8"/>
      <c r="QHD14" s="10"/>
      <c r="QHE14" s="68"/>
      <c r="QHF14" s="20"/>
      <c r="QHG14" s="57"/>
      <c r="QHH14" s="21"/>
      <c r="QHI14" s="22"/>
      <c r="QHJ14" s="3"/>
      <c r="QHK14" s="5"/>
      <c r="QHL14" s="5"/>
      <c r="QHM14" s="8"/>
      <c r="QHN14" s="10"/>
      <c r="QHO14" s="68"/>
      <c r="QHP14" s="20"/>
      <c r="QHQ14" s="57"/>
      <c r="QHR14" s="21"/>
      <c r="QHS14" s="22"/>
      <c r="QHT14" s="3"/>
      <c r="QHU14" s="5"/>
      <c r="QHV14" s="5"/>
      <c r="QHW14" s="8"/>
      <c r="QHX14" s="10"/>
      <c r="QHY14" s="68"/>
      <c r="QHZ14" s="20"/>
      <c r="QIA14" s="57"/>
      <c r="QIB14" s="21"/>
      <c r="QIC14" s="22"/>
      <c r="QID14" s="3"/>
      <c r="QIE14" s="5"/>
      <c r="QIF14" s="5"/>
      <c r="QIG14" s="8"/>
      <c r="QIH14" s="10"/>
      <c r="QII14" s="68"/>
      <c r="QIJ14" s="20"/>
      <c r="QIK14" s="57"/>
      <c r="QIL14" s="21"/>
      <c r="QIM14" s="22"/>
      <c r="QIN14" s="3"/>
      <c r="QIO14" s="5"/>
      <c r="QIP14" s="5"/>
      <c r="QIQ14" s="8"/>
      <c r="QIR14" s="10"/>
      <c r="QIS14" s="68"/>
      <c r="QIT14" s="20"/>
      <c r="QIU14" s="57"/>
      <c r="QIV14" s="21"/>
      <c r="QIW14" s="22"/>
      <c r="QIX14" s="3"/>
      <c r="QIY14" s="5"/>
      <c r="QIZ14" s="5"/>
      <c r="QJA14" s="8"/>
      <c r="QJB14" s="10"/>
      <c r="QJC14" s="68"/>
      <c r="QJD14" s="20"/>
      <c r="QJE14" s="57"/>
      <c r="QJF14" s="21"/>
      <c r="QJG14" s="22"/>
      <c r="QJH14" s="3"/>
      <c r="QJI14" s="5"/>
      <c r="QJJ14" s="5"/>
      <c r="QJK14" s="8"/>
      <c r="QJL14" s="10"/>
      <c r="QJM14" s="68"/>
      <c r="QJN14" s="20"/>
      <c r="QJO14" s="57"/>
      <c r="QJP14" s="21"/>
      <c r="QJQ14" s="22"/>
      <c r="QJR14" s="3"/>
      <c r="QJS14" s="5"/>
      <c r="QJT14" s="5"/>
      <c r="QJU14" s="8"/>
      <c r="QJV14" s="10"/>
      <c r="QJW14" s="68"/>
      <c r="QJX14" s="20"/>
      <c r="QJY14" s="57"/>
      <c r="QJZ14" s="21"/>
      <c r="QKA14" s="22"/>
      <c r="QKB14" s="3"/>
      <c r="QKC14" s="5"/>
      <c r="QKD14" s="5"/>
      <c r="QKE14" s="8"/>
      <c r="QKF14" s="10"/>
      <c r="QKG14" s="68"/>
      <c r="QKH14" s="20"/>
      <c r="QKI14" s="57"/>
      <c r="QKJ14" s="21"/>
      <c r="QKK14" s="22"/>
      <c r="QKL14" s="3"/>
      <c r="QKM14" s="5"/>
      <c r="QKN14" s="5"/>
      <c r="QKO14" s="8"/>
      <c r="QKP14" s="10"/>
      <c r="QKQ14" s="68"/>
      <c r="QKR14" s="20"/>
      <c r="QKS14" s="57"/>
      <c r="QKT14" s="21"/>
      <c r="QKU14" s="22"/>
      <c r="QKV14" s="3"/>
      <c r="QKW14" s="5"/>
      <c r="QKX14" s="5"/>
      <c r="QKY14" s="8"/>
      <c r="QKZ14" s="10"/>
      <c r="QLA14" s="68"/>
      <c r="QLB14" s="20"/>
      <c r="QLC14" s="57"/>
      <c r="QLD14" s="21"/>
      <c r="QLE14" s="22"/>
      <c r="QLF14" s="3"/>
      <c r="QLG14" s="5"/>
      <c r="QLH14" s="5"/>
      <c r="QLI14" s="8"/>
      <c r="QLJ14" s="10"/>
      <c r="QLK14" s="68"/>
      <c r="QLL14" s="20"/>
      <c r="QLM14" s="57"/>
      <c r="QLN14" s="21"/>
      <c r="QLO14" s="22"/>
      <c r="QLP14" s="3"/>
      <c r="QLQ14" s="5"/>
      <c r="QLR14" s="5"/>
      <c r="QLS14" s="8"/>
      <c r="QLT14" s="10"/>
      <c r="QLU14" s="68"/>
      <c r="QLV14" s="20"/>
      <c r="QLW14" s="57"/>
      <c r="QLX14" s="21"/>
      <c r="QLY14" s="22"/>
      <c r="QLZ14" s="3"/>
      <c r="QMA14" s="5"/>
      <c r="QMB14" s="5"/>
      <c r="QMC14" s="8"/>
      <c r="QMD14" s="10"/>
      <c r="QME14" s="68"/>
      <c r="QMF14" s="20"/>
      <c r="QMG14" s="57"/>
      <c r="QMH14" s="21"/>
      <c r="QMI14" s="22"/>
      <c r="QMJ14" s="3"/>
      <c r="QMK14" s="5"/>
      <c r="QML14" s="5"/>
      <c r="QMM14" s="8"/>
      <c r="QMN14" s="10"/>
      <c r="QMO14" s="68"/>
      <c r="QMP14" s="20"/>
      <c r="QMQ14" s="57"/>
      <c r="QMR14" s="21"/>
      <c r="QMS14" s="22"/>
      <c r="QMT14" s="3"/>
      <c r="QMU14" s="5"/>
      <c r="QMV14" s="5"/>
      <c r="QMW14" s="8"/>
      <c r="QMX14" s="10"/>
      <c r="QMY14" s="68"/>
      <c r="QMZ14" s="20"/>
      <c r="QNA14" s="57"/>
      <c r="QNB14" s="21"/>
      <c r="QNC14" s="22"/>
      <c r="QND14" s="3"/>
      <c r="QNE14" s="5"/>
      <c r="QNF14" s="5"/>
      <c r="QNG14" s="8"/>
      <c r="QNH14" s="10"/>
      <c r="QNI14" s="68"/>
      <c r="QNJ14" s="20"/>
      <c r="QNK14" s="57"/>
      <c r="QNL14" s="21"/>
      <c r="QNM14" s="22"/>
      <c r="QNN14" s="3"/>
      <c r="QNO14" s="5"/>
      <c r="QNP14" s="5"/>
      <c r="QNQ14" s="8"/>
      <c r="QNR14" s="10"/>
      <c r="QNS14" s="68"/>
      <c r="QNT14" s="20"/>
      <c r="QNU14" s="57"/>
      <c r="QNV14" s="21"/>
      <c r="QNW14" s="22"/>
      <c r="QNX14" s="3"/>
      <c r="QNY14" s="5"/>
      <c r="QNZ14" s="5"/>
      <c r="QOA14" s="8"/>
      <c r="QOB14" s="10"/>
      <c r="QOC14" s="68"/>
      <c r="QOD14" s="20"/>
      <c r="QOE14" s="57"/>
      <c r="QOF14" s="21"/>
      <c r="QOG14" s="22"/>
      <c r="QOH14" s="3"/>
      <c r="QOI14" s="5"/>
      <c r="QOJ14" s="5"/>
      <c r="QOK14" s="8"/>
      <c r="QOL14" s="10"/>
      <c r="QOM14" s="68"/>
      <c r="QON14" s="20"/>
      <c r="QOO14" s="57"/>
      <c r="QOP14" s="21"/>
      <c r="QOQ14" s="22"/>
      <c r="QOR14" s="3"/>
      <c r="QOS14" s="5"/>
      <c r="QOT14" s="5"/>
      <c r="QOU14" s="8"/>
      <c r="QOV14" s="10"/>
      <c r="QOW14" s="68"/>
      <c r="QOX14" s="20"/>
      <c r="QOY14" s="57"/>
      <c r="QOZ14" s="21"/>
      <c r="QPA14" s="22"/>
      <c r="QPB14" s="3"/>
      <c r="QPC14" s="5"/>
      <c r="QPD14" s="5"/>
      <c r="QPE14" s="8"/>
      <c r="QPF14" s="10"/>
      <c r="QPG14" s="68"/>
      <c r="QPH14" s="20"/>
      <c r="QPI14" s="57"/>
      <c r="QPJ14" s="21"/>
      <c r="QPK14" s="22"/>
      <c r="QPL14" s="3"/>
      <c r="QPM14" s="5"/>
      <c r="QPN14" s="5"/>
      <c r="QPO14" s="8"/>
      <c r="QPP14" s="10"/>
      <c r="QPQ14" s="68"/>
      <c r="QPR14" s="20"/>
      <c r="QPS14" s="57"/>
      <c r="QPT14" s="21"/>
      <c r="QPU14" s="22"/>
      <c r="QPV14" s="3"/>
      <c r="QPW14" s="5"/>
      <c r="QPX14" s="5"/>
      <c r="QPY14" s="8"/>
      <c r="QPZ14" s="10"/>
      <c r="QQA14" s="68"/>
      <c r="QQB14" s="20"/>
      <c r="QQC14" s="57"/>
      <c r="QQD14" s="21"/>
      <c r="QQE14" s="22"/>
      <c r="QQF14" s="3"/>
      <c r="QQG14" s="5"/>
      <c r="QQH14" s="5"/>
      <c r="QQI14" s="8"/>
      <c r="QQJ14" s="10"/>
      <c r="QQK14" s="68"/>
      <c r="QQL14" s="20"/>
      <c r="QQM14" s="57"/>
      <c r="QQN14" s="21"/>
      <c r="QQO14" s="22"/>
      <c r="QQP14" s="3"/>
      <c r="QQQ14" s="5"/>
      <c r="QQR14" s="5"/>
      <c r="QQS14" s="8"/>
      <c r="QQT14" s="10"/>
      <c r="QQU14" s="68"/>
      <c r="QQV14" s="20"/>
      <c r="QQW14" s="57"/>
      <c r="QQX14" s="21"/>
      <c r="QQY14" s="22"/>
      <c r="QQZ14" s="3"/>
      <c r="QRA14" s="5"/>
      <c r="QRB14" s="5"/>
      <c r="QRC14" s="8"/>
      <c r="QRD14" s="10"/>
      <c r="QRE14" s="68"/>
      <c r="QRF14" s="20"/>
      <c r="QRG14" s="57"/>
      <c r="QRH14" s="21"/>
      <c r="QRI14" s="22"/>
      <c r="QRJ14" s="3"/>
      <c r="QRK14" s="5"/>
      <c r="QRL14" s="5"/>
      <c r="QRM14" s="8"/>
      <c r="QRN14" s="10"/>
      <c r="QRO14" s="68"/>
      <c r="QRP14" s="20"/>
      <c r="QRQ14" s="57"/>
      <c r="QRR14" s="21"/>
      <c r="QRS14" s="22"/>
      <c r="QRT14" s="3"/>
      <c r="QRU14" s="5"/>
      <c r="QRV14" s="5"/>
      <c r="QRW14" s="8"/>
      <c r="QRX14" s="10"/>
      <c r="QRY14" s="68"/>
      <c r="QRZ14" s="20"/>
      <c r="QSA14" s="57"/>
      <c r="QSB14" s="21"/>
      <c r="QSC14" s="22"/>
      <c r="QSD14" s="3"/>
      <c r="QSE14" s="5"/>
      <c r="QSF14" s="5"/>
      <c r="QSG14" s="8"/>
      <c r="QSH14" s="10"/>
      <c r="QSI14" s="68"/>
      <c r="QSJ14" s="20"/>
      <c r="QSK14" s="57"/>
      <c r="QSL14" s="21"/>
      <c r="QSM14" s="22"/>
      <c r="QSN14" s="3"/>
      <c r="QSO14" s="5"/>
      <c r="QSP14" s="5"/>
      <c r="QSQ14" s="8"/>
      <c r="QSR14" s="10"/>
      <c r="QSS14" s="68"/>
      <c r="QST14" s="20"/>
      <c r="QSU14" s="57"/>
      <c r="QSV14" s="21"/>
      <c r="QSW14" s="22"/>
      <c r="QSX14" s="3"/>
      <c r="QSY14" s="5"/>
      <c r="QSZ14" s="5"/>
      <c r="QTA14" s="8"/>
      <c r="QTB14" s="10"/>
      <c r="QTC14" s="68"/>
      <c r="QTD14" s="20"/>
      <c r="QTE14" s="57"/>
      <c r="QTF14" s="21"/>
      <c r="QTG14" s="22"/>
      <c r="QTH14" s="3"/>
      <c r="QTI14" s="5"/>
      <c r="QTJ14" s="5"/>
      <c r="QTK14" s="8"/>
      <c r="QTL14" s="10"/>
      <c r="QTM14" s="68"/>
      <c r="QTN14" s="20"/>
      <c r="QTO14" s="57"/>
      <c r="QTP14" s="21"/>
      <c r="QTQ14" s="22"/>
      <c r="QTR14" s="3"/>
      <c r="QTS14" s="5"/>
      <c r="QTT14" s="5"/>
      <c r="QTU14" s="8"/>
      <c r="QTV14" s="10"/>
      <c r="QTW14" s="68"/>
      <c r="QTX14" s="20"/>
      <c r="QTY14" s="57"/>
      <c r="QTZ14" s="21"/>
      <c r="QUA14" s="22"/>
      <c r="QUB14" s="3"/>
      <c r="QUC14" s="5"/>
      <c r="QUD14" s="5"/>
      <c r="QUE14" s="8"/>
      <c r="QUF14" s="10"/>
      <c r="QUG14" s="68"/>
      <c r="QUH14" s="20"/>
      <c r="QUI14" s="57"/>
      <c r="QUJ14" s="21"/>
      <c r="QUK14" s="22"/>
      <c r="QUL14" s="3"/>
      <c r="QUM14" s="5"/>
      <c r="QUN14" s="5"/>
      <c r="QUO14" s="8"/>
      <c r="QUP14" s="10"/>
      <c r="QUQ14" s="68"/>
      <c r="QUR14" s="20"/>
      <c r="QUS14" s="57"/>
      <c r="QUT14" s="21"/>
      <c r="QUU14" s="22"/>
      <c r="QUV14" s="3"/>
      <c r="QUW14" s="5"/>
      <c r="QUX14" s="5"/>
      <c r="QUY14" s="8"/>
      <c r="QUZ14" s="10"/>
      <c r="QVA14" s="68"/>
      <c r="QVB14" s="20"/>
      <c r="QVC14" s="57"/>
      <c r="QVD14" s="21"/>
      <c r="QVE14" s="22"/>
      <c r="QVF14" s="3"/>
      <c r="QVG14" s="5"/>
      <c r="QVH14" s="5"/>
      <c r="QVI14" s="8"/>
      <c r="QVJ14" s="10"/>
      <c r="QVK14" s="68"/>
      <c r="QVL14" s="20"/>
      <c r="QVM14" s="57"/>
      <c r="QVN14" s="21"/>
      <c r="QVO14" s="22"/>
      <c r="QVP14" s="3"/>
      <c r="QVQ14" s="5"/>
      <c r="QVR14" s="5"/>
      <c r="QVS14" s="8"/>
      <c r="QVT14" s="10"/>
      <c r="QVU14" s="68"/>
      <c r="QVV14" s="20"/>
      <c r="QVW14" s="57"/>
      <c r="QVX14" s="21"/>
      <c r="QVY14" s="22"/>
      <c r="QVZ14" s="3"/>
      <c r="QWA14" s="5"/>
      <c r="QWB14" s="5"/>
      <c r="QWC14" s="8"/>
      <c r="QWD14" s="10"/>
      <c r="QWE14" s="68"/>
      <c r="QWF14" s="20"/>
      <c r="QWG14" s="57"/>
      <c r="QWH14" s="21"/>
      <c r="QWI14" s="22"/>
      <c r="QWJ14" s="3"/>
      <c r="QWK14" s="5"/>
      <c r="QWL14" s="5"/>
      <c r="QWM14" s="8"/>
      <c r="QWN14" s="10"/>
      <c r="QWO14" s="68"/>
      <c r="QWP14" s="20"/>
      <c r="QWQ14" s="57"/>
      <c r="QWR14" s="21"/>
      <c r="QWS14" s="22"/>
      <c r="QWT14" s="3"/>
      <c r="QWU14" s="5"/>
      <c r="QWV14" s="5"/>
      <c r="QWW14" s="8"/>
      <c r="QWX14" s="10"/>
      <c r="QWY14" s="68"/>
      <c r="QWZ14" s="20"/>
      <c r="QXA14" s="57"/>
      <c r="QXB14" s="21"/>
      <c r="QXC14" s="22"/>
      <c r="QXD14" s="3"/>
      <c r="QXE14" s="5"/>
      <c r="QXF14" s="5"/>
      <c r="QXG14" s="8"/>
      <c r="QXH14" s="10"/>
      <c r="QXI14" s="68"/>
      <c r="QXJ14" s="20"/>
      <c r="QXK14" s="57"/>
      <c r="QXL14" s="21"/>
      <c r="QXM14" s="22"/>
      <c r="QXN14" s="3"/>
      <c r="QXO14" s="5"/>
      <c r="QXP14" s="5"/>
      <c r="QXQ14" s="8"/>
      <c r="QXR14" s="10"/>
      <c r="QXS14" s="68"/>
      <c r="QXT14" s="20"/>
      <c r="QXU14" s="57"/>
      <c r="QXV14" s="21"/>
      <c r="QXW14" s="22"/>
      <c r="QXX14" s="3"/>
      <c r="QXY14" s="5"/>
      <c r="QXZ14" s="5"/>
      <c r="QYA14" s="8"/>
      <c r="QYB14" s="10"/>
      <c r="QYC14" s="68"/>
      <c r="QYD14" s="20"/>
      <c r="QYE14" s="57"/>
      <c r="QYF14" s="21"/>
      <c r="QYG14" s="22"/>
      <c r="QYH14" s="3"/>
      <c r="QYI14" s="5"/>
      <c r="QYJ14" s="5"/>
      <c r="QYK14" s="8"/>
      <c r="QYL14" s="10"/>
      <c r="QYM14" s="68"/>
      <c r="QYN14" s="20"/>
      <c r="QYO14" s="57"/>
      <c r="QYP14" s="21"/>
      <c r="QYQ14" s="22"/>
      <c r="QYR14" s="3"/>
      <c r="QYS14" s="5"/>
      <c r="QYT14" s="5"/>
      <c r="QYU14" s="8"/>
      <c r="QYV14" s="10"/>
      <c r="QYW14" s="68"/>
      <c r="QYX14" s="20"/>
      <c r="QYY14" s="57"/>
      <c r="QYZ14" s="21"/>
      <c r="QZA14" s="22"/>
      <c r="QZB14" s="3"/>
      <c r="QZC14" s="5"/>
      <c r="QZD14" s="5"/>
      <c r="QZE14" s="8"/>
      <c r="QZF14" s="10"/>
      <c r="QZG14" s="68"/>
      <c r="QZH14" s="20"/>
      <c r="QZI14" s="57"/>
      <c r="QZJ14" s="21"/>
      <c r="QZK14" s="22"/>
      <c r="QZL14" s="3"/>
      <c r="QZM14" s="5"/>
      <c r="QZN14" s="5"/>
      <c r="QZO14" s="8"/>
      <c r="QZP14" s="10"/>
      <c r="QZQ14" s="68"/>
      <c r="QZR14" s="20"/>
      <c r="QZS14" s="57"/>
      <c r="QZT14" s="21"/>
      <c r="QZU14" s="22"/>
      <c r="QZV14" s="3"/>
      <c r="QZW14" s="5"/>
      <c r="QZX14" s="5"/>
      <c r="QZY14" s="8"/>
      <c r="QZZ14" s="10"/>
      <c r="RAA14" s="68"/>
      <c r="RAB14" s="20"/>
      <c r="RAC14" s="57"/>
      <c r="RAD14" s="21"/>
      <c r="RAE14" s="22"/>
      <c r="RAF14" s="3"/>
      <c r="RAG14" s="5"/>
      <c r="RAH14" s="5"/>
      <c r="RAI14" s="8"/>
      <c r="RAJ14" s="10"/>
      <c r="RAK14" s="68"/>
      <c r="RAL14" s="20"/>
      <c r="RAM14" s="57"/>
      <c r="RAN14" s="21"/>
      <c r="RAO14" s="22"/>
      <c r="RAP14" s="3"/>
      <c r="RAQ14" s="5"/>
      <c r="RAR14" s="5"/>
      <c r="RAS14" s="8"/>
      <c r="RAT14" s="10"/>
      <c r="RAU14" s="68"/>
      <c r="RAV14" s="20"/>
      <c r="RAW14" s="57"/>
      <c r="RAX14" s="21"/>
      <c r="RAY14" s="22"/>
      <c r="RAZ14" s="3"/>
      <c r="RBA14" s="5"/>
      <c r="RBB14" s="5"/>
      <c r="RBC14" s="8"/>
      <c r="RBD14" s="10"/>
      <c r="RBE14" s="68"/>
      <c r="RBF14" s="20"/>
      <c r="RBG14" s="57"/>
      <c r="RBH14" s="21"/>
      <c r="RBI14" s="22"/>
      <c r="RBJ14" s="3"/>
      <c r="RBK14" s="5"/>
      <c r="RBL14" s="5"/>
      <c r="RBM14" s="8"/>
      <c r="RBN14" s="10"/>
      <c r="RBO14" s="68"/>
      <c r="RBP14" s="20"/>
      <c r="RBQ14" s="57"/>
      <c r="RBR14" s="21"/>
      <c r="RBS14" s="22"/>
      <c r="RBT14" s="3"/>
      <c r="RBU14" s="5"/>
      <c r="RBV14" s="5"/>
      <c r="RBW14" s="8"/>
      <c r="RBX14" s="10"/>
      <c r="RBY14" s="68"/>
      <c r="RBZ14" s="20"/>
      <c r="RCA14" s="57"/>
      <c r="RCB14" s="21"/>
      <c r="RCC14" s="22"/>
      <c r="RCD14" s="3"/>
      <c r="RCE14" s="5"/>
      <c r="RCF14" s="5"/>
      <c r="RCG14" s="8"/>
      <c r="RCH14" s="10"/>
      <c r="RCI14" s="68"/>
      <c r="RCJ14" s="20"/>
      <c r="RCK14" s="57"/>
      <c r="RCL14" s="21"/>
      <c r="RCM14" s="22"/>
      <c r="RCN14" s="3"/>
      <c r="RCO14" s="5"/>
      <c r="RCP14" s="5"/>
      <c r="RCQ14" s="8"/>
      <c r="RCR14" s="10"/>
      <c r="RCS14" s="68"/>
      <c r="RCT14" s="20"/>
      <c r="RCU14" s="57"/>
      <c r="RCV14" s="21"/>
      <c r="RCW14" s="22"/>
      <c r="RCX14" s="3"/>
      <c r="RCY14" s="5"/>
      <c r="RCZ14" s="5"/>
      <c r="RDA14" s="8"/>
      <c r="RDB14" s="10"/>
      <c r="RDC14" s="68"/>
      <c r="RDD14" s="20"/>
      <c r="RDE14" s="57"/>
      <c r="RDF14" s="21"/>
      <c r="RDG14" s="22"/>
      <c r="RDH14" s="3"/>
      <c r="RDI14" s="5"/>
      <c r="RDJ14" s="5"/>
      <c r="RDK14" s="8"/>
      <c r="RDL14" s="10"/>
      <c r="RDM14" s="68"/>
      <c r="RDN14" s="20"/>
      <c r="RDO14" s="57"/>
      <c r="RDP14" s="21"/>
      <c r="RDQ14" s="22"/>
      <c r="RDR14" s="3"/>
      <c r="RDS14" s="5"/>
      <c r="RDT14" s="5"/>
      <c r="RDU14" s="8"/>
      <c r="RDV14" s="10"/>
      <c r="RDW14" s="68"/>
      <c r="RDX14" s="20"/>
      <c r="RDY14" s="57"/>
      <c r="RDZ14" s="21"/>
      <c r="REA14" s="22"/>
      <c r="REB14" s="3"/>
      <c r="REC14" s="5"/>
      <c r="RED14" s="5"/>
      <c r="REE14" s="8"/>
      <c r="REF14" s="10"/>
      <c r="REG14" s="68"/>
      <c r="REH14" s="20"/>
      <c r="REI14" s="57"/>
      <c r="REJ14" s="21"/>
      <c r="REK14" s="22"/>
      <c r="REL14" s="3"/>
      <c r="REM14" s="5"/>
      <c r="REN14" s="5"/>
      <c r="REO14" s="8"/>
      <c r="REP14" s="10"/>
      <c r="REQ14" s="68"/>
      <c r="RER14" s="20"/>
      <c r="RES14" s="57"/>
      <c r="RET14" s="21"/>
      <c r="REU14" s="22"/>
      <c r="REV14" s="3"/>
      <c r="REW14" s="5"/>
      <c r="REX14" s="5"/>
      <c r="REY14" s="8"/>
      <c r="REZ14" s="10"/>
      <c r="RFA14" s="68"/>
      <c r="RFB14" s="20"/>
      <c r="RFC14" s="57"/>
      <c r="RFD14" s="21"/>
      <c r="RFE14" s="22"/>
      <c r="RFF14" s="3"/>
      <c r="RFG14" s="5"/>
      <c r="RFH14" s="5"/>
      <c r="RFI14" s="8"/>
      <c r="RFJ14" s="10"/>
      <c r="RFK14" s="68"/>
      <c r="RFL14" s="20"/>
      <c r="RFM14" s="57"/>
      <c r="RFN14" s="21"/>
      <c r="RFO14" s="22"/>
      <c r="RFP14" s="3"/>
      <c r="RFQ14" s="5"/>
      <c r="RFR14" s="5"/>
      <c r="RFS14" s="8"/>
      <c r="RFT14" s="10"/>
      <c r="RFU14" s="68"/>
      <c r="RFV14" s="20"/>
      <c r="RFW14" s="57"/>
      <c r="RFX14" s="21"/>
      <c r="RFY14" s="22"/>
      <c r="RFZ14" s="3"/>
      <c r="RGA14" s="5"/>
      <c r="RGB14" s="5"/>
      <c r="RGC14" s="8"/>
      <c r="RGD14" s="10"/>
      <c r="RGE14" s="68"/>
      <c r="RGF14" s="20"/>
      <c r="RGG14" s="57"/>
      <c r="RGH14" s="21"/>
      <c r="RGI14" s="22"/>
      <c r="RGJ14" s="3"/>
      <c r="RGK14" s="5"/>
      <c r="RGL14" s="5"/>
      <c r="RGM14" s="8"/>
      <c r="RGN14" s="10"/>
      <c r="RGO14" s="68"/>
      <c r="RGP14" s="20"/>
      <c r="RGQ14" s="57"/>
      <c r="RGR14" s="21"/>
      <c r="RGS14" s="22"/>
      <c r="RGT14" s="3"/>
      <c r="RGU14" s="5"/>
      <c r="RGV14" s="5"/>
      <c r="RGW14" s="8"/>
      <c r="RGX14" s="10"/>
      <c r="RGY14" s="68"/>
      <c r="RGZ14" s="20"/>
      <c r="RHA14" s="57"/>
      <c r="RHB14" s="21"/>
      <c r="RHC14" s="22"/>
      <c r="RHD14" s="3"/>
      <c r="RHE14" s="5"/>
      <c r="RHF14" s="5"/>
      <c r="RHG14" s="8"/>
      <c r="RHH14" s="10"/>
      <c r="RHI14" s="68"/>
      <c r="RHJ14" s="20"/>
      <c r="RHK14" s="57"/>
      <c r="RHL14" s="21"/>
      <c r="RHM14" s="22"/>
      <c r="RHN14" s="3"/>
      <c r="RHO14" s="5"/>
      <c r="RHP14" s="5"/>
      <c r="RHQ14" s="8"/>
      <c r="RHR14" s="10"/>
      <c r="RHS14" s="68"/>
      <c r="RHT14" s="20"/>
      <c r="RHU14" s="57"/>
      <c r="RHV14" s="21"/>
      <c r="RHW14" s="22"/>
      <c r="RHX14" s="3"/>
      <c r="RHY14" s="5"/>
      <c r="RHZ14" s="5"/>
      <c r="RIA14" s="8"/>
      <c r="RIB14" s="10"/>
      <c r="RIC14" s="68"/>
      <c r="RID14" s="20"/>
      <c r="RIE14" s="57"/>
      <c r="RIF14" s="21"/>
      <c r="RIG14" s="22"/>
      <c r="RIH14" s="3"/>
      <c r="RII14" s="5"/>
      <c r="RIJ14" s="5"/>
      <c r="RIK14" s="8"/>
      <c r="RIL14" s="10"/>
      <c r="RIM14" s="68"/>
      <c r="RIN14" s="20"/>
      <c r="RIO14" s="57"/>
      <c r="RIP14" s="21"/>
      <c r="RIQ14" s="22"/>
      <c r="RIR14" s="3"/>
      <c r="RIS14" s="5"/>
      <c r="RIT14" s="5"/>
      <c r="RIU14" s="8"/>
      <c r="RIV14" s="10"/>
      <c r="RIW14" s="68"/>
      <c r="RIX14" s="20"/>
      <c r="RIY14" s="57"/>
      <c r="RIZ14" s="21"/>
      <c r="RJA14" s="22"/>
      <c r="RJB14" s="3"/>
      <c r="RJC14" s="5"/>
      <c r="RJD14" s="5"/>
      <c r="RJE14" s="8"/>
      <c r="RJF14" s="10"/>
      <c r="RJG14" s="68"/>
      <c r="RJH14" s="20"/>
      <c r="RJI14" s="57"/>
      <c r="RJJ14" s="21"/>
      <c r="RJK14" s="22"/>
      <c r="RJL14" s="3"/>
      <c r="RJM14" s="5"/>
      <c r="RJN14" s="5"/>
      <c r="RJO14" s="8"/>
      <c r="RJP14" s="10"/>
      <c r="RJQ14" s="68"/>
      <c r="RJR14" s="20"/>
      <c r="RJS14" s="57"/>
      <c r="RJT14" s="21"/>
      <c r="RJU14" s="22"/>
      <c r="RJV14" s="3"/>
      <c r="RJW14" s="5"/>
      <c r="RJX14" s="5"/>
      <c r="RJY14" s="8"/>
      <c r="RJZ14" s="10"/>
      <c r="RKA14" s="68"/>
      <c r="RKB14" s="20"/>
      <c r="RKC14" s="57"/>
      <c r="RKD14" s="21"/>
      <c r="RKE14" s="22"/>
      <c r="RKF14" s="3"/>
      <c r="RKG14" s="5"/>
      <c r="RKH14" s="5"/>
      <c r="RKI14" s="8"/>
      <c r="RKJ14" s="10"/>
      <c r="RKK14" s="68"/>
      <c r="RKL14" s="20"/>
      <c r="RKM14" s="57"/>
      <c r="RKN14" s="21"/>
      <c r="RKO14" s="22"/>
      <c r="RKP14" s="3"/>
      <c r="RKQ14" s="5"/>
      <c r="RKR14" s="5"/>
      <c r="RKS14" s="8"/>
      <c r="RKT14" s="10"/>
      <c r="RKU14" s="68"/>
      <c r="RKV14" s="20"/>
      <c r="RKW14" s="57"/>
      <c r="RKX14" s="21"/>
      <c r="RKY14" s="22"/>
      <c r="RKZ14" s="3"/>
      <c r="RLA14" s="5"/>
      <c r="RLB14" s="5"/>
      <c r="RLC14" s="8"/>
      <c r="RLD14" s="10"/>
      <c r="RLE14" s="68"/>
      <c r="RLF14" s="20"/>
      <c r="RLG14" s="57"/>
      <c r="RLH14" s="21"/>
      <c r="RLI14" s="22"/>
      <c r="RLJ14" s="3"/>
      <c r="RLK14" s="5"/>
      <c r="RLL14" s="5"/>
      <c r="RLM14" s="8"/>
      <c r="RLN14" s="10"/>
      <c r="RLO14" s="68"/>
      <c r="RLP14" s="20"/>
      <c r="RLQ14" s="57"/>
      <c r="RLR14" s="21"/>
      <c r="RLS14" s="22"/>
      <c r="RLT14" s="3"/>
      <c r="RLU14" s="5"/>
      <c r="RLV14" s="5"/>
      <c r="RLW14" s="8"/>
      <c r="RLX14" s="10"/>
      <c r="RLY14" s="68"/>
      <c r="RLZ14" s="20"/>
      <c r="RMA14" s="57"/>
      <c r="RMB14" s="21"/>
      <c r="RMC14" s="22"/>
      <c r="RMD14" s="3"/>
      <c r="RME14" s="5"/>
      <c r="RMF14" s="5"/>
      <c r="RMG14" s="8"/>
      <c r="RMH14" s="10"/>
      <c r="RMI14" s="68"/>
      <c r="RMJ14" s="20"/>
      <c r="RMK14" s="57"/>
      <c r="RML14" s="21"/>
      <c r="RMM14" s="22"/>
      <c r="RMN14" s="3"/>
      <c r="RMO14" s="5"/>
      <c r="RMP14" s="5"/>
      <c r="RMQ14" s="8"/>
      <c r="RMR14" s="10"/>
      <c r="RMS14" s="68"/>
      <c r="RMT14" s="20"/>
      <c r="RMU14" s="57"/>
      <c r="RMV14" s="21"/>
      <c r="RMW14" s="22"/>
      <c r="RMX14" s="3"/>
      <c r="RMY14" s="5"/>
      <c r="RMZ14" s="5"/>
      <c r="RNA14" s="8"/>
      <c r="RNB14" s="10"/>
      <c r="RNC14" s="68"/>
      <c r="RND14" s="20"/>
      <c r="RNE14" s="57"/>
      <c r="RNF14" s="21"/>
      <c r="RNG14" s="22"/>
      <c r="RNH14" s="3"/>
      <c r="RNI14" s="5"/>
      <c r="RNJ14" s="5"/>
      <c r="RNK14" s="8"/>
      <c r="RNL14" s="10"/>
      <c r="RNM14" s="68"/>
      <c r="RNN14" s="20"/>
      <c r="RNO14" s="57"/>
      <c r="RNP14" s="21"/>
      <c r="RNQ14" s="22"/>
      <c r="RNR14" s="3"/>
      <c r="RNS14" s="5"/>
      <c r="RNT14" s="5"/>
      <c r="RNU14" s="8"/>
      <c r="RNV14" s="10"/>
      <c r="RNW14" s="68"/>
      <c r="RNX14" s="20"/>
      <c r="RNY14" s="57"/>
      <c r="RNZ14" s="21"/>
      <c r="ROA14" s="22"/>
      <c r="ROB14" s="3"/>
      <c r="ROC14" s="5"/>
      <c r="ROD14" s="5"/>
      <c r="ROE14" s="8"/>
      <c r="ROF14" s="10"/>
      <c r="ROG14" s="68"/>
      <c r="ROH14" s="20"/>
      <c r="ROI14" s="57"/>
      <c r="ROJ14" s="21"/>
      <c r="ROK14" s="22"/>
      <c r="ROL14" s="3"/>
      <c r="ROM14" s="5"/>
      <c r="RON14" s="5"/>
      <c r="ROO14" s="8"/>
      <c r="ROP14" s="10"/>
      <c r="ROQ14" s="68"/>
      <c r="ROR14" s="20"/>
      <c r="ROS14" s="57"/>
      <c r="ROT14" s="21"/>
      <c r="ROU14" s="22"/>
      <c r="ROV14" s="3"/>
      <c r="ROW14" s="5"/>
      <c r="ROX14" s="5"/>
      <c r="ROY14" s="8"/>
      <c r="ROZ14" s="10"/>
      <c r="RPA14" s="68"/>
      <c r="RPB14" s="20"/>
      <c r="RPC14" s="57"/>
      <c r="RPD14" s="21"/>
      <c r="RPE14" s="22"/>
      <c r="RPF14" s="3"/>
      <c r="RPG14" s="5"/>
      <c r="RPH14" s="5"/>
      <c r="RPI14" s="8"/>
      <c r="RPJ14" s="10"/>
      <c r="RPK14" s="68"/>
      <c r="RPL14" s="20"/>
      <c r="RPM14" s="57"/>
      <c r="RPN14" s="21"/>
      <c r="RPO14" s="22"/>
      <c r="RPP14" s="3"/>
      <c r="RPQ14" s="5"/>
      <c r="RPR14" s="5"/>
      <c r="RPS14" s="8"/>
      <c r="RPT14" s="10"/>
      <c r="RPU14" s="68"/>
      <c r="RPV14" s="20"/>
      <c r="RPW14" s="57"/>
      <c r="RPX14" s="21"/>
      <c r="RPY14" s="22"/>
      <c r="RPZ14" s="3"/>
      <c r="RQA14" s="5"/>
      <c r="RQB14" s="5"/>
      <c r="RQC14" s="8"/>
      <c r="RQD14" s="10"/>
      <c r="RQE14" s="68"/>
      <c r="RQF14" s="20"/>
      <c r="RQG14" s="57"/>
      <c r="RQH14" s="21"/>
      <c r="RQI14" s="22"/>
      <c r="RQJ14" s="3"/>
      <c r="RQK14" s="5"/>
      <c r="RQL14" s="5"/>
      <c r="RQM14" s="8"/>
      <c r="RQN14" s="10"/>
      <c r="RQO14" s="68"/>
      <c r="RQP14" s="20"/>
      <c r="RQQ14" s="57"/>
      <c r="RQR14" s="21"/>
      <c r="RQS14" s="22"/>
      <c r="RQT14" s="3"/>
      <c r="RQU14" s="5"/>
      <c r="RQV14" s="5"/>
      <c r="RQW14" s="8"/>
      <c r="RQX14" s="10"/>
      <c r="RQY14" s="68"/>
      <c r="RQZ14" s="20"/>
      <c r="RRA14" s="57"/>
      <c r="RRB14" s="21"/>
      <c r="RRC14" s="22"/>
      <c r="RRD14" s="3"/>
      <c r="RRE14" s="5"/>
      <c r="RRF14" s="5"/>
      <c r="RRG14" s="8"/>
      <c r="RRH14" s="10"/>
      <c r="RRI14" s="68"/>
      <c r="RRJ14" s="20"/>
      <c r="RRK14" s="57"/>
      <c r="RRL14" s="21"/>
      <c r="RRM14" s="22"/>
      <c r="RRN14" s="3"/>
      <c r="RRO14" s="5"/>
      <c r="RRP14" s="5"/>
      <c r="RRQ14" s="8"/>
      <c r="RRR14" s="10"/>
      <c r="RRS14" s="68"/>
      <c r="RRT14" s="20"/>
      <c r="RRU14" s="57"/>
      <c r="RRV14" s="21"/>
      <c r="RRW14" s="22"/>
      <c r="RRX14" s="3"/>
      <c r="RRY14" s="5"/>
      <c r="RRZ14" s="5"/>
      <c r="RSA14" s="8"/>
      <c r="RSB14" s="10"/>
      <c r="RSC14" s="68"/>
      <c r="RSD14" s="20"/>
      <c r="RSE14" s="57"/>
      <c r="RSF14" s="21"/>
      <c r="RSG14" s="22"/>
      <c r="RSH14" s="3"/>
      <c r="RSI14" s="5"/>
      <c r="RSJ14" s="5"/>
      <c r="RSK14" s="8"/>
      <c r="RSL14" s="10"/>
      <c r="RSM14" s="68"/>
      <c r="RSN14" s="20"/>
      <c r="RSO14" s="57"/>
      <c r="RSP14" s="21"/>
      <c r="RSQ14" s="22"/>
      <c r="RSR14" s="3"/>
      <c r="RSS14" s="5"/>
      <c r="RST14" s="5"/>
      <c r="RSU14" s="8"/>
      <c r="RSV14" s="10"/>
      <c r="RSW14" s="68"/>
      <c r="RSX14" s="20"/>
      <c r="RSY14" s="57"/>
      <c r="RSZ14" s="21"/>
      <c r="RTA14" s="22"/>
      <c r="RTB14" s="3"/>
      <c r="RTC14" s="5"/>
      <c r="RTD14" s="5"/>
      <c r="RTE14" s="8"/>
      <c r="RTF14" s="10"/>
      <c r="RTG14" s="68"/>
      <c r="RTH14" s="20"/>
      <c r="RTI14" s="57"/>
      <c r="RTJ14" s="21"/>
      <c r="RTK14" s="22"/>
      <c r="RTL14" s="3"/>
      <c r="RTM14" s="5"/>
      <c r="RTN14" s="5"/>
      <c r="RTO14" s="8"/>
      <c r="RTP14" s="10"/>
      <c r="RTQ14" s="68"/>
      <c r="RTR14" s="20"/>
      <c r="RTS14" s="57"/>
      <c r="RTT14" s="21"/>
      <c r="RTU14" s="22"/>
      <c r="RTV14" s="3"/>
      <c r="RTW14" s="5"/>
      <c r="RTX14" s="5"/>
      <c r="RTY14" s="8"/>
      <c r="RTZ14" s="10"/>
      <c r="RUA14" s="68"/>
      <c r="RUB14" s="20"/>
      <c r="RUC14" s="57"/>
      <c r="RUD14" s="21"/>
      <c r="RUE14" s="22"/>
      <c r="RUF14" s="3"/>
      <c r="RUG14" s="5"/>
      <c r="RUH14" s="5"/>
      <c r="RUI14" s="8"/>
      <c r="RUJ14" s="10"/>
      <c r="RUK14" s="68"/>
      <c r="RUL14" s="20"/>
      <c r="RUM14" s="57"/>
      <c r="RUN14" s="21"/>
      <c r="RUO14" s="22"/>
      <c r="RUP14" s="3"/>
      <c r="RUQ14" s="5"/>
      <c r="RUR14" s="5"/>
      <c r="RUS14" s="8"/>
      <c r="RUT14" s="10"/>
      <c r="RUU14" s="68"/>
      <c r="RUV14" s="20"/>
      <c r="RUW14" s="57"/>
      <c r="RUX14" s="21"/>
      <c r="RUY14" s="22"/>
      <c r="RUZ14" s="3"/>
      <c r="RVA14" s="5"/>
      <c r="RVB14" s="5"/>
      <c r="RVC14" s="8"/>
      <c r="RVD14" s="10"/>
      <c r="RVE14" s="68"/>
      <c r="RVF14" s="20"/>
      <c r="RVG14" s="57"/>
      <c r="RVH14" s="21"/>
      <c r="RVI14" s="22"/>
      <c r="RVJ14" s="3"/>
      <c r="RVK14" s="5"/>
      <c r="RVL14" s="5"/>
      <c r="RVM14" s="8"/>
      <c r="RVN14" s="10"/>
      <c r="RVO14" s="68"/>
      <c r="RVP14" s="20"/>
      <c r="RVQ14" s="57"/>
      <c r="RVR14" s="21"/>
      <c r="RVS14" s="22"/>
      <c r="RVT14" s="3"/>
      <c r="RVU14" s="5"/>
      <c r="RVV14" s="5"/>
      <c r="RVW14" s="8"/>
      <c r="RVX14" s="10"/>
      <c r="RVY14" s="68"/>
      <c r="RVZ14" s="20"/>
      <c r="RWA14" s="57"/>
      <c r="RWB14" s="21"/>
      <c r="RWC14" s="22"/>
      <c r="RWD14" s="3"/>
      <c r="RWE14" s="5"/>
      <c r="RWF14" s="5"/>
      <c r="RWG14" s="8"/>
      <c r="RWH14" s="10"/>
      <c r="RWI14" s="68"/>
      <c r="RWJ14" s="20"/>
      <c r="RWK14" s="57"/>
      <c r="RWL14" s="21"/>
      <c r="RWM14" s="22"/>
      <c r="RWN14" s="3"/>
      <c r="RWO14" s="5"/>
      <c r="RWP14" s="5"/>
      <c r="RWQ14" s="8"/>
      <c r="RWR14" s="10"/>
      <c r="RWS14" s="68"/>
      <c r="RWT14" s="20"/>
      <c r="RWU14" s="57"/>
      <c r="RWV14" s="21"/>
      <c r="RWW14" s="22"/>
      <c r="RWX14" s="3"/>
      <c r="RWY14" s="5"/>
      <c r="RWZ14" s="5"/>
      <c r="RXA14" s="8"/>
      <c r="RXB14" s="10"/>
      <c r="RXC14" s="68"/>
      <c r="RXD14" s="20"/>
      <c r="RXE14" s="57"/>
      <c r="RXF14" s="21"/>
      <c r="RXG14" s="22"/>
      <c r="RXH14" s="3"/>
      <c r="RXI14" s="5"/>
      <c r="RXJ14" s="5"/>
      <c r="RXK14" s="8"/>
      <c r="RXL14" s="10"/>
      <c r="RXM14" s="68"/>
      <c r="RXN14" s="20"/>
      <c r="RXO14" s="57"/>
      <c r="RXP14" s="21"/>
      <c r="RXQ14" s="22"/>
      <c r="RXR14" s="3"/>
      <c r="RXS14" s="5"/>
      <c r="RXT14" s="5"/>
      <c r="RXU14" s="8"/>
      <c r="RXV14" s="10"/>
      <c r="RXW14" s="68"/>
      <c r="RXX14" s="20"/>
      <c r="RXY14" s="57"/>
      <c r="RXZ14" s="21"/>
      <c r="RYA14" s="22"/>
      <c r="RYB14" s="3"/>
      <c r="RYC14" s="5"/>
      <c r="RYD14" s="5"/>
      <c r="RYE14" s="8"/>
      <c r="RYF14" s="10"/>
      <c r="RYG14" s="68"/>
      <c r="RYH14" s="20"/>
      <c r="RYI14" s="57"/>
      <c r="RYJ14" s="21"/>
      <c r="RYK14" s="22"/>
      <c r="RYL14" s="3"/>
      <c r="RYM14" s="5"/>
      <c r="RYN14" s="5"/>
      <c r="RYO14" s="8"/>
      <c r="RYP14" s="10"/>
      <c r="RYQ14" s="68"/>
      <c r="RYR14" s="20"/>
      <c r="RYS14" s="57"/>
      <c r="RYT14" s="21"/>
      <c r="RYU14" s="22"/>
      <c r="RYV14" s="3"/>
      <c r="RYW14" s="5"/>
      <c r="RYX14" s="5"/>
      <c r="RYY14" s="8"/>
      <c r="RYZ14" s="10"/>
      <c r="RZA14" s="68"/>
      <c r="RZB14" s="20"/>
      <c r="RZC14" s="57"/>
      <c r="RZD14" s="21"/>
      <c r="RZE14" s="22"/>
      <c r="RZF14" s="3"/>
      <c r="RZG14" s="5"/>
      <c r="RZH14" s="5"/>
      <c r="RZI14" s="8"/>
      <c r="RZJ14" s="10"/>
      <c r="RZK14" s="68"/>
      <c r="RZL14" s="20"/>
      <c r="RZM14" s="57"/>
      <c r="RZN14" s="21"/>
      <c r="RZO14" s="22"/>
      <c r="RZP14" s="3"/>
      <c r="RZQ14" s="5"/>
      <c r="RZR14" s="5"/>
      <c r="RZS14" s="8"/>
      <c r="RZT14" s="10"/>
      <c r="RZU14" s="68"/>
      <c r="RZV14" s="20"/>
      <c r="RZW14" s="57"/>
      <c r="RZX14" s="21"/>
      <c r="RZY14" s="22"/>
      <c r="RZZ14" s="3"/>
      <c r="SAA14" s="5"/>
      <c r="SAB14" s="5"/>
      <c r="SAC14" s="8"/>
      <c r="SAD14" s="10"/>
      <c r="SAE14" s="68"/>
      <c r="SAF14" s="20"/>
      <c r="SAG14" s="57"/>
      <c r="SAH14" s="21"/>
      <c r="SAI14" s="22"/>
      <c r="SAJ14" s="3"/>
      <c r="SAK14" s="5"/>
      <c r="SAL14" s="5"/>
      <c r="SAM14" s="8"/>
      <c r="SAN14" s="10"/>
      <c r="SAO14" s="68"/>
      <c r="SAP14" s="20"/>
      <c r="SAQ14" s="57"/>
      <c r="SAR14" s="21"/>
      <c r="SAS14" s="22"/>
      <c r="SAT14" s="3"/>
      <c r="SAU14" s="5"/>
      <c r="SAV14" s="5"/>
      <c r="SAW14" s="8"/>
      <c r="SAX14" s="10"/>
      <c r="SAY14" s="68"/>
      <c r="SAZ14" s="20"/>
      <c r="SBA14" s="57"/>
      <c r="SBB14" s="21"/>
      <c r="SBC14" s="22"/>
      <c r="SBD14" s="3"/>
      <c r="SBE14" s="5"/>
      <c r="SBF14" s="5"/>
      <c r="SBG14" s="8"/>
      <c r="SBH14" s="10"/>
      <c r="SBI14" s="68"/>
      <c r="SBJ14" s="20"/>
      <c r="SBK14" s="57"/>
      <c r="SBL14" s="21"/>
      <c r="SBM14" s="22"/>
      <c r="SBN14" s="3"/>
      <c r="SBO14" s="5"/>
      <c r="SBP14" s="5"/>
      <c r="SBQ14" s="8"/>
      <c r="SBR14" s="10"/>
      <c r="SBS14" s="68"/>
      <c r="SBT14" s="20"/>
      <c r="SBU14" s="57"/>
      <c r="SBV14" s="21"/>
      <c r="SBW14" s="22"/>
      <c r="SBX14" s="3"/>
      <c r="SBY14" s="5"/>
      <c r="SBZ14" s="5"/>
      <c r="SCA14" s="8"/>
      <c r="SCB14" s="10"/>
      <c r="SCC14" s="68"/>
      <c r="SCD14" s="20"/>
      <c r="SCE14" s="57"/>
      <c r="SCF14" s="21"/>
      <c r="SCG14" s="22"/>
      <c r="SCH14" s="3"/>
      <c r="SCI14" s="5"/>
      <c r="SCJ14" s="5"/>
      <c r="SCK14" s="8"/>
      <c r="SCL14" s="10"/>
      <c r="SCM14" s="68"/>
      <c r="SCN14" s="20"/>
      <c r="SCO14" s="57"/>
      <c r="SCP14" s="21"/>
      <c r="SCQ14" s="22"/>
      <c r="SCR14" s="3"/>
      <c r="SCS14" s="5"/>
      <c r="SCT14" s="5"/>
      <c r="SCU14" s="8"/>
      <c r="SCV14" s="10"/>
      <c r="SCW14" s="68"/>
      <c r="SCX14" s="20"/>
      <c r="SCY14" s="57"/>
      <c r="SCZ14" s="21"/>
      <c r="SDA14" s="22"/>
      <c r="SDB14" s="3"/>
      <c r="SDC14" s="5"/>
      <c r="SDD14" s="5"/>
      <c r="SDE14" s="8"/>
      <c r="SDF14" s="10"/>
      <c r="SDG14" s="68"/>
      <c r="SDH14" s="20"/>
      <c r="SDI14" s="57"/>
      <c r="SDJ14" s="21"/>
      <c r="SDK14" s="22"/>
      <c r="SDL14" s="3"/>
      <c r="SDM14" s="5"/>
      <c r="SDN14" s="5"/>
      <c r="SDO14" s="8"/>
      <c r="SDP14" s="10"/>
      <c r="SDQ14" s="68"/>
      <c r="SDR14" s="20"/>
      <c r="SDS14" s="57"/>
      <c r="SDT14" s="21"/>
      <c r="SDU14" s="22"/>
      <c r="SDV14" s="3"/>
      <c r="SDW14" s="5"/>
      <c r="SDX14" s="5"/>
      <c r="SDY14" s="8"/>
      <c r="SDZ14" s="10"/>
      <c r="SEA14" s="68"/>
      <c r="SEB14" s="20"/>
      <c r="SEC14" s="57"/>
      <c r="SED14" s="21"/>
      <c r="SEE14" s="22"/>
      <c r="SEF14" s="3"/>
      <c r="SEG14" s="5"/>
      <c r="SEH14" s="5"/>
      <c r="SEI14" s="8"/>
      <c r="SEJ14" s="10"/>
      <c r="SEK14" s="68"/>
      <c r="SEL14" s="20"/>
      <c r="SEM14" s="57"/>
      <c r="SEN14" s="21"/>
      <c r="SEO14" s="22"/>
      <c r="SEP14" s="3"/>
      <c r="SEQ14" s="5"/>
      <c r="SER14" s="5"/>
      <c r="SES14" s="8"/>
      <c r="SET14" s="10"/>
      <c r="SEU14" s="68"/>
      <c r="SEV14" s="20"/>
      <c r="SEW14" s="57"/>
      <c r="SEX14" s="21"/>
      <c r="SEY14" s="22"/>
      <c r="SEZ14" s="3"/>
      <c r="SFA14" s="5"/>
      <c r="SFB14" s="5"/>
      <c r="SFC14" s="8"/>
      <c r="SFD14" s="10"/>
      <c r="SFE14" s="68"/>
      <c r="SFF14" s="20"/>
      <c r="SFG14" s="57"/>
      <c r="SFH14" s="21"/>
      <c r="SFI14" s="22"/>
      <c r="SFJ14" s="3"/>
      <c r="SFK14" s="5"/>
      <c r="SFL14" s="5"/>
      <c r="SFM14" s="8"/>
      <c r="SFN14" s="10"/>
      <c r="SFO14" s="68"/>
      <c r="SFP14" s="20"/>
      <c r="SFQ14" s="57"/>
      <c r="SFR14" s="21"/>
      <c r="SFS14" s="22"/>
      <c r="SFT14" s="3"/>
      <c r="SFU14" s="5"/>
      <c r="SFV14" s="5"/>
      <c r="SFW14" s="8"/>
      <c r="SFX14" s="10"/>
      <c r="SFY14" s="68"/>
      <c r="SFZ14" s="20"/>
      <c r="SGA14" s="57"/>
      <c r="SGB14" s="21"/>
      <c r="SGC14" s="22"/>
      <c r="SGD14" s="3"/>
      <c r="SGE14" s="5"/>
      <c r="SGF14" s="5"/>
      <c r="SGG14" s="8"/>
      <c r="SGH14" s="10"/>
      <c r="SGI14" s="68"/>
      <c r="SGJ14" s="20"/>
      <c r="SGK14" s="57"/>
      <c r="SGL14" s="21"/>
      <c r="SGM14" s="22"/>
      <c r="SGN14" s="3"/>
      <c r="SGO14" s="5"/>
      <c r="SGP14" s="5"/>
      <c r="SGQ14" s="8"/>
      <c r="SGR14" s="10"/>
      <c r="SGS14" s="68"/>
      <c r="SGT14" s="20"/>
      <c r="SGU14" s="57"/>
      <c r="SGV14" s="21"/>
      <c r="SGW14" s="22"/>
      <c r="SGX14" s="3"/>
      <c r="SGY14" s="5"/>
      <c r="SGZ14" s="5"/>
      <c r="SHA14" s="8"/>
      <c r="SHB14" s="10"/>
      <c r="SHC14" s="68"/>
      <c r="SHD14" s="20"/>
      <c r="SHE14" s="57"/>
      <c r="SHF14" s="21"/>
      <c r="SHG14" s="22"/>
      <c r="SHH14" s="3"/>
      <c r="SHI14" s="5"/>
      <c r="SHJ14" s="5"/>
      <c r="SHK14" s="8"/>
      <c r="SHL14" s="10"/>
      <c r="SHM14" s="68"/>
      <c r="SHN14" s="20"/>
      <c r="SHO14" s="57"/>
      <c r="SHP14" s="21"/>
      <c r="SHQ14" s="22"/>
      <c r="SHR14" s="3"/>
      <c r="SHS14" s="5"/>
      <c r="SHT14" s="5"/>
      <c r="SHU14" s="8"/>
      <c r="SHV14" s="10"/>
      <c r="SHW14" s="68"/>
      <c r="SHX14" s="20"/>
      <c r="SHY14" s="57"/>
      <c r="SHZ14" s="21"/>
      <c r="SIA14" s="22"/>
      <c r="SIB14" s="3"/>
      <c r="SIC14" s="5"/>
      <c r="SID14" s="5"/>
      <c r="SIE14" s="8"/>
      <c r="SIF14" s="10"/>
      <c r="SIG14" s="68"/>
      <c r="SIH14" s="20"/>
      <c r="SII14" s="57"/>
      <c r="SIJ14" s="21"/>
      <c r="SIK14" s="22"/>
      <c r="SIL14" s="3"/>
      <c r="SIM14" s="5"/>
      <c r="SIN14" s="5"/>
      <c r="SIO14" s="8"/>
      <c r="SIP14" s="10"/>
      <c r="SIQ14" s="68"/>
      <c r="SIR14" s="20"/>
      <c r="SIS14" s="57"/>
      <c r="SIT14" s="21"/>
      <c r="SIU14" s="22"/>
      <c r="SIV14" s="3"/>
      <c r="SIW14" s="5"/>
      <c r="SIX14" s="5"/>
      <c r="SIY14" s="8"/>
      <c r="SIZ14" s="10"/>
      <c r="SJA14" s="68"/>
      <c r="SJB14" s="20"/>
      <c r="SJC14" s="57"/>
      <c r="SJD14" s="21"/>
      <c r="SJE14" s="22"/>
      <c r="SJF14" s="3"/>
      <c r="SJG14" s="5"/>
      <c r="SJH14" s="5"/>
      <c r="SJI14" s="8"/>
      <c r="SJJ14" s="10"/>
      <c r="SJK14" s="68"/>
      <c r="SJL14" s="20"/>
      <c r="SJM14" s="57"/>
      <c r="SJN14" s="21"/>
      <c r="SJO14" s="22"/>
      <c r="SJP14" s="3"/>
      <c r="SJQ14" s="5"/>
      <c r="SJR14" s="5"/>
      <c r="SJS14" s="8"/>
      <c r="SJT14" s="10"/>
      <c r="SJU14" s="68"/>
      <c r="SJV14" s="20"/>
      <c r="SJW14" s="57"/>
      <c r="SJX14" s="21"/>
      <c r="SJY14" s="22"/>
      <c r="SJZ14" s="3"/>
      <c r="SKA14" s="5"/>
      <c r="SKB14" s="5"/>
      <c r="SKC14" s="8"/>
      <c r="SKD14" s="10"/>
      <c r="SKE14" s="68"/>
      <c r="SKF14" s="20"/>
      <c r="SKG14" s="57"/>
      <c r="SKH14" s="21"/>
      <c r="SKI14" s="22"/>
      <c r="SKJ14" s="3"/>
      <c r="SKK14" s="5"/>
      <c r="SKL14" s="5"/>
      <c r="SKM14" s="8"/>
      <c r="SKN14" s="10"/>
      <c r="SKO14" s="68"/>
      <c r="SKP14" s="20"/>
      <c r="SKQ14" s="57"/>
      <c r="SKR14" s="21"/>
      <c r="SKS14" s="22"/>
      <c r="SKT14" s="3"/>
      <c r="SKU14" s="5"/>
      <c r="SKV14" s="5"/>
      <c r="SKW14" s="8"/>
      <c r="SKX14" s="10"/>
      <c r="SKY14" s="68"/>
      <c r="SKZ14" s="20"/>
      <c r="SLA14" s="57"/>
      <c r="SLB14" s="21"/>
      <c r="SLC14" s="22"/>
      <c r="SLD14" s="3"/>
      <c r="SLE14" s="5"/>
      <c r="SLF14" s="5"/>
      <c r="SLG14" s="8"/>
      <c r="SLH14" s="10"/>
      <c r="SLI14" s="68"/>
      <c r="SLJ14" s="20"/>
      <c r="SLK14" s="57"/>
      <c r="SLL14" s="21"/>
      <c r="SLM14" s="22"/>
      <c r="SLN14" s="3"/>
      <c r="SLO14" s="5"/>
      <c r="SLP14" s="5"/>
      <c r="SLQ14" s="8"/>
      <c r="SLR14" s="10"/>
      <c r="SLS14" s="68"/>
      <c r="SLT14" s="20"/>
      <c r="SLU14" s="57"/>
      <c r="SLV14" s="21"/>
      <c r="SLW14" s="22"/>
      <c r="SLX14" s="3"/>
      <c r="SLY14" s="5"/>
      <c r="SLZ14" s="5"/>
      <c r="SMA14" s="8"/>
      <c r="SMB14" s="10"/>
      <c r="SMC14" s="68"/>
      <c r="SMD14" s="20"/>
      <c r="SME14" s="57"/>
      <c r="SMF14" s="21"/>
      <c r="SMG14" s="22"/>
      <c r="SMH14" s="3"/>
      <c r="SMI14" s="5"/>
      <c r="SMJ14" s="5"/>
      <c r="SMK14" s="8"/>
      <c r="SML14" s="10"/>
      <c r="SMM14" s="68"/>
      <c r="SMN14" s="20"/>
      <c r="SMO14" s="57"/>
      <c r="SMP14" s="21"/>
      <c r="SMQ14" s="22"/>
      <c r="SMR14" s="3"/>
      <c r="SMS14" s="5"/>
      <c r="SMT14" s="5"/>
      <c r="SMU14" s="8"/>
      <c r="SMV14" s="10"/>
      <c r="SMW14" s="68"/>
      <c r="SMX14" s="20"/>
      <c r="SMY14" s="57"/>
      <c r="SMZ14" s="21"/>
      <c r="SNA14" s="22"/>
      <c r="SNB14" s="3"/>
      <c r="SNC14" s="5"/>
      <c r="SND14" s="5"/>
      <c r="SNE14" s="8"/>
      <c r="SNF14" s="10"/>
      <c r="SNG14" s="68"/>
      <c r="SNH14" s="20"/>
      <c r="SNI14" s="57"/>
      <c r="SNJ14" s="21"/>
      <c r="SNK14" s="22"/>
      <c r="SNL14" s="3"/>
      <c r="SNM14" s="5"/>
      <c r="SNN14" s="5"/>
      <c r="SNO14" s="8"/>
      <c r="SNP14" s="10"/>
      <c r="SNQ14" s="68"/>
      <c r="SNR14" s="20"/>
      <c r="SNS14" s="57"/>
      <c r="SNT14" s="21"/>
      <c r="SNU14" s="22"/>
      <c r="SNV14" s="3"/>
      <c r="SNW14" s="5"/>
      <c r="SNX14" s="5"/>
      <c r="SNY14" s="8"/>
      <c r="SNZ14" s="10"/>
      <c r="SOA14" s="68"/>
      <c r="SOB14" s="20"/>
      <c r="SOC14" s="57"/>
      <c r="SOD14" s="21"/>
      <c r="SOE14" s="22"/>
      <c r="SOF14" s="3"/>
      <c r="SOG14" s="5"/>
      <c r="SOH14" s="5"/>
      <c r="SOI14" s="8"/>
      <c r="SOJ14" s="10"/>
      <c r="SOK14" s="68"/>
      <c r="SOL14" s="20"/>
      <c r="SOM14" s="57"/>
      <c r="SON14" s="21"/>
      <c r="SOO14" s="22"/>
      <c r="SOP14" s="3"/>
      <c r="SOQ14" s="5"/>
      <c r="SOR14" s="5"/>
      <c r="SOS14" s="8"/>
      <c r="SOT14" s="10"/>
      <c r="SOU14" s="68"/>
      <c r="SOV14" s="20"/>
      <c r="SOW14" s="57"/>
      <c r="SOX14" s="21"/>
      <c r="SOY14" s="22"/>
      <c r="SOZ14" s="3"/>
      <c r="SPA14" s="5"/>
      <c r="SPB14" s="5"/>
      <c r="SPC14" s="8"/>
      <c r="SPD14" s="10"/>
      <c r="SPE14" s="68"/>
      <c r="SPF14" s="20"/>
      <c r="SPG14" s="57"/>
      <c r="SPH14" s="21"/>
      <c r="SPI14" s="22"/>
      <c r="SPJ14" s="3"/>
      <c r="SPK14" s="5"/>
      <c r="SPL14" s="5"/>
      <c r="SPM14" s="8"/>
      <c r="SPN14" s="10"/>
      <c r="SPO14" s="68"/>
      <c r="SPP14" s="20"/>
      <c r="SPQ14" s="57"/>
      <c r="SPR14" s="21"/>
      <c r="SPS14" s="22"/>
      <c r="SPT14" s="3"/>
      <c r="SPU14" s="5"/>
      <c r="SPV14" s="5"/>
      <c r="SPW14" s="8"/>
      <c r="SPX14" s="10"/>
      <c r="SPY14" s="68"/>
      <c r="SPZ14" s="20"/>
      <c r="SQA14" s="57"/>
      <c r="SQB14" s="21"/>
      <c r="SQC14" s="22"/>
      <c r="SQD14" s="3"/>
      <c r="SQE14" s="5"/>
      <c r="SQF14" s="5"/>
      <c r="SQG14" s="8"/>
      <c r="SQH14" s="10"/>
      <c r="SQI14" s="68"/>
      <c r="SQJ14" s="20"/>
      <c r="SQK14" s="57"/>
      <c r="SQL14" s="21"/>
      <c r="SQM14" s="22"/>
      <c r="SQN14" s="3"/>
      <c r="SQO14" s="5"/>
      <c r="SQP14" s="5"/>
      <c r="SQQ14" s="8"/>
      <c r="SQR14" s="10"/>
      <c r="SQS14" s="68"/>
      <c r="SQT14" s="20"/>
      <c r="SQU14" s="57"/>
      <c r="SQV14" s="21"/>
      <c r="SQW14" s="22"/>
      <c r="SQX14" s="3"/>
      <c r="SQY14" s="5"/>
      <c r="SQZ14" s="5"/>
      <c r="SRA14" s="8"/>
      <c r="SRB14" s="10"/>
      <c r="SRC14" s="68"/>
      <c r="SRD14" s="20"/>
      <c r="SRE14" s="57"/>
      <c r="SRF14" s="21"/>
      <c r="SRG14" s="22"/>
      <c r="SRH14" s="3"/>
      <c r="SRI14" s="5"/>
      <c r="SRJ14" s="5"/>
      <c r="SRK14" s="8"/>
      <c r="SRL14" s="10"/>
      <c r="SRM14" s="68"/>
      <c r="SRN14" s="20"/>
      <c r="SRO14" s="57"/>
      <c r="SRP14" s="21"/>
      <c r="SRQ14" s="22"/>
      <c r="SRR14" s="3"/>
      <c r="SRS14" s="5"/>
      <c r="SRT14" s="5"/>
      <c r="SRU14" s="8"/>
      <c r="SRV14" s="10"/>
      <c r="SRW14" s="68"/>
      <c r="SRX14" s="20"/>
      <c r="SRY14" s="57"/>
      <c r="SRZ14" s="21"/>
      <c r="SSA14" s="22"/>
      <c r="SSB14" s="3"/>
      <c r="SSC14" s="5"/>
      <c r="SSD14" s="5"/>
      <c r="SSE14" s="8"/>
      <c r="SSF14" s="10"/>
      <c r="SSG14" s="68"/>
      <c r="SSH14" s="20"/>
      <c r="SSI14" s="57"/>
      <c r="SSJ14" s="21"/>
      <c r="SSK14" s="22"/>
      <c r="SSL14" s="3"/>
      <c r="SSM14" s="5"/>
      <c r="SSN14" s="5"/>
      <c r="SSO14" s="8"/>
      <c r="SSP14" s="10"/>
      <c r="SSQ14" s="68"/>
      <c r="SSR14" s="20"/>
      <c r="SSS14" s="57"/>
      <c r="SST14" s="21"/>
      <c r="SSU14" s="22"/>
      <c r="SSV14" s="3"/>
      <c r="SSW14" s="5"/>
      <c r="SSX14" s="5"/>
      <c r="SSY14" s="8"/>
      <c r="SSZ14" s="10"/>
      <c r="STA14" s="68"/>
      <c r="STB14" s="20"/>
      <c r="STC14" s="57"/>
      <c r="STD14" s="21"/>
      <c r="STE14" s="22"/>
      <c r="STF14" s="3"/>
      <c r="STG14" s="5"/>
      <c r="STH14" s="5"/>
      <c r="STI14" s="8"/>
      <c r="STJ14" s="10"/>
      <c r="STK14" s="68"/>
      <c r="STL14" s="20"/>
      <c r="STM14" s="57"/>
      <c r="STN14" s="21"/>
      <c r="STO14" s="22"/>
      <c r="STP14" s="3"/>
      <c r="STQ14" s="5"/>
      <c r="STR14" s="5"/>
      <c r="STS14" s="8"/>
      <c r="STT14" s="10"/>
      <c r="STU14" s="68"/>
      <c r="STV14" s="20"/>
      <c r="STW14" s="57"/>
      <c r="STX14" s="21"/>
      <c r="STY14" s="22"/>
      <c r="STZ14" s="3"/>
      <c r="SUA14" s="5"/>
      <c r="SUB14" s="5"/>
      <c r="SUC14" s="8"/>
      <c r="SUD14" s="10"/>
      <c r="SUE14" s="68"/>
      <c r="SUF14" s="20"/>
      <c r="SUG14" s="57"/>
      <c r="SUH14" s="21"/>
      <c r="SUI14" s="22"/>
      <c r="SUJ14" s="3"/>
      <c r="SUK14" s="5"/>
      <c r="SUL14" s="5"/>
      <c r="SUM14" s="8"/>
      <c r="SUN14" s="10"/>
      <c r="SUO14" s="68"/>
      <c r="SUP14" s="20"/>
      <c r="SUQ14" s="57"/>
      <c r="SUR14" s="21"/>
      <c r="SUS14" s="22"/>
      <c r="SUT14" s="3"/>
      <c r="SUU14" s="5"/>
      <c r="SUV14" s="5"/>
      <c r="SUW14" s="8"/>
      <c r="SUX14" s="10"/>
      <c r="SUY14" s="68"/>
      <c r="SUZ14" s="20"/>
      <c r="SVA14" s="57"/>
      <c r="SVB14" s="21"/>
      <c r="SVC14" s="22"/>
      <c r="SVD14" s="3"/>
      <c r="SVE14" s="5"/>
      <c r="SVF14" s="5"/>
      <c r="SVG14" s="8"/>
      <c r="SVH14" s="10"/>
      <c r="SVI14" s="68"/>
      <c r="SVJ14" s="20"/>
      <c r="SVK14" s="57"/>
      <c r="SVL14" s="21"/>
      <c r="SVM14" s="22"/>
      <c r="SVN14" s="3"/>
      <c r="SVO14" s="5"/>
      <c r="SVP14" s="5"/>
      <c r="SVQ14" s="8"/>
      <c r="SVR14" s="10"/>
      <c r="SVS14" s="68"/>
      <c r="SVT14" s="20"/>
      <c r="SVU14" s="57"/>
      <c r="SVV14" s="21"/>
      <c r="SVW14" s="22"/>
      <c r="SVX14" s="3"/>
      <c r="SVY14" s="5"/>
      <c r="SVZ14" s="5"/>
      <c r="SWA14" s="8"/>
      <c r="SWB14" s="10"/>
      <c r="SWC14" s="68"/>
      <c r="SWD14" s="20"/>
      <c r="SWE14" s="57"/>
      <c r="SWF14" s="21"/>
      <c r="SWG14" s="22"/>
      <c r="SWH14" s="3"/>
      <c r="SWI14" s="5"/>
      <c r="SWJ14" s="5"/>
      <c r="SWK14" s="8"/>
      <c r="SWL14" s="10"/>
      <c r="SWM14" s="68"/>
      <c r="SWN14" s="20"/>
      <c r="SWO14" s="57"/>
      <c r="SWP14" s="21"/>
      <c r="SWQ14" s="22"/>
      <c r="SWR14" s="3"/>
      <c r="SWS14" s="5"/>
      <c r="SWT14" s="5"/>
      <c r="SWU14" s="8"/>
      <c r="SWV14" s="10"/>
      <c r="SWW14" s="68"/>
      <c r="SWX14" s="20"/>
      <c r="SWY14" s="57"/>
      <c r="SWZ14" s="21"/>
      <c r="SXA14" s="22"/>
      <c r="SXB14" s="3"/>
      <c r="SXC14" s="5"/>
      <c r="SXD14" s="5"/>
      <c r="SXE14" s="8"/>
      <c r="SXF14" s="10"/>
      <c r="SXG14" s="68"/>
      <c r="SXH14" s="20"/>
      <c r="SXI14" s="57"/>
      <c r="SXJ14" s="21"/>
      <c r="SXK14" s="22"/>
      <c r="SXL14" s="3"/>
      <c r="SXM14" s="5"/>
      <c r="SXN14" s="5"/>
      <c r="SXO14" s="8"/>
      <c r="SXP14" s="10"/>
      <c r="SXQ14" s="68"/>
      <c r="SXR14" s="20"/>
      <c r="SXS14" s="57"/>
      <c r="SXT14" s="21"/>
      <c r="SXU14" s="22"/>
      <c r="SXV14" s="3"/>
      <c r="SXW14" s="5"/>
      <c r="SXX14" s="5"/>
      <c r="SXY14" s="8"/>
      <c r="SXZ14" s="10"/>
      <c r="SYA14" s="68"/>
      <c r="SYB14" s="20"/>
      <c r="SYC14" s="57"/>
      <c r="SYD14" s="21"/>
      <c r="SYE14" s="22"/>
      <c r="SYF14" s="3"/>
      <c r="SYG14" s="5"/>
      <c r="SYH14" s="5"/>
      <c r="SYI14" s="8"/>
      <c r="SYJ14" s="10"/>
      <c r="SYK14" s="68"/>
      <c r="SYL14" s="20"/>
      <c r="SYM14" s="57"/>
      <c r="SYN14" s="21"/>
      <c r="SYO14" s="22"/>
      <c r="SYP14" s="3"/>
      <c r="SYQ14" s="5"/>
      <c r="SYR14" s="5"/>
      <c r="SYS14" s="8"/>
      <c r="SYT14" s="10"/>
      <c r="SYU14" s="68"/>
      <c r="SYV14" s="20"/>
      <c r="SYW14" s="57"/>
      <c r="SYX14" s="21"/>
      <c r="SYY14" s="22"/>
      <c r="SYZ14" s="3"/>
      <c r="SZA14" s="5"/>
      <c r="SZB14" s="5"/>
      <c r="SZC14" s="8"/>
      <c r="SZD14" s="10"/>
      <c r="SZE14" s="68"/>
      <c r="SZF14" s="20"/>
      <c r="SZG14" s="57"/>
      <c r="SZH14" s="21"/>
      <c r="SZI14" s="22"/>
      <c r="SZJ14" s="3"/>
      <c r="SZK14" s="5"/>
      <c r="SZL14" s="5"/>
      <c r="SZM14" s="8"/>
      <c r="SZN14" s="10"/>
      <c r="SZO14" s="68"/>
      <c r="SZP14" s="20"/>
      <c r="SZQ14" s="57"/>
      <c r="SZR14" s="21"/>
      <c r="SZS14" s="22"/>
      <c r="SZT14" s="3"/>
      <c r="SZU14" s="5"/>
      <c r="SZV14" s="5"/>
      <c r="SZW14" s="8"/>
      <c r="SZX14" s="10"/>
      <c r="SZY14" s="68"/>
      <c r="SZZ14" s="20"/>
      <c r="TAA14" s="57"/>
      <c r="TAB14" s="21"/>
      <c r="TAC14" s="22"/>
      <c r="TAD14" s="3"/>
      <c r="TAE14" s="5"/>
      <c r="TAF14" s="5"/>
      <c r="TAG14" s="8"/>
      <c r="TAH14" s="10"/>
      <c r="TAI14" s="68"/>
      <c r="TAJ14" s="20"/>
      <c r="TAK14" s="57"/>
      <c r="TAL14" s="21"/>
      <c r="TAM14" s="22"/>
      <c r="TAN14" s="3"/>
      <c r="TAO14" s="5"/>
      <c r="TAP14" s="5"/>
      <c r="TAQ14" s="8"/>
      <c r="TAR14" s="10"/>
      <c r="TAS14" s="68"/>
      <c r="TAT14" s="20"/>
      <c r="TAU14" s="57"/>
      <c r="TAV14" s="21"/>
      <c r="TAW14" s="22"/>
      <c r="TAX14" s="3"/>
      <c r="TAY14" s="5"/>
      <c r="TAZ14" s="5"/>
      <c r="TBA14" s="8"/>
      <c r="TBB14" s="10"/>
      <c r="TBC14" s="68"/>
      <c r="TBD14" s="20"/>
      <c r="TBE14" s="57"/>
      <c r="TBF14" s="21"/>
      <c r="TBG14" s="22"/>
      <c r="TBH14" s="3"/>
      <c r="TBI14" s="5"/>
      <c r="TBJ14" s="5"/>
      <c r="TBK14" s="8"/>
      <c r="TBL14" s="10"/>
      <c r="TBM14" s="68"/>
      <c r="TBN14" s="20"/>
      <c r="TBO14" s="57"/>
      <c r="TBP14" s="21"/>
      <c r="TBQ14" s="22"/>
      <c r="TBR14" s="3"/>
      <c r="TBS14" s="5"/>
      <c r="TBT14" s="5"/>
      <c r="TBU14" s="8"/>
      <c r="TBV14" s="10"/>
      <c r="TBW14" s="68"/>
      <c r="TBX14" s="20"/>
      <c r="TBY14" s="57"/>
      <c r="TBZ14" s="21"/>
      <c r="TCA14" s="22"/>
      <c r="TCB14" s="3"/>
      <c r="TCC14" s="5"/>
      <c r="TCD14" s="5"/>
      <c r="TCE14" s="8"/>
      <c r="TCF14" s="10"/>
      <c r="TCG14" s="68"/>
      <c r="TCH14" s="20"/>
      <c r="TCI14" s="57"/>
      <c r="TCJ14" s="21"/>
      <c r="TCK14" s="22"/>
      <c r="TCL14" s="3"/>
      <c r="TCM14" s="5"/>
      <c r="TCN14" s="5"/>
      <c r="TCO14" s="8"/>
      <c r="TCP14" s="10"/>
      <c r="TCQ14" s="68"/>
      <c r="TCR14" s="20"/>
      <c r="TCS14" s="57"/>
      <c r="TCT14" s="21"/>
      <c r="TCU14" s="22"/>
      <c r="TCV14" s="3"/>
      <c r="TCW14" s="5"/>
      <c r="TCX14" s="5"/>
      <c r="TCY14" s="8"/>
      <c r="TCZ14" s="10"/>
      <c r="TDA14" s="68"/>
      <c r="TDB14" s="20"/>
      <c r="TDC14" s="57"/>
      <c r="TDD14" s="21"/>
      <c r="TDE14" s="22"/>
      <c r="TDF14" s="3"/>
      <c r="TDG14" s="5"/>
      <c r="TDH14" s="5"/>
      <c r="TDI14" s="8"/>
      <c r="TDJ14" s="10"/>
      <c r="TDK14" s="68"/>
      <c r="TDL14" s="20"/>
      <c r="TDM14" s="57"/>
      <c r="TDN14" s="21"/>
      <c r="TDO14" s="22"/>
      <c r="TDP14" s="3"/>
      <c r="TDQ14" s="5"/>
      <c r="TDR14" s="5"/>
      <c r="TDS14" s="8"/>
      <c r="TDT14" s="10"/>
      <c r="TDU14" s="68"/>
      <c r="TDV14" s="20"/>
      <c r="TDW14" s="57"/>
      <c r="TDX14" s="21"/>
      <c r="TDY14" s="22"/>
      <c r="TDZ14" s="3"/>
      <c r="TEA14" s="5"/>
      <c r="TEB14" s="5"/>
      <c r="TEC14" s="8"/>
      <c r="TED14" s="10"/>
      <c r="TEE14" s="68"/>
      <c r="TEF14" s="20"/>
      <c r="TEG14" s="57"/>
      <c r="TEH14" s="21"/>
      <c r="TEI14" s="22"/>
      <c r="TEJ14" s="3"/>
      <c r="TEK14" s="5"/>
      <c r="TEL14" s="5"/>
      <c r="TEM14" s="8"/>
      <c r="TEN14" s="10"/>
      <c r="TEO14" s="68"/>
      <c r="TEP14" s="20"/>
      <c r="TEQ14" s="57"/>
      <c r="TER14" s="21"/>
      <c r="TES14" s="22"/>
      <c r="TET14" s="3"/>
      <c r="TEU14" s="5"/>
      <c r="TEV14" s="5"/>
      <c r="TEW14" s="8"/>
      <c r="TEX14" s="10"/>
      <c r="TEY14" s="68"/>
      <c r="TEZ14" s="20"/>
      <c r="TFA14" s="57"/>
      <c r="TFB14" s="21"/>
      <c r="TFC14" s="22"/>
      <c r="TFD14" s="3"/>
      <c r="TFE14" s="5"/>
      <c r="TFF14" s="5"/>
      <c r="TFG14" s="8"/>
      <c r="TFH14" s="10"/>
      <c r="TFI14" s="68"/>
      <c r="TFJ14" s="20"/>
      <c r="TFK14" s="57"/>
      <c r="TFL14" s="21"/>
      <c r="TFM14" s="22"/>
      <c r="TFN14" s="3"/>
      <c r="TFO14" s="5"/>
      <c r="TFP14" s="5"/>
      <c r="TFQ14" s="8"/>
      <c r="TFR14" s="10"/>
      <c r="TFS14" s="68"/>
      <c r="TFT14" s="20"/>
      <c r="TFU14" s="57"/>
      <c r="TFV14" s="21"/>
      <c r="TFW14" s="22"/>
      <c r="TFX14" s="3"/>
      <c r="TFY14" s="5"/>
      <c r="TFZ14" s="5"/>
      <c r="TGA14" s="8"/>
      <c r="TGB14" s="10"/>
      <c r="TGC14" s="68"/>
      <c r="TGD14" s="20"/>
      <c r="TGE14" s="57"/>
      <c r="TGF14" s="21"/>
      <c r="TGG14" s="22"/>
      <c r="TGH14" s="3"/>
      <c r="TGI14" s="5"/>
      <c r="TGJ14" s="5"/>
      <c r="TGK14" s="8"/>
      <c r="TGL14" s="10"/>
      <c r="TGM14" s="68"/>
      <c r="TGN14" s="20"/>
      <c r="TGO14" s="57"/>
      <c r="TGP14" s="21"/>
      <c r="TGQ14" s="22"/>
      <c r="TGR14" s="3"/>
      <c r="TGS14" s="5"/>
      <c r="TGT14" s="5"/>
      <c r="TGU14" s="8"/>
      <c r="TGV14" s="10"/>
      <c r="TGW14" s="68"/>
      <c r="TGX14" s="20"/>
      <c r="TGY14" s="57"/>
      <c r="TGZ14" s="21"/>
      <c r="THA14" s="22"/>
      <c r="THB14" s="3"/>
      <c r="THC14" s="5"/>
      <c r="THD14" s="5"/>
      <c r="THE14" s="8"/>
      <c r="THF14" s="10"/>
      <c r="THG14" s="68"/>
      <c r="THH14" s="20"/>
      <c r="THI14" s="57"/>
      <c r="THJ14" s="21"/>
      <c r="THK14" s="22"/>
      <c r="THL14" s="3"/>
      <c r="THM14" s="5"/>
      <c r="THN14" s="5"/>
      <c r="THO14" s="8"/>
      <c r="THP14" s="10"/>
      <c r="THQ14" s="68"/>
      <c r="THR14" s="20"/>
      <c r="THS14" s="57"/>
      <c r="THT14" s="21"/>
      <c r="THU14" s="22"/>
      <c r="THV14" s="3"/>
      <c r="THW14" s="5"/>
      <c r="THX14" s="5"/>
      <c r="THY14" s="8"/>
      <c r="THZ14" s="10"/>
      <c r="TIA14" s="68"/>
      <c r="TIB14" s="20"/>
      <c r="TIC14" s="57"/>
      <c r="TID14" s="21"/>
      <c r="TIE14" s="22"/>
      <c r="TIF14" s="3"/>
      <c r="TIG14" s="5"/>
      <c r="TIH14" s="5"/>
      <c r="TII14" s="8"/>
      <c r="TIJ14" s="10"/>
      <c r="TIK14" s="68"/>
      <c r="TIL14" s="20"/>
      <c r="TIM14" s="57"/>
      <c r="TIN14" s="21"/>
      <c r="TIO14" s="22"/>
      <c r="TIP14" s="3"/>
      <c r="TIQ14" s="5"/>
      <c r="TIR14" s="5"/>
      <c r="TIS14" s="8"/>
      <c r="TIT14" s="10"/>
      <c r="TIU14" s="68"/>
      <c r="TIV14" s="20"/>
      <c r="TIW14" s="57"/>
      <c r="TIX14" s="21"/>
      <c r="TIY14" s="22"/>
      <c r="TIZ14" s="3"/>
      <c r="TJA14" s="5"/>
      <c r="TJB14" s="5"/>
      <c r="TJC14" s="8"/>
      <c r="TJD14" s="10"/>
      <c r="TJE14" s="68"/>
      <c r="TJF14" s="20"/>
      <c r="TJG14" s="57"/>
      <c r="TJH14" s="21"/>
      <c r="TJI14" s="22"/>
      <c r="TJJ14" s="3"/>
      <c r="TJK14" s="5"/>
      <c r="TJL14" s="5"/>
      <c r="TJM14" s="8"/>
      <c r="TJN14" s="10"/>
      <c r="TJO14" s="68"/>
      <c r="TJP14" s="20"/>
      <c r="TJQ14" s="57"/>
      <c r="TJR14" s="21"/>
      <c r="TJS14" s="22"/>
      <c r="TJT14" s="3"/>
      <c r="TJU14" s="5"/>
      <c r="TJV14" s="5"/>
      <c r="TJW14" s="8"/>
      <c r="TJX14" s="10"/>
      <c r="TJY14" s="68"/>
      <c r="TJZ14" s="20"/>
      <c r="TKA14" s="57"/>
      <c r="TKB14" s="21"/>
      <c r="TKC14" s="22"/>
      <c r="TKD14" s="3"/>
      <c r="TKE14" s="5"/>
      <c r="TKF14" s="5"/>
      <c r="TKG14" s="8"/>
      <c r="TKH14" s="10"/>
      <c r="TKI14" s="68"/>
      <c r="TKJ14" s="20"/>
      <c r="TKK14" s="57"/>
      <c r="TKL14" s="21"/>
      <c r="TKM14" s="22"/>
      <c r="TKN14" s="3"/>
      <c r="TKO14" s="5"/>
      <c r="TKP14" s="5"/>
      <c r="TKQ14" s="8"/>
      <c r="TKR14" s="10"/>
      <c r="TKS14" s="68"/>
      <c r="TKT14" s="20"/>
      <c r="TKU14" s="57"/>
      <c r="TKV14" s="21"/>
      <c r="TKW14" s="22"/>
      <c r="TKX14" s="3"/>
      <c r="TKY14" s="5"/>
      <c r="TKZ14" s="5"/>
      <c r="TLA14" s="8"/>
      <c r="TLB14" s="10"/>
      <c r="TLC14" s="68"/>
      <c r="TLD14" s="20"/>
      <c r="TLE14" s="57"/>
      <c r="TLF14" s="21"/>
      <c r="TLG14" s="22"/>
      <c r="TLH14" s="3"/>
      <c r="TLI14" s="5"/>
      <c r="TLJ14" s="5"/>
      <c r="TLK14" s="8"/>
      <c r="TLL14" s="10"/>
      <c r="TLM14" s="68"/>
      <c r="TLN14" s="20"/>
      <c r="TLO14" s="57"/>
      <c r="TLP14" s="21"/>
      <c r="TLQ14" s="22"/>
      <c r="TLR14" s="3"/>
      <c r="TLS14" s="5"/>
      <c r="TLT14" s="5"/>
      <c r="TLU14" s="8"/>
      <c r="TLV14" s="10"/>
      <c r="TLW14" s="68"/>
      <c r="TLX14" s="20"/>
      <c r="TLY14" s="57"/>
      <c r="TLZ14" s="21"/>
      <c r="TMA14" s="22"/>
      <c r="TMB14" s="3"/>
      <c r="TMC14" s="5"/>
      <c r="TMD14" s="5"/>
      <c r="TME14" s="8"/>
      <c r="TMF14" s="10"/>
      <c r="TMG14" s="68"/>
      <c r="TMH14" s="20"/>
      <c r="TMI14" s="57"/>
      <c r="TMJ14" s="21"/>
      <c r="TMK14" s="22"/>
      <c r="TML14" s="3"/>
      <c r="TMM14" s="5"/>
      <c r="TMN14" s="5"/>
      <c r="TMO14" s="8"/>
      <c r="TMP14" s="10"/>
      <c r="TMQ14" s="68"/>
      <c r="TMR14" s="20"/>
      <c r="TMS14" s="57"/>
      <c r="TMT14" s="21"/>
      <c r="TMU14" s="22"/>
      <c r="TMV14" s="3"/>
      <c r="TMW14" s="5"/>
      <c r="TMX14" s="5"/>
      <c r="TMY14" s="8"/>
      <c r="TMZ14" s="10"/>
      <c r="TNA14" s="68"/>
      <c r="TNB14" s="20"/>
      <c r="TNC14" s="57"/>
      <c r="TND14" s="21"/>
      <c r="TNE14" s="22"/>
      <c r="TNF14" s="3"/>
      <c r="TNG14" s="5"/>
      <c r="TNH14" s="5"/>
      <c r="TNI14" s="8"/>
      <c r="TNJ14" s="10"/>
      <c r="TNK14" s="68"/>
      <c r="TNL14" s="20"/>
      <c r="TNM14" s="57"/>
      <c r="TNN14" s="21"/>
      <c r="TNO14" s="22"/>
      <c r="TNP14" s="3"/>
      <c r="TNQ14" s="5"/>
      <c r="TNR14" s="5"/>
      <c r="TNS14" s="8"/>
      <c r="TNT14" s="10"/>
      <c r="TNU14" s="68"/>
      <c r="TNV14" s="20"/>
      <c r="TNW14" s="57"/>
      <c r="TNX14" s="21"/>
      <c r="TNY14" s="22"/>
      <c r="TNZ14" s="3"/>
      <c r="TOA14" s="5"/>
      <c r="TOB14" s="5"/>
      <c r="TOC14" s="8"/>
      <c r="TOD14" s="10"/>
      <c r="TOE14" s="68"/>
      <c r="TOF14" s="20"/>
      <c r="TOG14" s="57"/>
      <c r="TOH14" s="21"/>
      <c r="TOI14" s="22"/>
      <c r="TOJ14" s="3"/>
      <c r="TOK14" s="5"/>
      <c r="TOL14" s="5"/>
      <c r="TOM14" s="8"/>
      <c r="TON14" s="10"/>
      <c r="TOO14" s="68"/>
      <c r="TOP14" s="20"/>
      <c r="TOQ14" s="57"/>
      <c r="TOR14" s="21"/>
      <c r="TOS14" s="22"/>
      <c r="TOT14" s="3"/>
      <c r="TOU14" s="5"/>
      <c r="TOV14" s="5"/>
      <c r="TOW14" s="8"/>
      <c r="TOX14" s="10"/>
      <c r="TOY14" s="68"/>
      <c r="TOZ14" s="20"/>
      <c r="TPA14" s="57"/>
      <c r="TPB14" s="21"/>
      <c r="TPC14" s="22"/>
      <c r="TPD14" s="3"/>
      <c r="TPE14" s="5"/>
      <c r="TPF14" s="5"/>
      <c r="TPG14" s="8"/>
      <c r="TPH14" s="10"/>
      <c r="TPI14" s="68"/>
      <c r="TPJ14" s="20"/>
      <c r="TPK14" s="57"/>
      <c r="TPL14" s="21"/>
      <c r="TPM14" s="22"/>
      <c r="TPN14" s="3"/>
      <c r="TPO14" s="5"/>
      <c r="TPP14" s="5"/>
      <c r="TPQ14" s="8"/>
      <c r="TPR14" s="10"/>
      <c r="TPS14" s="68"/>
      <c r="TPT14" s="20"/>
      <c r="TPU14" s="57"/>
      <c r="TPV14" s="21"/>
      <c r="TPW14" s="22"/>
      <c r="TPX14" s="3"/>
      <c r="TPY14" s="5"/>
      <c r="TPZ14" s="5"/>
      <c r="TQA14" s="8"/>
      <c r="TQB14" s="10"/>
      <c r="TQC14" s="68"/>
      <c r="TQD14" s="20"/>
      <c r="TQE14" s="57"/>
      <c r="TQF14" s="21"/>
      <c r="TQG14" s="22"/>
      <c r="TQH14" s="3"/>
      <c r="TQI14" s="5"/>
      <c r="TQJ14" s="5"/>
      <c r="TQK14" s="8"/>
      <c r="TQL14" s="10"/>
      <c r="TQM14" s="68"/>
      <c r="TQN14" s="20"/>
      <c r="TQO14" s="57"/>
      <c r="TQP14" s="21"/>
      <c r="TQQ14" s="22"/>
      <c r="TQR14" s="3"/>
      <c r="TQS14" s="5"/>
      <c r="TQT14" s="5"/>
      <c r="TQU14" s="8"/>
      <c r="TQV14" s="10"/>
      <c r="TQW14" s="68"/>
      <c r="TQX14" s="20"/>
      <c r="TQY14" s="57"/>
      <c r="TQZ14" s="21"/>
      <c r="TRA14" s="22"/>
      <c r="TRB14" s="3"/>
      <c r="TRC14" s="5"/>
      <c r="TRD14" s="5"/>
      <c r="TRE14" s="8"/>
      <c r="TRF14" s="10"/>
      <c r="TRG14" s="68"/>
      <c r="TRH14" s="20"/>
      <c r="TRI14" s="57"/>
      <c r="TRJ14" s="21"/>
      <c r="TRK14" s="22"/>
      <c r="TRL14" s="3"/>
      <c r="TRM14" s="5"/>
      <c r="TRN14" s="5"/>
      <c r="TRO14" s="8"/>
      <c r="TRP14" s="10"/>
      <c r="TRQ14" s="68"/>
      <c r="TRR14" s="20"/>
      <c r="TRS14" s="57"/>
      <c r="TRT14" s="21"/>
      <c r="TRU14" s="22"/>
      <c r="TRV14" s="3"/>
      <c r="TRW14" s="5"/>
      <c r="TRX14" s="5"/>
      <c r="TRY14" s="8"/>
      <c r="TRZ14" s="10"/>
      <c r="TSA14" s="68"/>
      <c r="TSB14" s="20"/>
      <c r="TSC14" s="57"/>
      <c r="TSD14" s="21"/>
      <c r="TSE14" s="22"/>
      <c r="TSF14" s="3"/>
      <c r="TSG14" s="5"/>
      <c r="TSH14" s="5"/>
      <c r="TSI14" s="8"/>
      <c r="TSJ14" s="10"/>
      <c r="TSK14" s="68"/>
      <c r="TSL14" s="20"/>
      <c r="TSM14" s="57"/>
      <c r="TSN14" s="21"/>
      <c r="TSO14" s="22"/>
      <c r="TSP14" s="3"/>
      <c r="TSQ14" s="5"/>
      <c r="TSR14" s="5"/>
      <c r="TSS14" s="8"/>
      <c r="TST14" s="10"/>
      <c r="TSU14" s="68"/>
      <c r="TSV14" s="20"/>
      <c r="TSW14" s="57"/>
      <c r="TSX14" s="21"/>
      <c r="TSY14" s="22"/>
      <c r="TSZ14" s="3"/>
      <c r="TTA14" s="5"/>
      <c r="TTB14" s="5"/>
      <c r="TTC14" s="8"/>
      <c r="TTD14" s="10"/>
      <c r="TTE14" s="68"/>
      <c r="TTF14" s="20"/>
      <c r="TTG14" s="57"/>
      <c r="TTH14" s="21"/>
      <c r="TTI14" s="22"/>
      <c r="TTJ14" s="3"/>
      <c r="TTK14" s="5"/>
      <c r="TTL14" s="5"/>
      <c r="TTM14" s="8"/>
      <c r="TTN14" s="10"/>
      <c r="TTO14" s="68"/>
      <c r="TTP14" s="20"/>
      <c r="TTQ14" s="57"/>
      <c r="TTR14" s="21"/>
      <c r="TTS14" s="22"/>
      <c r="TTT14" s="3"/>
      <c r="TTU14" s="5"/>
      <c r="TTV14" s="5"/>
      <c r="TTW14" s="8"/>
      <c r="TTX14" s="10"/>
      <c r="TTY14" s="68"/>
      <c r="TTZ14" s="20"/>
      <c r="TUA14" s="57"/>
      <c r="TUB14" s="21"/>
      <c r="TUC14" s="22"/>
      <c r="TUD14" s="3"/>
      <c r="TUE14" s="5"/>
      <c r="TUF14" s="5"/>
      <c r="TUG14" s="8"/>
      <c r="TUH14" s="10"/>
      <c r="TUI14" s="68"/>
      <c r="TUJ14" s="20"/>
      <c r="TUK14" s="57"/>
      <c r="TUL14" s="21"/>
      <c r="TUM14" s="22"/>
      <c r="TUN14" s="3"/>
      <c r="TUO14" s="5"/>
      <c r="TUP14" s="5"/>
      <c r="TUQ14" s="8"/>
      <c r="TUR14" s="10"/>
      <c r="TUS14" s="68"/>
      <c r="TUT14" s="20"/>
      <c r="TUU14" s="57"/>
      <c r="TUV14" s="21"/>
      <c r="TUW14" s="22"/>
      <c r="TUX14" s="3"/>
      <c r="TUY14" s="5"/>
      <c r="TUZ14" s="5"/>
      <c r="TVA14" s="8"/>
      <c r="TVB14" s="10"/>
      <c r="TVC14" s="68"/>
      <c r="TVD14" s="20"/>
      <c r="TVE14" s="57"/>
      <c r="TVF14" s="21"/>
      <c r="TVG14" s="22"/>
      <c r="TVH14" s="3"/>
      <c r="TVI14" s="5"/>
      <c r="TVJ14" s="5"/>
      <c r="TVK14" s="8"/>
      <c r="TVL14" s="10"/>
      <c r="TVM14" s="68"/>
      <c r="TVN14" s="20"/>
      <c r="TVO14" s="57"/>
      <c r="TVP14" s="21"/>
      <c r="TVQ14" s="22"/>
      <c r="TVR14" s="3"/>
      <c r="TVS14" s="5"/>
      <c r="TVT14" s="5"/>
      <c r="TVU14" s="8"/>
      <c r="TVV14" s="10"/>
      <c r="TVW14" s="68"/>
      <c r="TVX14" s="20"/>
      <c r="TVY14" s="57"/>
      <c r="TVZ14" s="21"/>
      <c r="TWA14" s="22"/>
      <c r="TWB14" s="3"/>
      <c r="TWC14" s="5"/>
      <c r="TWD14" s="5"/>
      <c r="TWE14" s="8"/>
      <c r="TWF14" s="10"/>
      <c r="TWG14" s="68"/>
      <c r="TWH14" s="20"/>
      <c r="TWI14" s="57"/>
      <c r="TWJ14" s="21"/>
      <c r="TWK14" s="22"/>
      <c r="TWL14" s="3"/>
      <c r="TWM14" s="5"/>
      <c r="TWN14" s="5"/>
      <c r="TWO14" s="8"/>
      <c r="TWP14" s="10"/>
      <c r="TWQ14" s="68"/>
      <c r="TWR14" s="20"/>
      <c r="TWS14" s="57"/>
      <c r="TWT14" s="21"/>
      <c r="TWU14" s="22"/>
      <c r="TWV14" s="3"/>
      <c r="TWW14" s="5"/>
      <c r="TWX14" s="5"/>
      <c r="TWY14" s="8"/>
      <c r="TWZ14" s="10"/>
      <c r="TXA14" s="68"/>
      <c r="TXB14" s="20"/>
      <c r="TXC14" s="57"/>
      <c r="TXD14" s="21"/>
      <c r="TXE14" s="22"/>
      <c r="TXF14" s="3"/>
      <c r="TXG14" s="5"/>
      <c r="TXH14" s="5"/>
      <c r="TXI14" s="8"/>
      <c r="TXJ14" s="10"/>
      <c r="TXK14" s="68"/>
      <c r="TXL14" s="20"/>
      <c r="TXM14" s="57"/>
      <c r="TXN14" s="21"/>
      <c r="TXO14" s="22"/>
      <c r="TXP14" s="3"/>
      <c r="TXQ14" s="5"/>
      <c r="TXR14" s="5"/>
      <c r="TXS14" s="8"/>
      <c r="TXT14" s="10"/>
      <c r="TXU14" s="68"/>
      <c r="TXV14" s="20"/>
      <c r="TXW14" s="57"/>
      <c r="TXX14" s="21"/>
      <c r="TXY14" s="22"/>
      <c r="TXZ14" s="3"/>
      <c r="TYA14" s="5"/>
      <c r="TYB14" s="5"/>
      <c r="TYC14" s="8"/>
      <c r="TYD14" s="10"/>
      <c r="TYE14" s="68"/>
      <c r="TYF14" s="20"/>
      <c r="TYG14" s="57"/>
      <c r="TYH14" s="21"/>
      <c r="TYI14" s="22"/>
      <c r="TYJ14" s="3"/>
      <c r="TYK14" s="5"/>
      <c r="TYL14" s="5"/>
      <c r="TYM14" s="8"/>
      <c r="TYN14" s="10"/>
      <c r="TYO14" s="68"/>
      <c r="TYP14" s="20"/>
      <c r="TYQ14" s="57"/>
      <c r="TYR14" s="21"/>
      <c r="TYS14" s="22"/>
      <c r="TYT14" s="3"/>
      <c r="TYU14" s="5"/>
      <c r="TYV14" s="5"/>
      <c r="TYW14" s="8"/>
      <c r="TYX14" s="10"/>
      <c r="TYY14" s="68"/>
      <c r="TYZ14" s="20"/>
      <c r="TZA14" s="57"/>
      <c r="TZB14" s="21"/>
      <c r="TZC14" s="22"/>
      <c r="TZD14" s="3"/>
      <c r="TZE14" s="5"/>
      <c r="TZF14" s="5"/>
      <c r="TZG14" s="8"/>
      <c r="TZH14" s="10"/>
      <c r="TZI14" s="68"/>
      <c r="TZJ14" s="20"/>
      <c r="TZK14" s="57"/>
      <c r="TZL14" s="21"/>
      <c r="TZM14" s="22"/>
      <c r="TZN14" s="3"/>
      <c r="TZO14" s="5"/>
      <c r="TZP14" s="5"/>
      <c r="TZQ14" s="8"/>
      <c r="TZR14" s="10"/>
      <c r="TZS14" s="68"/>
      <c r="TZT14" s="20"/>
      <c r="TZU14" s="57"/>
      <c r="TZV14" s="21"/>
      <c r="TZW14" s="22"/>
      <c r="TZX14" s="3"/>
      <c r="TZY14" s="5"/>
      <c r="TZZ14" s="5"/>
      <c r="UAA14" s="8"/>
      <c r="UAB14" s="10"/>
      <c r="UAC14" s="68"/>
      <c r="UAD14" s="20"/>
      <c r="UAE14" s="57"/>
      <c r="UAF14" s="21"/>
      <c r="UAG14" s="22"/>
      <c r="UAH14" s="3"/>
      <c r="UAI14" s="5"/>
      <c r="UAJ14" s="5"/>
      <c r="UAK14" s="8"/>
      <c r="UAL14" s="10"/>
      <c r="UAM14" s="68"/>
      <c r="UAN14" s="20"/>
      <c r="UAO14" s="57"/>
      <c r="UAP14" s="21"/>
      <c r="UAQ14" s="22"/>
      <c r="UAR14" s="3"/>
      <c r="UAS14" s="5"/>
      <c r="UAT14" s="5"/>
      <c r="UAU14" s="8"/>
      <c r="UAV14" s="10"/>
      <c r="UAW14" s="68"/>
      <c r="UAX14" s="20"/>
      <c r="UAY14" s="57"/>
      <c r="UAZ14" s="21"/>
      <c r="UBA14" s="22"/>
      <c r="UBB14" s="3"/>
      <c r="UBC14" s="5"/>
      <c r="UBD14" s="5"/>
      <c r="UBE14" s="8"/>
      <c r="UBF14" s="10"/>
      <c r="UBG14" s="68"/>
      <c r="UBH14" s="20"/>
      <c r="UBI14" s="57"/>
      <c r="UBJ14" s="21"/>
      <c r="UBK14" s="22"/>
      <c r="UBL14" s="3"/>
      <c r="UBM14" s="5"/>
      <c r="UBN14" s="5"/>
      <c r="UBO14" s="8"/>
      <c r="UBP14" s="10"/>
      <c r="UBQ14" s="68"/>
      <c r="UBR14" s="20"/>
      <c r="UBS14" s="57"/>
      <c r="UBT14" s="21"/>
      <c r="UBU14" s="22"/>
      <c r="UBV14" s="3"/>
      <c r="UBW14" s="5"/>
      <c r="UBX14" s="5"/>
      <c r="UBY14" s="8"/>
      <c r="UBZ14" s="10"/>
      <c r="UCA14" s="68"/>
      <c r="UCB14" s="20"/>
      <c r="UCC14" s="57"/>
      <c r="UCD14" s="21"/>
      <c r="UCE14" s="22"/>
      <c r="UCF14" s="3"/>
      <c r="UCG14" s="5"/>
      <c r="UCH14" s="5"/>
      <c r="UCI14" s="8"/>
      <c r="UCJ14" s="10"/>
      <c r="UCK14" s="68"/>
      <c r="UCL14" s="20"/>
      <c r="UCM14" s="57"/>
      <c r="UCN14" s="21"/>
      <c r="UCO14" s="22"/>
      <c r="UCP14" s="3"/>
      <c r="UCQ14" s="5"/>
      <c r="UCR14" s="5"/>
      <c r="UCS14" s="8"/>
      <c r="UCT14" s="10"/>
      <c r="UCU14" s="68"/>
      <c r="UCV14" s="20"/>
      <c r="UCW14" s="57"/>
      <c r="UCX14" s="21"/>
      <c r="UCY14" s="22"/>
      <c r="UCZ14" s="3"/>
      <c r="UDA14" s="5"/>
      <c r="UDB14" s="5"/>
      <c r="UDC14" s="8"/>
      <c r="UDD14" s="10"/>
      <c r="UDE14" s="68"/>
      <c r="UDF14" s="20"/>
      <c r="UDG14" s="57"/>
      <c r="UDH14" s="21"/>
      <c r="UDI14" s="22"/>
      <c r="UDJ14" s="3"/>
      <c r="UDK14" s="5"/>
      <c r="UDL14" s="5"/>
      <c r="UDM14" s="8"/>
      <c r="UDN14" s="10"/>
      <c r="UDO14" s="68"/>
      <c r="UDP14" s="20"/>
      <c r="UDQ14" s="57"/>
      <c r="UDR14" s="21"/>
      <c r="UDS14" s="22"/>
      <c r="UDT14" s="3"/>
      <c r="UDU14" s="5"/>
      <c r="UDV14" s="5"/>
      <c r="UDW14" s="8"/>
      <c r="UDX14" s="10"/>
      <c r="UDY14" s="68"/>
      <c r="UDZ14" s="20"/>
      <c r="UEA14" s="57"/>
      <c r="UEB14" s="21"/>
      <c r="UEC14" s="22"/>
      <c r="UED14" s="3"/>
      <c r="UEE14" s="5"/>
      <c r="UEF14" s="5"/>
      <c r="UEG14" s="8"/>
      <c r="UEH14" s="10"/>
      <c r="UEI14" s="68"/>
      <c r="UEJ14" s="20"/>
      <c r="UEK14" s="57"/>
      <c r="UEL14" s="21"/>
      <c r="UEM14" s="22"/>
      <c r="UEN14" s="3"/>
      <c r="UEO14" s="5"/>
      <c r="UEP14" s="5"/>
      <c r="UEQ14" s="8"/>
      <c r="UER14" s="10"/>
      <c r="UES14" s="68"/>
      <c r="UET14" s="20"/>
      <c r="UEU14" s="57"/>
      <c r="UEV14" s="21"/>
      <c r="UEW14" s="22"/>
      <c r="UEX14" s="3"/>
      <c r="UEY14" s="5"/>
      <c r="UEZ14" s="5"/>
      <c r="UFA14" s="8"/>
      <c r="UFB14" s="10"/>
      <c r="UFC14" s="68"/>
      <c r="UFD14" s="20"/>
      <c r="UFE14" s="57"/>
      <c r="UFF14" s="21"/>
      <c r="UFG14" s="22"/>
      <c r="UFH14" s="3"/>
      <c r="UFI14" s="5"/>
      <c r="UFJ14" s="5"/>
      <c r="UFK14" s="8"/>
      <c r="UFL14" s="10"/>
      <c r="UFM14" s="68"/>
      <c r="UFN14" s="20"/>
      <c r="UFO14" s="57"/>
      <c r="UFP14" s="21"/>
      <c r="UFQ14" s="22"/>
      <c r="UFR14" s="3"/>
      <c r="UFS14" s="5"/>
      <c r="UFT14" s="5"/>
      <c r="UFU14" s="8"/>
      <c r="UFV14" s="10"/>
      <c r="UFW14" s="68"/>
      <c r="UFX14" s="20"/>
      <c r="UFY14" s="57"/>
      <c r="UFZ14" s="21"/>
      <c r="UGA14" s="22"/>
      <c r="UGB14" s="3"/>
      <c r="UGC14" s="5"/>
      <c r="UGD14" s="5"/>
      <c r="UGE14" s="8"/>
      <c r="UGF14" s="10"/>
      <c r="UGG14" s="68"/>
      <c r="UGH14" s="20"/>
      <c r="UGI14" s="57"/>
      <c r="UGJ14" s="21"/>
      <c r="UGK14" s="22"/>
      <c r="UGL14" s="3"/>
      <c r="UGM14" s="5"/>
      <c r="UGN14" s="5"/>
      <c r="UGO14" s="8"/>
      <c r="UGP14" s="10"/>
      <c r="UGQ14" s="68"/>
      <c r="UGR14" s="20"/>
      <c r="UGS14" s="57"/>
      <c r="UGT14" s="21"/>
      <c r="UGU14" s="22"/>
      <c r="UGV14" s="3"/>
      <c r="UGW14" s="5"/>
      <c r="UGX14" s="5"/>
      <c r="UGY14" s="8"/>
      <c r="UGZ14" s="10"/>
      <c r="UHA14" s="68"/>
      <c r="UHB14" s="20"/>
      <c r="UHC14" s="57"/>
      <c r="UHD14" s="21"/>
      <c r="UHE14" s="22"/>
      <c r="UHF14" s="3"/>
      <c r="UHG14" s="5"/>
      <c r="UHH14" s="5"/>
      <c r="UHI14" s="8"/>
      <c r="UHJ14" s="10"/>
      <c r="UHK14" s="68"/>
      <c r="UHL14" s="20"/>
      <c r="UHM14" s="57"/>
      <c r="UHN14" s="21"/>
      <c r="UHO14" s="22"/>
      <c r="UHP14" s="3"/>
      <c r="UHQ14" s="5"/>
      <c r="UHR14" s="5"/>
      <c r="UHS14" s="8"/>
      <c r="UHT14" s="10"/>
      <c r="UHU14" s="68"/>
      <c r="UHV14" s="20"/>
      <c r="UHW14" s="57"/>
      <c r="UHX14" s="21"/>
      <c r="UHY14" s="22"/>
      <c r="UHZ14" s="3"/>
      <c r="UIA14" s="5"/>
      <c r="UIB14" s="5"/>
      <c r="UIC14" s="8"/>
      <c r="UID14" s="10"/>
      <c r="UIE14" s="68"/>
      <c r="UIF14" s="20"/>
      <c r="UIG14" s="57"/>
      <c r="UIH14" s="21"/>
      <c r="UII14" s="22"/>
      <c r="UIJ14" s="3"/>
      <c r="UIK14" s="5"/>
      <c r="UIL14" s="5"/>
      <c r="UIM14" s="8"/>
      <c r="UIN14" s="10"/>
      <c r="UIO14" s="68"/>
      <c r="UIP14" s="20"/>
      <c r="UIQ14" s="57"/>
      <c r="UIR14" s="21"/>
      <c r="UIS14" s="22"/>
      <c r="UIT14" s="3"/>
      <c r="UIU14" s="5"/>
      <c r="UIV14" s="5"/>
      <c r="UIW14" s="8"/>
      <c r="UIX14" s="10"/>
      <c r="UIY14" s="68"/>
      <c r="UIZ14" s="20"/>
      <c r="UJA14" s="57"/>
      <c r="UJB14" s="21"/>
      <c r="UJC14" s="22"/>
      <c r="UJD14" s="3"/>
      <c r="UJE14" s="5"/>
      <c r="UJF14" s="5"/>
      <c r="UJG14" s="8"/>
      <c r="UJH14" s="10"/>
      <c r="UJI14" s="68"/>
      <c r="UJJ14" s="20"/>
      <c r="UJK14" s="57"/>
      <c r="UJL14" s="21"/>
      <c r="UJM14" s="22"/>
      <c r="UJN14" s="3"/>
      <c r="UJO14" s="5"/>
      <c r="UJP14" s="5"/>
      <c r="UJQ14" s="8"/>
      <c r="UJR14" s="10"/>
      <c r="UJS14" s="68"/>
      <c r="UJT14" s="20"/>
      <c r="UJU14" s="57"/>
      <c r="UJV14" s="21"/>
      <c r="UJW14" s="22"/>
      <c r="UJX14" s="3"/>
      <c r="UJY14" s="5"/>
      <c r="UJZ14" s="5"/>
      <c r="UKA14" s="8"/>
      <c r="UKB14" s="10"/>
      <c r="UKC14" s="68"/>
      <c r="UKD14" s="20"/>
      <c r="UKE14" s="57"/>
      <c r="UKF14" s="21"/>
      <c r="UKG14" s="22"/>
      <c r="UKH14" s="3"/>
      <c r="UKI14" s="5"/>
      <c r="UKJ14" s="5"/>
      <c r="UKK14" s="8"/>
      <c r="UKL14" s="10"/>
      <c r="UKM14" s="68"/>
      <c r="UKN14" s="20"/>
      <c r="UKO14" s="57"/>
      <c r="UKP14" s="21"/>
      <c r="UKQ14" s="22"/>
      <c r="UKR14" s="3"/>
      <c r="UKS14" s="5"/>
      <c r="UKT14" s="5"/>
      <c r="UKU14" s="8"/>
      <c r="UKV14" s="10"/>
      <c r="UKW14" s="68"/>
      <c r="UKX14" s="20"/>
      <c r="UKY14" s="57"/>
      <c r="UKZ14" s="21"/>
      <c r="ULA14" s="22"/>
      <c r="ULB14" s="3"/>
      <c r="ULC14" s="5"/>
      <c r="ULD14" s="5"/>
      <c r="ULE14" s="8"/>
      <c r="ULF14" s="10"/>
      <c r="ULG14" s="68"/>
      <c r="ULH14" s="20"/>
      <c r="ULI14" s="57"/>
      <c r="ULJ14" s="21"/>
      <c r="ULK14" s="22"/>
      <c r="ULL14" s="3"/>
      <c r="ULM14" s="5"/>
      <c r="ULN14" s="5"/>
      <c r="ULO14" s="8"/>
      <c r="ULP14" s="10"/>
      <c r="ULQ14" s="68"/>
      <c r="ULR14" s="20"/>
      <c r="ULS14" s="57"/>
      <c r="ULT14" s="21"/>
      <c r="ULU14" s="22"/>
      <c r="ULV14" s="3"/>
      <c r="ULW14" s="5"/>
      <c r="ULX14" s="5"/>
      <c r="ULY14" s="8"/>
      <c r="ULZ14" s="10"/>
      <c r="UMA14" s="68"/>
      <c r="UMB14" s="20"/>
      <c r="UMC14" s="57"/>
      <c r="UMD14" s="21"/>
      <c r="UME14" s="22"/>
      <c r="UMF14" s="3"/>
      <c r="UMG14" s="5"/>
      <c r="UMH14" s="5"/>
      <c r="UMI14" s="8"/>
      <c r="UMJ14" s="10"/>
      <c r="UMK14" s="68"/>
      <c r="UML14" s="20"/>
      <c r="UMM14" s="57"/>
      <c r="UMN14" s="21"/>
      <c r="UMO14" s="22"/>
      <c r="UMP14" s="3"/>
      <c r="UMQ14" s="5"/>
      <c r="UMR14" s="5"/>
      <c r="UMS14" s="8"/>
      <c r="UMT14" s="10"/>
      <c r="UMU14" s="68"/>
      <c r="UMV14" s="20"/>
      <c r="UMW14" s="57"/>
      <c r="UMX14" s="21"/>
      <c r="UMY14" s="22"/>
      <c r="UMZ14" s="3"/>
      <c r="UNA14" s="5"/>
      <c r="UNB14" s="5"/>
      <c r="UNC14" s="8"/>
      <c r="UND14" s="10"/>
      <c r="UNE14" s="68"/>
      <c r="UNF14" s="20"/>
      <c r="UNG14" s="57"/>
      <c r="UNH14" s="21"/>
      <c r="UNI14" s="22"/>
      <c r="UNJ14" s="3"/>
      <c r="UNK14" s="5"/>
      <c r="UNL14" s="5"/>
      <c r="UNM14" s="8"/>
      <c r="UNN14" s="10"/>
      <c r="UNO14" s="68"/>
      <c r="UNP14" s="20"/>
      <c r="UNQ14" s="57"/>
      <c r="UNR14" s="21"/>
      <c r="UNS14" s="22"/>
      <c r="UNT14" s="3"/>
      <c r="UNU14" s="5"/>
      <c r="UNV14" s="5"/>
      <c r="UNW14" s="8"/>
      <c r="UNX14" s="10"/>
      <c r="UNY14" s="68"/>
      <c r="UNZ14" s="20"/>
      <c r="UOA14" s="57"/>
      <c r="UOB14" s="21"/>
      <c r="UOC14" s="22"/>
      <c r="UOD14" s="3"/>
      <c r="UOE14" s="5"/>
      <c r="UOF14" s="5"/>
      <c r="UOG14" s="8"/>
      <c r="UOH14" s="10"/>
      <c r="UOI14" s="68"/>
      <c r="UOJ14" s="20"/>
      <c r="UOK14" s="57"/>
      <c r="UOL14" s="21"/>
      <c r="UOM14" s="22"/>
      <c r="UON14" s="3"/>
      <c r="UOO14" s="5"/>
      <c r="UOP14" s="5"/>
      <c r="UOQ14" s="8"/>
      <c r="UOR14" s="10"/>
      <c r="UOS14" s="68"/>
      <c r="UOT14" s="20"/>
      <c r="UOU14" s="57"/>
      <c r="UOV14" s="21"/>
      <c r="UOW14" s="22"/>
      <c r="UOX14" s="3"/>
      <c r="UOY14" s="5"/>
      <c r="UOZ14" s="5"/>
      <c r="UPA14" s="8"/>
      <c r="UPB14" s="10"/>
      <c r="UPC14" s="68"/>
      <c r="UPD14" s="20"/>
      <c r="UPE14" s="57"/>
      <c r="UPF14" s="21"/>
      <c r="UPG14" s="22"/>
      <c r="UPH14" s="3"/>
      <c r="UPI14" s="5"/>
      <c r="UPJ14" s="5"/>
      <c r="UPK14" s="8"/>
      <c r="UPL14" s="10"/>
      <c r="UPM14" s="68"/>
      <c r="UPN14" s="20"/>
      <c r="UPO14" s="57"/>
      <c r="UPP14" s="21"/>
      <c r="UPQ14" s="22"/>
      <c r="UPR14" s="3"/>
      <c r="UPS14" s="5"/>
      <c r="UPT14" s="5"/>
      <c r="UPU14" s="8"/>
      <c r="UPV14" s="10"/>
      <c r="UPW14" s="68"/>
      <c r="UPX14" s="20"/>
      <c r="UPY14" s="57"/>
      <c r="UPZ14" s="21"/>
      <c r="UQA14" s="22"/>
      <c r="UQB14" s="3"/>
      <c r="UQC14" s="5"/>
      <c r="UQD14" s="5"/>
      <c r="UQE14" s="8"/>
      <c r="UQF14" s="10"/>
      <c r="UQG14" s="68"/>
      <c r="UQH14" s="20"/>
      <c r="UQI14" s="57"/>
      <c r="UQJ14" s="21"/>
      <c r="UQK14" s="22"/>
      <c r="UQL14" s="3"/>
      <c r="UQM14" s="5"/>
      <c r="UQN14" s="5"/>
      <c r="UQO14" s="8"/>
      <c r="UQP14" s="10"/>
      <c r="UQQ14" s="68"/>
      <c r="UQR14" s="20"/>
      <c r="UQS14" s="57"/>
      <c r="UQT14" s="21"/>
      <c r="UQU14" s="22"/>
      <c r="UQV14" s="3"/>
      <c r="UQW14" s="5"/>
      <c r="UQX14" s="5"/>
      <c r="UQY14" s="8"/>
      <c r="UQZ14" s="10"/>
      <c r="URA14" s="68"/>
      <c r="URB14" s="20"/>
      <c r="URC14" s="57"/>
      <c r="URD14" s="21"/>
      <c r="URE14" s="22"/>
      <c r="URF14" s="3"/>
      <c r="URG14" s="5"/>
      <c r="URH14" s="5"/>
      <c r="URI14" s="8"/>
      <c r="URJ14" s="10"/>
      <c r="URK14" s="68"/>
      <c r="URL14" s="20"/>
      <c r="URM14" s="57"/>
      <c r="URN14" s="21"/>
      <c r="URO14" s="22"/>
      <c r="URP14" s="3"/>
      <c r="URQ14" s="5"/>
      <c r="URR14" s="5"/>
      <c r="URS14" s="8"/>
      <c r="URT14" s="10"/>
      <c r="URU14" s="68"/>
      <c r="URV14" s="20"/>
      <c r="URW14" s="57"/>
      <c r="URX14" s="21"/>
      <c r="URY14" s="22"/>
      <c r="URZ14" s="3"/>
      <c r="USA14" s="5"/>
      <c r="USB14" s="5"/>
      <c r="USC14" s="8"/>
      <c r="USD14" s="10"/>
      <c r="USE14" s="68"/>
      <c r="USF14" s="20"/>
      <c r="USG14" s="57"/>
      <c r="USH14" s="21"/>
      <c r="USI14" s="22"/>
      <c r="USJ14" s="3"/>
      <c r="USK14" s="5"/>
      <c r="USL14" s="5"/>
      <c r="USM14" s="8"/>
      <c r="USN14" s="10"/>
      <c r="USO14" s="68"/>
      <c r="USP14" s="20"/>
      <c r="USQ14" s="57"/>
      <c r="USR14" s="21"/>
      <c r="USS14" s="22"/>
      <c r="UST14" s="3"/>
      <c r="USU14" s="5"/>
      <c r="USV14" s="5"/>
      <c r="USW14" s="8"/>
      <c r="USX14" s="10"/>
      <c r="USY14" s="68"/>
      <c r="USZ14" s="20"/>
      <c r="UTA14" s="57"/>
      <c r="UTB14" s="21"/>
      <c r="UTC14" s="22"/>
      <c r="UTD14" s="3"/>
      <c r="UTE14" s="5"/>
      <c r="UTF14" s="5"/>
      <c r="UTG14" s="8"/>
      <c r="UTH14" s="10"/>
      <c r="UTI14" s="68"/>
      <c r="UTJ14" s="20"/>
      <c r="UTK14" s="57"/>
      <c r="UTL14" s="21"/>
      <c r="UTM14" s="22"/>
      <c r="UTN14" s="3"/>
      <c r="UTO14" s="5"/>
      <c r="UTP14" s="5"/>
      <c r="UTQ14" s="8"/>
      <c r="UTR14" s="10"/>
      <c r="UTS14" s="68"/>
      <c r="UTT14" s="20"/>
      <c r="UTU14" s="57"/>
      <c r="UTV14" s="21"/>
      <c r="UTW14" s="22"/>
      <c r="UTX14" s="3"/>
      <c r="UTY14" s="5"/>
      <c r="UTZ14" s="5"/>
      <c r="UUA14" s="8"/>
      <c r="UUB14" s="10"/>
      <c r="UUC14" s="68"/>
      <c r="UUD14" s="20"/>
      <c r="UUE14" s="57"/>
      <c r="UUF14" s="21"/>
      <c r="UUG14" s="22"/>
      <c r="UUH14" s="3"/>
      <c r="UUI14" s="5"/>
      <c r="UUJ14" s="5"/>
      <c r="UUK14" s="8"/>
      <c r="UUL14" s="10"/>
      <c r="UUM14" s="68"/>
      <c r="UUN14" s="20"/>
      <c r="UUO14" s="57"/>
      <c r="UUP14" s="21"/>
      <c r="UUQ14" s="22"/>
      <c r="UUR14" s="3"/>
      <c r="UUS14" s="5"/>
      <c r="UUT14" s="5"/>
      <c r="UUU14" s="8"/>
      <c r="UUV14" s="10"/>
      <c r="UUW14" s="68"/>
      <c r="UUX14" s="20"/>
      <c r="UUY14" s="57"/>
      <c r="UUZ14" s="21"/>
      <c r="UVA14" s="22"/>
      <c r="UVB14" s="3"/>
      <c r="UVC14" s="5"/>
      <c r="UVD14" s="5"/>
      <c r="UVE14" s="8"/>
      <c r="UVF14" s="10"/>
      <c r="UVG14" s="68"/>
      <c r="UVH14" s="20"/>
      <c r="UVI14" s="57"/>
      <c r="UVJ14" s="21"/>
      <c r="UVK14" s="22"/>
      <c r="UVL14" s="3"/>
      <c r="UVM14" s="5"/>
      <c r="UVN14" s="5"/>
      <c r="UVO14" s="8"/>
      <c r="UVP14" s="10"/>
      <c r="UVQ14" s="68"/>
      <c r="UVR14" s="20"/>
      <c r="UVS14" s="57"/>
      <c r="UVT14" s="21"/>
      <c r="UVU14" s="22"/>
      <c r="UVV14" s="3"/>
      <c r="UVW14" s="5"/>
      <c r="UVX14" s="5"/>
      <c r="UVY14" s="8"/>
      <c r="UVZ14" s="10"/>
      <c r="UWA14" s="68"/>
      <c r="UWB14" s="20"/>
      <c r="UWC14" s="57"/>
      <c r="UWD14" s="21"/>
      <c r="UWE14" s="22"/>
      <c r="UWF14" s="3"/>
      <c r="UWG14" s="5"/>
      <c r="UWH14" s="5"/>
      <c r="UWI14" s="8"/>
      <c r="UWJ14" s="10"/>
      <c r="UWK14" s="68"/>
      <c r="UWL14" s="20"/>
      <c r="UWM14" s="57"/>
      <c r="UWN14" s="21"/>
      <c r="UWO14" s="22"/>
      <c r="UWP14" s="3"/>
      <c r="UWQ14" s="5"/>
      <c r="UWR14" s="5"/>
      <c r="UWS14" s="8"/>
      <c r="UWT14" s="10"/>
      <c r="UWU14" s="68"/>
      <c r="UWV14" s="20"/>
      <c r="UWW14" s="57"/>
      <c r="UWX14" s="21"/>
      <c r="UWY14" s="22"/>
      <c r="UWZ14" s="3"/>
      <c r="UXA14" s="5"/>
      <c r="UXB14" s="5"/>
      <c r="UXC14" s="8"/>
      <c r="UXD14" s="10"/>
      <c r="UXE14" s="68"/>
      <c r="UXF14" s="20"/>
      <c r="UXG14" s="57"/>
      <c r="UXH14" s="21"/>
      <c r="UXI14" s="22"/>
      <c r="UXJ14" s="3"/>
      <c r="UXK14" s="5"/>
      <c r="UXL14" s="5"/>
      <c r="UXM14" s="8"/>
      <c r="UXN14" s="10"/>
      <c r="UXO14" s="68"/>
      <c r="UXP14" s="20"/>
      <c r="UXQ14" s="57"/>
      <c r="UXR14" s="21"/>
      <c r="UXS14" s="22"/>
      <c r="UXT14" s="3"/>
      <c r="UXU14" s="5"/>
      <c r="UXV14" s="5"/>
      <c r="UXW14" s="8"/>
      <c r="UXX14" s="10"/>
      <c r="UXY14" s="68"/>
      <c r="UXZ14" s="20"/>
      <c r="UYA14" s="57"/>
      <c r="UYB14" s="21"/>
      <c r="UYC14" s="22"/>
      <c r="UYD14" s="3"/>
      <c r="UYE14" s="5"/>
      <c r="UYF14" s="5"/>
      <c r="UYG14" s="8"/>
      <c r="UYH14" s="10"/>
      <c r="UYI14" s="68"/>
      <c r="UYJ14" s="20"/>
      <c r="UYK14" s="57"/>
      <c r="UYL14" s="21"/>
      <c r="UYM14" s="22"/>
      <c r="UYN14" s="3"/>
      <c r="UYO14" s="5"/>
      <c r="UYP14" s="5"/>
      <c r="UYQ14" s="8"/>
      <c r="UYR14" s="10"/>
      <c r="UYS14" s="68"/>
      <c r="UYT14" s="20"/>
      <c r="UYU14" s="57"/>
      <c r="UYV14" s="21"/>
      <c r="UYW14" s="22"/>
      <c r="UYX14" s="3"/>
      <c r="UYY14" s="5"/>
      <c r="UYZ14" s="5"/>
      <c r="UZA14" s="8"/>
      <c r="UZB14" s="10"/>
      <c r="UZC14" s="68"/>
      <c r="UZD14" s="20"/>
      <c r="UZE14" s="57"/>
      <c r="UZF14" s="21"/>
      <c r="UZG14" s="22"/>
      <c r="UZH14" s="3"/>
      <c r="UZI14" s="5"/>
      <c r="UZJ14" s="5"/>
      <c r="UZK14" s="8"/>
      <c r="UZL14" s="10"/>
      <c r="UZM14" s="68"/>
      <c r="UZN14" s="20"/>
      <c r="UZO14" s="57"/>
      <c r="UZP14" s="21"/>
      <c r="UZQ14" s="22"/>
      <c r="UZR14" s="3"/>
      <c r="UZS14" s="5"/>
      <c r="UZT14" s="5"/>
      <c r="UZU14" s="8"/>
      <c r="UZV14" s="10"/>
      <c r="UZW14" s="68"/>
      <c r="UZX14" s="20"/>
      <c r="UZY14" s="57"/>
      <c r="UZZ14" s="21"/>
      <c r="VAA14" s="22"/>
      <c r="VAB14" s="3"/>
      <c r="VAC14" s="5"/>
      <c r="VAD14" s="5"/>
      <c r="VAE14" s="8"/>
      <c r="VAF14" s="10"/>
      <c r="VAG14" s="68"/>
      <c r="VAH14" s="20"/>
      <c r="VAI14" s="57"/>
      <c r="VAJ14" s="21"/>
      <c r="VAK14" s="22"/>
      <c r="VAL14" s="3"/>
      <c r="VAM14" s="5"/>
      <c r="VAN14" s="5"/>
      <c r="VAO14" s="8"/>
      <c r="VAP14" s="10"/>
      <c r="VAQ14" s="68"/>
      <c r="VAR14" s="20"/>
      <c r="VAS14" s="57"/>
      <c r="VAT14" s="21"/>
      <c r="VAU14" s="22"/>
      <c r="VAV14" s="3"/>
      <c r="VAW14" s="5"/>
      <c r="VAX14" s="5"/>
      <c r="VAY14" s="8"/>
      <c r="VAZ14" s="10"/>
      <c r="VBA14" s="68"/>
      <c r="VBB14" s="20"/>
      <c r="VBC14" s="57"/>
      <c r="VBD14" s="21"/>
      <c r="VBE14" s="22"/>
      <c r="VBF14" s="3"/>
      <c r="VBG14" s="5"/>
      <c r="VBH14" s="5"/>
      <c r="VBI14" s="8"/>
      <c r="VBJ14" s="10"/>
      <c r="VBK14" s="68"/>
      <c r="VBL14" s="20"/>
      <c r="VBM14" s="57"/>
      <c r="VBN14" s="21"/>
      <c r="VBO14" s="22"/>
      <c r="VBP14" s="3"/>
      <c r="VBQ14" s="5"/>
      <c r="VBR14" s="5"/>
      <c r="VBS14" s="8"/>
      <c r="VBT14" s="10"/>
      <c r="VBU14" s="68"/>
      <c r="VBV14" s="20"/>
      <c r="VBW14" s="57"/>
      <c r="VBX14" s="21"/>
      <c r="VBY14" s="22"/>
      <c r="VBZ14" s="3"/>
      <c r="VCA14" s="5"/>
      <c r="VCB14" s="5"/>
      <c r="VCC14" s="8"/>
      <c r="VCD14" s="10"/>
      <c r="VCE14" s="68"/>
      <c r="VCF14" s="20"/>
      <c r="VCG14" s="57"/>
      <c r="VCH14" s="21"/>
      <c r="VCI14" s="22"/>
      <c r="VCJ14" s="3"/>
      <c r="VCK14" s="5"/>
      <c r="VCL14" s="5"/>
      <c r="VCM14" s="8"/>
      <c r="VCN14" s="10"/>
      <c r="VCO14" s="68"/>
      <c r="VCP14" s="20"/>
      <c r="VCQ14" s="57"/>
      <c r="VCR14" s="21"/>
      <c r="VCS14" s="22"/>
      <c r="VCT14" s="3"/>
      <c r="VCU14" s="5"/>
      <c r="VCV14" s="5"/>
      <c r="VCW14" s="8"/>
      <c r="VCX14" s="10"/>
      <c r="VCY14" s="68"/>
      <c r="VCZ14" s="20"/>
      <c r="VDA14" s="57"/>
      <c r="VDB14" s="21"/>
      <c r="VDC14" s="22"/>
      <c r="VDD14" s="3"/>
      <c r="VDE14" s="5"/>
      <c r="VDF14" s="5"/>
      <c r="VDG14" s="8"/>
      <c r="VDH14" s="10"/>
      <c r="VDI14" s="68"/>
      <c r="VDJ14" s="20"/>
      <c r="VDK14" s="57"/>
      <c r="VDL14" s="21"/>
      <c r="VDM14" s="22"/>
      <c r="VDN14" s="3"/>
      <c r="VDO14" s="5"/>
      <c r="VDP14" s="5"/>
      <c r="VDQ14" s="8"/>
      <c r="VDR14" s="10"/>
      <c r="VDS14" s="68"/>
      <c r="VDT14" s="20"/>
      <c r="VDU14" s="57"/>
      <c r="VDV14" s="21"/>
      <c r="VDW14" s="22"/>
      <c r="VDX14" s="3"/>
      <c r="VDY14" s="5"/>
      <c r="VDZ14" s="5"/>
      <c r="VEA14" s="8"/>
      <c r="VEB14" s="10"/>
      <c r="VEC14" s="68"/>
      <c r="VED14" s="20"/>
      <c r="VEE14" s="57"/>
      <c r="VEF14" s="21"/>
      <c r="VEG14" s="22"/>
      <c r="VEH14" s="3"/>
      <c r="VEI14" s="5"/>
      <c r="VEJ14" s="5"/>
      <c r="VEK14" s="8"/>
      <c r="VEL14" s="10"/>
      <c r="VEM14" s="68"/>
      <c r="VEN14" s="20"/>
      <c r="VEO14" s="57"/>
      <c r="VEP14" s="21"/>
      <c r="VEQ14" s="22"/>
      <c r="VER14" s="3"/>
      <c r="VES14" s="5"/>
      <c r="VET14" s="5"/>
      <c r="VEU14" s="8"/>
      <c r="VEV14" s="10"/>
      <c r="VEW14" s="68"/>
      <c r="VEX14" s="20"/>
      <c r="VEY14" s="57"/>
      <c r="VEZ14" s="21"/>
      <c r="VFA14" s="22"/>
      <c r="VFB14" s="3"/>
      <c r="VFC14" s="5"/>
      <c r="VFD14" s="5"/>
      <c r="VFE14" s="8"/>
      <c r="VFF14" s="10"/>
      <c r="VFG14" s="68"/>
      <c r="VFH14" s="20"/>
      <c r="VFI14" s="57"/>
      <c r="VFJ14" s="21"/>
      <c r="VFK14" s="22"/>
      <c r="VFL14" s="3"/>
      <c r="VFM14" s="5"/>
      <c r="VFN14" s="5"/>
      <c r="VFO14" s="8"/>
      <c r="VFP14" s="10"/>
      <c r="VFQ14" s="68"/>
      <c r="VFR14" s="20"/>
      <c r="VFS14" s="57"/>
      <c r="VFT14" s="21"/>
      <c r="VFU14" s="22"/>
      <c r="VFV14" s="3"/>
      <c r="VFW14" s="5"/>
      <c r="VFX14" s="5"/>
      <c r="VFY14" s="8"/>
      <c r="VFZ14" s="10"/>
      <c r="VGA14" s="68"/>
      <c r="VGB14" s="20"/>
      <c r="VGC14" s="57"/>
      <c r="VGD14" s="21"/>
      <c r="VGE14" s="22"/>
      <c r="VGF14" s="3"/>
      <c r="VGG14" s="5"/>
      <c r="VGH14" s="5"/>
      <c r="VGI14" s="8"/>
      <c r="VGJ14" s="10"/>
      <c r="VGK14" s="68"/>
      <c r="VGL14" s="20"/>
      <c r="VGM14" s="57"/>
      <c r="VGN14" s="21"/>
      <c r="VGO14" s="22"/>
      <c r="VGP14" s="3"/>
      <c r="VGQ14" s="5"/>
      <c r="VGR14" s="5"/>
      <c r="VGS14" s="8"/>
      <c r="VGT14" s="10"/>
      <c r="VGU14" s="68"/>
      <c r="VGV14" s="20"/>
      <c r="VGW14" s="57"/>
      <c r="VGX14" s="21"/>
      <c r="VGY14" s="22"/>
      <c r="VGZ14" s="3"/>
      <c r="VHA14" s="5"/>
      <c r="VHB14" s="5"/>
      <c r="VHC14" s="8"/>
      <c r="VHD14" s="10"/>
      <c r="VHE14" s="68"/>
      <c r="VHF14" s="20"/>
      <c r="VHG14" s="57"/>
      <c r="VHH14" s="21"/>
      <c r="VHI14" s="22"/>
      <c r="VHJ14" s="3"/>
      <c r="VHK14" s="5"/>
      <c r="VHL14" s="5"/>
      <c r="VHM14" s="8"/>
      <c r="VHN14" s="10"/>
      <c r="VHO14" s="68"/>
      <c r="VHP14" s="20"/>
      <c r="VHQ14" s="57"/>
      <c r="VHR14" s="21"/>
      <c r="VHS14" s="22"/>
      <c r="VHT14" s="3"/>
      <c r="VHU14" s="5"/>
      <c r="VHV14" s="5"/>
      <c r="VHW14" s="8"/>
      <c r="VHX14" s="10"/>
      <c r="VHY14" s="68"/>
      <c r="VHZ14" s="20"/>
      <c r="VIA14" s="57"/>
      <c r="VIB14" s="21"/>
      <c r="VIC14" s="22"/>
      <c r="VID14" s="3"/>
      <c r="VIE14" s="5"/>
      <c r="VIF14" s="5"/>
      <c r="VIG14" s="8"/>
      <c r="VIH14" s="10"/>
      <c r="VII14" s="68"/>
      <c r="VIJ14" s="20"/>
      <c r="VIK14" s="57"/>
      <c r="VIL14" s="21"/>
      <c r="VIM14" s="22"/>
      <c r="VIN14" s="3"/>
      <c r="VIO14" s="5"/>
      <c r="VIP14" s="5"/>
      <c r="VIQ14" s="8"/>
      <c r="VIR14" s="10"/>
      <c r="VIS14" s="68"/>
      <c r="VIT14" s="20"/>
      <c r="VIU14" s="57"/>
      <c r="VIV14" s="21"/>
      <c r="VIW14" s="22"/>
      <c r="VIX14" s="3"/>
      <c r="VIY14" s="5"/>
      <c r="VIZ14" s="5"/>
      <c r="VJA14" s="8"/>
      <c r="VJB14" s="10"/>
      <c r="VJC14" s="68"/>
      <c r="VJD14" s="20"/>
      <c r="VJE14" s="57"/>
      <c r="VJF14" s="21"/>
      <c r="VJG14" s="22"/>
      <c r="VJH14" s="3"/>
      <c r="VJI14" s="5"/>
      <c r="VJJ14" s="5"/>
      <c r="VJK14" s="8"/>
      <c r="VJL14" s="10"/>
      <c r="VJM14" s="68"/>
      <c r="VJN14" s="20"/>
      <c r="VJO14" s="57"/>
      <c r="VJP14" s="21"/>
      <c r="VJQ14" s="22"/>
      <c r="VJR14" s="3"/>
      <c r="VJS14" s="5"/>
      <c r="VJT14" s="5"/>
      <c r="VJU14" s="8"/>
      <c r="VJV14" s="10"/>
      <c r="VJW14" s="68"/>
      <c r="VJX14" s="20"/>
      <c r="VJY14" s="57"/>
      <c r="VJZ14" s="21"/>
      <c r="VKA14" s="22"/>
      <c r="VKB14" s="3"/>
      <c r="VKC14" s="5"/>
      <c r="VKD14" s="5"/>
      <c r="VKE14" s="8"/>
      <c r="VKF14" s="10"/>
      <c r="VKG14" s="68"/>
      <c r="VKH14" s="20"/>
      <c r="VKI14" s="57"/>
      <c r="VKJ14" s="21"/>
      <c r="VKK14" s="22"/>
      <c r="VKL14" s="3"/>
      <c r="VKM14" s="5"/>
      <c r="VKN14" s="5"/>
      <c r="VKO14" s="8"/>
      <c r="VKP14" s="10"/>
      <c r="VKQ14" s="68"/>
      <c r="VKR14" s="20"/>
      <c r="VKS14" s="57"/>
      <c r="VKT14" s="21"/>
      <c r="VKU14" s="22"/>
      <c r="VKV14" s="3"/>
      <c r="VKW14" s="5"/>
      <c r="VKX14" s="5"/>
      <c r="VKY14" s="8"/>
      <c r="VKZ14" s="10"/>
      <c r="VLA14" s="68"/>
      <c r="VLB14" s="20"/>
      <c r="VLC14" s="57"/>
      <c r="VLD14" s="21"/>
      <c r="VLE14" s="22"/>
      <c r="VLF14" s="3"/>
      <c r="VLG14" s="5"/>
      <c r="VLH14" s="5"/>
      <c r="VLI14" s="8"/>
      <c r="VLJ14" s="10"/>
      <c r="VLK14" s="68"/>
      <c r="VLL14" s="20"/>
      <c r="VLM14" s="57"/>
      <c r="VLN14" s="21"/>
      <c r="VLO14" s="22"/>
      <c r="VLP14" s="3"/>
      <c r="VLQ14" s="5"/>
      <c r="VLR14" s="5"/>
      <c r="VLS14" s="8"/>
      <c r="VLT14" s="10"/>
      <c r="VLU14" s="68"/>
      <c r="VLV14" s="20"/>
      <c r="VLW14" s="57"/>
      <c r="VLX14" s="21"/>
      <c r="VLY14" s="22"/>
      <c r="VLZ14" s="3"/>
      <c r="VMA14" s="5"/>
      <c r="VMB14" s="5"/>
      <c r="VMC14" s="8"/>
      <c r="VMD14" s="10"/>
      <c r="VME14" s="68"/>
      <c r="VMF14" s="20"/>
      <c r="VMG14" s="57"/>
      <c r="VMH14" s="21"/>
      <c r="VMI14" s="22"/>
      <c r="VMJ14" s="3"/>
      <c r="VMK14" s="5"/>
      <c r="VML14" s="5"/>
      <c r="VMM14" s="8"/>
      <c r="VMN14" s="10"/>
      <c r="VMO14" s="68"/>
      <c r="VMP14" s="20"/>
      <c r="VMQ14" s="57"/>
      <c r="VMR14" s="21"/>
      <c r="VMS14" s="22"/>
      <c r="VMT14" s="3"/>
      <c r="VMU14" s="5"/>
      <c r="VMV14" s="5"/>
      <c r="VMW14" s="8"/>
      <c r="VMX14" s="10"/>
      <c r="VMY14" s="68"/>
      <c r="VMZ14" s="20"/>
      <c r="VNA14" s="57"/>
      <c r="VNB14" s="21"/>
      <c r="VNC14" s="22"/>
      <c r="VND14" s="3"/>
      <c r="VNE14" s="5"/>
      <c r="VNF14" s="5"/>
      <c r="VNG14" s="8"/>
      <c r="VNH14" s="10"/>
      <c r="VNI14" s="68"/>
      <c r="VNJ14" s="20"/>
      <c r="VNK14" s="57"/>
      <c r="VNL14" s="21"/>
      <c r="VNM14" s="22"/>
      <c r="VNN14" s="3"/>
      <c r="VNO14" s="5"/>
      <c r="VNP14" s="5"/>
      <c r="VNQ14" s="8"/>
      <c r="VNR14" s="10"/>
      <c r="VNS14" s="68"/>
      <c r="VNT14" s="20"/>
      <c r="VNU14" s="57"/>
      <c r="VNV14" s="21"/>
      <c r="VNW14" s="22"/>
      <c r="VNX14" s="3"/>
      <c r="VNY14" s="5"/>
      <c r="VNZ14" s="5"/>
      <c r="VOA14" s="8"/>
      <c r="VOB14" s="10"/>
      <c r="VOC14" s="68"/>
      <c r="VOD14" s="20"/>
      <c r="VOE14" s="57"/>
      <c r="VOF14" s="21"/>
      <c r="VOG14" s="22"/>
      <c r="VOH14" s="3"/>
      <c r="VOI14" s="5"/>
      <c r="VOJ14" s="5"/>
      <c r="VOK14" s="8"/>
      <c r="VOL14" s="10"/>
      <c r="VOM14" s="68"/>
      <c r="VON14" s="20"/>
      <c r="VOO14" s="57"/>
      <c r="VOP14" s="21"/>
      <c r="VOQ14" s="22"/>
      <c r="VOR14" s="3"/>
      <c r="VOS14" s="5"/>
      <c r="VOT14" s="5"/>
      <c r="VOU14" s="8"/>
      <c r="VOV14" s="10"/>
      <c r="VOW14" s="68"/>
      <c r="VOX14" s="20"/>
      <c r="VOY14" s="57"/>
      <c r="VOZ14" s="21"/>
      <c r="VPA14" s="22"/>
      <c r="VPB14" s="3"/>
      <c r="VPC14" s="5"/>
      <c r="VPD14" s="5"/>
      <c r="VPE14" s="8"/>
      <c r="VPF14" s="10"/>
      <c r="VPG14" s="68"/>
      <c r="VPH14" s="20"/>
      <c r="VPI14" s="57"/>
      <c r="VPJ14" s="21"/>
      <c r="VPK14" s="22"/>
      <c r="VPL14" s="3"/>
      <c r="VPM14" s="5"/>
      <c r="VPN14" s="5"/>
      <c r="VPO14" s="8"/>
      <c r="VPP14" s="10"/>
      <c r="VPQ14" s="68"/>
      <c r="VPR14" s="20"/>
      <c r="VPS14" s="57"/>
      <c r="VPT14" s="21"/>
      <c r="VPU14" s="22"/>
      <c r="VPV14" s="3"/>
      <c r="VPW14" s="5"/>
      <c r="VPX14" s="5"/>
      <c r="VPY14" s="8"/>
      <c r="VPZ14" s="10"/>
      <c r="VQA14" s="68"/>
      <c r="VQB14" s="20"/>
      <c r="VQC14" s="57"/>
      <c r="VQD14" s="21"/>
      <c r="VQE14" s="22"/>
      <c r="VQF14" s="3"/>
      <c r="VQG14" s="5"/>
      <c r="VQH14" s="5"/>
      <c r="VQI14" s="8"/>
      <c r="VQJ14" s="10"/>
      <c r="VQK14" s="68"/>
      <c r="VQL14" s="20"/>
      <c r="VQM14" s="57"/>
      <c r="VQN14" s="21"/>
      <c r="VQO14" s="22"/>
      <c r="VQP14" s="3"/>
      <c r="VQQ14" s="5"/>
      <c r="VQR14" s="5"/>
      <c r="VQS14" s="8"/>
      <c r="VQT14" s="10"/>
      <c r="VQU14" s="68"/>
      <c r="VQV14" s="20"/>
      <c r="VQW14" s="57"/>
      <c r="VQX14" s="21"/>
      <c r="VQY14" s="22"/>
      <c r="VQZ14" s="3"/>
      <c r="VRA14" s="5"/>
      <c r="VRB14" s="5"/>
      <c r="VRC14" s="8"/>
      <c r="VRD14" s="10"/>
      <c r="VRE14" s="68"/>
      <c r="VRF14" s="20"/>
      <c r="VRG14" s="57"/>
      <c r="VRH14" s="21"/>
      <c r="VRI14" s="22"/>
      <c r="VRJ14" s="3"/>
      <c r="VRK14" s="5"/>
      <c r="VRL14" s="5"/>
      <c r="VRM14" s="8"/>
      <c r="VRN14" s="10"/>
      <c r="VRO14" s="68"/>
      <c r="VRP14" s="20"/>
      <c r="VRQ14" s="57"/>
      <c r="VRR14" s="21"/>
      <c r="VRS14" s="22"/>
      <c r="VRT14" s="3"/>
      <c r="VRU14" s="5"/>
      <c r="VRV14" s="5"/>
      <c r="VRW14" s="8"/>
      <c r="VRX14" s="10"/>
      <c r="VRY14" s="68"/>
      <c r="VRZ14" s="20"/>
      <c r="VSA14" s="57"/>
      <c r="VSB14" s="21"/>
      <c r="VSC14" s="22"/>
      <c r="VSD14" s="3"/>
      <c r="VSE14" s="5"/>
      <c r="VSF14" s="5"/>
      <c r="VSG14" s="8"/>
      <c r="VSH14" s="10"/>
      <c r="VSI14" s="68"/>
      <c r="VSJ14" s="20"/>
      <c r="VSK14" s="57"/>
      <c r="VSL14" s="21"/>
      <c r="VSM14" s="22"/>
      <c r="VSN14" s="3"/>
      <c r="VSO14" s="5"/>
      <c r="VSP14" s="5"/>
      <c r="VSQ14" s="8"/>
      <c r="VSR14" s="10"/>
      <c r="VSS14" s="68"/>
      <c r="VST14" s="20"/>
      <c r="VSU14" s="57"/>
      <c r="VSV14" s="21"/>
      <c r="VSW14" s="22"/>
      <c r="VSX14" s="3"/>
      <c r="VSY14" s="5"/>
      <c r="VSZ14" s="5"/>
      <c r="VTA14" s="8"/>
      <c r="VTB14" s="10"/>
      <c r="VTC14" s="68"/>
      <c r="VTD14" s="20"/>
      <c r="VTE14" s="57"/>
      <c r="VTF14" s="21"/>
      <c r="VTG14" s="22"/>
      <c r="VTH14" s="3"/>
      <c r="VTI14" s="5"/>
      <c r="VTJ14" s="5"/>
      <c r="VTK14" s="8"/>
      <c r="VTL14" s="10"/>
      <c r="VTM14" s="68"/>
      <c r="VTN14" s="20"/>
      <c r="VTO14" s="57"/>
      <c r="VTP14" s="21"/>
      <c r="VTQ14" s="22"/>
      <c r="VTR14" s="3"/>
      <c r="VTS14" s="5"/>
      <c r="VTT14" s="5"/>
      <c r="VTU14" s="8"/>
      <c r="VTV14" s="10"/>
      <c r="VTW14" s="68"/>
      <c r="VTX14" s="20"/>
      <c r="VTY14" s="57"/>
      <c r="VTZ14" s="21"/>
      <c r="VUA14" s="22"/>
      <c r="VUB14" s="3"/>
      <c r="VUC14" s="5"/>
      <c r="VUD14" s="5"/>
      <c r="VUE14" s="8"/>
      <c r="VUF14" s="10"/>
      <c r="VUG14" s="68"/>
      <c r="VUH14" s="20"/>
      <c r="VUI14" s="57"/>
      <c r="VUJ14" s="21"/>
      <c r="VUK14" s="22"/>
      <c r="VUL14" s="3"/>
      <c r="VUM14" s="5"/>
      <c r="VUN14" s="5"/>
      <c r="VUO14" s="8"/>
      <c r="VUP14" s="10"/>
      <c r="VUQ14" s="68"/>
      <c r="VUR14" s="20"/>
      <c r="VUS14" s="57"/>
      <c r="VUT14" s="21"/>
      <c r="VUU14" s="22"/>
      <c r="VUV14" s="3"/>
      <c r="VUW14" s="5"/>
      <c r="VUX14" s="5"/>
      <c r="VUY14" s="8"/>
      <c r="VUZ14" s="10"/>
      <c r="VVA14" s="68"/>
      <c r="VVB14" s="20"/>
      <c r="VVC14" s="57"/>
      <c r="VVD14" s="21"/>
      <c r="VVE14" s="22"/>
      <c r="VVF14" s="3"/>
      <c r="VVG14" s="5"/>
      <c r="VVH14" s="5"/>
      <c r="VVI14" s="8"/>
      <c r="VVJ14" s="10"/>
      <c r="VVK14" s="68"/>
      <c r="VVL14" s="20"/>
      <c r="VVM14" s="57"/>
      <c r="VVN14" s="21"/>
      <c r="VVO14" s="22"/>
      <c r="VVP14" s="3"/>
      <c r="VVQ14" s="5"/>
      <c r="VVR14" s="5"/>
      <c r="VVS14" s="8"/>
      <c r="VVT14" s="10"/>
      <c r="VVU14" s="68"/>
      <c r="VVV14" s="20"/>
      <c r="VVW14" s="57"/>
      <c r="VVX14" s="21"/>
      <c r="VVY14" s="22"/>
      <c r="VVZ14" s="3"/>
      <c r="VWA14" s="5"/>
      <c r="VWB14" s="5"/>
      <c r="VWC14" s="8"/>
      <c r="VWD14" s="10"/>
      <c r="VWE14" s="68"/>
      <c r="VWF14" s="20"/>
      <c r="VWG14" s="57"/>
      <c r="VWH14" s="21"/>
      <c r="VWI14" s="22"/>
      <c r="VWJ14" s="3"/>
      <c r="VWK14" s="5"/>
      <c r="VWL14" s="5"/>
      <c r="VWM14" s="8"/>
      <c r="VWN14" s="10"/>
      <c r="VWO14" s="68"/>
      <c r="VWP14" s="20"/>
      <c r="VWQ14" s="57"/>
      <c r="VWR14" s="21"/>
      <c r="VWS14" s="22"/>
      <c r="VWT14" s="3"/>
      <c r="VWU14" s="5"/>
      <c r="VWV14" s="5"/>
      <c r="VWW14" s="8"/>
      <c r="VWX14" s="10"/>
      <c r="VWY14" s="68"/>
      <c r="VWZ14" s="20"/>
      <c r="VXA14" s="57"/>
      <c r="VXB14" s="21"/>
      <c r="VXC14" s="22"/>
      <c r="VXD14" s="3"/>
      <c r="VXE14" s="5"/>
      <c r="VXF14" s="5"/>
      <c r="VXG14" s="8"/>
      <c r="VXH14" s="10"/>
      <c r="VXI14" s="68"/>
      <c r="VXJ14" s="20"/>
      <c r="VXK14" s="57"/>
      <c r="VXL14" s="21"/>
      <c r="VXM14" s="22"/>
      <c r="VXN14" s="3"/>
      <c r="VXO14" s="5"/>
      <c r="VXP14" s="5"/>
      <c r="VXQ14" s="8"/>
      <c r="VXR14" s="10"/>
      <c r="VXS14" s="68"/>
      <c r="VXT14" s="20"/>
      <c r="VXU14" s="57"/>
      <c r="VXV14" s="21"/>
      <c r="VXW14" s="22"/>
      <c r="VXX14" s="3"/>
      <c r="VXY14" s="5"/>
      <c r="VXZ14" s="5"/>
      <c r="VYA14" s="8"/>
      <c r="VYB14" s="10"/>
      <c r="VYC14" s="68"/>
      <c r="VYD14" s="20"/>
      <c r="VYE14" s="57"/>
      <c r="VYF14" s="21"/>
      <c r="VYG14" s="22"/>
      <c r="VYH14" s="3"/>
      <c r="VYI14" s="5"/>
      <c r="VYJ14" s="5"/>
      <c r="VYK14" s="8"/>
      <c r="VYL14" s="10"/>
      <c r="VYM14" s="68"/>
      <c r="VYN14" s="20"/>
      <c r="VYO14" s="57"/>
      <c r="VYP14" s="21"/>
      <c r="VYQ14" s="22"/>
      <c r="VYR14" s="3"/>
      <c r="VYS14" s="5"/>
      <c r="VYT14" s="5"/>
      <c r="VYU14" s="8"/>
      <c r="VYV14" s="10"/>
      <c r="VYW14" s="68"/>
      <c r="VYX14" s="20"/>
      <c r="VYY14" s="57"/>
      <c r="VYZ14" s="21"/>
      <c r="VZA14" s="22"/>
      <c r="VZB14" s="3"/>
      <c r="VZC14" s="5"/>
      <c r="VZD14" s="5"/>
      <c r="VZE14" s="8"/>
      <c r="VZF14" s="10"/>
      <c r="VZG14" s="68"/>
      <c r="VZH14" s="20"/>
      <c r="VZI14" s="57"/>
      <c r="VZJ14" s="21"/>
      <c r="VZK14" s="22"/>
      <c r="VZL14" s="3"/>
      <c r="VZM14" s="5"/>
      <c r="VZN14" s="5"/>
      <c r="VZO14" s="8"/>
      <c r="VZP14" s="10"/>
      <c r="VZQ14" s="68"/>
      <c r="VZR14" s="20"/>
      <c r="VZS14" s="57"/>
      <c r="VZT14" s="21"/>
      <c r="VZU14" s="22"/>
      <c r="VZV14" s="3"/>
      <c r="VZW14" s="5"/>
      <c r="VZX14" s="5"/>
      <c r="VZY14" s="8"/>
      <c r="VZZ14" s="10"/>
      <c r="WAA14" s="68"/>
      <c r="WAB14" s="20"/>
      <c r="WAC14" s="57"/>
      <c r="WAD14" s="21"/>
      <c r="WAE14" s="22"/>
      <c r="WAF14" s="3"/>
      <c r="WAG14" s="5"/>
      <c r="WAH14" s="5"/>
      <c r="WAI14" s="8"/>
      <c r="WAJ14" s="10"/>
      <c r="WAK14" s="68"/>
      <c r="WAL14" s="20"/>
      <c r="WAM14" s="57"/>
      <c r="WAN14" s="21"/>
      <c r="WAO14" s="22"/>
      <c r="WAP14" s="3"/>
      <c r="WAQ14" s="5"/>
      <c r="WAR14" s="5"/>
      <c r="WAS14" s="8"/>
      <c r="WAT14" s="10"/>
      <c r="WAU14" s="68"/>
      <c r="WAV14" s="20"/>
      <c r="WAW14" s="57"/>
      <c r="WAX14" s="21"/>
      <c r="WAY14" s="22"/>
      <c r="WAZ14" s="3"/>
      <c r="WBA14" s="5"/>
      <c r="WBB14" s="5"/>
      <c r="WBC14" s="8"/>
      <c r="WBD14" s="10"/>
      <c r="WBE14" s="68"/>
      <c r="WBF14" s="20"/>
      <c r="WBG14" s="57"/>
      <c r="WBH14" s="21"/>
      <c r="WBI14" s="22"/>
      <c r="WBJ14" s="3"/>
      <c r="WBK14" s="5"/>
      <c r="WBL14" s="5"/>
      <c r="WBM14" s="8"/>
      <c r="WBN14" s="10"/>
      <c r="WBO14" s="68"/>
      <c r="WBP14" s="20"/>
      <c r="WBQ14" s="57"/>
      <c r="WBR14" s="21"/>
      <c r="WBS14" s="22"/>
      <c r="WBT14" s="3"/>
      <c r="WBU14" s="5"/>
      <c r="WBV14" s="5"/>
      <c r="WBW14" s="8"/>
      <c r="WBX14" s="10"/>
      <c r="WBY14" s="68"/>
      <c r="WBZ14" s="20"/>
      <c r="WCA14" s="57"/>
      <c r="WCB14" s="21"/>
      <c r="WCC14" s="22"/>
      <c r="WCD14" s="3"/>
      <c r="WCE14" s="5"/>
      <c r="WCF14" s="5"/>
      <c r="WCG14" s="8"/>
      <c r="WCH14" s="10"/>
      <c r="WCI14" s="68"/>
      <c r="WCJ14" s="20"/>
      <c r="WCK14" s="57"/>
      <c r="WCL14" s="21"/>
      <c r="WCM14" s="22"/>
      <c r="WCN14" s="3"/>
      <c r="WCO14" s="5"/>
      <c r="WCP14" s="5"/>
      <c r="WCQ14" s="8"/>
      <c r="WCR14" s="10"/>
      <c r="WCS14" s="68"/>
      <c r="WCT14" s="20"/>
      <c r="WCU14" s="57"/>
      <c r="WCV14" s="21"/>
      <c r="WCW14" s="22"/>
      <c r="WCX14" s="3"/>
      <c r="WCY14" s="5"/>
      <c r="WCZ14" s="5"/>
      <c r="WDA14" s="8"/>
      <c r="WDB14" s="10"/>
      <c r="WDC14" s="68"/>
      <c r="WDD14" s="20"/>
      <c r="WDE14" s="57"/>
      <c r="WDF14" s="21"/>
      <c r="WDG14" s="22"/>
      <c r="WDH14" s="3"/>
      <c r="WDI14" s="5"/>
      <c r="WDJ14" s="5"/>
      <c r="WDK14" s="8"/>
      <c r="WDL14" s="10"/>
      <c r="WDM14" s="68"/>
      <c r="WDN14" s="20"/>
      <c r="WDO14" s="57"/>
      <c r="WDP14" s="21"/>
      <c r="WDQ14" s="22"/>
      <c r="WDR14" s="3"/>
      <c r="WDS14" s="5"/>
      <c r="WDT14" s="5"/>
      <c r="WDU14" s="8"/>
      <c r="WDV14" s="10"/>
      <c r="WDW14" s="68"/>
      <c r="WDX14" s="20"/>
      <c r="WDY14" s="57"/>
      <c r="WDZ14" s="21"/>
      <c r="WEA14" s="22"/>
      <c r="WEB14" s="3"/>
      <c r="WEC14" s="5"/>
      <c r="WED14" s="5"/>
      <c r="WEE14" s="8"/>
      <c r="WEF14" s="10"/>
      <c r="WEG14" s="68"/>
      <c r="WEH14" s="20"/>
      <c r="WEI14" s="57"/>
      <c r="WEJ14" s="21"/>
      <c r="WEK14" s="22"/>
      <c r="WEL14" s="3"/>
      <c r="WEM14" s="5"/>
      <c r="WEN14" s="5"/>
      <c r="WEO14" s="8"/>
      <c r="WEP14" s="10"/>
      <c r="WEQ14" s="68"/>
      <c r="WER14" s="20"/>
      <c r="WES14" s="57"/>
      <c r="WET14" s="21"/>
      <c r="WEU14" s="22"/>
      <c r="WEV14" s="3"/>
      <c r="WEW14" s="5"/>
      <c r="WEX14" s="5"/>
      <c r="WEY14" s="8"/>
      <c r="WEZ14" s="10"/>
      <c r="WFA14" s="68"/>
      <c r="WFB14" s="20"/>
      <c r="WFC14" s="57"/>
      <c r="WFD14" s="21"/>
      <c r="WFE14" s="22"/>
      <c r="WFF14" s="3"/>
      <c r="WFG14" s="5"/>
      <c r="WFH14" s="5"/>
      <c r="WFI14" s="8"/>
      <c r="WFJ14" s="10"/>
      <c r="WFK14" s="68"/>
      <c r="WFL14" s="20"/>
      <c r="WFM14" s="57"/>
      <c r="WFN14" s="21"/>
      <c r="WFO14" s="22"/>
      <c r="WFP14" s="3"/>
      <c r="WFQ14" s="5"/>
      <c r="WFR14" s="5"/>
      <c r="WFS14" s="8"/>
      <c r="WFT14" s="10"/>
      <c r="WFU14" s="68"/>
      <c r="WFV14" s="20"/>
      <c r="WFW14" s="57"/>
      <c r="WFX14" s="21"/>
      <c r="WFY14" s="22"/>
      <c r="WFZ14" s="3"/>
      <c r="WGA14" s="5"/>
      <c r="WGB14" s="5"/>
      <c r="WGC14" s="8"/>
      <c r="WGD14" s="10"/>
      <c r="WGE14" s="68"/>
      <c r="WGF14" s="20"/>
      <c r="WGG14" s="57"/>
      <c r="WGH14" s="21"/>
      <c r="WGI14" s="22"/>
      <c r="WGJ14" s="3"/>
      <c r="WGK14" s="5"/>
      <c r="WGL14" s="5"/>
      <c r="WGM14" s="8"/>
      <c r="WGN14" s="10"/>
      <c r="WGO14" s="68"/>
      <c r="WGP14" s="20"/>
      <c r="WGQ14" s="57"/>
      <c r="WGR14" s="21"/>
      <c r="WGS14" s="22"/>
      <c r="WGT14" s="3"/>
      <c r="WGU14" s="5"/>
      <c r="WGV14" s="5"/>
      <c r="WGW14" s="8"/>
      <c r="WGX14" s="10"/>
      <c r="WGY14" s="68"/>
      <c r="WGZ14" s="20"/>
      <c r="WHA14" s="57"/>
      <c r="WHB14" s="21"/>
      <c r="WHC14" s="22"/>
      <c r="WHD14" s="3"/>
      <c r="WHE14" s="5"/>
      <c r="WHF14" s="5"/>
      <c r="WHG14" s="8"/>
      <c r="WHH14" s="10"/>
      <c r="WHI14" s="68"/>
      <c r="WHJ14" s="20"/>
      <c r="WHK14" s="57"/>
      <c r="WHL14" s="21"/>
      <c r="WHM14" s="22"/>
      <c r="WHN14" s="3"/>
      <c r="WHO14" s="5"/>
      <c r="WHP14" s="5"/>
      <c r="WHQ14" s="8"/>
      <c r="WHR14" s="10"/>
      <c r="WHS14" s="68"/>
      <c r="WHT14" s="20"/>
      <c r="WHU14" s="57"/>
      <c r="WHV14" s="21"/>
      <c r="WHW14" s="22"/>
      <c r="WHX14" s="3"/>
      <c r="WHY14" s="5"/>
      <c r="WHZ14" s="5"/>
      <c r="WIA14" s="8"/>
      <c r="WIB14" s="10"/>
      <c r="WIC14" s="68"/>
      <c r="WID14" s="20"/>
      <c r="WIE14" s="57"/>
      <c r="WIF14" s="21"/>
      <c r="WIG14" s="22"/>
      <c r="WIH14" s="3"/>
      <c r="WII14" s="5"/>
      <c r="WIJ14" s="5"/>
      <c r="WIK14" s="8"/>
      <c r="WIL14" s="10"/>
      <c r="WIM14" s="68"/>
      <c r="WIN14" s="20"/>
      <c r="WIO14" s="57"/>
      <c r="WIP14" s="21"/>
      <c r="WIQ14" s="22"/>
      <c r="WIR14" s="3"/>
      <c r="WIS14" s="5"/>
      <c r="WIT14" s="5"/>
      <c r="WIU14" s="8"/>
      <c r="WIV14" s="10"/>
      <c r="WIW14" s="68"/>
      <c r="WIX14" s="20"/>
      <c r="WIY14" s="57"/>
      <c r="WIZ14" s="21"/>
      <c r="WJA14" s="22"/>
      <c r="WJB14" s="3"/>
      <c r="WJC14" s="5"/>
      <c r="WJD14" s="5"/>
      <c r="WJE14" s="8"/>
      <c r="WJF14" s="10"/>
      <c r="WJG14" s="68"/>
      <c r="WJH14" s="20"/>
      <c r="WJI14" s="57"/>
      <c r="WJJ14" s="21"/>
      <c r="WJK14" s="22"/>
      <c r="WJL14" s="3"/>
      <c r="WJM14" s="5"/>
      <c r="WJN14" s="5"/>
      <c r="WJO14" s="8"/>
      <c r="WJP14" s="10"/>
      <c r="WJQ14" s="68"/>
      <c r="WJR14" s="20"/>
      <c r="WJS14" s="57"/>
      <c r="WJT14" s="21"/>
      <c r="WJU14" s="22"/>
      <c r="WJV14" s="3"/>
      <c r="WJW14" s="5"/>
      <c r="WJX14" s="5"/>
      <c r="WJY14" s="8"/>
      <c r="WJZ14" s="10"/>
      <c r="WKA14" s="68"/>
      <c r="WKB14" s="20"/>
      <c r="WKC14" s="57"/>
      <c r="WKD14" s="21"/>
      <c r="WKE14" s="22"/>
      <c r="WKF14" s="3"/>
      <c r="WKG14" s="5"/>
      <c r="WKH14" s="5"/>
      <c r="WKI14" s="8"/>
      <c r="WKJ14" s="10"/>
      <c r="WKK14" s="68"/>
      <c r="WKL14" s="20"/>
      <c r="WKM14" s="57"/>
      <c r="WKN14" s="21"/>
      <c r="WKO14" s="22"/>
      <c r="WKP14" s="3"/>
      <c r="WKQ14" s="5"/>
      <c r="WKR14" s="5"/>
      <c r="WKS14" s="8"/>
      <c r="WKT14" s="10"/>
      <c r="WKU14" s="68"/>
      <c r="WKV14" s="20"/>
      <c r="WKW14" s="57"/>
      <c r="WKX14" s="21"/>
      <c r="WKY14" s="22"/>
      <c r="WKZ14" s="3"/>
      <c r="WLA14" s="5"/>
      <c r="WLB14" s="5"/>
      <c r="WLC14" s="8"/>
      <c r="WLD14" s="10"/>
      <c r="WLE14" s="68"/>
      <c r="WLF14" s="20"/>
      <c r="WLG14" s="57"/>
      <c r="WLH14" s="21"/>
      <c r="WLI14" s="22"/>
      <c r="WLJ14" s="3"/>
      <c r="WLK14" s="5"/>
      <c r="WLL14" s="5"/>
      <c r="WLM14" s="8"/>
      <c r="WLN14" s="10"/>
      <c r="WLO14" s="68"/>
      <c r="WLP14" s="20"/>
      <c r="WLQ14" s="57"/>
      <c r="WLR14" s="21"/>
      <c r="WLS14" s="22"/>
      <c r="WLT14" s="3"/>
      <c r="WLU14" s="5"/>
      <c r="WLV14" s="5"/>
      <c r="WLW14" s="8"/>
      <c r="WLX14" s="10"/>
      <c r="WLY14" s="68"/>
      <c r="WLZ14" s="20"/>
      <c r="WMA14" s="57"/>
      <c r="WMB14" s="21"/>
      <c r="WMC14" s="22"/>
      <c r="WMD14" s="3"/>
      <c r="WME14" s="5"/>
      <c r="WMF14" s="5"/>
      <c r="WMG14" s="8"/>
      <c r="WMH14" s="10"/>
      <c r="WMI14" s="68"/>
      <c r="WMJ14" s="20"/>
      <c r="WMK14" s="57"/>
      <c r="WML14" s="21"/>
      <c r="WMM14" s="22"/>
      <c r="WMN14" s="3"/>
      <c r="WMO14" s="5"/>
      <c r="WMP14" s="5"/>
      <c r="WMQ14" s="8"/>
      <c r="WMR14" s="10"/>
      <c r="WMS14" s="68"/>
      <c r="WMT14" s="20"/>
      <c r="WMU14" s="57"/>
      <c r="WMV14" s="21"/>
      <c r="WMW14" s="22"/>
      <c r="WMX14" s="3"/>
      <c r="WMY14" s="5"/>
      <c r="WMZ14" s="5"/>
      <c r="WNA14" s="8"/>
      <c r="WNB14" s="10"/>
      <c r="WNC14" s="68"/>
      <c r="WND14" s="20"/>
      <c r="WNE14" s="57"/>
      <c r="WNF14" s="21"/>
      <c r="WNG14" s="22"/>
      <c r="WNH14" s="3"/>
      <c r="WNI14" s="5"/>
      <c r="WNJ14" s="5"/>
      <c r="WNK14" s="8"/>
      <c r="WNL14" s="10"/>
      <c r="WNM14" s="68"/>
      <c r="WNN14" s="20"/>
      <c r="WNO14" s="57"/>
      <c r="WNP14" s="21"/>
      <c r="WNQ14" s="22"/>
      <c r="WNR14" s="3"/>
      <c r="WNS14" s="5"/>
      <c r="WNT14" s="5"/>
      <c r="WNU14" s="8"/>
      <c r="WNV14" s="10"/>
      <c r="WNW14" s="68"/>
      <c r="WNX14" s="20"/>
      <c r="WNY14" s="57"/>
      <c r="WNZ14" s="21"/>
      <c r="WOA14" s="22"/>
      <c r="WOB14" s="3"/>
      <c r="WOC14" s="5"/>
      <c r="WOD14" s="5"/>
      <c r="WOE14" s="8"/>
      <c r="WOF14" s="10"/>
      <c r="WOG14" s="68"/>
      <c r="WOH14" s="20"/>
      <c r="WOI14" s="57"/>
      <c r="WOJ14" s="21"/>
      <c r="WOK14" s="22"/>
      <c r="WOL14" s="3"/>
      <c r="WOM14" s="5"/>
      <c r="WON14" s="5"/>
      <c r="WOO14" s="8"/>
      <c r="WOP14" s="10"/>
      <c r="WOQ14" s="68"/>
      <c r="WOR14" s="20"/>
      <c r="WOS14" s="57"/>
      <c r="WOT14" s="21"/>
      <c r="WOU14" s="22"/>
      <c r="WOV14" s="3"/>
      <c r="WOW14" s="5"/>
      <c r="WOX14" s="5"/>
      <c r="WOY14" s="8"/>
      <c r="WOZ14" s="10"/>
      <c r="WPA14" s="68"/>
      <c r="WPB14" s="20"/>
      <c r="WPC14" s="57"/>
      <c r="WPD14" s="21"/>
      <c r="WPE14" s="22"/>
      <c r="WPF14" s="3"/>
      <c r="WPG14" s="5"/>
      <c r="WPH14" s="5"/>
      <c r="WPI14" s="8"/>
      <c r="WPJ14" s="10"/>
      <c r="WPK14" s="68"/>
      <c r="WPL14" s="20"/>
      <c r="WPM14" s="57"/>
      <c r="WPN14" s="21"/>
      <c r="WPO14" s="22"/>
      <c r="WPP14" s="3"/>
      <c r="WPQ14" s="5"/>
      <c r="WPR14" s="5"/>
      <c r="WPS14" s="8"/>
      <c r="WPT14" s="10"/>
      <c r="WPU14" s="68"/>
      <c r="WPV14" s="20"/>
      <c r="WPW14" s="57"/>
      <c r="WPX14" s="21"/>
      <c r="WPY14" s="22"/>
      <c r="WPZ14" s="3"/>
      <c r="WQA14" s="5"/>
      <c r="WQB14" s="5"/>
      <c r="WQC14" s="8"/>
      <c r="WQD14" s="10"/>
      <c r="WQE14" s="68"/>
      <c r="WQF14" s="20"/>
      <c r="WQG14" s="57"/>
      <c r="WQH14" s="21"/>
      <c r="WQI14" s="22"/>
      <c r="WQJ14" s="3"/>
      <c r="WQK14" s="5"/>
      <c r="WQL14" s="5"/>
      <c r="WQM14" s="8"/>
      <c r="WQN14" s="10"/>
      <c r="WQO14" s="68"/>
      <c r="WQP14" s="20"/>
      <c r="WQQ14" s="57"/>
      <c r="WQR14" s="21"/>
      <c r="WQS14" s="22"/>
      <c r="WQT14" s="3"/>
      <c r="WQU14" s="5"/>
      <c r="WQV14" s="5"/>
      <c r="WQW14" s="8"/>
      <c r="WQX14" s="10"/>
      <c r="WQY14" s="68"/>
      <c r="WQZ14" s="20"/>
      <c r="WRA14" s="57"/>
      <c r="WRB14" s="21"/>
      <c r="WRC14" s="22"/>
      <c r="WRD14" s="3"/>
      <c r="WRE14" s="5"/>
      <c r="WRF14" s="5"/>
      <c r="WRG14" s="8"/>
      <c r="WRH14" s="10"/>
      <c r="WRI14" s="68"/>
      <c r="WRJ14" s="20"/>
      <c r="WRK14" s="57"/>
      <c r="WRL14" s="21"/>
      <c r="WRM14" s="22"/>
      <c r="WRN14" s="3"/>
      <c r="WRO14" s="5"/>
      <c r="WRP14" s="5"/>
      <c r="WRQ14" s="8"/>
      <c r="WRR14" s="10"/>
      <c r="WRS14" s="68"/>
      <c r="WRT14" s="20"/>
      <c r="WRU14" s="57"/>
      <c r="WRV14" s="21"/>
      <c r="WRW14" s="22"/>
      <c r="WRX14" s="3"/>
      <c r="WRY14" s="5"/>
      <c r="WRZ14" s="5"/>
      <c r="WSA14" s="8"/>
      <c r="WSB14" s="10"/>
      <c r="WSC14" s="68"/>
      <c r="WSD14" s="20"/>
      <c r="WSE14" s="57"/>
      <c r="WSF14" s="21"/>
      <c r="WSG14" s="22"/>
      <c r="WSH14" s="3"/>
      <c r="WSI14" s="5"/>
      <c r="WSJ14" s="5"/>
      <c r="WSK14" s="8"/>
      <c r="WSL14" s="10"/>
      <c r="WSM14" s="68"/>
      <c r="WSN14" s="20"/>
      <c r="WSO14" s="57"/>
      <c r="WSP14" s="21"/>
      <c r="WSQ14" s="22"/>
      <c r="WSR14" s="3"/>
      <c r="WSS14" s="5"/>
      <c r="WST14" s="5"/>
      <c r="WSU14" s="8"/>
      <c r="WSV14" s="10"/>
      <c r="WSW14" s="68"/>
      <c r="WSX14" s="20"/>
      <c r="WSY14" s="57"/>
      <c r="WSZ14" s="21"/>
      <c r="WTA14" s="22"/>
      <c r="WTB14" s="3"/>
      <c r="WTC14" s="5"/>
      <c r="WTD14" s="5"/>
      <c r="WTE14" s="8"/>
      <c r="WTF14" s="10"/>
      <c r="WTG14" s="68"/>
      <c r="WTH14" s="20"/>
      <c r="WTI14" s="57"/>
      <c r="WTJ14" s="21"/>
      <c r="WTK14" s="22"/>
      <c r="WTL14" s="3"/>
      <c r="WTM14" s="5"/>
      <c r="WTN14" s="5"/>
      <c r="WTO14" s="8"/>
      <c r="WTP14" s="10"/>
      <c r="WTQ14" s="68"/>
      <c r="WTR14" s="20"/>
      <c r="WTS14" s="57"/>
      <c r="WTT14" s="21"/>
      <c r="WTU14" s="22"/>
      <c r="WTV14" s="3"/>
      <c r="WTW14" s="5"/>
      <c r="WTX14" s="5"/>
      <c r="WTY14" s="8"/>
      <c r="WTZ14" s="10"/>
      <c r="WUA14" s="68"/>
      <c r="WUB14" s="20"/>
      <c r="WUC14" s="57"/>
      <c r="WUD14" s="21"/>
      <c r="WUE14" s="22"/>
      <c r="WUF14" s="3"/>
      <c r="WUG14" s="5"/>
      <c r="WUH14" s="5"/>
      <c r="WUI14" s="8"/>
      <c r="WUJ14" s="10"/>
      <c r="WUK14" s="68"/>
      <c r="WUL14" s="20"/>
      <c r="WUM14" s="57"/>
      <c r="WUN14" s="21"/>
      <c r="WUO14" s="22"/>
      <c r="WUP14" s="3"/>
      <c r="WUQ14" s="5"/>
      <c r="WUR14" s="5"/>
      <c r="WUS14" s="8"/>
      <c r="WUT14" s="10"/>
      <c r="WUU14" s="68"/>
      <c r="WUV14" s="20"/>
      <c r="WUW14" s="57"/>
      <c r="WUX14" s="21"/>
      <c r="WUY14" s="22"/>
      <c r="WUZ14" s="3"/>
      <c r="WVA14" s="5"/>
      <c r="WVB14" s="5"/>
      <c r="WVC14" s="8"/>
      <c r="WVD14" s="10"/>
      <c r="WVE14" s="68"/>
      <c r="WVF14" s="20"/>
      <c r="WVG14" s="57"/>
      <c r="WVH14" s="21"/>
      <c r="WVI14" s="22"/>
      <c r="WVJ14" s="3"/>
      <c r="WVK14" s="5"/>
      <c r="WVL14" s="5"/>
      <c r="WVM14" s="8"/>
      <c r="WVN14" s="10"/>
      <c r="WVO14" s="68"/>
      <c r="WVP14" s="20"/>
      <c r="WVQ14" s="57"/>
      <c r="WVR14" s="21"/>
      <c r="WVS14" s="22"/>
      <c r="WVT14" s="3"/>
      <c r="WVU14" s="5"/>
      <c r="WVV14" s="5"/>
      <c r="WVW14" s="8"/>
      <c r="WVX14" s="10"/>
      <c r="WVY14" s="68"/>
      <c r="WVZ14" s="20"/>
      <c r="WWA14" s="57"/>
      <c r="WWB14" s="21"/>
      <c r="WWC14" s="22"/>
      <c r="WWD14" s="3"/>
      <c r="WWE14" s="5"/>
      <c r="WWF14" s="5"/>
      <c r="WWG14" s="8"/>
      <c r="WWH14" s="10"/>
      <c r="WWI14" s="68"/>
      <c r="WWJ14" s="20"/>
      <c r="WWK14" s="57"/>
      <c r="WWL14" s="21"/>
      <c r="WWM14" s="22"/>
      <c r="WWN14" s="3"/>
      <c r="WWO14" s="5"/>
      <c r="WWP14" s="5"/>
      <c r="WWQ14" s="8"/>
      <c r="WWR14" s="10"/>
      <c r="WWS14" s="68"/>
      <c r="WWT14" s="20"/>
      <c r="WWU14" s="57"/>
      <c r="WWV14" s="21"/>
      <c r="WWW14" s="22"/>
      <c r="WWX14" s="3"/>
      <c r="WWY14" s="5"/>
      <c r="WWZ14" s="5"/>
      <c r="WXA14" s="8"/>
      <c r="WXB14" s="10"/>
      <c r="WXC14" s="68"/>
      <c r="WXD14" s="20"/>
      <c r="WXE14" s="57"/>
      <c r="WXF14" s="21"/>
      <c r="WXG14" s="22"/>
      <c r="WXH14" s="3"/>
      <c r="WXI14" s="5"/>
      <c r="WXJ14" s="5"/>
      <c r="WXK14" s="8"/>
      <c r="WXL14" s="10"/>
      <c r="WXM14" s="68"/>
      <c r="WXN14" s="20"/>
      <c r="WXO14" s="57"/>
      <c r="WXP14" s="21"/>
      <c r="WXQ14" s="22"/>
      <c r="WXR14" s="3"/>
      <c r="WXS14" s="5"/>
      <c r="WXT14" s="5"/>
      <c r="WXU14" s="8"/>
      <c r="WXV14" s="10"/>
      <c r="WXW14" s="68"/>
      <c r="WXX14" s="20"/>
      <c r="WXY14" s="57"/>
      <c r="WXZ14" s="21"/>
      <c r="WYA14" s="22"/>
      <c r="WYB14" s="3"/>
      <c r="WYC14" s="5"/>
      <c r="WYD14" s="5"/>
      <c r="WYE14" s="8"/>
      <c r="WYF14" s="10"/>
      <c r="WYG14" s="68"/>
      <c r="WYH14" s="20"/>
      <c r="WYI14" s="57"/>
      <c r="WYJ14" s="21"/>
      <c r="WYK14" s="22"/>
      <c r="WYL14" s="3"/>
      <c r="WYM14" s="5"/>
      <c r="WYN14" s="5"/>
      <c r="WYO14" s="8"/>
      <c r="WYP14" s="10"/>
      <c r="WYQ14" s="68"/>
      <c r="WYR14" s="20"/>
      <c r="WYS14" s="57"/>
      <c r="WYT14" s="21"/>
      <c r="WYU14" s="22"/>
      <c r="WYV14" s="3"/>
      <c r="WYW14" s="5"/>
      <c r="WYX14" s="5"/>
      <c r="WYY14" s="8"/>
      <c r="WYZ14" s="10"/>
      <c r="WZA14" s="68"/>
      <c r="WZB14" s="20"/>
      <c r="WZC14" s="57"/>
      <c r="WZD14" s="21"/>
      <c r="WZE14" s="22"/>
      <c r="WZF14" s="3"/>
      <c r="WZG14" s="5"/>
      <c r="WZH14" s="5"/>
      <c r="WZI14" s="8"/>
      <c r="WZJ14" s="10"/>
      <c r="WZK14" s="68"/>
      <c r="WZL14" s="20"/>
      <c r="WZM14" s="57"/>
      <c r="WZN14" s="21"/>
      <c r="WZO14" s="22"/>
      <c r="WZP14" s="3"/>
      <c r="WZQ14" s="5"/>
      <c r="WZR14" s="5"/>
      <c r="WZS14" s="8"/>
      <c r="WZT14" s="10"/>
      <c r="WZU14" s="68"/>
      <c r="WZV14" s="20"/>
      <c r="WZW14" s="57"/>
      <c r="WZX14" s="21"/>
      <c r="WZY14" s="22"/>
      <c r="WZZ14" s="3"/>
      <c r="XAA14" s="5"/>
      <c r="XAB14" s="5"/>
      <c r="XAC14" s="8"/>
      <c r="XAD14" s="10"/>
      <c r="XAE14" s="68"/>
      <c r="XAF14" s="20"/>
      <c r="XAG14" s="57"/>
      <c r="XAH14" s="21"/>
      <c r="XAI14" s="22"/>
      <c r="XAJ14" s="3"/>
      <c r="XAK14" s="5"/>
      <c r="XAL14" s="5"/>
      <c r="XAM14" s="8"/>
      <c r="XAN14" s="10"/>
      <c r="XAO14" s="68"/>
      <c r="XAP14" s="20"/>
      <c r="XAQ14" s="57"/>
      <c r="XAR14" s="21"/>
      <c r="XAS14" s="22"/>
      <c r="XAT14" s="3"/>
      <c r="XAU14" s="5"/>
      <c r="XAV14" s="5"/>
      <c r="XAW14" s="8"/>
      <c r="XAX14" s="10"/>
      <c r="XAY14" s="68"/>
      <c r="XAZ14" s="20"/>
      <c r="XBA14" s="57"/>
      <c r="XBB14" s="21"/>
      <c r="XBC14" s="22"/>
      <c r="XBD14" s="3"/>
      <c r="XBE14" s="5"/>
      <c r="XBF14" s="5"/>
      <c r="XBG14" s="8"/>
      <c r="XBH14" s="10"/>
      <c r="XBI14" s="68"/>
      <c r="XBJ14" s="20"/>
      <c r="XBK14" s="57"/>
      <c r="XBL14" s="21"/>
      <c r="XBM14" s="22"/>
      <c r="XBN14" s="3"/>
      <c r="XBO14" s="5"/>
      <c r="XBP14" s="5"/>
      <c r="XBQ14" s="8"/>
      <c r="XBR14" s="10"/>
      <c r="XBS14" s="68"/>
      <c r="XBT14" s="20"/>
      <c r="XBU14" s="57"/>
      <c r="XBV14" s="21"/>
      <c r="XBW14" s="22"/>
      <c r="XBX14" s="3"/>
      <c r="XBY14" s="5"/>
      <c r="XBZ14" s="5"/>
      <c r="XCA14" s="8"/>
      <c r="XCB14" s="10"/>
      <c r="XCC14" s="68"/>
      <c r="XCD14" s="20"/>
      <c r="XCE14" s="57"/>
      <c r="XCF14" s="21"/>
      <c r="XCG14" s="22"/>
      <c r="XCH14" s="3"/>
      <c r="XCI14" s="5"/>
      <c r="XCJ14" s="5"/>
      <c r="XCK14" s="8"/>
      <c r="XCL14" s="10"/>
      <c r="XCM14" s="68"/>
      <c r="XCN14" s="20"/>
      <c r="XCO14" s="57"/>
      <c r="XCP14" s="21"/>
      <c r="XCQ14" s="22"/>
      <c r="XCR14" s="3"/>
      <c r="XCS14" s="5"/>
      <c r="XCT14" s="5"/>
      <c r="XCU14" s="8"/>
      <c r="XCV14" s="10"/>
      <c r="XCW14" s="68"/>
      <c r="XCX14" s="20"/>
      <c r="XCY14" s="57"/>
      <c r="XCZ14" s="21"/>
      <c r="XDA14" s="22"/>
      <c r="XDB14" s="3"/>
      <c r="XDC14" s="5"/>
      <c r="XDD14" s="5"/>
      <c r="XDE14" s="8"/>
      <c r="XDF14" s="10"/>
      <c r="XDG14" s="68"/>
      <c r="XDH14" s="20"/>
      <c r="XDI14" s="57"/>
      <c r="XDJ14" s="21"/>
      <c r="XDK14" s="22"/>
      <c r="XDL14" s="3"/>
      <c r="XDM14" s="5"/>
      <c r="XDN14" s="5"/>
      <c r="XDO14" s="8"/>
      <c r="XDP14" s="10"/>
      <c r="XDQ14" s="68"/>
      <c r="XDR14" s="20"/>
      <c r="XDS14" s="57"/>
      <c r="XDT14" s="21"/>
      <c r="XDU14" s="22"/>
      <c r="XDV14" s="3"/>
      <c r="XDW14" s="5"/>
      <c r="XDX14" s="5"/>
      <c r="XDY14" s="8"/>
      <c r="XDZ14" s="10"/>
      <c r="XEA14" s="68"/>
      <c r="XEB14" s="20"/>
      <c r="XEC14" s="57"/>
      <c r="XED14" s="21"/>
      <c r="XEE14" s="22"/>
      <c r="XEF14" s="3"/>
      <c r="XEG14" s="5"/>
      <c r="XEH14" s="5"/>
      <c r="XEI14" s="8"/>
      <c r="XEJ14" s="10"/>
      <c r="XEK14" s="68"/>
      <c r="XEL14" s="20"/>
      <c r="XEM14" s="57"/>
      <c r="XEN14" s="21"/>
      <c r="XEO14" s="22"/>
      <c r="XEP14" s="3"/>
      <c r="XEQ14" s="5"/>
      <c r="XER14" s="5"/>
      <c r="XES14" s="8"/>
      <c r="XET14" s="10"/>
      <c r="XEU14" s="68"/>
      <c r="XEV14" s="20"/>
      <c r="XEW14" s="57"/>
      <c r="XEX14" s="21"/>
      <c r="XEY14" s="22"/>
      <c r="XEZ14" s="3"/>
      <c r="XFA14" s="5"/>
      <c r="XFB14" s="5"/>
      <c r="XFC14" s="8"/>
    </row>
    <row r="15" spans="1:16383" s="51" customFormat="1">
      <c r="A15" s="331" t="s">
        <v>667</v>
      </c>
      <c r="B15" s="48"/>
      <c r="C15" s="48"/>
      <c r="D15" s="466" t="s">
        <v>1511</v>
      </c>
      <c r="E15" s="313" t="s">
        <v>7</v>
      </c>
      <c r="F15" s="321">
        <v>1</v>
      </c>
      <c r="G15" s="467">
        <v>8653.27</v>
      </c>
      <c r="H15" s="24">
        <v>0.32929999999999998</v>
      </c>
      <c r="I15" s="322">
        <f>G15*H15</f>
        <v>2849.5218110000001</v>
      </c>
      <c r="J15" s="463">
        <f>ROUND(F15*(G15+I15),2)</f>
        <v>11502.79</v>
      </c>
      <c r="K15" s="436" t="s">
        <v>159</v>
      </c>
      <c r="L15" s="51">
        <v>11502.79</v>
      </c>
      <c r="M15" s="17" t="str">
        <f t="shared" si="0"/>
        <v xml:space="preserve"> </v>
      </c>
    </row>
    <row r="16" spans="1:16383" s="51" customFormat="1">
      <c r="A16" s="303" t="s">
        <v>668</v>
      </c>
      <c r="B16" s="231"/>
      <c r="C16" s="231"/>
      <c r="D16" s="302" t="s">
        <v>1510</v>
      </c>
      <c r="E16" s="232"/>
      <c r="F16" s="235"/>
      <c r="G16" s="301"/>
      <c r="H16" s="300"/>
      <c r="I16" s="234"/>
      <c r="J16" s="143">
        <f>J17</f>
        <v>8047.3</v>
      </c>
      <c r="K16" s="193"/>
      <c r="L16" s="50">
        <v>8047.3</v>
      </c>
      <c r="M16" s="17" t="str">
        <f t="shared" si="0"/>
        <v xml:space="preserve"> </v>
      </c>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row>
    <row r="17" spans="1:16383" s="51" customFormat="1">
      <c r="A17" s="26" t="s">
        <v>669</v>
      </c>
      <c r="B17" s="5"/>
      <c r="C17" s="5"/>
      <c r="D17" s="4" t="s">
        <v>1508</v>
      </c>
      <c r="E17" s="10" t="s">
        <v>7</v>
      </c>
      <c r="F17" s="321">
        <v>1</v>
      </c>
      <c r="G17" s="120">
        <v>6053.79</v>
      </c>
      <c r="H17" s="24">
        <v>0.32929999999999998</v>
      </c>
      <c r="I17" s="21">
        <f>G17*H17</f>
        <v>1993.5130469999999</v>
      </c>
      <c r="J17" s="22">
        <f>ROUND(F17*(G17+I17),2)</f>
        <v>8047.3</v>
      </c>
      <c r="K17" s="193" t="s">
        <v>159</v>
      </c>
      <c r="L17" s="50">
        <v>8047.3</v>
      </c>
      <c r="M17" s="17" t="str">
        <f t="shared" si="0"/>
        <v xml:space="preserve"> </v>
      </c>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row>
    <row r="18" spans="1:16383" s="51" customFormat="1">
      <c r="A18" s="303" t="s">
        <v>671</v>
      </c>
      <c r="B18" s="231"/>
      <c r="C18" s="231"/>
      <c r="D18" s="311" t="s">
        <v>1523</v>
      </c>
      <c r="E18" s="232"/>
      <c r="F18" s="233"/>
      <c r="G18" s="301"/>
      <c r="H18" s="312"/>
      <c r="I18" s="232"/>
      <c r="J18" s="143">
        <f>J19</f>
        <v>10634.4</v>
      </c>
      <c r="K18" s="192"/>
      <c r="L18" s="51">
        <v>10634.4</v>
      </c>
      <c r="M18" s="17" t="str">
        <f t="shared" si="0"/>
        <v xml:space="preserve"> </v>
      </c>
    </row>
    <row r="19" spans="1:16383" s="51" customFormat="1">
      <c r="A19" s="307" t="s">
        <v>672</v>
      </c>
      <c r="B19" s="308"/>
      <c r="C19" s="308"/>
      <c r="D19" s="4" t="s">
        <v>1524</v>
      </c>
      <c r="E19" s="313" t="s">
        <v>7</v>
      </c>
      <c r="F19" s="321">
        <v>1</v>
      </c>
      <c r="G19" s="304">
        <v>8000</v>
      </c>
      <c r="H19" s="24">
        <v>0.32929999999999998</v>
      </c>
      <c r="I19" s="21">
        <f>G19*H19</f>
        <v>2634.3999999999996</v>
      </c>
      <c r="J19" s="463">
        <f>ROUND(F19*(G19+I19),2)</f>
        <v>10634.4</v>
      </c>
      <c r="K19" s="436" t="s">
        <v>159</v>
      </c>
      <c r="L19" s="51">
        <v>10634.4</v>
      </c>
      <c r="M19" s="17" t="str">
        <f t="shared" si="0"/>
        <v xml:space="preserve"> </v>
      </c>
    </row>
    <row r="20" spans="1:16383" s="51" customFormat="1">
      <c r="A20" s="303" t="s">
        <v>1551</v>
      </c>
      <c r="B20" s="231"/>
      <c r="C20" s="231"/>
      <c r="D20" s="311" t="s">
        <v>1509</v>
      </c>
      <c r="E20" s="240" t="s">
        <v>1553</v>
      </c>
      <c r="F20" s="332">
        <v>1</v>
      </c>
      <c r="G20" s="468">
        <v>66.150000000000006</v>
      </c>
      <c r="H20" s="409">
        <v>0.32929999999999998</v>
      </c>
      <c r="I20" s="319">
        <f>G20*H20</f>
        <v>21.783194999999999</v>
      </c>
      <c r="J20" s="469">
        <f>ROUND(F20*(G20+I20),2)</f>
        <v>87.93</v>
      </c>
      <c r="K20" s="436" t="s">
        <v>159</v>
      </c>
      <c r="L20" s="51">
        <v>87.93</v>
      </c>
      <c r="M20" s="17" t="str">
        <f t="shared" si="0"/>
        <v xml:space="preserve"> </v>
      </c>
    </row>
    <row r="21" spans="1:16383" s="36" customFormat="1">
      <c r="A21" s="324" t="s">
        <v>207</v>
      </c>
      <c r="B21" s="325"/>
      <c r="C21" s="325"/>
      <c r="D21" s="326" t="s">
        <v>1554</v>
      </c>
      <c r="E21" s="327"/>
      <c r="F21" s="249"/>
      <c r="G21" s="328"/>
      <c r="H21" s="329"/>
      <c r="I21" s="247"/>
      <c r="J21" s="330" t="e">
        <f>SUM(J22,J29,J47,J60,J80,J89)</f>
        <v>#REF!</v>
      </c>
      <c r="K21" s="306"/>
      <c r="L21" s="306">
        <v>2888249.12</v>
      </c>
      <c r="M21" s="17" t="e">
        <f t="shared" si="0"/>
        <v>#REF!</v>
      </c>
    </row>
    <row r="22" spans="1:16383" s="339" customFormat="1">
      <c r="A22" s="303" t="s">
        <v>1575</v>
      </c>
      <c r="B22" s="231"/>
      <c r="C22" s="231"/>
      <c r="D22" s="139" t="s">
        <v>1573</v>
      </c>
      <c r="E22" s="140"/>
      <c r="F22" s="140"/>
      <c r="G22" s="390"/>
      <c r="H22" s="139"/>
      <c r="I22" s="140"/>
      <c r="J22" s="143" t="e">
        <f>SUM(J23,J25,J27)</f>
        <v>#REF!</v>
      </c>
      <c r="K22" s="338"/>
      <c r="L22" s="339">
        <v>257248.63999999998</v>
      </c>
      <c r="M22" s="17" t="e">
        <f t="shared" si="0"/>
        <v>#REF!</v>
      </c>
    </row>
    <row r="23" spans="1:16383" s="51" customFormat="1">
      <c r="A23" s="371" t="s">
        <v>677</v>
      </c>
      <c r="B23" s="341"/>
      <c r="C23" s="341"/>
      <c r="D23" s="48" t="s">
        <v>21</v>
      </c>
      <c r="E23" s="342"/>
      <c r="F23" s="321"/>
      <c r="G23" s="343"/>
      <c r="H23" s="344"/>
      <c r="I23" s="345"/>
      <c r="J23" s="49" t="e">
        <f>SUM(J24)</f>
        <v>#REF!</v>
      </c>
      <c r="K23" s="192"/>
      <c r="L23" s="51">
        <v>217428.84</v>
      </c>
      <c r="M23" s="17" t="e">
        <f t="shared" si="0"/>
        <v>#REF!</v>
      </c>
    </row>
    <row r="24" spans="1:16383" s="449" customFormat="1">
      <c r="A24" s="444" t="s">
        <v>678</v>
      </c>
      <c r="B24" s="439" t="s">
        <v>88</v>
      </c>
      <c r="C24" s="439" t="e">
        <f>VLOOKUP($B24,#REF!,2,FALSE)</f>
        <v>#REF!</v>
      </c>
      <c r="D24" s="442" t="e">
        <f>VLOOKUP($B24,#REF!,3,FALSE)</f>
        <v>#REF!</v>
      </c>
      <c r="E24" s="439" t="e">
        <f>VLOOKUP($B24,#REF!,4,FALSE)</f>
        <v>#REF!</v>
      </c>
      <c r="F24" s="443">
        <v>2</v>
      </c>
      <c r="G24" s="440" t="e">
        <f>VLOOKUP($B24,#REF!,13,FALSE)</f>
        <v>#REF!</v>
      </c>
      <c r="H24" s="441" t="e">
        <f>VLOOKUP($B24,#REF!,14,FALSE)</f>
        <v>#REF!</v>
      </c>
      <c r="I24" s="445" t="e">
        <f>G24*H24</f>
        <v>#REF!</v>
      </c>
      <c r="J24" s="446" t="e">
        <f>ROUND(F24*(G24+I24),2)</f>
        <v>#REF!</v>
      </c>
      <c r="K24" s="447" t="s">
        <v>159</v>
      </c>
      <c r="L24" s="448">
        <v>217428.84</v>
      </c>
      <c r="M24" s="17" t="e">
        <f t="shared" si="0"/>
        <v>#REF!</v>
      </c>
      <c r="N24" s="448"/>
      <c r="O24" s="448"/>
      <c r="P24" s="448"/>
      <c r="Q24" s="448"/>
    </row>
    <row r="25" spans="1:16383" s="51" customFormat="1">
      <c r="A25" s="340" t="s">
        <v>679</v>
      </c>
      <c r="B25" s="341"/>
      <c r="C25" s="341"/>
      <c r="D25" s="48" t="s">
        <v>22</v>
      </c>
      <c r="E25" s="342"/>
      <c r="F25" s="321"/>
      <c r="G25" s="343"/>
      <c r="H25" s="344"/>
      <c r="I25" s="345"/>
      <c r="J25" s="49" t="e">
        <f>SUM(J26)</f>
        <v>#REF!</v>
      </c>
      <c r="K25" s="192"/>
      <c r="L25" s="51">
        <v>21864.25</v>
      </c>
      <c r="M25" s="17" t="e">
        <f t="shared" si="0"/>
        <v>#REF!</v>
      </c>
    </row>
    <row r="26" spans="1:16383" s="51" customFormat="1" ht="36.75" customHeight="1">
      <c r="A26" s="26" t="s">
        <v>680</v>
      </c>
      <c r="B26" s="5" t="s">
        <v>90</v>
      </c>
      <c r="C26" s="5" t="e">
        <f>VLOOKUP($B26,#REF!,2,FALSE)</f>
        <v>#REF!</v>
      </c>
      <c r="D26" s="346" t="e">
        <f>VLOOKUP($B26,#REF!,3,FALSE)</f>
        <v>#REF!</v>
      </c>
      <c r="E26" s="269" t="e">
        <f>VLOOKUP($B26,#REF!,4,FALSE)</f>
        <v>#REF!</v>
      </c>
      <c r="F26" s="305">
        <v>2</v>
      </c>
      <c r="G26" s="120" t="e">
        <f>VLOOKUP($B26,#REF!,13,FALSE)</f>
        <v>#REF!</v>
      </c>
      <c r="H26" s="24" t="e">
        <f>VLOOKUP($B26,#REF!,14,FALSE)</f>
        <v>#REF!</v>
      </c>
      <c r="I26" s="21" t="e">
        <f>G26*H26</f>
        <v>#REF!</v>
      </c>
      <c r="J26" s="22" t="e">
        <f>ROUND(F26*(G26+I26),2)</f>
        <v>#REF!</v>
      </c>
      <c r="K26" s="193" t="s">
        <v>159</v>
      </c>
      <c r="L26" s="50">
        <v>21864.25</v>
      </c>
      <c r="M26" s="17" t="e">
        <f t="shared" si="0"/>
        <v>#REF!</v>
      </c>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row>
    <row r="27" spans="1:16383" s="51" customFormat="1">
      <c r="A27" s="340" t="s">
        <v>681</v>
      </c>
      <c r="B27" s="341"/>
      <c r="C27" s="341"/>
      <c r="D27" s="48" t="s">
        <v>115</v>
      </c>
      <c r="E27" s="342"/>
      <c r="F27" s="321"/>
      <c r="G27" s="343"/>
      <c r="H27" s="344"/>
      <c r="I27" s="345"/>
      <c r="J27" s="49" t="e">
        <f>SUM(J28)</f>
        <v>#REF!</v>
      </c>
      <c r="K27" s="192"/>
      <c r="L27" s="51">
        <v>17955.55</v>
      </c>
      <c r="M27" s="17" t="e">
        <f t="shared" si="0"/>
        <v>#REF!</v>
      </c>
    </row>
    <row r="28" spans="1:16383" s="347" customFormat="1">
      <c r="A28" s="358"/>
      <c r="B28" s="349" t="s">
        <v>318</v>
      </c>
      <c r="C28" s="349" t="e">
        <f>VLOOKUP($B28,#REF!,2,FALSE)</f>
        <v>#REF!</v>
      </c>
      <c r="D28" s="350" t="e">
        <f>VLOOKUP($B28,#REF!,3,FALSE)</f>
        <v>#REF!</v>
      </c>
      <c r="E28" s="349" t="e">
        <f>VLOOKUP($B28,#REF!,4,FALSE)</f>
        <v>#REF!</v>
      </c>
      <c r="F28" s="359">
        <v>1</v>
      </c>
      <c r="G28" s="352" t="e">
        <f>VLOOKUP($B28,#REF!,13,FALSE)</f>
        <v>#REF!</v>
      </c>
      <c r="H28" s="353" t="e">
        <f>VLOOKUP($B28,#REF!,14,FALSE)</f>
        <v>#REF!</v>
      </c>
      <c r="I28" s="354" t="e">
        <f>G28*H28</f>
        <v>#REF!</v>
      </c>
      <c r="J28" s="355" t="e">
        <f>ROUND(F28*(G28+I28),2)</f>
        <v>#REF!</v>
      </c>
      <c r="K28" s="360" t="s">
        <v>159</v>
      </c>
      <c r="L28" s="361">
        <v>17955.55</v>
      </c>
      <c r="M28" s="17" t="e">
        <f t="shared" si="0"/>
        <v>#REF!</v>
      </c>
      <c r="N28" s="363"/>
      <c r="O28" s="364"/>
      <c r="P28" s="365"/>
      <c r="Q28" s="366"/>
      <c r="R28" s="367"/>
      <c r="S28" s="368"/>
      <c r="T28" s="369"/>
      <c r="U28" s="361"/>
      <c r="V28" s="361"/>
      <c r="W28" s="362"/>
      <c r="X28" s="363"/>
      <c r="Y28" s="364"/>
      <c r="Z28" s="365"/>
      <c r="AA28" s="366"/>
      <c r="AB28" s="367"/>
      <c r="AC28" s="368"/>
      <c r="AD28" s="369"/>
      <c r="AE28" s="361"/>
      <c r="AF28" s="361"/>
      <c r="AG28" s="362"/>
      <c r="AH28" s="363"/>
      <c r="AI28" s="364"/>
      <c r="AJ28" s="365"/>
      <c r="AK28" s="366"/>
      <c r="AL28" s="367"/>
      <c r="AM28" s="368"/>
      <c r="AN28" s="369"/>
      <c r="AO28" s="361"/>
      <c r="AP28" s="361"/>
      <c r="AQ28" s="362"/>
      <c r="AR28" s="363"/>
      <c r="AS28" s="364"/>
      <c r="AT28" s="365"/>
      <c r="AU28" s="366"/>
      <c r="AV28" s="367"/>
      <c r="AW28" s="368"/>
      <c r="AX28" s="369"/>
      <c r="AY28" s="361"/>
      <c r="AZ28" s="361"/>
      <c r="BA28" s="362"/>
      <c r="BB28" s="363"/>
      <c r="BC28" s="364"/>
      <c r="BD28" s="365"/>
      <c r="BE28" s="366"/>
      <c r="BF28" s="367"/>
      <c r="BG28" s="368"/>
      <c r="BH28" s="369"/>
      <c r="BI28" s="361"/>
      <c r="BJ28" s="361"/>
      <c r="BK28" s="362"/>
      <c r="BL28" s="363"/>
      <c r="BM28" s="364"/>
      <c r="BN28" s="365"/>
      <c r="BO28" s="366"/>
      <c r="BP28" s="367"/>
      <c r="BQ28" s="368"/>
      <c r="BR28" s="369"/>
      <c r="BS28" s="361"/>
      <c r="BT28" s="361"/>
      <c r="BU28" s="362"/>
      <c r="BV28" s="363"/>
      <c r="BW28" s="364"/>
      <c r="BX28" s="365"/>
      <c r="BY28" s="366"/>
      <c r="BZ28" s="367"/>
      <c r="CA28" s="368"/>
      <c r="CB28" s="369"/>
      <c r="CC28" s="361"/>
      <c r="CD28" s="361"/>
      <c r="CE28" s="362"/>
      <c r="CF28" s="363"/>
      <c r="CG28" s="364"/>
      <c r="CH28" s="365"/>
      <c r="CI28" s="366"/>
      <c r="CJ28" s="367"/>
      <c r="CK28" s="368"/>
      <c r="CL28" s="369"/>
      <c r="CM28" s="361"/>
      <c r="CN28" s="361"/>
      <c r="CO28" s="362"/>
      <c r="CP28" s="363"/>
      <c r="CQ28" s="364"/>
      <c r="CR28" s="365"/>
      <c r="CS28" s="366"/>
      <c r="CT28" s="367"/>
      <c r="CU28" s="368"/>
      <c r="CV28" s="369"/>
      <c r="CW28" s="361"/>
      <c r="CX28" s="361"/>
      <c r="CY28" s="362"/>
      <c r="CZ28" s="363"/>
      <c r="DA28" s="364"/>
      <c r="DB28" s="365"/>
      <c r="DC28" s="366"/>
      <c r="DD28" s="367"/>
      <c r="DE28" s="368"/>
      <c r="DF28" s="369"/>
      <c r="DG28" s="361"/>
      <c r="DH28" s="361"/>
      <c r="DI28" s="362"/>
      <c r="DJ28" s="363"/>
      <c r="DK28" s="364"/>
      <c r="DL28" s="365"/>
      <c r="DM28" s="366"/>
      <c r="DN28" s="367"/>
      <c r="DO28" s="368"/>
      <c r="DP28" s="369"/>
      <c r="DQ28" s="361"/>
      <c r="DR28" s="361"/>
      <c r="DS28" s="362"/>
      <c r="DT28" s="363"/>
      <c r="DU28" s="364"/>
      <c r="DV28" s="365"/>
      <c r="DW28" s="366"/>
      <c r="DX28" s="367"/>
      <c r="DY28" s="368"/>
      <c r="DZ28" s="369"/>
      <c r="EA28" s="361"/>
      <c r="EB28" s="361"/>
      <c r="EC28" s="362"/>
      <c r="ED28" s="363"/>
      <c r="EE28" s="364"/>
      <c r="EF28" s="365"/>
      <c r="EG28" s="366"/>
      <c r="EH28" s="367"/>
      <c r="EI28" s="368"/>
      <c r="EJ28" s="369"/>
      <c r="EK28" s="361"/>
      <c r="EL28" s="361"/>
      <c r="EM28" s="362"/>
      <c r="EN28" s="363"/>
      <c r="EO28" s="364"/>
      <c r="EP28" s="365"/>
      <c r="EQ28" s="366"/>
      <c r="ER28" s="367"/>
      <c r="ES28" s="368"/>
      <c r="ET28" s="369"/>
      <c r="EU28" s="361"/>
      <c r="EV28" s="361"/>
      <c r="EW28" s="362"/>
      <c r="EX28" s="363"/>
      <c r="EY28" s="364"/>
      <c r="EZ28" s="365"/>
      <c r="FA28" s="366"/>
      <c r="FB28" s="367"/>
      <c r="FC28" s="368"/>
      <c r="FD28" s="369"/>
      <c r="FE28" s="361"/>
      <c r="FF28" s="361"/>
      <c r="FG28" s="362"/>
      <c r="FH28" s="363"/>
      <c r="FI28" s="364"/>
      <c r="FJ28" s="365"/>
      <c r="FK28" s="366"/>
      <c r="FL28" s="367"/>
      <c r="FM28" s="368"/>
      <c r="FN28" s="369"/>
      <c r="FO28" s="361"/>
      <c r="FP28" s="361"/>
      <c r="FQ28" s="362"/>
      <c r="FR28" s="363"/>
      <c r="FS28" s="364"/>
      <c r="FT28" s="365"/>
      <c r="FU28" s="366"/>
      <c r="FV28" s="367"/>
      <c r="FW28" s="368"/>
      <c r="FX28" s="369"/>
      <c r="FY28" s="361"/>
      <c r="FZ28" s="361"/>
      <c r="GA28" s="362"/>
      <c r="GB28" s="363"/>
      <c r="GC28" s="364"/>
      <c r="GD28" s="365"/>
      <c r="GE28" s="366"/>
      <c r="GF28" s="367"/>
      <c r="GG28" s="368"/>
      <c r="GH28" s="369"/>
      <c r="GI28" s="361"/>
      <c r="GJ28" s="361"/>
      <c r="GK28" s="362"/>
      <c r="GL28" s="363"/>
      <c r="GM28" s="364"/>
      <c r="GN28" s="365"/>
      <c r="GO28" s="366"/>
      <c r="GP28" s="367"/>
      <c r="GQ28" s="368"/>
      <c r="GR28" s="369"/>
      <c r="GS28" s="361"/>
      <c r="GT28" s="361"/>
      <c r="GU28" s="362"/>
      <c r="GV28" s="363"/>
      <c r="GW28" s="364"/>
      <c r="GX28" s="365"/>
      <c r="GY28" s="366"/>
      <c r="GZ28" s="367"/>
      <c r="HA28" s="368"/>
      <c r="HB28" s="369"/>
      <c r="HC28" s="361"/>
      <c r="HD28" s="361"/>
      <c r="HE28" s="362"/>
      <c r="HF28" s="363"/>
      <c r="HG28" s="364"/>
      <c r="HH28" s="365"/>
      <c r="HI28" s="366"/>
      <c r="HJ28" s="367"/>
      <c r="HK28" s="368"/>
      <c r="HL28" s="369"/>
      <c r="HM28" s="361"/>
      <c r="HN28" s="361"/>
      <c r="HO28" s="362"/>
      <c r="HP28" s="363"/>
      <c r="HQ28" s="364"/>
      <c r="HR28" s="365"/>
      <c r="HS28" s="366"/>
      <c r="HT28" s="367"/>
      <c r="HU28" s="368"/>
      <c r="HV28" s="369"/>
      <c r="HW28" s="361"/>
      <c r="HX28" s="361"/>
      <c r="HY28" s="362"/>
      <c r="HZ28" s="363"/>
      <c r="IA28" s="364"/>
      <c r="IB28" s="365"/>
      <c r="IC28" s="366"/>
      <c r="ID28" s="367"/>
      <c r="IE28" s="368"/>
      <c r="IF28" s="369"/>
      <c r="IG28" s="361"/>
      <c r="IH28" s="361"/>
      <c r="II28" s="362"/>
      <c r="IJ28" s="363"/>
      <c r="IK28" s="364"/>
      <c r="IL28" s="365"/>
      <c r="IM28" s="366"/>
      <c r="IN28" s="367"/>
      <c r="IO28" s="368"/>
      <c r="IP28" s="369"/>
      <c r="IQ28" s="361"/>
      <c r="IR28" s="361"/>
      <c r="IS28" s="362"/>
      <c r="IT28" s="363"/>
      <c r="IU28" s="364"/>
      <c r="IV28" s="365"/>
      <c r="IW28" s="366"/>
      <c r="IX28" s="367"/>
      <c r="IY28" s="368"/>
      <c r="IZ28" s="369"/>
      <c r="JA28" s="361"/>
      <c r="JB28" s="361"/>
      <c r="JC28" s="362"/>
      <c r="JD28" s="363"/>
      <c r="JE28" s="364"/>
      <c r="JF28" s="365"/>
      <c r="JG28" s="366"/>
      <c r="JH28" s="367"/>
      <c r="JI28" s="368"/>
      <c r="JJ28" s="369"/>
      <c r="JK28" s="361"/>
      <c r="JL28" s="361"/>
      <c r="JM28" s="362"/>
      <c r="JN28" s="363"/>
      <c r="JO28" s="364"/>
      <c r="JP28" s="365"/>
      <c r="JQ28" s="366"/>
      <c r="JR28" s="367"/>
      <c r="JS28" s="368"/>
      <c r="JT28" s="369"/>
      <c r="JU28" s="361"/>
      <c r="JV28" s="361"/>
      <c r="JW28" s="362"/>
      <c r="JX28" s="363"/>
      <c r="JY28" s="364"/>
      <c r="JZ28" s="365"/>
      <c r="KA28" s="366"/>
      <c r="KB28" s="367"/>
      <c r="KC28" s="368"/>
      <c r="KD28" s="369"/>
      <c r="KE28" s="361"/>
      <c r="KF28" s="361"/>
      <c r="KG28" s="362"/>
      <c r="KH28" s="363"/>
      <c r="KI28" s="364"/>
      <c r="KJ28" s="365"/>
      <c r="KK28" s="366"/>
      <c r="KL28" s="367"/>
      <c r="KM28" s="368"/>
      <c r="KN28" s="369"/>
      <c r="KO28" s="361"/>
      <c r="KP28" s="361"/>
      <c r="KQ28" s="362"/>
      <c r="KR28" s="363"/>
      <c r="KS28" s="364"/>
      <c r="KT28" s="365"/>
      <c r="KU28" s="366"/>
      <c r="KV28" s="367"/>
      <c r="KW28" s="368"/>
      <c r="KX28" s="369"/>
      <c r="KY28" s="361"/>
      <c r="KZ28" s="361"/>
      <c r="LA28" s="362"/>
      <c r="LB28" s="363"/>
      <c r="LC28" s="364"/>
      <c r="LD28" s="365"/>
      <c r="LE28" s="366"/>
      <c r="LF28" s="367"/>
      <c r="LG28" s="368"/>
      <c r="LH28" s="369"/>
      <c r="LI28" s="361"/>
      <c r="LJ28" s="361"/>
      <c r="LK28" s="362"/>
      <c r="LL28" s="363"/>
      <c r="LM28" s="364"/>
      <c r="LN28" s="365"/>
      <c r="LO28" s="366"/>
      <c r="LP28" s="367"/>
      <c r="LQ28" s="368"/>
      <c r="LR28" s="369"/>
      <c r="LS28" s="361"/>
      <c r="LT28" s="361"/>
      <c r="LU28" s="362"/>
      <c r="LV28" s="363"/>
      <c r="LW28" s="364"/>
      <c r="LX28" s="365"/>
      <c r="LY28" s="366"/>
      <c r="LZ28" s="367"/>
      <c r="MA28" s="368"/>
      <c r="MB28" s="369"/>
      <c r="MC28" s="361"/>
      <c r="MD28" s="361"/>
      <c r="ME28" s="362"/>
      <c r="MF28" s="363"/>
      <c r="MG28" s="364"/>
      <c r="MH28" s="365"/>
      <c r="MI28" s="366"/>
      <c r="MJ28" s="367"/>
      <c r="MK28" s="368"/>
      <c r="ML28" s="369"/>
      <c r="MM28" s="361"/>
      <c r="MN28" s="361"/>
      <c r="MO28" s="362"/>
      <c r="MP28" s="363"/>
      <c r="MQ28" s="364"/>
      <c r="MR28" s="365"/>
      <c r="MS28" s="366"/>
      <c r="MT28" s="367"/>
      <c r="MU28" s="368"/>
      <c r="MV28" s="369"/>
      <c r="MW28" s="361"/>
      <c r="MX28" s="361"/>
      <c r="MY28" s="362"/>
      <c r="MZ28" s="363"/>
      <c r="NA28" s="364"/>
      <c r="NB28" s="365"/>
      <c r="NC28" s="366"/>
      <c r="ND28" s="367"/>
      <c r="NE28" s="368"/>
      <c r="NF28" s="369"/>
      <c r="NG28" s="361"/>
      <c r="NH28" s="361"/>
      <c r="NI28" s="362"/>
      <c r="NJ28" s="363"/>
      <c r="NK28" s="364"/>
      <c r="NL28" s="365"/>
      <c r="NM28" s="366"/>
      <c r="NN28" s="367"/>
      <c r="NO28" s="368"/>
      <c r="NP28" s="369"/>
      <c r="NQ28" s="361"/>
      <c r="NR28" s="361"/>
      <c r="NS28" s="362"/>
      <c r="NT28" s="363"/>
      <c r="NU28" s="364"/>
      <c r="NV28" s="365"/>
      <c r="NW28" s="366"/>
      <c r="NX28" s="367"/>
      <c r="NY28" s="368"/>
      <c r="NZ28" s="369"/>
      <c r="OA28" s="361"/>
      <c r="OB28" s="361"/>
      <c r="OC28" s="362"/>
      <c r="OD28" s="363"/>
      <c r="OE28" s="364"/>
      <c r="OF28" s="365"/>
      <c r="OG28" s="366"/>
      <c r="OH28" s="367"/>
      <c r="OI28" s="368"/>
      <c r="OJ28" s="369"/>
      <c r="OK28" s="361"/>
      <c r="OL28" s="361"/>
      <c r="OM28" s="362"/>
      <c r="ON28" s="363"/>
      <c r="OO28" s="364"/>
      <c r="OP28" s="365"/>
      <c r="OQ28" s="366"/>
      <c r="OR28" s="367"/>
      <c r="OS28" s="368"/>
      <c r="OT28" s="369"/>
      <c r="OU28" s="361"/>
      <c r="OV28" s="361"/>
      <c r="OW28" s="362"/>
      <c r="OX28" s="363"/>
      <c r="OY28" s="364"/>
      <c r="OZ28" s="365"/>
      <c r="PA28" s="366"/>
      <c r="PB28" s="367"/>
      <c r="PC28" s="368"/>
      <c r="PD28" s="369"/>
      <c r="PE28" s="361"/>
      <c r="PF28" s="361"/>
      <c r="PG28" s="362"/>
      <c r="PH28" s="363"/>
      <c r="PI28" s="364"/>
      <c r="PJ28" s="365"/>
      <c r="PK28" s="366"/>
      <c r="PL28" s="367"/>
      <c r="PM28" s="368"/>
      <c r="PN28" s="369"/>
      <c r="PO28" s="361"/>
      <c r="PP28" s="361"/>
      <c r="PQ28" s="362"/>
      <c r="PR28" s="363"/>
      <c r="PS28" s="364"/>
      <c r="PT28" s="365"/>
      <c r="PU28" s="366"/>
      <c r="PV28" s="367"/>
      <c r="PW28" s="368"/>
      <c r="PX28" s="369"/>
      <c r="PY28" s="361"/>
      <c r="PZ28" s="361"/>
      <c r="QA28" s="362"/>
      <c r="QB28" s="363"/>
      <c r="QC28" s="364"/>
      <c r="QD28" s="365"/>
      <c r="QE28" s="366"/>
      <c r="QF28" s="367"/>
      <c r="QG28" s="368"/>
      <c r="QH28" s="369"/>
      <c r="QI28" s="361"/>
      <c r="QJ28" s="361"/>
      <c r="QK28" s="362"/>
      <c r="QL28" s="363"/>
      <c r="QM28" s="364"/>
      <c r="QN28" s="365"/>
      <c r="QO28" s="366"/>
      <c r="QP28" s="367"/>
      <c r="QQ28" s="368"/>
      <c r="QR28" s="369"/>
      <c r="QS28" s="361"/>
      <c r="QT28" s="361"/>
      <c r="QU28" s="362"/>
      <c r="QV28" s="363"/>
      <c r="QW28" s="364"/>
      <c r="QX28" s="365"/>
      <c r="QY28" s="366"/>
      <c r="QZ28" s="367"/>
      <c r="RA28" s="368"/>
      <c r="RB28" s="369"/>
      <c r="RC28" s="361"/>
      <c r="RD28" s="361"/>
      <c r="RE28" s="362"/>
      <c r="RF28" s="363"/>
      <c r="RG28" s="364"/>
      <c r="RH28" s="365"/>
      <c r="RI28" s="366"/>
      <c r="RJ28" s="367"/>
      <c r="RK28" s="368"/>
      <c r="RL28" s="369"/>
      <c r="RM28" s="361"/>
      <c r="RN28" s="361"/>
      <c r="RO28" s="362"/>
      <c r="RP28" s="363"/>
      <c r="RQ28" s="364"/>
      <c r="RR28" s="365"/>
      <c r="RS28" s="366"/>
      <c r="RT28" s="367"/>
      <c r="RU28" s="368"/>
      <c r="RV28" s="369"/>
      <c r="RW28" s="361"/>
      <c r="RX28" s="361"/>
      <c r="RY28" s="362"/>
      <c r="RZ28" s="363"/>
      <c r="SA28" s="364"/>
      <c r="SB28" s="365"/>
      <c r="SC28" s="366"/>
      <c r="SD28" s="367"/>
      <c r="SE28" s="368"/>
      <c r="SF28" s="369"/>
      <c r="SG28" s="361"/>
      <c r="SH28" s="361"/>
      <c r="SI28" s="362"/>
      <c r="SJ28" s="363"/>
      <c r="SK28" s="364"/>
      <c r="SL28" s="365"/>
      <c r="SM28" s="366"/>
      <c r="SN28" s="367"/>
      <c r="SO28" s="368"/>
      <c r="SP28" s="369"/>
      <c r="SQ28" s="361"/>
      <c r="SR28" s="361"/>
      <c r="SS28" s="362"/>
      <c r="ST28" s="363"/>
      <c r="SU28" s="364"/>
      <c r="SV28" s="365"/>
      <c r="SW28" s="366"/>
      <c r="SX28" s="367"/>
      <c r="SY28" s="368"/>
      <c r="SZ28" s="369"/>
      <c r="TA28" s="361"/>
      <c r="TB28" s="361"/>
      <c r="TC28" s="362"/>
      <c r="TD28" s="363"/>
      <c r="TE28" s="364"/>
      <c r="TF28" s="365"/>
      <c r="TG28" s="366"/>
      <c r="TH28" s="367"/>
      <c r="TI28" s="368"/>
      <c r="TJ28" s="369"/>
      <c r="TK28" s="361"/>
      <c r="TL28" s="361"/>
      <c r="TM28" s="362"/>
      <c r="TN28" s="363"/>
      <c r="TO28" s="364"/>
      <c r="TP28" s="365"/>
      <c r="TQ28" s="366"/>
      <c r="TR28" s="367"/>
      <c r="TS28" s="368"/>
      <c r="TT28" s="369"/>
      <c r="TU28" s="361"/>
      <c r="TV28" s="361"/>
      <c r="TW28" s="362"/>
      <c r="TX28" s="363"/>
      <c r="TY28" s="364"/>
      <c r="TZ28" s="365"/>
      <c r="UA28" s="366"/>
      <c r="UB28" s="367"/>
      <c r="UC28" s="368"/>
      <c r="UD28" s="369"/>
      <c r="UE28" s="361"/>
      <c r="UF28" s="361"/>
      <c r="UG28" s="362"/>
      <c r="UH28" s="363"/>
      <c r="UI28" s="364"/>
      <c r="UJ28" s="365"/>
      <c r="UK28" s="366"/>
      <c r="UL28" s="367"/>
      <c r="UM28" s="368"/>
      <c r="UN28" s="369"/>
      <c r="UO28" s="361"/>
      <c r="UP28" s="361"/>
      <c r="UQ28" s="362"/>
      <c r="UR28" s="363"/>
      <c r="US28" s="364"/>
      <c r="UT28" s="365"/>
      <c r="UU28" s="366"/>
      <c r="UV28" s="367"/>
      <c r="UW28" s="368"/>
      <c r="UX28" s="369"/>
      <c r="UY28" s="361"/>
      <c r="UZ28" s="361"/>
      <c r="VA28" s="362"/>
      <c r="VB28" s="363"/>
      <c r="VC28" s="364"/>
      <c r="VD28" s="365"/>
      <c r="VE28" s="366"/>
      <c r="VF28" s="367"/>
      <c r="VG28" s="368"/>
      <c r="VH28" s="369"/>
      <c r="VI28" s="361"/>
      <c r="VJ28" s="361"/>
      <c r="VK28" s="362"/>
      <c r="VL28" s="363"/>
      <c r="VM28" s="364"/>
      <c r="VN28" s="365"/>
      <c r="VO28" s="366"/>
      <c r="VP28" s="367"/>
      <c r="VQ28" s="368"/>
      <c r="VR28" s="369"/>
      <c r="VS28" s="361"/>
      <c r="VT28" s="361"/>
      <c r="VU28" s="362"/>
      <c r="VV28" s="363"/>
      <c r="VW28" s="364"/>
      <c r="VX28" s="365"/>
      <c r="VY28" s="366"/>
      <c r="VZ28" s="367"/>
      <c r="WA28" s="368"/>
      <c r="WB28" s="369"/>
      <c r="WC28" s="361"/>
      <c r="WD28" s="361"/>
      <c r="WE28" s="362"/>
      <c r="WF28" s="363"/>
      <c r="WG28" s="364"/>
      <c r="WH28" s="365"/>
      <c r="WI28" s="366"/>
      <c r="WJ28" s="367"/>
      <c r="WK28" s="368"/>
      <c r="WL28" s="369"/>
      <c r="WM28" s="361"/>
      <c r="WN28" s="361"/>
      <c r="WO28" s="362"/>
      <c r="WP28" s="363"/>
      <c r="WQ28" s="364"/>
      <c r="WR28" s="365"/>
      <c r="WS28" s="366"/>
      <c r="WT28" s="367"/>
      <c r="WU28" s="368"/>
      <c r="WV28" s="369"/>
      <c r="WW28" s="361"/>
      <c r="WX28" s="361"/>
      <c r="WY28" s="362"/>
      <c r="WZ28" s="363"/>
      <c r="XA28" s="364"/>
      <c r="XB28" s="365"/>
      <c r="XC28" s="366"/>
      <c r="XD28" s="367"/>
      <c r="XE28" s="368"/>
      <c r="XF28" s="369"/>
      <c r="XG28" s="361"/>
      <c r="XH28" s="361"/>
      <c r="XI28" s="362"/>
      <c r="XJ28" s="363"/>
      <c r="XK28" s="364"/>
      <c r="XL28" s="365"/>
      <c r="XM28" s="366"/>
      <c r="XN28" s="367"/>
      <c r="XO28" s="368"/>
      <c r="XP28" s="369"/>
      <c r="XQ28" s="361"/>
      <c r="XR28" s="361"/>
      <c r="XS28" s="362"/>
      <c r="XT28" s="363"/>
      <c r="XU28" s="364"/>
      <c r="XV28" s="365"/>
      <c r="XW28" s="366"/>
      <c r="XX28" s="367"/>
      <c r="XY28" s="368"/>
      <c r="XZ28" s="369"/>
      <c r="YA28" s="361"/>
      <c r="YB28" s="361"/>
      <c r="YC28" s="362"/>
      <c r="YD28" s="363"/>
      <c r="YE28" s="364"/>
      <c r="YF28" s="365"/>
      <c r="YG28" s="366"/>
      <c r="YH28" s="367"/>
      <c r="YI28" s="368"/>
      <c r="YJ28" s="369"/>
      <c r="YK28" s="361"/>
      <c r="YL28" s="361"/>
      <c r="YM28" s="362"/>
      <c r="YN28" s="363"/>
      <c r="YO28" s="364"/>
      <c r="YP28" s="365"/>
      <c r="YQ28" s="366"/>
      <c r="YR28" s="367"/>
      <c r="YS28" s="368"/>
      <c r="YT28" s="369"/>
      <c r="YU28" s="361"/>
      <c r="YV28" s="361"/>
      <c r="YW28" s="362"/>
      <c r="YX28" s="363"/>
      <c r="YY28" s="364"/>
      <c r="YZ28" s="365"/>
      <c r="ZA28" s="366"/>
      <c r="ZB28" s="367"/>
      <c r="ZC28" s="368"/>
      <c r="ZD28" s="369"/>
      <c r="ZE28" s="361"/>
      <c r="ZF28" s="361"/>
      <c r="ZG28" s="362"/>
      <c r="ZH28" s="363"/>
      <c r="ZI28" s="364"/>
      <c r="ZJ28" s="365"/>
      <c r="ZK28" s="366"/>
      <c r="ZL28" s="367"/>
      <c r="ZM28" s="368"/>
      <c r="ZN28" s="369"/>
      <c r="ZO28" s="361"/>
      <c r="ZP28" s="361"/>
      <c r="ZQ28" s="362"/>
      <c r="ZR28" s="363"/>
      <c r="ZS28" s="364"/>
      <c r="ZT28" s="365"/>
      <c r="ZU28" s="366"/>
      <c r="ZV28" s="367"/>
      <c r="ZW28" s="368"/>
      <c r="ZX28" s="369"/>
      <c r="ZY28" s="361"/>
      <c r="ZZ28" s="361"/>
      <c r="AAA28" s="362"/>
      <c r="AAB28" s="363"/>
      <c r="AAC28" s="364"/>
      <c r="AAD28" s="365"/>
      <c r="AAE28" s="366"/>
      <c r="AAF28" s="367"/>
      <c r="AAG28" s="368"/>
      <c r="AAH28" s="369"/>
      <c r="AAI28" s="361"/>
      <c r="AAJ28" s="361"/>
      <c r="AAK28" s="362"/>
      <c r="AAL28" s="363"/>
      <c r="AAM28" s="364"/>
      <c r="AAN28" s="365"/>
      <c r="AAO28" s="366"/>
      <c r="AAP28" s="367"/>
      <c r="AAQ28" s="368"/>
      <c r="AAR28" s="369"/>
      <c r="AAS28" s="361"/>
      <c r="AAT28" s="361"/>
      <c r="AAU28" s="362"/>
      <c r="AAV28" s="363"/>
      <c r="AAW28" s="364"/>
      <c r="AAX28" s="365"/>
      <c r="AAY28" s="366"/>
      <c r="AAZ28" s="367"/>
      <c r="ABA28" s="368"/>
      <c r="ABB28" s="369"/>
      <c r="ABC28" s="361"/>
      <c r="ABD28" s="361"/>
      <c r="ABE28" s="362"/>
      <c r="ABF28" s="363"/>
      <c r="ABG28" s="364"/>
      <c r="ABH28" s="365"/>
      <c r="ABI28" s="366"/>
      <c r="ABJ28" s="367"/>
      <c r="ABK28" s="368"/>
      <c r="ABL28" s="369"/>
      <c r="ABM28" s="361"/>
      <c r="ABN28" s="361"/>
      <c r="ABO28" s="362"/>
      <c r="ABP28" s="363"/>
      <c r="ABQ28" s="364"/>
      <c r="ABR28" s="365"/>
      <c r="ABS28" s="366"/>
      <c r="ABT28" s="367"/>
      <c r="ABU28" s="368"/>
      <c r="ABV28" s="369"/>
      <c r="ABW28" s="361"/>
      <c r="ABX28" s="361"/>
      <c r="ABY28" s="362"/>
      <c r="ABZ28" s="363"/>
      <c r="ACA28" s="364"/>
      <c r="ACB28" s="365"/>
      <c r="ACC28" s="366"/>
      <c r="ACD28" s="367"/>
      <c r="ACE28" s="368"/>
      <c r="ACF28" s="369"/>
      <c r="ACG28" s="361"/>
      <c r="ACH28" s="361"/>
      <c r="ACI28" s="362"/>
      <c r="ACJ28" s="363"/>
      <c r="ACK28" s="364"/>
      <c r="ACL28" s="365"/>
      <c r="ACM28" s="366"/>
      <c r="ACN28" s="367"/>
      <c r="ACO28" s="368"/>
      <c r="ACP28" s="369"/>
      <c r="ACQ28" s="361"/>
      <c r="ACR28" s="361"/>
      <c r="ACS28" s="362"/>
      <c r="ACT28" s="363"/>
      <c r="ACU28" s="364"/>
      <c r="ACV28" s="365"/>
      <c r="ACW28" s="366"/>
      <c r="ACX28" s="367"/>
      <c r="ACY28" s="368"/>
      <c r="ACZ28" s="369"/>
      <c r="ADA28" s="361"/>
      <c r="ADB28" s="361"/>
      <c r="ADC28" s="362"/>
      <c r="ADD28" s="363"/>
      <c r="ADE28" s="364"/>
      <c r="ADF28" s="365"/>
      <c r="ADG28" s="366"/>
      <c r="ADH28" s="367"/>
      <c r="ADI28" s="368"/>
      <c r="ADJ28" s="369"/>
      <c r="ADK28" s="361"/>
      <c r="ADL28" s="361"/>
      <c r="ADM28" s="362"/>
      <c r="ADN28" s="363"/>
      <c r="ADO28" s="364"/>
      <c r="ADP28" s="365"/>
      <c r="ADQ28" s="366"/>
      <c r="ADR28" s="367"/>
      <c r="ADS28" s="368"/>
      <c r="ADT28" s="369"/>
      <c r="ADU28" s="361"/>
      <c r="ADV28" s="361"/>
      <c r="ADW28" s="362"/>
      <c r="ADX28" s="363"/>
      <c r="ADY28" s="364"/>
      <c r="ADZ28" s="365"/>
      <c r="AEA28" s="366"/>
      <c r="AEB28" s="367"/>
      <c r="AEC28" s="368"/>
      <c r="AED28" s="369"/>
      <c r="AEE28" s="361"/>
      <c r="AEF28" s="361"/>
      <c r="AEG28" s="362"/>
      <c r="AEH28" s="363"/>
      <c r="AEI28" s="364"/>
      <c r="AEJ28" s="365"/>
      <c r="AEK28" s="366"/>
      <c r="AEL28" s="367"/>
      <c r="AEM28" s="368"/>
      <c r="AEN28" s="369"/>
      <c r="AEO28" s="361"/>
      <c r="AEP28" s="361"/>
      <c r="AEQ28" s="362"/>
      <c r="AER28" s="363"/>
      <c r="AES28" s="364"/>
      <c r="AET28" s="365"/>
      <c r="AEU28" s="366"/>
      <c r="AEV28" s="367"/>
      <c r="AEW28" s="368"/>
      <c r="AEX28" s="369"/>
      <c r="AEY28" s="361"/>
      <c r="AEZ28" s="361"/>
      <c r="AFA28" s="362"/>
      <c r="AFB28" s="363"/>
      <c r="AFC28" s="364"/>
      <c r="AFD28" s="365"/>
      <c r="AFE28" s="366"/>
      <c r="AFF28" s="367"/>
      <c r="AFG28" s="368"/>
      <c r="AFH28" s="369"/>
      <c r="AFI28" s="361"/>
      <c r="AFJ28" s="361"/>
      <c r="AFK28" s="362"/>
      <c r="AFL28" s="363"/>
      <c r="AFM28" s="364"/>
      <c r="AFN28" s="365"/>
      <c r="AFO28" s="366"/>
      <c r="AFP28" s="367"/>
      <c r="AFQ28" s="368"/>
      <c r="AFR28" s="369"/>
      <c r="AFS28" s="361"/>
      <c r="AFT28" s="361"/>
      <c r="AFU28" s="362"/>
      <c r="AFV28" s="363"/>
      <c r="AFW28" s="364"/>
      <c r="AFX28" s="365"/>
      <c r="AFY28" s="366"/>
      <c r="AFZ28" s="367"/>
      <c r="AGA28" s="368"/>
      <c r="AGB28" s="369"/>
      <c r="AGC28" s="361"/>
      <c r="AGD28" s="361"/>
      <c r="AGE28" s="362"/>
      <c r="AGF28" s="363"/>
      <c r="AGG28" s="364"/>
      <c r="AGH28" s="365"/>
      <c r="AGI28" s="366"/>
      <c r="AGJ28" s="367"/>
      <c r="AGK28" s="368"/>
      <c r="AGL28" s="369"/>
      <c r="AGM28" s="361"/>
      <c r="AGN28" s="361"/>
      <c r="AGO28" s="362"/>
      <c r="AGP28" s="363"/>
      <c r="AGQ28" s="364"/>
      <c r="AGR28" s="365"/>
      <c r="AGS28" s="366"/>
      <c r="AGT28" s="367"/>
      <c r="AGU28" s="368"/>
      <c r="AGV28" s="369"/>
      <c r="AGW28" s="361"/>
      <c r="AGX28" s="361"/>
      <c r="AGY28" s="362"/>
      <c r="AGZ28" s="363"/>
      <c r="AHA28" s="364"/>
      <c r="AHB28" s="365"/>
      <c r="AHC28" s="366"/>
      <c r="AHD28" s="367"/>
      <c r="AHE28" s="368"/>
      <c r="AHF28" s="369"/>
      <c r="AHG28" s="361"/>
      <c r="AHH28" s="361"/>
      <c r="AHI28" s="362"/>
      <c r="AHJ28" s="363"/>
      <c r="AHK28" s="364"/>
      <c r="AHL28" s="365"/>
      <c r="AHM28" s="366"/>
      <c r="AHN28" s="367"/>
      <c r="AHO28" s="368"/>
      <c r="AHP28" s="369"/>
      <c r="AHQ28" s="361"/>
      <c r="AHR28" s="361"/>
      <c r="AHS28" s="362"/>
      <c r="AHT28" s="363"/>
      <c r="AHU28" s="364"/>
      <c r="AHV28" s="365"/>
      <c r="AHW28" s="366"/>
      <c r="AHX28" s="367"/>
      <c r="AHY28" s="368"/>
      <c r="AHZ28" s="369"/>
      <c r="AIA28" s="361"/>
      <c r="AIB28" s="361"/>
      <c r="AIC28" s="362"/>
      <c r="AID28" s="363"/>
      <c r="AIE28" s="364"/>
      <c r="AIF28" s="365"/>
      <c r="AIG28" s="366"/>
      <c r="AIH28" s="367"/>
      <c r="AII28" s="368"/>
      <c r="AIJ28" s="369"/>
      <c r="AIK28" s="361"/>
      <c r="AIL28" s="361"/>
      <c r="AIM28" s="362"/>
      <c r="AIN28" s="363"/>
      <c r="AIO28" s="364"/>
      <c r="AIP28" s="365"/>
      <c r="AIQ28" s="366"/>
      <c r="AIR28" s="367"/>
      <c r="AIS28" s="368"/>
      <c r="AIT28" s="369"/>
      <c r="AIU28" s="361"/>
      <c r="AIV28" s="361"/>
      <c r="AIW28" s="362"/>
      <c r="AIX28" s="363"/>
      <c r="AIY28" s="364"/>
      <c r="AIZ28" s="365"/>
      <c r="AJA28" s="366"/>
      <c r="AJB28" s="367"/>
      <c r="AJC28" s="368"/>
      <c r="AJD28" s="369"/>
      <c r="AJE28" s="361"/>
      <c r="AJF28" s="361"/>
      <c r="AJG28" s="362"/>
      <c r="AJH28" s="363"/>
      <c r="AJI28" s="364"/>
      <c r="AJJ28" s="365"/>
      <c r="AJK28" s="366"/>
      <c r="AJL28" s="367"/>
      <c r="AJM28" s="368"/>
      <c r="AJN28" s="369"/>
      <c r="AJO28" s="361"/>
      <c r="AJP28" s="361"/>
      <c r="AJQ28" s="362"/>
      <c r="AJR28" s="363"/>
      <c r="AJS28" s="364"/>
      <c r="AJT28" s="365"/>
      <c r="AJU28" s="366"/>
      <c r="AJV28" s="367"/>
      <c r="AJW28" s="368"/>
      <c r="AJX28" s="369"/>
      <c r="AJY28" s="361"/>
      <c r="AJZ28" s="361"/>
      <c r="AKA28" s="362"/>
      <c r="AKB28" s="363"/>
      <c r="AKC28" s="364"/>
      <c r="AKD28" s="365"/>
      <c r="AKE28" s="366"/>
      <c r="AKF28" s="367"/>
      <c r="AKG28" s="368"/>
      <c r="AKH28" s="369"/>
      <c r="AKI28" s="361"/>
      <c r="AKJ28" s="361"/>
      <c r="AKK28" s="362"/>
      <c r="AKL28" s="363"/>
      <c r="AKM28" s="364"/>
      <c r="AKN28" s="365"/>
      <c r="AKO28" s="366"/>
      <c r="AKP28" s="367"/>
      <c r="AKQ28" s="368"/>
      <c r="AKR28" s="369"/>
      <c r="AKS28" s="361"/>
      <c r="AKT28" s="361"/>
      <c r="AKU28" s="362"/>
      <c r="AKV28" s="363"/>
      <c r="AKW28" s="364"/>
      <c r="AKX28" s="365"/>
      <c r="AKY28" s="366"/>
      <c r="AKZ28" s="367"/>
      <c r="ALA28" s="368"/>
      <c r="ALB28" s="369"/>
      <c r="ALC28" s="361"/>
      <c r="ALD28" s="361"/>
      <c r="ALE28" s="362"/>
      <c r="ALF28" s="363"/>
      <c r="ALG28" s="364"/>
      <c r="ALH28" s="365"/>
      <c r="ALI28" s="366"/>
      <c r="ALJ28" s="367"/>
      <c r="ALK28" s="368"/>
      <c r="ALL28" s="369"/>
      <c r="ALM28" s="361"/>
      <c r="ALN28" s="361"/>
      <c r="ALO28" s="362"/>
      <c r="ALP28" s="363"/>
      <c r="ALQ28" s="364"/>
      <c r="ALR28" s="365"/>
      <c r="ALS28" s="366"/>
      <c r="ALT28" s="367"/>
      <c r="ALU28" s="368"/>
      <c r="ALV28" s="369"/>
      <c r="ALW28" s="361"/>
      <c r="ALX28" s="361"/>
      <c r="ALY28" s="362"/>
      <c r="ALZ28" s="363"/>
      <c r="AMA28" s="364"/>
      <c r="AMB28" s="365"/>
      <c r="AMC28" s="366"/>
      <c r="AMD28" s="367"/>
      <c r="AME28" s="368"/>
      <c r="AMF28" s="369"/>
      <c r="AMG28" s="361"/>
      <c r="AMH28" s="361"/>
      <c r="AMI28" s="362"/>
      <c r="AMJ28" s="363"/>
      <c r="AMK28" s="364"/>
      <c r="AML28" s="365"/>
      <c r="AMM28" s="366"/>
      <c r="AMN28" s="367"/>
      <c r="AMO28" s="368"/>
      <c r="AMP28" s="369"/>
      <c r="AMQ28" s="361"/>
      <c r="AMR28" s="361"/>
      <c r="AMS28" s="362"/>
      <c r="AMT28" s="363"/>
      <c r="AMU28" s="364"/>
      <c r="AMV28" s="365"/>
      <c r="AMW28" s="366"/>
      <c r="AMX28" s="367"/>
      <c r="AMY28" s="368"/>
      <c r="AMZ28" s="369"/>
      <c r="ANA28" s="361"/>
      <c r="ANB28" s="361"/>
      <c r="ANC28" s="362"/>
      <c r="AND28" s="363"/>
      <c r="ANE28" s="364"/>
      <c r="ANF28" s="365"/>
      <c r="ANG28" s="366"/>
      <c r="ANH28" s="367"/>
      <c r="ANI28" s="368"/>
      <c r="ANJ28" s="369"/>
      <c r="ANK28" s="361"/>
      <c r="ANL28" s="361"/>
      <c r="ANM28" s="362"/>
      <c r="ANN28" s="363"/>
      <c r="ANO28" s="364"/>
      <c r="ANP28" s="365"/>
      <c r="ANQ28" s="366"/>
      <c r="ANR28" s="367"/>
      <c r="ANS28" s="368"/>
      <c r="ANT28" s="369"/>
      <c r="ANU28" s="361"/>
      <c r="ANV28" s="361"/>
      <c r="ANW28" s="362"/>
      <c r="ANX28" s="363"/>
      <c r="ANY28" s="364"/>
      <c r="ANZ28" s="365"/>
      <c r="AOA28" s="366"/>
      <c r="AOB28" s="367"/>
      <c r="AOC28" s="368"/>
      <c r="AOD28" s="369"/>
      <c r="AOE28" s="361"/>
      <c r="AOF28" s="361"/>
      <c r="AOG28" s="362"/>
      <c r="AOH28" s="363"/>
      <c r="AOI28" s="364"/>
      <c r="AOJ28" s="365"/>
      <c r="AOK28" s="366"/>
      <c r="AOL28" s="367"/>
      <c r="AOM28" s="368"/>
      <c r="AON28" s="369"/>
      <c r="AOO28" s="361"/>
      <c r="AOP28" s="361"/>
      <c r="AOQ28" s="362"/>
      <c r="AOR28" s="363"/>
      <c r="AOS28" s="364"/>
      <c r="AOT28" s="365"/>
      <c r="AOU28" s="366"/>
      <c r="AOV28" s="367"/>
      <c r="AOW28" s="368"/>
      <c r="AOX28" s="369"/>
      <c r="AOY28" s="361"/>
      <c r="AOZ28" s="361"/>
      <c r="APA28" s="362"/>
      <c r="APB28" s="363"/>
      <c r="APC28" s="364"/>
      <c r="APD28" s="365"/>
      <c r="APE28" s="366"/>
      <c r="APF28" s="367"/>
      <c r="APG28" s="368"/>
      <c r="APH28" s="369"/>
      <c r="API28" s="361"/>
      <c r="APJ28" s="361"/>
      <c r="APK28" s="362"/>
      <c r="APL28" s="363"/>
      <c r="APM28" s="364"/>
      <c r="APN28" s="365"/>
      <c r="APO28" s="366"/>
      <c r="APP28" s="367"/>
      <c r="APQ28" s="368"/>
      <c r="APR28" s="369"/>
      <c r="APS28" s="361"/>
      <c r="APT28" s="361"/>
      <c r="APU28" s="362"/>
      <c r="APV28" s="363"/>
      <c r="APW28" s="364"/>
      <c r="APX28" s="365"/>
      <c r="APY28" s="366"/>
      <c r="APZ28" s="367"/>
      <c r="AQA28" s="368"/>
      <c r="AQB28" s="369"/>
      <c r="AQC28" s="361"/>
      <c r="AQD28" s="361"/>
      <c r="AQE28" s="362"/>
      <c r="AQF28" s="363"/>
      <c r="AQG28" s="364"/>
      <c r="AQH28" s="365"/>
      <c r="AQI28" s="366"/>
      <c r="AQJ28" s="367"/>
      <c r="AQK28" s="368"/>
      <c r="AQL28" s="369"/>
      <c r="AQM28" s="361"/>
      <c r="AQN28" s="361"/>
      <c r="AQO28" s="362"/>
      <c r="AQP28" s="363"/>
      <c r="AQQ28" s="364"/>
      <c r="AQR28" s="365"/>
      <c r="AQS28" s="366"/>
      <c r="AQT28" s="367"/>
      <c r="AQU28" s="368"/>
      <c r="AQV28" s="369"/>
      <c r="AQW28" s="361"/>
      <c r="AQX28" s="361"/>
      <c r="AQY28" s="362"/>
      <c r="AQZ28" s="363"/>
      <c r="ARA28" s="364"/>
      <c r="ARB28" s="365"/>
      <c r="ARC28" s="366"/>
      <c r="ARD28" s="367"/>
      <c r="ARE28" s="368"/>
      <c r="ARF28" s="369"/>
      <c r="ARG28" s="361"/>
      <c r="ARH28" s="361"/>
      <c r="ARI28" s="362"/>
      <c r="ARJ28" s="363"/>
      <c r="ARK28" s="364"/>
      <c r="ARL28" s="365"/>
      <c r="ARM28" s="366"/>
      <c r="ARN28" s="367"/>
      <c r="ARO28" s="368"/>
      <c r="ARP28" s="369"/>
      <c r="ARQ28" s="361"/>
      <c r="ARR28" s="361"/>
      <c r="ARS28" s="362"/>
      <c r="ART28" s="363"/>
      <c r="ARU28" s="364"/>
      <c r="ARV28" s="365"/>
      <c r="ARW28" s="366"/>
      <c r="ARX28" s="367"/>
      <c r="ARY28" s="368"/>
      <c r="ARZ28" s="369"/>
      <c r="ASA28" s="361"/>
      <c r="ASB28" s="361"/>
      <c r="ASC28" s="362"/>
      <c r="ASD28" s="363"/>
      <c r="ASE28" s="364"/>
      <c r="ASF28" s="365"/>
      <c r="ASG28" s="366"/>
      <c r="ASH28" s="367"/>
      <c r="ASI28" s="368"/>
      <c r="ASJ28" s="369"/>
      <c r="ASK28" s="361"/>
      <c r="ASL28" s="361"/>
      <c r="ASM28" s="362"/>
      <c r="ASN28" s="363"/>
      <c r="ASO28" s="364"/>
      <c r="ASP28" s="365"/>
      <c r="ASQ28" s="366"/>
      <c r="ASR28" s="367"/>
      <c r="ASS28" s="368"/>
      <c r="AST28" s="369"/>
      <c r="ASU28" s="361"/>
      <c r="ASV28" s="361"/>
      <c r="ASW28" s="362"/>
      <c r="ASX28" s="363"/>
      <c r="ASY28" s="364"/>
      <c r="ASZ28" s="365"/>
      <c r="ATA28" s="366"/>
      <c r="ATB28" s="367"/>
      <c r="ATC28" s="368"/>
      <c r="ATD28" s="369"/>
      <c r="ATE28" s="361"/>
      <c r="ATF28" s="361"/>
      <c r="ATG28" s="362"/>
      <c r="ATH28" s="363"/>
      <c r="ATI28" s="364"/>
      <c r="ATJ28" s="365"/>
      <c r="ATK28" s="366"/>
      <c r="ATL28" s="367"/>
      <c r="ATM28" s="368"/>
      <c r="ATN28" s="369"/>
      <c r="ATO28" s="361"/>
      <c r="ATP28" s="361"/>
      <c r="ATQ28" s="362"/>
      <c r="ATR28" s="363"/>
      <c r="ATS28" s="364"/>
      <c r="ATT28" s="365"/>
      <c r="ATU28" s="366"/>
      <c r="ATV28" s="367"/>
      <c r="ATW28" s="368"/>
      <c r="ATX28" s="369"/>
      <c r="ATY28" s="361"/>
      <c r="ATZ28" s="361"/>
      <c r="AUA28" s="362"/>
      <c r="AUB28" s="363"/>
      <c r="AUC28" s="364"/>
      <c r="AUD28" s="365"/>
      <c r="AUE28" s="366"/>
      <c r="AUF28" s="367"/>
      <c r="AUG28" s="368"/>
      <c r="AUH28" s="369"/>
      <c r="AUI28" s="361"/>
      <c r="AUJ28" s="361"/>
      <c r="AUK28" s="362"/>
      <c r="AUL28" s="363"/>
      <c r="AUM28" s="364"/>
      <c r="AUN28" s="365"/>
      <c r="AUO28" s="366"/>
      <c r="AUP28" s="367"/>
      <c r="AUQ28" s="368"/>
      <c r="AUR28" s="369"/>
      <c r="AUS28" s="361"/>
      <c r="AUT28" s="361"/>
      <c r="AUU28" s="362"/>
      <c r="AUV28" s="363"/>
      <c r="AUW28" s="364"/>
      <c r="AUX28" s="365"/>
      <c r="AUY28" s="366"/>
      <c r="AUZ28" s="367"/>
      <c r="AVA28" s="368"/>
      <c r="AVB28" s="369"/>
      <c r="AVC28" s="361"/>
      <c r="AVD28" s="361"/>
      <c r="AVE28" s="362"/>
      <c r="AVF28" s="363"/>
      <c r="AVG28" s="364"/>
      <c r="AVH28" s="365"/>
      <c r="AVI28" s="366"/>
      <c r="AVJ28" s="367"/>
      <c r="AVK28" s="368"/>
      <c r="AVL28" s="369"/>
      <c r="AVM28" s="361"/>
      <c r="AVN28" s="361"/>
      <c r="AVO28" s="362"/>
      <c r="AVP28" s="363"/>
      <c r="AVQ28" s="364"/>
      <c r="AVR28" s="365"/>
      <c r="AVS28" s="366"/>
      <c r="AVT28" s="367"/>
      <c r="AVU28" s="368"/>
      <c r="AVV28" s="369"/>
      <c r="AVW28" s="361"/>
      <c r="AVX28" s="361"/>
      <c r="AVY28" s="362"/>
      <c r="AVZ28" s="363"/>
      <c r="AWA28" s="364"/>
      <c r="AWB28" s="365"/>
      <c r="AWC28" s="366"/>
      <c r="AWD28" s="367"/>
      <c r="AWE28" s="368"/>
      <c r="AWF28" s="369"/>
      <c r="AWG28" s="361"/>
      <c r="AWH28" s="361"/>
      <c r="AWI28" s="362"/>
      <c r="AWJ28" s="363"/>
      <c r="AWK28" s="364"/>
      <c r="AWL28" s="365"/>
      <c r="AWM28" s="366"/>
      <c r="AWN28" s="367"/>
      <c r="AWO28" s="368"/>
      <c r="AWP28" s="369"/>
      <c r="AWQ28" s="361"/>
      <c r="AWR28" s="361"/>
      <c r="AWS28" s="362"/>
      <c r="AWT28" s="363"/>
      <c r="AWU28" s="364"/>
      <c r="AWV28" s="365"/>
      <c r="AWW28" s="366"/>
      <c r="AWX28" s="367"/>
      <c r="AWY28" s="368"/>
      <c r="AWZ28" s="369"/>
      <c r="AXA28" s="361"/>
      <c r="AXB28" s="361"/>
      <c r="AXC28" s="362"/>
      <c r="AXD28" s="363"/>
      <c r="AXE28" s="364"/>
      <c r="AXF28" s="365"/>
      <c r="AXG28" s="366"/>
      <c r="AXH28" s="367"/>
      <c r="AXI28" s="368"/>
      <c r="AXJ28" s="369"/>
      <c r="AXK28" s="361"/>
      <c r="AXL28" s="361"/>
      <c r="AXM28" s="362"/>
      <c r="AXN28" s="363"/>
      <c r="AXO28" s="364"/>
      <c r="AXP28" s="365"/>
      <c r="AXQ28" s="366"/>
      <c r="AXR28" s="367"/>
      <c r="AXS28" s="368"/>
      <c r="AXT28" s="369"/>
      <c r="AXU28" s="361"/>
      <c r="AXV28" s="361"/>
      <c r="AXW28" s="362"/>
      <c r="AXX28" s="363"/>
      <c r="AXY28" s="364"/>
      <c r="AXZ28" s="365"/>
      <c r="AYA28" s="366"/>
      <c r="AYB28" s="367"/>
      <c r="AYC28" s="368"/>
      <c r="AYD28" s="369"/>
      <c r="AYE28" s="361"/>
      <c r="AYF28" s="361"/>
      <c r="AYG28" s="362"/>
      <c r="AYH28" s="363"/>
      <c r="AYI28" s="364"/>
      <c r="AYJ28" s="365"/>
      <c r="AYK28" s="366"/>
      <c r="AYL28" s="367"/>
      <c r="AYM28" s="368"/>
      <c r="AYN28" s="369"/>
      <c r="AYO28" s="361"/>
      <c r="AYP28" s="361"/>
      <c r="AYQ28" s="362"/>
      <c r="AYR28" s="363"/>
      <c r="AYS28" s="364"/>
      <c r="AYT28" s="365"/>
      <c r="AYU28" s="366"/>
      <c r="AYV28" s="367"/>
      <c r="AYW28" s="368"/>
      <c r="AYX28" s="369"/>
      <c r="AYY28" s="361"/>
      <c r="AYZ28" s="361"/>
      <c r="AZA28" s="362"/>
      <c r="AZB28" s="363"/>
      <c r="AZC28" s="364"/>
      <c r="AZD28" s="365"/>
      <c r="AZE28" s="366"/>
      <c r="AZF28" s="367"/>
      <c r="AZG28" s="368"/>
      <c r="AZH28" s="369"/>
      <c r="AZI28" s="361"/>
      <c r="AZJ28" s="361"/>
      <c r="AZK28" s="362"/>
      <c r="AZL28" s="363"/>
      <c r="AZM28" s="364"/>
      <c r="AZN28" s="365"/>
      <c r="AZO28" s="366"/>
      <c r="AZP28" s="367"/>
      <c r="AZQ28" s="368"/>
      <c r="AZR28" s="369"/>
      <c r="AZS28" s="361"/>
      <c r="AZT28" s="361"/>
      <c r="AZU28" s="362"/>
      <c r="AZV28" s="363"/>
      <c r="AZW28" s="364"/>
      <c r="AZX28" s="365"/>
      <c r="AZY28" s="366"/>
      <c r="AZZ28" s="367"/>
      <c r="BAA28" s="368"/>
      <c r="BAB28" s="369"/>
      <c r="BAC28" s="361"/>
      <c r="BAD28" s="361"/>
      <c r="BAE28" s="362"/>
      <c r="BAF28" s="363"/>
      <c r="BAG28" s="364"/>
      <c r="BAH28" s="365"/>
      <c r="BAI28" s="366"/>
      <c r="BAJ28" s="367"/>
      <c r="BAK28" s="368"/>
      <c r="BAL28" s="369"/>
      <c r="BAM28" s="361"/>
      <c r="BAN28" s="361"/>
      <c r="BAO28" s="362"/>
      <c r="BAP28" s="363"/>
      <c r="BAQ28" s="364"/>
      <c r="BAR28" s="365"/>
      <c r="BAS28" s="366"/>
      <c r="BAT28" s="367"/>
      <c r="BAU28" s="368"/>
      <c r="BAV28" s="369"/>
      <c r="BAW28" s="361"/>
      <c r="BAX28" s="361"/>
      <c r="BAY28" s="362"/>
      <c r="BAZ28" s="363"/>
      <c r="BBA28" s="364"/>
      <c r="BBB28" s="365"/>
      <c r="BBC28" s="366"/>
      <c r="BBD28" s="367"/>
      <c r="BBE28" s="368"/>
      <c r="BBF28" s="369"/>
      <c r="BBG28" s="361"/>
      <c r="BBH28" s="361"/>
      <c r="BBI28" s="362"/>
      <c r="BBJ28" s="363"/>
      <c r="BBK28" s="364"/>
      <c r="BBL28" s="365"/>
      <c r="BBM28" s="366"/>
      <c r="BBN28" s="367"/>
      <c r="BBO28" s="368"/>
      <c r="BBP28" s="369"/>
      <c r="BBQ28" s="361"/>
      <c r="BBR28" s="361"/>
      <c r="BBS28" s="362"/>
      <c r="BBT28" s="363"/>
      <c r="BBU28" s="364"/>
      <c r="BBV28" s="365"/>
      <c r="BBW28" s="366"/>
      <c r="BBX28" s="367"/>
      <c r="BBY28" s="368"/>
      <c r="BBZ28" s="369"/>
      <c r="BCA28" s="361"/>
      <c r="BCB28" s="361"/>
      <c r="BCC28" s="362"/>
      <c r="BCD28" s="363"/>
      <c r="BCE28" s="364"/>
      <c r="BCF28" s="365"/>
      <c r="BCG28" s="366"/>
      <c r="BCH28" s="367"/>
      <c r="BCI28" s="368"/>
      <c r="BCJ28" s="369"/>
      <c r="BCK28" s="361"/>
      <c r="BCL28" s="361"/>
      <c r="BCM28" s="362"/>
      <c r="BCN28" s="363"/>
      <c r="BCO28" s="364"/>
      <c r="BCP28" s="365"/>
      <c r="BCQ28" s="366"/>
      <c r="BCR28" s="367"/>
      <c r="BCS28" s="368"/>
      <c r="BCT28" s="369"/>
      <c r="BCU28" s="361"/>
      <c r="BCV28" s="361"/>
      <c r="BCW28" s="362"/>
      <c r="BCX28" s="363"/>
      <c r="BCY28" s="364"/>
      <c r="BCZ28" s="365"/>
      <c r="BDA28" s="366"/>
      <c r="BDB28" s="367"/>
      <c r="BDC28" s="368"/>
      <c r="BDD28" s="369"/>
      <c r="BDE28" s="361"/>
      <c r="BDF28" s="361"/>
      <c r="BDG28" s="362"/>
      <c r="BDH28" s="363"/>
      <c r="BDI28" s="364"/>
      <c r="BDJ28" s="365"/>
      <c r="BDK28" s="366"/>
      <c r="BDL28" s="367"/>
      <c r="BDM28" s="368"/>
      <c r="BDN28" s="369"/>
      <c r="BDO28" s="361"/>
      <c r="BDP28" s="361"/>
      <c r="BDQ28" s="362"/>
      <c r="BDR28" s="363"/>
      <c r="BDS28" s="364"/>
      <c r="BDT28" s="365"/>
      <c r="BDU28" s="366"/>
      <c r="BDV28" s="367"/>
      <c r="BDW28" s="368"/>
      <c r="BDX28" s="369"/>
      <c r="BDY28" s="361"/>
      <c r="BDZ28" s="361"/>
      <c r="BEA28" s="362"/>
      <c r="BEB28" s="363"/>
      <c r="BEC28" s="364"/>
      <c r="BED28" s="365"/>
      <c r="BEE28" s="366"/>
      <c r="BEF28" s="367"/>
      <c r="BEG28" s="368"/>
      <c r="BEH28" s="369"/>
      <c r="BEI28" s="361"/>
      <c r="BEJ28" s="361"/>
      <c r="BEK28" s="362"/>
      <c r="BEL28" s="363"/>
      <c r="BEM28" s="364"/>
      <c r="BEN28" s="365"/>
      <c r="BEO28" s="366"/>
      <c r="BEP28" s="367"/>
      <c r="BEQ28" s="368"/>
      <c r="BER28" s="369"/>
      <c r="BES28" s="361"/>
      <c r="BET28" s="361"/>
      <c r="BEU28" s="362"/>
      <c r="BEV28" s="363"/>
      <c r="BEW28" s="364"/>
      <c r="BEX28" s="365"/>
      <c r="BEY28" s="366"/>
      <c r="BEZ28" s="367"/>
      <c r="BFA28" s="368"/>
      <c r="BFB28" s="369"/>
      <c r="BFC28" s="361"/>
      <c r="BFD28" s="361"/>
      <c r="BFE28" s="362"/>
      <c r="BFF28" s="363"/>
      <c r="BFG28" s="364"/>
      <c r="BFH28" s="365"/>
      <c r="BFI28" s="366"/>
      <c r="BFJ28" s="367"/>
      <c r="BFK28" s="368"/>
      <c r="BFL28" s="369"/>
      <c r="BFM28" s="361"/>
      <c r="BFN28" s="361"/>
      <c r="BFO28" s="362"/>
      <c r="BFP28" s="363"/>
      <c r="BFQ28" s="364"/>
      <c r="BFR28" s="365"/>
      <c r="BFS28" s="366"/>
      <c r="BFT28" s="367"/>
      <c r="BFU28" s="368"/>
      <c r="BFV28" s="369"/>
      <c r="BFW28" s="361"/>
      <c r="BFX28" s="361"/>
      <c r="BFY28" s="362"/>
      <c r="BFZ28" s="363"/>
      <c r="BGA28" s="364"/>
      <c r="BGB28" s="365"/>
      <c r="BGC28" s="366"/>
      <c r="BGD28" s="367"/>
      <c r="BGE28" s="368"/>
      <c r="BGF28" s="369"/>
      <c r="BGG28" s="361"/>
      <c r="BGH28" s="361"/>
      <c r="BGI28" s="362"/>
      <c r="BGJ28" s="363"/>
      <c r="BGK28" s="364"/>
      <c r="BGL28" s="365"/>
      <c r="BGM28" s="366"/>
      <c r="BGN28" s="367"/>
      <c r="BGO28" s="368"/>
      <c r="BGP28" s="369"/>
      <c r="BGQ28" s="361"/>
      <c r="BGR28" s="361"/>
      <c r="BGS28" s="362"/>
      <c r="BGT28" s="363"/>
      <c r="BGU28" s="364"/>
      <c r="BGV28" s="365"/>
      <c r="BGW28" s="366"/>
      <c r="BGX28" s="367"/>
      <c r="BGY28" s="368"/>
      <c r="BGZ28" s="369"/>
      <c r="BHA28" s="361"/>
      <c r="BHB28" s="361"/>
      <c r="BHC28" s="362"/>
      <c r="BHD28" s="363"/>
      <c r="BHE28" s="364"/>
      <c r="BHF28" s="365"/>
      <c r="BHG28" s="366"/>
      <c r="BHH28" s="367"/>
      <c r="BHI28" s="368"/>
      <c r="BHJ28" s="369"/>
      <c r="BHK28" s="361"/>
      <c r="BHL28" s="361"/>
      <c r="BHM28" s="362"/>
      <c r="BHN28" s="363"/>
      <c r="BHO28" s="364"/>
      <c r="BHP28" s="365"/>
      <c r="BHQ28" s="366"/>
      <c r="BHR28" s="367"/>
      <c r="BHS28" s="368"/>
      <c r="BHT28" s="369"/>
      <c r="BHU28" s="361"/>
      <c r="BHV28" s="361"/>
      <c r="BHW28" s="362"/>
      <c r="BHX28" s="363"/>
      <c r="BHY28" s="364"/>
      <c r="BHZ28" s="365"/>
      <c r="BIA28" s="366"/>
      <c r="BIB28" s="367"/>
      <c r="BIC28" s="368"/>
      <c r="BID28" s="369"/>
      <c r="BIE28" s="361"/>
      <c r="BIF28" s="361"/>
      <c r="BIG28" s="362"/>
      <c r="BIH28" s="363"/>
      <c r="BII28" s="364"/>
      <c r="BIJ28" s="365"/>
      <c r="BIK28" s="366"/>
      <c r="BIL28" s="367"/>
      <c r="BIM28" s="368"/>
      <c r="BIN28" s="369"/>
      <c r="BIO28" s="361"/>
      <c r="BIP28" s="361"/>
      <c r="BIQ28" s="362"/>
      <c r="BIR28" s="363"/>
      <c r="BIS28" s="364"/>
      <c r="BIT28" s="365"/>
      <c r="BIU28" s="366"/>
      <c r="BIV28" s="367"/>
      <c r="BIW28" s="368"/>
      <c r="BIX28" s="369"/>
      <c r="BIY28" s="361"/>
      <c r="BIZ28" s="361"/>
      <c r="BJA28" s="362"/>
      <c r="BJB28" s="363"/>
      <c r="BJC28" s="364"/>
      <c r="BJD28" s="365"/>
      <c r="BJE28" s="366"/>
      <c r="BJF28" s="367"/>
      <c r="BJG28" s="368"/>
      <c r="BJH28" s="369"/>
      <c r="BJI28" s="361"/>
      <c r="BJJ28" s="361"/>
      <c r="BJK28" s="362"/>
      <c r="BJL28" s="363"/>
      <c r="BJM28" s="364"/>
      <c r="BJN28" s="365"/>
      <c r="BJO28" s="366"/>
      <c r="BJP28" s="367"/>
      <c r="BJQ28" s="368"/>
      <c r="BJR28" s="369"/>
      <c r="BJS28" s="361"/>
      <c r="BJT28" s="361"/>
      <c r="BJU28" s="362"/>
      <c r="BJV28" s="363"/>
      <c r="BJW28" s="364"/>
      <c r="BJX28" s="365"/>
      <c r="BJY28" s="366"/>
      <c r="BJZ28" s="367"/>
      <c r="BKA28" s="368"/>
      <c r="BKB28" s="369"/>
      <c r="BKC28" s="361"/>
      <c r="BKD28" s="361"/>
      <c r="BKE28" s="362"/>
      <c r="BKF28" s="363"/>
      <c r="BKG28" s="364"/>
      <c r="BKH28" s="365"/>
      <c r="BKI28" s="366"/>
      <c r="BKJ28" s="367"/>
      <c r="BKK28" s="368"/>
      <c r="BKL28" s="369"/>
      <c r="BKM28" s="361"/>
      <c r="BKN28" s="361"/>
      <c r="BKO28" s="362"/>
      <c r="BKP28" s="363"/>
      <c r="BKQ28" s="364"/>
      <c r="BKR28" s="365"/>
      <c r="BKS28" s="366"/>
      <c r="BKT28" s="367"/>
      <c r="BKU28" s="368"/>
      <c r="BKV28" s="369"/>
      <c r="BKW28" s="361"/>
      <c r="BKX28" s="361"/>
      <c r="BKY28" s="362"/>
      <c r="BKZ28" s="363"/>
      <c r="BLA28" s="364"/>
      <c r="BLB28" s="365"/>
      <c r="BLC28" s="366"/>
      <c r="BLD28" s="367"/>
      <c r="BLE28" s="368"/>
      <c r="BLF28" s="369"/>
      <c r="BLG28" s="361"/>
      <c r="BLH28" s="361"/>
      <c r="BLI28" s="362"/>
      <c r="BLJ28" s="363"/>
      <c r="BLK28" s="364"/>
      <c r="BLL28" s="365"/>
      <c r="BLM28" s="366"/>
      <c r="BLN28" s="367"/>
      <c r="BLO28" s="368"/>
      <c r="BLP28" s="369"/>
      <c r="BLQ28" s="361"/>
      <c r="BLR28" s="361"/>
      <c r="BLS28" s="362"/>
      <c r="BLT28" s="363"/>
      <c r="BLU28" s="364"/>
      <c r="BLV28" s="365"/>
      <c r="BLW28" s="366"/>
      <c r="BLX28" s="367"/>
      <c r="BLY28" s="368"/>
      <c r="BLZ28" s="369"/>
      <c r="BMA28" s="361"/>
      <c r="BMB28" s="361"/>
      <c r="BMC28" s="362"/>
      <c r="BMD28" s="363"/>
      <c r="BME28" s="364"/>
      <c r="BMF28" s="365"/>
      <c r="BMG28" s="366"/>
      <c r="BMH28" s="367"/>
      <c r="BMI28" s="368"/>
      <c r="BMJ28" s="369"/>
      <c r="BMK28" s="361"/>
      <c r="BML28" s="361"/>
      <c r="BMM28" s="362"/>
      <c r="BMN28" s="363"/>
      <c r="BMO28" s="364"/>
      <c r="BMP28" s="365"/>
      <c r="BMQ28" s="366"/>
      <c r="BMR28" s="367"/>
      <c r="BMS28" s="368"/>
      <c r="BMT28" s="369"/>
      <c r="BMU28" s="361"/>
      <c r="BMV28" s="361"/>
      <c r="BMW28" s="362"/>
      <c r="BMX28" s="363"/>
      <c r="BMY28" s="364"/>
      <c r="BMZ28" s="365"/>
      <c r="BNA28" s="366"/>
      <c r="BNB28" s="367"/>
      <c r="BNC28" s="368"/>
      <c r="BND28" s="369"/>
      <c r="BNE28" s="361"/>
      <c r="BNF28" s="361"/>
      <c r="BNG28" s="362"/>
      <c r="BNH28" s="363"/>
      <c r="BNI28" s="364"/>
      <c r="BNJ28" s="365"/>
      <c r="BNK28" s="366"/>
      <c r="BNL28" s="367"/>
      <c r="BNM28" s="368"/>
      <c r="BNN28" s="369"/>
      <c r="BNO28" s="361"/>
      <c r="BNP28" s="361"/>
      <c r="BNQ28" s="362"/>
      <c r="BNR28" s="363"/>
      <c r="BNS28" s="364"/>
      <c r="BNT28" s="365"/>
      <c r="BNU28" s="366"/>
      <c r="BNV28" s="367"/>
      <c r="BNW28" s="368"/>
      <c r="BNX28" s="369"/>
      <c r="BNY28" s="361"/>
      <c r="BNZ28" s="361"/>
      <c r="BOA28" s="362"/>
      <c r="BOB28" s="363"/>
      <c r="BOC28" s="364"/>
      <c r="BOD28" s="365"/>
      <c r="BOE28" s="366"/>
      <c r="BOF28" s="367"/>
      <c r="BOG28" s="368"/>
      <c r="BOH28" s="369"/>
      <c r="BOI28" s="361"/>
      <c r="BOJ28" s="361"/>
      <c r="BOK28" s="362"/>
      <c r="BOL28" s="363"/>
      <c r="BOM28" s="364"/>
      <c r="BON28" s="365"/>
      <c r="BOO28" s="366"/>
      <c r="BOP28" s="367"/>
      <c r="BOQ28" s="368"/>
      <c r="BOR28" s="369"/>
      <c r="BOS28" s="361"/>
      <c r="BOT28" s="361"/>
      <c r="BOU28" s="362"/>
      <c r="BOV28" s="363"/>
      <c r="BOW28" s="364"/>
      <c r="BOX28" s="365"/>
      <c r="BOY28" s="366"/>
      <c r="BOZ28" s="367"/>
      <c r="BPA28" s="368"/>
      <c r="BPB28" s="369"/>
      <c r="BPC28" s="361"/>
      <c r="BPD28" s="361"/>
      <c r="BPE28" s="362"/>
      <c r="BPF28" s="363"/>
      <c r="BPG28" s="364"/>
      <c r="BPH28" s="365"/>
      <c r="BPI28" s="366"/>
      <c r="BPJ28" s="367"/>
      <c r="BPK28" s="368"/>
      <c r="BPL28" s="369"/>
      <c r="BPM28" s="361"/>
      <c r="BPN28" s="361"/>
      <c r="BPO28" s="362"/>
      <c r="BPP28" s="363"/>
      <c r="BPQ28" s="364"/>
      <c r="BPR28" s="365"/>
      <c r="BPS28" s="366"/>
      <c r="BPT28" s="367"/>
      <c r="BPU28" s="368"/>
      <c r="BPV28" s="369"/>
      <c r="BPW28" s="361"/>
      <c r="BPX28" s="361"/>
      <c r="BPY28" s="362"/>
      <c r="BPZ28" s="363"/>
      <c r="BQA28" s="364"/>
      <c r="BQB28" s="365"/>
      <c r="BQC28" s="366"/>
      <c r="BQD28" s="367"/>
      <c r="BQE28" s="368"/>
      <c r="BQF28" s="369"/>
      <c r="BQG28" s="361"/>
      <c r="BQH28" s="361"/>
      <c r="BQI28" s="362"/>
      <c r="BQJ28" s="363"/>
      <c r="BQK28" s="364"/>
      <c r="BQL28" s="365"/>
      <c r="BQM28" s="366"/>
      <c r="BQN28" s="367"/>
      <c r="BQO28" s="368"/>
      <c r="BQP28" s="369"/>
      <c r="BQQ28" s="361"/>
      <c r="BQR28" s="361"/>
      <c r="BQS28" s="362"/>
      <c r="BQT28" s="363"/>
      <c r="BQU28" s="364"/>
      <c r="BQV28" s="365"/>
      <c r="BQW28" s="366"/>
      <c r="BQX28" s="367"/>
      <c r="BQY28" s="368"/>
      <c r="BQZ28" s="369"/>
      <c r="BRA28" s="361"/>
      <c r="BRB28" s="361"/>
      <c r="BRC28" s="362"/>
      <c r="BRD28" s="363"/>
      <c r="BRE28" s="364"/>
      <c r="BRF28" s="365"/>
      <c r="BRG28" s="366"/>
      <c r="BRH28" s="367"/>
      <c r="BRI28" s="368"/>
      <c r="BRJ28" s="369"/>
      <c r="BRK28" s="361"/>
      <c r="BRL28" s="361"/>
      <c r="BRM28" s="362"/>
      <c r="BRN28" s="363"/>
      <c r="BRO28" s="364"/>
      <c r="BRP28" s="365"/>
      <c r="BRQ28" s="366"/>
      <c r="BRR28" s="367"/>
      <c r="BRS28" s="368"/>
      <c r="BRT28" s="369"/>
      <c r="BRU28" s="361"/>
      <c r="BRV28" s="361"/>
      <c r="BRW28" s="362"/>
      <c r="BRX28" s="363"/>
      <c r="BRY28" s="364"/>
      <c r="BRZ28" s="365"/>
      <c r="BSA28" s="366"/>
      <c r="BSB28" s="367"/>
      <c r="BSC28" s="368"/>
      <c r="BSD28" s="369"/>
      <c r="BSE28" s="361"/>
      <c r="BSF28" s="361"/>
      <c r="BSG28" s="362"/>
      <c r="BSH28" s="363"/>
      <c r="BSI28" s="364"/>
      <c r="BSJ28" s="365"/>
      <c r="BSK28" s="366"/>
      <c r="BSL28" s="367"/>
      <c r="BSM28" s="368"/>
      <c r="BSN28" s="369"/>
      <c r="BSO28" s="361"/>
      <c r="BSP28" s="361"/>
      <c r="BSQ28" s="362"/>
      <c r="BSR28" s="363"/>
      <c r="BSS28" s="364"/>
      <c r="BST28" s="365"/>
      <c r="BSU28" s="366"/>
      <c r="BSV28" s="367"/>
      <c r="BSW28" s="368"/>
      <c r="BSX28" s="369"/>
      <c r="BSY28" s="361"/>
      <c r="BSZ28" s="361"/>
      <c r="BTA28" s="362"/>
      <c r="BTB28" s="363"/>
      <c r="BTC28" s="364"/>
      <c r="BTD28" s="365"/>
      <c r="BTE28" s="366"/>
      <c r="BTF28" s="367"/>
      <c r="BTG28" s="368"/>
      <c r="BTH28" s="369"/>
      <c r="BTI28" s="361"/>
      <c r="BTJ28" s="361"/>
      <c r="BTK28" s="362"/>
      <c r="BTL28" s="363"/>
      <c r="BTM28" s="364"/>
      <c r="BTN28" s="365"/>
      <c r="BTO28" s="366"/>
      <c r="BTP28" s="367"/>
      <c r="BTQ28" s="368"/>
      <c r="BTR28" s="369"/>
      <c r="BTS28" s="361"/>
      <c r="BTT28" s="361"/>
      <c r="BTU28" s="362"/>
      <c r="BTV28" s="363"/>
      <c r="BTW28" s="364"/>
      <c r="BTX28" s="365"/>
      <c r="BTY28" s="366"/>
      <c r="BTZ28" s="367"/>
      <c r="BUA28" s="368"/>
      <c r="BUB28" s="369"/>
      <c r="BUC28" s="361"/>
      <c r="BUD28" s="361"/>
      <c r="BUE28" s="362"/>
      <c r="BUF28" s="363"/>
      <c r="BUG28" s="364"/>
      <c r="BUH28" s="365"/>
      <c r="BUI28" s="366"/>
      <c r="BUJ28" s="367"/>
      <c r="BUK28" s="368"/>
      <c r="BUL28" s="369"/>
      <c r="BUM28" s="361"/>
      <c r="BUN28" s="361"/>
      <c r="BUO28" s="362"/>
      <c r="BUP28" s="363"/>
      <c r="BUQ28" s="364"/>
      <c r="BUR28" s="365"/>
      <c r="BUS28" s="366"/>
      <c r="BUT28" s="367"/>
      <c r="BUU28" s="368"/>
      <c r="BUV28" s="369"/>
      <c r="BUW28" s="361"/>
      <c r="BUX28" s="361"/>
      <c r="BUY28" s="362"/>
      <c r="BUZ28" s="363"/>
      <c r="BVA28" s="364"/>
      <c r="BVB28" s="365"/>
      <c r="BVC28" s="366"/>
      <c r="BVD28" s="367"/>
      <c r="BVE28" s="368"/>
      <c r="BVF28" s="369"/>
      <c r="BVG28" s="361"/>
      <c r="BVH28" s="361"/>
      <c r="BVI28" s="362"/>
      <c r="BVJ28" s="363"/>
      <c r="BVK28" s="364"/>
      <c r="BVL28" s="365"/>
      <c r="BVM28" s="366"/>
      <c r="BVN28" s="367"/>
      <c r="BVO28" s="368"/>
      <c r="BVP28" s="369"/>
      <c r="BVQ28" s="361"/>
      <c r="BVR28" s="361"/>
      <c r="BVS28" s="362"/>
      <c r="BVT28" s="363"/>
      <c r="BVU28" s="364"/>
      <c r="BVV28" s="365"/>
      <c r="BVW28" s="366"/>
      <c r="BVX28" s="367"/>
      <c r="BVY28" s="368"/>
      <c r="BVZ28" s="369"/>
      <c r="BWA28" s="361"/>
      <c r="BWB28" s="361"/>
      <c r="BWC28" s="362"/>
      <c r="BWD28" s="363"/>
      <c r="BWE28" s="364"/>
      <c r="BWF28" s="365"/>
      <c r="BWG28" s="366"/>
      <c r="BWH28" s="367"/>
      <c r="BWI28" s="368"/>
      <c r="BWJ28" s="369"/>
      <c r="BWK28" s="361"/>
      <c r="BWL28" s="361"/>
      <c r="BWM28" s="362"/>
      <c r="BWN28" s="363"/>
      <c r="BWO28" s="364"/>
      <c r="BWP28" s="365"/>
      <c r="BWQ28" s="366"/>
      <c r="BWR28" s="367"/>
      <c r="BWS28" s="368"/>
      <c r="BWT28" s="369"/>
      <c r="BWU28" s="361"/>
      <c r="BWV28" s="361"/>
      <c r="BWW28" s="362"/>
      <c r="BWX28" s="363"/>
      <c r="BWY28" s="364"/>
      <c r="BWZ28" s="365"/>
      <c r="BXA28" s="366"/>
      <c r="BXB28" s="367"/>
      <c r="BXC28" s="368"/>
      <c r="BXD28" s="369"/>
      <c r="BXE28" s="361"/>
      <c r="BXF28" s="361"/>
      <c r="BXG28" s="362"/>
      <c r="BXH28" s="363"/>
      <c r="BXI28" s="364"/>
      <c r="BXJ28" s="365"/>
      <c r="BXK28" s="366"/>
      <c r="BXL28" s="367"/>
      <c r="BXM28" s="368"/>
      <c r="BXN28" s="369"/>
      <c r="BXO28" s="361"/>
      <c r="BXP28" s="361"/>
      <c r="BXQ28" s="362"/>
      <c r="BXR28" s="363"/>
      <c r="BXS28" s="364"/>
      <c r="BXT28" s="365"/>
      <c r="BXU28" s="366"/>
      <c r="BXV28" s="367"/>
      <c r="BXW28" s="368"/>
      <c r="BXX28" s="369"/>
      <c r="BXY28" s="361"/>
      <c r="BXZ28" s="361"/>
      <c r="BYA28" s="362"/>
      <c r="BYB28" s="363"/>
      <c r="BYC28" s="364"/>
      <c r="BYD28" s="365"/>
      <c r="BYE28" s="366"/>
      <c r="BYF28" s="367"/>
      <c r="BYG28" s="368"/>
      <c r="BYH28" s="369"/>
      <c r="BYI28" s="361"/>
      <c r="BYJ28" s="361"/>
      <c r="BYK28" s="362"/>
      <c r="BYL28" s="363"/>
      <c r="BYM28" s="364"/>
      <c r="BYN28" s="365"/>
      <c r="BYO28" s="366"/>
      <c r="BYP28" s="367"/>
      <c r="BYQ28" s="368"/>
      <c r="BYR28" s="369"/>
      <c r="BYS28" s="361"/>
      <c r="BYT28" s="361"/>
      <c r="BYU28" s="362"/>
      <c r="BYV28" s="363"/>
      <c r="BYW28" s="364"/>
      <c r="BYX28" s="365"/>
      <c r="BYY28" s="366"/>
      <c r="BYZ28" s="367"/>
      <c r="BZA28" s="368"/>
      <c r="BZB28" s="369"/>
      <c r="BZC28" s="361"/>
      <c r="BZD28" s="361"/>
      <c r="BZE28" s="362"/>
      <c r="BZF28" s="363"/>
      <c r="BZG28" s="364"/>
      <c r="BZH28" s="365"/>
      <c r="BZI28" s="366"/>
      <c r="BZJ28" s="367"/>
      <c r="BZK28" s="368"/>
      <c r="BZL28" s="369"/>
      <c r="BZM28" s="361"/>
      <c r="BZN28" s="361"/>
      <c r="BZO28" s="362"/>
      <c r="BZP28" s="363"/>
      <c r="BZQ28" s="364"/>
      <c r="BZR28" s="365"/>
      <c r="BZS28" s="366"/>
      <c r="BZT28" s="367"/>
      <c r="BZU28" s="368"/>
      <c r="BZV28" s="369"/>
      <c r="BZW28" s="361"/>
      <c r="BZX28" s="361"/>
      <c r="BZY28" s="362"/>
      <c r="BZZ28" s="363"/>
      <c r="CAA28" s="364"/>
      <c r="CAB28" s="365"/>
      <c r="CAC28" s="366"/>
      <c r="CAD28" s="367"/>
      <c r="CAE28" s="368"/>
      <c r="CAF28" s="369"/>
      <c r="CAG28" s="361"/>
      <c r="CAH28" s="361"/>
      <c r="CAI28" s="362"/>
      <c r="CAJ28" s="363"/>
      <c r="CAK28" s="364"/>
      <c r="CAL28" s="365"/>
      <c r="CAM28" s="366"/>
      <c r="CAN28" s="367"/>
      <c r="CAO28" s="368"/>
      <c r="CAP28" s="369"/>
      <c r="CAQ28" s="361"/>
      <c r="CAR28" s="361"/>
      <c r="CAS28" s="362"/>
      <c r="CAT28" s="363"/>
      <c r="CAU28" s="364"/>
      <c r="CAV28" s="365"/>
      <c r="CAW28" s="366"/>
      <c r="CAX28" s="367"/>
      <c r="CAY28" s="368"/>
      <c r="CAZ28" s="369"/>
      <c r="CBA28" s="361"/>
      <c r="CBB28" s="361"/>
      <c r="CBC28" s="362"/>
      <c r="CBD28" s="363"/>
      <c r="CBE28" s="364"/>
      <c r="CBF28" s="365"/>
      <c r="CBG28" s="366"/>
      <c r="CBH28" s="367"/>
      <c r="CBI28" s="368"/>
      <c r="CBJ28" s="369"/>
      <c r="CBK28" s="361"/>
      <c r="CBL28" s="361"/>
      <c r="CBM28" s="362"/>
      <c r="CBN28" s="363"/>
      <c r="CBO28" s="364"/>
      <c r="CBP28" s="365"/>
      <c r="CBQ28" s="366"/>
      <c r="CBR28" s="367"/>
      <c r="CBS28" s="368"/>
      <c r="CBT28" s="369"/>
      <c r="CBU28" s="361"/>
      <c r="CBV28" s="361"/>
      <c r="CBW28" s="362"/>
      <c r="CBX28" s="363"/>
      <c r="CBY28" s="364"/>
      <c r="CBZ28" s="365"/>
      <c r="CCA28" s="366"/>
      <c r="CCB28" s="367"/>
      <c r="CCC28" s="368"/>
      <c r="CCD28" s="369"/>
      <c r="CCE28" s="361"/>
      <c r="CCF28" s="361"/>
      <c r="CCG28" s="362"/>
      <c r="CCH28" s="363"/>
      <c r="CCI28" s="364"/>
      <c r="CCJ28" s="365"/>
      <c r="CCK28" s="366"/>
      <c r="CCL28" s="367"/>
      <c r="CCM28" s="368"/>
      <c r="CCN28" s="369"/>
      <c r="CCO28" s="361"/>
      <c r="CCP28" s="361"/>
      <c r="CCQ28" s="362"/>
      <c r="CCR28" s="363"/>
      <c r="CCS28" s="364"/>
      <c r="CCT28" s="365"/>
      <c r="CCU28" s="366"/>
      <c r="CCV28" s="367"/>
      <c r="CCW28" s="368"/>
      <c r="CCX28" s="369"/>
      <c r="CCY28" s="361"/>
      <c r="CCZ28" s="361"/>
      <c r="CDA28" s="362"/>
      <c r="CDB28" s="363"/>
      <c r="CDC28" s="364"/>
      <c r="CDD28" s="365"/>
      <c r="CDE28" s="366"/>
      <c r="CDF28" s="367"/>
      <c r="CDG28" s="368"/>
      <c r="CDH28" s="369"/>
      <c r="CDI28" s="361"/>
      <c r="CDJ28" s="361"/>
      <c r="CDK28" s="362"/>
      <c r="CDL28" s="363"/>
      <c r="CDM28" s="364"/>
      <c r="CDN28" s="365"/>
      <c r="CDO28" s="366"/>
      <c r="CDP28" s="367"/>
      <c r="CDQ28" s="368"/>
      <c r="CDR28" s="369"/>
      <c r="CDS28" s="361"/>
      <c r="CDT28" s="361"/>
      <c r="CDU28" s="362"/>
      <c r="CDV28" s="363"/>
      <c r="CDW28" s="364"/>
      <c r="CDX28" s="365"/>
      <c r="CDY28" s="366"/>
      <c r="CDZ28" s="367"/>
      <c r="CEA28" s="368"/>
      <c r="CEB28" s="369"/>
      <c r="CEC28" s="361"/>
      <c r="CED28" s="361"/>
      <c r="CEE28" s="362"/>
      <c r="CEF28" s="363"/>
      <c r="CEG28" s="364"/>
      <c r="CEH28" s="365"/>
      <c r="CEI28" s="366"/>
      <c r="CEJ28" s="367"/>
      <c r="CEK28" s="368"/>
      <c r="CEL28" s="369"/>
      <c r="CEM28" s="361"/>
      <c r="CEN28" s="361"/>
      <c r="CEO28" s="362"/>
      <c r="CEP28" s="363"/>
      <c r="CEQ28" s="364"/>
      <c r="CER28" s="365"/>
      <c r="CES28" s="366"/>
      <c r="CET28" s="367"/>
      <c r="CEU28" s="368"/>
      <c r="CEV28" s="369"/>
      <c r="CEW28" s="361"/>
      <c r="CEX28" s="361"/>
      <c r="CEY28" s="362"/>
      <c r="CEZ28" s="363"/>
      <c r="CFA28" s="364"/>
      <c r="CFB28" s="365"/>
      <c r="CFC28" s="366"/>
      <c r="CFD28" s="367"/>
      <c r="CFE28" s="368"/>
      <c r="CFF28" s="369"/>
      <c r="CFG28" s="361"/>
      <c r="CFH28" s="361"/>
      <c r="CFI28" s="362"/>
      <c r="CFJ28" s="363"/>
      <c r="CFK28" s="364"/>
      <c r="CFL28" s="365"/>
      <c r="CFM28" s="366"/>
      <c r="CFN28" s="367"/>
      <c r="CFO28" s="368"/>
      <c r="CFP28" s="369"/>
      <c r="CFQ28" s="361"/>
      <c r="CFR28" s="361"/>
      <c r="CFS28" s="362"/>
      <c r="CFT28" s="363"/>
      <c r="CFU28" s="364"/>
      <c r="CFV28" s="365"/>
      <c r="CFW28" s="366"/>
      <c r="CFX28" s="367"/>
      <c r="CFY28" s="368"/>
      <c r="CFZ28" s="369"/>
      <c r="CGA28" s="361"/>
      <c r="CGB28" s="361"/>
      <c r="CGC28" s="362"/>
      <c r="CGD28" s="363"/>
      <c r="CGE28" s="364"/>
      <c r="CGF28" s="365"/>
      <c r="CGG28" s="366"/>
      <c r="CGH28" s="367"/>
      <c r="CGI28" s="368"/>
      <c r="CGJ28" s="369"/>
      <c r="CGK28" s="361"/>
      <c r="CGL28" s="361"/>
      <c r="CGM28" s="362"/>
      <c r="CGN28" s="363"/>
      <c r="CGO28" s="364"/>
      <c r="CGP28" s="365"/>
      <c r="CGQ28" s="366"/>
      <c r="CGR28" s="367"/>
      <c r="CGS28" s="368"/>
      <c r="CGT28" s="369"/>
      <c r="CGU28" s="361"/>
      <c r="CGV28" s="361"/>
      <c r="CGW28" s="362"/>
      <c r="CGX28" s="363"/>
      <c r="CGY28" s="364"/>
      <c r="CGZ28" s="365"/>
      <c r="CHA28" s="366"/>
      <c r="CHB28" s="367"/>
      <c r="CHC28" s="368"/>
      <c r="CHD28" s="369"/>
      <c r="CHE28" s="361"/>
      <c r="CHF28" s="361"/>
      <c r="CHG28" s="362"/>
      <c r="CHH28" s="363"/>
      <c r="CHI28" s="364"/>
      <c r="CHJ28" s="365"/>
      <c r="CHK28" s="366"/>
      <c r="CHL28" s="367"/>
      <c r="CHM28" s="368"/>
      <c r="CHN28" s="369"/>
      <c r="CHO28" s="361"/>
      <c r="CHP28" s="361"/>
      <c r="CHQ28" s="362"/>
      <c r="CHR28" s="363"/>
      <c r="CHS28" s="364"/>
      <c r="CHT28" s="365"/>
      <c r="CHU28" s="366"/>
      <c r="CHV28" s="367"/>
      <c r="CHW28" s="368"/>
      <c r="CHX28" s="369"/>
      <c r="CHY28" s="361"/>
      <c r="CHZ28" s="361"/>
      <c r="CIA28" s="362"/>
      <c r="CIB28" s="363"/>
      <c r="CIC28" s="364"/>
      <c r="CID28" s="365"/>
      <c r="CIE28" s="366"/>
      <c r="CIF28" s="367"/>
      <c r="CIG28" s="368"/>
      <c r="CIH28" s="369"/>
      <c r="CII28" s="361"/>
      <c r="CIJ28" s="361"/>
      <c r="CIK28" s="362"/>
      <c r="CIL28" s="363"/>
      <c r="CIM28" s="364"/>
      <c r="CIN28" s="365"/>
      <c r="CIO28" s="366"/>
      <c r="CIP28" s="367"/>
      <c r="CIQ28" s="368"/>
      <c r="CIR28" s="369"/>
      <c r="CIS28" s="361"/>
      <c r="CIT28" s="361"/>
      <c r="CIU28" s="362"/>
      <c r="CIV28" s="363"/>
      <c r="CIW28" s="364"/>
      <c r="CIX28" s="365"/>
      <c r="CIY28" s="366"/>
      <c r="CIZ28" s="367"/>
      <c r="CJA28" s="368"/>
      <c r="CJB28" s="369"/>
      <c r="CJC28" s="361"/>
      <c r="CJD28" s="361"/>
      <c r="CJE28" s="362"/>
      <c r="CJF28" s="363"/>
      <c r="CJG28" s="364"/>
      <c r="CJH28" s="365"/>
      <c r="CJI28" s="366"/>
      <c r="CJJ28" s="367"/>
      <c r="CJK28" s="368"/>
      <c r="CJL28" s="369"/>
      <c r="CJM28" s="361"/>
      <c r="CJN28" s="361"/>
      <c r="CJO28" s="362"/>
      <c r="CJP28" s="363"/>
      <c r="CJQ28" s="364"/>
      <c r="CJR28" s="365"/>
      <c r="CJS28" s="366"/>
      <c r="CJT28" s="367"/>
      <c r="CJU28" s="368"/>
      <c r="CJV28" s="369"/>
      <c r="CJW28" s="361"/>
      <c r="CJX28" s="361"/>
      <c r="CJY28" s="362"/>
      <c r="CJZ28" s="363"/>
      <c r="CKA28" s="364"/>
      <c r="CKB28" s="365"/>
      <c r="CKC28" s="366"/>
      <c r="CKD28" s="367"/>
      <c r="CKE28" s="368"/>
      <c r="CKF28" s="369"/>
      <c r="CKG28" s="361"/>
      <c r="CKH28" s="361"/>
      <c r="CKI28" s="362"/>
      <c r="CKJ28" s="363"/>
      <c r="CKK28" s="364"/>
      <c r="CKL28" s="365"/>
      <c r="CKM28" s="366"/>
      <c r="CKN28" s="367"/>
      <c r="CKO28" s="368"/>
      <c r="CKP28" s="369"/>
      <c r="CKQ28" s="361"/>
      <c r="CKR28" s="361"/>
      <c r="CKS28" s="362"/>
      <c r="CKT28" s="363"/>
      <c r="CKU28" s="364"/>
      <c r="CKV28" s="365"/>
      <c r="CKW28" s="366"/>
      <c r="CKX28" s="367"/>
      <c r="CKY28" s="368"/>
      <c r="CKZ28" s="369"/>
      <c r="CLA28" s="361"/>
      <c r="CLB28" s="361"/>
      <c r="CLC28" s="362"/>
      <c r="CLD28" s="363"/>
      <c r="CLE28" s="364"/>
      <c r="CLF28" s="365"/>
      <c r="CLG28" s="366"/>
      <c r="CLH28" s="367"/>
      <c r="CLI28" s="368"/>
      <c r="CLJ28" s="369"/>
      <c r="CLK28" s="361"/>
      <c r="CLL28" s="361"/>
      <c r="CLM28" s="362"/>
      <c r="CLN28" s="363"/>
      <c r="CLO28" s="364"/>
      <c r="CLP28" s="365"/>
      <c r="CLQ28" s="366"/>
      <c r="CLR28" s="367"/>
      <c r="CLS28" s="368"/>
      <c r="CLT28" s="369"/>
      <c r="CLU28" s="361"/>
      <c r="CLV28" s="361"/>
      <c r="CLW28" s="362"/>
      <c r="CLX28" s="363"/>
      <c r="CLY28" s="364"/>
      <c r="CLZ28" s="365"/>
      <c r="CMA28" s="366"/>
      <c r="CMB28" s="367"/>
      <c r="CMC28" s="368"/>
      <c r="CMD28" s="369"/>
      <c r="CME28" s="361"/>
      <c r="CMF28" s="361"/>
      <c r="CMG28" s="362"/>
      <c r="CMH28" s="363"/>
      <c r="CMI28" s="364"/>
      <c r="CMJ28" s="365"/>
      <c r="CMK28" s="366"/>
      <c r="CML28" s="367"/>
      <c r="CMM28" s="368"/>
      <c r="CMN28" s="369"/>
      <c r="CMO28" s="361"/>
      <c r="CMP28" s="361"/>
      <c r="CMQ28" s="362"/>
      <c r="CMR28" s="363"/>
      <c r="CMS28" s="364"/>
      <c r="CMT28" s="365"/>
      <c r="CMU28" s="366"/>
      <c r="CMV28" s="367"/>
      <c r="CMW28" s="368"/>
      <c r="CMX28" s="369"/>
      <c r="CMY28" s="361"/>
      <c r="CMZ28" s="361"/>
      <c r="CNA28" s="362"/>
      <c r="CNB28" s="363"/>
      <c r="CNC28" s="364"/>
      <c r="CND28" s="365"/>
      <c r="CNE28" s="366"/>
      <c r="CNF28" s="367"/>
      <c r="CNG28" s="368"/>
      <c r="CNH28" s="369"/>
      <c r="CNI28" s="361"/>
      <c r="CNJ28" s="361"/>
      <c r="CNK28" s="362"/>
      <c r="CNL28" s="363"/>
      <c r="CNM28" s="364"/>
      <c r="CNN28" s="365"/>
      <c r="CNO28" s="366"/>
      <c r="CNP28" s="367"/>
      <c r="CNQ28" s="368"/>
      <c r="CNR28" s="369"/>
      <c r="CNS28" s="361"/>
      <c r="CNT28" s="361"/>
      <c r="CNU28" s="362"/>
      <c r="CNV28" s="363"/>
      <c r="CNW28" s="364"/>
      <c r="CNX28" s="365"/>
      <c r="CNY28" s="366"/>
      <c r="CNZ28" s="367"/>
      <c r="COA28" s="368"/>
      <c r="COB28" s="369"/>
      <c r="COC28" s="361"/>
      <c r="COD28" s="361"/>
      <c r="COE28" s="362"/>
      <c r="COF28" s="363"/>
      <c r="COG28" s="364"/>
      <c r="COH28" s="365"/>
      <c r="COI28" s="366"/>
      <c r="COJ28" s="367"/>
      <c r="COK28" s="368"/>
      <c r="COL28" s="369"/>
      <c r="COM28" s="361"/>
      <c r="CON28" s="361"/>
      <c r="COO28" s="362"/>
      <c r="COP28" s="363"/>
      <c r="COQ28" s="364"/>
      <c r="COR28" s="365"/>
      <c r="COS28" s="366"/>
      <c r="COT28" s="367"/>
      <c r="COU28" s="368"/>
      <c r="COV28" s="369"/>
      <c r="COW28" s="361"/>
      <c r="COX28" s="361"/>
      <c r="COY28" s="362"/>
      <c r="COZ28" s="363"/>
      <c r="CPA28" s="364"/>
      <c r="CPB28" s="365"/>
      <c r="CPC28" s="366"/>
      <c r="CPD28" s="367"/>
      <c r="CPE28" s="368"/>
      <c r="CPF28" s="369"/>
      <c r="CPG28" s="361"/>
      <c r="CPH28" s="361"/>
      <c r="CPI28" s="362"/>
      <c r="CPJ28" s="363"/>
      <c r="CPK28" s="364"/>
      <c r="CPL28" s="365"/>
      <c r="CPM28" s="366"/>
      <c r="CPN28" s="367"/>
      <c r="CPO28" s="368"/>
      <c r="CPP28" s="369"/>
      <c r="CPQ28" s="361"/>
      <c r="CPR28" s="361"/>
      <c r="CPS28" s="362"/>
      <c r="CPT28" s="363"/>
      <c r="CPU28" s="364"/>
      <c r="CPV28" s="365"/>
      <c r="CPW28" s="366"/>
      <c r="CPX28" s="367"/>
      <c r="CPY28" s="368"/>
      <c r="CPZ28" s="369"/>
      <c r="CQA28" s="361"/>
      <c r="CQB28" s="361"/>
      <c r="CQC28" s="362"/>
      <c r="CQD28" s="363"/>
      <c r="CQE28" s="364"/>
      <c r="CQF28" s="365"/>
      <c r="CQG28" s="366"/>
      <c r="CQH28" s="367"/>
      <c r="CQI28" s="368"/>
      <c r="CQJ28" s="369"/>
      <c r="CQK28" s="361"/>
      <c r="CQL28" s="361"/>
      <c r="CQM28" s="362"/>
      <c r="CQN28" s="363"/>
      <c r="CQO28" s="364"/>
      <c r="CQP28" s="365"/>
      <c r="CQQ28" s="366"/>
      <c r="CQR28" s="367"/>
      <c r="CQS28" s="368"/>
      <c r="CQT28" s="369"/>
      <c r="CQU28" s="361"/>
      <c r="CQV28" s="361"/>
      <c r="CQW28" s="362"/>
      <c r="CQX28" s="363"/>
      <c r="CQY28" s="364"/>
      <c r="CQZ28" s="365"/>
      <c r="CRA28" s="366"/>
      <c r="CRB28" s="367"/>
      <c r="CRC28" s="368"/>
      <c r="CRD28" s="369"/>
      <c r="CRE28" s="361"/>
      <c r="CRF28" s="361"/>
      <c r="CRG28" s="362"/>
      <c r="CRH28" s="363"/>
      <c r="CRI28" s="364"/>
      <c r="CRJ28" s="365"/>
      <c r="CRK28" s="366"/>
      <c r="CRL28" s="367"/>
      <c r="CRM28" s="368"/>
      <c r="CRN28" s="369"/>
      <c r="CRO28" s="361"/>
      <c r="CRP28" s="361"/>
      <c r="CRQ28" s="362"/>
      <c r="CRR28" s="363"/>
      <c r="CRS28" s="364"/>
      <c r="CRT28" s="365"/>
      <c r="CRU28" s="366"/>
      <c r="CRV28" s="367"/>
      <c r="CRW28" s="368"/>
      <c r="CRX28" s="369"/>
      <c r="CRY28" s="361"/>
      <c r="CRZ28" s="361"/>
      <c r="CSA28" s="362"/>
      <c r="CSB28" s="363"/>
      <c r="CSC28" s="364"/>
      <c r="CSD28" s="365"/>
      <c r="CSE28" s="366"/>
      <c r="CSF28" s="367"/>
      <c r="CSG28" s="368"/>
      <c r="CSH28" s="369"/>
      <c r="CSI28" s="361"/>
      <c r="CSJ28" s="361"/>
      <c r="CSK28" s="362"/>
      <c r="CSL28" s="363"/>
      <c r="CSM28" s="364"/>
      <c r="CSN28" s="365"/>
      <c r="CSO28" s="366"/>
      <c r="CSP28" s="367"/>
      <c r="CSQ28" s="368"/>
      <c r="CSR28" s="369"/>
      <c r="CSS28" s="361"/>
      <c r="CST28" s="361"/>
      <c r="CSU28" s="362"/>
      <c r="CSV28" s="363"/>
      <c r="CSW28" s="364"/>
      <c r="CSX28" s="365"/>
      <c r="CSY28" s="366"/>
      <c r="CSZ28" s="367"/>
      <c r="CTA28" s="368"/>
      <c r="CTB28" s="369"/>
      <c r="CTC28" s="361"/>
      <c r="CTD28" s="361"/>
      <c r="CTE28" s="362"/>
      <c r="CTF28" s="363"/>
      <c r="CTG28" s="364"/>
      <c r="CTH28" s="365"/>
      <c r="CTI28" s="366"/>
      <c r="CTJ28" s="367"/>
      <c r="CTK28" s="368"/>
      <c r="CTL28" s="369"/>
      <c r="CTM28" s="361"/>
      <c r="CTN28" s="361"/>
      <c r="CTO28" s="362"/>
      <c r="CTP28" s="363"/>
      <c r="CTQ28" s="364"/>
      <c r="CTR28" s="365"/>
      <c r="CTS28" s="366"/>
      <c r="CTT28" s="367"/>
      <c r="CTU28" s="368"/>
      <c r="CTV28" s="369"/>
      <c r="CTW28" s="361"/>
      <c r="CTX28" s="361"/>
      <c r="CTY28" s="362"/>
      <c r="CTZ28" s="363"/>
      <c r="CUA28" s="364"/>
      <c r="CUB28" s="365"/>
      <c r="CUC28" s="366"/>
      <c r="CUD28" s="367"/>
      <c r="CUE28" s="368"/>
      <c r="CUF28" s="369"/>
      <c r="CUG28" s="361"/>
      <c r="CUH28" s="361"/>
      <c r="CUI28" s="362"/>
      <c r="CUJ28" s="363"/>
      <c r="CUK28" s="364"/>
      <c r="CUL28" s="365"/>
      <c r="CUM28" s="366"/>
      <c r="CUN28" s="367"/>
      <c r="CUO28" s="368"/>
      <c r="CUP28" s="369"/>
      <c r="CUQ28" s="361"/>
      <c r="CUR28" s="361"/>
      <c r="CUS28" s="362"/>
      <c r="CUT28" s="363"/>
      <c r="CUU28" s="364"/>
      <c r="CUV28" s="365"/>
      <c r="CUW28" s="366"/>
      <c r="CUX28" s="367"/>
      <c r="CUY28" s="368"/>
      <c r="CUZ28" s="369"/>
      <c r="CVA28" s="361"/>
      <c r="CVB28" s="361"/>
      <c r="CVC28" s="362"/>
      <c r="CVD28" s="363"/>
      <c r="CVE28" s="364"/>
      <c r="CVF28" s="365"/>
      <c r="CVG28" s="366"/>
      <c r="CVH28" s="367"/>
      <c r="CVI28" s="368"/>
      <c r="CVJ28" s="369"/>
      <c r="CVK28" s="361"/>
      <c r="CVL28" s="361"/>
      <c r="CVM28" s="362"/>
      <c r="CVN28" s="363"/>
      <c r="CVO28" s="364"/>
      <c r="CVP28" s="365"/>
      <c r="CVQ28" s="366"/>
      <c r="CVR28" s="367"/>
      <c r="CVS28" s="368"/>
      <c r="CVT28" s="369"/>
      <c r="CVU28" s="361"/>
      <c r="CVV28" s="361"/>
      <c r="CVW28" s="362"/>
      <c r="CVX28" s="363"/>
      <c r="CVY28" s="364"/>
      <c r="CVZ28" s="365"/>
      <c r="CWA28" s="366"/>
      <c r="CWB28" s="367"/>
      <c r="CWC28" s="368"/>
      <c r="CWD28" s="369"/>
      <c r="CWE28" s="361"/>
      <c r="CWF28" s="361"/>
      <c r="CWG28" s="362"/>
      <c r="CWH28" s="363"/>
      <c r="CWI28" s="364"/>
      <c r="CWJ28" s="365"/>
      <c r="CWK28" s="366"/>
      <c r="CWL28" s="367"/>
      <c r="CWM28" s="368"/>
      <c r="CWN28" s="369"/>
      <c r="CWO28" s="361"/>
      <c r="CWP28" s="361"/>
      <c r="CWQ28" s="362"/>
      <c r="CWR28" s="363"/>
      <c r="CWS28" s="364"/>
      <c r="CWT28" s="365"/>
      <c r="CWU28" s="366"/>
      <c r="CWV28" s="367"/>
      <c r="CWW28" s="368"/>
      <c r="CWX28" s="369"/>
      <c r="CWY28" s="361"/>
      <c r="CWZ28" s="361"/>
      <c r="CXA28" s="362"/>
      <c r="CXB28" s="363"/>
      <c r="CXC28" s="364"/>
      <c r="CXD28" s="365"/>
      <c r="CXE28" s="366"/>
      <c r="CXF28" s="367"/>
      <c r="CXG28" s="368"/>
      <c r="CXH28" s="369"/>
      <c r="CXI28" s="361"/>
      <c r="CXJ28" s="361"/>
      <c r="CXK28" s="362"/>
      <c r="CXL28" s="363"/>
      <c r="CXM28" s="364"/>
      <c r="CXN28" s="365"/>
      <c r="CXO28" s="366"/>
      <c r="CXP28" s="367"/>
      <c r="CXQ28" s="368"/>
      <c r="CXR28" s="369"/>
      <c r="CXS28" s="361"/>
      <c r="CXT28" s="361"/>
      <c r="CXU28" s="362"/>
      <c r="CXV28" s="363"/>
      <c r="CXW28" s="364"/>
      <c r="CXX28" s="365"/>
      <c r="CXY28" s="366"/>
      <c r="CXZ28" s="367"/>
      <c r="CYA28" s="368"/>
      <c r="CYB28" s="369"/>
      <c r="CYC28" s="361"/>
      <c r="CYD28" s="361"/>
      <c r="CYE28" s="362"/>
      <c r="CYF28" s="363"/>
      <c r="CYG28" s="364"/>
      <c r="CYH28" s="365"/>
      <c r="CYI28" s="366"/>
      <c r="CYJ28" s="367"/>
      <c r="CYK28" s="368"/>
      <c r="CYL28" s="369"/>
      <c r="CYM28" s="361"/>
      <c r="CYN28" s="361"/>
      <c r="CYO28" s="362"/>
      <c r="CYP28" s="363"/>
      <c r="CYQ28" s="364"/>
      <c r="CYR28" s="365"/>
      <c r="CYS28" s="366"/>
      <c r="CYT28" s="367"/>
      <c r="CYU28" s="368"/>
      <c r="CYV28" s="369"/>
      <c r="CYW28" s="361"/>
      <c r="CYX28" s="361"/>
      <c r="CYY28" s="362"/>
      <c r="CYZ28" s="363"/>
      <c r="CZA28" s="364"/>
      <c r="CZB28" s="365"/>
      <c r="CZC28" s="366"/>
      <c r="CZD28" s="367"/>
      <c r="CZE28" s="368"/>
      <c r="CZF28" s="369"/>
      <c r="CZG28" s="361"/>
      <c r="CZH28" s="361"/>
      <c r="CZI28" s="362"/>
      <c r="CZJ28" s="363"/>
      <c r="CZK28" s="364"/>
      <c r="CZL28" s="365"/>
      <c r="CZM28" s="366"/>
      <c r="CZN28" s="367"/>
      <c r="CZO28" s="368"/>
      <c r="CZP28" s="369"/>
      <c r="CZQ28" s="361"/>
      <c r="CZR28" s="361"/>
      <c r="CZS28" s="362"/>
      <c r="CZT28" s="363"/>
      <c r="CZU28" s="364"/>
      <c r="CZV28" s="365"/>
      <c r="CZW28" s="366"/>
      <c r="CZX28" s="367"/>
      <c r="CZY28" s="368"/>
      <c r="CZZ28" s="369"/>
      <c r="DAA28" s="361"/>
      <c r="DAB28" s="361"/>
      <c r="DAC28" s="362"/>
      <c r="DAD28" s="363"/>
      <c r="DAE28" s="364"/>
      <c r="DAF28" s="365"/>
      <c r="DAG28" s="366"/>
      <c r="DAH28" s="367"/>
      <c r="DAI28" s="368"/>
      <c r="DAJ28" s="369"/>
      <c r="DAK28" s="361"/>
      <c r="DAL28" s="361"/>
      <c r="DAM28" s="362"/>
      <c r="DAN28" s="363"/>
      <c r="DAO28" s="364"/>
      <c r="DAP28" s="365"/>
      <c r="DAQ28" s="366"/>
      <c r="DAR28" s="367"/>
      <c r="DAS28" s="368"/>
      <c r="DAT28" s="369"/>
      <c r="DAU28" s="361"/>
      <c r="DAV28" s="361"/>
      <c r="DAW28" s="362"/>
      <c r="DAX28" s="363"/>
      <c r="DAY28" s="364"/>
      <c r="DAZ28" s="365"/>
      <c r="DBA28" s="366"/>
      <c r="DBB28" s="367"/>
      <c r="DBC28" s="368"/>
      <c r="DBD28" s="369"/>
      <c r="DBE28" s="361"/>
      <c r="DBF28" s="361"/>
      <c r="DBG28" s="362"/>
      <c r="DBH28" s="363"/>
      <c r="DBI28" s="364"/>
      <c r="DBJ28" s="365"/>
      <c r="DBK28" s="366"/>
      <c r="DBL28" s="367"/>
      <c r="DBM28" s="368"/>
      <c r="DBN28" s="369"/>
      <c r="DBO28" s="361"/>
      <c r="DBP28" s="361"/>
      <c r="DBQ28" s="362"/>
      <c r="DBR28" s="363"/>
      <c r="DBS28" s="364"/>
      <c r="DBT28" s="365"/>
      <c r="DBU28" s="366"/>
      <c r="DBV28" s="367"/>
      <c r="DBW28" s="368"/>
      <c r="DBX28" s="369"/>
      <c r="DBY28" s="361"/>
      <c r="DBZ28" s="361"/>
      <c r="DCA28" s="362"/>
      <c r="DCB28" s="363"/>
      <c r="DCC28" s="364"/>
      <c r="DCD28" s="365"/>
      <c r="DCE28" s="366"/>
      <c r="DCF28" s="367"/>
      <c r="DCG28" s="368"/>
      <c r="DCH28" s="369"/>
      <c r="DCI28" s="361"/>
      <c r="DCJ28" s="361"/>
      <c r="DCK28" s="362"/>
      <c r="DCL28" s="363"/>
      <c r="DCM28" s="364"/>
      <c r="DCN28" s="365"/>
      <c r="DCO28" s="366"/>
      <c r="DCP28" s="367"/>
      <c r="DCQ28" s="368"/>
      <c r="DCR28" s="369"/>
      <c r="DCS28" s="361"/>
      <c r="DCT28" s="361"/>
      <c r="DCU28" s="362"/>
      <c r="DCV28" s="363"/>
      <c r="DCW28" s="364"/>
      <c r="DCX28" s="365"/>
      <c r="DCY28" s="366"/>
      <c r="DCZ28" s="367"/>
      <c r="DDA28" s="368"/>
      <c r="DDB28" s="369"/>
      <c r="DDC28" s="361"/>
      <c r="DDD28" s="361"/>
      <c r="DDE28" s="362"/>
      <c r="DDF28" s="363"/>
      <c r="DDG28" s="364"/>
      <c r="DDH28" s="365"/>
      <c r="DDI28" s="366"/>
      <c r="DDJ28" s="367"/>
      <c r="DDK28" s="368"/>
      <c r="DDL28" s="369"/>
      <c r="DDM28" s="361"/>
      <c r="DDN28" s="361"/>
      <c r="DDO28" s="362"/>
      <c r="DDP28" s="363"/>
      <c r="DDQ28" s="364"/>
      <c r="DDR28" s="365"/>
      <c r="DDS28" s="366"/>
      <c r="DDT28" s="367"/>
      <c r="DDU28" s="368"/>
      <c r="DDV28" s="369"/>
      <c r="DDW28" s="361"/>
      <c r="DDX28" s="361"/>
      <c r="DDY28" s="362"/>
      <c r="DDZ28" s="363"/>
      <c r="DEA28" s="364"/>
      <c r="DEB28" s="365"/>
      <c r="DEC28" s="366"/>
      <c r="DED28" s="367"/>
      <c r="DEE28" s="368"/>
      <c r="DEF28" s="369"/>
      <c r="DEG28" s="361"/>
      <c r="DEH28" s="361"/>
      <c r="DEI28" s="362"/>
      <c r="DEJ28" s="363"/>
      <c r="DEK28" s="364"/>
      <c r="DEL28" s="365"/>
      <c r="DEM28" s="366"/>
      <c r="DEN28" s="367"/>
      <c r="DEO28" s="368"/>
      <c r="DEP28" s="369"/>
      <c r="DEQ28" s="361"/>
      <c r="DER28" s="361"/>
      <c r="DES28" s="362"/>
      <c r="DET28" s="363"/>
      <c r="DEU28" s="364"/>
      <c r="DEV28" s="365"/>
      <c r="DEW28" s="366"/>
      <c r="DEX28" s="367"/>
      <c r="DEY28" s="368"/>
      <c r="DEZ28" s="369"/>
      <c r="DFA28" s="361"/>
      <c r="DFB28" s="361"/>
      <c r="DFC28" s="362"/>
      <c r="DFD28" s="363"/>
      <c r="DFE28" s="364"/>
      <c r="DFF28" s="365"/>
      <c r="DFG28" s="366"/>
      <c r="DFH28" s="367"/>
      <c r="DFI28" s="368"/>
      <c r="DFJ28" s="369"/>
      <c r="DFK28" s="361"/>
      <c r="DFL28" s="361"/>
      <c r="DFM28" s="362"/>
      <c r="DFN28" s="363"/>
      <c r="DFO28" s="364"/>
      <c r="DFP28" s="365"/>
      <c r="DFQ28" s="366"/>
      <c r="DFR28" s="367"/>
      <c r="DFS28" s="368"/>
      <c r="DFT28" s="369"/>
      <c r="DFU28" s="361"/>
      <c r="DFV28" s="361"/>
      <c r="DFW28" s="362"/>
      <c r="DFX28" s="363"/>
      <c r="DFY28" s="364"/>
      <c r="DFZ28" s="365"/>
      <c r="DGA28" s="366"/>
      <c r="DGB28" s="367"/>
      <c r="DGC28" s="368"/>
      <c r="DGD28" s="369"/>
      <c r="DGE28" s="361"/>
      <c r="DGF28" s="361"/>
      <c r="DGG28" s="362"/>
      <c r="DGH28" s="363"/>
      <c r="DGI28" s="364"/>
      <c r="DGJ28" s="365"/>
      <c r="DGK28" s="366"/>
      <c r="DGL28" s="367"/>
      <c r="DGM28" s="368"/>
      <c r="DGN28" s="369"/>
      <c r="DGO28" s="361"/>
      <c r="DGP28" s="361"/>
      <c r="DGQ28" s="362"/>
      <c r="DGR28" s="363"/>
      <c r="DGS28" s="364"/>
      <c r="DGT28" s="365"/>
      <c r="DGU28" s="366"/>
      <c r="DGV28" s="367"/>
      <c r="DGW28" s="368"/>
      <c r="DGX28" s="369"/>
      <c r="DGY28" s="361"/>
      <c r="DGZ28" s="361"/>
      <c r="DHA28" s="362"/>
      <c r="DHB28" s="363"/>
      <c r="DHC28" s="364"/>
      <c r="DHD28" s="365"/>
      <c r="DHE28" s="366"/>
      <c r="DHF28" s="367"/>
      <c r="DHG28" s="368"/>
      <c r="DHH28" s="369"/>
      <c r="DHI28" s="361"/>
      <c r="DHJ28" s="361"/>
      <c r="DHK28" s="362"/>
      <c r="DHL28" s="363"/>
      <c r="DHM28" s="364"/>
      <c r="DHN28" s="365"/>
      <c r="DHO28" s="366"/>
      <c r="DHP28" s="367"/>
      <c r="DHQ28" s="368"/>
      <c r="DHR28" s="369"/>
      <c r="DHS28" s="361"/>
      <c r="DHT28" s="361"/>
      <c r="DHU28" s="362"/>
      <c r="DHV28" s="363"/>
      <c r="DHW28" s="364"/>
      <c r="DHX28" s="365"/>
      <c r="DHY28" s="366"/>
      <c r="DHZ28" s="367"/>
      <c r="DIA28" s="368"/>
      <c r="DIB28" s="369"/>
      <c r="DIC28" s="361"/>
      <c r="DID28" s="361"/>
      <c r="DIE28" s="362"/>
      <c r="DIF28" s="363"/>
      <c r="DIG28" s="364"/>
      <c r="DIH28" s="365"/>
      <c r="DII28" s="366"/>
      <c r="DIJ28" s="367"/>
      <c r="DIK28" s="368"/>
      <c r="DIL28" s="369"/>
      <c r="DIM28" s="361"/>
      <c r="DIN28" s="361"/>
      <c r="DIO28" s="362"/>
      <c r="DIP28" s="363"/>
      <c r="DIQ28" s="364"/>
      <c r="DIR28" s="365"/>
      <c r="DIS28" s="366"/>
      <c r="DIT28" s="367"/>
      <c r="DIU28" s="368"/>
      <c r="DIV28" s="369"/>
      <c r="DIW28" s="361"/>
      <c r="DIX28" s="361"/>
      <c r="DIY28" s="362"/>
      <c r="DIZ28" s="363"/>
      <c r="DJA28" s="364"/>
      <c r="DJB28" s="365"/>
      <c r="DJC28" s="366"/>
      <c r="DJD28" s="367"/>
      <c r="DJE28" s="368"/>
      <c r="DJF28" s="369"/>
      <c r="DJG28" s="361"/>
      <c r="DJH28" s="361"/>
      <c r="DJI28" s="362"/>
      <c r="DJJ28" s="363"/>
      <c r="DJK28" s="364"/>
      <c r="DJL28" s="365"/>
      <c r="DJM28" s="366"/>
      <c r="DJN28" s="367"/>
      <c r="DJO28" s="368"/>
      <c r="DJP28" s="369"/>
      <c r="DJQ28" s="361"/>
      <c r="DJR28" s="361"/>
      <c r="DJS28" s="362"/>
      <c r="DJT28" s="363"/>
      <c r="DJU28" s="364"/>
      <c r="DJV28" s="365"/>
      <c r="DJW28" s="366"/>
      <c r="DJX28" s="367"/>
      <c r="DJY28" s="368"/>
      <c r="DJZ28" s="369"/>
      <c r="DKA28" s="361"/>
      <c r="DKB28" s="361"/>
      <c r="DKC28" s="362"/>
      <c r="DKD28" s="363"/>
      <c r="DKE28" s="364"/>
      <c r="DKF28" s="365"/>
      <c r="DKG28" s="366"/>
      <c r="DKH28" s="367"/>
      <c r="DKI28" s="368"/>
      <c r="DKJ28" s="369"/>
      <c r="DKK28" s="361"/>
      <c r="DKL28" s="361"/>
      <c r="DKM28" s="362"/>
      <c r="DKN28" s="363"/>
      <c r="DKO28" s="364"/>
      <c r="DKP28" s="365"/>
      <c r="DKQ28" s="366"/>
      <c r="DKR28" s="367"/>
      <c r="DKS28" s="368"/>
      <c r="DKT28" s="369"/>
      <c r="DKU28" s="361"/>
      <c r="DKV28" s="361"/>
      <c r="DKW28" s="362"/>
      <c r="DKX28" s="363"/>
      <c r="DKY28" s="364"/>
      <c r="DKZ28" s="365"/>
      <c r="DLA28" s="366"/>
      <c r="DLB28" s="367"/>
      <c r="DLC28" s="368"/>
      <c r="DLD28" s="369"/>
      <c r="DLE28" s="361"/>
      <c r="DLF28" s="361"/>
      <c r="DLG28" s="362"/>
      <c r="DLH28" s="363"/>
      <c r="DLI28" s="364"/>
      <c r="DLJ28" s="365"/>
      <c r="DLK28" s="366"/>
      <c r="DLL28" s="367"/>
      <c r="DLM28" s="368"/>
      <c r="DLN28" s="369"/>
      <c r="DLO28" s="361"/>
      <c r="DLP28" s="361"/>
      <c r="DLQ28" s="362"/>
      <c r="DLR28" s="363"/>
      <c r="DLS28" s="364"/>
      <c r="DLT28" s="365"/>
      <c r="DLU28" s="366"/>
      <c r="DLV28" s="367"/>
      <c r="DLW28" s="368"/>
      <c r="DLX28" s="369"/>
      <c r="DLY28" s="361"/>
      <c r="DLZ28" s="361"/>
      <c r="DMA28" s="362"/>
      <c r="DMB28" s="363"/>
      <c r="DMC28" s="364"/>
      <c r="DMD28" s="365"/>
      <c r="DME28" s="366"/>
      <c r="DMF28" s="367"/>
      <c r="DMG28" s="368"/>
      <c r="DMH28" s="369"/>
      <c r="DMI28" s="361"/>
      <c r="DMJ28" s="361"/>
      <c r="DMK28" s="362"/>
      <c r="DML28" s="363"/>
      <c r="DMM28" s="364"/>
      <c r="DMN28" s="365"/>
      <c r="DMO28" s="366"/>
      <c r="DMP28" s="367"/>
      <c r="DMQ28" s="368"/>
      <c r="DMR28" s="369"/>
      <c r="DMS28" s="361"/>
      <c r="DMT28" s="361"/>
      <c r="DMU28" s="362"/>
      <c r="DMV28" s="363"/>
      <c r="DMW28" s="364"/>
      <c r="DMX28" s="365"/>
      <c r="DMY28" s="366"/>
      <c r="DMZ28" s="367"/>
      <c r="DNA28" s="368"/>
      <c r="DNB28" s="369"/>
      <c r="DNC28" s="361"/>
      <c r="DND28" s="361"/>
      <c r="DNE28" s="362"/>
      <c r="DNF28" s="363"/>
      <c r="DNG28" s="364"/>
      <c r="DNH28" s="365"/>
      <c r="DNI28" s="366"/>
      <c r="DNJ28" s="367"/>
      <c r="DNK28" s="368"/>
      <c r="DNL28" s="369"/>
      <c r="DNM28" s="361"/>
      <c r="DNN28" s="361"/>
      <c r="DNO28" s="362"/>
      <c r="DNP28" s="363"/>
      <c r="DNQ28" s="364"/>
      <c r="DNR28" s="365"/>
      <c r="DNS28" s="366"/>
      <c r="DNT28" s="367"/>
      <c r="DNU28" s="368"/>
      <c r="DNV28" s="369"/>
      <c r="DNW28" s="361"/>
      <c r="DNX28" s="361"/>
      <c r="DNY28" s="362"/>
      <c r="DNZ28" s="363"/>
      <c r="DOA28" s="364"/>
      <c r="DOB28" s="365"/>
      <c r="DOC28" s="366"/>
      <c r="DOD28" s="367"/>
      <c r="DOE28" s="368"/>
      <c r="DOF28" s="369"/>
      <c r="DOG28" s="361"/>
      <c r="DOH28" s="361"/>
      <c r="DOI28" s="362"/>
      <c r="DOJ28" s="363"/>
      <c r="DOK28" s="364"/>
      <c r="DOL28" s="365"/>
      <c r="DOM28" s="366"/>
      <c r="DON28" s="367"/>
      <c r="DOO28" s="368"/>
      <c r="DOP28" s="369"/>
      <c r="DOQ28" s="361"/>
      <c r="DOR28" s="361"/>
      <c r="DOS28" s="362"/>
      <c r="DOT28" s="363"/>
      <c r="DOU28" s="364"/>
      <c r="DOV28" s="365"/>
      <c r="DOW28" s="366"/>
      <c r="DOX28" s="367"/>
      <c r="DOY28" s="368"/>
      <c r="DOZ28" s="369"/>
      <c r="DPA28" s="361"/>
      <c r="DPB28" s="361"/>
      <c r="DPC28" s="362"/>
      <c r="DPD28" s="363"/>
      <c r="DPE28" s="364"/>
      <c r="DPF28" s="365"/>
      <c r="DPG28" s="366"/>
      <c r="DPH28" s="367"/>
      <c r="DPI28" s="368"/>
      <c r="DPJ28" s="369"/>
      <c r="DPK28" s="361"/>
      <c r="DPL28" s="361"/>
      <c r="DPM28" s="362"/>
      <c r="DPN28" s="363"/>
      <c r="DPO28" s="364"/>
      <c r="DPP28" s="365"/>
      <c r="DPQ28" s="366"/>
      <c r="DPR28" s="367"/>
      <c r="DPS28" s="368"/>
      <c r="DPT28" s="369"/>
      <c r="DPU28" s="361"/>
      <c r="DPV28" s="361"/>
      <c r="DPW28" s="362"/>
      <c r="DPX28" s="363"/>
      <c r="DPY28" s="364"/>
      <c r="DPZ28" s="365"/>
      <c r="DQA28" s="366"/>
      <c r="DQB28" s="367"/>
      <c r="DQC28" s="368"/>
      <c r="DQD28" s="369"/>
      <c r="DQE28" s="361"/>
      <c r="DQF28" s="361"/>
      <c r="DQG28" s="362"/>
      <c r="DQH28" s="363"/>
      <c r="DQI28" s="364"/>
      <c r="DQJ28" s="365"/>
      <c r="DQK28" s="366"/>
      <c r="DQL28" s="367"/>
      <c r="DQM28" s="368"/>
      <c r="DQN28" s="369"/>
      <c r="DQO28" s="361"/>
      <c r="DQP28" s="361"/>
      <c r="DQQ28" s="362"/>
      <c r="DQR28" s="363"/>
      <c r="DQS28" s="364"/>
      <c r="DQT28" s="365"/>
      <c r="DQU28" s="366"/>
      <c r="DQV28" s="367"/>
      <c r="DQW28" s="368"/>
      <c r="DQX28" s="369"/>
      <c r="DQY28" s="361"/>
      <c r="DQZ28" s="361"/>
      <c r="DRA28" s="362"/>
      <c r="DRB28" s="363"/>
      <c r="DRC28" s="364"/>
      <c r="DRD28" s="365"/>
      <c r="DRE28" s="366"/>
      <c r="DRF28" s="367"/>
      <c r="DRG28" s="368"/>
      <c r="DRH28" s="369"/>
      <c r="DRI28" s="361"/>
      <c r="DRJ28" s="361"/>
      <c r="DRK28" s="362"/>
      <c r="DRL28" s="363"/>
      <c r="DRM28" s="364"/>
      <c r="DRN28" s="365"/>
      <c r="DRO28" s="366"/>
      <c r="DRP28" s="367"/>
      <c r="DRQ28" s="368"/>
      <c r="DRR28" s="369"/>
      <c r="DRS28" s="361"/>
      <c r="DRT28" s="361"/>
      <c r="DRU28" s="362"/>
      <c r="DRV28" s="363"/>
      <c r="DRW28" s="364"/>
      <c r="DRX28" s="365"/>
      <c r="DRY28" s="366"/>
      <c r="DRZ28" s="367"/>
      <c r="DSA28" s="368"/>
      <c r="DSB28" s="369"/>
      <c r="DSC28" s="361"/>
      <c r="DSD28" s="361"/>
      <c r="DSE28" s="362"/>
      <c r="DSF28" s="363"/>
      <c r="DSG28" s="364"/>
      <c r="DSH28" s="365"/>
      <c r="DSI28" s="366"/>
      <c r="DSJ28" s="367"/>
      <c r="DSK28" s="368"/>
      <c r="DSL28" s="369"/>
      <c r="DSM28" s="361"/>
      <c r="DSN28" s="361"/>
      <c r="DSO28" s="362"/>
      <c r="DSP28" s="363"/>
      <c r="DSQ28" s="364"/>
      <c r="DSR28" s="365"/>
      <c r="DSS28" s="366"/>
      <c r="DST28" s="367"/>
      <c r="DSU28" s="368"/>
      <c r="DSV28" s="369"/>
      <c r="DSW28" s="361"/>
      <c r="DSX28" s="361"/>
      <c r="DSY28" s="362"/>
      <c r="DSZ28" s="363"/>
      <c r="DTA28" s="364"/>
      <c r="DTB28" s="365"/>
      <c r="DTC28" s="366"/>
      <c r="DTD28" s="367"/>
      <c r="DTE28" s="368"/>
      <c r="DTF28" s="369"/>
      <c r="DTG28" s="361"/>
      <c r="DTH28" s="361"/>
      <c r="DTI28" s="362"/>
      <c r="DTJ28" s="363"/>
      <c r="DTK28" s="364"/>
      <c r="DTL28" s="365"/>
      <c r="DTM28" s="366"/>
      <c r="DTN28" s="367"/>
      <c r="DTO28" s="368"/>
      <c r="DTP28" s="369"/>
      <c r="DTQ28" s="361"/>
      <c r="DTR28" s="361"/>
      <c r="DTS28" s="362"/>
      <c r="DTT28" s="363"/>
      <c r="DTU28" s="364"/>
      <c r="DTV28" s="365"/>
      <c r="DTW28" s="366"/>
      <c r="DTX28" s="367"/>
      <c r="DTY28" s="368"/>
      <c r="DTZ28" s="369"/>
      <c r="DUA28" s="361"/>
      <c r="DUB28" s="361"/>
      <c r="DUC28" s="362"/>
      <c r="DUD28" s="363"/>
      <c r="DUE28" s="364"/>
      <c r="DUF28" s="365"/>
      <c r="DUG28" s="366"/>
      <c r="DUH28" s="367"/>
      <c r="DUI28" s="368"/>
      <c r="DUJ28" s="369"/>
      <c r="DUK28" s="361"/>
      <c r="DUL28" s="361"/>
      <c r="DUM28" s="362"/>
      <c r="DUN28" s="363"/>
      <c r="DUO28" s="364"/>
      <c r="DUP28" s="365"/>
      <c r="DUQ28" s="366"/>
      <c r="DUR28" s="367"/>
      <c r="DUS28" s="368"/>
      <c r="DUT28" s="369"/>
      <c r="DUU28" s="361"/>
      <c r="DUV28" s="361"/>
      <c r="DUW28" s="362"/>
      <c r="DUX28" s="363"/>
      <c r="DUY28" s="364"/>
      <c r="DUZ28" s="365"/>
      <c r="DVA28" s="366"/>
      <c r="DVB28" s="367"/>
      <c r="DVC28" s="368"/>
      <c r="DVD28" s="369"/>
      <c r="DVE28" s="361"/>
      <c r="DVF28" s="361"/>
      <c r="DVG28" s="362"/>
      <c r="DVH28" s="363"/>
      <c r="DVI28" s="364"/>
      <c r="DVJ28" s="365"/>
      <c r="DVK28" s="366"/>
      <c r="DVL28" s="367"/>
      <c r="DVM28" s="368"/>
      <c r="DVN28" s="369"/>
      <c r="DVO28" s="361"/>
      <c r="DVP28" s="361"/>
      <c r="DVQ28" s="362"/>
      <c r="DVR28" s="363"/>
      <c r="DVS28" s="364"/>
      <c r="DVT28" s="365"/>
      <c r="DVU28" s="366"/>
      <c r="DVV28" s="367"/>
      <c r="DVW28" s="368"/>
      <c r="DVX28" s="369"/>
      <c r="DVY28" s="361"/>
      <c r="DVZ28" s="361"/>
      <c r="DWA28" s="362"/>
      <c r="DWB28" s="363"/>
      <c r="DWC28" s="364"/>
      <c r="DWD28" s="365"/>
      <c r="DWE28" s="366"/>
      <c r="DWF28" s="367"/>
      <c r="DWG28" s="368"/>
      <c r="DWH28" s="369"/>
      <c r="DWI28" s="361"/>
      <c r="DWJ28" s="361"/>
      <c r="DWK28" s="362"/>
      <c r="DWL28" s="363"/>
      <c r="DWM28" s="364"/>
      <c r="DWN28" s="365"/>
      <c r="DWO28" s="366"/>
      <c r="DWP28" s="367"/>
      <c r="DWQ28" s="368"/>
      <c r="DWR28" s="369"/>
      <c r="DWS28" s="361"/>
      <c r="DWT28" s="361"/>
      <c r="DWU28" s="362"/>
      <c r="DWV28" s="363"/>
      <c r="DWW28" s="364"/>
      <c r="DWX28" s="365"/>
      <c r="DWY28" s="366"/>
      <c r="DWZ28" s="367"/>
      <c r="DXA28" s="368"/>
      <c r="DXB28" s="369"/>
      <c r="DXC28" s="361"/>
      <c r="DXD28" s="361"/>
      <c r="DXE28" s="362"/>
      <c r="DXF28" s="363"/>
      <c r="DXG28" s="364"/>
      <c r="DXH28" s="365"/>
      <c r="DXI28" s="366"/>
      <c r="DXJ28" s="367"/>
      <c r="DXK28" s="368"/>
      <c r="DXL28" s="369"/>
      <c r="DXM28" s="361"/>
      <c r="DXN28" s="361"/>
      <c r="DXO28" s="362"/>
      <c r="DXP28" s="363"/>
      <c r="DXQ28" s="364"/>
      <c r="DXR28" s="365"/>
      <c r="DXS28" s="366"/>
      <c r="DXT28" s="367"/>
      <c r="DXU28" s="368"/>
      <c r="DXV28" s="369"/>
      <c r="DXW28" s="361"/>
      <c r="DXX28" s="361"/>
      <c r="DXY28" s="362"/>
      <c r="DXZ28" s="363"/>
      <c r="DYA28" s="364"/>
      <c r="DYB28" s="365"/>
      <c r="DYC28" s="366"/>
      <c r="DYD28" s="367"/>
      <c r="DYE28" s="368"/>
      <c r="DYF28" s="369"/>
      <c r="DYG28" s="361"/>
      <c r="DYH28" s="361"/>
      <c r="DYI28" s="362"/>
      <c r="DYJ28" s="363"/>
      <c r="DYK28" s="364"/>
      <c r="DYL28" s="365"/>
      <c r="DYM28" s="366"/>
      <c r="DYN28" s="367"/>
      <c r="DYO28" s="368"/>
      <c r="DYP28" s="369"/>
      <c r="DYQ28" s="361"/>
      <c r="DYR28" s="361"/>
      <c r="DYS28" s="362"/>
      <c r="DYT28" s="363"/>
      <c r="DYU28" s="364"/>
      <c r="DYV28" s="365"/>
      <c r="DYW28" s="366"/>
      <c r="DYX28" s="367"/>
      <c r="DYY28" s="368"/>
      <c r="DYZ28" s="369"/>
      <c r="DZA28" s="361"/>
      <c r="DZB28" s="361"/>
      <c r="DZC28" s="362"/>
      <c r="DZD28" s="363"/>
      <c r="DZE28" s="364"/>
      <c r="DZF28" s="365"/>
      <c r="DZG28" s="366"/>
      <c r="DZH28" s="367"/>
      <c r="DZI28" s="368"/>
      <c r="DZJ28" s="369"/>
      <c r="DZK28" s="361"/>
      <c r="DZL28" s="361"/>
      <c r="DZM28" s="362"/>
      <c r="DZN28" s="363"/>
      <c r="DZO28" s="364"/>
      <c r="DZP28" s="365"/>
      <c r="DZQ28" s="366"/>
      <c r="DZR28" s="367"/>
      <c r="DZS28" s="368"/>
      <c r="DZT28" s="369"/>
      <c r="DZU28" s="361"/>
      <c r="DZV28" s="361"/>
      <c r="DZW28" s="362"/>
      <c r="DZX28" s="363"/>
      <c r="DZY28" s="364"/>
      <c r="DZZ28" s="365"/>
      <c r="EAA28" s="366"/>
      <c r="EAB28" s="367"/>
      <c r="EAC28" s="368"/>
      <c r="EAD28" s="369"/>
      <c r="EAE28" s="361"/>
      <c r="EAF28" s="361"/>
      <c r="EAG28" s="362"/>
      <c r="EAH28" s="363"/>
      <c r="EAI28" s="364"/>
      <c r="EAJ28" s="365"/>
      <c r="EAK28" s="366"/>
      <c r="EAL28" s="367"/>
      <c r="EAM28" s="368"/>
      <c r="EAN28" s="369"/>
      <c r="EAO28" s="361"/>
      <c r="EAP28" s="361"/>
      <c r="EAQ28" s="362"/>
      <c r="EAR28" s="363"/>
      <c r="EAS28" s="364"/>
      <c r="EAT28" s="365"/>
      <c r="EAU28" s="366"/>
      <c r="EAV28" s="367"/>
      <c r="EAW28" s="368"/>
      <c r="EAX28" s="369"/>
      <c r="EAY28" s="361"/>
      <c r="EAZ28" s="361"/>
      <c r="EBA28" s="362"/>
      <c r="EBB28" s="363"/>
      <c r="EBC28" s="364"/>
      <c r="EBD28" s="365"/>
      <c r="EBE28" s="366"/>
      <c r="EBF28" s="367"/>
      <c r="EBG28" s="368"/>
      <c r="EBH28" s="369"/>
      <c r="EBI28" s="361"/>
      <c r="EBJ28" s="361"/>
      <c r="EBK28" s="362"/>
      <c r="EBL28" s="363"/>
      <c r="EBM28" s="364"/>
      <c r="EBN28" s="365"/>
      <c r="EBO28" s="366"/>
      <c r="EBP28" s="367"/>
      <c r="EBQ28" s="368"/>
      <c r="EBR28" s="369"/>
      <c r="EBS28" s="361"/>
      <c r="EBT28" s="361"/>
      <c r="EBU28" s="362"/>
      <c r="EBV28" s="363"/>
      <c r="EBW28" s="364"/>
      <c r="EBX28" s="365"/>
      <c r="EBY28" s="366"/>
      <c r="EBZ28" s="367"/>
      <c r="ECA28" s="368"/>
      <c r="ECB28" s="369"/>
      <c r="ECC28" s="361"/>
      <c r="ECD28" s="361"/>
      <c r="ECE28" s="362"/>
      <c r="ECF28" s="363"/>
      <c r="ECG28" s="364"/>
      <c r="ECH28" s="365"/>
      <c r="ECI28" s="366"/>
      <c r="ECJ28" s="367"/>
      <c r="ECK28" s="368"/>
      <c r="ECL28" s="369"/>
      <c r="ECM28" s="361"/>
      <c r="ECN28" s="361"/>
      <c r="ECO28" s="362"/>
      <c r="ECP28" s="363"/>
      <c r="ECQ28" s="364"/>
      <c r="ECR28" s="365"/>
      <c r="ECS28" s="366"/>
      <c r="ECT28" s="367"/>
      <c r="ECU28" s="368"/>
      <c r="ECV28" s="369"/>
      <c r="ECW28" s="361"/>
      <c r="ECX28" s="361"/>
      <c r="ECY28" s="362"/>
      <c r="ECZ28" s="363"/>
      <c r="EDA28" s="364"/>
      <c r="EDB28" s="365"/>
      <c r="EDC28" s="366"/>
      <c r="EDD28" s="367"/>
      <c r="EDE28" s="368"/>
      <c r="EDF28" s="369"/>
      <c r="EDG28" s="361"/>
      <c r="EDH28" s="361"/>
      <c r="EDI28" s="362"/>
      <c r="EDJ28" s="363"/>
      <c r="EDK28" s="364"/>
      <c r="EDL28" s="365"/>
      <c r="EDM28" s="366"/>
      <c r="EDN28" s="367"/>
      <c r="EDO28" s="368"/>
      <c r="EDP28" s="369"/>
      <c r="EDQ28" s="361"/>
      <c r="EDR28" s="361"/>
      <c r="EDS28" s="362"/>
      <c r="EDT28" s="363"/>
      <c r="EDU28" s="364"/>
      <c r="EDV28" s="365"/>
      <c r="EDW28" s="366"/>
      <c r="EDX28" s="367"/>
      <c r="EDY28" s="368"/>
      <c r="EDZ28" s="369"/>
      <c r="EEA28" s="361"/>
      <c r="EEB28" s="361"/>
      <c r="EEC28" s="362"/>
      <c r="EED28" s="363"/>
      <c r="EEE28" s="364"/>
      <c r="EEF28" s="365"/>
      <c r="EEG28" s="366"/>
      <c r="EEH28" s="367"/>
      <c r="EEI28" s="368"/>
      <c r="EEJ28" s="369"/>
      <c r="EEK28" s="361"/>
      <c r="EEL28" s="361"/>
      <c r="EEM28" s="362"/>
      <c r="EEN28" s="363"/>
      <c r="EEO28" s="364"/>
      <c r="EEP28" s="365"/>
      <c r="EEQ28" s="366"/>
      <c r="EER28" s="367"/>
      <c r="EES28" s="368"/>
      <c r="EET28" s="369"/>
      <c r="EEU28" s="361"/>
      <c r="EEV28" s="361"/>
      <c r="EEW28" s="362"/>
      <c r="EEX28" s="363"/>
      <c r="EEY28" s="364"/>
      <c r="EEZ28" s="365"/>
      <c r="EFA28" s="366"/>
      <c r="EFB28" s="367"/>
      <c r="EFC28" s="368"/>
      <c r="EFD28" s="369"/>
      <c r="EFE28" s="361"/>
      <c r="EFF28" s="361"/>
      <c r="EFG28" s="362"/>
      <c r="EFH28" s="363"/>
      <c r="EFI28" s="364"/>
      <c r="EFJ28" s="365"/>
      <c r="EFK28" s="366"/>
      <c r="EFL28" s="367"/>
      <c r="EFM28" s="368"/>
      <c r="EFN28" s="369"/>
      <c r="EFO28" s="361"/>
      <c r="EFP28" s="361"/>
      <c r="EFQ28" s="362"/>
      <c r="EFR28" s="363"/>
      <c r="EFS28" s="364"/>
      <c r="EFT28" s="365"/>
      <c r="EFU28" s="366"/>
      <c r="EFV28" s="367"/>
      <c r="EFW28" s="368"/>
      <c r="EFX28" s="369"/>
      <c r="EFY28" s="361"/>
      <c r="EFZ28" s="361"/>
      <c r="EGA28" s="362"/>
      <c r="EGB28" s="363"/>
      <c r="EGC28" s="364"/>
      <c r="EGD28" s="365"/>
      <c r="EGE28" s="366"/>
      <c r="EGF28" s="367"/>
      <c r="EGG28" s="368"/>
      <c r="EGH28" s="369"/>
      <c r="EGI28" s="361"/>
      <c r="EGJ28" s="361"/>
      <c r="EGK28" s="362"/>
      <c r="EGL28" s="363"/>
      <c r="EGM28" s="364"/>
      <c r="EGN28" s="365"/>
      <c r="EGO28" s="366"/>
      <c r="EGP28" s="367"/>
      <c r="EGQ28" s="368"/>
      <c r="EGR28" s="369"/>
      <c r="EGS28" s="361"/>
      <c r="EGT28" s="361"/>
      <c r="EGU28" s="362"/>
      <c r="EGV28" s="363"/>
      <c r="EGW28" s="364"/>
      <c r="EGX28" s="365"/>
      <c r="EGY28" s="366"/>
      <c r="EGZ28" s="367"/>
      <c r="EHA28" s="368"/>
      <c r="EHB28" s="369"/>
      <c r="EHC28" s="361"/>
      <c r="EHD28" s="361"/>
      <c r="EHE28" s="362"/>
      <c r="EHF28" s="363"/>
      <c r="EHG28" s="364"/>
      <c r="EHH28" s="365"/>
      <c r="EHI28" s="366"/>
      <c r="EHJ28" s="367"/>
      <c r="EHK28" s="368"/>
      <c r="EHL28" s="369"/>
      <c r="EHM28" s="361"/>
      <c r="EHN28" s="361"/>
      <c r="EHO28" s="362"/>
      <c r="EHP28" s="363"/>
      <c r="EHQ28" s="364"/>
      <c r="EHR28" s="365"/>
      <c r="EHS28" s="366"/>
      <c r="EHT28" s="367"/>
      <c r="EHU28" s="368"/>
      <c r="EHV28" s="369"/>
      <c r="EHW28" s="361"/>
      <c r="EHX28" s="361"/>
      <c r="EHY28" s="362"/>
      <c r="EHZ28" s="363"/>
      <c r="EIA28" s="364"/>
      <c r="EIB28" s="365"/>
      <c r="EIC28" s="366"/>
      <c r="EID28" s="367"/>
      <c r="EIE28" s="368"/>
      <c r="EIF28" s="369"/>
      <c r="EIG28" s="361"/>
      <c r="EIH28" s="361"/>
      <c r="EII28" s="362"/>
      <c r="EIJ28" s="363"/>
      <c r="EIK28" s="364"/>
      <c r="EIL28" s="365"/>
      <c r="EIM28" s="366"/>
      <c r="EIN28" s="367"/>
      <c r="EIO28" s="368"/>
      <c r="EIP28" s="369"/>
      <c r="EIQ28" s="361"/>
      <c r="EIR28" s="361"/>
      <c r="EIS28" s="362"/>
      <c r="EIT28" s="363"/>
      <c r="EIU28" s="364"/>
      <c r="EIV28" s="365"/>
      <c r="EIW28" s="366"/>
      <c r="EIX28" s="367"/>
      <c r="EIY28" s="368"/>
      <c r="EIZ28" s="369"/>
      <c r="EJA28" s="361"/>
      <c r="EJB28" s="361"/>
      <c r="EJC28" s="362"/>
      <c r="EJD28" s="363"/>
      <c r="EJE28" s="364"/>
      <c r="EJF28" s="365"/>
      <c r="EJG28" s="366"/>
      <c r="EJH28" s="367"/>
      <c r="EJI28" s="368"/>
      <c r="EJJ28" s="369"/>
      <c r="EJK28" s="361"/>
      <c r="EJL28" s="361"/>
      <c r="EJM28" s="362"/>
      <c r="EJN28" s="363"/>
      <c r="EJO28" s="364"/>
      <c r="EJP28" s="365"/>
      <c r="EJQ28" s="366"/>
      <c r="EJR28" s="367"/>
      <c r="EJS28" s="368"/>
      <c r="EJT28" s="369"/>
      <c r="EJU28" s="361"/>
      <c r="EJV28" s="361"/>
      <c r="EJW28" s="362"/>
      <c r="EJX28" s="363"/>
      <c r="EJY28" s="364"/>
      <c r="EJZ28" s="365"/>
      <c r="EKA28" s="366"/>
      <c r="EKB28" s="367"/>
      <c r="EKC28" s="368"/>
      <c r="EKD28" s="369"/>
      <c r="EKE28" s="361"/>
      <c r="EKF28" s="361"/>
      <c r="EKG28" s="362"/>
      <c r="EKH28" s="363"/>
      <c r="EKI28" s="364"/>
      <c r="EKJ28" s="365"/>
      <c r="EKK28" s="366"/>
      <c r="EKL28" s="367"/>
      <c r="EKM28" s="368"/>
      <c r="EKN28" s="369"/>
      <c r="EKO28" s="361"/>
      <c r="EKP28" s="361"/>
      <c r="EKQ28" s="362"/>
      <c r="EKR28" s="363"/>
      <c r="EKS28" s="364"/>
      <c r="EKT28" s="365"/>
      <c r="EKU28" s="366"/>
      <c r="EKV28" s="367"/>
      <c r="EKW28" s="368"/>
      <c r="EKX28" s="369"/>
      <c r="EKY28" s="361"/>
      <c r="EKZ28" s="361"/>
      <c r="ELA28" s="362"/>
      <c r="ELB28" s="363"/>
      <c r="ELC28" s="364"/>
      <c r="ELD28" s="365"/>
      <c r="ELE28" s="366"/>
      <c r="ELF28" s="367"/>
      <c r="ELG28" s="368"/>
      <c r="ELH28" s="369"/>
      <c r="ELI28" s="361"/>
      <c r="ELJ28" s="361"/>
      <c r="ELK28" s="362"/>
      <c r="ELL28" s="363"/>
      <c r="ELM28" s="364"/>
      <c r="ELN28" s="365"/>
      <c r="ELO28" s="366"/>
      <c r="ELP28" s="367"/>
      <c r="ELQ28" s="368"/>
      <c r="ELR28" s="369"/>
      <c r="ELS28" s="361"/>
      <c r="ELT28" s="361"/>
      <c r="ELU28" s="362"/>
      <c r="ELV28" s="363"/>
      <c r="ELW28" s="364"/>
      <c r="ELX28" s="365"/>
      <c r="ELY28" s="366"/>
      <c r="ELZ28" s="367"/>
      <c r="EMA28" s="368"/>
      <c r="EMB28" s="369"/>
      <c r="EMC28" s="361"/>
      <c r="EMD28" s="361"/>
      <c r="EME28" s="362"/>
      <c r="EMF28" s="363"/>
      <c r="EMG28" s="364"/>
      <c r="EMH28" s="365"/>
      <c r="EMI28" s="366"/>
      <c r="EMJ28" s="367"/>
      <c r="EMK28" s="368"/>
      <c r="EML28" s="369"/>
      <c r="EMM28" s="361"/>
      <c r="EMN28" s="361"/>
      <c r="EMO28" s="362"/>
      <c r="EMP28" s="363"/>
      <c r="EMQ28" s="364"/>
      <c r="EMR28" s="365"/>
      <c r="EMS28" s="366"/>
      <c r="EMT28" s="367"/>
      <c r="EMU28" s="368"/>
      <c r="EMV28" s="369"/>
      <c r="EMW28" s="361"/>
      <c r="EMX28" s="361"/>
      <c r="EMY28" s="362"/>
      <c r="EMZ28" s="363"/>
      <c r="ENA28" s="364"/>
      <c r="ENB28" s="365"/>
      <c r="ENC28" s="366"/>
      <c r="END28" s="367"/>
      <c r="ENE28" s="368"/>
      <c r="ENF28" s="369"/>
      <c r="ENG28" s="361"/>
      <c r="ENH28" s="361"/>
      <c r="ENI28" s="362"/>
      <c r="ENJ28" s="363"/>
      <c r="ENK28" s="364"/>
      <c r="ENL28" s="365"/>
      <c r="ENM28" s="366"/>
      <c r="ENN28" s="367"/>
      <c r="ENO28" s="368"/>
      <c r="ENP28" s="369"/>
      <c r="ENQ28" s="361"/>
      <c r="ENR28" s="361"/>
      <c r="ENS28" s="362"/>
      <c r="ENT28" s="363"/>
      <c r="ENU28" s="364"/>
      <c r="ENV28" s="365"/>
      <c r="ENW28" s="366"/>
      <c r="ENX28" s="367"/>
      <c r="ENY28" s="368"/>
      <c r="ENZ28" s="369"/>
      <c r="EOA28" s="361"/>
      <c r="EOB28" s="361"/>
      <c r="EOC28" s="362"/>
      <c r="EOD28" s="363"/>
      <c r="EOE28" s="364"/>
      <c r="EOF28" s="365"/>
      <c r="EOG28" s="366"/>
      <c r="EOH28" s="367"/>
      <c r="EOI28" s="368"/>
      <c r="EOJ28" s="369"/>
      <c r="EOK28" s="361"/>
      <c r="EOL28" s="361"/>
      <c r="EOM28" s="362"/>
      <c r="EON28" s="363"/>
      <c r="EOO28" s="364"/>
      <c r="EOP28" s="365"/>
      <c r="EOQ28" s="366"/>
      <c r="EOR28" s="367"/>
      <c r="EOS28" s="368"/>
      <c r="EOT28" s="369"/>
      <c r="EOU28" s="361"/>
      <c r="EOV28" s="361"/>
      <c r="EOW28" s="362"/>
      <c r="EOX28" s="363"/>
      <c r="EOY28" s="364"/>
      <c r="EOZ28" s="365"/>
      <c r="EPA28" s="366"/>
      <c r="EPB28" s="367"/>
      <c r="EPC28" s="368"/>
      <c r="EPD28" s="369"/>
      <c r="EPE28" s="361"/>
      <c r="EPF28" s="361"/>
      <c r="EPG28" s="362"/>
      <c r="EPH28" s="363"/>
      <c r="EPI28" s="364"/>
      <c r="EPJ28" s="365"/>
      <c r="EPK28" s="366"/>
      <c r="EPL28" s="367"/>
      <c r="EPM28" s="368"/>
      <c r="EPN28" s="369"/>
      <c r="EPO28" s="361"/>
      <c r="EPP28" s="361"/>
      <c r="EPQ28" s="362"/>
      <c r="EPR28" s="363"/>
      <c r="EPS28" s="364"/>
      <c r="EPT28" s="365"/>
      <c r="EPU28" s="366"/>
      <c r="EPV28" s="367"/>
      <c r="EPW28" s="368"/>
      <c r="EPX28" s="369"/>
      <c r="EPY28" s="361"/>
      <c r="EPZ28" s="361"/>
      <c r="EQA28" s="362"/>
      <c r="EQB28" s="363"/>
      <c r="EQC28" s="364"/>
      <c r="EQD28" s="365"/>
      <c r="EQE28" s="366"/>
      <c r="EQF28" s="367"/>
      <c r="EQG28" s="368"/>
      <c r="EQH28" s="369"/>
      <c r="EQI28" s="361"/>
      <c r="EQJ28" s="361"/>
      <c r="EQK28" s="362"/>
      <c r="EQL28" s="363"/>
      <c r="EQM28" s="364"/>
      <c r="EQN28" s="365"/>
      <c r="EQO28" s="366"/>
      <c r="EQP28" s="367"/>
      <c r="EQQ28" s="368"/>
      <c r="EQR28" s="369"/>
      <c r="EQS28" s="361"/>
      <c r="EQT28" s="361"/>
      <c r="EQU28" s="362"/>
      <c r="EQV28" s="363"/>
      <c r="EQW28" s="364"/>
      <c r="EQX28" s="365"/>
      <c r="EQY28" s="366"/>
      <c r="EQZ28" s="367"/>
      <c r="ERA28" s="368"/>
      <c r="ERB28" s="369"/>
      <c r="ERC28" s="361"/>
      <c r="ERD28" s="361"/>
      <c r="ERE28" s="362"/>
      <c r="ERF28" s="363"/>
      <c r="ERG28" s="364"/>
      <c r="ERH28" s="365"/>
      <c r="ERI28" s="366"/>
      <c r="ERJ28" s="367"/>
      <c r="ERK28" s="368"/>
      <c r="ERL28" s="369"/>
      <c r="ERM28" s="361"/>
      <c r="ERN28" s="361"/>
      <c r="ERO28" s="362"/>
      <c r="ERP28" s="363"/>
      <c r="ERQ28" s="364"/>
      <c r="ERR28" s="365"/>
      <c r="ERS28" s="366"/>
      <c r="ERT28" s="367"/>
      <c r="ERU28" s="368"/>
      <c r="ERV28" s="369"/>
      <c r="ERW28" s="361"/>
      <c r="ERX28" s="361"/>
      <c r="ERY28" s="362"/>
      <c r="ERZ28" s="363"/>
      <c r="ESA28" s="364"/>
      <c r="ESB28" s="365"/>
      <c r="ESC28" s="366"/>
      <c r="ESD28" s="367"/>
      <c r="ESE28" s="368"/>
      <c r="ESF28" s="369"/>
      <c r="ESG28" s="361"/>
      <c r="ESH28" s="361"/>
      <c r="ESI28" s="362"/>
      <c r="ESJ28" s="363"/>
      <c r="ESK28" s="364"/>
      <c r="ESL28" s="365"/>
      <c r="ESM28" s="366"/>
      <c r="ESN28" s="367"/>
      <c r="ESO28" s="368"/>
      <c r="ESP28" s="369"/>
      <c r="ESQ28" s="361"/>
      <c r="ESR28" s="361"/>
      <c r="ESS28" s="362"/>
      <c r="EST28" s="363"/>
      <c r="ESU28" s="364"/>
      <c r="ESV28" s="365"/>
      <c r="ESW28" s="366"/>
      <c r="ESX28" s="367"/>
      <c r="ESY28" s="368"/>
      <c r="ESZ28" s="369"/>
      <c r="ETA28" s="361"/>
      <c r="ETB28" s="361"/>
      <c r="ETC28" s="362"/>
      <c r="ETD28" s="363"/>
      <c r="ETE28" s="364"/>
      <c r="ETF28" s="365"/>
      <c r="ETG28" s="366"/>
      <c r="ETH28" s="367"/>
      <c r="ETI28" s="368"/>
      <c r="ETJ28" s="369"/>
      <c r="ETK28" s="361"/>
      <c r="ETL28" s="361"/>
      <c r="ETM28" s="362"/>
      <c r="ETN28" s="363"/>
      <c r="ETO28" s="364"/>
      <c r="ETP28" s="365"/>
      <c r="ETQ28" s="366"/>
      <c r="ETR28" s="367"/>
      <c r="ETS28" s="368"/>
      <c r="ETT28" s="369"/>
      <c r="ETU28" s="361"/>
      <c r="ETV28" s="361"/>
      <c r="ETW28" s="362"/>
      <c r="ETX28" s="363"/>
      <c r="ETY28" s="364"/>
      <c r="ETZ28" s="365"/>
      <c r="EUA28" s="366"/>
      <c r="EUB28" s="367"/>
      <c r="EUC28" s="368"/>
      <c r="EUD28" s="369"/>
      <c r="EUE28" s="361"/>
      <c r="EUF28" s="361"/>
      <c r="EUG28" s="362"/>
      <c r="EUH28" s="363"/>
      <c r="EUI28" s="364"/>
      <c r="EUJ28" s="365"/>
      <c r="EUK28" s="366"/>
      <c r="EUL28" s="367"/>
      <c r="EUM28" s="368"/>
      <c r="EUN28" s="369"/>
      <c r="EUO28" s="361"/>
      <c r="EUP28" s="361"/>
      <c r="EUQ28" s="362"/>
      <c r="EUR28" s="363"/>
      <c r="EUS28" s="364"/>
      <c r="EUT28" s="365"/>
      <c r="EUU28" s="366"/>
      <c r="EUV28" s="367"/>
      <c r="EUW28" s="368"/>
      <c r="EUX28" s="369"/>
      <c r="EUY28" s="361"/>
      <c r="EUZ28" s="361"/>
      <c r="EVA28" s="362"/>
      <c r="EVB28" s="363"/>
      <c r="EVC28" s="364"/>
      <c r="EVD28" s="365"/>
      <c r="EVE28" s="366"/>
      <c r="EVF28" s="367"/>
      <c r="EVG28" s="368"/>
      <c r="EVH28" s="369"/>
      <c r="EVI28" s="361"/>
      <c r="EVJ28" s="361"/>
      <c r="EVK28" s="362"/>
      <c r="EVL28" s="363"/>
      <c r="EVM28" s="364"/>
      <c r="EVN28" s="365"/>
      <c r="EVO28" s="366"/>
      <c r="EVP28" s="367"/>
      <c r="EVQ28" s="368"/>
      <c r="EVR28" s="369"/>
      <c r="EVS28" s="361"/>
      <c r="EVT28" s="361"/>
      <c r="EVU28" s="362"/>
      <c r="EVV28" s="363"/>
      <c r="EVW28" s="364"/>
      <c r="EVX28" s="365"/>
      <c r="EVY28" s="366"/>
      <c r="EVZ28" s="367"/>
      <c r="EWA28" s="368"/>
      <c r="EWB28" s="369"/>
      <c r="EWC28" s="361"/>
      <c r="EWD28" s="361"/>
      <c r="EWE28" s="362"/>
      <c r="EWF28" s="363"/>
      <c r="EWG28" s="364"/>
      <c r="EWH28" s="365"/>
      <c r="EWI28" s="366"/>
      <c r="EWJ28" s="367"/>
      <c r="EWK28" s="368"/>
      <c r="EWL28" s="369"/>
      <c r="EWM28" s="361"/>
      <c r="EWN28" s="361"/>
      <c r="EWO28" s="362"/>
      <c r="EWP28" s="363"/>
      <c r="EWQ28" s="364"/>
      <c r="EWR28" s="365"/>
      <c r="EWS28" s="366"/>
      <c r="EWT28" s="367"/>
      <c r="EWU28" s="368"/>
      <c r="EWV28" s="369"/>
      <c r="EWW28" s="361"/>
      <c r="EWX28" s="361"/>
      <c r="EWY28" s="362"/>
      <c r="EWZ28" s="363"/>
      <c r="EXA28" s="364"/>
      <c r="EXB28" s="365"/>
      <c r="EXC28" s="366"/>
      <c r="EXD28" s="367"/>
      <c r="EXE28" s="368"/>
      <c r="EXF28" s="369"/>
      <c r="EXG28" s="361"/>
      <c r="EXH28" s="361"/>
      <c r="EXI28" s="362"/>
      <c r="EXJ28" s="363"/>
      <c r="EXK28" s="364"/>
      <c r="EXL28" s="365"/>
      <c r="EXM28" s="366"/>
      <c r="EXN28" s="367"/>
      <c r="EXO28" s="368"/>
      <c r="EXP28" s="369"/>
      <c r="EXQ28" s="361"/>
      <c r="EXR28" s="361"/>
      <c r="EXS28" s="362"/>
      <c r="EXT28" s="363"/>
      <c r="EXU28" s="364"/>
      <c r="EXV28" s="365"/>
      <c r="EXW28" s="366"/>
      <c r="EXX28" s="367"/>
      <c r="EXY28" s="368"/>
      <c r="EXZ28" s="369"/>
      <c r="EYA28" s="361"/>
      <c r="EYB28" s="361"/>
      <c r="EYC28" s="362"/>
      <c r="EYD28" s="363"/>
      <c r="EYE28" s="364"/>
      <c r="EYF28" s="365"/>
      <c r="EYG28" s="366"/>
      <c r="EYH28" s="367"/>
      <c r="EYI28" s="368"/>
      <c r="EYJ28" s="369"/>
      <c r="EYK28" s="361"/>
      <c r="EYL28" s="361"/>
      <c r="EYM28" s="362"/>
      <c r="EYN28" s="363"/>
      <c r="EYO28" s="364"/>
      <c r="EYP28" s="365"/>
      <c r="EYQ28" s="366"/>
      <c r="EYR28" s="367"/>
      <c r="EYS28" s="368"/>
      <c r="EYT28" s="369"/>
      <c r="EYU28" s="361"/>
      <c r="EYV28" s="361"/>
      <c r="EYW28" s="362"/>
      <c r="EYX28" s="363"/>
      <c r="EYY28" s="364"/>
      <c r="EYZ28" s="365"/>
      <c r="EZA28" s="366"/>
      <c r="EZB28" s="367"/>
      <c r="EZC28" s="368"/>
      <c r="EZD28" s="369"/>
      <c r="EZE28" s="361"/>
      <c r="EZF28" s="361"/>
      <c r="EZG28" s="362"/>
      <c r="EZH28" s="363"/>
      <c r="EZI28" s="364"/>
      <c r="EZJ28" s="365"/>
      <c r="EZK28" s="366"/>
      <c r="EZL28" s="367"/>
      <c r="EZM28" s="368"/>
      <c r="EZN28" s="369"/>
      <c r="EZO28" s="361"/>
      <c r="EZP28" s="361"/>
      <c r="EZQ28" s="362"/>
      <c r="EZR28" s="363"/>
      <c r="EZS28" s="364"/>
      <c r="EZT28" s="365"/>
      <c r="EZU28" s="366"/>
      <c r="EZV28" s="367"/>
      <c r="EZW28" s="368"/>
      <c r="EZX28" s="369"/>
      <c r="EZY28" s="361"/>
      <c r="EZZ28" s="361"/>
      <c r="FAA28" s="362"/>
      <c r="FAB28" s="363"/>
      <c r="FAC28" s="364"/>
      <c r="FAD28" s="365"/>
      <c r="FAE28" s="366"/>
      <c r="FAF28" s="367"/>
      <c r="FAG28" s="368"/>
      <c r="FAH28" s="369"/>
      <c r="FAI28" s="361"/>
      <c r="FAJ28" s="361"/>
      <c r="FAK28" s="362"/>
      <c r="FAL28" s="363"/>
      <c r="FAM28" s="364"/>
      <c r="FAN28" s="365"/>
      <c r="FAO28" s="366"/>
      <c r="FAP28" s="367"/>
      <c r="FAQ28" s="368"/>
      <c r="FAR28" s="369"/>
      <c r="FAS28" s="361"/>
      <c r="FAT28" s="361"/>
      <c r="FAU28" s="362"/>
      <c r="FAV28" s="363"/>
      <c r="FAW28" s="364"/>
      <c r="FAX28" s="365"/>
      <c r="FAY28" s="366"/>
      <c r="FAZ28" s="367"/>
      <c r="FBA28" s="368"/>
      <c r="FBB28" s="369"/>
      <c r="FBC28" s="361"/>
      <c r="FBD28" s="361"/>
      <c r="FBE28" s="362"/>
      <c r="FBF28" s="363"/>
      <c r="FBG28" s="364"/>
      <c r="FBH28" s="365"/>
      <c r="FBI28" s="366"/>
      <c r="FBJ28" s="367"/>
      <c r="FBK28" s="368"/>
      <c r="FBL28" s="369"/>
      <c r="FBM28" s="361"/>
      <c r="FBN28" s="361"/>
      <c r="FBO28" s="362"/>
      <c r="FBP28" s="363"/>
      <c r="FBQ28" s="364"/>
      <c r="FBR28" s="365"/>
      <c r="FBS28" s="366"/>
      <c r="FBT28" s="367"/>
      <c r="FBU28" s="368"/>
      <c r="FBV28" s="369"/>
      <c r="FBW28" s="361"/>
      <c r="FBX28" s="361"/>
      <c r="FBY28" s="362"/>
      <c r="FBZ28" s="363"/>
      <c r="FCA28" s="364"/>
      <c r="FCB28" s="365"/>
      <c r="FCC28" s="366"/>
      <c r="FCD28" s="367"/>
      <c r="FCE28" s="368"/>
      <c r="FCF28" s="369"/>
      <c r="FCG28" s="361"/>
      <c r="FCH28" s="361"/>
      <c r="FCI28" s="362"/>
      <c r="FCJ28" s="363"/>
      <c r="FCK28" s="364"/>
      <c r="FCL28" s="365"/>
      <c r="FCM28" s="366"/>
      <c r="FCN28" s="367"/>
      <c r="FCO28" s="368"/>
      <c r="FCP28" s="369"/>
      <c r="FCQ28" s="361"/>
      <c r="FCR28" s="361"/>
      <c r="FCS28" s="362"/>
      <c r="FCT28" s="363"/>
      <c r="FCU28" s="364"/>
      <c r="FCV28" s="365"/>
      <c r="FCW28" s="366"/>
      <c r="FCX28" s="367"/>
      <c r="FCY28" s="368"/>
      <c r="FCZ28" s="369"/>
      <c r="FDA28" s="361"/>
      <c r="FDB28" s="361"/>
      <c r="FDC28" s="362"/>
      <c r="FDD28" s="363"/>
      <c r="FDE28" s="364"/>
      <c r="FDF28" s="365"/>
      <c r="FDG28" s="366"/>
      <c r="FDH28" s="367"/>
      <c r="FDI28" s="368"/>
      <c r="FDJ28" s="369"/>
      <c r="FDK28" s="361"/>
      <c r="FDL28" s="361"/>
      <c r="FDM28" s="362"/>
      <c r="FDN28" s="363"/>
      <c r="FDO28" s="364"/>
      <c r="FDP28" s="365"/>
      <c r="FDQ28" s="366"/>
      <c r="FDR28" s="367"/>
      <c r="FDS28" s="368"/>
      <c r="FDT28" s="369"/>
      <c r="FDU28" s="361"/>
      <c r="FDV28" s="361"/>
      <c r="FDW28" s="362"/>
      <c r="FDX28" s="363"/>
      <c r="FDY28" s="364"/>
      <c r="FDZ28" s="365"/>
      <c r="FEA28" s="366"/>
      <c r="FEB28" s="367"/>
      <c r="FEC28" s="368"/>
      <c r="FED28" s="369"/>
      <c r="FEE28" s="361"/>
      <c r="FEF28" s="361"/>
      <c r="FEG28" s="362"/>
      <c r="FEH28" s="363"/>
      <c r="FEI28" s="364"/>
      <c r="FEJ28" s="365"/>
      <c r="FEK28" s="366"/>
      <c r="FEL28" s="367"/>
      <c r="FEM28" s="368"/>
      <c r="FEN28" s="369"/>
      <c r="FEO28" s="361"/>
      <c r="FEP28" s="361"/>
      <c r="FEQ28" s="362"/>
      <c r="FER28" s="363"/>
      <c r="FES28" s="364"/>
      <c r="FET28" s="365"/>
      <c r="FEU28" s="366"/>
      <c r="FEV28" s="367"/>
      <c r="FEW28" s="368"/>
      <c r="FEX28" s="369"/>
      <c r="FEY28" s="361"/>
      <c r="FEZ28" s="361"/>
      <c r="FFA28" s="362"/>
      <c r="FFB28" s="363"/>
      <c r="FFC28" s="364"/>
      <c r="FFD28" s="365"/>
      <c r="FFE28" s="366"/>
      <c r="FFF28" s="367"/>
      <c r="FFG28" s="368"/>
      <c r="FFH28" s="369"/>
      <c r="FFI28" s="361"/>
      <c r="FFJ28" s="361"/>
      <c r="FFK28" s="362"/>
      <c r="FFL28" s="363"/>
      <c r="FFM28" s="364"/>
      <c r="FFN28" s="365"/>
      <c r="FFO28" s="366"/>
      <c r="FFP28" s="367"/>
      <c r="FFQ28" s="368"/>
      <c r="FFR28" s="369"/>
      <c r="FFS28" s="361"/>
      <c r="FFT28" s="361"/>
      <c r="FFU28" s="362"/>
      <c r="FFV28" s="363"/>
      <c r="FFW28" s="364"/>
      <c r="FFX28" s="365"/>
      <c r="FFY28" s="366"/>
      <c r="FFZ28" s="367"/>
      <c r="FGA28" s="368"/>
      <c r="FGB28" s="369"/>
      <c r="FGC28" s="361"/>
      <c r="FGD28" s="361"/>
      <c r="FGE28" s="362"/>
      <c r="FGF28" s="363"/>
      <c r="FGG28" s="364"/>
      <c r="FGH28" s="365"/>
      <c r="FGI28" s="366"/>
      <c r="FGJ28" s="367"/>
      <c r="FGK28" s="368"/>
      <c r="FGL28" s="369"/>
      <c r="FGM28" s="361"/>
      <c r="FGN28" s="361"/>
      <c r="FGO28" s="362"/>
      <c r="FGP28" s="363"/>
      <c r="FGQ28" s="364"/>
      <c r="FGR28" s="365"/>
      <c r="FGS28" s="366"/>
      <c r="FGT28" s="367"/>
      <c r="FGU28" s="368"/>
      <c r="FGV28" s="369"/>
      <c r="FGW28" s="361"/>
      <c r="FGX28" s="361"/>
      <c r="FGY28" s="362"/>
      <c r="FGZ28" s="363"/>
      <c r="FHA28" s="364"/>
      <c r="FHB28" s="365"/>
      <c r="FHC28" s="366"/>
      <c r="FHD28" s="367"/>
      <c r="FHE28" s="368"/>
      <c r="FHF28" s="369"/>
      <c r="FHG28" s="361"/>
      <c r="FHH28" s="361"/>
      <c r="FHI28" s="362"/>
      <c r="FHJ28" s="363"/>
      <c r="FHK28" s="364"/>
      <c r="FHL28" s="365"/>
      <c r="FHM28" s="366"/>
      <c r="FHN28" s="367"/>
      <c r="FHO28" s="368"/>
      <c r="FHP28" s="369"/>
      <c r="FHQ28" s="361"/>
      <c r="FHR28" s="361"/>
      <c r="FHS28" s="362"/>
      <c r="FHT28" s="363"/>
      <c r="FHU28" s="364"/>
      <c r="FHV28" s="365"/>
      <c r="FHW28" s="366"/>
      <c r="FHX28" s="367"/>
      <c r="FHY28" s="368"/>
      <c r="FHZ28" s="369"/>
      <c r="FIA28" s="361"/>
      <c r="FIB28" s="361"/>
      <c r="FIC28" s="362"/>
      <c r="FID28" s="363"/>
      <c r="FIE28" s="364"/>
      <c r="FIF28" s="365"/>
      <c r="FIG28" s="366"/>
      <c r="FIH28" s="367"/>
      <c r="FII28" s="368"/>
      <c r="FIJ28" s="369"/>
      <c r="FIK28" s="361"/>
      <c r="FIL28" s="361"/>
      <c r="FIM28" s="362"/>
      <c r="FIN28" s="363"/>
      <c r="FIO28" s="364"/>
      <c r="FIP28" s="365"/>
      <c r="FIQ28" s="366"/>
      <c r="FIR28" s="367"/>
      <c r="FIS28" s="368"/>
      <c r="FIT28" s="369"/>
      <c r="FIU28" s="361"/>
      <c r="FIV28" s="361"/>
      <c r="FIW28" s="362"/>
      <c r="FIX28" s="363"/>
      <c r="FIY28" s="364"/>
      <c r="FIZ28" s="365"/>
      <c r="FJA28" s="366"/>
      <c r="FJB28" s="367"/>
      <c r="FJC28" s="368"/>
      <c r="FJD28" s="369"/>
      <c r="FJE28" s="361"/>
      <c r="FJF28" s="361"/>
      <c r="FJG28" s="362"/>
      <c r="FJH28" s="363"/>
      <c r="FJI28" s="364"/>
      <c r="FJJ28" s="365"/>
      <c r="FJK28" s="366"/>
      <c r="FJL28" s="367"/>
      <c r="FJM28" s="368"/>
      <c r="FJN28" s="369"/>
      <c r="FJO28" s="361"/>
      <c r="FJP28" s="361"/>
      <c r="FJQ28" s="362"/>
      <c r="FJR28" s="363"/>
      <c r="FJS28" s="364"/>
      <c r="FJT28" s="365"/>
      <c r="FJU28" s="366"/>
      <c r="FJV28" s="367"/>
      <c r="FJW28" s="368"/>
      <c r="FJX28" s="369"/>
      <c r="FJY28" s="361"/>
      <c r="FJZ28" s="361"/>
      <c r="FKA28" s="362"/>
      <c r="FKB28" s="363"/>
      <c r="FKC28" s="364"/>
      <c r="FKD28" s="365"/>
      <c r="FKE28" s="366"/>
      <c r="FKF28" s="367"/>
      <c r="FKG28" s="368"/>
      <c r="FKH28" s="369"/>
      <c r="FKI28" s="361"/>
      <c r="FKJ28" s="361"/>
      <c r="FKK28" s="362"/>
      <c r="FKL28" s="363"/>
      <c r="FKM28" s="364"/>
      <c r="FKN28" s="365"/>
      <c r="FKO28" s="366"/>
      <c r="FKP28" s="367"/>
      <c r="FKQ28" s="368"/>
      <c r="FKR28" s="369"/>
      <c r="FKS28" s="361"/>
      <c r="FKT28" s="361"/>
      <c r="FKU28" s="362"/>
      <c r="FKV28" s="363"/>
      <c r="FKW28" s="364"/>
      <c r="FKX28" s="365"/>
      <c r="FKY28" s="366"/>
      <c r="FKZ28" s="367"/>
      <c r="FLA28" s="368"/>
      <c r="FLB28" s="369"/>
      <c r="FLC28" s="361"/>
      <c r="FLD28" s="361"/>
      <c r="FLE28" s="362"/>
      <c r="FLF28" s="363"/>
      <c r="FLG28" s="364"/>
      <c r="FLH28" s="365"/>
      <c r="FLI28" s="366"/>
      <c r="FLJ28" s="367"/>
      <c r="FLK28" s="368"/>
      <c r="FLL28" s="369"/>
      <c r="FLM28" s="361"/>
      <c r="FLN28" s="361"/>
      <c r="FLO28" s="362"/>
      <c r="FLP28" s="363"/>
      <c r="FLQ28" s="364"/>
      <c r="FLR28" s="365"/>
      <c r="FLS28" s="366"/>
      <c r="FLT28" s="367"/>
      <c r="FLU28" s="368"/>
      <c r="FLV28" s="369"/>
      <c r="FLW28" s="361"/>
      <c r="FLX28" s="361"/>
      <c r="FLY28" s="362"/>
      <c r="FLZ28" s="363"/>
      <c r="FMA28" s="364"/>
      <c r="FMB28" s="365"/>
      <c r="FMC28" s="366"/>
      <c r="FMD28" s="367"/>
      <c r="FME28" s="368"/>
      <c r="FMF28" s="369"/>
      <c r="FMG28" s="361"/>
      <c r="FMH28" s="361"/>
      <c r="FMI28" s="362"/>
      <c r="FMJ28" s="363"/>
      <c r="FMK28" s="364"/>
      <c r="FML28" s="365"/>
      <c r="FMM28" s="366"/>
      <c r="FMN28" s="367"/>
      <c r="FMO28" s="368"/>
      <c r="FMP28" s="369"/>
      <c r="FMQ28" s="361"/>
      <c r="FMR28" s="361"/>
      <c r="FMS28" s="362"/>
      <c r="FMT28" s="363"/>
      <c r="FMU28" s="364"/>
      <c r="FMV28" s="365"/>
      <c r="FMW28" s="366"/>
      <c r="FMX28" s="367"/>
      <c r="FMY28" s="368"/>
      <c r="FMZ28" s="369"/>
      <c r="FNA28" s="361"/>
      <c r="FNB28" s="361"/>
      <c r="FNC28" s="362"/>
      <c r="FND28" s="363"/>
      <c r="FNE28" s="364"/>
      <c r="FNF28" s="365"/>
      <c r="FNG28" s="366"/>
      <c r="FNH28" s="367"/>
      <c r="FNI28" s="368"/>
      <c r="FNJ28" s="369"/>
      <c r="FNK28" s="361"/>
      <c r="FNL28" s="361"/>
      <c r="FNM28" s="362"/>
      <c r="FNN28" s="363"/>
      <c r="FNO28" s="364"/>
      <c r="FNP28" s="365"/>
      <c r="FNQ28" s="366"/>
      <c r="FNR28" s="367"/>
      <c r="FNS28" s="368"/>
      <c r="FNT28" s="369"/>
      <c r="FNU28" s="361"/>
      <c r="FNV28" s="361"/>
      <c r="FNW28" s="362"/>
      <c r="FNX28" s="363"/>
      <c r="FNY28" s="364"/>
      <c r="FNZ28" s="365"/>
      <c r="FOA28" s="366"/>
      <c r="FOB28" s="367"/>
      <c r="FOC28" s="368"/>
      <c r="FOD28" s="369"/>
      <c r="FOE28" s="361"/>
      <c r="FOF28" s="361"/>
      <c r="FOG28" s="362"/>
      <c r="FOH28" s="363"/>
      <c r="FOI28" s="364"/>
      <c r="FOJ28" s="365"/>
      <c r="FOK28" s="366"/>
      <c r="FOL28" s="367"/>
      <c r="FOM28" s="368"/>
      <c r="FON28" s="369"/>
      <c r="FOO28" s="361"/>
      <c r="FOP28" s="361"/>
      <c r="FOQ28" s="362"/>
      <c r="FOR28" s="363"/>
      <c r="FOS28" s="364"/>
      <c r="FOT28" s="365"/>
      <c r="FOU28" s="366"/>
      <c r="FOV28" s="367"/>
      <c r="FOW28" s="368"/>
      <c r="FOX28" s="369"/>
      <c r="FOY28" s="361"/>
      <c r="FOZ28" s="361"/>
      <c r="FPA28" s="362"/>
      <c r="FPB28" s="363"/>
      <c r="FPC28" s="364"/>
      <c r="FPD28" s="365"/>
      <c r="FPE28" s="366"/>
      <c r="FPF28" s="367"/>
      <c r="FPG28" s="368"/>
      <c r="FPH28" s="369"/>
      <c r="FPI28" s="361"/>
      <c r="FPJ28" s="361"/>
      <c r="FPK28" s="362"/>
      <c r="FPL28" s="363"/>
      <c r="FPM28" s="364"/>
      <c r="FPN28" s="365"/>
      <c r="FPO28" s="366"/>
      <c r="FPP28" s="367"/>
      <c r="FPQ28" s="368"/>
      <c r="FPR28" s="369"/>
      <c r="FPS28" s="361"/>
      <c r="FPT28" s="361"/>
      <c r="FPU28" s="362"/>
      <c r="FPV28" s="363"/>
      <c r="FPW28" s="364"/>
      <c r="FPX28" s="365"/>
      <c r="FPY28" s="366"/>
      <c r="FPZ28" s="367"/>
      <c r="FQA28" s="368"/>
      <c r="FQB28" s="369"/>
      <c r="FQC28" s="361"/>
      <c r="FQD28" s="361"/>
      <c r="FQE28" s="362"/>
      <c r="FQF28" s="363"/>
      <c r="FQG28" s="364"/>
      <c r="FQH28" s="365"/>
      <c r="FQI28" s="366"/>
      <c r="FQJ28" s="367"/>
      <c r="FQK28" s="368"/>
      <c r="FQL28" s="369"/>
      <c r="FQM28" s="361"/>
      <c r="FQN28" s="361"/>
      <c r="FQO28" s="362"/>
      <c r="FQP28" s="363"/>
      <c r="FQQ28" s="364"/>
      <c r="FQR28" s="365"/>
      <c r="FQS28" s="366"/>
      <c r="FQT28" s="367"/>
      <c r="FQU28" s="368"/>
      <c r="FQV28" s="369"/>
      <c r="FQW28" s="361"/>
      <c r="FQX28" s="361"/>
      <c r="FQY28" s="362"/>
      <c r="FQZ28" s="363"/>
      <c r="FRA28" s="364"/>
      <c r="FRB28" s="365"/>
      <c r="FRC28" s="366"/>
      <c r="FRD28" s="367"/>
      <c r="FRE28" s="368"/>
      <c r="FRF28" s="369"/>
      <c r="FRG28" s="361"/>
      <c r="FRH28" s="361"/>
      <c r="FRI28" s="362"/>
      <c r="FRJ28" s="363"/>
      <c r="FRK28" s="364"/>
      <c r="FRL28" s="365"/>
      <c r="FRM28" s="366"/>
      <c r="FRN28" s="367"/>
      <c r="FRO28" s="368"/>
      <c r="FRP28" s="369"/>
      <c r="FRQ28" s="361"/>
      <c r="FRR28" s="361"/>
      <c r="FRS28" s="362"/>
      <c r="FRT28" s="363"/>
      <c r="FRU28" s="364"/>
      <c r="FRV28" s="365"/>
      <c r="FRW28" s="366"/>
      <c r="FRX28" s="367"/>
      <c r="FRY28" s="368"/>
      <c r="FRZ28" s="369"/>
      <c r="FSA28" s="361"/>
      <c r="FSB28" s="361"/>
      <c r="FSC28" s="362"/>
      <c r="FSD28" s="363"/>
      <c r="FSE28" s="364"/>
      <c r="FSF28" s="365"/>
      <c r="FSG28" s="366"/>
      <c r="FSH28" s="367"/>
      <c r="FSI28" s="368"/>
      <c r="FSJ28" s="369"/>
      <c r="FSK28" s="361"/>
      <c r="FSL28" s="361"/>
      <c r="FSM28" s="362"/>
      <c r="FSN28" s="363"/>
      <c r="FSO28" s="364"/>
      <c r="FSP28" s="365"/>
      <c r="FSQ28" s="366"/>
      <c r="FSR28" s="367"/>
      <c r="FSS28" s="368"/>
      <c r="FST28" s="369"/>
      <c r="FSU28" s="361"/>
      <c r="FSV28" s="361"/>
      <c r="FSW28" s="362"/>
      <c r="FSX28" s="363"/>
      <c r="FSY28" s="364"/>
      <c r="FSZ28" s="365"/>
      <c r="FTA28" s="366"/>
      <c r="FTB28" s="367"/>
      <c r="FTC28" s="368"/>
      <c r="FTD28" s="369"/>
      <c r="FTE28" s="361"/>
      <c r="FTF28" s="361"/>
      <c r="FTG28" s="362"/>
      <c r="FTH28" s="363"/>
      <c r="FTI28" s="364"/>
      <c r="FTJ28" s="365"/>
      <c r="FTK28" s="366"/>
      <c r="FTL28" s="367"/>
      <c r="FTM28" s="368"/>
      <c r="FTN28" s="369"/>
      <c r="FTO28" s="361"/>
      <c r="FTP28" s="361"/>
      <c r="FTQ28" s="362"/>
      <c r="FTR28" s="363"/>
      <c r="FTS28" s="364"/>
      <c r="FTT28" s="365"/>
      <c r="FTU28" s="366"/>
      <c r="FTV28" s="367"/>
      <c r="FTW28" s="368"/>
      <c r="FTX28" s="369"/>
      <c r="FTY28" s="361"/>
      <c r="FTZ28" s="361"/>
      <c r="FUA28" s="362"/>
      <c r="FUB28" s="363"/>
      <c r="FUC28" s="364"/>
      <c r="FUD28" s="365"/>
      <c r="FUE28" s="366"/>
      <c r="FUF28" s="367"/>
      <c r="FUG28" s="368"/>
      <c r="FUH28" s="369"/>
      <c r="FUI28" s="361"/>
      <c r="FUJ28" s="361"/>
      <c r="FUK28" s="362"/>
      <c r="FUL28" s="363"/>
      <c r="FUM28" s="364"/>
      <c r="FUN28" s="365"/>
      <c r="FUO28" s="366"/>
      <c r="FUP28" s="367"/>
      <c r="FUQ28" s="368"/>
      <c r="FUR28" s="369"/>
      <c r="FUS28" s="361"/>
      <c r="FUT28" s="361"/>
      <c r="FUU28" s="362"/>
      <c r="FUV28" s="363"/>
      <c r="FUW28" s="364"/>
      <c r="FUX28" s="365"/>
      <c r="FUY28" s="366"/>
      <c r="FUZ28" s="367"/>
      <c r="FVA28" s="368"/>
      <c r="FVB28" s="369"/>
      <c r="FVC28" s="361"/>
      <c r="FVD28" s="361"/>
      <c r="FVE28" s="362"/>
      <c r="FVF28" s="363"/>
      <c r="FVG28" s="364"/>
      <c r="FVH28" s="365"/>
      <c r="FVI28" s="366"/>
      <c r="FVJ28" s="367"/>
      <c r="FVK28" s="368"/>
      <c r="FVL28" s="369"/>
      <c r="FVM28" s="361"/>
      <c r="FVN28" s="361"/>
      <c r="FVO28" s="362"/>
      <c r="FVP28" s="363"/>
      <c r="FVQ28" s="364"/>
      <c r="FVR28" s="365"/>
      <c r="FVS28" s="366"/>
      <c r="FVT28" s="367"/>
      <c r="FVU28" s="368"/>
      <c r="FVV28" s="369"/>
      <c r="FVW28" s="361"/>
      <c r="FVX28" s="361"/>
      <c r="FVY28" s="362"/>
      <c r="FVZ28" s="363"/>
      <c r="FWA28" s="364"/>
      <c r="FWB28" s="365"/>
      <c r="FWC28" s="366"/>
      <c r="FWD28" s="367"/>
      <c r="FWE28" s="368"/>
      <c r="FWF28" s="369"/>
      <c r="FWG28" s="361"/>
      <c r="FWH28" s="361"/>
      <c r="FWI28" s="362"/>
      <c r="FWJ28" s="363"/>
      <c r="FWK28" s="364"/>
      <c r="FWL28" s="365"/>
      <c r="FWM28" s="366"/>
      <c r="FWN28" s="367"/>
      <c r="FWO28" s="368"/>
      <c r="FWP28" s="369"/>
      <c r="FWQ28" s="361"/>
      <c r="FWR28" s="361"/>
      <c r="FWS28" s="362"/>
      <c r="FWT28" s="363"/>
      <c r="FWU28" s="364"/>
      <c r="FWV28" s="365"/>
      <c r="FWW28" s="366"/>
      <c r="FWX28" s="367"/>
      <c r="FWY28" s="368"/>
      <c r="FWZ28" s="369"/>
      <c r="FXA28" s="361"/>
      <c r="FXB28" s="361"/>
      <c r="FXC28" s="362"/>
      <c r="FXD28" s="363"/>
      <c r="FXE28" s="364"/>
      <c r="FXF28" s="365"/>
      <c r="FXG28" s="366"/>
      <c r="FXH28" s="367"/>
      <c r="FXI28" s="368"/>
      <c r="FXJ28" s="369"/>
      <c r="FXK28" s="361"/>
      <c r="FXL28" s="361"/>
      <c r="FXM28" s="362"/>
      <c r="FXN28" s="363"/>
      <c r="FXO28" s="364"/>
      <c r="FXP28" s="365"/>
      <c r="FXQ28" s="366"/>
      <c r="FXR28" s="367"/>
      <c r="FXS28" s="368"/>
      <c r="FXT28" s="369"/>
      <c r="FXU28" s="361"/>
      <c r="FXV28" s="361"/>
      <c r="FXW28" s="362"/>
      <c r="FXX28" s="363"/>
      <c r="FXY28" s="364"/>
      <c r="FXZ28" s="365"/>
      <c r="FYA28" s="366"/>
      <c r="FYB28" s="367"/>
      <c r="FYC28" s="368"/>
      <c r="FYD28" s="369"/>
      <c r="FYE28" s="361"/>
      <c r="FYF28" s="361"/>
      <c r="FYG28" s="362"/>
      <c r="FYH28" s="363"/>
      <c r="FYI28" s="364"/>
      <c r="FYJ28" s="365"/>
      <c r="FYK28" s="366"/>
      <c r="FYL28" s="367"/>
      <c r="FYM28" s="368"/>
      <c r="FYN28" s="369"/>
      <c r="FYO28" s="361"/>
      <c r="FYP28" s="361"/>
      <c r="FYQ28" s="362"/>
      <c r="FYR28" s="363"/>
      <c r="FYS28" s="364"/>
      <c r="FYT28" s="365"/>
      <c r="FYU28" s="366"/>
      <c r="FYV28" s="367"/>
      <c r="FYW28" s="368"/>
      <c r="FYX28" s="369"/>
      <c r="FYY28" s="361"/>
      <c r="FYZ28" s="361"/>
      <c r="FZA28" s="362"/>
      <c r="FZB28" s="363"/>
      <c r="FZC28" s="364"/>
      <c r="FZD28" s="365"/>
      <c r="FZE28" s="366"/>
      <c r="FZF28" s="367"/>
      <c r="FZG28" s="368"/>
      <c r="FZH28" s="369"/>
      <c r="FZI28" s="361"/>
      <c r="FZJ28" s="361"/>
      <c r="FZK28" s="362"/>
      <c r="FZL28" s="363"/>
      <c r="FZM28" s="364"/>
      <c r="FZN28" s="365"/>
      <c r="FZO28" s="366"/>
      <c r="FZP28" s="367"/>
      <c r="FZQ28" s="368"/>
      <c r="FZR28" s="369"/>
      <c r="FZS28" s="361"/>
      <c r="FZT28" s="361"/>
      <c r="FZU28" s="362"/>
      <c r="FZV28" s="363"/>
      <c r="FZW28" s="364"/>
      <c r="FZX28" s="365"/>
      <c r="FZY28" s="366"/>
      <c r="FZZ28" s="367"/>
      <c r="GAA28" s="368"/>
      <c r="GAB28" s="369"/>
      <c r="GAC28" s="361"/>
      <c r="GAD28" s="361"/>
      <c r="GAE28" s="362"/>
      <c r="GAF28" s="363"/>
      <c r="GAG28" s="364"/>
      <c r="GAH28" s="365"/>
      <c r="GAI28" s="366"/>
      <c r="GAJ28" s="367"/>
      <c r="GAK28" s="368"/>
      <c r="GAL28" s="369"/>
      <c r="GAM28" s="361"/>
      <c r="GAN28" s="361"/>
      <c r="GAO28" s="362"/>
      <c r="GAP28" s="363"/>
      <c r="GAQ28" s="364"/>
      <c r="GAR28" s="365"/>
      <c r="GAS28" s="366"/>
      <c r="GAT28" s="367"/>
      <c r="GAU28" s="368"/>
      <c r="GAV28" s="369"/>
      <c r="GAW28" s="361"/>
      <c r="GAX28" s="361"/>
      <c r="GAY28" s="362"/>
      <c r="GAZ28" s="363"/>
      <c r="GBA28" s="364"/>
      <c r="GBB28" s="365"/>
      <c r="GBC28" s="366"/>
      <c r="GBD28" s="367"/>
      <c r="GBE28" s="368"/>
      <c r="GBF28" s="369"/>
      <c r="GBG28" s="361"/>
      <c r="GBH28" s="361"/>
      <c r="GBI28" s="362"/>
      <c r="GBJ28" s="363"/>
      <c r="GBK28" s="364"/>
      <c r="GBL28" s="365"/>
      <c r="GBM28" s="366"/>
      <c r="GBN28" s="367"/>
      <c r="GBO28" s="368"/>
      <c r="GBP28" s="369"/>
      <c r="GBQ28" s="361"/>
      <c r="GBR28" s="361"/>
      <c r="GBS28" s="362"/>
      <c r="GBT28" s="363"/>
      <c r="GBU28" s="364"/>
      <c r="GBV28" s="365"/>
      <c r="GBW28" s="366"/>
      <c r="GBX28" s="367"/>
      <c r="GBY28" s="368"/>
      <c r="GBZ28" s="369"/>
      <c r="GCA28" s="361"/>
      <c r="GCB28" s="361"/>
      <c r="GCC28" s="362"/>
      <c r="GCD28" s="363"/>
      <c r="GCE28" s="364"/>
      <c r="GCF28" s="365"/>
      <c r="GCG28" s="366"/>
      <c r="GCH28" s="367"/>
      <c r="GCI28" s="368"/>
      <c r="GCJ28" s="369"/>
      <c r="GCK28" s="361"/>
      <c r="GCL28" s="361"/>
      <c r="GCM28" s="362"/>
      <c r="GCN28" s="363"/>
      <c r="GCO28" s="364"/>
      <c r="GCP28" s="365"/>
      <c r="GCQ28" s="366"/>
      <c r="GCR28" s="367"/>
      <c r="GCS28" s="368"/>
      <c r="GCT28" s="369"/>
      <c r="GCU28" s="361"/>
      <c r="GCV28" s="361"/>
      <c r="GCW28" s="362"/>
      <c r="GCX28" s="363"/>
      <c r="GCY28" s="364"/>
      <c r="GCZ28" s="365"/>
      <c r="GDA28" s="366"/>
      <c r="GDB28" s="367"/>
      <c r="GDC28" s="368"/>
      <c r="GDD28" s="369"/>
      <c r="GDE28" s="361"/>
      <c r="GDF28" s="361"/>
      <c r="GDG28" s="362"/>
      <c r="GDH28" s="363"/>
      <c r="GDI28" s="364"/>
      <c r="GDJ28" s="365"/>
      <c r="GDK28" s="366"/>
      <c r="GDL28" s="367"/>
      <c r="GDM28" s="368"/>
      <c r="GDN28" s="369"/>
      <c r="GDO28" s="361"/>
      <c r="GDP28" s="361"/>
      <c r="GDQ28" s="362"/>
      <c r="GDR28" s="363"/>
      <c r="GDS28" s="364"/>
      <c r="GDT28" s="365"/>
      <c r="GDU28" s="366"/>
      <c r="GDV28" s="367"/>
      <c r="GDW28" s="368"/>
      <c r="GDX28" s="369"/>
      <c r="GDY28" s="361"/>
      <c r="GDZ28" s="361"/>
      <c r="GEA28" s="362"/>
      <c r="GEB28" s="363"/>
      <c r="GEC28" s="364"/>
      <c r="GED28" s="365"/>
      <c r="GEE28" s="366"/>
      <c r="GEF28" s="367"/>
      <c r="GEG28" s="368"/>
      <c r="GEH28" s="369"/>
      <c r="GEI28" s="361"/>
      <c r="GEJ28" s="361"/>
      <c r="GEK28" s="362"/>
      <c r="GEL28" s="363"/>
      <c r="GEM28" s="364"/>
      <c r="GEN28" s="365"/>
      <c r="GEO28" s="366"/>
      <c r="GEP28" s="367"/>
      <c r="GEQ28" s="368"/>
      <c r="GER28" s="369"/>
      <c r="GES28" s="361"/>
      <c r="GET28" s="361"/>
      <c r="GEU28" s="362"/>
      <c r="GEV28" s="363"/>
      <c r="GEW28" s="364"/>
      <c r="GEX28" s="365"/>
      <c r="GEY28" s="366"/>
      <c r="GEZ28" s="367"/>
      <c r="GFA28" s="368"/>
      <c r="GFB28" s="369"/>
      <c r="GFC28" s="361"/>
      <c r="GFD28" s="361"/>
      <c r="GFE28" s="362"/>
      <c r="GFF28" s="363"/>
      <c r="GFG28" s="364"/>
      <c r="GFH28" s="365"/>
      <c r="GFI28" s="366"/>
      <c r="GFJ28" s="367"/>
      <c r="GFK28" s="368"/>
      <c r="GFL28" s="369"/>
      <c r="GFM28" s="361"/>
      <c r="GFN28" s="361"/>
      <c r="GFO28" s="362"/>
      <c r="GFP28" s="363"/>
      <c r="GFQ28" s="364"/>
      <c r="GFR28" s="365"/>
      <c r="GFS28" s="366"/>
      <c r="GFT28" s="367"/>
      <c r="GFU28" s="368"/>
      <c r="GFV28" s="369"/>
      <c r="GFW28" s="361"/>
      <c r="GFX28" s="361"/>
      <c r="GFY28" s="362"/>
      <c r="GFZ28" s="363"/>
      <c r="GGA28" s="364"/>
      <c r="GGB28" s="365"/>
      <c r="GGC28" s="366"/>
      <c r="GGD28" s="367"/>
      <c r="GGE28" s="368"/>
      <c r="GGF28" s="369"/>
      <c r="GGG28" s="361"/>
      <c r="GGH28" s="361"/>
      <c r="GGI28" s="362"/>
      <c r="GGJ28" s="363"/>
      <c r="GGK28" s="364"/>
      <c r="GGL28" s="365"/>
      <c r="GGM28" s="366"/>
      <c r="GGN28" s="367"/>
      <c r="GGO28" s="368"/>
      <c r="GGP28" s="369"/>
      <c r="GGQ28" s="361"/>
      <c r="GGR28" s="361"/>
      <c r="GGS28" s="362"/>
      <c r="GGT28" s="363"/>
      <c r="GGU28" s="364"/>
      <c r="GGV28" s="365"/>
      <c r="GGW28" s="366"/>
      <c r="GGX28" s="367"/>
      <c r="GGY28" s="368"/>
      <c r="GGZ28" s="369"/>
      <c r="GHA28" s="361"/>
      <c r="GHB28" s="361"/>
      <c r="GHC28" s="362"/>
      <c r="GHD28" s="363"/>
      <c r="GHE28" s="364"/>
      <c r="GHF28" s="365"/>
      <c r="GHG28" s="366"/>
      <c r="GHH28" s="367"/>
      <c r="GHI28" s="368"/>
      <c r="GHJ28" s="369"/>
      <c r="GHK28" s="361"/>
      <c r="GHL28" s="361"/>
      <c r="GHM28" s="362"/>
      <c r="GHN28" s="363"/>
      <c r="GHO28" s="364"/>
      <c r="GHP28" s="365"/>
      <c r="GHQ28" s="366"/>
      <c r="GHR28" s="367"/>
      <c r="GHS28" s="368"/>
      <c r="GHT28" s="369"/>
      <c r="GHU28" s="361"/>
      <c r="GHV28" s="361"/>
      <c r="GHW28" s="362"/>
      <c r="GHX28" s="363"/>
      <c r="GHY28" s="364"/>
      <c r="GHZ28" s="365"/>
      <c r="GIA28" s="366"/>
      <c r="GIB28" s="367"/>
      <c r="GIC28" s="368"/>
      <c r="GID28" s="369"/>
      <c r="GIE28" s="361"/>
      <c r="GIF28" s="361"/>
      <c r="GIG28" s="362"/>
      <c r="GIH28" s="363"/>
      <c r="GII28" s="364"/>
      <c r="GIJ28" s="365"/>
      <c r="GIK28" s="366"/>
      <c r="GIL28" s="367"/>
      <c r="GIM28" s="368"/>
      <c r="GIN28" s="369"/>
      <c r="GIO28" s="361"/>
      <c r="GIP28" s="361"/>
      <c r="GIQ28" s="362"/>
      <c r="GIR28" s="363"/>
      <c r="GIS28" s="364"/>
      <c r="GIT28" s="365"/>
      <c r="GIU28" s="366"/>
      <c r="GIV28" s="367"/>
      <c r="GIW28" s="368"/>
      <c r="GIX28" s="369"/>
      <c r="GIY28" s="361"/>
      <c r="GIZ28" s="361"/>
      <c r="GJA28" s="362"/>
      <c r="GJB28" s="363"/>
      <c r="GJC28" s="364"/>
      <c r="GJD28" s="365"/>
      <c r="GJE28" s="366"/>
      <c r="GJF28" s="367"/>
      <c r="GJG28" s="368"/>
      <c r="GJH28" s="369"/>
      <c r="GJI28" s="361"/>
      <c r="GJJ28" s="361"/>
      <c r="GJK28" s="362"/>
      <c r="GJL28" s="363"/>
      <c r="GJM28" s="364"/>
      <c r="GJN28" s="365"/>
      <c r="GJO28" s="366"/>
      <c r="GJP28" s="367"/>
      <c r="GJQ28" s="368"/>
      <c r="GJR28" s="369"/>
      <c r="GJS28" s="361"/>
      <c r="GJT28" s="361"/>
      <c r="GJU28" s="362"/>
      <c r="GJV28" s="363"/>
      <c r="GJW28" s="364"/>
      <c r="GJX28" s="365"/>
      <c r="GJY28" s="366"/>
      <c r="GJZ28" s="367"/>
      <c r="GKA28" s="368"/>
      <c r="GKB28" s="369"/>
      <c r="GKC28" s="361"/>
      <c r="GKD28" s="361"/>
      <c r="GKE28" s="362"/>
      <c r="GKF28" s="363"/>
      <c r="GKG28" s="364"/>
      <c r="GKH28" s="365"/>
      <c r="GKI28" s="366"/>
      <c r="GKJ28" s="367"/>
      <c r="GKK28" s="368"/>
      <c r="GKL28" s="369"/>
      <c r="GKM28" s="361"/>
      <c r="GKN28" s="361"/>
      <c r="GKO28" s="362"/>
      <c r="GKP28" s="363"/>
      <c r="GKQ28" s="364"/>
      <c r="GKR28" s="365"/>
      <c r="GKS28" s="366"/>
      <c r="GKT28" s="367"/>
      <c r="GKU28" s="368"/>
      <c r="GKV28" s="369"/>
      <c r="GKW28" s="361"/>
      <c r="GKX28" s="361"/>
      <c r="GKY28" s="362"/>
      <c r="GKZ28" s="363"/>
      <c r="GLA28" s="364"/>
      <c r="GLB28" s="365"/>
      <c r="GLC28" s="366"/>
      <c r="GLD28" s="367"/>
      <c r="GLE28" s="368"/>
      <c r="GLF28" s="369"/>
      <c r="GLG28" s="361"/>
      <c r="GLH28" s="361"/>
      <c r="GLI28" s="362"/>
      <c r="GLJ28" s="363"/>
      <c r="GLK28" s="364"/>
      <c r="GLL28" s="365"/>
      <c r="GLM28" s="366"/>
      <c r="GLN28" s="367"/>
      <c r="GLO28" s="368"/>
      <c r="GLP28" s="369"/>
      <c r="GLQ28" s="361"/>
      <c r="GLR28" s="361"/>
      <c r="GLS28" s="362"/>
      <c r="GLT28" s="363"/>
      <c r="GLU28" s="364"/>
      <c r="GLV28" s="365"/>
      <c r="GLW28" s="366"/>
      <c r="GLX28" s="367"/>
      <c r="GLY28" s="368"/>
      <c r="GLZ28" s="369"/>
      <c r="GMA28" s="361"/>
      <c r="GMB28" s="361"/>
      <c r="GMC28" s="362"/>
      <c r="GMD28" s="363"/>
      <c r="GME28" s="364"/>
      <c r="GMF28" s="365"/>
      <c r="GMG28" s="366"/>
      <c r="GMH28" s="367"/>
      <c r="GMI28" s="368"/>
      <c r="GMJ28" s="369"/>
      <c r="GMK28" s="361"/>
      <c r="GML28" s="361"/>
      <c r="GMM28" s="362"/>
      <c r="GMN28" s="363"/>
      <c r="GMO28" s="364"/>
      <c r="GMP28" s="365"/>
      <c r="GMQ28" s="366"/>
      <c r="GMR28" s="367"/>
      <c r="GMS28" s="368"/>
      <c r="GMT28" s="369"/>
      <c r="GMU28" s="361"/>
      <c r="GMV28" s="361"/>
      <c r="GMW28" s="362"/>
      <c r="GMX28" s="363"/>
      <c r="GMY28" s="364"/>
      <c r="GMZ28" s="365"/>
      <c r="GNA28" s="366"/>
      <c r="GNB28" s="367"/>
      <c r="GNC28" s="368"/>
      <c r="GND28" s="369"/>
      <c r="GNE28" s="361"/>
      <c r="GNF28" s="361"/>
      <c r="GNG28" s="362"/>
      <c r="GNH28" s="363"/>
      <c r="GNI28" s="364"/>
      <c r="GNJ28" s="365"/>
      <c r="GNK28" s="366"/>
      <c r="GNL28" s="367"/>
      <c r="GNM28" s="368"/>
      <c r="GNN28" s="369"/>
      <c r="GNO28" s="361"/>
      <c r="GNP28" s="361"/>
      <c r="GNQ28" s="362"/>
      <c r="GNR28" s="363"/>
      <c r="GNS28" s="364"/>
      <c r="GNT28" s="365"/>
      <c r="GNU28" s="366"/>
      <c r="GNV28" s="367"/>
      <c r="GNW28" s="368"/>
      <c r="GNX28" s="369"/>
      <c r="GNY28" s="361"/>
      <c r="GNZ28" s="361"/>
      <c r="GOA28" s="362"/>
      <c r="GOB28" s="363"/>
      <c r="GOC28" s="364"/>
      <c r="GOD28" s="365"/>
      <c r="GOE28" s="366"/>
      <c r="GOF28" s="367"/>
      <c r="GOG28" s="368"/>
      <c r="GOH28" s="369"/>
      <c r="GOI28" s="361"/>
      <c r="GOJ28" s="361"/>
      <c r="GOK28" s="362"/>
      <c r="GOL28" s="363"/>
      <c r="GOM28" s="364"/>
      <c r="GON28" s="365"/>
      <c r="GOO28" s="366"/>
      <c r="GOP28" s="367"/>
      <c r="GOQ28" s="368"/>
      <c r="GOR28" s="369"/>
      <c r="GOS28" s="361"/>
      <c r="GOT28" s="361"/>
      <c r="GOU28" s="362"/>
      <c r="GOV28" s="363"/>
      <c r="GOW28" s="364"/>
      <c r="GOX28" s="365"/>
      <c r="GOY28" s="366"/>
      <c r="GOZ28" s="367"/>
      <c r="GPA28" s="368"/>
      <c r="GPB28" s="369"/>
      <c r="GPC28" s="361"/>
      <c r="GPD28" s="361"/>
      <c r="GPE28" s="362"/>
      <c r="GPF28" s="363"/>
      <c r="GPG28" s="364"/>
      <c r="GPH28" s="365"/>
      <c r="GPI28" s="366"/>
      <c r="GPJ28" s="367"/>
      <c r="GPK28" s="368"/>
      <c r="GPL28" s="369"/>
      <c r="GPM28" s="361"/>
      <c r="GPN28" s="361"/>
      <c r="GPO28" s="362"/>
      <c r="GPP28" s="363"/>
      <c r="GPQ28" s="364"/>
      <c r="GPR28" s="365"/>
      <c r="GPS28" s="366"/>
      <c r="GPT28" s="367"/>
      <c r="GPU28" s="368"/>
      <c r="GPV28" s="369"/>
      <c r="GPW28" s="361"/>
      <c r="GPX28" s="361"/>
      <c r="GPY28" s="362"/>
      <c r="GPZ28" s="363"/>
      <c r="GQA28" s="364"/>
      <c r="GQB28" s="365"/>
      <c r="GQC28" s="366"/>
      <c r="GQD28" s="367"/>
      <c r="GQE28" s="368"/>
      <c r="GQF28" s="369"/>
      <c r="GQG28" s="361"/>
      <c r="GQH28" s="361"/>
      <c r="GQI28" s="362"/>
      <c r="GQJ28" s="363"/>
      <c r="GQK28" s="364"/>
      <c r="GQL28" s="365"/>
      <c r="GQM28" s="366"/>
      <c r="GQN28" s="367"/>
      <c r="GQO28" s="368"/>
      <c r="GQP28" s="369"/>
      <c r="GQQ28" s="361"/>
      <c r="GQR28" s="361"/>
      <c r="GQS28" s="362"/>
      <c r="GQT28" s="363"/>
      <c r="GQU28" s="364"/>
      <c r="GQV28" s="365"/>
      <c r="GQW28" s="366"/>
      <c r="GQX28" s="367"/>
      <c r="GQY28" s="368"/>
      <c r="GQZ28" s="369"/>
      <c r="GRA28" s="361"/>
      <c r="GRB28" s="361"/>
      <c r="GRC28" s="362"/>
      <c r="GRD28" s="363"/>
      <c r="GRE28" s="364"/>
      <c r="GRF28" s="365"/>
      <c r="GRG28" s="366"/>
      <c r="GRH28" s="367"/>
      <c r="GRI28" s="368"/>
      <c r="GRJ28" s="369"/>
      <c r="GRK28" s="361"/>
      <c r="GRL28" s="361"/>
      <c r="GRM28" s="362"/>
      <c r="GRN28" s="363"/>
      <c r="GRO28" s="364"/>
      <c r="GRP28" s="365"/>
      <c r="GRQ28" s="366"/>
      <c r="GRR28" s="367"/>
      <c r="GRS28" s="368"/>
      <c r="GRT28" s="369"/>
      <c r="GRU28" s="361"/>
      <c r="GRV28" s="361"/>
      <c r="GRW28" s="362"/>
      <c r="GRX28" s="363"/>
      <c r="GRY28" s="364"/>
      <c r="GRZ28" s="365"/>
      <c r="GSA28" s="366"/>
      <c r="GSB28" s="367"/>
      <c r="GSC28" s="368"/>
      <c r="GSD28" s="369"/>
      <c r="GSE28" s="361"/>
      <c r="GSF28" s="361"/>
      <c r="GSG28" s="362"/>
      <c r="GSH28" s="363"/>
      <c r="GSI28" s="364"/>
      <c r="GSJ28" s="365"/>
      <c r="GSK28" s="366"/>
      <c r="GSL28" s="367"/>
      <c r="GSM28" s="368"/>
      <c r="GSN28" s="369"/>
      <c r="GSO28" s="361"/>
      <c r="GSP28" s="361"/>
      <c r="GSQ28" s="362"/>
      <c r="GSR28" s="363"/>
      <c r="GSS28" s="364"/>
      <c r="GST28" s="365"/>
      <c r="GSU28" s="366"/>
      <c r="GSV28" s="367"/>
      <c r="GSW28" s="368"/>
      <c r="GSX28" s="369"/>
      <c r="GSY28" s="361"/>
      <c r="GSZ28" s="361"/>
      <c r="GTA28" s="362"/>
      <c r="GTB28" s="363"/>
      <c r="GTC28" s="364"/>
      <c r="GTD28" s="365"/>
      <c r="GTE28" s="366"/>
      <c r="GTF28" s="367"/>
      <c r="GTG28" s="368"/>
      <c r="GTH28" s="369"/>
      <c r="GTI28" s="361"/>
      <c r="GTJ28" s="361"/>
      <c r="GTK28" s="362"/>
      <c r="GTL28" s="363"/>
      <c r="GTM28" s="364"/>
      <c r="GTN28" s="365"/>
      <c r="GTO28" s="366"/>
      <c r="GTP28" s="367"/>
      <c r="GTQ28" s="368"/>
      <c r="GTR28" s="369"/>
      <c r="GTS28" s="361"/>
      <c r="GTT28" s="361"/>
      <c r="GTU28" s="362"/>
      <c r="GTV28" s="363"/>
      <c r="GTW28" s="364"/>
      <c r="GTX28" s="365"/>
      <c r="GTY28" s="366"/>
      <c r="GTZ28" s="367"/>
      <c r="GUA28" s="368"/>
      <c r="GUB28" s="369"/>
      <c r="GUC28" s="361"/>
      <c r="GUD28" s="361"/>
      <c r="GUE28" s="362"/>
      <c r="GUF28" s="363"/>
      <c r="GUG28" s="364"/>
      <c r="GUH28" s="365"/>
      <c r="GUI28" s="366"/>
      <c r="GUJ28" s="367"/>
      <c r="GUK28" s="368"/>
      <c r="GUL28" s="369"/>
      <c r="GUM28" s="361"/>
      <c r="GUN28" s="361"/>
      <c r="GUO28" s="362"/>
      <c r="GUP28" s="363"/>
      <c r="GUQ28" s="364"/>
      <c r="GUR28" s="365"/>
      <c r="GUS28" s="366"/>
      <c r="GUT28" s="367"/>
      <c r="GUU28" s="368"/>
      <c r="GUV28" s="369"/>
      <c r="GUW28" s="361"/>
      <c r="GUX28" s="361"/>
      <c r="GUY28" s="362"/>
      <c r="GUZ28" s="363"/>
      <c r="GVA28" s="364"/>
      <c r="GVB28" s="365"/>
      <c r="GVC28" s="366"/>
      <c r="GVD28" s="367"/>
      <c r="GVE28" s="368"/>
      <c r="GVF28" s="369"/>
      <c r="GVG28" s="361"/>
      <c r="GVH28" s="361"/>
      <c r="GVI28" s="362"/>
      <c r="GVJ28" s="363"/>
      <c r="GVK28" s="364"/>
      <c r="GVL28" s="365"/>
      <c r="GVM28" s="366"/>
      <c r="GVN28" s="367"/>
      <c r="GVO28" s="368"/>
      <c r="GVP28" s="369"/>
      <c r="GVQ28" s="361"/>
      <c r="GVR28" s="361"/>
      <c r="GVS28" s="362"/>
      <c r="GVT28" s="363"/>
      <c r="GVU28" s="364"/>
      <c r="GVV28" s="365"/>
      <c r="GVW28" s="366"/>
      <c r="GVX28" s="367"/>
      <c r="GVY28" s="368"/>
      <c r="GVZ28" s="369"/>
      <c r="GWA28" s="361"/>
      <c r="GWB28" s="361"/>
      <c r="GWC28" s="362"/>
      <c r="GWD28" s="363"/>
      <c r="GWE28" s="364"/>
      <c r="GWF28" s="365"/>
      <c r="GWG28" s="366"/>
      <c r="GWH28" s="367"/>
      <c r="GWI28" s="368"/>
      <c r="GWJ28" s="369"/>
      <c r="GWK28" s="361"/>
      <c r="GWL28" s="361"/>
      <c r="GWM28" s="362"/>
      <c r="GWN28" s="363"/>
      <c r="GWO28" s="364"/>
      <c r="GWP28" s="365"/>
      <c r="GWQ28" s="366"/>
      <c r="GWR28" s="367"/>
      <c r="GWS28" s="368"/>
      <c r="GWT28" s="369"/>
      <c r="GWU28" s="361"/>
      <c r="GWV28" s="361"/>
      <c r="GWW28" s="362"/>
      <c r="GWX28" s="363"/>
      <c r="GWY28" s="364"/>
      <c r="GWZ28" s="365"/>
      <c r="GXA28" s="366"/>
      <c r="GXB28" s="367"/>
      <c r="GXC28" s="368"/>
      <c r="GXD28" s="369"/>
      <c r="GXE28" s="361"/>
      <c r="GXF28" s="361"/>
      <c r="GXG28" s="362"/>
      <c r="GXH28" s="363"/>
      <c r="GXI28" s="364"/>
      <c r="GXJ28" s="365"/>
      <c r="GXK28" s="366"/>
      <c r="GXL28" s="367"/>
      <c r="GXM28" s="368"/>
      <c r="GXN28" s="369"/>
      <c r="GXO28" s="361"/>
      <c r="GXP28" s="361"/>
      <c r="GXQ28" s="362"/>
      <c r="GXR28" s="363"/>
      <c r="GXS28" s="364"/>
      <c r="GXT28" s="365"/>
      <c r="GXU28" s="366"/>
      <c r="GXV28" s="367"/>
      <c r="GXW28" s="368"/>
      <c r="GXX28" s="369"/>
      <c r="GXY28" s="361"/>
      <c r="GXZ28" s="361"/>
      <c r="GYA28" s="362"/>
      <c r="GYB28" s="363"/>
      <c r="GYC28" s="364"/>
      <c r="GYD28" s="365"/>
      <c r="GYE28" s="366"/>
      <c r="GYF28" s="367"/>
      <c r="GYG28" s="368"/>
      <c r="GYH28" s="369"/>
      <c r="GYI28" s="361"/>
      <c r="GYJ28" s="361"/>
      <c r="GYK28" s="362"/>
      <c r="GYL28" s="363"/>
      <c r="GYM28" s="364"/>
      <c r="GYN28" s="365"/>
      <c r="GYO28" s="366"/>
      <c r="GYP28" s="367"/>
      <c r="GYQ28" s="368"/>
      <c r="GYR28" s="369"/>
      <c r="GYS28" s="361"/>
      <c r="GYT28" s="361"/>
      <c r="GYU28" s="362"/>
      <c r="GYV28" s="363"/>
      <c r="GYW28" s="364"/>
      <c r="GYX28" s="365"/>
      <c r="GYY28" s="366"/>
      <c r="GYZ28" s="367"/>
      <c r="GZA28" s="368"/>
      <c r="GZB28" s="369"/>
      <c r="GZC28" s="361"/>
      <c r="GZD28" s="361"/>
      <c r="GZE28" s="362"/>
      <c r="GZF28" s="363"/>
      <c r="GZG28" s="364"/>
      <c r="GZH28" s="365"/>
      <c r="GZI28" s="366"/>
      <c r="GZJ28" s="367"/>
      <c r="GZK28" s="368"/>
      <c r="GZL28" s="369"/>
      <c r="GZM28" s="361"/>
      <c r="GZN28" s="361"/>
      <c r="GZO28" s="362"/>
      <c r="GZP28" s="363"/>
      <c r="GZQ28" s="364"/>
      <c r="GZR28" s="365"/>
      <c r="GZS28" s="366"/>
      <c r="GZT28" s="367"/>
      <c r="GZU28" s="368"/>
      <c r="GZV28" s="369"/>
      <c r="GZW28" s="361"/>
      <c r="GZX28" s="361"/>
      <c r="GZY28" s="362"/>
      <c r="GZZ28" s="363"/>
      <c r="HAA28" s="364"/>
      <c r="HAB28" s="365"/>
      <c r="HAC28" s="366"/>
      <c r="HAD28" s="367"/>
      <c r="HAE28" s="368"/>
      <c r="HAF28" s="369"/>
      <c r="HAG28" s="361"/>
      <c r="HAH28" s="361"/>
      <c r="HAI28" s="362"/>
      <c r="HAJ28" s="363"/>
      <c r="HAK28" s="364"/>
      <c r="HAL28" s="365"/>
      <c r="HAM28" s="366"/>
      <c r="HAN28" s="367"/>
      <c r="HAO28" s="368"/>
      <c r="HAP28" s="369"/>
      <c r="HAQ28" s="361"/>
      <c r="HAR28" s="361"/>
      <c r="HAS28" s="362"/>
      <c r="HAT28" s="363"/>
      <c r="HAU28" s="364"/>
      <c r="HAV28" s="365"/>
      <c r="HAW28" s="366"/>
      <c r="HAX28" s="367"/>
      <c r="HAY28" s="368"/>
      <c r="HAZ28" s="369"/>
      <c r="HBA28" s="361"/>
      <c r="HBB28" s="361"/>
      <c r="HBC28" s="362"/>
      <c r="HBD28" s="363"/>
      <c r="HBE28" s="364"/>
      <c r="HBF28" s="365"/>
      <c r="HBG28" s="366"/>
      <c r="HBH28" s="367"/>
      <c r="HBI28" s="368"/>
      <c r="HBJ28" s="369"/>
      <c r="HBK28" s="361"/>
      <c r="HBL28" s="361"/>
      <c r="HBM28" s="362"/>
      <c r="HBN28" s="363"/>
      <c r="HBO28" s="364"/>
      <c r="HBP28" s="365"/>
      <c r="HBQ28" s="366"/>
      <c r="HBR28" s="367"/>
      <c r="HBS28" s="368"/>
      <c r="HBT28" s="369"/>
      <c r="HBU28" s="361"/>
      <c r="HBV28" s="361"/>
      <c r="HBW28" s="362"/>
      <c r="HBX28" s="363"/>
      <c r="HBY28" s="364"/>
      <c r="HBZ28" s="365"/>
      <c r="HCA28" s="366"/>
      <c r="HCB28" s="367"/>
      <c r="HCC28" s="368"/>
      <c r="HCD28" s="369"/>
      <c r="HCE28" s="361"/>
      <c r="HCF28" s="361"/>
      <c r="HCG28" s="362"/>
      <c r="HCH28" s="363"/>
      <c r="HCI28" s="364"/>
      <c r="HCJ28" s="365"/>
      <c r="HCK28" s="366"/>
      <c r="HCL28" s="367"/>
      <c r="HCM28" s="368"/>
      <c r="HCN28" s="369"/>
      <c r="HCO28" s="361"/>
      <c r="HCP28" s="361"/>
      <c r="HCQ28" s="362"/>
      <c r="HCR28" s="363"/>
      <c r="HCS28" s="364"/>
      <c r="HCT28" s="365"/>
      <c r="HCU28" s="366"/>
      <c r="HCV28" s="367"/>
      <c r="HCW28" s="368"/>
      <c r="HCX28" s="369"/>
      <c r="HCY28" s="361"/>
      <c r="HCZ28" s="361"/>
      <c r="HDA28" s="362"/>
      <c r="HDB28" s="363"/>
      <c r="HDC28" s="364"/>
      <c r="HDD28" s="365"/>
      <c r="HDE28" s="366"/>
      <c r="HDF28" s="367"/>
      <c r="HDG28" s="368"/>
      <c r="HDH28" s="369"/>
      <c r="HDI28" s="361"/>
      <c r="HDJ28" s="361"/>
      <c r="HDK28" s="362"/>
      <c r="HDL28" s="363"/>
      <c r="HDM28" s="364"/>
      <c r="HDN28" s="365"/>
      <c r="HDO28" s="366"/>
      <c r="HDP28" s="367"/>
      <c r="HDQ28" s="368"/>
      <c r="HDR28" s="369"/>
      <c r="HDS28" s="361"/>
      <c r="HDT28" s="361"/>
      <c r="HDU28" s="362"/>
      <c r="HDV28" s="363"/>
      <c r="HDW28" s="364"/>
      <c r="HDX28" s="365"/>
      <c r="HDY28" s="366"/>
      <c r="HDZ28" s="367"/>
      <c r="HEA28" s="368"/>
      <c r="HEB28" s="369"/>
      <c r="HEC28" s="361"/>
      <c r="HED28" s="361"/>
      <c r="HEE28" s="362"/>
      <c r="HEF28" s="363"/>
      <c r="HEG28" s="364"/>
      <c r="HEH28" s="365"/>
      <c r="HEI28" s="366"/>
      <c r="HEJ28" s="367"/>
      <c r="HEK28" s="368"/>
      <c r="HEL28" s="369"/>
      <c r="HEM28" s="361"/>
      <c r="HEN28" s="361"/>
      <c r="HEO28" s="362"/>
      <c r="HEP28" s="363"/>
      <c r="HEQ28" s="364"/>
      <c r="HER28" s="365"/>
      <c r="HES28" s="366"/>
      <c r="HET28" s="367"/>
      <c r="HEU28" s="368"/>
      <c r="HEV28" s="369"/>
      <c r="HEW28" s="361"/>
      <c r="HEX28" s="361"/>
      <c r="HEY28" s="362"/>
      <c r="HEZ28" s="363"/>
      <c r="HFA28" s="364"/>
      <c r="HFB28" s="365"/>
      <c r="HFC28" s="366"/>
      <c r="HFD28" s="367"/>
      <c r="HFE28" s="368"/>
      <c r="HFF28" s="369"/>
      <c r="HFG28" s="361"/>
      <c r="HFH28" s="361"/>
      <c r="HFI28" s="362"/>
      <c r="HFJ28" s="363"/>
      <c r="HFK28" s="364"/>
      <c r="HFL28" s="365"/>
      <c r="HFM28" s="366"/>
      <c r="HFN28" s="367"/>
      <c r="HFO28" s="368"/>
      <c r="HFP28" s="369"/>
      <c r="HFQ28" s="361"/>
      <c r="HFR28" s="361"/>
      <c r="HFS28" s="362"/>
      <c r="HFT28" s="363"/>
      <c r="HFU28" s="364"/>
      <c r="HFV28" s="365"/>
      <c r="HFW28" s="366"/>
      <c r="HFX28" s="367"/>
      <c r="HFY28" s="368"/>
      <c r="HFZ28" s="369"/>
      <c r="HGA28" s="361"/>
      <c r="HGB28" s="361"/>
      <c r="HGC28" s="362"/>
      <c r="HGD28" s="363"/>
      <c r="HGE28" s="364"/>
      <c r="HGF28" s="365"/>
      <c r="HGG28" s="366"/>
      <c r="HGH28" s="367"/>
      <c r="HGI28" s="368"/>
      <c r="HGJ28" s="369"/>
      <c r="HGK28" s="361"/>
      <c r="HGL28" s="361"/>
      <c r="HGM28" s="362"/>
      <c r="HGN28" s="363"/>
      <c r="HGO28" s="364"/>
      <c r="HGP28" s="365"/>
      <c r="HGQ28" s="366"/>
      <c r="HGR28" s="367"/>
      <c r="HGS28" s="368"/>
      <c r="HGT28" s="369"/>
      <c r="HGU28" s="361"/>
      <c r="HGV28" s="361"/>
      <c r="HGW28" s="362"/>
      <c r="HGX28" s="363"/>
      <c r="HGY28" s="364"/>
      <c r="HGZ28" s="365"/>
      <c r="HHA28" s="366"/>
      <c r="HHB28" s="367"/>
      <c r="HHC28" s="368"/>
      <c r="HHD28" s="369"/>
      <c r="HHE28" s="361"/>
      <c r="HHF28" s="361"/>
      <c r="HHG28" s="362"/>
      <c r="HHH28" s="363"/>
      <c r="HHI28" s="364"/>
      <c r="HHJ28" s="365"/>
      <c r="HHK28" s="366"/>
      <c r="HHL28" s="367"/>
      <c r="HHM28" s="368"/>
      <c r="HHN28" s="369"/>
      <c r="HHO28" s="361"/>
      <c r="HHP28" s="361"/>
      <c r="HHQ28" s="362"/>
      <c r="HHR28" s="363"/>
      <c r="HHS28" s="364"/>
      <c r="HHT28" s="365"/>
      <c r="HHU28" s="366"/>
      <c r="HHV28" s="367"/>
      <c r="HHW28" s="368"/>
      <c r="HHX28" s="369"/>
      <c r="HHY28" s="361"/>
      <c r="HHZ28" s="361"/>
      <c r="HIA28" s="362"/>
      <c r="HIB28" s="363"/>
      <c r="HIC28" s="364"/>
      <c r="HID28" s="365"/>
      <c r="HIE28" s="366"/>
      <c r="HIF28" s="367"/>
      <c r="HIG28" s="368"/>
      <c r="HIH28" s="369"/>
      <c r="HII28" s="361"/>
      <c r="HIJ28" s="361"/>
      <c r="HIK28" s="362"/>
      <c r="HIL28" s="363"/>
      <c r="HIM28" s="364"/>
      <c r="HIN28" s="365"/>
      <c r="HIO28" s="366"/>
      <c r="HIP28" s="367"/>
      <c r="HIQ28" s="368"/>
      <c r="HIR28" s="369"/>
      <c r="HIS28" s="361"/>
      <c r="HIT28" s="361"/>
      <c r="HIU28" s="362"/>
      <c r="HIV28" s="363"/>
      <c r="HIW28" s="364"/>
      <c r="HIX28" s="365"/>
      <c r="HIY28" s="366"/>
      <c r="HIZ28" s="367"/>
      <c r="HJA28" s="368"/>
      <c r="HJB28" s="369"/>
      <c r="HJC28" s="361"/>
      <c r="HJD28" s="361"/>
      <c r="HJE28" s="362"/>
      <c r="HJF28" s="363"/>
      <c r="HJG28" s="364"/>
      <c r="HJH28" s="365"/>
      <c r="HJI28" s="366"/>
      <c r="HJJ28" s="367"/>
      <c r="HJK28" s="368"/>
      <c r="HJL28" s="369"/>
      <c r="HJM28" s="361"/>
      <c r="HJN28" s="361"/>
      <c r="HJO28" s="362"/>
      <c r="HJP28" s="363"/>
      <c r="HJQ28" s="364"/>
      <c r="HJR28" s="365"/>
      <c r="HJS28" s="366"/>
      <c r="HJT28" s="367"/>
      <c r="HJU28" s="368"/>
      <c r="HJV28" s="369"/>
      <c r="HJW28" s="361"/>
      <c r="HJX28" s="361"/>
      <c r="HJY28" s="362"/>
      <c r="HJZ28" s="363"/>
      <c r="HKA28" s="364"/>
      <c r="HKB28" s="365"/>
      <c r="HKC28" s="366"/>
      <c r="HKD28" s="367"/>
      <c r="HKE28" s="368"/>
      <c r="HKF28" s="369"/>
      <c r="HKG28" s="361"/>
      <c r="HKH28" s="361"/>
      <c r="HKI28" s="362"/>
      <c r="HKJ28" s="363"/>
      <c r="HKK28" s="364"/>
      <c r="HKL28" s="365"/>
      <c r="HKM28" s="366"/>
      <c r="HKN28" s="367"/>
      <c r="HKO28" s="368"/>
      <c r="HKP28" s="369"/>
      <c r="HKQ28" s="361"/>
      <c r="HKR28" s="361"/>
      <c r="HKS28" s="362"/>
      <c r="HKT28" s="363"/>
      <c r="HKU28" s="364"/>
      <c r="HKV28" s="365"/>
      <c r="HKW28" s="366"/>
      <c r="HKX28" s="367"/>
      <c r="HKY28" s="368"/>
      <c r="HKZ28" s="369"/>
      <c r="HLA28" s="361"/>
      <c r="HLB28" s="361"/>
      <c r="HLC28" s="362"/>
      <c r="HLD28" s="363"/>
      <c r="HLE28" s="364"/>
      <c r="HLF28" s="365"/>
      <c r="HLG28" s="366"/>
      <c r="HLH28" s="367"/>
      <c r="HLI28" s="368"/>
      <c r="HLJ28" s="369"/>
      <c r="HLK28" s="361"/>
      <c r="HLL28" s="361"/>
      <c r="HLM28" s="362"/>
      <c r="HLN28" s="363"/>
      <c r="HLO28" s="364"/>
      <c r="HLP28" s="365"/>
      <c r="HLQ28" s="366"/>
      <c r="HLR28" s="367"/>
      <c r="HLS28" s="368"/>
      <c r="HLT28" s="369"/>
      <c r="HLU28" s="361"/>
      <c r="HLV28" s="361"/>
      <c r="HLW28" s="362"/>
      <c r="HLX28" s="363"/>
      <c r="HLY28" s="364"/>
      <c r="HLZ28" s="365"/>
      <c r="HMA28" s="366"/>
      <c r="HMB28" s="367"/>
      <c r="HMC28" s="368"/>
      <c r="HMD28" s="369"/>
      <c r="HME28" s="361"/>
      <c r="HMF28" s="361"/>
      <c r="HMG28" s="362"/>
      <c r="HMH28" s="363"/>
      <c r="HMI28" s="364"/>
      <c r="HMJ28" s="365"/>
      <c r="HMK28" s="366"/>
      <c r="HML28" s="367"/>
      <c r="HMM28" s="368"/>
      <c r="HMN28" s="369"/>
      <c r="HMO28" s="361"/>
      <c r="HMP28" s="361"/>
      <c r="HMQ28" s="362"/>
      <c r="HMR28" s="363"/>
      <c r="HMS28" s="364"/>
      <c r="HMT28" s="365"/>
      <c r="HMU28" s="366"/>
      <c r="HMV28" s="367"/>
      <c r="HMW28" s="368"/>
      <c r="HMX28" s="369"/>
      <c r="HMY28" s="361"/>
      <c r="HMZ28" s="361"/>
      <c r="HNA28" s="362"/>
      <c r="HNB28" s="363"/>
      <c r="HNC28" s="364"/>
      <c r="HND28" s="365"/>
      <c r="HNE28" s="366"/>
      <c r="HNF28" s="367"/>
      <c r="HNG28" s="368"/>
      <c r="HNH28" s="369"/>
      <c r="HNI28" s="361"/>
      <c r="HNJ28" s="361"/>
      <c r="HNK28" s="362"/>
      <c r="HNL28" s="363"/>
      <c r="HNM28" s="364"/>
      <c r="HNN28" s="365"/>
      <c r="HNO28" s="366"/>
      <c r="HNP28" s="367"/>
      <c r="HNQ28" s="368"/>
      <c r="HNR28" s="369"/>
      <c r="HNS28" s="361"/>
      <c r="HNT28" s="361"/>
      <c r="HNU28" s="362"/>
      <c r="HNV28" s="363"/>
      <c r="HNW28" s="364"/>
      <c r="HNX28" s="365"/>
      <c r="HNY28" s="366"/>
      <c r="HNZ28" s="367"/>
      <c r="HOA28" s="368"/>
      <c r="HOB28" s="369"/>
      <c r="HOC28" s="361"/>
      <c r="HOD28" s="361"/>
      <c r="HOE28" s="362"/>
      <c r="HOF28" s="363"/>
      <c r="HOG28" s="364"/>
      <c r="HOH28" s="365"/>
      <c r="HOI28" s="366"/>
      <c r="HOJ28" s="367"/>
      <c r="HOK28" s="368"/>
      <c r="HOL28" s="369"/>
      <c r="HOM28" s="361"/>
      <c r="HON28" s="361"/>
      <c r="HOO28" s="362"/>
      <c r="HOP28" s="363"/>
      <c r="HOQ28" s="364"/>
      <c r="HOR28" s="365"/>
      <c r="HOS28" s="366"/>
      <c r="HOT28" s="367"/>
      <c r="HOU28" s="368"/>
      <c r="HOV28" s="369"/>
      <c r="HOW28" s="361"/>
      <c r="HOX28" s="361"/>
      <c r="HOY28" s="362"/>
      <c r="HOZ28" s="363"/>
      <c r="HPA28" s="364"/>
      <c r="HPB28" s="365"/>
      <c r="HPC28" s="366"/>
      <c r="HPD28" s="367"/>
      <c r="HPE28" s="368"/>
      <c r="HPF28" s="369"/>
      <c r="HPG28" s="361"/>
      <c r="HPH28" s="361"/>
      <c r="HPI28" s="362"/>
      <c r="HPJ28" s="363"/>
      <c r="HPK28" s="364"/>
      <c r="HPL28" s="365"/>
      <c r="HPM28" s="366"/>
      <c r="HPN28" s="367"/>
      <c r="HPO28" s="368"/>
      <c r="HPP28" s="369"/>
      <c r="HPQ28" s="361"/>
      <c r="HPR28" s="361"/>
      <c r="HPS28" s="362"/>
      <c r="HPT28" s="363"/>
      <c r="HPU28" s="364"/>
      <c r="HPV28" s="365"/>
      <c r="HPW28" s="366"/>
      <c r="HPX28" s="367"/>
      <c r="HPY28" s="368"/>
      <c r="HPZ28" s="369"/>
      <c r="HQA28" s="361"/>
      <c r="HQB28" s="361"/>
      <c r="HQC28" s="362"/>
      <c r="HQD28" s="363"/>
      <c r="HQE28" s="364"/>
      <c r="HQF28" s="365"/>
      <c r="HQG28" s="366"/>
      <c r="HQH28" s="367"/>
      <c r="HQI28" s="368"/>
      <c r="HQJ28" s="369"/>
      <c r="HQK28" s="361"/>
      <c r="HQL28" s="361"/>
      <c r="HQM28" s="362"/>
      <c r="HQN28" s="363"/>
      <c r="HQO28" s="364"/>
      <c r="HQP28" s="365"/>
      <c r="HQQ28" s="366"/>
      <c r="HQR28" s="367"/>
      <c r="HQS28" s="368"/>
      <c r="HQT28" s="369"/>
      <c r="HQU28" s="361"/>
      <c r="HQV28" s="361"/>
      <c r="HQW28" s="362"/>
      <c r="HQX28" s="363"/>
      <c r="HQY28" s="364"/>
      <c r="HQZ28" s="365"/>
      <c r="HRA28" s="366"/>
      <c r="HRB28" s="367"/>
      <c r="HRC28" s="368"/>
      <c r="HRD28" s="369"/>
      <c r="HRE28" s="361"/>
      <c r="HRF28" s="361"/>
      <c r="HRG28" s="362"/>
      <c r="HRH28" s="363"/>
      <c r="HRI28" s="364"/>
      <c r="HRJ28" s="365"/>
      <c r="HRK28" s="366"/>
      <c r="HRL28" s="367"/>
      <c r="HRM28" s="368"/>
      <c r="HRN28" s="369"/>
      <c r="HRO28" s="361"/>
      <c r="HRP28" s="361"/>
      <c r="HRQ28" s="362"/>
      <c r="HRR28" s="363"/>
      <c r="HRS28" s="364"/>
      <c r="HRT28" s="365"/>
      <c r="HRU28" s="366"/>
      <c r="HRV28" s="367"/>
      <c r="HRW28" s="368"/>
      <c r="HRX28" s="369"/>
      <c r="HRY28" s="361"/>
      <c r="HRZ28" s="361"/>
      <c r="HSA28" s="362"/>
      <c r="HSB28" s="363"/>
      <c r="HSC28" s="364"/>
      <c r="HSD28" s="365"/>
      <c r="HSE28" s="366"/>
      <c r="HSF28" s="367"/>
      <c r="HSG28" s="368"/>
      <c r="HSH28" s="369"/>
      <c r="HSI28" s="361"/>
      <c r="HSJ28" s="361"/>
      <c r="HSK28" s="362"/>
      <c r="HSL28" s="363"/>
      <c r="HSM28" s="364"/>
      <c r="HSN28" s="365"/>
      <c r="HSO28" s="366"/>
      <c r="HSP28" s="367"/>
      <c r="HSQ28" s="368"/>
      <c r="HSR28" s="369"/>
      <c r="HSS28" s="361"/>
      <c r="HST28" s="361"/>
      <c r="HSU28" s="362"/>
      <c r="HSV28" s="363"/>
      <c r="HSW28" s="364"/>
      <c r="HSX28" s="365"/>
      <c r="HSY28" s="366"/>
      <c r="HSZ28" s="367"/>
      <c r="HTA28" s="368"/>
      <c r="HTB28" s="369"/>
      <c r="HTC28" s="361"/>
      <c r="HTD28" s="361"/>
      <c r="HTE28" s="362"/>
      <c r="HTF28" s="363"/>
      <c r="HTG28" s="364"/>
      <c r="HTH28" s="365"/>
      <c r="HTI28" s="366"/>
      <c r="HTJ28" s="367"/>
      <c r="HTK28" s="368"/>
      <c r="HTL28" s="369"/>
      <c r="HTM28" s="361"/>
      <c r="HTN28" s="361"/>
      <c r="HTO28" s="362"/>
      <c r="HTP28" s="363"/>
      <c r="HTQ28" s="364"/>
      <c r="HTR28" s="365"/>
      <c r="HTS28" s="366"/>
      <c r="HTT28" s="367"/>
      <c r="HTU28" s="368"/>
      <c r="HTV28" s="369"/>
      <c r="HTW28" s="361"/>
      <c r="HTX28" s="361"/>
      <c r="HTY28" s="362"/>
      <c r="HTZ28" s="363"/>
      <c r="HUA28" s="364"/>
      <c r="HUB28" s="365"/>
      <c r="HUC28" s="366"/>
      <c r="HUD28" s="367"/>
      <c r="HUE28" s="368"/>
      <c r="HUF28" s="369"/>
      <c r="HUG28" s="361"/>
      <c r="HUH28" s="361"/>
      <c r="HUI28" s="362"/>
      <c r="HUJ28" s="363"/>
      <c r="HUK28" s="364"/>
      <c r="HUL28" s="365"/>
      <c r="HUM28" s="366"/>
      <c r="HUN28" s="367"/>
      <c r="HUO28" s="368"/>
      <c r="HUP28" s="369"/>
      <c r="HUQ28" s="361"/>
      <c r="HUR28" s="361"/>
      <c r="HUS28" s="362"/>
      <c r="HUT28" s="363"/>
      <c r="HUU28" s="364"/>
      <c r="HUV28" s="365"/>
      <c r="HUW28" s="366"/>
      <c r="HUX28" s="367"/>
      <c r="HUY28" s="368"/>
      <c r="HUZ28" s="369"/>
      <c r="HVA28" s="361"/>
      <c r="HVB28" s="361"/>
      <c r="HVC28" s="362"/>
      <c r="HVD28" s="363"/>
      <c r="HVE28" s="364"/>
      <c r="HVF28" s="365"/>
      <c r="HVG28" s="366"/>
      <c r="HVH28" s="367"/>
      <c r="HVI28" s="368"/>
      <c r="HVJ28" s="369"/>
      <c r="HVK28" s="361"/>
      <c r="HVL28" s="361"/>
      <c r="HVM28" s="362"/>
      <c r="HVN28" s="363"/>
      <c r="HVO28" s="364"/>
      <c r="HVP28" s="365"/>
      <c r="HVQ28" s="366"/>
      <c r="HVR28" s="367"/>
      <c r="HVS28" s="368"/>
      <c r="HVT28" s="369"/>
      <c r="HVU28" s="361"/>
      <c r="HVV28" s="361"/>
      <c r="HVW28" s="362"/>
      <c r="HVX28" s="363"/>
      <c r="HVY28" s="364"/>
      <c r="HVZ28" s="365"/>
      <c r="HWA28" s="366"/>
      <c r="HWB28" s="367"/>
      <c r="HWC28" s="368"/>
      <c r="HWD28" s="369"/>
      <c r="HWE28" s="361"/>
      <c r="HWF28" s="361"/>
      <c r="HWG28" s="362"/>
      <c r="HWH28" s="363"/>
      <c r="HWI28" s="364"/>
      <c r="HWJ28" s="365"/>
      <c r="HWK28" s="366"/>
      <c r="HWL28" s="367"/>
      <c r="HWM28" s="368"/>
      <c r="HWN28" s="369"/>
      <c r="HWO28" s="361"/>
      <c r="HWP28" s="361"/>
      <c r="HWQ28" s="362"/>
      <c r="HWR28" s="363"/>
      <c r="HWS28" s="364"/>
      <c r="HWT28" s="365"/>
      <c r="HWU28" s="366"/>
      <c r="HWV28" s="367"/>
      <c r="HWW28" s="368"/>
      <c r="HWX28" s="369"/>
      <c r="HWY28" s="361"/>
      <c r="HWZ28" s="361"/>
      <c r="HXA28" s="362"/>
      <c r="HXB28" s="363"/>
      <c r="HXC28" s="364"/>
      <c r="HXD28" s="365"/>
      <c r="HXE28" s="366"/>
      <c r="HXF28" s="367"/>
      <c r="HXG28" s="368"/>
      <c r="HXH28" s="369"/>
      <c r="HXI28" s="361"/>
      <c r="HXJ28" s="361"/>
      <c r="HXK28" s="362"/>
      <c r="HXL28" s="363"/>
      <c r="HXM28" s="364"/>
      <c r="HXN28" s="365"/>
      <c r="HXO28" s="366"/>
      <c r="HXP28" s="367"/>
      <c r="HXQ28" s="368"/>
      <c r="HXR28" s="369"/>
      <c r="HXS28" s="361"/>
      <c r="HXT28" s="361"/>
      <c r="HXU28" s="362"/>
      <c r="HXV28" s="363"/>
      <c r="HXW28" s="364"/>
      <c r="HXX28" s="365"/>
      <c r="HXY28" s="366"/>
      <c r="HXZ28" s="367"/>
      <c r="HYA28" s="368"/>
      <c r="HYB28" s="369"/>
      <c r="HYC28" s="361"/>
      <c r="HYD28" s="361"/>
      <c r="HYE28" s="362"/>
      <c r="HYF28" s="363"/>
      <c r="HYG28" s="364"/>
      <c r="HYH28" s="365"/>
      <c r="HYI28" s="366"/>
      <c r="HYJ28" s="367"/>
      <c r="HYK28" s="368"/>
      <c r="HYL28" s="369"/>
      <c r="HYM28" s="361"/>
      <c r="HYN28" s="361"/>
      <c r="HYO28" s="362"/>
      <c r="HYP28" s="363"/>
      <c r="HYQ28" s="364"/>
      <c r="HYR28" s="365"/>
      <c r="HYS28" s="366"/>
      <c r="HYT28" s="367"/>
      <c r="HYU28" s="368"/>
      <c r="HYV28" s="369"/>
      <c r="HYW28" s="361"/>
      <c r="HYX28" s="361"/>
      <c r="HYY28" s="362"/>
      <c r="HYZ28" s="363"/>
      <c r="HZA28" s="364"/>
      <c r="HZB28" s="365"/>
      <c r="HZC28" s="366"/>
      <c r="HZD28" s="367"/>
      <c r="HZE28" s="368"/>
      <c r="HZF28" s="369"/>
      <c r="HZG28" s="361"/>
      <c r="HZH28" s="361"/>
      <c r="HZI28" s="362"/>
      <c r="HZJ28" s="363"/>
      <c r="HZK28" s="364"/>
      <c r="HZL28" s="365"/>
      <c r="HZM28" s="366"/>
      <c r="HZN28" s="367"/>
      <c r="HZO28" s="368"/>
      <c r="HZP28" s="369"/>
      <c r="HZQ28" s="361"/>
      <c r="HZR28" s="361"/>
      <c r="HZS28" s="362"/>
      <c r="HZT28" s="363"/>
      <c r="HZU28" s="364"/>
      <c r="HZV28" s="365"/>
      <c r="HZW28" s="366"/>
      <c r="HZX28" s="367"/>
      <c r="HZY28" s="368"/>
      <c r="HZZ28" s="369"/>
      <c r="IAA28" s="361"/>
      <c r="IAB28" s="361"/>
      <c r="IAC28" s="362"/>
      <c r="IAD28" s="363"/>
      <c r="IAE28" s="364"/>
      <c r="IAF28" s="365"/>
      <c r="IAG28" s="366"/>
      <c r="IAH28" s="367"/>
      <c r="IAI28" s="368"/>
      <c r="IAJ28" s="369"/>
      <c r="IAK28" s="361"/>
      <c r="IAL28" s="361"/>
      <c r="IAM28" s="362"/>
      <c r="IAN28" s="363"/>
      <c r="IAO28" s="364"/>
      <c r="IAP28" s="365"/>
      <c r="IAQ28" s="366"/>
      <c r="IAR28" s="367"/>
      <c r="IAS28" s="368"/>
      <c r="IAT28" s="369"/>
      <c r="IAU28" s="361"/>
      <c r="IAV28" s="361"/>
      <c r="IAW28" s="362"/>
      <c r="IAX28" s="363"/>
      <c r="IAY28" s="364"/>
      <c r="IAZ28" s="365"/>
      <c r="IBA28" s="366"/>
      <c r="IBB28" s="367"/>
      <c r="IBC28" s="368"/>
      <c r="IBD28" s="369"/>
      <c r="IBE28" s="361"/>
      <c r="IBF28" s="361"/>
      <c r="IBG28" s="362"/>
      <c r="IBH28" s="363"/>
      <c r="IBI28" s="364"/>
      <c r="IBJ28" s="365"/>
      <c r="IBK28" s="366"/>
      <c r="IBL28" s="367"/>
      <c r="IBM28" s="368"/>
      <c r="IBN28" s="369"/>
      <c r="IBO28" s="361"/>
      <c r="IBP28" s="361"/>
      <c r="IBQ28" s="362"/>
      <c r="IBR28" s="363"/>
      <c r="IBS28" s="364"/>
      <c r="IBT28" s="365"/>
      <c r="IBU28" s="366"/>
      <c r="IBV28" s="367"/>
      <c r="IBW28" s="368"/>
      <c r="IBX28" s="369"/>
      <c r="IBY28" s="361"/>
      <c r="IBZ28" s="361"/>
      <c r="ICA28" s="362"/>
      <c r="ICB28" s="363"/>
      <c r="ICC28" s="364"/>
      <c r="ICD28" s="365"/>
      <c r="ICE28" s="366"/>
      <c r="ICF28" s="367"/>
      <c r="ICG28" s="368"/>
      <c r="ICH28" s="369"/>
      <c r="ICI28" s="361"/>
      <c r="ICJ28" s="361"/>
      <c r="ICK28" s="362"/>
      <c r="ICL28" s="363"/>
      <c r="ICM28" s="364"/>
      <c r="ICN28" s="365"/>
      <c r="ICO28" s="366"/>
      <c r="ICP28" s="367"/>
      <c r="ICQ28" s="368"/>
      <c r="ICR28" s="369"/>
      <c r="ICS28" s="361"/>
      <c r="ICT28" s="361"/>
      <c r="ICU28" s="362"/>
      <c r="ICV28" s="363"/>
      <c r="ICW28" s="364"/>
      <c r="ICX28" s="365"/>
      <c r="ICY28" s="366"/>
      <c r="ICZ28" s="367"/>
      <c r="IDA28" s="368"/>
      <c r="IDB28" s="369"/>
      <c r="IDC28" s="361"/>
      <c r="IDD28" s="361"/>
      <c r="IDE28" s="362"/>
      <c r="IDF28" s="363"/>
      <c r="IDG28" s="364"/>
      <c r="IDH28" s="365"/>
      <c r="IDI28" s="366"/>
      <c r="IDJ28" s="367"/>
      <c r="IDK28" s="368"/>
      <c r="IDL28" s="369"/>
      <c r="IDM28" s="361"/>
      <c r="IDN28" s="361"/>
      <c r="IDO28" s="362"/>
      <c r="IDP28" s="363"/>
      <c r="IDQ28" s="364"/>
      <c r="IDR28" s="365"/>
      <c r="IDS28" s="366"/>
      <c r="IDT28" s="367"/>
      <c r="IDU28" s="368"/>
      <c r="IDV28" s="369"/>
      <c r="IDW28" s="361"/>
      <c r="IDX28" s="361"/>
      <c r="IDY28" s="362"/>
      <c r="IDZ28" s="363"/>
      <c r="IEA28" s="364"/>
      <c r="IEB28" s="365"/>
      <c r="IEC28" s="366"/>
      <c r="IED28" s="367"/>
      <c r="IEE28" s="368"/>
      <c r="IEF28" s="369"/>
      <c r="IEG28" s="361"/>
      <c r="IEH28" s="361"/>
      <c r="IEI28" s="362"/>
      <c r="IEJ28" s="363"/>
      <c r="IEK28" s="364"/>
      <c r="IEL28" s="365"/>
      <c r="IEM28" s="366"/>
      <c r="IEN28" s="367"/>
      <c r="IEO28" s="368"/>
      <c r="IEP28" s="369"/>
      <c r="IEQ28" s="361"/>
      <c r="IER28" s="361"/>
      <c r="IES28" s="362"/>
      <c r="IET28" s="363"/>
      <c r="IEU28" s="364"/>
      <c r="IEV28" s="365"/>
      <c r="IEW28" s="366"/>
      <c r="IEX28" s="367"/>
      <c r="IEY28" s="368"/>
      <c r="IEZ28" s="369"/>
      <c r="IFA28" s="361"/>
      <c r="IFB28" s="361"/>
      <c r="IFC28" s="362"/>
      <c r="IFD28" s="363"/>
      <c r="IFE28" s="364"/>
      <c r="IFF28" s="365"/>
      <c r="IFG28" s="366"/>
      <c r="IFH28" s="367"/>
      <c r="IFI28" s="368"/>
      <c r="IFJ28" s="369"/>
      <c r="IFK28" s="361"/>
      <c r="IFL28" s="361"/>
      <c r="IFM28" s="362"/>
      <c r="IFN28" s="363"/>
      <c r="IFO28" s="364"/>
      <c r="IFP28" s="365"/>
      <c r="IFQ28" s="366"/>
      <c r="IFR28" s="367"/>
      <c r="IFS28" s="368"/>
      <c r="IFT28" s="369"/>
      <c r="IFU28" s="361"/>
      <c r="IFV28" s="361"/>
      <c r="IFW28" s="362"/>
      <c r="IFX28" s="363"/>
      <c r="IFY28" s="364"/>
      <c r="IFZ28" s="365"/>
      <c r="IGA28" s="366"/>
      <c r="IGB28" s="367"/>
      <c r="IGC28" s="368"/>
      <c r="IGD28" s="369"/>
      <c r="IGE28" s="361"/>
      <c r="IGF28" s="361"/>
      <c r="IGG28" s="362"/>
      <c r="IGH28" s="363"/>
      <c r="IGI28" s="364"/>
      <c r="IGJ28" s="365"/>
      <c r="IGK28" s="366"/>
      <c r="IGL28" s="367"/>
      <c r="IGM28" s="368"/>
      <c r="IGN28" s="369"/>
      <c r="IGO28" s="361"/>
      <c r="IGP28" s="361"/>
      <c r="IGQ28" s="362"/>
      <c r="IGR28" s="363"/>
      <c r="IGS28" s="364"/>
      <c r="IGT28" s="365"/>
      <c r="IGU28" s="366"/>
      <c r="IGV28" s="367"/>
      <c r="IGW28" s="368"/>
      <c r="IGX28" s="369"/>
      <c r="IGY28" s="361"/>
      <c r="IGZ28" s="361"/>
      <c r="IHA28" s="362"/>
      <c r="IHB28" s="363"/>
      <c r="IHC28" s="364"/>
      <c r="IHD28" s="365"/>
      <c r="IHE28" s="366"/>
      <c r="IHF28" s="367"/>
      <c r="IHG28" s="368"/>
      <c r="IHH28" s="369"/>
      <c r="IHI28" s="361"/>
      <c r="IHJ28" s="361"/>
      <c r="IHK28" s="362"/>
      <c r="IHL28" s="363"/>
      <c r="IHM28" s="364"/>
      <c r="IHN28" s="365"/>
      <c r="IHO28" s="366"/>
      <c r="IHP28" s="367"/>
      <c r="IHQ28" s="368"/>
      <c r="IHR28" s="369"/>
      <c r="IHS28" s="361"/>
      <c r="IHT28" s="361"/>
      <c r="IHU28" s="362"/>
      <c r="IHV28" s="363"/>
      <c r="IHW28" s="364"/>
      <c r="IHX28" s="365"/>
      <c r="IHY28" s="366"/>
      <c r="IHZ28" s="367"/>
      <c r="IIA28" s="368"/>
      <c r="IIB28" s="369"/>
      <c r="IIC28" s="361"/>
      <c r="IID28" s="361"/>
      <c r="IIE28" s="362"/>
      <c r="IIF28" s="363"/>
      <c r="IIG28" s="364"/>
      <c r="IIH28" s="365"/>
      <c r="III28" s="366"/>
      <c r="IIJ28" s="367"/>
      <c r="IIK28" s="368"/>
      <c r="IIL28" s="369"/>
      <c r="IIM28" s="361"/>
      <c r="IIN28" s="361"/>
      <c r="IIO28" s="362"/>
      <c r="IIP28" s="363"/>
      <c r="IIQ28" s="364"/>
      <c r="IIR28" s="365"/>
      <c r="IIS28" s="366"/>
      <c r="IIT28" s="367"/>
      <c r="IIU28" s="368"/>
      <c r="IIV28" s="369"/>
      <c r="IIW28" s="361"/>
      <c r="IIX28" s="361"/>
      <c r="IIY28" s="362"/>
      <c r="IIZ28" s="363"/>
      <c r="IJA28" s="364"/>
      <c r="IJB28" s="365"/>
      <c r="IJC28" s="366"/>
      <c r="IJD28" s="367"/>
      <c r="IJE28" s="368"/>
      <c r="IJF28" s="369"/>
      <c r="IJG28" s="361"/>
      <c r="IJH28" s="361"/>
      <c r="IJI28" s="362"/>
      <c r="IJJ28" s="363"/>
      <c r="IJK28" s="364"/>
      <c r="IJL28" s="365"/>
      <c r="IJM28" s="366"/>
      <c r="IJN28" s="367"/>
      <c r="IJO28" s="368"/>
      <c r="IJP28" s="369"/>
      <c r="IJQ28" s="361"/>
      <c r="IJR28" s="361"/>
      <c r="IJS28" s="362"/>
      <c r="IJT28" s="363"/>
      <c r="IJU28" s="364"/>
      <c r="IJV28" s="365"/>
      <c r="IJW28" s="366"/>
      <c r="IJX28" s="367"/>
      <c r="IJY28" s="368"/>
      <c r="IJZ28" s="369"/>
      <c r="IKA28" s="361"/>
      <c r="IKB28" s="361"/>
      <c r="IKC28" s="362"/>
      <c r="IKD28" s="363"/>
      <c r="IKE28" s="364"/>
      <c r="IKF28" s="365"/>
      <c r="IKG28" s="366"/>
      <c r="IKH28" s="367"/>
      <c r="IKI28" s="368"/>
      <c r="IKJ28" s="369"/>
      <c r="IKK28" s="361"/>
      <c r="IKL28" s="361"/>
      <c r="IKM28" s="362"/>
      <c r="IKN28" s="363"/>
      <c r="IKO28" s="364"/>
      <c r="IKP28" s="365"/>
      <c r="IKQ28" s="366"/>
      <c r="IKR28" s="367"/>
      <c r="IKS28" s="368"/>
      <c r="IKT28" s="369"/>
      <c r="IKU28" s="361"/>
      <c r="IKV28" s="361"/>
      <c r="IKW28" s="362"/>
      <c r="IKX28" s="363"/>
      <c r="IKY28" s="364"/>
      <c r="IKZ28" s="365"/>
      <c r="ILA28" s="366"/>
      <c r="ILB28" s="367"/>
      <c r="ILC28" s="368"/>
      <c r="ILD28" s="369"/>
      <c r="ILE28" s="361"/>
      <c r="ILF28" s="361"/>
      <c r="ILG28" s="362"/>
      <c r="ILH28" s="363"/>
      <c r="ILI28" s="364"/>
      <c r="ILJ28" s="365"/>
      <c r="ILK28" s="366"/>
      <c r="ILL28" s="367"/>
      <c r="ILM28" s="368"/>
      <c r="ILN28" s="369"/>
      <c r="ILO28" s="361"/>
      <c r="ILP28" s="361"/>
      <c r="ILQ28" s="362"/>
      <c r="ILR28" s="363"/>
      <c r="ILS28" s="364"/>
      <c r="ILT28" s="365"/>
      <c r="ILU28" s="366"/>
      <c r="ILV28" s="367"/>
      <c r="ILW28" s="368"/>
      <c r="ILX28" s="369"/>
      <c r="ILY28" s="361"/>
      <c r="ILZ28" s="361"/>
      <c r="IMA28" s="362"/>
      <c r="IMB28" s="363"/>
      <c r="IMC28" s="364"/>
      <c r="IMD28" s="365"/>
      <c r="IME28" s="366"/>
      <c r="IMF28" s="367"/>
      <c r="IMG28" s="368"/>
      <c r="IMH28" s="369"/>
      <c r="IMI28" s="361"/>
      <c r="IMJ28" s="361"/>
      <c r="IMK28" s="362"/>
      <c r="IML28" s="363"/>
      <c r="IMM28" s="364"/>
      <c r="IMN28" s="365"/>
      <c r="IMO28" s="366"/>
      <c r="IMP28" s="367"/>
      <c r="IMQ28" s="368"/>
      <c r="IMR28" s="369"/>
      <c r="IMS28" s="361"/>
      <c r="IMT28" s="361"/>
      <c r="IMU28" s="362"/>
      <c r="IMV28" s="363"/>
      <c r="IMW28" s="364"/>
      <c r="IMX28" s="365"/>
      <c r="IMY28" s="366"/>
      <c r="IMZ28" s="367"/>
      <c r="INA28" s="368"/>
      <c r="INB28" s="369"/>
      <c r="INC28" s="361"/>
      <c r="IND28" s="361"/>
      <c r="INE28" s="362"/>
      <c r="INF28" s="363"/>
      <c r="ING28" s="364"/>
      <c r="INH28" s="365"/>
      <c r="INI28" s="366"/>
      <c r="INJ28" s="367"/>
      <c r="INK28" s="368"/>
      <c r="INL28" s="369"/>
      <c r="INM28" s="361"/>
      <c r="INN28" s="361"/>
      <c r="INO28" s="362"/>
      <c r="INP28" s="363"/>
      <c r="INQ28" s="364"/>
      <c r="INR28" s="365"/>
      <c r="INS28" s="366"/>
      <c r="INT28" s="367"/>
      <c r="INU28" s="368"/>
      <c r="INV28" s="369"/>
      <c r="INW28" s="361"/>
      <c r="INX28" s="361"/>
      <c r="INY28" s="362"/>
      <c r="INZ28" s="363"/>
      <c r="IOA28" s="364"/>
      <c r="IOB28" s="365"/>
      <c r="IOC28" s="366"/>
      <c r="IOD28" s="367"/>
      <c r="IOE28" s="368"/>
      <c r="IOF28" s="369"/>
      <c r="IOG28" s="361"/>
      <c r="IOH28" s="361"/>
      <c r="IOI28" s="362"/>
      <c r="IOJ28" s="363"/>
      <c r="IOK28" s="364"/>
      <c r="IOL28" s="365"/>
      <c r="IOM28" s="366"/>
      <c r="ION28" s="367"/>
      <c r="IOO28" s="368"/>
      <c r="IOP28" s="369"/>
      <c r="IOQ28" s="361"/>
      <c r="IOR28" s="361"/>
      <c r="IOS28" s="362"/>
      <c r="IOT28" s="363"/>
      <c r="IOU28" s="364"/>
      <c r="IOV28" s="365"/>
      <c r="IOW28" s="366"/>
      <c r="IOX28" s="367"/>
      <c r="IOY28" s="368"/>
      <c r="IOZ28" s="369"/>
      <c r="IPA28" s="361"/>
      <c r="IPB28" s="361"/>
      <c r="IPC28" s="362"/>
      <c r="IPD28" s="363"/>
      <c r="IPE28" s="364"/>
      <c r="IPF28" s="365"/>
      <c r="IPG28" s="366"/>
      <c r="IPH28" s="367"/>
      <c r="IPI28" s="368"/>
      <c r="IPJ28" s="369"/>
      <c r="IPK28" s="361"/>
      <c r="IPL28" s="361"/>
      <c r="IPM28" s="362"/>
      <c r="IPN28" s="363"/>
      <c r="IPO28" s="364"/>
      <c r="IPP28" s="365"/>
      <c r="IPQ28" s="366"/>
      <c r="IPR28" s="367"/>
      <c r="IPS28" s="368"/>
      <c r="IPT28" s="369"/>
      <c r="IPU28" s="361"/>
      <c r="IPV28" s="361"/>
      <c r="IPW28" s="362"/>
      <c r="IPX28" s="363"/>
      <c r="IPY28" s="364"/>
      <c r="IPZ28" s="365"/>
      <c r="IQA28" s="366"/>
      <c r="IQB28" s="367"/>
      <c r="IQC28" s="368"/>
      <c r="IQD28" s="369"/>
      <c r="IQE28" s="361"/>
      <c r="IQF28" s="361"/>
      <c r="IQG28" s="362"/>
      <c r="IQH28" s="363"/>
      <c r="IQI28" s="364"/>
      <c r="IQJ28" s="365"/>
      <c r="IQK28" s="366"/>
      <c r="IQL28" s="367"/>
      <c r="IQM28" s="368"/>
      <c r="IQN28" s="369"/>
      <c r="IQO28" s="361"/>
      <c r="IQP28" s="361"/>
      <c r="IQQ28" s="362"/>
      <c r="IQR28" s="363"/>
      <c r="IQS28" s="364"/>
      <c r="IQT28" s="365"/>
      <c r="IQU28" s="366"/>
      <c r="IQV28" s="367"/>
      <c r="IQW28" s="368"/>
      <c r="IQX28" s="369"/>
      <c r="IQY28" s="361"/>
      <c r="IQZ28" s="361"/>
      <c r="IRA28" s="362"/>
      <c r="IRB28" s="363"/>
      <c r="IRC28" s="364"/>
      <c r="IRD28" s="365"/>
      <c r="IRE28" s="366"/>
      <c r="IRF28" s="367"/>
      <c r="IRG28" s="368"/>
      <c r="IRH28" s="369"/>
      <c r="IRI28" s="361"/>
      <c r="IRJ28" s="361"/>
      <c r="IRK28" s="362"/>
      <c r="IRL28" s="363"/>
      <c r="IRM28" s="364"/>
      <c r="IRN28" s="365"/>
      <c r="IRO28" s="366"/>
      <c r="IRP28" s="367"/>
      <c r="IRQ28" s="368"/>
      <c r="IRR28" s="369"/>
      <c r="IRS28" s="361"/>
      <c r="IRT28" s="361"/>
      <c r="IRU28" s="362"/>
      <c r="IRV28" s="363"/>
      <c r="IRW28" s="364"/>
      <c r="IRX28" s="365"/>
      <c r="IRY28" s="366"/>
      <c r="IRZ28" s="367"/>
      <c r="ISA28" s="368"/>
      <c r="ISB28" s="369"/>
      <c r="ISC28" s="361"/>
      <c r="ISD28" s="361"/>
      <c r="ISE28" s="362"/>
      <c r="ISF28" s="363"/>
      <c r="ISG28" s="364"/>
      <c r="ISH28" s="365"/>
      <c r="ISI28" s="366"/>
      <c r="ISJ28" s="367"/>
      <c r="ISK28" s="368"/>
      <c r="ISL28" s="369"/>
      <c r="ISM28" s="361"/>
      <c r="ISN28" s="361"/>
      <c r="ISO28" s="362"/>
      <c r="ISP28" s="363"/>
      <c r="ISQ28" s="364"/>
      <c r="ISR28" s="365"/>
      <c r="ISS28" s="366"/>
      <c r="IST28" s="367"/>
      <c r="ISU28" s="368"/>
      <c r="ISV28" s="369"/>
      <c r="ISW28" s="361"/>
      <c r="ISX28" s="361"/>
      <c r="ISY28" s="362"/>
      <c r="ISZ28" s="363"/>
      <c r="ITA28" s="364"/>
      <c r="ITB28" s="365"/>
      <c r="ITC28" s="366"/>
      <c r="ITD28" s="367"/>
      <c r="ITE28" s="368"/>
      <c r="ITF28" s="369"/>
      <c r="ITG28" s="361"/>
      <c r="ITH28" s="361"/>
      <c r="ITI28" s="362"/>
      <c r="ITJ28" s="363"/>
      <c r="ITK28" s="364"/>
      <c r="ITL28" s="365"/>
      <c r="ITM28" s="366"/>
      <c r="ITN28" s="367"/>
      <c r="ITO28" s="368"/>
      <c r="ITP28" s="369"/>
      <c r="ITQ28" s="361"/>
      <c r="ITR28" s="361"/>
      <c r="ITS28" s="362"/>
      <c r="ITT28" s="363"/>
      <c r="ITU28" s="364"/>
      <c r="ITV28" s="365"/>
      <c r="ITW28" s="366"/>
      <c r="ITX28" s="367"/>
      <c r="ITY28" s="368"/>
      <c r="ITZ28" s="369"/>
      <c r="IUA28" s="361"/>
      <c r="IUB28" s="361"/>
      <c r="IUC28" s="362"/>
      <c r="IUD28" s="363"/>
      <c r="IUE28" s="364"/>
      <c r="IUF28" s="365"/>
      <c r="IUG28" s="366"/>
      <c r="IUH28" s="367"/>
      <c r="IUI28" s="368"/>
      <c r="IUJ28" s="369"/>
      <c r="IUK28" s="361"/>
      <c r="IUL28" s="361"/>
      <c r="IUM28" s="362"/>
      <c r="IUN28" s="363"/>
      <c r="IUO28" s="364"/>
      <c r="IUP28" s="365"/>
      <c r="IUQ28" s="366"/>
      <c r="IUR28" s="367"/>
      <c r="IUS28" s="368"/>
      <c r="IUT28" s="369"/>
      <c r="IUU28" s="361"/>
      <c r="IUV28" s="361"/>
      <c r="IUW28" s="362"/>
      <c r="IUX28" s="363"/>
      <c r="IUY28" s="364"/>
      <c r="IUZ28" s="365"/>
      <c r="IVA28" s="366"/>
      <c r="IVB28" s="367"/>
      <c r="IVC28" s="368"/>
      <c r="IVD28" s="369"/>
      <c r="IVE28" s="361"/>
      <c r="IVF28" s="361"/>
      <c r="IVG28" s="362"/>
      <c r="IVH28" s="363"/>
      <c r="IVI28" s="364"/>
      <c r="IVJ28" s="365"/>
      <c r="IVK28" s="366"/>
      <c r="IVL28" s="367"/>
      <c r="IVM28" s="368"/>
      <c r="IVN28" s="369"/>
      <c r="IVO28" s="361"/>
      <c r="IVP28" s="361"/>
      <c r="IVQ28" s="362"/>
      <c r="IVR28" s="363"/>
      <c r="IVS28" s="364"/>
      <c r="IVT28" s="365"/>
      <c r="IVU28" s="366"/>
      <c r="IVV28" s="367"/>
      <c r="IVW28" s="368"/>
      <c r="IVX28" s="369"/>
      <c r="IVY28" s="361"/>
      <c r="IVZ28" s="361"/>
      <c r="IWA28" s="362"/>
      <c r="IWB28" s="363"/>
      <c r="IWC28" s="364"/>
      <c r="IWD28" s="365"/>
      <c r="IWE28" s="366"/>
      <c r="IWF28" s="367"/>
      <c r="IWG28" s="368"/>
      <c r="IWH28" s="369"/>
      <c r="IWI28" s="361"/>
      <c r="IWJ28" s="361"/>
      <c r="IWK28" s="362"/>
      <c r="IWL28" s="363"/>
      <c r="IWM28" s="364"/>
      <c r="IWN28" s="365"/>
      <c r="IWO28" s="366"/>
      <c r="IWP28" s="367"/>
      <c r="IWQ28" s="368"/>
      <c r="IWR28" s="369"/>
      <c r="IWS28" s="361"/>
      <c r="IWT28" s="361"/>
      <c r="IWU28" s="362"/>
      <c r="IWV28" s="363"/>
      <c r="IWW28" s="364"/>
      <c r="IWX28" s="365"/>
      <c r="IWY28" s="366"/>
      <c r="IWZ28" s="367"/>
      <c r="IXA28" s="368"/>
      <c r="IXB28" s="369"/>
      <c r="IXC28" s="361"/>
      <c r="IXD28" s="361"/>
      <c r="IXE28" s="362"/>
      <c r="IXF28" s="363"/>
      <c r="IXG28" s="364"/>
      <c r="IXH28" s="365"/>
      <c r="IXI28" s="366"/>
      <c r="IXJ28" s="367"/>
      <c r="IXK28" s="368"/>
      <c r="IXL28" s="369"/>
      <c r="IXM28" s="361"/>
      <c r="IXN28" s="361"/>
      <c r="IXO28" s="362"/>
      <c r="IXP28" s="363"/>
      <c r="IXQ28" s="364"/>
      <c r="IXR28" s="365"/>
      <c r="IXS28" s="366"/>
      <c r="IXT28" s="367"/>
      <c r="IXU28" s="368"/>
      <c r="IXV28" s="369"/>
      <c r="IXW28" s="361"/>
      <c r="IXX28" s="361"/>
      <c r="IXY28" s="362"/>
      <c r="IXZ28" s="363"/>
      <c r="IYA28" s="364"/>
      <c r="IYB28" s="365"/>
      <c r="IYC28" s="366"/>
      <c r="IYD28" s="367"/>
      <c r="IYE28" s="368"/>
      <c r="IYF28" s="369"/>
      <c r="IYG28" s="361"/>
      <c r="IYH28" s="361"/>
      <c r="IYI28" s="362"/>
      <c r="IYJ28" s="363"/>
      <c r="IYK28" s="364"/>
      <c r="IYL28" s="365"/>
      <c r="IYM28" s="366"/>
      <c r="IYN28" s="367"/>
      <c r="IYO28" s="368"/>
      <c r="IYP28" s="369"/>
      <c r="IYQ28" s="361"/>
      <c r="IYR28" s="361"/>
      <c r="IYS28" s="362"/>
      <c r="IYT28" s="363"/>
      <c r="IYU28" s="364"/>
      <c r="IYV28" s="365"/>
      <c r="IYW28" s="366"/>
      <c r="IYX28" s="367"/>
      <c r="IYY28" s="368"/>
      <c r="IYZ28" s="369"/>
      <c r="IZA28" s="361"/>
      <c r="IZB28" s="361"/>
      <c r="IZC28" s="362"/>
      <c r="IZD28" s="363"/>
      <c r="IZE28" s="364"/>
      <c r="IZF28" s="365"/>
      <c r="IZG28" s="366"/>
      <c r="IZH28" s="367"/>
      <c r="IZI28" s="368"/>
      <c r="IZJ28" s="369"/>
      <c r="IZK28" s="361"/>
      <c r="IZL28" s="361"/>
      <c r="IZM28" s="362"/>
      <c r="IZN28" s="363"/>
      <c r="IZO28" s="364"/>
      <c r="IZP28" s="365"/>
      <c r="IZQ28" s="366"/>
      <c r="IZR28" s="367"/>
      <c r="IZS28" s="368"/>
      <c r="IZT28" s="369"/>
      <c r="IZU28" s="361"/>
      <c r="IZV28" s="361"/>
      <c r="IZW28" s="362"/>
      <c r="IZX28" s="363"/>
      <c r="IZY28" s="364"/>
      <c r="IZZ28" s="365"/>
      <c r="JAA28" s="366"/>
      <c r="JAB28" s="367"/>
      <c r="JAC28" s="368"/>
      <c r="JAD28" s="369"/>
      <c r="JAE28" s="361"/>
      <c r="JAF28" s="361"/>
      <c r="JAG28" s="362"/>
      <c r="JAH28" s="363"/>
      <c r="JAI28" s="364"/>
      <c r="JAJ28" s="365"/>
      <c r="JAK28" s="366"/>
      <c r="JAL28" s="367"/>
      <c r="JAM28" s="368"/>
      <c r="JAN28" s="369"/>
      <c r="JAO28" s="361"/>
      <c r="JAP28" s="361"/>
      <c r="JAQ28" s="362"/>
      <c r="JAR28" s="363"/>
      <c r="JAS28" s="364"/>
      <c r="JAT28" s="365"/>
      <c r="JAU28" s="366"/>
      <c r="JAV28" s="367"/>
      <c r="JAW28" s="368"/>
      <c r="JAX28" s="369"/>
      <c r="JAY28" s="361"/>
      <c r="JAZ28" s="361"/>
      <c r="JBA28" s="362"/>
      <c r="JBB28" s="363"/>
      <c r="JBC28" s="364"/>
      <c r="JBD28" s="365"/>
      <c r="JBE28" s="366"/>
      <c r="JBF28" s="367"/>
      <c r="JBG28" s="368"/>
      <c r="JBH28" s="369"/>
      <c r="JBI28" s="361"/>
      <c r="JBJ28" s="361"/>
      <c r="JBK28" s="362"/>
      <c r="JBL28" s="363"/>
      <c r="JBM28" s="364"/>
      <c r="JBN28" s="365"/>
      <c r="JBO28" s="366"/>
      <c r="JBP28" s="367"/>
      <c r="JBQ28" s="368"/>
      <c r="JBR28" s="369"/>
      <c r="JBS28" s="361"/>
      <c r="JBT28" s="361"/>
      <c r="JBU28" s="362"/>
      <c r="JBV28" s="363"/>
      <c r="JBW28" s="364"/>
      <c r="JBX28" s="365"/>
      <c r="JBY28" s="366"/>
      <c r="JBZ28" s="367"/>
      <c r="JCA28" s="368"/>
      <c r="JCB28" s="369"/>
      <c r="JCC28" s="361"/>
      <c r="JCD28" s="361"/>
      <c r="JCE28" s="362"/>
      <c r="JCF28" s="363"/>
      <c r="JCG28" s="364"/>
      <c r="JCH28" s="365"/>
      <c r="JCI28" s="366"/>
      <c r="JCJ28" s="367"/>
      <c r="JCK28" s="368"/>
      <c r="JCL28" s="369"/>
      <c r="JCM28" s="361"/>
      <c r="JCN28" s="361"/>
      <c r="JCO28" s="362"/>
      <c r="JCP28" s="363"/>
      <c r="JCQ28" s="364"/>
      <c r="JCR28" s="365"/>
      <c r="JCS28" s="366"/>
      <c r="JCT28" s="367"/>
      <c r="JCU28" s="368"/>
      <c r="JCV28" s="369"/>
      <c r="JCW28" s="361"/>
      <c r="JCX28" s="361"/>
      <c r="JCY28" s="362"/>
      <c r="JCZ28" s="363"/>
      <c r="JDA28" s="364"/>
      <c r="JDB28" s="365"/>
      <c r="JDC28" s="366"/>
      <c r="JDD28" s="367"/>
      <c r="JDE28" s="368"/>
      <c r="JDF28" s="369"/>
      <c r="JDG28" s="361"/>
      <c r="JDH28" s="361"/>
      <c r="JDI28" s="362"/>
      <c r="JDJ28" s="363"/>
      <c r="JDK28" s="364"/>
      <c r="JDL28" s="365"/>
      <c r="JDM28" s="366"/>
      <c r="JDN28" s="367"/>
      <c r="JDO28" s="368"/>
      <c r="JDP28" s="369"/>
      <c r="JDQ28" s="361"/>
      <c r="JDR28" s="361"/>
      <c r="JDS28" s="362"/>
      <c r="JDT28" s="363"/>
      <c r="JDU28" s="364"/>
      <c r="JDV28" s="365"/>
      <c r="JDW28" s="366"/>
      <c r="JDX28" s="367"/>
      <c r="JDY28" s="368"/>
      <c r="JDZ28" s="369"/>
      <c r="JEA28" s="361"/>
      <c r="JEB28" s="361"/>
      <c r="JEC28" s="362"/>
      <c r="JED28" s="363"/>
      <c r="JEE28" s="364"/>
      <c r="JEF28" s="365"/>
      <c r="JEG28" s="366"/>
      <c r="JEH28" s="367"/>
      <c r="JEI28" s="368"/>
      <c r="JEJ28" s="369"/>
      <c r="JEK28" s="361"/>
      <c r="JEL28" s="361"/>
      <c r="JEM28" s="362"/>
      <c r="JEN28" s="363"/>
      <c r="JEO28" s="364"/>
      <c r="JEP28" s="365"/>
      <c r="JEQ28" s="366"/>
      <c r="JER28" s="367"/>
      <c r="JES28" s="368"/>
      <c r="JET28" s="369"/>
      <c r="JEU28" s="361"/>
      <c r="JEV28" s="361"/>
      <c r="JEW28" s="362"/>
      <c r="JEX28" s="363"/>
      <c r="JEY28" s="364"/>
      <c r="JEZ28" s="365"/>
      <c r="JFA28" s="366"/>
      <c r="JFB28" s="367"/>
      <c r="JFC28" s="368"/>
      <c r="JFD28" s="369"/>
      <c r="JFE28" s="361"/>
      <c r="JFF28" s="361"/>
      <c r="JFG28" s="362"/>
      <c r="JFH28" s="363"/>
      <c r="JFI28" s="364"/>
      <c r="JFJ28" s="365"/>
      <c r="JFK28" s="366"/>
      <c r="JFL28" s="367"/>
      <c r="JFM28" s="368"/>
      <c r="JFN28" s="369"/>
      <c r="JFO28" s="361"/>
      <c r="JFP28" s="361"/>
      <c r="JFQ28" s="362"/>
      <c r="JFR28" s="363"/>
      <c r="JFS28" s="364"/>
      <c r="JFT28" s="365"/>
      <c r="JFU28" s="366"/>
      <c r="JFV28" s="367"/>
      <c r="JFW28" s="368"/>
      <c r="JFX28" s="369"/>
      <c r="JFY28" s="361"/>
      <c r="JFZ28" s="361"/>
      <c r="JGA28" s="362"/>
      <c r="JGB28" s="363"/>
      <c r="JGC28" s="364"/>
      <c r="JGD28" s="365"/>
      <c r="JGE28" s="366"/>
      <c r="JGF28" s="367"/>
      <c r="JGG28" s="368"/>
      <c r="JGH28" s="369"/>
      <c r="JGI28" s="361"/>
      <c r="JGJ28" s="361"/>
      <c r="JGK28" s="362"/>
      <c r="JGL28" s="363"/>
      <c r="JGM28" s="364"/>
      <c r="JGN28" s="365"/>
      <c r="JGO28" s="366"/>
      <c r="JGP28" s="367"/>
      <c r="JGQ28" s="368"/>
      <c r="JGR28" s="369"/>
      <c r="JGS28" s="361"/>
      <c r="JGT28" s="361"/>
      <c r="JGU28" s="362"/>
      <c r="JGV28" s="363"/>
      <c r="JGW28" s="364"/>
      <c r="JGX28" s="365"/>
      <c r="JGY28" s="366"/>
      <c r="JGZ28" s="367"/>
      <c r="JHA28" s="368"/>
      <c r="JHB28" s="369"/>
      <c r="JHC28" s="361"/>
      <c r="JHD28" s="361"/>
      <c r="JHE28" s="362"/>
      <c r="JHF28" s="363"/>
      <c r="JHG28" s="364"/>
      <c r="JHH28" s="365"/>
      <c r="JHI28" s="366"/>
      <c r="JHJ28" s="367"/>
      <c r="JHK28" s="368"/>
      <c r="JHL28" s="369"/>
      <c r="JHM28" s="361"/>
      <c r="JHN28" s="361"/>
      <c r="JHO28" s="362"/>
      <c r="JHP28" s="363"/>
      <c r="JHQ28" s="364"/>
      <c r="JHR28" s="365"/>
      <c r="JHS28" s="366"/>
      <c r="JHT28" s="367"/>
      <c r="JHU28" s="368"/>
      <c r="JHV28" s="369"/>
      <c r="JHW28" s="361"/>
      <c r="JHX28" s="361"/>
      <c r="JHY28" s="362"/>
      <c r="JHZ28" s="363"/>
      <c r="JIA28" s="364"/>
      <c r="JIB28" s="365"/>
      <c r="JIC28" s="366"/>
      <c r="JID28" s="367"/>
      <c r="JIE28" s="368"/>
      <c r="JIF28" s="369"/>
      <c r="JIG28" s="361"/>
      <c r="JIH28" s="361"/>
      <c r="JII28" s="362"/>
      <c r="JIJ28" s="363"/>
      <c r="JIK28" s="364"/>
      <c r="JIL28" s="365"/>
      <c r="JIM28" s="366"/>
      <c r="JIN28" s="367"/>
      <c r="JIO28" s="368"/>
      <c r="JIP28" s="369"/>
      <c r="JIQ28" s="361"/>
      <c r="JIR28" s="361"/>
      <c r="JIS28" s="362"/>
      <c r="JIT28" s="363"/>
      <c r="JIU28" s="364"/>
      <c r="JIV28" s="365"/>
      <c r="JIW28" s="366"/>
      <c r="JIX28" s="367"/>
      <c r="JIY28" s="368"/>
      <c r="JIZ28" s="369"/>
      <c r="JJA28" s="361"/>
      <c r="JJB28" s="361"/>
      <c r="JJC28" s="362"/>
      <c r="JJD28" s="363"/>
      <c r="JJE28" s="364"/>
      <c r="JJF28" s="365"/>
      <c r="JJG28" s="366"/>
      <c r="JJH28" s="367"/>
      <c r="JJI28" s="368"/>
      <c r="JJJ28" s="369"/>
      <c r="JJK28" s="361"/>
      <c r="JJL28" s="361"/>
      <c r="JJM28" s="362"/>
      <c r="JJN28" s="363"/>
      <c r="JJO28" s="364"/>
      <c r="JJP28" s="365"/>
      <c r="JJQ28" s="366"/>
      <c r="JJR28" s="367"/>
      <c r="JJS28" s="368"/>
      <c r="JJT28" s="369"/>
      <c r="JJU28" s="361"/>
      <c r="JJV28" s="361"/>
      <c r="JJW28" s="362"/>
      <c r="JJX28" s="363"/>
      <c r="JJY28" s="364"/>
      <c r="JJZ28" s="365"/>
      <c r="JKA28" s="366"/>
      <c r="JKB28" s="367"/>
      <c r="JKC28" s="368"/>
      <c r="JKD28" s="369"/>
      <c r="JKE28" s="361"/>
      <c r="JKF28" s="361"/>
      <c r="JKG28" s="362"/>
      <c r="JKH28" s="363"/>
      <c r="JKI28" s="364"/>
      <c r="JKJ28" s="365"/>
      <c r="JKK28" s="366"/>
      <c r="JKL28" s="367"/>
      <c r="JKM28" s="368"/>
      <c r="JKN28" s="369"/>
      <c r="JKO28" s="361"/>
      <c r="JKP28" s="361"/>
      <c r="JKQ28" s="362"/>
      <c r="JKR28" s="363"/>
      <c r="JKS28" s="364"/>
      <c r="JKT28" s="365"/>
      <c r="JKU28" s="366"/>
      <c r="JKV28" s="367"/>
      <c r="JKW28" s="368"/>
      <c r="JKX28" s="369"/>
      <c r="JKY28" s="361"/>
      <c r="JKZ28" s="361"/>
      <c r="JLA28" s="362"/>
      <c r="JLB28" s="363"/>
      <c r="JLC28" s="364"/>
      <c r="JLD28" s="365"/>
      <c r="JLE28" s="366"/>
      <c r="JLF28" s="367"/>
      <c r="JLG28" s="368"/>
      <c r="JLH28" s="369"/>
      <c r="JLI28" s="361"/>
      <c r="JLJ28" s="361"/>
      <c r="JLK28" s="362"/>
      <c r="JLL28" s="363"/>
      <c r="JLM28" s="364"/>
      <c r="JLN28" s="365"/>
      <c r="JLO28" s="366"/>
      <c r="JLP28" s="367"/>
      <c r="JLQ28" s="368"/>
      <c r="JLR28" s="369"/>
      <c r="JLS28" s="361"/>
      <c r="JLT28" s="361"/>
      <c r="JLU28" s="362"/>
      <c r="JLV28" s="363"/>
      <c r="JLW28" s="364"/>
      <c r="JLX28" s="365"/>
      <c r="JLY28" s="366"/>
      <c r="JLZ28" s="367"/>
      <c r="JMA28" s="368"/>
      <c r="JMB28" s="369"/>
      <c r="JMC28" s="361"/>
      <c r="JMD28" s="361"/>
      <c r="JME28" s="362"/>
      <c r="JMF28" s="363"/>
      <c r="JMG28" s="364"/>
      <c r="JMH28" s="365"/>
      <c r="JMI28" s="366"/>
      <c r="JMJ28" s="367"/>
      <c r="JMK28" s="368"/>
      <c r="JML28" s="369"/>
      <c r="JMM28" s="361"/>
      <c r="JMN28" s="361"/>
      <c r="JMO28" s="362"/>
      <c r="JMP28" s="363"/>
      <c r="JMQ28" s="364"/>
      <c r="JMR28" s="365"/>
      <c r="JMS28" s="366"/>
      <c r="JMT28" s="367"/>
      <c r="JMU28" s="368"/>
      <c r="JMV28" s="369"/>
      <c r="JMW28" s="361"/>
      <c r="JMX28" s="361"/>
      <c r="JMY28" s="362"/>
      <c r="JMZ28" s="363"/>
      <c r="JNA28" s="364"/>
      <c r="JNB28" s="365"/>
      <c r="JNC28" s="366"/>
      <c r="JND28" s="367"/>
      <c r="JNE28" s="368"/>
      <c r="JNF28" s="369"/>
      <c r="JNG28" s="361"/>
      <c r="JNH28" s="361"/>
      <c r="JNI28" s="362"/>
      <c r="JNJ28" s="363"/>
      <c r="JNK28" s="364"/>
      <c r="JNL28" s="365"/>
      <c r="JNM28" s="366"/>
      <c r="JNN28" s="367"/>
      <c r="JNO28" s="368"/>
      <c r="JNP28" s="369"/>
      <c r="JNQ28" s="361"/>
      <c r="JNR28" s="361"/>
      <c r="JNS28" s="362"/>
      <c r="JNT28" s="363"/>
      <c r="JNU28" s="364"/>
      <c r="JNV28" s="365"/>
      <c r="JNW28" s="366"/>
      <c r="JNX28" s="367"/>
      <c r="JNY28" s="368"/>
      <c r="JNZ28" s="369"/>
      <c r="JOA28" s="361"/>
      <c r="JOB28" s="361"/>
      <c r="JOC28" s="362"/>
      <c r="JOD28" s="363"/>
      <c r="JOE28" s="364"/>
      <c r="JOF28" s="365"/>
      <c r="JOG28" s="366"/>
      <c r="JOH28" s="367"/>
      <c r="JOI28" s="368"/>
      <c r="JOJ28" s="369"/>
      <c r="JOK28" s="361"/>
      <c r="JOL28" s="361"/>
      <c r="JOM28" s="362"/>
      <c r="JON28" s="363"/>
      <c r="JOO28" s="364"/>
      <c r="JOP28" s="365"/>
      <c r="JOQ28" s="366"/>
      <c r="JOR28" s="367"/>
      <c r="JOS28" s="368"/>
      <c r="JOT28" s="369"/>
      <c r="JOU28" s="361"/>
      <c r="JOV28" s="361"/>
      <c r="JOW28" s="362"/>
      <c r="JOX28" s="363"/>
      <c r="JOY28" s="364"/>
      <c r="JOZ28" s="365"/>
      <c r="JPA28" s="366"/>
      <c r="JPB28" s="367"/>
      <c r="JPC28" s="368"/>
      <c r="JPD28" s="369"/>
      <c r="JPE28" s="361"/>
      <c r="JPF28" s="361"/>
      <c r="JPG28" s="362"/>
      <c r="JPH28" s="363"/>
      <c r="JPI28" s="364"/>
      <c r="JPJ28" s="365"/>
      <c r="JPK28" s="366"/>
      <c r="JPL28" s="367"/>
      <c r="JPM28" s="368"/>
      <c r="JPN28" s="369"/>
      <c r="JPO28" s="361"/>
      <c r="JPP28" s="361"/>
      <c r="JPQ28" s="362"/>
      <c r="JPR28" s="363"/>
      <c r="JPS28" s="364"/>
      <c r="JPT28" s="365"/>
      <c r="JPU28" s="366"/>
      <c r="JPV28" s="367"/>
      <c r="JPW28" s="368"/>
      <c r="JPX28" s="369"/>
      <c r="JPY28" s="361"/>
      <c r="JPZ28" s="361"/>
      <c r="JQA28" s="362"/>
      <c r="JQB28" s="363"/>
      <c r="JQC28" s="364"/>
      <c r="JQD28" s="365"/>
      <c r="JQE28" s="366"/>
      <c r="JQF28" s="367"/>
      <c r="JQG28" s="368"/>
      <c r="JQH28" s="369"/>
      <c r="JQI28" s="361"/>
      <c r="JQJ28" s="361"/>
      <c r="JQK28" s="362"/>
      <c r="JQL28" s="363"/>
      <c r="JQM28" s="364"/>
      <c r="JQN28" s="365"/>
      <c r="JQO28" s="366"/>
      <c r="JQP28" s="367"/>
      <c r="JQQ28" s="368"/>
      <c r="JQR28" s="369"/>
      <c r="JQS28" s="361"/>
      <c r="JQT28" s="361"/>
      <c r="JQU28" s="362"/>
      <c r="JQV28" s="363"/>
      <c r="JQW28" s="364"/>
      <c r="JQX28" s="365"/>
      <c r="JQY28" s="366"/>
      <c r="JQZ28" s="367"/>
      <c r="JRA28" s="368"/>
      <c r="JRB28" s="369"/>
      <c r="JRC28" s="361"/>
      <c r="JRD28" s="361"/>
      <c r="JRE28" s="362"/>
      <c r="JRF28" s="363"/>
      <c r="JRG28" s="364"/>
      <c r="JRH28" s="365"/>
      <c r="JRI28" s="366"/>
      <c r="JRJ28" s="367"/>
      <c r="JRK28" s="368"/>
      <c r="JRL28" s="369"/>
      <c r="JRM28" s="361"/>
      <c r="JRN28" s="361"/>
      <c r="JRO28" s="362"/>
      <c r="JRP28" s="363"/>
      <c r="JRQ28" s="364"/>
      <c r="JRR28" s="365"/>
      <c r="JRS28" s="366"/>
      <c r="JRT28" s="367"/>
      <c r="JRU28" s="368"/>
      <c r="JRV28" s="369"/>
      <c r="JRW28" s="361"/>
      <c r="JRX28" s="361"/>
      <c r="JRY28" s="362"/>
      <c r="JRZ28" s="363"/>
      <c r="JSA28" s="364"/>
      <c r="JSB28" s="365"/>
      <c r="JSC28" s="366"/>
      <c r="JSD28" s="367"/>
      <c r="JSE28" s="368"/>
      <c r="JSF28" s="369"/>
      <c r="JSG28" s="361"/>
      <c r="JSH28" s="361"/>
      <c r="JSI28" s="362"/>
      <c r="JSJ28" s="363"/>
      <c r="JSK28" s="364"/>
      <c r="JSL28" s="365"/>
      <c r="JSM28" s="366"/>
      <c r="JSN28" s="367"/>
      <c r="JSO28" s="368"/>
      <c r="JSP28" s="369"/>
      <c r="JSQ28" s="361"/>
      <c r="JSR28" s="361"/>
      <c r="JSS28" s="362"/>
      <c r="JST28" s="363"/>
      <c r="JSU28" s="364"/>
      <c r="JSV28" s="365"/>
      <c r="JSW28" s="366"/>
      <c r="JSX28" s="367"/>
      <c r="JSY28" s="368"/>
      <c r="JSZ28" s="369"/>
      <c r="JTA28" s="361"/>
      <c r="JTB28" s="361"/>
      <c r="JTC28" s="362"/>
      <c r="JTD28" s="363"/>
      <c r="JTE28" s="364"/>
      <c r="JTF28" s="365"/>
      <c r="JTG28" s="366"/>
      <c r="JTH28" s="367"/>
      <c r="JTI28" s="368"/>
      <c r="JTJ28" s="369"/>
      <c r="JTK28" s="361"/>
      <c r="JTL28" s="361"/>
      <c r="JTM28" s="362"/>
      <c r="JTN28" s="363"/>
      <c r="JTO28" s="364"/>
      <c r="JTP28" s="365"/>
      <c r="JTQ28" s="366"/>
      <c r="JTR28" s="367"/>
      <c r="JTS28" s="368"/>
      <c r="JTT28" s="369"/>
      <c r="JTU28" s="361"/>
      <c r="JTV28" s="361"/>
      <c r="JTW28" s="362"/>
      <c r="JTX28" s="363"/>
      <c r="JTY28" s="364"/>
      <c r="JTZ28" s="365"/>
      <c r="JUA28" s="366"/>
      <c r="JUB28" s="367"/>
      <c r="JUC28" s="368"/>
      <c r="JUD28" s="369"/>
      <c r="JUE28" s="361"/>
      <c r="JUF28" s="361"/>
      <c r="JUG28" s="362"/>
      <c r="JUH28" s="363"/>
      <c r="JUI28" s="364"/>
      <c r="JUJ28" s="365"/>
      <c r="JUK28" s="366"/>
      <c r="JUL28" s="367"/>
      <c r="JUM28" s="368"/>
      <c r="JUN28" s="369"/>
      <c r="JUO28" s="361"/>
      <c r="JUP28" s="361"/>
      <c r="JUQ28" s="362"/>
      <c r="JUR28" s="363"/>
      <c r="JUS28" s="364"/>
      <c r="JUT28" s="365"/>
      <c r="JUU28" s="366"/>
      <c r="JUV28" s="367"/>
      <c r="JUW28" s="368"/>
      <c r="JUX28" s="369"/>
      <c r="JUY28" s="361"/>
      <c r="JUZ28" s="361"/>
      <c r="JVA28" s="362"/>
      <c r="JVB28" s="363"/>
      <c r="JVC28" s="364"/>
      <c r="JVD28" s="365"/>
      <c r="JVE28" s="366"/>
      <c r="JVF28" s="367"/>
      <c r="JVG28" s="368"/>
      <c r="JVH28" s="369"/>
      <c r="JVI28" s="361"/>
      <c r="JVJ28" s="361"/>
      <c r="JVK28" s="362"/>
      <c r="JVL28" s="363"/>
      <c r="JVM28" s="364"/>
      <c r="JVN28" s="365"/>
      <c r="JVO28" s="366"/>
      <c r="JVP28" s="367"/>
      <c r="JVQ28" s="368"/>
      <c r="JVR28" s="369"/>
      <c r="JVS28" s="361"/>
      <c r="JVT28" s="361"/>
      <c r="JVU28" s="362"/>
      <c r="JVV28" s="363"/>
      <c r="JVW28" s="364"/>
      <c r="JVX28" s="365"/>
      <c r="JVY28" s="366"/>
      <c r="JVZ28" s="367"/>
      <c r="JWA28" s="368"/>
      <c r="JWB28" s="369"/>
      <c r="JWC28" s="361"/>
      <c r="JWD28" s="361"/>
      <c r="JWE28" s="362"/>
      <c r="JWF28" s="363"/>
      <c r="JWG28" s="364"/>
      <c r="JWH28" s="365"/>
      <c r="JWI28" s="366"/>
      <c r="JWJ28" s="367"/>
      <c r="JWK28" s="368"/>
      <c r="JWL28" s="369"/>
      <c r="JWM28" s="361"/>
      <c r="JWN28" s="361"/>
      <c r="JWO28" s="362"/>
      <c r="JWP28" s="363"/>
      <c r="JWQ28" s="364"/>
      <c r="JWR28" s="365"/>
      <c r="JWS28" s="366"/>
      <c r="JWT28" s="367"/>
      <c r="JWU28" s="368"/>
      <c r="JWV28" s="369"/>
      <c r="JWW28" s="361"/>
      <c r="JWX28" s="361"/>
      <c r="JWY28" s="362"/>
      <c r="JWZ28" s="363"/>
      <c r="JXA28" s="364"/>
      <c r="JXB28" s="365"/>
      <c r="JXC28" s="366"/>
      <c r="JXD28" s="367"/>
      <c r="JXE28" s="368"/>
      <c r="JXF28" s="369"/>
      <c r="JXG28" s="361"/>
      <c r="JXH28" s="361"/>
      <c r="JXI28" s="362"/>
      <c r="JXJ28" s="363"/>
      <c r="JXK28" s="364"/>
      <c r="JXL28" s="365"/>
      <c r="JXM28" s="366"/>
      <c r="JXN28" s="367"/>
      <c r="JXO28" s="368"/>
      <c r="JXP28" s="369"/>
      <c r="JXQ28" s="361"/>
      <c r="JXR28" s="361"/>
      <c r="JXS28" s="362"/>
      <c r="JXT28" s="363"/>
      <c r="JXU28" s="364"/>
      <c r="JXV28" s="365"/>
      <c r="JXW28" s="366"/>
      <c r="JXX28" s="367"/>
      <c r="JXY28" s="368"/>
      <c r="JXZ28" s="369"/>
      <c r="JYA28" s="361"/>
      <c r="JYB28" s="361"/>
      <c r="JYC28" s="362"/>
      <c r="JYD28" s="363"/>
      <c r="JYE28" s="364"/>
      <c r="JYF28" s="365"/>
      <c r="JYG28" s="366"/>
      <c r="JYH28" s="367"/>
      <c r="JYI28" s="368"/>
      <c r="JYJ28" s="369"/>
      <c r="JYK28" s="361"/>
      <c r="JYL28" s="361"/>
      <c r="JYM28" s="362"/>
      <c r="JYN28" s="363"/>
      <c r="JYO28" s="364"/>
      <c r="JYP28" s="365"/>
      <c r="JYQ28" s="366"/>
      <c r="JYR28" s="367"/>
      <c r="JYS28" s="368"/>
      <c r="JYT28" s="369"/>
      <c r="JYU28" s="361"/>
      <c r="JYV28" s="361"/>
      <c r="JYW28" s="362"/>
      <c r="JYX28" s="363"/>
      <c r="JYY28" s="364"/>
      <c r="JYZ28" s="365"/>
      <c r="JZA28" s="366"/>
      <c r="JZB28" s="367"/>
      <c r="JZC28" s="368"/>
      <c r="JZD28" s="369"/>
      <c r="JZE28" s="361"/>
      <c r="JZF28" s="361"/>
      <c r="JZG28" s="362"/>
      <c r="JZH28" s="363"/>
      <c r="JZI28" s="364"/>
      <c r="JZJ28" s="365"/>
      <c r="JZK28" s="366"/>
      <c r="JZL28" s="367"/>
      <c r="JZM28" s="368"/>
      <c r="JZN28" s="369"/>
      <c r="JZO28" s="361"/>
      <c r="JZP28" s="361"/>
      <c r="JZQ28" s="362"/>
      <c r="JZR28" s="363"/>
      <c r="JZS28" s="364"/>
      <c r="JZT28" s="365"/>
      <c r="JZU28" s="366"/>
      <c r="JZV28" s="367"/>
      <c r="JZW28" s="368"/>
      <c r="JZX28" s="369"/>
      <c r="JZY28" s="361"/>
      <c r="JZZ28" s="361"/>
      <c r="KAA28" s="362"/>
      <c r="KAB28" s="363"/>
      <c r="KAC28" s="364"/>
      <c r="KAD28" s="365"/>
      <c r="KAE28" s="366"/>
      <c r="KAF28" s="367"/>
      <c r="KAG28" s="368"/>
      <c r="KAH28" s="369"/>
      <c r="KAI28" s="361"/>
      <c r="KAJ28" s="361"/>
      <c r="KAK28" s="362"/>
      <c r="KAL28" s="363"/>
      <c r="KAM28" s="364"/>
      <c r="KAN28" s="365"/>
      <c r="KAO28" s="366"/>
      <c r="KAP28" s="367"/>
      <c r="KAQ28" s="368"/>
      <c r="KAR28" s="369"/>
      <c r="KAS28" s="361"/>
      <c r="KAT28" s="361"/>
      <c r="KAU28" s="362"/>
      <c r="KAV28" s="363"/>
      <c r="KAW28" s="364"/>
      <c r="KAX28" s="365"/>
      <c r="KAY28" s="366"/>
      <c r="KAZ28" s="367"/>
      <c r="KBA28" s="368"/>
      <c r="KBB28" s="369"/>
      <c r="KBC28" s="361"/>
      <c r="KBD28" s="361"/>
      <c r="KBE28" s="362"/>
      <c r="KBF28" s="363"/>
      <c r="KBG28" s="364"/>
      <c r="KBH28" s="365"/>
      <c r="KBI28" s="366"/>
      <c r="KBJ28" s="367"/>
      <c r="KBK28" s="368"/>
      <c r="KBL28" s="369"/>
      <c r="KBM28" s="361"/>
      <c r="KBN28" s="361"/>
      <c r="KBO28" s="362"/>
      <c r="KBP28" s="363"/>
      <c r="KBQ28" s="364"/>
      <c r="KBR28" s="365"/>
      <c r="KBS28" s="366"/>
      <c r="KBT28" s="367"/>
      <c r="KBU28" s="368"/>
      <c r="KBV28" s="369"/>
      <c r="KBW28" s="361"/>
      <c r="KBX28" s="361"/>
      <c r="KBY28" s="362"/>
      <c r="KBZ28" s="363"/>
      <c r="KCA28" s="364"/>
      <c r="KCB28" s="365"/>
      <c r="KCC28" s="366"/>
      <c r="KCD28" s="367"/>
      <c r="KCE28" s="368"/>
      <c r="KCF28" s="369"/>
      <c r="KCG28" s="361"/>
      <c r="KCH28" s="361"/>
      <c r="KCI28" s="362"/>
      <c r="KCJ28" s="363"/>
      <c r="KCK28" s="364"/>
      <c r="KCL28" s="365"/>
      <c r="KCM28" s="366"/>
      <c r="KCN28" s="367"/>
      <c r="KCO28" s="368"/>
      <c r="KCP28" s="369"/>
      <c r="KCQ28" s="361"/>
      <c r="KCR28" s="361"/>
      <c r="KCS28" s="362"/>
      <c r="KCT28" s="363"/>
      <c r="KCU28" s="364"/>
      <c r="KCV28" s="365"/>
      <c r="KCW28" s="366"/>
      <c r="KCX28" s="367"/>
      <c r="KCY28" s="368"/>
      <c r="KCZ28" s="369"/>
      <c r="KDA28" s="361"/>
      <c r="KDB28" s="361"/>
      <c r="KDC28" s="362"/>
      <c r="KDD28" s="363"/>
      <c r="KDE28" s="364"/>
      <c r="KDF28" s="365"/>
      <c r="KDG28" s="366"/>
      <c r="KDH28" s="367"/>
      <c r="KDI28" s="368"/>
      <c r="KDJ28" s="369"/>
      <c r="KDK28" s="361"/>
      <c r="KDL28" s="361"/>
      <c r="KDM28" s="362"/>
      <c r="KDN28" s="363"/>
      <c r="KDO28" s="364"/>
      <c r="KDP28" s="365"/>
      <c r="KDQ28" s="366"/>
      <c r="KDR28" s="367"/>
      <c r="KDS28" s="368"/>
      <c r="KDT28" s="369"/>
      <c r="KDU28" s="361"/>
      <c r="KDV28" s="361"/>
      <c r="KDW28" s="362"/>
      <c r="KDX28" s="363"/>
      <c r="KDY28" s="364"/>
      <c r="KDZ28" s="365"/>
      <c r="KEA28" s="366"/>
      <c r="KEB28" s="367"/>
      <c r="KEC28" s="368"/>
      <c r="KED28" s="369"/>
      <c r="KEE28" s="361"/>
      <c r="KEF28" s="361"/>
      <c r="KEG28" s="362"/>
      <c r="KEH28" s="363"/>
      <c r="KEI28" s="364"/>
      <c r="KEJ28" s="365"/>
      <c r="KEK28" s="366"/>
      <c r="KEL28" s="367"/>
      <c r="KEM28" s="368"/>
      <c r="KEN28" s="369"/>
      <c r="KEO28" s="361"/>
      <c r="KEP28" s="361"/>
      <c r="KEQ28" s="362"/>
      <c r="KER28" s="363"/>
      <c r="KES28" s="364"/>
      <c r="KET28" s="365"/>
      <c r="KEU28" s="366"/>
      <c r="KEV28" s="367"/>
      <c r="KEW28" s="368"/>
      <c r="KEX28" s="369"/>
      <c r="KEY28" s="361"/>
      <c r="KEZ28" s="361"/>
      <c r="KFA28" s="362"/>
      <c r="KFB28" s="363"/>
      <c r="KFC28" s="364"/>
      <c r="KFD28" s="365"/>
      <c r="KFE28" s="366"/>
      <c r="KFF28" s="367"/>
      <c r="KFG28" s="368"/>
      <c r="KFH28" s="369"/>
      <c r="KFI28" s="361"/>
      <c r="KFJ28" s="361"/>
      <c r="KFK28" s="362"/>
      <c r="KFL28" s="363"/>
      <c r="KFM28" s="364"/>
      <c r="KFN28" s="365"/>
      <c r="KFO28" s="366"/>
      <c r="KFP28" s="367"/>
      <c r="KFQ28" s="368"/>
      <c r="KFR28" s="369"/>
      <c r="KFS28" s="361"/>
      <c r="KFT28" s="361"/>
      <c r="KFU28" s="362"/>
      <c r="KFV28" s="363"/>
      <c r="KFW28" s="364"/>
      <c r="KFX28" s="365"/>
      <c r="KFY28" s="366"/>
      <c r="KFZ28" s="367"/>
      <c r="KGA28" s="368"/>
      <c r="KGB28" s="369"/>
      <c r="KGC28" s="361"/>
      <c r="KGD28" s="361"/>
      <c r="KGE28" s="362"/>
      <c r="KGF28" s="363"/>
      <c r="KGG28" s="364"/>
      <c r="KGH28" s="365"/>
      <c r="KGI28" s="366"/>
      <c r="KGJ28" s="367"/>
      <c r="KGK28" s="368"/>
      <c r="KGL28" s="369"/>
      <c r="KGM28" s="361"/>
      <c r="KGN28" s="361"/>
      <c r="KGO28" s="362"/>
      <c r="KGP28" s="363"/>
      <c r="KGQ28" s="364"/>
      <c r="KGR28" s="365"/>
      <c r="KGS28" s="366"/>
      <c r="KGT28" s="367"/>
      <c r="KGU28" s="368"/>
      <c r="KGV28" s="369"/>
      <c r="KGW28" s="361"/>
      <c r="KGX28" s="361"/>
      <c r="KGY28" s="362"/>
      <c r="KGZ28" s="363"/>
      <c r="KHA28" s="364"/>
      <c r="KHB28" s="365"/>
      <c r="KHC28" s="366"/>
      <c r="KHD28" s="367"/>
      <c r="KHE28" s="368"/>
      <c r="KHF28" s="369"/>
      <c r="KHG28" s="361"/>
      <c r="KHH28" s="361"/>
      <c r="KHI28" s="362"/>
      <c r="KHJ28" s="363"/>
      <c r="KHK28" s="364"/>
      <c r="KHL28" s="365"/>
      <c r="KHM28" s="366"/>
      <c r="KHN28" s="367"/>
      <c r="KHO28" s="368"/>
      <c r="KHP28" s="369"/>
      <c r="KHQ28" s="361"/>
      <c r="KHR28" s="361"/>
      <c r="KHS28" s="362"/>
      <c r="KHT28" s="363"/>
      <c r="KHU28" s="364"/>
      <c r="KHV28" s="365"/>
      <c r="KHW28" s="366"/>
      <c r="KHX28" s="367"/>
      <c r="KHY28" s="368"/>
      <c r="KHZ28" s="369"/>
      <c r="KIA28" s="361"/>
      <c r="KIB28" s="361"/>
      <c r="KIC28" s="362"/>
      <c r="KID28" s="363"/>
      <c r="KIE28" s="364"/>
      <c r="KIF28" s="365"/>
      <c r="KIG28" s="366"/>
      <c r="KIH28" s="367"/>
      <c r="KII28" s="368"/>
      <c r="KIJ28" s="369"/>
      <c r="KIK28" s="361"/>
      <c r="KIL28" s="361"/>
      <c r="KIM28" s="362"/>
      <c r="KIN28" s="363"/>
      <c r="KIO28" s="364"/>
      <c r="KIP28" s="365"/>
      <c r="KIQ28" s="366"/>
      <c r="KIR28" s="367"/>
      <c r="KIS28" s="368"/>
      <c r="KIT28" s="369"/>
      <c r="KIU28" s="361"/>
      <c r="KIV28" s="361"/>
      <c r="KIW28" s="362"/>
      <c r="KIX28" s="363"/>
      <c r="KIY28" s="364"/>
      <c r="KIZ28" s="365"/>
      <c r="KJA28" s="366"/>
      <c r="KJB28" s="367"/>
      <c r="KJC28" s="368"/>
      <c r="KJD28" s="369"/>
      <c r="KJE28" s="361"/>
      <c r="KJF28" s="361"/>
      <c r="KJG28" s="362"/>
      <c r="KJH28" s="363"/>
      <c r="KJI28" s="364"/>
      <c r="KJJ28" s="365"/>
      <c r="KJK28" s="366"/>
      <c r="KJL28" s="367"/>
      <c r="KJM28" s="368"/>
      <c r="KJN28" s="369"/>
      <c r="KJO28" s="361"/>
      <c r="KJP28" s="361"/>
      <c r="KJQ28" s="362"/>
      <c r="KJR28" s="363"/>
      <c r="KJS28" s="364"/>
      <c r="KJT28" s="365"/>
      <c r="KJU28" s="366"/>
      <c r="KJV28" s="367"/>
      <c r="KJW28" s="368"/>
      <c r="KJX28" s="369"/>
      <c r="KJY28" s="361"/>
      <c r="KJZ28" s="361"/>
      <c r="KKA28" s="362"/>
      <c r="KKB28" s="363"/>
      <c r="KKC28" s="364"/>
      <c r="KKD28" s="365"/>
      <c r="KKE28" s="366"/>
      <c r="KKF28" s="367"/>
      <c r="KKG28" s="368"/>
      <c r="KKH28" s="369"/>
      <c r="KKI28" s="361"/>
      <c r="KKJ28" s="361"/>
      <c r="KKK28" s="362"/>
      <c r="KKL28" s="363"/>
      <c r="KKM28" s="364"/>
      <c r="KKN28" s="365"/>
      <c r="KKO28" s="366"/>
      <c r="KKP28" s="367"/>
      <c r="KKQ28" s="368"/>
      <c r="KKR28" s="369"/>
      <c r="KKS28" s="361"/>
      <c r="KKT28" s="361"/>
      <c r="KKU28" s="362"/>
      <c r="KKV28" s="363"/>
      <c r="KKW28" s="364"/>
      <c r="KKX28" s="365"/>
      <c r="KKY28" s="366"/>
      <c r="KKZ28" s="367"/>
      <c r="KLA28" s="368"/>
      <c r="KLB28" s="369"/>
      <c r="KLC28" s="361"/>
      <c r="KLD28" s="361"/>
      <c r="KLE28" s="362"/>
      <c r="KLF28" s="363"/>
      <c r="KLG28" s="364"/>
      <c r="KLH28" s="365"/>
      <c r="KLI28" s="366"/>
      <c r="KLJ28" s="367"/>
      <c r="KLK28" s="368"/>
      <c r="KLL28" s="369"/>
      <c r="KLM28" s="361"/>
      <c r="KLN28" s="361"/>
      <c r="KLO28" s="362"/>
      <c r="KLP28" s="363"/>
      <c r="KLQ28" s="364"/>
      <c r="KLR28" s="365"/>
      <c r="KLS28" s="366"/>
      <c r="KLT28" s="367"/>
      <c r="KLU28" s="368"/>
      <c r="KLV28" s="369"/>
      <c r="KLW28" s="361"/>
      <c r="KLX28" s="361"/>
      <c r="KLY28" s="362"/>
      <c r="KLZ28" s="363"/>
      <c r="KMA28" s="364"/>
      <c r="KMB28" s="365"/>
      <c r="KMC28" s="366"/>
      <c r="KMD28" s="367"/>
      <c r="KME28" s="368"/>
      <c r="KMF28" s="369"/>
      <c r="KMG28" s="361"/>
      <c r="KMH28" s="361"/>
      <c r="KMI28" s="362"/>
      <c r="KMJ28" s="363"/>
      <c r="KMK28" s="364"/>
      <c r="KML28" s="365"/>
      <c r="KMM28" s="366"/>
      <c r="KMN28" s="367"/>
      <c r="KMO28" s="368"/>
      <c r="KMP28" s="369"/>
      <c r="KMQ28" s="361"/>
      <c r="KMR28" s="361"/>
      <c r="KMS28" s="362"/>
      <c r="KMT28" s="363"/>
      <c r="KMU28" s="364"/>
      <c r="KMV28" s="365"/>
      <c r="KMW28" s="366"/>
      <c r="KMX28" s="367"/>
      <c r="KMY28" s="368"/>
      <c r="KMZ28" s="369"/>
      <c r="KNA28" s="361"/>
      <c r="KNB28" s="361"/>
      <c r="KNC28" s="362"/>
      <c r="KND28" s="363"/>
      <c r="KNE28" s="364"/>
      <c r="KNF28" s="365"/>
      <c r="KNG28" s="366"/>
      <c r="KNH28" s="367"/>
      <c r="KNI28" s="368"/>
      <c r="KNJ28" s="369"/>
      <c r="KNK28" s="361"/>
      <c r="KNL28" s="361"/>
      <c r="KNM28" s="362"/>
      <c r="KNN28" s="363"/>
      <c r="KNO28" s="364"/>
      <c r="KNP28" s="365"/>
      <c r="KNQ28" s="366"/>
      <c r="KNR28" s="367"/>
      <c r="KNS28" s="368"/>
      <c r="KNT28" s="369"/>
      <c r="KNU28" s="361"/>
      <c r="KNV28" s="361"/>
      <c r="KNW28" s="362"/>
      <c r="KNX28" s="363"/>
      <c r="KNY28" s="364"/>
      <c r="KNZ28" s="365"/>
      <c r="KOA28" s="366"/>
      <c r="KOB28" s="367"/>
      <c r="KOC28" s="368"/>
      <c r="KOD28" s="369"/>
      <c r="KOE28" s="361"/>
      <c r="KOF28" s="361"/>
      <c r="KOG28" s="362"/>
      <c r="KOH28" s="363"/>
      <c r="KOI28" s="364"/>
      <c r="KOJ28" s="365"/>
      <c r="KOK28" s="366"/>
      <c r="KOL28" s="367"/>
      <c r="KOM28" s="368"/>
      <c r="KON28" s="369"/>
      <c r="KOO28" s="361"/>
      <c r="KOP28" s="361"/>
      <c r="KOQ28" s="362"/>
      <c r="KOR28" s="363"/>
      <c r="KOS28" s="364"/>
      <c r="KOT28" s="365"/>
      <c r="KOU28" s="366"/>
      <c r="KOV28" s="367"/>
      <c r="KOW28" s="368"/>
      <c r="KOX28" s="369"/>
      <c r="KOY28" s="361"/>
      <c r="KOZ28" s="361"/>
      <c r="KPA28" s="362"/>
      <c r="KPB28" s="363"/>
      <c r="KPC28" s="364"/>
      <c r="KPD28" s="365"/>
      <c r="KPE28" s="366"/>
      <c r="KPF28" s="367"/>
      <c r="KPG28" s="368"/>
      <c r="KPH28" s="369"/>
      <c r="KPI28" s="361"/>
      <c r="KPJ28" s="361"/>
      <c r="KPK28" s="362"/>
      <c r="KPL28" s="363"/>
      <c r="KPM28" s="364"/>
      <c r="KPN28" s="365"/>
      <c r="KPO28" s="366"/>
      <c r="KPP28" s="367"/>
      <c r="KPQ28" s="368"/>
      <c r="KPR28" s="369"/>
      <c r="KPS28" s="361"/>
      <c r="KPT28" s="361"/>
      <c r="KPU28" s="362"/>
      <c r="KPV28" s="363"/>
      <c r="KPW28" s="364"/>
      <c r="KPX28" s="365"/>
      <c r="KPY28" s="366"/>
      <c r="KPZ28" s="367"/>
      <c r="KQA28" s="368"/>
      <c r="KQB28" s="369"/>
      <c r="KQC28" s="361"/>
      <c r="KQD28" s="361"/>
      <c r="KQE28" s="362"/>
      <c r="KQF28" s="363"/>
      <c r="KQG28" s="364"/>
      <c r="KQH28" s="365"/>
      <c r="KQI28" s="366"/>
      <c r="KQJ28" s="367"/>
      <c r="KQK28" s="368"/>
      <c r="KQL28" s="369"/>
      <c r="KQM28" s="361"/>
      <c r="KQN28" s="361"/>
      <c r="KQO28" s="362"/>
      <c r="KQP28" s="363"/>
      <c r="KQQ28" s="364"/>
      <c r="KQR28" s="365"/>
      <c r="KQS28" s="366"/>
      <c r="KQT28" s="367"/>
      <c r="KQU28" s="368"/>
      <c r="KQV28" s="369"/>
      <c r="KQW28" s="361"/>
      <c r="KQX28" s="361"/>
      <c r="KQY28" s="362"/>
      <c r="KQZ28" s="363"/>
      <c r="KRA28" s="364"/>
      <c r="KRB28" s="365"/>
      <c r="KRC28" s="366"/>
      <c r="KRD28" s="367"/>
      <c r="KRE28" s="368"/>
      <c r="KRF28" s="369"/>
      <c r="KRG28" s="361"/>
      <c r="KRH28" s="361"/>
      <c r="KRI28" s="362"/>
      <c r="KRJ28" s="363"/>
      <c r="KRK28" s="364"/>
      <c r="KRL28" s="365"/>
      <c r="KRM28" s="366"/>
      <c r="KRN28" s="367"/>
      <c r="KRO28" s="368"/>
      <c r="KRP28" s="369"/>
      <c r="KRQ28" s="361"/>
      <c r="KRR28" s="361"/>
      <c r="KRS28" s="362"/>
      <c r="KRT28" s="363"/>
      <c r="KRU28" s="364"/>
      <c r="KRV28" s="365"/>
      <c r="KRW28" s="366"/>
      <c r="KRX28" s="367"/>
      <c r="KRY28" s="368"/>
      <c r="KRZ28" s="369"/>
      <c r="KSA28" s="361"/>
      <c r="KSB28" s="361"/>
      <c r="KSC28" s="362"/>
      <c r="KSD28" s="363"/>
      <c r="KSE28" s="364"/>
      <c r="KSF28" s="365"/>
      <c r="KSG28" s="366"/>
      <c r="KSH28" s="367"/>
      <c r="KSI28" s="368"/>
      <c r="KSJ28" s="369"/>
      <c r="KSK28" s="361"/>
      <c r="KSL28" s="361"/>
      <c r="KSM28" s="362"/>
      <c r="KSN28" s="363"/>
      <c r="KSO28" s="364"/>
      <c r="KSP28" s="365"/>
      <c r="KSQ28" s="366"/>
      <c r="KSR28" s="367"/>
      <c r="KSS28" s="368"/>
      <c r="KST28" s="369"/>
      <c r="KSU28" s="361"/>
      <c r="KSV28" s="361"/>
      <c r="KSW28" s="362"/>
      <c r="KSX28" s="363"/>
      <c r="KSY28" s="364"/>
      <c r="KSZ28" s="365"/>
      <c r="KTA28" s="366"/>
      <c r="KTB28" s="367"/>
      <c r="KTC28" s="368"/>
      <c r="KTD28" s="369"/>
      <c r="KTE28" s="361"/>
      <c r="KTF28" s="361"/>
      <c r="KTG28" s="362"/>
      <c r="KTH28" s="363"/>
      <c r="KTI28" s="364"/>
      <c r="KTJ28" s="365"/>
      <c r="KTK28" s="366"/>
      <c r="KTL28" s="367"/>
      <c r="KTM28" s="368"/>
      <c r="KTN28" s="369"/>
      <c r="KTO28" s="361"/>
      <c r="KTP28" s="361"/>
      <c r="KTQ28" s="362"/>
      <c r="KTR28" s="363"/>
      <c r="KTS28" s="364"/>
      <c r="KTT28" s="365"/>
      <c r="KTU28" s="366"/>
      <c r="KTV28" s="367"/>
      <c r="KTW28" s="368"/>
      <c r="KTX28" s="369"/>
      <c r="KTY28" s="361"/>
      <c r="KTZ28" s="361"/>
      <c r="KUA28" s="362"/>
      <c r="KUB28" s="363"/>
      <c r="KUC28" s="364"/>
      <c r="KUD28" s="365"/>
      <c r="KUE28" s="366"/>
      <c r="KUF28" s="367"/>
      <c r="KUG28" s="368"/>
      <c r="KUH28" s="369"/>
      <c r="KUI28" s="361"/>
      <c r="KUJ28" s="361"/>
      <c r="KUK28" s="362"/>
      <c r="KUL28" s="363"/>
      <c r="KUM28" s="364"/>
      <c r="KUN28" s="365"/>
      <c r="KUO28" s="366"/>
      <c r="KUP28" s="367"/>
      <c r="KUQ28" s="368"/>
      <c r="KUR28" s="369"/>
      <c r="KUS28" s="361"/>
      <c r="KUT28" s="361"/>
      <c r="KUU28" s="362"/>
      <c r="KUV28" s="363"/>
      <c r="KUW28" s="364"/>
      <c r="KUX28" s="365"/>
      <c r="KUY28" s="366"/>
      <c r="KUZ28" s="367"/>
      <c r="KVA28" s="368"/>
      <c r="KVB28" s="369"/>
      <c r="KVC28" s="361"/>
      <c r="KVD28" s="361"/>
      <c r="KVE28" s="362"/>
      <c r="KVF28" s="363"/>
      <c r="KVG28" s="364"/>
      <c r="KVH28" s="365"/>
      <c r="KVI28" s="366"/>
      <c r="KVJ28" s="367"/>
      <c r="KVK28" s="368"/>
      <c r="KVL28" s="369"/>
      <c r="KVM28" s="361"/>
      <c r="KVN28" s="361"/>
      <c r="KVO28" s="362"/>
      <c r="KVP28" s="363"/>
      <c r="KVQ28" s="364"/>
      <c r="KVR28" s="365"/>
      <c r="KVS28" s="366"/>
      <c r="KVT28" s="367"/>
      <c r="KVU28" s="368"/>
      <c r="KVV28" s="369"/>
      <c r="KVW28" s="361"/>
      <c r="KVX28" s="361"/>
      <c r="KVY28" s="362"/>
      <c r="KVZ28" s="363"/>
      <c r="KWA28" s="364"/>
      <c r="KWB28" s="365"/>
      <c r="KWC28" s="366"/>
      <c r="KWD28" s="367"/>
      <c r="KWE28" s="368"/>
      <c r="KWF28" s="369"/>
      <c r="KWG28" s="361"/>
      <c r="KWH28" s="361"/>
      <c r="KWI28" s="362"/>
      <c r="KWJ28" s="363"/>
      <c r="KWK28" s="364"/>
      <c r="KWL28" s="365"/>
      <c r="KWM28" s="366"/>
      <c r="KWN28" s="367"/>
      <c r="KWO28" s="368"/>
      <c r="KWP28" s="369"/>
      <c r="KWQ28" s="361"/>
      <c r="KWR28" s="361"/>
      <c r="KWS28" s="362"/>
      <c r="KWT28" s="363"/>
      <c r="KWU28" s="364"/>
      <c r="KWV28" s="365"/>
      <c r="KWW28" s="366"/>
      <c r="KWX28" s="367"/>
      <c r="KWY28" s="368"/>
      <c r="KWZ28" s="369"/>
      <c r="KXA28" s="361"/>
      <c r="KXB28" s="361"/>
      <c r="KXC28" s="362"/>
      <c r="KXD28" s="363"/>
      <c r="KXE28" s="364"/>
      <c r="KXF28" s="365"/>
      <c r="KXG28" s="366"/>
      <c r="KXH28" s="367"/>
      <c r="KXI28" s="368"/>
      <c r="KXJ28" s="369"/>
      <c r="KXK28" s="361"/>
      <c r="KXL28" s="361"/>
      <c r="KXM28" s="362"/>
      <c r="KXN28" s="363"/>
      <c r="KXO28" s="364"/>
      <c r="KXP28" s="365"/>
      <c r="KXQ28" s="366"/>
      <c r="KXR28" s="367"/>
      <c r="KXS28" s="368"/>
      <c r="KXT28" s="369"/>
      <c r="KXU28" s="361"/>
      <c r="KXV28" s="361"/>
      <c r="KXW28" s="362"/>
      <c r="KXX28" s="363"/>
      <c r="KXY28" s="364"/>
      <c r="KXZ28" s="365"/>
      <c r="KYA28" s="366"/>
      <c r="KYB28" s="367"/>
      <c r="KYC28" s="368"/>
      <c r="KYD28" s="369"/>
      <c r="KYE28" s="361"/>
      <c r="KYF28" s="361"/>
      <c r="KYG28" s="362"/>
      <c r="KYH28" s="363"/>
      <c r="KYI28" s="364"/>
      <c r="KYJ28" s="365"/>
      <c r="KYK28" s="366"/>
      <c r="KYL28" s="367"/>
      <c r="KYM28" s="368"/>
      <c r="KYN28" s="369"/>
      <c r="KYO28" s="361"/>
      <c r="KYP28" s="361"/>
      <c r="KYQ28" s="362"/>
      <c r="KYR28" s="363"/>
      <c r="KYS28" s="364"/>
      <c r="KYT28" s="365"/>
      <c r="KYU28" s="366"/>
      <c r="KYV28" s="367"/>
      <c r="KYW28" s="368"/>
      <c r="KYX28" s="369"/>
      <c r="KYY28" s="361"/>
      <c r="KYZ28" s="361"/>
      <c r="KZA28" s="362"/>
      <c r="KZB28" s="363"/>
      <c r="KZC28" s="364"/>
      <c r="KZD28" s="365"/>
      <c r="KZE28" s="366"/>
      <c r="KZF28" s="367"/>
      <c r="KZG28" s="368"/>
      <c r="KZH28" s="369"/>
      <c r="KZI28" s="361"/>
      <c r="KZJ28" s="361"/>
      <c r="KZK28" s="362"/>
      <c r="KZL28" s="363"/>
      <c r="KZM28" s="364"/>
      <c r="KZN28" s="365"/>
      <c r="KZO28" s="366"/>
      <c r="KZP28" s="367"/>
      <c r="KZQ28" s="368"/>
      <c r="KZR28" s="369"/>
      <c r="KZS28" s="361"/>
      <c r="KZT28" s="361"/>
      <c r="KZU28" s="362"/>
      <c r="KZV28" s="363"/>
      <c r="KZW28" s="364"/>
      <c r="KZX28" s="365"/>
      <c r="KZY28" s="366"/>
      <c r="KZZ28" s="367"/>
      <c r="LAA28" s="368"/>
      <c r="LAB28" s="369"/>
      <c r="LAC28" s="361"/>
      <c r="LAD28" s="361"/>
      <c r="LAE28" s="362"/>
      <c r="LAF28" s="363"/>
      <c r="LAG28" s="364"/>
      <c r="LAH28" s="365"/>
      <c r="LAI28" s="366"/>
      <c r="LAJ28" s="367"/>
      <c r="LAK28" s="368"/>
      <c r="LAL28" s="369"/>
      <c r="LAM28" s="361"/>
      <c r="LAN28" s="361"/>
      <c r="LAO28" s="362"/>
      <c r="LAP28" s="363"/>
      <c r="LAQ28" s="364"/>
      <c r="LAR28" s="365"/>
      <c r="LAS28" s="366"/>
      <c r="LAT28" s="367"/>
      <c r="LAU28" s="368"/>
      <c r="LAV28" s="369"/>
      <c r="LAW28" s="361"/>
      <c r="LAX28" s="361"/>
      <c r="LAY28" s="362"/>
      <c r="LAZ28" s="363"/>
      <c r="LBA28" s="364"/>
      <c r="LBB28" s="365"/>
      <c r="LBC28" s="366"/>
      <c r="LBD28" s="367"/>
      <c r="LBE28" s="368"/>
      <c r="LBF28" s="369"/>
      <c r="LBG28" s="361"/>
      <c r="LBH28" s="361"/>
      <c r="LBI28" s="362"/>
      <c r="LBJ28" s="363"/>
      <c r="LBK28" s="364"/>
      <c r="LBL28" s="365"/>
      <c r="LBM28" s="366"/>
      <c r="LBN28" s="367"/>
      <c r="LBO28" s="368"/>
      <c r="LBP28" s="369"/>
      <c r="LBQ28" s="361"/>
      <c r="LBR28" s="361"/>
      <c r="LBS28" s="362"/>
      <c r="LBT28" s="363"/>
      <c r="LBU28" s="364"/>
      <c r="LBV28" s="365"/>
      <c r="LBW28" s="366"/>
      <c r="LBX28" s="367"/>
      <c r="LBY28" s="368"/>
      <c r="LBZ28" s="369"/>
      <c r="LCA28" s="361"/>
      <c r="LCB28" s="361"/>
      <c r="LCC28" s="362"/>
      <c r="LCD28" s="363"/>
      <c r="LCE28" s="364"/>
      <c r="LCF28" s="365"/>
      <c r="LCG28" s="366"/>
      <c r="LCH28" s="367"/>
      <c r="LCI28" s="368"/>
      <c r="LCJ28" s="369"/>
      <c r="LCK28" s="361"/>
      <c r="LCL28" s="361"/>
      <c r="LCM28" s="362"/>
      <c r="LCN28" s="363"/>
      <c r="LCO28" s="364"/>
      <c r="LCP28" s="365"/>
      <c r="LCQ28" s="366"/>
      <c r="LCR28" s="367"/>
      <c r="LCS28" s="368"/>
      <c r="LCT28" s="369"/>
      <c r="LCU28" s="361"/>
      <c r="LCV28" s="361"/>
      <c r="LCW28" s="362"/>
      <c r="LCX28" s="363"/>
      <c r="LCY28" s="364"/>
      <c r="LCZ28" s="365"/>
      <c r="LDA28" s="366"/>
      <c r="LDB28" s="367"/>
      <c r="LDC28" s="368"/>
      <c r="LDD28" s="369"/>
      <c r="LDE28" s="361"/>
      <c r="LDF28" s="361"/>
      <c r="LDG28" s="362"/>
      <c r="LDH28" s="363"/>
      <c r="LDI28" s="364"/>
      <c r="LDJ28" s="365"/>
      <c r="LDK28" s="366"/>
      <c r="LDL28" s="367"/>
      <c r="LDM28" s="368"/>
      <c r="LDN28" s="369"/>
      <c r="LDO28" s="361"/>
      <c r="LDP28" s="361"/>
      <c r="LDQ28" s="362"/>
      <c r="LDR28" s="363"/>
      <c r="LDS28" s="364"/>
      <c r="LDT28" s="365"/>
      <c r="LDU28" s="366"/>
      <c r="LDV28" s="367"/>
      <c r="LDW28" s="368"/>
      <c r="LDX28" s="369"/>
      <c r="LDY28" s="361"/>
      <c r="LDZ28" s="361"/>
      <c r="LEA28" s="362"/>
      <c r="LEB28" s="363"/>
      <c r="LEC28" s="364"/>
      <c r="LED28" s="365"/>
      <c r="LEE28" s="366"/>
      <c r="LEF28" s="367"/>
      <c r="LEG28" s="368"/>
      <c r="LEH28" s="369"/>
      <c r="LEI28" s="361"/>
      <c r="LEJ28" s="361"/>
      <c r="LEK28" s="362"/>
      <c r="LEL28" s="363"/>
      <c r="LEM28" s="364"/>
      <c r="LEN28" s="365"/>
      <c r="LEO28" s="366"/>
      <c r="LEP28" s="367"/>
      <c r="LEQ28" s="368"/>
      <c r="LER28" s="369"/>
      <c r="LES28" s="361"/>
      <c r="LET28" s="361"/>
      <c r="LEU28" s="362"/>
      <c r="LEV28" s="363"/>
      <c r="LEW28" s="364"/>
      <c r="LEX28" s="365"/>
      <c r="LEY28" s="366"/>
      <c r="LEZ28" s="367"/>
      <c r="LFA28" s="368"/>
      <c r="LFB28" s="369"/>
      <c r="LFC28" s="361"/>
      <c r="LFD28" s="361"/>
      <c r="LFE28" s="362"/>
      <c r="LFF28" s="363"/>
      <c r="LFG28" s="364"/>
      <c r="LFH28" s="365"/>
      <c r="LFI28" s="366"/>
      <c r="LFJ28" s="367"/>
      <c r="LFK28" s="368"/>
      <c r="LFL28" s="369"/>
      <c r="LFM28" s="361"/>
      <c r="LFN28" s="361"/>
      <c r="LFO28" s="362"/>
      <c r="LFP28" s="363"/>
      <c r="LFQ28" s="364"/>
      <c r="LFR28" s="365"/>
      <c r="LFS28" s="366"/>
      <c r="LFT28" s="367"/>
      <c r="LFU28" s="368"/>
      <c r="LFV28" s="369"/>
      <c r="LFW28" s="361"/>
      <c r="LFX28" s="361"/>
      <c r="LFY28" s="362"/>
      <c r="LFZ28" s="363"/>
      <c r="LGA28" s="364"/>
      <c r="LGB28" s="365"/>
      <c r="LGC28" s="366"/>
      <c r="LGD28" s="367"/>
      <c r="LGE28" s="368"/>
      <c r="LGF28" s="369"/>
      <c r="LGG28" s="361"/>
      <c r="LGH28" s="361"/>
      <c r="LGI28" s="362"/>
      <c r="LGJ28" s="363"/>
      <c r="LGK28" s="364"/>
      <c r="LGL28" s="365"/>
      <c r="LGM28" s="366"/>
      <c r="LGN28" s="367"/>
      <c r="LGO28" s="368"/>
      <c r="LGP28" s="369"/>
      <c r="LGQ28" s="361"/>
      <c r="LGR28" s="361"/>
      <c r="LGS28" s="362"/>
      <c r="LGT28" s="363"/>
      <c r="LGU28" s="364"/>
      <c r="LGV28" s="365"/>
      <c r="LGW28" s="366"/>
      <c r="LGX28" s="367"/>
      <c r="LGY28" s="368"/>
      <c r="LGZ28" s="369"/>
      <c r="LHA28" s="361"/>
      <c r="LHB28" s="361"/>
      <c r="LHC28" s="362"/>
      <c r="LHD28" s="363"/>
      <c r="LHE28" s="364"/>
      <c r="LHF28" s="365"/>
      <c r="LHG28" s="366"/>
      <c r="LHH28" s="367"/>
      <c r="LHI28" s="368"/>
      <c r="LHJ28" s="369"/>
      <c r="LHK28" s="361"/>
      <c r="LHL28" s="361"/>
      <c r="LHM28" s="362"/>
      <c r="LHN28" s="363"/>
      <c r="LHO28" s="364"/>
      <c r="LHP28" s="365"/>
      <c r="LHQ28" s="366"/>
      <c r="LHR28" s="367"/>
      <c r="LHS28" s="368"/>
      <c r="LHT28" s="369"/>
      <c r="LHU28" s="361"/>
      <c r="LHV28" s="361"/>
      <c r="LHW28" s="362"/>
      <c r="LHX28" s="363"/>
      <c r="LHY28" s="364"/>
      <c r="LHZ28" s="365"/>
      <c r="LIA28" s="366"/>
      <c r="LIB28" s="367"/>
      <c r="LIC28" s="368"/>
      <c r="LID28" s="369"/>
      <c r="LIE28" s="361"/>
      <c r="LIF28" s="361"/>
      <c r="LIG28" s="362"/>
      <c r="LIH28" s="363"/>
      <c r="LII28" s="364"/>
      <c r="LIJ28" s="365"/>
      <c r="LIK28" s="366"/>
      <c r="LIL28" s="367"/>
      <c r="LIM28" s="368"/>
      <c r="LIN28" s="369"/>
      <c r="LIO28" s="361"/>
      <c r="LIP28" s="361"/>
      <c r="LIQ28" s="362"/>
      <c r="LIR28" s="363"/>
      <c r="LIS28" s="364"/>
      <c r="LIT28" s="365"/>
      <c r="LIU28" s="366"/>
      <c r="LIV28" s="367"/>
      <c r="LIW28" s="368"/>
      <c r="LIX28" s="369"/>
      <c r="LIY28" s="361"/>
      <c r="LIZ28" s="361"/>
      <c r="LJA28" s="362"/>
      <c r="LJB28" s="363"/>
      <c r="LJC28" s="364"/>
      <c r="LJD28" s="365"/>
      <c r="LJE28" s="366"/>
      <c r="LJF28" s="367"/>
      <c r="LJG28" s="368"/>
      <c r="LJH28" s="369"/>
      <c r="LJI28" s="361"/>
      <c r="LJJ28" s="361"/>
      <c r="LJK28" s="362"/>
      <c r="LJL28" s="363"/>
      <c r="LJM28" s="364"/>
      <c r="LJN28" s="365"/>
      <c r="LJO28" s="366"/>
      <c r="LJP28" s="367"/>
      <c r="LJQ28" s="368"/>
      <c r="LJR28" s="369"/>
      <c r="LJS28" s="361"/>
      <c r="LJT28" s="361"/>
      <c r="LJU28" s="362"/>
      <c r="LJV28" s="363"/>
      <c r="LJW28" s="364"/>
      <c r="LJX28" s="365"/>
      <c r="LJY28" s="366"/>
      <c r="LJZ28" s="367"/>
      <c r="LKA28" s="368"/>
      <c r="LKB28" s="369"/>
      <c r="LKC28" s="361"/>
      <c r="LKD28" s="361"/>
      <c r="LKE28" s="362"/>
      <c r="LKF28" s="363"/>
      <c r="LKG28" s="364"/>
      <c r="LKH28" s="365"/>
      <c r="LKI28" s="366"/>
      <c r="LKJ28" s="367"/>
      <c r="LKK28" s="368"/>
      <c r="LKL28" s="369"/>
      <c r="LKM28" s="361"/>
      <c r="LKN28" s="361"/>
      <c r="LKO28" s="362"/>
      <c r="LKP28" s="363"/>
      <c r="LKQ28" s="364"/>
      <c r="LKR28" s="365"/>
      <c r="LKS28" s="366"/>
      <c r="LKT28" s="367"/>
      <c r="LKU28" s="368"/>
      <c r="LKV28" s="369"/>
      <c r="LKW28" s="361"/>
      <c r="LKX28" s="361"/>
      <c r="LKY28" s="362"/>
      <c r="LKZ28" s="363"/>
      <c r="LLA28" s="364"/>
      <c r="LLB28" s="365"/>
      <c r="LLC28" s="366"/>
      <c r="LLD28" s="367"/>
      <c r="LLE28" s="368"/>
      <c r="LLF28" s="369"/>
      <c r="LLG28" s="361"/>
      <c r="LLH28" s="361"/>
      <c r="LLI28" s="362"/>
      <c r="LLJ28" s="363"/>
      <c r="LLK28" s="364"/>
      <c r="LLL28" s="365"/>
      <c r="LLM28" s="366"/>
      <c r="LLN28" s="367"/>
      <c r="LLO28" s="368"/>
      <c r="LLP28" s="369"/>
      <c r="LLQ28" s="361"/>
      <c r="LLR28" s="361"/>
      <c r="LLS28" s="362"/>
      <c r="LLT28" s="363"/>
      <c r="LLU28" s="364"/>
      <c r="LLV28" s="365"/>
      <c r="LLW28" s="366"/>
      <c r="LLX28" s="367"/>
      <c r="LLY28" s="368"/>
      <c r="LLZ28" s="369"/>
      <c r="LMA28" s="361"/>
      <c r="LMB28" s="361"/>
      <c r="LMC28" s="362"/>
      <c r="LMD28" s="363"/>
      <c r="LME28" s="364"/>
      <c r="LMF28" s="365"/>
      <c r="LMG28" s="366"/>
      <c r="LMH28" s="367"/>
      <c r="LMI28" s="368"/>
      <c r="LMJ28" s="369"/>
      <c r="LMK28" s="361"/>
      <c r="LML28" s="361"/>
      <c r="LMM28" s="362"/>
      <c r="LMN28" s="363"/>
      <c r="LMO28" s="364"/>
      <c r="LMP28" s="365"/>
      <c r="LMQ28" s="366"/>
      <c r="LMR28" s="367"/>
      <c r="LMS28" s="368"/>
      <c r="LMT28" s="369"/>
      <c r="LMU28" s="361"/>
      <c r="LMV28" s="361"/>
      <c r="LMW28" s="362"/>
      <c r="LMX28" s="363"/>
      <c r="LMY28" s="364"/>
      <c r="LMZ28" s="365"/>
      <c r="LNA28" s="366"/>
      <c r="LNB28" s="367"/>
      <c r="LNC28" s="368"/>
      <c r="LND28" s="369"/>
      <c r="LNE28" s="361"/>
      <c r="LNF28" s="361"/>
      <c r="LNG28" s="362"/>
      <c r="LNH28" s="363"/>
      <c r="LNI28" s="364"/>
      <c r="LNJ28" s="365"/>
      <c r="LNK28" s="366"/>
      <c r="LNL28" s="367"/>
      <c r="LNM28" s="368"/>
      <c r="LNN28" s="369"/>
      <c r="LNO28" s="361"/>
      <c r="LNP28" s="361"/>
      <c r="LNQ28" s="362"/>
      <c r="LNR28" s="363"/>
      <c r="LNS28" s="364"/>
      <c r="LNT28" s="365"/>
      <c r="LNU28" s="366"/>
      <c r="LNV28" s="367"/>
      <c r="LNW28" s="368"/>
      <c r="LNX28" s="369"/>
      <c r="LNY28" s="361"/>
      <c r="LNZ28" s="361"/>
      <c r="LOA28" s="362"/>
      <c r="LOB28" s="363"/>
      <c r="LOC28" s="364"/>
      <c r="LOD28" s="365"/>
      <c r="LOE28" s="366"/>
      <c r="LOF28" s="367"/>
      <c r="LOG28" s="368"/>
      <c r="LOH28" s="369"/>
      <c r="LOI28" s="361"/>
      <c r="LOJ28" s="361"/>
      <c r="LOK28" s="362"/>
      <c r="LOL28" s="363"/>
      <c r="LOM28" s="364"/>
      <c r="LON28" s="365"/>
      <c r="LOO28" s="366"/>
      <c r="LOP28" s="367"/>
      <c r="LOQ28" s="368"/>
      <c r="LOR28" s="369"/>
      <c r="LOS28" s="361"/>
      <c r="LOT28" s="361"/>
      <c r="LOU28" s="362"/>
      <c r="LOV28" s="363"/>
      <c r="LOW28" s="364"/>
      <c r="LOX28" s="365"/>
      <c r="LOY28" s="366"/>
      <c r="LOZ28" s="367"/>
      <c r="LPA28" s="368"/>
      <c r="LPB28" s="369"/>
      <c r="LPC28" s="361"/>
      <c r="LPD28" s="361"/>
      <c r="LPE28" s="362"/>
      <c r="LPF28" s="363"/>
      <c r="LPG28" s="364"/>
      <c r="LPH28" s="365"/>
      <c r="LPI28" s="366"/>
      <c r="LPJ28" s="367"/>
      <c r="LPK28" s="368"/>
      <c r="LPL28" s="369"/>
      <c r="LPM28" s="361"/>
      <c r="LPN28" s="361"/>
      <c r="LPO28" s="362"/>
      <c r="LPP28" s="363"/>
      <c r="LPQ28" s="364"/>
      <c r="LPR28" s="365"/>
      <c r="LPS28" s="366"/>
      <c r="LPT28" s="367"/>
      <c r="LPU28" s="368"/>
      <c r="LPV28" s="369"/>
      <c r="LPW28" s="361"/>
      <c r="LPX28" s="361"/>
      <c r="LPY28" s="362"/>
      <c r="LPZ28" s="363"/>
      <c r="LQA28" s="364"/>
      <c r="LQB28" s="365"/>
      <c r="LQC28" s="366"/>
      <c r="LQD28" s="367"/>
      <c r="LQE28" s="368"/>
      <c r="LQF28" s="369"/>
      <c r="LQG28" s="361"/>
      <c r="LQH28" s="361"/>
      <c r="LQI28" s="362"/>
      <c r="LQJ28" s="363"/>
      <c r="LQK28" s="364"/>
      <c r="LQL28" s="365"/>
      <c r="LQM28" s="366"/>
      <c r="LQN28" s="367"/>
      <c r="LQO28" s="368"/>
      <c r="LQP28" s="369"/>
      <c r="LQQ28" s="361"/>
      <c r="LQR28" s="361"/>
      <c r="LQS28" s="362"/>
      <c r="LQT28" s="363"/>
      <c r="LQU28" s="364"/>
      <c r="LQV28" s="365"/>
      <c r="LQW28" s="366"/>
      <c r="LQX28" s="367"/>
      <c r="LQY28" s="368"/>
      <c r="LQZ28" s="369"/>
      <c r="LRA28" s="361"/>
      <c r="LRB28" s="361"/>
      <c r="LRC28" s="362"/>
      <c r="LRD28" s="363"/>
      <c r="LRE28" s="364"/>
      <c r="LRF28" s="365"/>
      <c r="LRG28" s="366"/>
      <c r="LRH28" s="367"/>
      <c r="LRI28" s="368"/>
      <c r="LRJ28" s="369"/>
      <c r="LRK28" s="361"/>
      <c r="LRL28" s="361"/>
      <c r="LRM28" s="362"/>
      <c r="LRN28" s="363"/>
      <c r="LRO28" s="364"/>
      <c r="LRP28" s="365"/>
      <c r="LRQ28" s="366"/>
      <c r="LRR28" s="367"/>
      <c r="LRS28" s="368"/>
      <c r="LRT28" s="369"/>
      <c r="LRU28" s="361"/>
      <c r="LRV28" s="361"/>
      <c r="LRW28" s="362"/>
      <c r="LRX28" s="363"/>
      <c r="LRY28" s="364"/>
      <c r="LRZ28" s="365"/>
      <c r="LSA28" s="366"/>
      <c r="LSB28" s="367"/>
      <c r="LSC28" s="368"/>
      <c r="LSD28" s="369"/>
      <c r="LSE28" s="361"/>
      <c r="LSF28" s="361"/>
      <c r="LSG28" s="362"/>
      <c r="LSH28" s="363"/>
      <c r="LSI28" s="364"/>
      <c r="LSJ28" s="365"/>
      <c r="LSK28" s="366"/>
      <c r="LSL28" s="367"/>
      <c r="LSM28" s="368"/>
      <c r="LSN28" s="369"/>
      <c r="LSO28" s="361"/>
      <c r="LSP28" s="361"/>
      <c r="LSQ28" s="362"/>
      <c r="LSR28" s="363"/>
      <c r="LSS28" s="364"/>
      <c r="LST28" s="365"/>
      <c r="LSU28" s="366"/>
      <c r="LSV28" s="367"/>
      <c r="LSW28" s="368"/>
      <c r="LSX28" s="369"/>
      <c r="LSY28" s="361"/>
      <c r="LSZ28" s="361"/>
      <c r="LTA28" s="362"/>
      <c r="LTB28" s="363"/>
      <c r="LTC28" s="364"/>
      <c r="LTD28" s="365"/>
      <c r="LTE28" s="366"/>
      <c r="LTF28" s="367"/>
      <c r="LTG28" s="368"/>
      <c r="LTH28" s="369"/>
      <c r="LTI28" s="361"/>
      <c r="LTJ28" s="361"/>
      <c r="LTK28" s="362"/>
      <c r="LTL28" s="363"/>
      <c r="LTM28" s="364"/>
      <c r="LTN28" s="365"/>
      <c r="LTO28" s="366"/>
      <c r="LTP28" s="367"/>
      <c r="LTQ28" s="368"/>
      <c r="LTR28" s="369"/>
      <c r="LTS28" s="361"/>
      <c r="LTT28" s="361"/>
      <c r="LTU28" s="362"/>
      <c r="LTV28" s="363"/>
      <c r="LTW28" s="364"/>
      <c r="LTX28" s="365"/>
      <c r="LTY28" s="366"/>
      <c r="LTZ28" s="367"/>
      <c r="LUA28" s="368"/>
      <c r="LUB28" s="369"/>
      <c r="LUC28" s="361"/>
      <c r="LUD28" s="361"/>
      <c r="LUE28" s="362"/>
      <c r="LUF28" s="363"/>
      <c r="LUG28" s="364"/>
      <c r="LUH28" s="365"/>
      <c r="LUI28" s="366"/>
      <c r="LUJ28" s="367"/>
      <c r="LUK28" s="368"/>
      <c r="LUL28" s="369"/>
      <c r="LUM28" s="361"/>
      <c r="LUN28" s="361"/>
      <c r="LUO28" s="362"/>
      <c r="LUP28" s="363"/>
      <c r="LUQ28" s="364"/>
      <c r="LUR28" s="365"/>
      <c r="LUS28" s="366"/>
      <c r="LUT28" s="367"/>
      <c r="LUU28" s="368"/>
      <c r="LUV28" s="369"/>
      <c r="LUW28" s="361"/>
      <c r="LUX28" s="361"/>
      <c r="LUY28" s="362"/>
      <c r="LUZ28" s="363"/>
      <c r="LVA28" s="364"/>
      <c r="LVB28" s="365"/>
      <c r="LVC28" s="366"/>
      <c r="LVD28" s="367"/>
      <c r="LVE28" s="368"/>
      <c r="LVF28" s="369"/>
      <c r="LVG28" s="361"/>
      <c r="LVH28" s="361"/>
      <c r="LVI28" s="362"/>
      <c r="LVJ28" s="363"/>
      <c r="LVK28" s="364"/>
      <c r="LVL28" s="365"/>
      <c r="LVM28" s="366"/>
      <c r="LVN28" s="367"/>
      <c r="LVO28" s="368"/>
      <c r="LVP28" s="369"/>
      <c r="LVQ28" s="361"/>
      <c r="LVR28" s="361"/>
      <c r="LVS28" s="362"/>
      <c r="LVT28" s="363"/>
      <c r="LVU28" s="364"/>
      <c r="LVV28" s="365"/>
      <c r="LVW28" s="366"/>
      <c r="LVX28" s="367"/>
      <c r="LVY28" s="368"/>
      <c r="LVZ28" s="369"/>
      <c r="LWA28" s="361"/>
      <c r="LWB28" s="361"/>
      <c r="LWC28" s="362"/>
      <c r="LWD28" s="363"/>
      <c r="LWE28" s="364"/>
      <c r="LWF28" s="365"/>
      <c r="LWG28" s="366"/>
      <c r="LWH28" s="367"/>
      <c r="LWI28" s="368"/>
      <c r="LWJ28" s="369"/>
      <c r="LWK28" s="361"/>
      <c r="LWL28" s="361"/>
      <c r="LWM28" s="362"/>
      <c r="LWN28" s="363"/>
      <c r="LWO28" s="364"/>
      <c r="LWP28" s="365"/>
      <c r="LWQ28" s="366"/>
      <c r="LWR28" s="367"/>
      <c r="LWS28" s="368"/>
      <c r="LWT28" s="369"/>
      <c r="LWU28" s="361"/>
      <c r="LWV28" s="361"/>
      <c r="LWW28" s="362"/>
      <c r="LWX28" s="363"/>
      <c r="LWY28" s="364"/>
      <c r="LWZ28" s="365"/>
      <c r="LXA28" s="366"/>
      <c r="LXB28" s="367"/>
      <c r="LXC28" s="368"/>
      <c r="LXD28" s="369"/>
      <c r="LXE28" s="361"/>
      <c r="LXF28" s="361"/>
      <c r="LXG28" s="362"/>
      <c r="LXH28" s="363"/>
      <c r="LXI28" s="364"/>
      <c r="LXJ28" s="365"/>
      <c r="LXK28" s="366"/>
      <c r="LXL28" s="367"/>
      <c r="LXM28" s="368"/>
      <c r="LXN28" s="369"/>
      <c r="LXO28" s="361"/>
      <c r="LXP28" s="361"/>
      <c r="LXQ28" s="362"/>
      <c r="LXR28" s="363"/>
      <c r="LXS28" s="364"/>
      <c r="LXT28" s="365"/>
      <c r="LXU28" s="366"/>
      <c r="LXV28" s="367"/>
      <c r="LXW28" s="368"/>
      <c r="LXX28" s="369"/>
      <c r="LXY28" s="361"/>
      <c r="LXZ28" s="361"/>
      <c r="LYA28" s="362"/>
      <c r="LYB28" s="363"/>
      <c r="LYC28" s="364"/>
      <c r="LYD28" s="365"/>
      <c r="LYE28" s="366"/>
      <c r="LYF28" s="367"/>
      <c r="LYG28" s="368"/>
      <c r="LYH28" s="369"/>
      <c r="LYI28" s="361"/>
      <c r="LYJ28" s="361"/>
      <c r="LYK28" s="362"/>
      <c r="LYL28" s="363"/>
      <c r="LYM28" s="364"/>
      <c r="LYN28" s="365"/>
      <c r="LYO28" s="366"/>
      <c r="LYP28" s="367"/>
      <c r="LYQ28" s="368"/>
      <c r="LYR28" s="369"/>
      <c r="LYS28" s="361"/>
      <c r="LYT28" s="361"/>
      <c r="LYU28" s="362"/>
      <c r="LYV28" s="363"/>
      <c r="LYW28" s="364"/>
      <c r="LYX28" s="365"/>
      <c r="LYY28" s="366"/>
      <c r="LYZ28" s="367"/>
      <c r="LZA28" s="368"/>
      <c r="LZB28" s="369"/>
      <c r="LZC28" s="361"/>
      <c r="LZD28" s="361"/>
      <c r="LZE28" s="362"/>
      <c r="LZF28" s="363"/>
      <c r="LZG28" s="364"/>
      <c r="LZH28" s="365"/>
      <c r="LZI28" s="366"/>
      <c r="LZJ28" s="367"/>
      <c r="LZK28" s="368"/>
      <c r="LZL28" s="369"/>
      <c r="LZM28" s="361"/>
      <c r="LZN28" s="361"/>
      <c r="LZO28" s="362"/>
      <c r="LZP28" s="363"/>
      <c r="LZQ28" s="364"/>
      <c r="LZR28" s="365"/>
      <c r="LZS28" s="366"/>
      <c r="LZT28" s="367"/>
      <c r="LZU28" s="368"/>
      <c r="LZV28" s="369"/>
      <c r="LZW28" s="361"/>
      <c r="LZX28" s="361"/>
      <c r="LZY28" s="362"/>
      <c r="LZZ28" s="363"/>
      <c r="MAA28" s="364"/>
      <c r="MAB28" s="365"/>
      <c r="MAC28" s="366"/>
      <c r="MAD28" s="367"/>
      <c r="MAE28" s="368"/>
      <c r="MAF28" s="369"/>
      <c r="MAG28" s="361"/>
      <c r="MAH28" s="361"/>
      <c r="MAI28" s="362"/>
      <c r="MAJ28" s="363"/>
      <c r="MAK28" s="364"/>
      <c r="MAL28" s="365"/>
      <c r="MAM28" s="366"/>
      <c r="MAN28" s="367"/>
      <c r="MAO28" s="368"/>
      <c r="MAP28" s="369"/>
      <c r="MAQ28" s="361"/>
      <c r="MAR28" s="361"/>
      <c r="MAS28" s="362"/>
      <c r="MAT28" s="363"/>
      <c r="MAU28" s="364"/>
      <c r="MAV28" s="365"/>
      <c r="MAW28" s="366"/>
      <c r="MAX28" s="367"/>
      <c r="MAY28" s="368"/>
      <c r="MAZ28" s="369"/>
      <c r="MBA28" s="361"/>
      <c r="MBB28" s="361"/>
      <c r="MBC28" s="362"/>
      <c r="MBD28" s="363"/>
      <c r="MBE28" s="364"/>
      <c r="MBF28" s="365"/>
      <c r="MBG28" s="366"/>
      <c r="MBH28" s="367"/>
      <c r="MBI28" s="368"/>
      <c r="MBJ28" s="369"/>
      <c r="MBK28" s="361"/>
      <c r="MBL28" s="361"/>
      <c r="MBM28" s="362"/>
      <c r="MBN28" s="363"/>
      <c r="MBO28" s="364"/>
      <c r="MBP28" s="365"/>
      <c r="MBQ28" s="366"/>
      <c r="MBR28" s="367"/>
      <c r="MBS28" s="368"/>
      <c r="MBT28" s="369"/>
      <c r="MBU28" s="361"/>
      <c r="MBV28" s="361"/>
      <c r="MBW28" s="362"/>
      <c r="MBX28" s="363"/>
      <c r="MBY28" s="364"/>
      <c r="MBZ28" s="365"/>
      <c r="MCA28" s="366"/>
      <c r="MCB28" s="367"/>
      <c r="MCC28" s="368"/>
      <c r="MCD28" s="369"/>
      <c r="MCE28" s="361"/>
      <c r="MCF28" s="361"/>
      <c r="MCG28" s="362"/>
      <c r="MCH28" s="363"/>
      <c r="MCI28" s="364"/>
      <c r="MCJ28" s="365"/>
      <c r="MCK28" s="366"/>
      <c r="MCL28" s="367"/>
      <c r="MCM28" s="368"/>
      <c r="MCN28" s="369"/>
      <c r="MCO28" s="361"/>
      <c r="MCP28" s="361"/>
      <c r="MCQ28" s="362"/>
      <c r="MCR28" s="363"/>
      <c r="MCS28" s="364"/>
      <c r="MCT28" s="365"/>
      <c r="MCU28" s="366"/>
      <c r="MCV28" s="367"/>
      <c r="MCW28" s="368"/>
      <c r="MCX28" s="369"/>
      <c r="MCY28" s="361"/>
      <c r="MCZ28" s="361"/>
      <c r="MDA28" s="362"/>
      <c r="MDB28" s="363"/>
      <c r="MDC28" s="364"/>
      <c r="MDD28" s="365"/>
      <c r="MDE28" s="366"/>
      <c r="MDF28" s="367"/>
      <c r="MDG28" s="368"/>
      <c r="MDH28" s="369"/>
      <c r="MDI28" s="361"/>
      <c r="MDJ28" s="361"/>
      <c r="MDK28" s="362"/>
      <c r="MDL28" s="363"/>
      <c r="MDM28" s="364"/>
      <c r="MDN28" s="365"/>
      <c r="MDO28" s="366"/>
      <c r="MDP28" s="367"/>
      <c r="MDQ28" s="368"/>
      <c r="MDR28" s="369"/>
      <c r="MDS28" s="361"/>
      <c r="MDT28" s="361"/>
      <c r="MDU28" s="362"/>
      <c r="MDV28" s="363"/>
      <c r="MDW28" s="364"/>
      <c r="MDX28" s="365"/>
      <c r="MDY28" s="366"/>
      <c r="MDZ28" s="367"/>
      <c r="MEA28" s="368"/>
      <c r="MEB28" s="369"/>
      <c r="MEC28" s="361"/>
      <c r="MED28" s="361"/>
      <c r="MEE28" s="362"/>
      <c r="MEF28" s="363"/>
      <c r="MEG28" s="364"/>
      <c r="MEH28" s="365"/>
      <c r="MEI28" s="366"/>
      <c r="MEJ28" s="367"/>
      <c r="MEK28" s="368"/>
      <c r="MEL28" s="369"/>
      <c r="MEM28" s="361"/>
      <c r="MEN28" s="361"/>
      <c r="MEO28" s="362"/>
      <c r="MEP28" s="363"/>
      <c r="MEQ28" s="364"/>
      <c r="MER28" s="365"/>
      <c r="MES28" s="366"/>
      <c r="MET28" s="367"/>
      <c r="MEU28" s="368"/>
      <c r="MEV28" s="369"/>
      <c r="MEW28" s="361"/>
      <c r="MEX28" s="361"/>
      <c r="MEY28" s="362"/>
      <c r="MEZ28" s="363"/>
      <c r="MFA28" s="364"/>
      <c r="MFB28" s="365"/>
      <c r="MFC28" s="366"/>
      <c r="MFD28" s="367"/>
      <c r="MFE28" s="368"/>
      <c r="MFF28" s="369"/>
      <c r="MFG28" s="361"/>
      <c r="MFH28" s="361"/>
      <c r="MFI28" s="362"/>
      <c r="MFJ28" s="363"/>
      <c r="MFK28" s="364"/>
      <c r="MFL28" s="365"/>
      <c r="MFM28" s="366"/>
      <c r="MFN28" s="367"/>
      <c r="MFO28" s="368"/>
      <c r="MFP28" s="369"/>
      <c r="MFQ28" s="361"/>
      <c r="MFR28" s="361"/>
      <c r="MFS28" s="362"/>
      <c r="MFT28" s="363"/>
      <c r="MFU28" s="364"/>
      <c r="MFV28" s="365"/>
      <c r="MFW28" s="366"/>
      <c r="MFX28" s="367"/>
      <c r="MFY28" s="368"/>
      <c r="MFZ28" s="369"/>
      <c r="MGA28" s="361"/>
      <c r="MGB28" s="361"/>
      <c r="MGC28" s="362"/>
      <c r="MGD28" s="363"/>
      <c r="MGE28" s="364"/>
      <c r="MGF28" s="365"/>
      <c r="MGG28" s="366"/>
      <c r="MGH28" s="367"/>
      <c r="MGI28" s="368"/>
      <c r="MGJ28" s="369"/>
      <c r="MGK28" s="361"/>
      <c r="MGL28" s="361"/>
      <c r="MGM28" s="362"/>
      <c r="MGN28" s="363"/>
      <c r="MGO28" s="364"/>
      <c r="MGP28" s="365"/>
      <c r="MGQ28" s="366"/>
      <c r="MGR28" s="367"/>
      <c r="MGS28" s="368"/>
      <c r="MGT28" s="369"/>
      <c r="MGU28" s="361"/>
      <c r="MGV28" s="361"/>
      <c r="MGW28" s="362"/>
      <c r="MGX28" s="363"/>
      <c r="MGY28" s="364"/>
      <c r="MGZ28" s="365"/>
      <c r="MHA28" s="366"/>
      <c r="MHB28" s="367"/>
      <c r="MHC28" s="368"/>
      <c r="MHD28" s="369"/>
      <c r="MHE28" s="361"/>
      <c r="MHF28" s="361"/>
      <c r="MHG28" s="362"/>
      <c r="MHH28" s="363"/>
      <c r="MHI28" s="364"/>
      <c r="MHJ28" s="365"/>
      <c r="MHK28" s="366"/>
      <c r="MHL28" s="367"/>
      <c r="MHM28" s="368"/>
      <c r="MHN28" s="369"/>
      <c r="MHO28" s="361"/>
      <c r="MHP28" s="361"/>
      <c r="MHQ28" s="362"/>
      <c r="MHR28" s="363"/>
      <c r="MHS28" s="364"/>
      <c r="MHT28" s="365"/>
      <c r="MHU28" s="366"/>
      <c r="MHV28" s="367"/>
      <c r="MHW28" s="368"/>
      <c r="MHX28" s="369"/>
      <c r="MHY28" s="361"/>
      <c r="MHZ28" s="361"/>
      <c r="MIA28" s="362"/>
      <c r="MIB28" s="363"/>
      <c r="MIC28" s="364"/>
      <c r="MID28" s="365"/>
      <c r="MIE28" s="366"/>
      <c r="MIF28" s="367"/>
      <c r="MIG28" s="368"/>
      <c r="MIH28" s="369"/>
      <c r="MII28" s="361"/>
      <c r="MIJ28" s="361"/>
      <c r="MIK28" s="362"/>
      <c r="MIL28" s="363"/>
      <c r="MIM28" s="364"/>
      <c r="MIN28" s="365"/>
      <c r="MIO28" s="366"/>
      <c r="MIP28" s="367"/>
      <c r="MIQ28" s="368"/>
      <c r="MIR28" s="369"/>
      <c r="MIS28" s="361"/>
      <c r="MIT28" s="361"/>
      <c r="MIU28" s="362"/>
      <c r="MIV28" s="363"/>
      <c r="MIW28" s="364"/>
      <c r="MIX28" s="365"/>
      <c r="MIY28" s="366"/>
      <c r="MIZ28" s="367"/>
      <c r="MJA28" s="368"/>
      <c r="MJB28" s="369"/>
      <c r="MJC28" s="361"/>
      <c r="MJD28" s="361"/>
      <c r="MJE28" s="362"/>
      <c r="MJF28" s="363"/>
      <c r="MJG28" s="364"/>
      <c r="MJH28" s="365"/>
      <c r="MJI28" s="366"/>
      <c r="MJJ28" s="367"/>
      <c r="MJK28" s="368"/>
      <c r="MJL28" s="369"/>
      <c r="MJM28" s="361"/>
      <c r="MJN28" s="361"/>
      <c r="MJO28" s="362"/>
      <c r="MJP28" s="363"/>
      <c r="MJQ28" s="364"/>
      <c r="MJR28" s="365"/>
      <c r="MJS28" s="366"/>
      <c r="MJT28" s="367"/>
      <c r="MJU28" s="368"/>
      <c r="MJV28" s="369"/>
      <c r="MJW28" s="361"/>
      <c r="MJX28" s="361"/>
      <c r="MJY28" s="362"/>
      <c r="MJZ28" s="363"/>
      <c r="MKA28" s="364"/>
      <c r="MKB28" s="365"/>
      <c r="MKC28" s="366"/>
      <c r="MKD28" s="367"/>
      <c r="MKE28" s="368"/>
      <c r="MKF28" s="369"/>
      <c r="MKG28" s="361"/>
      <c r="MKH28" s="361"/>
      <c r="MKI28" s="362"/>
      <c r="MKJ28" s="363"/>
      <c r="MKK28" s="364"/>
      <c r="MKL28" s="365"/>
      <c r="MKM28" s="366"/>
      <c r="MKN28" s="367"/>
      <c r="MKO28" s="368"/>
      <c r="MKP28" s="369"/>
      <c r="MKQ28" s="361"/>
      <c r="MKR28" s="361"/>
      <c r="MKS28" s="362"/>
      <c r="MKT28" s="363"/>
      <c r="MKU28" s="364"/>
      <c r="MKV28" s="365"/>
      <c r="MKW28" s="366"/>
      <c r="MKX28" s="367"/>
      <c r="MKY28" s="368"/>
      <c r="MKZ28" s="369"/>
      <c r="MLA28" s="361"/>
      <c r="MLB28" s="361"/>
      <c r="MLC28" s="362"/>
      <c r="MLD28" s="363"/>
      <c r="MLE28" s="364"/>
      <c r="MLF28" s="365"/>
      <c r="MLG28" s="366"/>
      <c r="MLH28" s="367"/>
      <c r="MLI28" s="368"/>
      <c r="MLJ28" s="369"/>
      <c r="MLK28" s="361"/>
      <c r="MLL28" s="361"/>
      <c r="MLM28" s="362"/>
      <c r="MLN28" s="363"/>
      <c r="MLO28" s="364"/>
      <c r="MLP28" s="365"/>
      <c r="MLQ28" s="366"/>
      <c r="MLR28" s="367"/>
      <c r="MLS28" s="368"/>
      <c r="MLT28" s="369"/>
      <c r="MLU28" s="361"/>
      <c r="MLV28" s="361"/>
      <c r="MLW28" s="362"/>
      <c r="MLX28" s="363"/>
      <c r="MLY28" s="364"/>
      <c r="MLZ28" s="365"/>
      <c r="MMA28" s="366"/>
      <c r="MMB28" s="367"/>
      <c r="MMC28" s="368"/>
      <c r="MMD28" s="369"/>
      <c r="MME28" s="361"/>
      <c r="MMF28" s="361"/>
      <c r="MMG28" s="362"/>
      <c r="MMH28" s="363"/>
      <c r="MMI28" s="364"/>
      <c r="MMJ28" s="365"/>
      <c r="MMK28" s="366"/>
      <c r="MML28" s="367"/>
      <c r="MMM28" s="368"/>
      <c r="MMN28" s="369"/>
      <c r="MMO28" s="361"/>
      <c r="MMP28" s="361"/>
      <c r="MMQ28" s="362"/>
      <c r="MMR28" s="363"/>
      <c r="MMS28" s="364"/>
      <c r="MMT28" s="365"/>
      <c r="MMU28" s="366"/>
      <c r="MMV28" s="367"/>
      <c r="MMW28" s="368"/>
      <c r="MMX28" s="369"/>
      <c r="MMY28" s="361"/>
      <c r="MMZ28" s="361"/>
      <c r="MNA28" s="362"/>
      <c r="MNB28" s="363"/>
      <c r="MNC28" s="364"/>
      <c r="MND28" s="365"/>
      <c r="MNE28" s="366"/>
      <c r="MNF28" s="367"/>
      <c r="MNG28" s="368"/>
      <c r="MNH28" s="369"/>
      <c r="MNI28" s="361"/>
      <c r="MNJ28" s="361"/>
      <c r="MNK28" s="362"/>
      <c r="MNL28" s="363"/>
      <c r="MNM28" s="364"/>
      <c r="MNN28" s="365"/>
      <c r="MNO28" s="366"/>
      <c r="MNP28" s="367"/>
      <c r="MNQ28" s="368"/>
      <c r="MNR28" s="369"/>
      <c r="MNS28" s="361"/>
      <c r="MNT28" s="361"/>
      <c r="MNU28" s="362"/>
      <c r="MNV28" s="363"/>
      <c r="MNW28" s="364"/>
      <c r="MNX28" s="365"/>
      <c r="MNY28" s="366"/>
      <c r="MNZ28" s="367"/>
      <c r="MOA28" s="368"/>
      <c r="MOB28" s="369"/>
      <c r="MOC28" s="361"/>
      <c r="MOD28" s="361"/>
      <c r="MOE28" s="362"/>
      <c r="MOF28" s="363"/>
      <c r="MOG28" s="364"/>
      <c r="MOH28" s="365"/>
      <c r="MOI28" s="366"/>
      <c r="MOJ28" s="367"/>
      <c r="MOK28" s="368"/>
      <c r="MOL28" s="369"/>
      <c r="MOM28" s="361"/>
      <c r="MON28" s="361"/>
      <c r="MOO28" s="362"/>
      <c r="MOP28" s="363"/>
      <c r="MOQ28" s="364"/>
      <c r="MOR28" s="365"/>
      <c r="MOS28" s="366"/>
      <c r="MOT28" s="367"/>
      <c r="MOU28" s="368"/>
      <c r="MOV28" s="369"/>
      <c r="MOW28" s="361"/>
      <c r="MOX28" s="361"/>
      <c r="MOY28" s="362"/>
      <c r="MOZ28" s="363"/>
      <c r="MPA28" s="364"/>
      <c r="MPB28" s="365"/>
      <c r="MPC28" s="366"/>
      <c r="MPD28" s="367"/>
      <c r="MPE28" s="368"/>
      <c r="MPF28" s="369"/>
      <c r="MPG28" s="361"/>
      <c r="MPH28" s="361"/>
      <c r="MPI28" s="362"/>
      <c r="MPJ28" s="363"/>
      <c r="MPK28" s="364"/>
      <c r="MPL28" s="365"/>
      <c r="MPM28" s="366"/>
      <c r="MPN28" s="367"/>
      <c r="MPO28" s="368"/>
      <c r="MPP28" s="369"/>
      <c r="MPQ28" s="361"/>
      <c r="MPR28" s="361"/>
      <c r="MPS28" s="362"/>
      <c r="MPT28" s="363"/>
      <c r="MPU28" s="364"/>
      <c r="MPV28" s="365"/>
      <c r="MPW28" s="366"/>
      <c r="MPX28" s="367"/>
      <c r="MPY28" s="368"/>
      <c r="MPZ28" s="369"/>
      <c r="MQA28" s="361"/>
      <c r="MQB28" s="361"/>
      <c r="MQC28" s="362"/>
      <c r="MQD28" s="363"/>
      <c r="MQE28" s="364"/>
      <c r="MQF28" s="365"/>
      <c r="MQG28" s="366"/>
      <c r="MQH28" s="367"/>
      <c r="MQI28" s="368"/>
      <c r="MQJ28" s="369"/>
      <c r="MQK28" s="361"/>
      <c r="MQL28" s="361"/>
      <c r="MQM28" s="362"/>
      <c r="MQN28" s="363"/>
      <c r="MQO28" s="364"/>
      <c r="MQP28" s="365"/>
      <c r="MQQ28" s="366"/>
      <c r="MQR28" s="367"/>
      <c r="MQS28" s="368"/>
      <c r="MQT28" s="369"/>
      <c r="MQU28" s="361"/>
      <c r="MQV28" s="361"/>
      <c r="MQW28" s="362"/>
      <c r="MQX28" s="363"/>
      <c r="MQY28" s="364"/>
      <c r="MQZ28" s="365"/>
      <c r="MRA28" s="366"/>
      <c r="MRB28" s="367"/>
      <c r="MRC28" s="368"/>
      <c r="MRD28" s="369"/>
      <c r="MRE28" s="361"/>
      <c r="MRF28" s="361"/>
      <c r="MRG28" s="362"/>
      <c r="MRH28" s="363"/>
      <c r="MRI28" s="364"/>
      <c r="MRJ28" s="365"/>
      <c r="MRK28" s="366"/>
      <c r="MRL28" s="367"/>
      <c r="MRM28" s="368"/>
      <c r="MRN28" s="369"/>
      <c r="MRO28" s="361"/>
      <c r="MRP28" s="361"/>
      <c r="MRQ28" s="362"/>
      <c r="MRR28" s="363"/>
      <c r="MRS28" s="364"/>
      <c r="MRT28" s="365"/>
      <c r="MRU28" s="366"/>
      <c r="MRV28" s="367"/>
      <c r="MRW28" s="368"/>
      <c r="MRX28" s="369"/>
      <c r="MRY28" s="361"/>
      <c r="MRZ28" s="361"/>
      <c r="MSA28" s="362"/>
      <c r="MSB28" s="363"/>
      <c r="MSC28" s="364"/>
      <c r="MSD28" s="365"/>
      <c r="MSE28" s="366"/>
      <c r="MSF28" s="367"/>
      <c r="MSG28" s="368"/>
      <c r="MSH28" s="369"/>
      <c r="MSI28" s="361"/>
      <c r="MSJ28" s="361"/>
      <c r="MSK28" s="362"/>
      <c r="MSL28" s="363"/>
      <c r="MSM28" s="364"/>
      <c r="MSN28" s="365"/>
      <c r="MSO28" s="366"/>
      <c r="MSP28" s="367"/>
      <c r="MSQ28" s="368"/>
      <c r="MSR28" s="369"/>
      <c r="MSS28" s="361"/>
      <c r="MST28" s="361"/>
      <c r="MSU28" s="362"/>
      <c r="MSV28" s="363"/>
      <c r="MSW28" s="364"/>
      <c r="MSX28" s="365"/>
      <c r="MSY28" s="366"/>
      <c r="MSZ28" s="367"/>
      <c r="MTA28" s="368"/>
      <c r="MTB28" s="369"/>
      <c r="MTC28" s="361"/>
      <c r="MTD28" s="361"/>
      <c r="MTE28" s="362"/>
      <c r="MTF28" s="363"/>
      <c r="MTG28" s="364"/>
      <c r="MTH28" s="365"/>
      <c r="MTI28" s="366"/>
      <c r="MTJ28" s="367"/>
      <c r="MTK28" s="368"/>
      <c r="MTL28" s="369"/>
      <c r="MTM28" s="361"/>
      <c r="MTN28" s="361"/>
      <c r="MTO28" s="362"/>
      <c r="MTP28" s="363"/>
      <c r="MTQ28" s="364"/>
      <c r="MTR28" s="365"/>
      <c r="MTS28" s="366"/>
      <c r="MTT28" s="367"/>
      <c r="MTU28" s="368"/>
      <c r="MTV28" s="369"/>
      <c r="MTW28" s="361"/>
      <c r="MTX28" s="361"/>
      <c r="MTY28" s="362"/>
      <c r="MTZ28" s="363"/>
      <c r="MUA28" s="364"/>
      <c r="MUB28" s="365"/>
      <c r="MUC28" s="366"/>
      <c r="MUD28" s="367"/>
      <c r="MUE28" s="368"/>
      <c r="MUF28" s="369"/>
      <c r="MUG28" s="361"/>
      <c r="MUH28" s="361"/>
      <c r="MUI28" s="362"/>
      <c r="MUJ28" s="363"/>
      <c r="MUK28" s="364"/>
      <c r="MUL28" s="365"/>
      <c r="MUM28" s="366"/>
      <c r="MUN28" s="367"/>
      <c r="MUO28" s="368"/>
      <c r="MUP28" s="369"/>
      <c r="MUQ28" s="361"/>
      <c r="MUR28" s="361"/>
      <c r="MUS28" s="362"/>
      <c r="MUT28" s="363"/>
      <c r="MUU28" s="364"/>
      <c r="MUV28" s="365"/>
      <c r="MUW28" s="366"/>
      <c r="MUX28" s="367"/>
      <c r="MUY28" s="368"/>
      <c r="MUZ28" s="369"/>
      <c r="MVA28" s="361"/>
      <c r="MVB28" s="361"/>
      <c r="MVC28" s="362"/>
      <c r="MVD28" s="363"/>
      <c r="MVE28" s="364"/>
      <c r="MVF28" s="365"/>
      <c r="MVG28" s="366"/>
      <c r="MVH28" s="367"/>
      <c r="MVI28" s="368"/>
      <c r="MVJ28" s="369"/>
      <c r="MVK28" s="361"/>
      <c r="MVL28" s="361"/>
      <c r="MVM28" s="362"/>
      <c r="MVN28" s="363"/>
      <c r="MVO28" s="364"/>
      <c r="MVP28" s="365"/>
      <c r="MVQ28" s="366"/>
      <c r="MVR28" s="367"/>
      <c r="MVS28" s="368"/>
      <c r="MVT28" s="369"/>
      <c r="MVU28" s="361"/>
      <c r="MVV28" s="361"/>
      <c r="MVW28" s="362"/>
      <c r="MVX28" s="363"/>
      <c r="MVY28" s="364"/>
      <c r="MVZ28" s="365"/>
      <c r="MWA28" s="366"/>
      <c r="MWB28" s="367"/>
      <c r="MWC28" s="368"/>
      <c r="MWD28" s="369"/>
      <c r="MWE28" s="361"/>
      <c r="MWF28" s="361"/>
      <c r="MWG28" s="362"/>
      <c r="MWH28" s="363"/>
      <c r="MWI28" s="364"/>
      <c r="MWJ28" s="365"/>
      <c r="MWK28" s="366"/>
      <c r="MWL28" s="367"/>
      <c r="MWM28" s="368"/>
      <c r="MWN28" s="369"/>
      <c r="MWO28" s="361"/>
      <c r="MWP28" s="361"/>
      <c r="MWQ28" s="362"/>
      <c r="MWR28" s="363"/>
      <c r="MWS28" s="364"/>
      <c r="MWT28" s="365"/>
      <c r="MWU28" s="366"/>
      <c r="MWV28" s="367"/>
      <c r="MWW28" s="368"/>
      <c r="MWX28" s="369"/>
      <c r="MWY28" s="361"/>
      <c r="MWZ28" s="361"/>
      <c r="MXA28" s="362"/>
      <c r="MXB28" s="363"/>
      <c r="MXC28" s="364"/>
      <c r="MXD28" s="365"/>
      <c r="MXE28" s="366"/>
      <c r="MXF28" s="367"/>
      <c r="MXG28" s="368"/>
      <c r="MXH28" s="369"/>
      <c r="MXI28" s="361"/>
      <c r="MXJ28" s="361"/>
      <c r="MXK28" s="362"/>
      <c r="MXL28" s="363"/>
      <c r="MXM28" s="364"/>
      <c r="MXN28" s="365"/>
      <c r="MXO28" s="366"/>
      <c r="MXP28" s="367"/>
      <c r="MXQ28" s="368"/>
      <c r="MXR28" s="369"/>
      <c r="MXS28" s="361"/>
      <c r="MXT28" s="361"/>
      <c r="MXU28" s="362"/>
      <c r="MXV28" s="363"/>
      <c r="MXW28" s="364"/>
      <c r="MXX28" s="365"/>
      <c r="MXY28" s="366"/>
      <c r="MXZ28" s="367"/>
      <c r="MYA28" s="368"/>
      <c r="MYB28" s="369"/>
      <c r="MYC28" s="361"/>
      <c r="MYD28" s="361"/>
      <c r="MYE28" s="362"/>
      <c r="MYF28" s="363"/>
      <c r="MYG28" s="364"/>
      <c r="MYH28" s="365"/>
      <c r="MYI28" s="366"/>
      <c r="MYJ28" s="367"/>
      <c r="MYK28" s="368"/>
      <c r="MYL28" s="369"/>
      <c r="MYM28" s="361"/>
      <c r="MYN28" s="361"/>
      <c r="MYO28" s="362"/>
      <c r="MYP28" s="363"/>
      <c r="MYQ28" s="364"/>
      <c r="MYR28" s="365"/>
      <c r="MYS28" s="366"/>
      <c r="MYT28" s="367"/>
      <c r="MYU28" s="368"/>
      <c r="MYV28" s="369"/>
      <c r="MYW28" s="361"/>
      <c r="MYX28" s="361"/>
      <c r="MYY28" s="362"/>
      <c r="MYZ28" s="363"/>
      <c r="MZA28" s="364"/>
      <c r="MZB28" s="365"/>
      <c r="MZC28" s="366"/>
      <c r="MZD28" s="367"/>
      <c r="MZE28" s="368"/>
      <c r="MZF28" s="369"/>
      <c r="MZG28" s="361"/>
      <c r="MZH28" s="361"/>
      <c r="MZI28" s="362"/>
      <c r="MZJ28" s="363"/>
      <c r="MZK28" s="364"/>
      <c r="MZL28" s="365"/>
      <c r="MZM28" s="366"/>
      <c r="MZN28" s="367"/>
      <c r="MZO28" s="368"/>
      <c r="MZP28" s="369"/>
      <c r="MZQ28" s="361"/>
      <c r="MZR28" s="361"/>
      <c r="MZS28" s="362"/>
      <c r="MZT28" s="363"/>
      <c r="MZU28" s="364"/>
      <c r="MZV28" s="365"/>
      <c r="MZW28" s="366"/>
      <c r="MZX28" s="367"/>
      <c r="MZY28" s="368"/>
      <c r="MZZ28" s="369"/>
      <c r="NAA28" s="361"/>
      <c r="NAB28" s="361"/>
      <c r="NAC28" s="362"/>
      <c r="NAD28" s="363"/>
      <c r="NAE28" s="364"/>
      <c r="NAF28" s="365"/>
      <c r="NAG28" s="366"/>
      <c r="NAH28" s="367"/>
      <c r="NAI28" s="368"/>
      <c r="NAJ28" s="369"/>
      <c r="NAK28" s="361"/>
      <c r="NAL28" s="361"/>
      <c r="NAM28" s="362"/>
      <c r="NAN28" s="363"/>
      <c r="NAO28" s="364"/>
      <c r="NAP28" s="365"/>
      <c r="NAQ28" s="366"/>
      <c r="NAR28" s="367"/>
      <c r="NAS28" s="368"/>
      <c r="NAT28" s="369"/>
      <c r="NAU28" s="361"/>
      <c r="NAV28" s="361"/>
      <c r="NAW28" s="362"/>
      <c r="NAX28" s="363"/>
      <c r="NAY28" s="364"/>
      <c r="NAZ28" s="365"/>
      <c r="NBA28" s="366"/>
      <c r="NBB28" s="367"/>
      <c r="NBC28" s="368"/>
      <c r="NBD28" s="369"/>
      <c r="NBE28" s="361"/>
      <c r="NBF28" s="361"/>
      <c r="NBG28" s="362"/>
      <c r="NBH28" s="363"/>
      <c r="NBI28" s="364"/>
      <c r="NBJ28" s="365"/>
      <c r="NBK28" s="366"/>
      <c r="NBL28" s="367"/>
      <c r="NBM28" s="368"/>
      <c r="NBN28" s="369"/>
      <c r="NBO28" s="361"/>
      <c r="NBP28" s="361"/>
      <c r="NBQ28" s="362"/>
      <c r="NBR28" s="363"/>
      <c r="NBS28" s="364"/>
      <c r="NBT28" s="365"/>
      <c r="NBU28" s="366"/>
      <c r="NBV28" s="367"/>
      <c r="NBW28" s="368"/>
      <c r="NBX28" s="369"/>
      <c r="NBY28" s="361"/>
      <c r="NBZ28" s="361"/>
      <c r="NCA28" s="362"/>
      <c r="NCB28" s="363"/>
      <c r="NCC28" s="364"/>
      <c r="NCD28" s="365"/>
      <c r="NCE28" s="366"/>
      <c r="NCF28" s="367"/>
      <c r="NCG28" s="368"/>
      <c r="NCH28" s="369"/>
      <c r="NCI28" s="361"/>
      <c r="NCJ28" s="361"/>
      <c r="NCK28" s="362"/>
      <c r="NCL28" s="363"/>
      <c r="NCM28" s="364"/>
      <c r="NCN28" s="365"/>
      <c r="NCO28" s="366"/>
      <c r="NCP28" s="367"/>
      <c r="NCQ28" s="368"/>
      <c r="NCR28" s="369"/>
      <c r="NCS28" s="361"/>
      <c r="NCT28" s="361"/>
      <c r="NCU28" s="362"/>
      <c r="NCV28" s="363"/>
      <c r="NCW28" s="364"/>
      <c r="NCX28" s="365"/>
      <c r="NCY28" s="366"/>
      <c r="NCZ28" s="367"/>
      <c r="NDA28" s="368"/>
      <c r="NDB28" s="369"/>
      <c r="NDC28" s="361"/>
      <c r="NDD28" s="361"/>
      <c r="NDE28" s="362"/>
      <c r="NDF28" s="363"/>
      <c r="NDG28" s="364"/>
      <c r="NDH28" s="365"/>
      <c r="NDI28" s="366"/>
      <c r="NDJ28" s="367"/>
      <c r="NDK28" s="368"/>
      <c r="NDL28" s="369"/>
      <c r="NDM28" s="361"/>
      <c r="NDN28" s="361"/>
      <c r="NDO28" s="362"/>
      <c r="NDP28" s="363"/>
      <c r="NDQ28" s="364"/>
      <c r="NDR28" s="365"/>
      <c r="NDS28" s="366"/>
      <c r="NDT28" s="367"/>
      <c r="NDU28" s="368"/>
      <c r="NDV28" s="369"/>
      <c r="NDW28" s="361"/>
      <c r="NDX28" s="361"/>
      <c r="NDY28" s="362"/>
      <c r="NDZ28" s="363"/>
      <c r="NEA28" s="364"/>
      <c r="NEB28" s="365"/>
      <c r="NEC28" s="366"/>
      <c r="NED28" s="367"/>
      <c r="NEE28" s="368"/>
      <c r="NEF28" s="369"/>
      <c r="NEG28" s="361"/>
      <c r="NEH28" s="361"/>
      <c r="NEI28" s="362"/>
      <c r="NEJ28" s="363"/>
      <c r="NEK28" s="364"/>
      <c r="NEL28" s="365"/>
      <c r="NEM28" s="366"/>
      <c r="NEN28" s="367"/>
      <c r="NEO28" s="368"/>
      <c r="NEP28" s="369"/>
      <c r="NEQ28" s="361"/>
      <c r="NER28" s="361"/>
      <c r="NES28" s="362"/>
      <c r="NET28" s="363"/>
      <c r="NEU28" s="364"/>
      <c r="NEV28" s="365"/>
      <c r="NEW28" s="366"/>
      <c r="NEX28" s="367"/>
      <c r="NEY28" s="368"/>
      <c r="NEZ28" s="369"/>
      <c r="NFA28" s="361"/>
      <c r="NFB28" s="361"/>
      <c r="NFC28" s="362"/>
      <c r="NFD28" s="363"/>
      <c r="NFE28" s="364"/>
      <c r="NFF28" s="365"/>
      <c r="NFG28" s="366"/>
      <c r="NFH28" s="367"/>
      <c r="NFI28" s="368"/>
      <c r="NFJ28" s="369"/>
      <c r="NFK28" s="361"/>
      <c r="NFL28" s="361"/>
      <c r="NFM28" s="362"/>
      <c r="NFN28" s="363"/>
      <c r="NFO28" s="364"/>
      <c r="NFP28" s="365"/>
      <c r="NFQ28" s="366"/>
      <c r="NFR28" s="367"/>
      <c r="NFS28" s="368"/>
      <c r="NFT28" s="369"/>
      <c r="NFU28" s="361"/>
      <c r="NFV28" s="361"/>
      <c r="NFW28" s="362"/>
      <c r="NFX28" s="363"/>
      <c r="NFY28" s="364"/>
      <c r="NFZ28" s="365"/>
      <c r="NGA28" s="366"/>
      <c r="NGB28" s="367"/>
      <c r="NGC28" s="368"/>
      <c r="NGD28" s="369"/>
      <c r="NGE28" s="361"/>
      <c r="NGF28" s="361"/>
      <c r="NGG28" s="362"/>
      <c r="NGH28" s="363"/>
      <c r="NGI28" s="364"/>
      <c r="NGJ28" s="365"/>
      <c r="NGK28" s="366"/>
      <c r="NGL28" s="367"/>
      <c r="NGM28" s="368"/>
      <c r="NGN28" s="369"/>
      <c r="NGO28" s="361"/>
      <c r="NGP28" s="361"/>
      <c r="NGQ28" s="362"/>
      <c r="NGR28" s="363"/>
      <c r="NGS28" s="364"/>
      <c r="NGT28" s="365"/>
      <c r="NGU28" s="366"/>
      <c r="NGV28" s="367"/>
      <c r="NGW28" s="368"/>
      <c r="NGX28" s="369"/>
      <c r="NGY28" s="361"/>
      <c r="NGZ28" s="361"/>
      <c r="NHA28" s="362"/>
      <c r="NHB28" s="363"/>
      <c r="NHC28" s="364"/>
      <c r="NHD28" s="365"/>
      <c r="NHE28" s="366"/>
      <c r="NHF28" s="367"/>
      <c r="NHG28" s="368"/>
      <c r="NHH28" s="369"/>
      <c r="NHI28" s="361"/>
      <c r="NHJ28" s="361"/>
      <c r="NHK28" s="362"/>
      <c r="NHL28" s="363"/>
      <c r="NHM28" s="364"/>
      <c r="NHN28" s="365"/>
      <c r="NHO28" s="366"/>
      <c r="NHP28" s="367"/>
      <c r="NHQ28" s="368"/>
      <c r="NHR28" s="369"/>
      <c r="NHS28" s="361"/>
      <c r="NHT28" s="361"/>
      <c r="NHU28" s="362"/>
      <c r="NHV28" s="363"/>
      <c r="NHW28" s="364"/>
      <c r="NHX28" s="365"/>
      <c r="NHY28" s="366"/>
      <c r="NHZ28" s="367"/>
      <c r="NIA28" s="368"/>
      <c r="NIB28" s="369"/>
      <c r="NIC28" s="361"/>
      <c r="NID28" s="361"/>
      <c r="NIE28" s="362"/>
      <c r="NIF28" s="363"/>
      <c r="NIG28" s="364"/>
      <c r="NIH28" s="365"/>
      <c r="NII28" s="366"/>
      <c r="NIJ28" s="367"/>
      <c r="NIK28" s="368"/>
      <c r="NIL28" s="369"/>
      <c r="NIM28" s="361"/>
      <c r="NIN28" s="361"/>
      <c r="NIO28" s="362"/>
      <c r="NIP28" s="363"/>
      <c r="NIQ28" s="364"/>
      <c r="NIR28" s="365"/>
      <c r="NIS28" s="366"/>
      <c r="NIT28" s="367"/>
      <c r="NIU28" s="368"/>
      <c r="NIV28" s="369"/>
      <c r="NIW28" s="361"/>
      <c r="NIX28" s="361"/>
      <c r="NIY28" s="362"/>
      <c r="NIZ28" s="363"/>
      <c r="NJA28" s="364"/>
      <c r="NJB28" s="365"/>
      <c r="NJC28" s="366"/>
      <c r="NJD28" s="367"/>
      <c r="NJE28" s="368"/>
      <c r="NJF28" s="369"/>
      <c r="NJG28" s="361"/>
      <c r="NJH28" s="361"/>
      <c r="NJI28" s="362"/>
      <c r="NJJ28" s="363"/>
      <c r="NJK28" s="364"/>
      <c r="NJL28" s="365"/>
      <c r="NJM28" s="366"/>
      <c r="NJN28" s="367"/>
      <c r="NJO28" s="368"/>
      <c r="NJP28" s="369"/>
      <c r="NJQ28" s="361"/>
      <c r="NJR28" s="361"/>
      <c r="NJS28" s="362"/>
      <c r="NJT28" s="363"/>
      <c r="NJU28" s="364"/>
      <c r="NJV28" s="365"/>
      <c r="NJW28" s="366"/>
      <c r="NJX28" s="367"/>
      <c r="NJY28" s="368"/>
      <c r="NJZ28" s="369"/>
      <c r="NKA28" s="361"/>
      <c r="NKB28" s="361"/>
      <c r="NKC28" s="362"/>
      <c r="NKD28" s="363"/>
      <c r="NKE28" s="364"/>
      <c r="NKF28" s="365"/>
      <c r="NKG28" s="366"/>
      <c r="NKH28" s="367"/>
      <c r="NKI28" s="368"/>
      <c r="NKJ28" s="369"/>
      <c r="NKK28" s="361"/>
      <c r="NKL28" s="361"/>
      <c r="NKM28" s="362"/>
      <c r="NKN28" s="363"/>
      <c r="NKO28" s="364"/>
      <c r="NKP28" s="365"/>
      <c r="NKQ28" s="366"/>
      <c r="NKR28" s="367"/>
      <c r="NKS28" s="368"/>
      <c r="NKT28" s="369"/>
      <c r="NKU28" s="361"/>
      <c r="NKV28" s="361"/>
      <c r="NKW28" s="362"/>
      <c r="NKX28" s="363"/>
      <c r="NKY28" s="364"/>
      <c r="NKZ28" s="365"/>
      <c r="NLA28" s="366"/>
      <c r="NLB28" s="367"/>
      <c r="NLC28" s="368"/>
      <c r="NLD28" s="369"/>
      <c r="NLE28" s="361"/>
      <c r="NLF28" s="361"/>
      <c r="NLG28" s="362"/>
      <c r="NLH28" s="363"/>
      <c r="NLI28" s="364"/>
      <c r="NLJ28" s="365"/>
      <c r="NLK28" s="366"/>
      <c r="NLL28" s="367"/>
      <c r="NLM28" s="368"/>
      <c r="NLN28" s="369"/>
      <c r="NLO28" s="361"/>
      <c r="NLP28" s="361"/>
      <c r="NLQ28" s="362"/>
      <c r="NLR28" s="363"/>
      <c r="NLS28" s="364"/>
      <c r="NLT28" s="365"/>
      <c r="NLU28" s="366"/>
      <c r="NLV28" s="367"/>
      <c r="NLW28" s="368"/>
      <c r="NLX28" s="369"/>
      <c r="NLY28" s="361"/>
      <c r="NLZ28" s="361"/>
      <c r="NMA28" s="362"/>
      <c r="NMB28" s="363"/>
      <c r="NMC28" s="364"/>
      <c r="NMD28" s="365"/>
      <c r="NME28" s="366"/>
      <c r="NMF28" s="367"/>
      <c r="NMG28" s="368"/>
      <c r="NMH28" s="369"/>
      <c r="NMI28" s="361"/>
      <c r="NMJ28" s="361"/>
      <c r="NMK28" s="362"/>
      <c r="NML28" s="363"/>
      <c r="NMM28" s="364"/>
      <c r="NMN28" s="365"/>
      <c r="NMO28" s="366"/>
      <c r="NMP28" s="367"/>
      <c r="NMQ28" s="368"/>
      <c r="NMR28" s="369"/>
      <c r="NMS28" s="361"/>
      <c r="NMT28" s="361"/>
      <c r="NMU28" s="362"/>
      <c r="NMV28" s="363"/>
      <c r="NMW28" s="364"/>
      <c r="NMX28" s="365"/>
      <c r="NMY28" s="366"/>
      <c r="NMZ28" s="367"/>
      <c r="NNA28" s="368"/>
      <c r="NNB28" s="369"/>
      <c r="NNC28" s="361"/>
      <c r="NND28" s="361"/>
      <c r="NNE28" s="362"/>
      <c r="NNF28" s="363"/>
      <c r="NNG28" s="364"/>
      <c r="NNH28" s="365"/>
      <c r="NNI28" s="366"/>
      <c r="NNJ28" s="367"/>
      <c r="NNK28" s="368"/>
      <c r="NNL28" s="369"/>
      <c r="NNM28" s="361"/>
      <c r="NNN28" s="361"/>
      <c r="NNO28" s="362"/>
      <c r="NNP28" s="363"/>
      <c r="NNQ28" s="364"/>
      <c r="NNR28" s="365"/>
      <c r="NNS28" s="366"/>
      <c r="NNT28" s="367"/>
      <c r="NNU28" s="368"/>
      <c r="NNV28" s="369"/>
      <c r="NNW28" s="361"/>
      <c r="NNX28" s="361"/>
      <c r="NNY28" s="362"/>
      <c r="NNZ28" s="363"/>
      <c r="NOA28" s="364"/>
      <c r="NOB28" s="365"/>
      <c r="NOC28" s="366"/>
      <c r="NOD28" s="367"/>
      <c r="NOE28" s="368"/>
      <c r="NOF28" s="369"/>
      <c r="NOG28" s="361"/>
      <c r="NOH28" s="361"/>
      <c r="NOI28" s="362"/>
      <c r="NOJ28" s="363"/>
      <c r="NOK28" s="364"/>
      <c r="NOL28" s="365"/>
      <c r="NOM28" s="366"/>
      <c r="NON28" s="367"/>
      <c r="NOO28" s="368"/>
      <c r="NOP28" s="369"/>
      <c r="NOQ28" s="361"/>
      <c r="NOR28" s="361"/>
      <c r="NOS28" s="362"/>
      <c r="NOT28" s="363"/>
      <c r="NOU28" s="364"/>
      <c r="NOV28" s="365"/>
      <c r="NOW28" s="366"/>
      <c r="NOX28" s="367"/>
      <c r="NOY28" s="368"/>
      <c r="NOZ28" s="369"/>
      <c r="NPA28" s="361"/>
      <c r="NPB28" s="361"/>
      <c r="NPC28" s="362"/>
      <c r="NPD28" s="363"/>
      <c r="NPE28" s="364"/>
      <c r="NPF28" s="365"/>
      <c r="NPG28" s="366"/>
      <c r="NPH28" s="367"/>
      <c r="NPI28" s="368"/>
      <c r="NPJ28" s="369"/>
      <c r="NPK28" s="361"/>
      <c r="NPL28" s="361"/>
      <c r="NPM28" s="362"/>
      <c r="NPN28" s="363"/>
      <c r="NPO28" s="364"/>
      <c r="NPP28" s="365"/>
      <c r="NPQ28" s="366"/>
      <c r="NPR28" s="367"/>
      <c r="NPS28" s="368"/>
      <c r="NPT28" s="369"/>
      <c r="NPU28" s="361"/>
      <c r="NPV28" s="361"/>
      <c r="NPW28" s="362"/>
      <c r="NPX28" s="363"/>
      <c r="NPY28" s="364"/>
      <c r="NPZ28" s="365"/>
      <c r="NQA28" s="366"/>
      <c r="NQB28" s="367"/>
      <c r="NQC28" s="368"/>
      <c r="NQD28" s="369"/>
      <c r="NQE28" s="361"/>
      <c r="NQF28" s="361"/>
      <c r="NQG28" s="362"/>
      <c r="NQH28" s="363"/>
      <c r="NQI28" s="364"/>
      <c r="NQJ28" s="365"/>
      <c r="NQK28" s="366"/>
      <c r="NQL28" s="367"/>
      <c r="NQM28" s="368"/>
      <c r="NQN28" s="369"/>
      <c r="NQO28" s="361"/>
      <c r="NQP28" s="361"/>
      <c r="NQQ28" s="362"/>
      <c r="NQR28" s="363"/>
      <c r="NQS28" s="364"/>
      <c r="NQT28" s="365"/>
      <c r="NQU28" s="366"/>
      <c r="NQV28" s="367"/>
      <c r="NQW28" s="368"/>
      <c r="NQX28" s="369"/>
      <c r="NQY28" s="361"/>
      <c r="NQZ28" s="361"/>
      <c r="NRA28" s="362"/>
      <c r="NRB28" s="363"/>
      <c r="NRC28" s="364"/>
      <c r="NRD28" s="365"/>
      <c r="NRE28" s="366"/>
      <c r="NRF28" s="367"/>
      <c r="NRG28" s="368"/>
      <c r="NRH28" s="369"/>
      <c r="NRI28" s="361"/>
      <c r="NRJ28" s="361"/>
      <c r="NRK28" s="362"/>
      <c r="NRL28" s="363"/>
      <c r="NRM28" s="364"/>
      <c r="NRN28" s="365"/>
      <c r="NRO28" s="366"/>
      <c r="NRP28" s="367"/>
      <c r="NRQ28" s="368"/>
      <c r="NRR28" s="369"/>
      <c r="NRS28" s="361"/>
      <c r="NRT28" s="361"/>
      <c r="NRU28" s="362"/>
      <c r="NRV28" s="363"/>
      <c r="NRW28" s="364"/>
      <c r="NRX28" s="365"/>
      <c r="NRY28" s="366"/>
      <c r="NRZ28" s="367"/>
      <c r="NSA28" s="368"/>
      <c r="NSB28" s="369"/>
      <c r="NSC28" s="361"/>
      <c r="NSD28" s="361"/>
      <c r="NSE28" s="362"/>
      <c r="NSF28" s="363"/>
      <c r="NSG28" s="364"/>
      <c r="NSH28" s="365"/>
      <c r="NSI28" s="366"/>
      <c r="NSJ28" s="367"/>
      <c r="NSK28" s="368"/>
      <c r="NSL28" s="369"/>
      <c r="NSM28" s="361"/>
      <c r="NSN28" s="361"/>
      <c r="NSO28" s="362"/>
      <c r="NSP28" s="363"/>
      <c r="NSQ28" s="364"/>
      <c r="NSR28" s="365"/>
      <c r="NSS28" s="366"/>
      <c r="NST28" s="367"/>
      <c r="NSU28" s="368"/>
      <c r="NSV28" s="369"/>
      <c r="NSW28" s="361"/>
      <c r="NSX28" s="361"/>
      <c r="NSY28" s="362"/>
      <c r="NSZ28" s="363"/>
      <c r="NTA28" s="364"/>
      <c r="NTB28" s="365"/>
      <c r="NTC28" s="366"/>
      <c r="NTD28" s="367"/>
      <c r="NTE28" s="368"/>
      <c r="NTF28" s="369"/>
      <c r="NTG28" s="361"/>
      <c r="NTH28" s="361"/>
      <c r="NTI28" s="362"/>
      <c r="NTJ28" s="363"/>
      <c r="NTK28" s="364"/>
      <c r="NTL28" s="365"/>
      <c r="NTM28" s="366"/>
      <c r="NTN28" s="367"/>
      <c r="NTO28" s="368"/>
      <c r="NTP28" s="369"/>
      <c r="NTQ28" s="361"/>
      <c r="NTR28" s="361"/>
      <c r="NTS28" s="362"/>
      <c r="NTT28" s="363"/>
      <c r="NTU28" s="364"/>
      <c r="NTV28" s="365"/>
      <c r="NTW28" s="366"/>
      <c r="NTX28" s="367"/>
      <c r="NTY28" s="368"/>
      <c r="NTZ28" s="369"/>
      <c r="NUA28" s="361"/>
      <c r="NUB28" s="361"/>
      <c r="NUC28" s="362"/>
      <c r="NUD28" s="363"/>
      <c r="NUE28" s="364"/>
      <c r="NUF28" s="365"/>
      <c r="NUG28" s="366"/>
      <c r="NUH28" s="367"/>
      <c r="NUI28" s="368"/>
      <c r="NUJ28" s="369"/>
      <c r="NUK28" s="361"/>
      <c r="NUL28" s="361"/>
      <c r="NUM28" s="362"/>
      <c r="NUN28" s="363"/>
      <c r="NUO28" s="364"/>
      <c r="NUP28" s="365"/>
      <c r="NUQ28" s="366"/>
      <c r="NUR28" s="367"/>
      <c r="NUS28" s="368"/>
      <c r="NUT28" s="369"/>
      <c r="NUU28" s="361"/>
      <c r="NUV28" s="361"/>
      <c r="NUW28" s="362"/>
      <c r="NUX28" s="363"/>
      <c r="NUY28" s="364"/>
      <c r="NUZ28" s="365"/>
      <c r="NVA28" s="366"/>
      <c r="NVB28" s="367"/>
      <c r="NVC28" s="368"/>
      <c r="NVD28" s="369"/>
      <c r="NVE28" s="361"/>
      <c r="NVF28" s="361"/>
      <c r="NVG28" s="362"/>
      <c r="NVH28" s="363"/>
      <c r="NVI28" s="364"/>
      <c r="NVJ28" s="365"/>
      <c r="NVK28" s="366"/>
      <c r="NVL28" s="367"/>
      <c r="NVM28" s="368"/>
      <c r="NVN28" s="369"/>
      <c r="NVO28" s="361"/>
      <c r="NVP28" s="361"/>
      <c r="NVQ28" s="362"/>
      <c r="NVR28" s="363"/>
      <c r="NVS28" s="364"/>
      <c r="NVT28" s="365"/>
      <c r="NVU28" s="366"/>
      <c r="NVV28" s="367"/>
      <c r="NVW28" s="368"/>
      <c r="NVX28" s="369"/>
      <c r="NVY28" s="361"/>
      <c r="NVZ28" s="361"/>
      <c r="NWA28" s="362"/>
      <c r="NWB28" s="363"/>
      <c r="NWC28" s="364"/>
      <c r="NWD28" s="365"/>
      <c r="NWE28" s="366"/>
      <c r="NWF28" s="367"/>
      <c r="NWG28" s="368"/>
      <c r="NWH28" s="369"/>
      <c r="NWI28" s="361"/>
      <c r="NWJ28" s="361"/>
      <c r="NWK28" s="362"/>
      <c r="NWL28" s="363"/>
      <c r="NWM28" s="364"/>
      <c r="NWN28" s="365"/>
      <c r="NWO28" s="366"/>
      <c r="NWP28" s="367"/>
      <c r="NWQ28" s="368"/>
      <c r="NWR28" s="369"/>
      <c r="NWS28" s="361"/>
      <c r="NWT28" s="361"/>
      <c r="NWU28" s="362"/>
      <c r="NWV28" s="363"/>
      <c r="NWW28" s="364"/>
      <c r="NWX28" s="365"/>
      <c r="NWY28" s="366"/>
      <c r="NWZ28" s="367"/>
      <c r="NXA28" s="368"/>
      <c r="NXB28" s="369"/>
      <c r="NXC28" s="361"/>
      <c r="NXD28" s="361"/>
      <c r="NXE28" s="362"/>
      <c r="NXF28" s="363"/>
      <c r="NXG28" s="364"/>
      <c r="NXH28" s="365"/>
      <c r="NXI28" s="366"/>
      <c r="NXJ28" s="367"/>
      <c r="NXK28" s="368"/>
      <c r="NXL28" s="369"/>
      <c r="NXM28" s="361"/>
      <c r="NXN28" s="361"/>
      <c r="NXO28" s="362"/>
      <c r="NXP28" s="363"/>
      <c r="NXQ28" s="364"/>
      <c r="NXR28" s="365"/>
      <c r="NXS28" s="366"/>
      <c r="NXT28" s="367"/>
      <c r="NXU28" s="368"/>
      <c r="NXV28" s="369"/>
      <c r="NXW28" s="361"/>
      <c r="NXX28" s="361"/>
      <c r="NXY28" s="362"/>
      <c r="NXZ28" s="363"/>
      <c r="NYA28" s="364"/>
      <c r="NYB28" s="365"/>
      <c r="NYC28" s="366"/>
      <c r="NYD28" s="367"/>
      <c r="NYE28" s="368"/>
      <c r="NYF28" s="369"/>
      <c r="NYG28" s="361"/>
      <c r="NYH28" s="361"/>
      <c r="NYI28" s="362"/>
      <c r="NYJ28" s="363"/>
      <c r="NYK28" s="364"/>
      <c r="NYL28" s="365"/>
      <c r="NYM28" s="366"/>
      <c r="NYN28" s="367"/>
      <c r="NYO28" s="368"/>
      <c r="NYP28" s="369"/>
      <c r="NYQ28" s="361"/>
      <c r="NYR28" s="361"/>
      <c r="NYS28" s="362"/>
      <c r="NYT28" s="363"/>
      <c r="NYU28" s="364"/>
      <c r="NYV28" s="365"/>
      <c r="NYW28" s="366"/>
      <c r="NYX28" s="367"/>
      <c r="NYY28" s="368"/>
      <c r="NYZ28" s="369"/>
      <c r="NZA28" s="361"/>
      <c r="NZB28" s="361"/>
      <c r="NZC28" s="362"/>
      <c r="NZD28" s="363"/>
      <c r="NZE28" s="364"/>
      <c r="NZF28" s="365"/>
      <c r="NZG28" s="366"/>
      <c r="NZH28" s="367"/>
      <c r="NZI28" s="368"/>
      <c r="NZJ28" s="369"/>
      <c r="NZK28" s="361"/>
      <c r="NZL28" s="361"/>
      <c r="NZM28" s="362"/>
      <c r="NZN28" s="363"/>
      <c r="NZO28" s="364"/>
      <c r="NZP28" s="365"/>
      <c r="NZQ28" s="366"/>
      <c r="NZR28" s="367"/>
      <c r="NZS28" s="368"/>
      <c r="NZT28" s="369"/>
      <c r="NZU28" s="361"/>
      <c r="NZV28" s="361"/>
      <c r="NZW28" s="362"/>
      <c r="NZX28" s="363"/>
      <c r="NZY28" s="364"/>
      <c r="NZZ28" s="365"/>
      <c r="OAA28" s="366"/>
      <c r="OAB28" s="367"/>
      <c r="OAC28" s="368"/>
      <c r="OAD28" s="369"/>
      <c r="OAE28" s="361"/>
      <c r="OAF28" s="361"/>
      <c r="OAG28" s="362"/>
      <c r="OAH28" s="363"/>
      <c r="OAI28" s="364"/>
      <c r="OAJ28" s="365"/>
      <c r="OAK28" s="366"/>
      <c r="OAL28" s="367"/>
      <c r="OAM28" s="368"/>
      <c r="OAN28" s="369"/>
      <c r="OAO28" s="361"/>
      <c r="OAP28" s="361"/>
      <c r="OAQ28" s="362"/>
      <c r="OAR28" s="363"/>
      <c r="OAS28" s="364"/>
      <c r="OAT28" s="365"/>
      <c r="OAU28" s="366"/>
      <c r="OAV28" s="367"/>
      <c r="OAW28" s="368"/>
      <c r="OAX28" s="369"/>
      <c r="OAY28" s="361"/>
      <c r="OAZ28" s="361"/>
      <c r="OBA28" s="362"/>
      <c r="OBB28" s="363"/>
      <c r="OBC28" s="364"/>
      <c r="OBD28" s="365"/>
      <c r="OBE28" s="366"/>
      <c r="OBF28" s="367"/>
      <c r="OBG28" s="368"/>
      <c r="OBH28" s="369"/>
      <c r="OBI28" s="361"/>
      <c r="OBJ28" s="361"/>
      <c r="OBK28" s="362"/>
      <c r="OBL28" s="363"/>
      <c r="OBM28" s="364"/>
      <c r="OBN28" s="365"/>
      <c r="OBO28" s="366"/>
      <c r="OBP28" s="367"/>
      <c r="OBQ28" s="368"/>
      <c r="OBR28" s="369"/>
      <c r="OBS28" s="361"/>
      <c r="OBT28" s="361"/>
      <c r="OBU28" s="362"/>
      <c r="OBV28" s="363"/>
      <c r="OBW28" s="364"/>
      <c r="OBX28" s="365"/>
      <c r="OBY28" s="366"/>
      <c r="OBZ28" s="367"/>
      <c r="OCA28" s="368"/>
      <c r="OCB28" s="369"/>
      <c r="OCC28" s="361"/>
      <c r="OCD28" s="361"/>
      <c r="OCE28" s="362"/>
      <c r="OCF28" s="363"/>
      <c r="OCG28" s="364"/>
      <c r="OCH28" s="365"/>
      <c r="OCI28" s="366"/>
      <c r="OCJ28" s="367"/>
      <c r="OCK28" s="368"/>
      <c r="OCL28" s="369"/>
      <c r="OCM28" s="361"/>
      <c r="OCN28" s="361"/>
      <c r="OCO28" s="362"/>
      <c r="OCP28" s="363"/>
      <c r="OCQ28" s="364"/>
      <c r="OCR28" s="365"/>
      <c r="OCS28" s="366"/>
      <c r="OCT28" s="367"/>
      <c r="OCU28" s="368"/>
      <c r="OCV28" s="369"/>
      <c r="OCW28" s="361"/>
      <c r="OCX28" s="361"/>
      <c r="OCY28" s="362"/>
      <c r="OCZ28" s="363"/>
      <c r="ODA28" s="364"/>
      <c r="ODB28" s="365"/>
      <c r="ODC28" s="366"/>
      <c r="ODD28" s="367"/>
      <c r="ODE28" s="368"/>
      <c r="ODF28" s="369"/>
      <c r="ODG28" s="361"/>
      <c r="ODH28" s="361"/>
      <c r="ODI28" s="362"/>
      <c r="ODJ28" s="363"/>
      <c r="ODK28" s="364"/>
      <c r="ODL28" s="365"/>
      <c r="ODM28" s="366"/>
      <c r="ODN28" s="367"/>
      <c r="ODO28" s="368"/>
      <c r="ODP28" s="369"/>
      <c r="ODQ28" s="361"/>
      <c r="ODR28" s="361"/>
      <c r="ODS28" s="362"/>
      <c r="ODT28" s="363"/>
      <c r="ODU28" s="364"/>
      <c r="ODV28" s="365"/>
      <c r="ODW28" s="366"/>
      <c r="ODX28" s="367"/>
      <c r="ODY28" s="368"/>
      <c r="ODZ28" s="369"/>
      <c r="OEA28" s="361"/>
      <c r="OEB28" s="361"/>
      <c r="OEC28" s="362"/>
      <c r="OED28" s="363"/>
      <c r="OEE28" s="364"/>
      <c r="OEF28" s="365"/>
      <c r="OEG28" s="366"/>
      <c r="OEH28" s="367"/>
      <c r="OEI28" s="368"/>
      <c r="OEJ28" s="369"/>
      <c r="OEK28" s="361"/>
      <c r="OEL28" s="361"/>
      <c r="OEM28" s="362"/>
      <c r="OEN28" s="363"/>
      <c r="OEO28" s="364"/>
      <c r="OEP28" s="365"/>
      <c r="OEQ28" s="366"/>
      <c r="OER28" s="367"/>
      <c r="OES28" s="368"/>
      <c r="OET28" s="369"/>
      <c r="OEU28" s="361"/>
      <c r="OEV28" s="361"/>
      <c r="OEW28" s="362"/>
      <c r="OEX28" s="363"/>
      <c r="OEY28" s="364"/>
      <c r="OEZ28" s="365"/>
      <c r="OFA28" s="366"/>
      <c r="OFB28" s="367"/>
      <c r="OFC28" s="368"/>
      <c r="OFD28" s="369"/>
      <c r="OFE28" s="361"/>
      <c r="OFF28" s="361"/>
      <c r="OFG28" s="362"/>
      <c r="OFH28" s="363"/>
      <c r="OFI28" s="364"/>
      <c r="OFJ28" s="365"/>
      <c r="OFK28" s="366"/>
      <c r="OFL28" s="367"/>
      <c r="OFM28" s="368"/>
      <c r="OFN28" s="369"/>
      <c r="OFO28" s="361"/>
      <c r="OFP28" s="361"/>
      <c r="OFQ28" s="362"/>
      <c r="OFR28" s="363"/>
      <c r="OFS28" s="364"/>
      <c r="OFT28" s="365"/>
      <c r="OFU28" s="366"/>
      <c r="OFV28" s="367"/>
      <c r="OFW28" s="368"/>
      <c r="OFX28" s="369"/>
      <c r="OFY28" s="361"/>
      <c r="OFZ28" s="361"/>
      <c r="OGA28" s="362"/>
      <c r="OGB28" s="363"/>
      <c r="OGC28" s="364"/>
      <c r="OGD28" s="365"/>
      <c r="OGE28" s="366"/>
      <c r="OGF28" s="367"/>
      <c r="OGG28" s="368"/>
      <c r="OGH28" s="369"/>
      <c r="OGI28" s="361"/>
      <c r="OGJ28" s="361"/>
      <c r="OGK28" s="362"/>
      <c r="OGL28" s="363"/>
      <c r="OGM28" s="364"/>
      <c r="OGN28" s="365"/>
      <c r="OGO28" s="366"/>
      <c r="OGP28" s="367"/>
      <c r="OGQ28" s="368"/>
      <c r="OGR28" s="369"/>
      <c r="OGS28" s="361"/>
      <c r="OGT28" s="361"/>
      <c r="OGU28" s="362"/>
      <c r="OGV28" s="363"/>
      <c r="OGW28" s="364"/>
      <c r="OGX28" s="365"/>
      <c r="OGY28" s="366"/>
      <c r="OGZ28" s="367"/>
      <c r="OHA28" s="368"/>
      <c r="OHB28" s="369"/>
      <c r="OHC28" s="361"/>
      <c r="OHD28" s="361"/>
      <c r="OHE28" s="362"/>
      <c r="OHF28" s="363"/>
      <c r="OHG28" s="364"/>
      <c r="OHH28" s="365"/>
      <c r="OHI28" s="366"/>
      <c r="OHJ28" s="367"/>
      <c r="OHK28" s="368"/>
      <c r="OHL28" s="369"/>
      <c r="OHM28" s="361"/>
      <c r="OHN28" s="361"/>
      <c r="OHO28" s="362"/>
      <c r="OHP28" s="363"/>
      <c r="OHQ28" s="364"/>
      <c r="OHR28" s="365"/>
      <c r="OHS28" s="366"/>
      <c r="OHT28" s="367"/>
      <c r="OHU28" s="368"/>
      <c r="OHV28" s="369"/>
      <c r="OHW28" s="361"/>
      <c r="OHX28" s="361"/>
      <c r="OHY28" s="362"/>
      <c r="OHZ28" s="363"/>
      <c r="OIA28" s="364"/>
      <c r="OIB28" s="365"/>
      <c r="OIC28" s="366"/>
      <c r="OID28" s="367"/>
      <c r="OIE28" s="368"/>
      <c r="OIF28" s="369"/>
      <c r="OIG28" s="361"/>
      <c r="OIH28" s="361"/>
      <c r="OII28" s="362"/>
      <c r="OIJ28" s="363"/>
      <c r="OIK28" s="364"/>
      <c r="OIL28" s="365"/>
      <c r="OIM28" s="366"/>
      <c r="OIN28" s="367"/>
      <c r="OIO28" s="368"/>
      <c r="OIP28" s="369"/>
      <c r="OIQ28" s="361"/>
      <c r="OIR28" s="361"/>
      <c r="OIS28" s="362"/>
      <c r="OIT28" s="363"/>
      <c r="OIU28" s="364"/>
      <c r="OIV28" s="365"/>
      <c r="OIW28" s="366"/>
      <c r="OIX28" s="367"/>
      <c r="OIY28" s="368"/>
      <c r="OIZ28" s="369"/>
      <c r="OJA28" s="361"/>
      <c r="OJB28" s="361"/>
      <c r="OJC28" s="362"/>
      <c r="OJD28" s="363"/>
      <c r="OJE28" s="364"/>
      <c r="OJF28" s="365"/>
      <c r="OJG28" s="366"/>
      <c r="OJH28" s="367"/>
      <c r="OJI28" s="368"/>
      <c r="OJJ28" s="369"/>
      <c r="OJK28" s="361"/>
      <c r="OJL28" s="361"/>
      <c r="OJM28" s="362"/>
      <c r="OJN28" s="363"/>
      <c r="OJO28" s="364"/>
      <c r="OJP28" s="365"/>
      <c r="OJQ28" s="366"/>
      <c r="OJR28" s="367"/>
      <c r="OJS28" s="368"/>
      <c r="OJT28" s="369"/>
      <c r="OJU28" s="361"/>
      <c r="OJV28" s="361"/>
      <c r="OJW28" s="362"/>
      <c r="OJX28" s="363"/>
      <c r="OJY28" s="364"/>
      <c r="OJZ28" s="365"/>
      <c r="OKA28" s="366"/>
      <c r="OKB28" s="367"/>
      <c r="OKC28" s="368"/>
      <c r="OKD28" s="369"/>
      <c r="OKE28" s="361"/>
      <c r="OKF28" s="361"/>
      <c r="OKG28" s="362"/>
      <c r="OKH28" s="363"/>
      <c r="OKI28" s="364"/>
      <c r="OKJ28" s="365"/>
      <c r="OKK28" s="366"/>
      <c r="OKL28" s="367"/>
      <c r="OKM28" s="368"/>
      <c r="OKN28" s="369"/>
      <c r="OKO28" s="361"/>
      <c r="OKP28" s="361"/>
      <c r="OKQ28" s="362"/>
      <c r="OKR28" s="363"/>
      <c r="OKS28" s="364"/>
      <c r="OKT28" s="365"/>
      <c r="OKU28" s="366"/>
      <c r="OKV28" s="367"/>
      <c r="OKW28" s="368"/>
      <c r="OKX28" s="369"/>
      <c r="OKY28" s="361"/>
      <c r="OKZ28" s="361"/>
      <c r="OLA28" s="362"/>
      <c r="OLB28" s="363"/>
      <c r="OLC28" s="364"/>
      <c r="OLD28" s="365"/>
      <c r="OLE28" s="366"/>
      <c r="OLF28" s="367"/>
      <c r="OLG28" s="368"/>
      <c r="OLH28" s="369"/>
      <c r="OLI28" s="361"/>
      <c r="OLJ28" s="361"/>
      <c r="OLK28" s="362"/>
      <c r="OLL28" s="363"/>
      <c r="OLM28" s="364"/>
      <c r="OLN28" s="365"/>
      <c r="OLO28" s="366"/>
      <c r="OLP28" s="367"/>
      <c r="OLQ28" s="368"/>
      <c r="OLR28" s="369"/>
      <c r="OLS28" s="361"/>
      <c r="OLT28" s="361"/>
      <c r="OLU28" s="362"/>
      <c r="OLV28" s="363"/>
      <c r="OLW28" s="364"/>
      <c r="OLX28" s="365"/>
      <c r="OLY28" s="366"/>
      <c r="OLZ28" s="367"/>
      <c r="OMA28" s="368"/>
      <c r="OMB28" s="369"/>
      <c r="OMC28" s="361"/>
      <c r="OMD28" s="361"/>
      <c r="OME28" s="362"/>
      <c r="OMF28" s="363"/>
      <c r="OMG28" s="364"/>
      <c r="OMH28" s="365"/>
      <c r="OMI28" s="366"/>
      <c r="OMJ28" s="367"/>
      <c r="OMK28" s="368"/>
      <c r="OML28" s="369"/>
      <c r="OMM28" s="361"/>
      <c r="OMN28" s="361"/>
      <c r="OMO28" s="362"/>
      <c r="OMP28" s="363"/>
      <c r="OMQ28" s="364"/>
      <c r="OMR28" s="365"/>
      <c r="OMS28" s="366"/>
      <c r="OMT28" s="367"/>
      <c r="OMU28" s="368"/>
      <c r="OMV28" s="369"/>
      <c r="OMW28" s="361"/>
      <c r="OMX28" s="361"/>
      <c r="OMY28" s="362"/>
      <c r="OMZ28" s="363"/>
      <c r="ONA28" s="364"/>
      <c r="ONB28" s="365"/>
      <c r="ONC28" s="366"/>
      <c r="OND28" s="367"/>
      <c r="ONE28" s="368"/>
      <c r="ONF28" s="369"/>
      <c r="ONG28" s="361"/>
      <c r="ONH28" s="361"/>
      <c r="ONI28" s="362"/>
      <c r="ONJ28" s="363"/>
      <c r="ONK28" s="364"/>
      <c r="ONL28" s="365"/>
      <c r="ONM28" s="366"/>
      <c r="ONN28" s="367"/>
      <c r="ONO28" s="368"/>
      <c r="ONP28" s="369"/>
      <c r="ONQ28" s="361"/>
      <c r="ONR28" s="361"/>
      <c r="ONS28" s="362"/>
      <c r="ONT28" s="363"/>
      <c r="ONU28" s="364"/>
      <c r="ONV28" s="365"/>
      <c r="ONW28" s="366"/>
      <c r="ONX28" s="367"/>
      <c r="ONY28" s="368"/>
      <c r="ONZ28" s="369"/>
      <c r="OOA28" s="361"/>
      <c r="OOB28" s="361"/>
      <c r="OOC28" s="362"/>
      <c r="OOD28" s="363"/>
      <c r="OOE28" s="364"/>
      <c r="OOF28" s="365"/>
      <c r="OOG28" s="366"/>
      <c r="OOH28" s="367"/>
      <c r="OOI28" s="368"/>
      <c r="OOJ28" s="369"/>
      <c r="OOK28" s="361"/>
      <c r="OOL28" s="361"/>
      <c r="OOM28" s="362"/>
      <c r="OON28" s="363"/>
      <c r="OOO28" s="364"/>
      <c r="OOP28" s="365"/>
      <c r="OOQ28" s="366"/>
      <c r="OOR28" s="367"/>
      <c r="OOS28" s="368"/>
      <c r="OOT28" s="369"/>
      <c r="OOU28" s="361"/>
      <c r="OOV28" s="361"/>
      <c r="OOW28" s="362"/>
      <c r="OOX28" s="363"/>
      <c r="OOY28" s="364"/>
      <c r="OOZ28" s="365"/>
      <c r="OPA28" s="366"/>
      <c r="OPB28" s="367"/>
      <c r="OPC28" s="368"/>
      <c r="OPD28" s="369"/>
      <c r="OPE28" s="361"/>
      <c r="OPF28" s="361"/>
      <c r="OPG28" s="362"/>
      <c r="OPH28" s="363"/>
      <c r="OPI28" s="364"/>
      <c r="OPJ28" s="365"/>
      <c r="OPK28" s="366"/>
      <c r="OPL28" s="367"/>
      <c r="OPM28" s="368"/>
      <c r="OPN28" s="369"/>
      <c r="OPO28" s="361"/>
      <c r="OPP28" s="361"/>
      <c r="OPQ28" s="362"/>
      <c r="OPR28" s="363"/>
      <c r="OPS28" s="364"/>
      <c r="OPT28" s="365"/>
      <c r="OPU28" s="366"/>
      <c r="OPV28" s="367"/>
      <c r="OPW28" s="368"/>
      <c r="OPX28" s="369"/>
      <c r="OPY28" s="361"/>
      <c r="OPZ28" s="361"/>
      <c r="OQA28" s="362"/>
      <c r="OQB28" s="363"/>
      <c r="OQC28" s="364"/>
      <c r="OQD28" s="365"/>
      <c r="OQE28" s="366"/>
      <c r="OQF28" s="367"/>
      <c r="OQG28" s="368"/>
      <c r="OQH28" s="369"/>
      <c r="OQI28" s="361"/>
      <c r="OQJ28" s="361"/>
      <c r="OQK28" s="362"/>
      <c r="OQL28" s="363"/>
      <c r="OQM28" s="364"/>
      <c r="OQN28" s="365"/>
      <c r="OQO28" s="366"/>
      <c r="OQP28" s="367"/>
      <c r="OQQ28" s="368"/>
      <c r="OQR28" s="369"/>
      <c r="OQS28" s="361"/>
      <c r="OQT28" s="361"/>
      <c r="OQU28" s="362"/>
      <c r="OQV28" s="363"/>
      <c r="OQW28" s="364"/>
      <c r="OQX28" s="365"/>
      <c r="OQY28" s="366"/>
      <c r="OQZ28" s="367"/>
      <c r="ORA28" s="368"/>
      <c r="ORB28" s="369"/>
      <c r="ORC28" s="361"/>
      <c r="ORD28" s="361"/>
      <c r="ORE28" s="362"/>
      <c r="ORF28" s="363"/>
      <c r="ORG28" s="364"/>
      <c r="ORH28" s="365"/>
      <c r="ORI28" s="366"/>
      <c r="ORJ28" s="367"/>
      <c r="ORK28" s="368"/>
      <c r="ORL28" s="369"/>
      <c r="ORM28" s="361"/>
      <c r="ORN28" s="361"/>
      <c r="ORO28" s="362"/>
      <c r="ORP28" s="363"/>
      <c r="ORQ28" s="364"/>
      <c r="ORR28" s="365"/>
      <c r="ORS28" s="366"/>
      <c r="ORT28" s="367"/>
      <c r="ORU28" s="368"/>
      <c r="ORV28" s="369"/>
      <c r="ORW28" s="361"/>
      <c r="ORX28" s="361"/>
      <c r="ORY28" s="362"/>
      <c r="ORZ28" s="363"/>
      <c r="OSA28" s="364"/>
      <c r="OSB28" s="365"/>
      <c r="OSC28" s="366"/>
      <c r="OSD28" s="367"/>
      <c r="OSE28" s="368"/>
      <c r="OSF28" s="369"/>
      <c r="OSG28" s="361"/>
      <c r="OSH28" s="361"/>
      <c r="OSI28" s="362"/>
      <c r="OSJ28" s="363"/>
      <c r="OSK28" s="364"/>
      <c r="OSL28" s="365"/>
      <c r="OSM28" s="366"/>
      <c r="OSN28" s="367"/>
      <c r="OSO28" s="368"/>
      <c r="OSP28" s="369"/>
      <c r="OSQ28" s="361"/>
      <c r="OSR28" s="361"/>
      <c r="OSS28" s="362"/>
      <c r="OST28" s="363"/>
      <c r="OSU28" s="364"/>
      <c r="OSV28" s="365"/>
      <c r="OSW28" s="366"/>
      <c r="OSX28" s="367"/>
      <c r="OSY28" s="368"/>
      <c r="OSZ28" s="369"/>
      <c r="OTA28" s="361"/>
      <c r="OTB28" s="361"/>
      <c r="OTC28" s="362"/>
      <c r="OTD28" s="363"/>
      <c r="OTE28" s="364"/>
      <c r="OTF28" s="365"/>
      <c r="OTG28" s="366"/>
      <c r="OTH28" s="367"/>
      <c r="OTI28" s="368"/>
      <c r="OTJ28" s="369"/>
      <c r="OTK28" s="361"/>
      <c r="OTL28" s="361"/>
      <c r="OTM28" s="362"/>
      <c r="OTN28" s="363"/>
      <c r="OTO28" s="364"/>
      <c r="OTP28" s="365"/>
      <c r="OTQ28" s="366"/>
      <c r="OTR28" s="367"/>
      <c r="OTS28" s="368"/>
      <c r="OTT28" s="369"/>
      <c r="OTU28" s="361"/>
      <c r="OTV28" s="361"/>
      <c r="OTW28" s="362"/>
      <c r="OTX28" s="363"/>
      <c r="OTY28" s="364"/>
      <c r="OTZ28" s="365"/>
      <c r="OUA28" s="366"/>
      <c r="OUB28" s="367"/>
      <c r="OUC28" s="368"/>
      <c r="OUD28" s="369"/>
      <c r="OUE28" s="361"/>
      <c r="OUF28" s="361"/>
      <c r="OUG28" s="362"/>
      <c r="OUH28" s="363"/>
      <c r="OUI28" s="364"/>
      <c r="OUJ28" s="365"/>
      <c r="OUK28" s="366"/>
      <c r="OUL28" s="367"/>
      <c r="OUM28" s="368"/>
      <c r="OUN28" s="369"/>
      <c r="OUO28" s="361"/>
      <c r="OUP28" s="361"/>
      <c r="OUQ28" s="362"/>
      <c r="OUR28" s="363"/>
      <c r="OUS28" s="364"/>
      <c r="OUT28" s="365"/>
      <c r="OUU28" s="366"/>
      <c r="OUV28" s="367"/>
      <c r="OUW28" s="368"/>
      <c r="OUX28" s="369"/>
      <c r="OUY28" s="361"/>
      <c r="OUZ28" s="361"/>
      <c r="OVA28" s="362"/>
      <c r="OVB28" s="363"/>
      <c r="OVC28" s="364"/>
      <c r="OVD28" s="365"/>
      <c r="OVE28" s="366"/>
      <c r="OVF28" s="367"/>
      <c r="OVG28" s="368"/>
      <c r="OVH28" s="369"/>
      <c r="OVI28" s="361"/>
      <c r="OVJ28" s="361"/>
      <c r="OVK28" s="362"/>
      <c r="OVL28" s="363"/>
      <c r="OVM28" s="364"/>
      <c r="OVN28" s="365"/>
      <c r="OVO28" s="366"/>
      <c r="OVP28" s="367"/>
      <c r="OVQ28" s="368"/>
      <c r="OVR28" s="369"/>
      <c r="OVS28" s="361"/>
      <c r="OVT28" s="361"/>
      <c r="OVU28" s="362"/>
      <c r="OVV28" s="363"/>
      <c r="OVW28" s="364"/>
      <c r="OVX28" s="365"/>
      <c r="OVY28" s="366"/>
      <c r="OVZ28" s="367"/>
      <c r="OWA28" s="368"/>
      <c r="OWB28" s="369"/>
      <c r="OWC28" s="361"/>
      <c r="OWD28" s="361"/>
      <c r="OWE28" s="362"/>
      <c r="OWF28" s="363"/>
      <c r="OWG28" s="364"/>
      <c r="OWH28" s="365"/>
      <c r="OWI28" s="366"/>
      <c r="OWJ28" s="367"/>
      <c r="OWK28" s="368"/>
      <c r="OWL28" s="369"/>
      <c r="OWM28" s="361"/>
      <c r="OWN28" s="361"/>
      <c r="OWO28" s="362"/>
      <c r="OWP28" s="363"/>
      <c r="OWQ28" s="364"/>
      <c r="OWR28" s="365"/>
      <c r="OWS28" s="366"/>
      <c r="OWT28" s="367"/>
      <c r="OWU28" s="368"/>
      <c r="OWV28" s="369"/>
      <c r="OWW28" s="361"/>
      <c r="OWX28" s="361"/>
      <c r="OWY28" s="362"/>
      <c r="OWZ28" s="363"/>
      <c r="OXA28" s="364"/>
      <c r="OXB28" s="365"/>
      <c r="OXC28" s="366"/>
      <c r="OXD28" s="367"/>
      <c r="OXE28" s="368"/>
      <c r="OXF28" s="369"/>
      <c r="OXG28" s="361"/>
      <c r="OXH28" s="361"/>
      <c r="OXI28" s="362"/>
      <c r="OXJ28" s="363"/>
      <c r="OXK28" s="364"/>
      <c r="OXL28" s="365"/>
      <c r="OXM28" s="366"/>
      <c r="OXN28" s="367"/>
      <c r="OXO28" s="368"/>
      <c r="OXP28" s="369"/>
      <c r="OXQ28" s="361"/>
      <c r="OXR28" s="361"/>
      <c r="OXS28" s="362"/>
      <c r="OXT28" s="363"/>
      <c r="OXU28" s="364"/>
      <c r="OXV28" s="365"/>
      <c r="OXW28" s="366"/>
      <c r="OXX28" s="367"/>
      <c r="OXY28" s="368"/>
      <c r="OXZ28" s="369"/>
      <c r="OYA28" s="361"/>
      <c r="OYB28" s="361"/>
      <c r="OYC28" s="362"/>
      <c r="OYD28" s="363"/>
      <c r="OYE28" s="364"/>
      <c r="OYF28" s="365"/>
      <c r="OYG28" s="366"/>
      <c r="OYH28" s="367"/>
      <c r="OYI28" s="368"/>
      <c r="OYJ28" s="369"/>
      <c r="OYK28" s="361"/>
      <c r="OYL28" s="361"/>
      <c r="OYM28" s="362"/>
      <c r="OYN28" s="363"/>
      <c r="OYO28" s="364"/>
      <c r="OYP28" s="365"/>
      <c r="OYQ28" s="366"/>
      <c r="OYR28" s="367"/>
      <c r="OYS28" s="368"/>
      <c r="OYT28" s="369"/>
      <c r="OYU28" s="361"/>
      <c r="OYV28" s="361"/>
      <c r="OYW28" s="362"/>
      <c r="OYX28" s="363"/>
      <c r="OYY28" s="364"/>
      <c r="OYZ28" s="365"/>
      <c r="OZA28" s="366"/>
      <c r="OZB28" s="367"/>
      <c r="OZC28" s="368"/>
      <c r="OZD28" s="369"/>
      <c r="OZE28" s="361"/>
      <c r="OZF28" s="361"/>
      <c r="OZG28" s="362"/>
      <c r="OZH28" s="363"/>
      <c r="OZI28" s="364"/>
      <c r="OZJ28" s="365"/>
      <c r="OZK28" s="366"/>
      <c r="OZL28" s="367"/>
      <c r="OZM28" s="368"/>
      <c r="OZN28" s="369"/>
      <c r="OZO28" s="361"/>
      <c r="OZP28" s="361"/>
      <c r="OZQ28" s="362"/>
      <c r="OZR28" s="363"/>
      <c r="OZS28" s="364"/>
      <c r="OZT28" s="365"/>
      <c r="OZU28" s="366"/>
      <c r="OZV28" s="367"/>
      <c r="OZW28" s="368"/>
      <c r="OZX28" s="369"/>
      <c r="OZY28" s="361"/>
      <c r="OZZ28" s="361"/>
      <c r="PAA28" s="362"/>
      <c r="PAB28" s="363"/>
      <c r="PAC28" s="364"/>
      <c r="PAD28" s="365"/>
      <c r="PAE28" s="366"/>
      <c r="PAF28" s="367"/>
      <c r="PAG28" s="368"/>
      <c r="PAH28" s="369"/>
      <c r="PAI28" s="361"/>
      <c r="PAJ28" s="361"/>
      <c r="PAK28" s="362"/>
      <c r="PAL28" s="363"/>
      <c r="PAM28" s="364"/>
      <c r="PAN28" s="365"/>
      <c r="PAO28" s="366"/>
      <c r="PAP28" s="367"/>
      <c r="PAQ28" s="368"/>
      <c r="PAR28" s="369"/>
      <c r="PAS28" s="361"/>
      <c r="PAT28" s="361"/>
      <c r="PAU28" s="362"/>
      <c r="PAV28" s="363"/>
      <c r="PAW28" s="364"/>
      <c r="PAX28" s="365"/>
      <c r="PAY28" s="366"/>
      <c r="PAZ28" s="367"/>
      <c r="PBA28" s="368"/>
      <c r="PBB28" s="369"/>
      <c r="PBC28" s="361"/>
      <c r="PBD28" s="361"/>
      <c r="PBE28" s="362"/>
      <c r="PBF28" s="363"/>
      <c r="PBG28" s="364"/>
      <c r="PBH28" s="365"/>
      <c r="PBI28" s="366"/>
      <c r="PBJ28" s="367"/>
      <c r="PBK28" s="368"/>
      <c r="PBL28" s="369"/>
      <c r="PBM28" s="361"/>
      <c r="PBN28" s="361"/>
      <c r="PBO28" s="362"/>
      <c r="PBP28" s="363"/>
      <c r="PBQ28" s="364"/>
      <c r="PBR28" s="365"/>
      <c r="PBS28" s="366"/>
      <c r="PBT28" s="367"/>
      <c r="PBU28" s="368"/>
      <c r="PBV28" s="369"/>
      <c r="PBW28" s="361"/>
      <c r="PBX28" s="361"/>
      <c r="PBY28" s="362"/>
      <c r="PBZ28" s="363"/>
      <c r="PCA28" s="364"/>
      <c r="PCB28" s="365"/>
      <c r="PCC28" s="366"/>
      <c r="PCD28" s="367"/>
      <c r="PCE28" s="368"/>
      <c r="PCF28" s="369"/>
      <c r="PCG28" s="361"/>
      <c r="PCH28" s="361"/>
      <c r="PCI28" s="362"/>
      <c r="PCJ28" s="363"/>
      <c r="PCK28" s="364"/>
      <c r="PCL28" s="365"/>
      <c r="PCM28" s="366"/>
      <c r="PCN28" s="367"/>
      <c r="PCO28" s="368"/>
      <c r="PCP28" s="369"/>
      <c r="PCQ28" s="361"/>
      <c r="PCR28" s="361"/>
      <c r="PCS28" s="362"/>
      <c r="PCT28" s="363"/>
      <c r="PCU28" s="364"/>
      <c r="PCV28" s="365"/>
      <c r="PCW28" s="366"/>
      <c r="PCX28" s="367"/>
      <c r="PCY28" s="368"/>
      <c r="PCZ28" s="369"/>
      <c r="PDA28" s="361"/>
      <c r="PDB28" s="361"/>
      <c r="PDC28" s="362"/>
      <c r="PDD28" s="363"/>
      <c r="PDE28" s="364"/>
      <c r="PDF28" s="365"/>
      <c r="PDG28" s="366"/>
      <c r="PDH28" s="367"/>
      <c r="PDI28" s="368"/>
      <c r="PDJ28" s="369"/>
      <c r="PDK28" s="361"/>
      <c r="PDL28" s="361"/>
      <c r="PDM28" s="362"/>
      <c r="PDN28" s="363"/>
      <c r="PDO28" s="364"/>
      <c r="PDP28" s="365"/>
      <c r="PDQ28" s="366"/>
      <c r="PDR28" s="367"/>
      <c r="PDS28" s="368"/>
      <c r="PDT28" s="369"/>
      <c r="PDU28" s="361"/>
      <c r="PDV28" s="361"/>
      <c r="PDW28" s="362"/>
      <c r="PDX28" s="363"/>
      <c r="PDY28" s="364"/>
      <c r="PDZ28" s="365"/>
      <c r="PEA28" s="366"/>
      <c r="PEB28" s="367"/>
      <c r="PEC28" s="368"/>
      <c r="PED28" s="369"/>
      <c r="PEE28" s="361"/>
      <c r="PEF28" s="361"/>
      <c r="PEG28" s="362"/>
      <c r="PEH28" s="363"/>
      <c r="PEI28" s="364"/>
      <c r="PEJ28" s="365"/>
      <c r="PEK28" s="366"/>
      <c r="PEL28" s="367"/>
      <c r="PEM28" s="368"/>
      <c r="PEN28" s="369"/>
      <c r="PEO28" s="361"/>
      <c r="PEP28" s="361"/>
      <c r="PEQ28" s="362"/>
      <c r="PER28" s="363"/>
      <c r="PES28" s="364"/>
      <c r="PET28" s="365"/>
      <c r="PEU28" s="366"/>
      <c r="PEV28" s="367"/>
      <c r="PEW28" s="368"/>
      <c r="PEX28" s="369"/>
      <c r="PEY28" s="361"/>
      <c r="PEZ28" s="361"/>
      <c r="PFA28" s="362"/>
      <c r="PFB28" s="363"/>
      <c r="PFC28" s="364"/>
      <c r="PFD28" s="365"/>
      <c r="PFE28" s="366"/>
      <c r="PFF28" s="367"/>
      <c r="PFG28" s="368"/>
      <c r="PFH28" s="369"/>
      <c r="PFI28" s="361"/>
      <c r="PFJ28" s="361"/>
      <c r="PFK28" s="362"/>
      <c r="PFL28" s="363"/>
      <c r="PFM28" s="364"/>
      <c r="PFN28" s="365"/>
      <c r="PFO28" s="366"/>
      <c r="PFP28" s="367"/>
      <c r="PFQ28" s="368"/>
      <c r="PFR28" s="369"/>
      <c r="PFS28" s="361"/>
      <c r="PFT28" s="361"/>
      <c r="PFU28" s="362"/>
      <c r="PFV28" s="363"/>
      <c r="PFW28" s="364"/>
      <c r="PFX28" s="365"/>
      <c r="PFY28" s="366"/>
      <c r="PFZ28" s="367"/>
      <c r="PGA28" s="368"/>
      <c r="PGB28" s="369"/>
      <c r="PGC28" s="361"/>
      <c r="PGD28" s="361"/>
      <c r="PGE28" s="362"/>
      <c r="PGF28" s="363"/>
      <c r="PGG28" s="364"/>
      <c r="PGH28" s="365"/>
      <c r="PGI28" s="366"/>
      <c r="PGJ28" s="367"/>
      <c r="PGK28" s="368"/>
      <c r="PGL28" s="369"/>
      <c r="PGM28" s="361"/>
      <c r="PGN28" s="361"/>
      <c r="PGO28" s="362"/>
      <c r="PGP28" s="363"/>
      <c r="PGQ28" s="364"/>
      <c r="PGR28" s="365"/>
      <c r="PGS28" s="366"/>
      <c r="PGT28" s="367"/>
      <c r="PGU28" s="368"/>
      <c r="PGV28" s="369"/>
      <c r="PGW28" s="361"/>
      <c r="PGX28" s="361"/>
      <c r="PGY28" s="362"/>
      <c r="PGZ28" s="363"/>
      <c r="PHA28" s="364"/>
      <c r="PHB28" s="365"/>
      <c r="PHC28" s="366"/>
      <c r="PHD28" s="367"/>
      <c r="PHE28" s="368"/>
      <c r="PHF28" s="369"/>
      <c r="PHG28" s="361"/>
      <c r="PHH28" s="361"/>
      <c r="PHI28" s="362"/>
      <c r="PHJ28" s="363"/>
      <c r="PHK28" s="364"/>
      <c r="PHL28" s="365"/>
      <c r="PHM28" s="366"/>
      <c r="PHN28" s="367"/>
      <c r="PHO28" s="368"/>
      <c r="PHP28" s="369"/>
      <c r="PHQ28" s="361"/>
      <c r="PHR28" s="361"/>
      <c r="PHS28" s="362"/>
      <c r="PHT28" s="363"/>
      <c r="PHU28" s="364"/>
      <c r="PHV28" s="365"/>
      <c r="PHW28" s="366"/>
      <c r="PHX28" s="367"/>
      <c r="PHY28" s="368"/>
      <c r="PHZ28" s="369"/>
      <c r="PIA28" s="361"/>
      <c r="PIB28" s="361"/>
      <c r="PIC28" s="362"/>
      <c r="PID28" s="363"/>
      <c r="PIE28" s="364"/>
      <c r="PIF28" s="365"/>
      <c r="PIG28" s="366"/>
      <c r="PIH28" s="367"/>
      <c r="PII28" s="368"/>
      <c r="PIJ28" s="369"/>
      <c r="PIK28" s="361"/>
      <c r="PIL28" s="361"/>
      <c r="PIM28" s="362"/>
      <c r="PIN28" s="363"/>
      <c r="PIO28" s="364"/>
      <c r="PIP28" s="365"/>
      <c r="PIQ28" s="366"/>
      <c r="PIR28" s="367"/>
      <c r="PIS28" s="368"/>
      <c r="PIT28" s="369"/>
      <c r="PIU28" s="361"/>
      <c r="PIV28" s="361"/>
      <c r="PIW28" s="362"/>
      <c r="PIX28" s="363"/>
      <c r="PIY28" s="364"/>
      <c r="PIZ28" s="365"/>
      <c r="PJA28" s="366"/>
      <c r="PJB28" s="367"/>
      <c r="PJC28" s="368"/>
      <c r="PJD28" s="369"/>
      <c r="PJE28" s="361"/>
      <c r="PJF28" s="361"/>
      <c r="PJG28" s="362"/>
      <c r="PJH28" s="363"/>
      <c r="PJI28" s="364"/>
      <c r="PJJ28" s="365"/>
      <c r="PJK28" s="366"/>
      <c r="PJL28" s="367"/>
      <c r="PJM28" s="368"/>
      <c r="PJN28" s="369"/>
      <c r="PJO28" s="361"/>
      <c r="PJP28" s="361"/>
      <c r="PJQ28" s="362"/>
      <c r="PJR28" s="363"/>
      <c r="PJS28" s="364"/>
      <c r="PJT28" s="365"/>
      <c r="PJU28" s="366"/>
      <c r="PJV28" s="367"/>
      <c r="PJW28" s="368"/>
      <c r="PJX28" s="369"/>
      <c r="PJY28" s="361"/>
      <c r="PJZ28" s="361"/>
      <c r="PKA28" s="362"/>
      <c r="PKB28" s="363"/>
      <c r="PKC28" s="364"/>
      <c r="PKD28" s="365"/>
      <c r="PKE28" s="366"/>
      <c r="PKF28" s="367"/>
      <c r="PKG28" s="368"/>
      <c r="PKH28" s="369"/>
      <c r="PKI28" s="361"/>
      <c r="PKJ28" s="361"/>
      <c r="PKK28" s="362"/>
      <c r="PKL28" s="363"/>
      <c r="PKM28" s="364"/>
      <c r="PKN28" s="365"/>
      <c r="PKO28" s="366"/>
      <c r="PKP28" s="367"/>
      <c r="PKQ28" s="368"/>
      <c r="PKR28" s="369"/>
      <c r="PKS28" s="361"/>
      <c r="PKT28" s="361"/>
      <c r="PKU28" s="362"/>
      <c r="PKV28" s="363"/>
      <c r="PKW28" s="364"/>
      <c r="PKX28" s="365"/>
      <c r="PKY28" s="366"/>
      <c r="PKZ28" s="367"/>
      <c r="PLA28" s="368"/>
      <c r="PLB28" s="369"/>
      <c r="PLC28" s="361"/>
      <c r="PLD28" s="361"/>
      <c r="PLE28" s="362"/>
      <c r="PLF28" s="363"/>
      <c r="PLG28" s="364"/>
      <c r="PLH28" s="365"/>
      <c r="PLI28" s="366"/>
      <c r="PLJ28" s="367"/>
      <c r="PLK28" s="368"/>
      <c r="PLL28" s="369"/>
      <c r="PLM28" s="361"/>
      <c r="PLN28" s="361"/>
      <c r="PLO28" s="362"/>
      <c r="PLP28" s="363"/>
      <c r="PLQ28" s="364"/>
      <c r="PLR28" s="365"/>
      <c r="PLS28" s="366"/>
      <c r="PLT28" s="367"/>
      <c r="PLU28" s="368"/>
      <c r="PLV28" s="369"/>
      <c r="PLW28" s="361"/>
      <c r="PLX28" s="361"/>
      <c r="PLY28" s="362"/>
      <c r="PLZ28" s="363"/>
      <c r="PMA28" s="364"/>
      <c r="PMB28" s="365"/>
      <c r="PMC28" s="366"/>
      <c r="PMD28" s="367"/>
      <c r="PME28" s="368"/>
      <c r="PMF28" s="369"/>
      <c r="PMG28" s="361"/>
      <c r="PMH28" s="361"/>
      <c r="PMI28" s="362"/>
      <c r="PMJ28" s="363"/>
      <c r="PMK28" s="364"/>
      <c r="PML28" s="365"/>
      <c r="PMM28" s="366"/>
      <c r="PMN28" s="367"/>
      <c r="PMO28" s="368"/>
      <c r="PMP28" s="369"/>
      <c r="PMQ28" s="361"/>
      <c r="PMR28" s="361"/>
      <c r="PMS28" s="362"/>
      <c r="PMT28" s="363"/>
      <c r="PMU28" s="364"/>
      <c r="PMV28" s="365"/>
      <c r="PMW28" s="366"/>
      <c r="PMX28" s="367"/>
      <c r="PMY28" s="368"/>
      <c r="PMZ28" s="369"/>
      <c r="PNA28" s="361"/>
      <c r="PNB28" s="361"/>
      <c r="PNC28" s="362"/>
      <c r="PND28" s="363"/>
      <c r="PNE28" s="364"/>
      <c r="PNF28" s="365"/>
      <c r="PNG28" s="366"/>
      <c r="PNH28" s="367"/>
      <c r="PNI28" s="368"/>
      <c r="PNJ28" s="369"/>
      <c r="PNK28" s="361"/>
      <c r="PNL28" s="361"/>
      <c r="PNM28" s="362"/>
      <c r="PNN28" s="363"/>
      <c r="PNO28" s="364"/>
      <c r="PNP28" s="365"/>
      <c r="PNQ28" s="366"/>
      <c r="PNR28" s="367"/>
      <c r="PNS28" s="368"/>
      <c r="PNT28" s="369"/>
      <c r="PNU28" s="361"/>
      <c r="PNV28" s="361"/>
      <c r="PNW28" s="362"/>
      <c r="PNX28" s="363"/>
      <c r="PNY28" s="364"/>
      <c r="PNZ28" s="365"/>
      <c r="POA28" s="366"/>
      <c r="POB28" s="367"/>
      <c r="POC28" s="368"/>
      <c r="POD28" s="369"/>
      <c r="POE28" s="361"/>
      <c r="POF28" s="361"/>
      <c r="POG28" s="362"/>
      <c r="POH28" s="363"/>
      <c r="POI28" s="364"/>
      <c r="POJ28" s="365"/>
      <c r="POK28" s="366"/>
      <c r="POL28" s="367"/>
      <c r="POM28" s="368"/>
      <c r="PON28" s="369"/>
      <c r="POO28" s="361"/>
      <c r="POP28" s="361"/>
      <c r="POQ28" s="362"/>
      <c r="POR28" s="363"/>
      <c r="POS28" s="364"/>
      <c r="POT28" s="365"/>
      <c r="POU28" s="366"/>
      <c r="POV28" s="367"/>
      <c r="POW28" s="368"/>
      <c r="POX28" s="369"/>
      <c r="POY28" s="361"/>
      <c r="POZ28" s="361"/>
      <c r="PPA28" s="362"/>
      <c r="PPB28" s="363"/>
      <c r="PPC28" s="364"/>
      <c r="PPD28" s="365"/>
      <c r="PPE28" s="366"/>
      <c r="PPF28" s="367"/>
      <c r="PPG28" s="368"/>
      <c r="PPH28" s="369"/>
      <c r="PPI28" s="361"/>
      <c r="PPJ28" s="361"/>
      <c r="PPK28" s="362"/>
      <c r="PPL28" s="363"/>
      <c r="PPM28" s="364"/>
      <c r="PPN28" s="365"/>
      <c r="PPO28" s="366"/>
      <c r="PPP28" s="367"/>
      <c r="PPQ28" s="368"/>
      <c r="PPR28" s="369"/>
      <c r="PPS28" s="361"/>
      <c r="PPT28" s="361"/>
      <c r="PPU28" s="362"/>
      <c r="PPV28" s="363"/>
      <c r="PPW28" s="364"/>
      <c r="PPX28" s="365"/>
      <c r="PPY28" s="366"/>
      <c r="PPZ28" s="367"/>
      <c r="PQA28" s="368"/>
      <c r="PQB28" s="369"/>
      <c r="PQC28" s="361"/>
      <c r="PQD28" s="361"/>
      <c r="PQE28" s="362"/>
      <c r="PQF28" s="363"/>
      <c r="PQG28" s="364"/>
      <c r="PQH28" s="365"/>
      <c r="PQI28" s="366"/>
      <c r="PQJ28" s="367"/>
      <c r="PQK28" s="368"/>
      <c r="PQL28" s="369"/>
      <c r="PQM28" s="361"/>
      <c r="PQN28" s="361"/>
      <c r="PQO28" s="362"/>
      <c r="PQP28" s="363"/>
      <c r="PQQ28" s="364"/>
      <c r="PQR28" s="365"/>
      <c r="PQS28" s="366"/>
      <c r="PQT28" s="367"/>
      <c r="PQU28" s="368"/>
      <c r="PQV28" s="369"/>
      <c r="PQW28" s="361"/>
      <c r="PQX28" s="361"/>
      <c r="PQY28" s="362"/>
      <c r="PQZ28" s="363"/>
      <c r="PRA28" s="364"/>
      <c r="PRB28" s="365"/>
      <c r="PRC28" s="366"/>
      <c r="PRD28" s="367"/>
      <c r="PRE28" s="368"/>
      <c r="PRF28" s="369"/>
      <c r="PRG28" s="361"/>
      <c r="PRH28" s="361"/>
      <c r="PRI28" s="362"/>
      <c r="PRJ28" s="363"/>
      <c r="PRK28" s="364"/>
      <c r="PRL28" s="365"/>
      <c r="PRM28" s="366"/>
      <c r="PRN28" s="367"/>
      <c r="PRO28" s="368"/>
      <c r="PRP28" s="369"/>
      <c r="PRQ28" s="361"/>
      <c r="PRR28" s="361"/>
      <c r="PRS28" s="362"/>
      <c r="PRT28" s="363"/>
      <c r="PRU28" s="364"/>
      <c r="PRV28" s="365"/>
      <c r="PRW28" s="366"/>
      <c r="PRX28" s="367"/>
      <c r="PRY28" s="368"/>
      <c r="PRZ28" s="369"/>
      <c r="PSA28" s="361"/>
      <c r="PSB28" s="361"/>
      <c r="PSC28" s="362"/>
      <c r="PSD28" s="363"/>
      <c r="PSE28" s="364"/>
      <c r="PSF28" s="365"/>
      <c r="PSG28" s="366"/>
      <c r="PSH28" s="367"/>
      <c r="PSI28" s="368"/>
      <c r="PSJ28" s="369"/>
      <c r="PSK28" s="361"/>
      <c r="PSL28" s="361"/>
      <c r="PSM28" s="362"/>
      <c r="PSN28" s="363"/>
      <c r="PSO28" s="364"/>
      <c r="PSP28" s="365"/>
      <c r="PSQ28" s="366"/>
      <c r="PSR28" s="367"/>
      <c r="PSS28" s="368"/>
      <c r="PST28" s="369"/>
      <c r="PSU28" s="361"/>
      <c r="PSV28" s="361"/>
      <c r="PSW28" s="362"/>
      <c r="PSX28" s="363"/>
      <c r="PSY28" s="364"/>
      <c r="PSZ28" s="365"/>
      <c r="PTA28" s="366"/>
      <c r="PTB28" s="367"/>
      <c r="PTC28" s="368"/>
      <c r="PTD28" s="369"/>
      <c r="PTE28" s="361"/>
      <c r="PTF28" s="361"/>
      <c r="PTG28" s="362"/>
      <c r="PTH28" s="363"/>
      <c r="PTI28" s="364"/>
      <c r="PTJ28" s="365"/>
      <c r="PTK28" s="366"/>
      <c r="PTL28" s="367"/>
      <c r="PTM28" s="368"/>
      <c r="PTN28" s="369"/>
      <c r="PTO28" s="361"/>
      <c r="PTP28" s="361"/>
      <c r="PTQ28" s="362"/>
      <c r="PTR28" s="363"/>
      <c r="PTS28" s="364"/>
      <c r="PTT28" s="365"/>
      <c r="PTU28" s="366"/>
      <c r="PTV28" s="367"/>
      <c r="PTW28" s="368"/>
      <c r="PTX28" s="369"/>
      <c r="PTY28" s="361"/>
      <c r="PTZ28" s="361"/>
      <c r="PUA28" s="362"/>
      <c r="PUB28" s="363"/>
      <c r="PUC28" s="364"/>
      <c r="PUD28" s="365"/>
      <c r="PUE28" s="366"/>
      <c r="PUF28" s="367"/>
      <c r="PUG28" s="368"/>
      <c r="PUH28" s="369"/>
      <c r="PUI28" s="361"/>
      <c r="PUJ28" s="361"/>
      <c r="PUK28" s="362"/>
      <c r="PUL28" s="363"/>
      <c r="PUM28" s="364"/>
      <c r="PUN28" s="365"/>
      <c r="PUO28" s="366"/>
      <c r="PUP28" s="367"/>
      <c r="PUQ28" s="368"/>
      <c r="PUR28" s="369"/>
      <c r="PUS28" s="361"/>
      <c r="PUT28" s="361"/>
      <c r="PUU28" s="362"/>
      <c r="PUV28" s="363"/>
      <c r="PUW28" s="364"/>
      <c r="PUX28" s="365"/>
      <c r="PUY28" s="366"/>
      <c r="PUZ28" s="367"/>
      <c r="PVA28" s="368"/>
      <c r="PVB28" s="369"/>
      <c r="PVC28" s="361"/>
      <c r="PVD28" s="361"/>
      <c r="PVE28" s="362"/>
      <c r="PVF28" s="363"/>
      <c r="PVG28" s="364"/>
      <c r="PVH28" s="365"/>
      <c r="PVI28" s="366"/>
      <c r="PVJ28" s="367"/>
      <c r="PVK28" s="368"/>
      <c r="PVL28" s="369"/>
      <c r="PVM28" s="361"/>
      <c r="PVN28" s="361"/>
      <c r="PVO28" s="362"/>
      <c r="PVP28" s="363"/>
      <c r="PVQ28" s="364"/>
      <c r="PVR28" s="365"/>
      <c r="PVS28" s="366"/>
      <c r="PVT28" s="367"/>
      <c r="PVU28" s="368"/>
      <c r="PVV28" s="369"/>
      <c r="PVW28" s="361"/>
      <c r="PVX28" s="361"/>
      <c r="PVY28" s="362"/>
      <c r="PVZ28" s="363"/>
      <c r="PWA28" s="364"/>
      <c r="PWB28" s="365"/>
      <c r="PWC28" s="366"/>
      <c r="PWD28" s="367"/>
      <c r="PWE28" s="368"/>
      <c r="PWF28" s="369"/>
      <c r="PWG28" s="361"/>
      <c r="PWH28" s="361"/>
      <c r="PWI28" s="362"/>
      <c r="PWJ28" s="363"/>
      <c r="PWK28" s="364"/>
      <c r="PWL28" s="365"/>
      <c r="PWM28" s="366"/>
      <c r="PWN28" s="367"/>
      <c r="PWO28" s="368"/>
      <c r="PWP28" s="369"/>
      <c r="PWQ28" s="361"/>
      <c r="PWR28" s="361"/>
      <c r="PWS28" s="362"/>
      <c r="PWT28" s="363"/>
      <c r="PWU28" s="364"/>
      <c r="PWV28" s="365"/>
      <c r="PWW28" s="366"/>
      <c r="PWX28" s="367"/>
      <c r="PWY28" s="368"/>
      <c r="PWZ28" s="369"/>
      <c r="PXA28" s="361"/>
      <c r="PXB28" s="361"/>
      <c r="PXC28" s="362"/>
      <c r="PXD28" s="363"/>
      <c r="PXE28" s="364"/>
      <c r="PXF28" s="365"/>
      <c r="PXG28" s="366"/>
      <c r="PXH28" s="367"/>
      <c r="PXI28" s="368"/>
      <c r="PXJ28" s="369"/>
      <c r="PXK28" s="361"/>
      <c r="PXL28" s="361"/>
      <c r="PXM28" s="362"/>
      <c r="PXN28" s="363"/>
      <c r="PXO28" s="364"/>
      <c r="PXP28" s="365"/>
      <c r="PXQ28" s="366"/>
      <c r="PXR28" s="367"/>
      <c r="PXS28" s="368"/>
      <c r="PXT28" s="369"/>
      <c r="PXU28" s="361"/>
      <c r="PXV28" s="361"/>
      <c r="PXW28" s="362"/>
      <c r="PXX28" s="363"/>
      <c r="PXY28" s="364"/>
      <c r="PXZ28" s="365"/>
      <c r="PYA28" s="366"/>
      <c r="PYB28" s="367"/>
      <c r="PYC28" s="368"/>
      <c r="PYD28" s="369"/>
      <c r="PYE28" s="361"/>
      <c r="PYF28" s="361"/>
      <c r="PYG28" s="362"/>
      <c r="PYH28" s="363"/>
      <c r="PYI28" s="364"/>
      <c r="PYJ28" s="365"/>
      <c r="PYK28" s="366"/>
      <c r="PYL28" s="367"/>
      <c r="PYM28" s="368"/>
      <c r="PYN28" s="369"/>
      <c r="PYO28" s="361"/>
      <c r="PYP28" s="361"/>
      <c r="PYQ28" s="362"/>
      <c r="PYR28" s="363"/>
      <c r="PYS28" s="364"/>
      <c r="PYT28" s="365"/>
      <c r="PYU28" s="366"/>
      <c r="PYV28" s="367"/>
      <c r="PYW28" s="368"/>
      <c r="PYX28" s="369"/>
      <c r="PYY28" s="361"/>
      <c r="PYZ28" s="361"/>
      <c r="PZA28" s="362"/>
      <c r="PZB28" s="363"/>
      <c r="PZC28" s="364"/>
      <c r="PZD28" s="365"/>
      <c r="PZE28" s="366"/>
      <c r="PZF28" s="367"/>
      <c r="PZG28" s="368"/>
      <c r="PZH28" s="369"/>
      <c r="PZI28" s="361"/>
      <c r="PZJ28" s="361"/>
      <c r="PZK28" s="362"/>
      <c r="PZL28" s="363"/>
      <c r="PZM28" s="364"/>
      <c r="PZN28" s="365"/>
      <c r="PZO28" s="366"/>
      <c r="PZP28" s="367"/>
      <c r="PZQ28" s="368"/>
      <c r="PZR28" s="369"/>
      <c r="PZS28" s="361"/>
      <c r="PZT28" s="361"/>
      <c r="PZU28" s="362"/>
      <c r="PZV28" s="363"/>
      <c r="PZW28" s="364"/>
      <c r="PZX28" s="365"/>
      <c r="PZY28" s="366"/>
      <c r="PZZ28" s="367"/>
      <c r="QAA28" s="368"/>
      <c r="QAB28" s="369"/>
      <c r="QAC28" s="361"/>
      <c r="QAD28" s="361"/>
      <c r="QAE28" s="362"/>
      <c r="QAF28" s="363"/>
      <c r="QAG28" s="364"/>
      <c r="QAH28" s="365"/>
      <c r="QAI28" s="366"/>
      <c r="QAJ28" s="367"/>
      <c r="QAK28" s="368"/>
      <c r="QAL28" s="369"/>
      <c r="QAM28" s="361"/>
      <c r="QAN28" s="361"/>
      <c r="QAO28" s="362"/>
      <c r="QAP28" s="363"/>
      <c r="QAQ28" s="364"/>
      <c r="QAR28" s="365"/>
      <c r="QAS28" s="366"/>
      <c r="QAT28" s="367"/>
      <c r="QAU28" s="368"/>
      <c r="QAV28" s="369"/>
      <c r="QAW28" s="361"/>
      <c r="QAX28" s="361"/>
      <c r="QAY28" s="362"/>
      <c r="QAZ28" s="363"/>
      <c r="QBA28" s="364"/>
      <c r="QBB28" s="365"/>
      <c r="QBC28" s="366"/>
      <c r="QBD28" s="367"/>
      <c r="QBE28" s="368"/>
      <c r="QBF28" s="369"/>
      <c r="QBG28" s="361"/>
      <c r="QBH28" s="361"/>
      <c r="QBI28" s="362"/>
      <c r="QBJ28" s="363"/>
      <c r="QBK28" s="364"/>
      <c r="QBL28" s="365"/>
      <c r="QBM28" s="366"/>
      <c r="QBN28" s="367"/>
      <c r="QBO28" s="368"/>
      <c r="QBP28" s="369"/>
      <c r="QBQ28" s="361"/>
      <c r="QBR28" s="361"/>
      <c r="QBS28" s="362"/>
      <c r="QBT28" s="363"/>
      <c r="QBU28" s="364"/>
      <c r="QBV28" s="365"/>
      <c r="QBW28" s="366"/>
      <c r="QBX28" s="367"/>
      <c r="QBY28" s="368"/>
      <c r="QBZ28" s="369"/>
      <c r="QCA28" s="361"/>
      <c r="QCB28" s="361"/>
      <c r="QCC28" s="362"/>
      <c r="QCD28" s="363"/>
      <c r="QCE28" s="364"/>
      <c r="QCF28" s="365"/>
      <c r="QCG28" s="366"/>
      <c r="QCH28" s="367"/>
      <c r="QCI28" s="368"/>
      <c r="QCJ28" s="369"/>
      <c r="QCK28" s="361"/>
      <c r="QCL28" s="361"/>
      <c r="QCM28" s="362"/>
      <c r="QCN28" s="363"/>
      <c r="QCO28" s="364"/>
      <c r="QCP28" s="365"/>
      <c r="QCQ28" s="366"/>
      <c r="QCR28" s="367"/>
      <c r="QCS28" s="368"/>
      <c r="QCT28" s="369"/>
      <c r="QCU28" s="361"/>
      <c r="QCV28" s="361"/>
      <c r="QCW28" s="362"/>
      <c r="QCX28" s="363"/>
      <c r="QCY28" s="364"/>
      <c r="QCZ28" s="365"/>
      <c r="QDA28" s="366"/>
      <c r="QDB28" s="367"/>
      <c r="QDC28" s="368"/>
      <c r="QDD28" s="369"/>
      <c r="QDE28" s="361"/>
      <c r="QDF28" s="361"/>
      <c r="QDG28" s="362"/>
      <c r="QDH28" s="363"/>
      <c r="QDI28" s="364"/>
      <c r="QDJ28" s="365"/>
      <c r="QDK28" s="366"/>
      <c r="QDL28" s="367"/>
      <c r="QDM28" s="368"/>
      <c r="QDN28" s="369"/>
      <c r="QDO28" s="361"/>
      <c r="QDP28" s="361"/>
      <c r="QDQ28" s="362"/>
      <c r="QDR28" s="363"/>
      <c r="QDS28" s="364"/>
      <c r="QDT28" s="365"/>
      <c r="QDU28" s="366"/>
      <c r="QDV28" s="367"/>
      <c r="QDW28" s="368"/>
      <c r="QDX28" s="369"/>
      <c r="QDY28" s="361"/>
      <c r="QDZ28" s="361"/>
      <c r="QEA28" s="362"/>
      <c r="QEB28" s="363"/>
      <c r="QEC28" s="364"/>
      <c r="QED28" s="365"/>
      <c r="QEE28" s="366"/>
      <c r="QEF28" s="367"/>
      <c r="QEG28" s="368"/>
      <c r="QEH28" s="369"/>
      <c r="QEI28" s="361"/>
      <c r="QEJ28" s="361"/>
      <c r="QEK28" s="362"/>
      <c r="QEL28" s="363"/>
      <c r="QEM28" s="364"/>
      <c r="QEN28" s="365"/>
      <c r="QEO28" s="366"/>
      <c r="QEP28" s="367"/>
      <c r="QEQ28" s="368"/>
      <c r="QER28" s="369"/>
      <c r="QES28" s="361"/>
      <c r="QET28" s="361"/>
      <c r="QEU28" s="362"/>
      <c r="QEV28" s="363"/>
      <c r="QEW28" s="364"/>
      <c r="QEX28" s="365"/>
      <c r="QEY28" s="366"/>
      <c r="QEZ28" s="367"/>
      <c r="QFA28" s="368"/>
      <c r="QFB28" s="369"/>
      <c r="QFC28" s="361"/>
      <c r="QFD28" s="361"/>
      <c r="QFE28" s="362"/>
      <c r="QFF28" s="363"/>
      <c r="QFG28" s="364"/>
      <c r="QFH28" s="365"/>
      <c r="QFI28" s="366"/>
      <c r="QFJ28" s="367"/>
      <c r="QFK28" s="368"/>
      <c r="QFL28" s="369"/>
      <c r="QFM28" s="361"/>
      <c r="QFN28" s="361"/>
      <c r="QFO28" s="362"/>
      <c r="QFP28" s="363"/>
      <c r="QFQ28" s="364"/>
      <c r="QFR28" s="365"/>
      <c r="QFS28" s="366"/>
      <c r="QFT28" s="367"/>
      <c r="QFU28" s="368"/>
      <c r="QFV28" s="369"/>
      <c r="QFW28" s="361"/>
      <c r="QFX28" s="361"/>
      <c r="QFY28" s="362"/>
      <c r="QFZ28" s="363"/>
      <c r="QGA28" s="364"/>
      <c r="QGB28" s="365"/>
      <c r="QGC28" s="366"/>
      <c r="QGD28" s="367"/>
      <c r="QGE28" s="368"/>
      <c r="QGF28" s="369"/>
      <c r="QGG28" s="361"/>
      <c r="QGH28" s="361"/>
      <c r="QGI28" s="362"/>
      <c r="QGJ28" s="363"/>
      <c r="QGK28" s="364"/>
      <c r="QGL28" s="365"/>
      <c r="QGM28" s="366"/>
      <c r="QGN28" s="367"/>
      <c r="QGO28" s="368"/>
      <c r="QGP28" s="369"/>
      <c r="QGQ28" s="361"/>
      <c r="QGR28" s="361"/>
      <c r="QGS28" s="362"/>
      <c r="QGT28" s="363"/>
      <c r="QGU28" s="364"/>
      <c r="QGV28" s="365"/>
      <c r="QGW28" s="366"/>
      <c r="QGX28" s="367"/>
      <c r="QGY28" s="368"/>
      <c r="QGZ28" s="369"/>
      <c r="QHA28" s="361"/>
      <c r="QHB28" s="361"/>
      <c r="QHC28" s="362"/>
      <c r="QHD28" s="363"/>
      <c r="QHE28" s="364"/>
      <c r="QHF28" s="365"/>
      <c r="QHG28" s="366"/>
      <c r="QHH28" s="367"/>
      <c r="QHI28" s="368"/>
      <c r="QHJ28" s="369"/>
      <c r="QHK28" s="361"/>
      <c r="QHL28" s="361"/>
      <c r="QHM28" s="362"/>
      <c r="QHN28" s="363"/>
      <c r="QHO28" s="364"/>
      <c r="QHP28" s="365"/>
      <c r="QHQ28" s="366"/>
      <c r="QHR28" s="367"/>
      <c r="QHS28" s="368"/>
      <c r="QHT28" s="369"/>
      <c r="QHU28" s="361"/>
      <c r="QHV28" s="361"/>
      <c r="QHW28" s="362"/>
      <c r="QHX28" s="363"/>
      <c r="QHY28" s="364"/>
      <c r="QHZ28" s="365"/>
      <c r="QIA28" s="366"/>
      <c r="QIB28" s="367"/>
      <c r="QIC28" s="368"/>
      <c r="QID28" s="369"/>
      <c r="QIE28" s="361"/>
      <c r="QIF28" s="361"/>
      <c r="QIG28" s="362"/>
      <c r="QIH28" s="363"/>
      <c r="QII28" s="364"/>
      <c r="QIJ28" s="365"/>
      <c r="QIK28" s="366"/>
      <c r="QIL28" s="367"/>
      <c r="QIM28" s="368"/>
      <c r="QIN28" s="369"/>
      <c r="QIO28" s="361"/>
      <c r="QIP28" s="361"/>
      <c r="QIQ28" s="362"/>
      <c r="QIR28" s="363"/>
      <c r="QIS28" s="364"/>
      <c r="QIT28" s="365"/>
      <c r="QIU28" s="366"/>
      <c r="QIV28" s="367"/>
      <c r="QIW28" s="368"/>
      <c r="QIX28" s="369"/>
      <c r="QIY28" s="361"/>
      <c r="QIZ28" s="361"/>
      <c r="QJA28" s="362"/>
      <c r="QJB28" s="363"/>
      <c r="QJC28" s="364"/>
      <c r="QJD28" s="365"/>
      <c r="QJE28" s="366"/>
      <c r="QJF28" s="367"/>
      <c r="QJG28" s="368"/>
      <c r="QJH28" s="369"/>
      <c r="QJI28" s="361"/>
      <c r="QJJ28" s="361"/>
      <c r="QJK28" s="362"/>
      <c r="QJL28" s="363"/>
      <c r="QJM28" s="364"/>
      <c r="QJN28" s="365"/>
      <c r="QJO28" s="366"/>
      <c r="QJP28" s="367"/>
      <c r="QJQ28" s="368"/>
      <c r="QJR28" s="369"/>
      <c r="QJS28" s="361"/>
      <c r="QJT28" s="361"/>
      <c r="QJU28" s="362"/>
      <c r="QJV28" s="363"/>
      <c r="QJW28" s="364"/>
      <c r="QJX28" s="365"/>
      <c r="QJY28" s="366"/>
      <c r="QJZ28" s="367"/>
      <c r="QKA28" s="368"/>
      <c r="QKB28" s="369"/>
      <c r="QKC28" s="361"/>
      <c r="QKD28" s="361"/>
      <c r="QKE28" s="362"/>
      <c r="QKF28" s="363"/>
      <c r="QKG28" s="364"/>
      <c r="QKH28" s="365"/>
      <c r="QKI28" s="366"/>
      <c r="QKJ28" s="367"/>
      <c r="QKK28" s="368"/>
      <c r="QKL28" s="369"/>
      <c r="QKM28" s="361"/>
      <c r="QKN28" s="361"/>
      <c r="QKO28" s="362"/>
      <c r="QKP28" s="363"/>
      <c r="QKQ28" s="364"/>
      <c r="QKR28" s="365"/>
      <c r="QKS28" s="366"/>
      <c r="QKT28" s="367"/>
      <c r="QKU28" s="368"/>
      <c r="QKV28" s="369"/>
      <c r="QKW28" s="361"/>
      <c r="QKX28" s="361"/>
      <c r="QKY28" s="362"/>
      <c r="QKZ28" s="363"/>
      <c r="QLA28" s="364"/>
      <c r="QLB28" s="365"/>
      <c r="QLC28" s="366"/>
      <c r="QLD28" s="367"/>
      <c r="QLE28" s="368"/>
      <c r="QLF28" s="369"/>
      <c r="QLG28" s="361"/>
      <c r="QLH28" s="361"/>
      <c r="QLI28" s="362"/>
      <c r="QLJ28" s="363"/>
      <c r="QLK28" s="364"/>
      <c r="QLL28" s="365"/>
      <c r="QLM28" s="366"/>
      <c r="QLN28" s="367"/>
      <c r="QLO28" s="368"/>
      <c r="QLP28" s="369"/>
      <c r="QLQ28" s="361"/>
      <c r="QLR28" s="361"/>
      <c r="QLS28" s="362"/>
      <c r="QLT28" s="363"/>
      <c r="QLU28" s="364"/>
      <c r="QLV28" s="365"/>
      <c r="QLW28" s="366"/>
      <c r="QLX28" s="367"/>
      <c r="QLY28" s="368"/>
      <c r="QLZ28" s="369"/>
      <c r="QMA28" s="361"/>
      <c r="QMB28" s="361"/>
      <c r="QMC28" s="362"/>
      <c r="QMD28" s="363"/>
      <c r="QME28" s="364"/>
      <c r="QMF28" s="365"/>
      <c r="QMG28" s="366"/>
      <c r="QMH28" s="367"/>
      <c r="QMI28" s="368"/>
      <c r="QMJ28" s="369"/>
      <c r="QMK28" s="361"/>
      <c r="QML28" s="361"/>
      <c r="QMM28" s="362"/>
      <c r="QMN28" s="363"/>
      <c r="QMO28" s="364"/>
      <c r="QMP28" s="365"/>
      <c r="QMQ28" s="366"/>
      <c r="QMR28" s="367"/>
      <c r="QMS28" s="368"/>
      <c r="QMT28" s="369"/>
      <c r="QMU28" s="361"/>
      <c r="QMV28" s="361"/>
      <c r="QMW28" s="362"/>
      <c r="QMX28" s="363"/>
      <c r="QMY28" s="364"/>
      <c r="QMZ28" s="365"/>
      <c r="QNA28" s="366"/>
      <c r="QNB28" s="367"/>
      <c r="QNC28" s="368"/>
      <c r="QND28" s="369"/>
      <c r="QNE28" s="361"/>
      <c r="QNF28" s="361"/>
      <c r="QNG28" s="362"/>
      <c r="QNH28" s="363"/>
      <c r="QNI28" s="364"/>
      <c r="QNJ28" s="365"/>
      <c r="QNK28" s="366"/>
      <c r="QNL28" s="367"/>
      <c r="QNM28" s="368"/>
      <c r="QNN28" s="369"/>
      <c r="QNO28" s="361"/>
      <c r="QNP28" s="361"/>
      <c r="QNQ28" s="362"/>
      <c r="QNR28" s="363"/>
      <c r="QNS28" s="364"/>
      <c r="QNT28" s="365"/>
      <c r="QNU28" s="366"/>
      <c r="QNV28" s="367"/>
      <c r="QNW28" s="368"/>
      <c r="QNX28" s="369"/>
      <c r="QNY28" s="361"/>
      <c r="QNZ28" s="361"/>
      <c r="QOA28" s="362"/>
      <c r="QOB28" s="363"/>
      <c r="QOC28" s="364"/>
      <c r="QOD28" s="365"/>
      <c r="QOE28" s="366"/>
      <c r="QOF28" s="367"/>
      <c r="QOG28" s="368"/>
      <c r="QOH28" s="369"/>
      <c r="QOI28" s="361"/>
      <c r="QOJ28" s="361"/>
      <c r="QOK28" s="362"/>
      <c r="QOL28" s="363"/>
      <c r="QOM28" s="364"/>
      <c r="QON28" s="365"/>
      <c r="QOO28" s="366"/>
      <c r="QOP28" s="367"/>
      <c r="QOQ28" s="368"/>
      <c r="QOR28" s="369"/>
      <c r="QOS28" s="361"/>
      <c r="QOT28" s="361"/>
      <c r="QOU28" s="362"/>
      <c r="QOV28" s="363"/>
      <c r="QOW28" s="364"/>
      <c r="QOX28" s="365"/>
      <c r="QOY28" s="366"/>
      <c r="QOZ28" s="367"/>
      <c r="QPA28" s="368"/>
      <c r="QPB28" s="369"/>
      <c r="QPC28" s="361"/>
      <c r="QPD28" s="361"/>
      <c r="QPE28" s="362"/>
      <c r="QPF28" s="363"/>
      <c r="QPG28" s="364"/>
      <c r="QPH28" s="365"/>
      <c r="QPI28" s="366"/>
      <c r="QPJ28" s="367"/>
      <c r="QPK28" s="368"/>
      <c r="QPL28" s="369"/>
      <c r="QPM28" s="361"/>
      <c r="QPN28" s="361"/>
      <c r="QPO28" s="362"/>
      <c r="QPP28" s="363"/>
      <c r="QPQ28" s="364"/>
      <c r="QPR28" s="365"/>
      <c r="QPS28" s="366"/>
      <c r="QPT28" s="367"/>
      <c r="QPU28" s="368"/>
      <c r="QPV28" s="369"/>
      <c r="QPW28" s="361"/>
      <c r="QPX28" s="361"/>
      <c r="QPY28" s="362"/>
      <c r="QPZ28" s="363"/>
      <c r="QQA28" s="364"/>
      <c r="QQB28" s="365"/>
      <c r="QQC28" s="366"/>
      <c r="QQD28" s="367"/>
      <c r="QQE28" s="368"/>
      <c r="QQF28" s="369"/>
      <c r="QQG28" s="361"/>
      <c r="QQH28" s="361"/>
      <c r="QQI28" s="362"/>
      <c r="QQJ28" s="363"/>
      <c r="QQK28" s="364"/>
      <c r="QQL28" s="365"/>
      <c r="QQM28" s="366"/>
      <c r="QQN28" s="367"/>
      <c r="QQO28" s="368"/>
      <c r="QQP28" s="369"/>
      <c r="QQQ28" s="361"/>
      <c r="QQR28" s="361"/>
      <c r="QQS28" s="362"/>
      <c r="QQT28" s="363"/>
      <c r="QQU28" s="364"/>
      <c r="QQV28" s="365"/>
      <c r="QQW28" s="366"/>
      <c r="QQX28" s="367"/>
      <c r="QQY28" s="368"/>
      <c r="QQZ28" s="369"/>
      <c r="QRA28" s="361"/>
      <c r="QRB28" s="361"/>
      <c r="QRC28" s="362"/>
      <c r="QRD28" s="363"/>
      <c r="QRE28" s="364"/>
      <c r="QRF28" s="365"/>
      <c r="QRG28" s="366"/>
      <c r="QRH28" s="367"/>
      <c r="QRI28" s="368"/>
      <c r="QRJ28" s="369"/>
      <c r="QRK28" s="361"/>
      <c r="QRL28" s="361"/>
      <c r="QRM28" s="362"/>
      <c r="QRN28" s="363"/>
      <c r="QRO28" s="364"/>
      <c r="QRP28" s="365"/>
      <c r="QRQ28" s="366"/>
      <c r="QRR28" s="367"/>
      <c r="QRS28" s="368"/>
      <c r="QRT28" s="369"/>
      <c r="QRU28" s="361"/>
      <c r="QRV28" s="361"/>
      <c r="QRW28" s="362"/>
      <c r="QRX28" s="363"/>
      <c r="QRY28" s="364"/>
      <c r="QRZ28" s="365"/>
      <c r="QSA28" s="366"/>
      <c r="QSB28" s="367"/>
      <c r="QSC28" s="368"/>
      <c r="QSD28" s="369"/>
      <c r="QSE28" s="361"/>
      <c r="QSF28" s="361"/>
      <c r="QSG28" s="362"/>
      <c r="QSH28" s="363"/>
      <c r="QSI28" s="364"/>
      <c r="QSJ28" s="365"/>
      <c r="QSK28" s="366"/>
      <c r="QSL28" s="367"/>
      <c r="QSM28" s="368"/>
      <c r="QSN28" s="369"/>
      <c r="QSO28" s="361"/>
      <c r="QSP28" s="361"/>
      <c r="QSQ28" s="362"/>
      <c r="QSR28" s="363"/>
      <c r="QSS28" s="364"/>
      <c r="QST28" s="365"/>
      <c r="QSU28" s="366"/>
      <c r="QSV28" s="367"/>
      <c r="QSW28" s="368"/>
      <c r="QSX28" s="369"/>
      <c r="QSY28" s="361"/>
      <c r="QSZ28" s="361"/>
      <c r="QTA28" s="362"/>
      <c r="QTB28" s="363"/>
      <c r="QTC28" s="364"/>
      <c r="QTD28" s="365"/>
      <c r="QTE28" s="366"/>
      <c r="QTF28" s="367"/>
      <c r="QTG28" s="368"/>
      <c r="QTH28" s="369"/>
      <c r="QTI28" s="361"/>
      <c r="QTJ28" s="361"/>
      <c r="QTK28" s="362"/>
      <c r="QTL28" s="363"/>
      <c r="QTM28" s="364"/>
      <c r="QTN28" s="365"/>
      <c r="QTO28" s="366"/>
      <c r="QTP28" s="367"/>
      <c r="QTQ28" s="368"/>
      <c r="QTR28" s="369"/>
      <c r="QTS28" s="361"/>
      <c r="QTT28" s="361"/>
      <c r="QTU28" s="362"/>
      <c r="QTV28" s="363"/>
      <c r="QTW28" s="364"/>
      <c r="QTX28" s="365"/>
      <c r="QTY28" s="366"/>
      <c r="QTZ28" s="367"/>
      <c r="QUA28" s="368"/>
      <c r="QUB28" s="369"/>
      <c r="QUC28" s="361"/>
      <c r="QUD28" s="361"/>
      <c r="QUE28" s="362"/>
      <c r="QUF28" s="363"/>
      <c r="QUG28" s="364"/>
      <c r="QUH28" s="365"/>
      <c r="QUI28" s="366"/>
      <c r="QUJ28" s="367"/>
      <c r="QUK28" s="368"/>
      <c r="QUL28" s="369"/>
      <c r="QUM28" s="361"/>
      <c r="QUN28" s="361"/>
      <c r="QUO28" s="362"/>
      <c r="QUP28" s="363"/>
      <c r="QUQ28" s="364"/>
      <c r="QUR28" s="365"/>
      <c r="QUS28" s="366"/>
      <c r="QUT28" s="367"/>
      <c r="QUU28" s="368"/>
      <c r="QUV28" s="369"/>
      <c r="QUW28" s="361"/>
      <c r="QUX28" s="361"/>
      <c r="QUY28" s="362"/>
      <c r="QUZ28" s="363"/>
      <c r="QVA28" s="364"/>
      <c r="QVB28" s="365"/>
      <c r="QVC28" s="366"/>
      <c r="QVD28" s="367"/>
      <c r="QVE28" s="368"/>
      <c r="QVF28" s="369"/>
      <c r="QVG28" s="361"/>
      <c r="QVH28" s="361"/>
      <c r="QVI28" s="362"/>
      <c r="QVJ28" s="363"/>
      <c r="QVK28" s="364"/>
      <c r="QVL28" s="365"/>
      <c r="QVM28" s="366"/>
      <c r="QVN28" s="367"/>
      <c r="QVO28" s="368"/>
      <c r="QVP28" s="369"/>
      <c r="QVQ28" s="361"/>
      <c r="QVR28" s="361"/>
      <c r="QVS28" s="362"/>
      <c r="QVT28" s="363"/>
      <c r="QVU28" s="364"/>
      <c r="QVV28" s="365"/>
      <c r="QVW28" s="366"/>
      <c r="QVX28" s="367"/>
      <c r="QVY28" s="368"/>
      <c r="QVZ28" s="369"/>
      <c r="QWA28" s="361"/>
      <c r="QWB28" s="361"/>
      <c r="QWC28" s="362"/>
      <c r="QWD28" s="363"/>
      <c r="QWE28" s="364"/>
      <c r="QWF28" s="365"/>
      <c r="QWG28" s="366"/>
      <c r="QWH28" s="367"/>
      <c r="QWI28" s="368"/>
      <c r="QWJ28" s="369"/>
      <c r="QWK28" s="361"/>
      <c r="QWL28" s="361"/>
      <c r="QWM28" s="362"/>
      <c r="QWN28" s="363"/>
      <c r="QWO28" s="364"/>
      <c r="QWP28" s="365"/>
      <c r="QWQ28" s="366"/>
      <c r="QWR28" s="367"/>
      <c r="QWS28" s="368"/>
      <c r="QWT28" s="369"/>
      <c r="QWU28" s="361"/>
      <c r="QWV28" s="361"/>
      <c r="QWW28" s="362"/>
      <c r="QWX28" s="363"/>
      <c r="QWY28" s="364"/>
      <c r="QWZ28" s="365"/>
      <c r="QXA28" s="366"/>
      <c r="QXB28" s="367"/>
      <c r="QXC28" s="368"/>
      <c r="QXD28" s="369"/>
      <c r="QXE28" s="361"/>
      <c r="QXF28" s="361"/>
      <c r="QXG28" s="362"/>
      <c r="QXH28" s="363"/>
      <c r="QXI28" s="364"/>
      <c r="QXJ28" s="365"/>
      <c r="QXK28" s="366"/>
      <c r="QXL28" s="367"/>
      <c r="QXM28" s="368"/>
      <c r="QXN28" s="369"/>
      <c r="QXO28" s="361"/>
      <c r="QXP28" s="361"/>
      <c r="QXQ28" s="362"/>
      <c r="QXR28" s="363"/>
      <c r="QXS28" s="364"/>
      <c r="QXT28" s="365"/>
      <c r="QXU28" s="366"/>
      <c r="QXV28" s="367"/>
      <c r="QXW28" s="368"/>
      <c r="QXX28" s="369"/>
      <c r="QXY28" s="361"/>
      <c r="QXZ28" s="361"/>
      <c r="QYA28" s="362"/>
      <c r="QYB28" s="363"/>
      <c r="QYC28" s="364"/>
      <c r="QYD28" s="365"/>
      <c r="QYE28" s="366"/>
      <c r="QYF28" s="367"/>
      <c r="QYG28" s="368"/>
      <c r="QYH28" s="369"/>
      <c r="QYI28" s="361"/>
      <c r="QYJ28" s="361"/>
      <c r="QYK28" s="362"/>
      <c r="QYL28" s="363"/>
      <c r="QYM28" s="364"/>
      <c r="QYN28" s="365"/>
      <c r="QYO28" s="366"/>
      <c r="QYP28" s="367"/>
      <c r="QYQ28" s="368"/>
      <c r="QYR28" s="369"/>
      <c r="QYS28" s="361"/>
      <c r="QYT28" s="361"/>
      <c r="QYU28" s="362"/>
      <c r="QYV28" s="363"/>
      <c r="QYW28" s="364"/>
      <c r="QYX28" s="365"/>
      <c r="QYY28" s="366"/>
      <c r="QYZ28" s="367"/>
      <c r="QZA28" s="368"/>
      <c r="QZB28" s="369"/>
      <c r="QZC28" s="361"/>
      <c r="QZD28" s="361"/>
      <c r="QZE28" s="362"/>
      <c r="QZF28" s="363"/>
      <c r="QZG28" s="364"/>
      <c r="QZH28" s="365"/>
      <c r="QZI28" s="366"/>
      <c r="QZJ28" s="367"/>
      <c r="QZK28" s="368"/>
      <c r="QZL28" s="369"/>
      <c r="QZM28" s="361"/>
      <c r="QZN28" s="361"/>
      <c r="QZO28" s="362"/>
      <c r="QZP28" s="363"/>
      <c r="QZQ28" s="364"/>
      <c r="QZR28" s="365"/>
      <c r="QZS28" s="366"/>
      <c r="QZT28" s="367"/>
      <c r="QZU28" s="368"/>
      <c r="QZV28" s="369"/>
      <c r="QZW28" s="361"/>
      <c r="QZX28" s="361"/>
      <c r="QZY28" s="362"/>
      <c r="QZZ28" s="363"/>
      <c r="RAA28" s="364"/>
      <c r="RAB28" s="365"/>
      <c r="RAC28" s="366"/>
      <c r="RAD28" s="367"/>
      <c r="RAE28" s="368"/>
      <c r="RAF28" s="369"/>
      <c r="RAG28" s="361"/>
      <c r="RAH28" s="361"/>
      <c r="RAI28" s="362"/>
      <c r="RAJ28" s="363"/>
      <c r="RAK28" s="364"/>
      <c r="RAL28" s="365"/>
      <c r="RAM28" s="366"/>
      <c r="RAN28" s="367"/>
      <c r="RAO28" s="368"/>
      <c r="RAP28" s="369"/>
      <c r="RAQ28" s="361"/>
      <c r="RAR28" s="361"/>
      <c r="RAS28" s="362"/>
      <c r="RAT28" s="363"/>
      <c r="RAU28" s="364"/>
      <c r="RAV28" s="365"/>
      <c r="RAW28" s="366"/>
      <c r="RAX28" s="367"/>
      <c r="RAY28" s="368"/>
      <c r="RAZ28" s="369"/>
      <c r="RBA28" s="361"/>
      <c r="RBB28" s="361"/>
      <c r="RBC28" s="362"/>
      <c r="RBD28" s="363"/>
      <c r="RBE28" s="364"/>
      <c r="RBF28" s="365"/>
      <c r="RBG28" s="366"/>
      <c r="RBH28" s="367"/>
      <c r="RBI28" s="368"/>
      <c r="RBJ28" s="369"/>
      <c r="RBK28" s="361"/>
      <c r="RBL28" s="361"/>
      <c r="RBM28" s="362"/>
      <c r="RBN28" s="363"/>
      <c r="RBO28" s="364"/>
      <c r="RBP28" s="365"/>
      <c r="RBQ28" s="366"/>
      <c r="RBR28" s="367"/>
      <c r="RBS28" s="368"/>
      <c r="RBT28" s="369"/>
      <c r="RBU28" s="361"/>
      <c r="RBV28" s="361"/>
      <c r="RBW28" s="362"/>
      <c r="RBX28" s="363"/>
      <c r="RBY28" s="364"/>
      <c r="RBZ28" s="365"/>
      <c r="RCA28" s="366"/>
      <c r="RCB28" s="367"/>
      <c r="RCC28" s="368"/>
      <c r="RCD28" s="369"/>
      <c r="RCE28" s="361"/>
      <c r="RCF28" s="361"/>
      <c r="RCG28" s="362"/>
      <c r="RCH28" s="363"/>
      <c r="RCI28" s="364"/>
      <c r="RCJ28" s="365"/>
      <c r="RCK28" s="366"/>
      <c r="RCL28" s="367"/>
      <c r="RCM28" s="368"/>
      <c r="RCN28" s="369"/>
      <c r="RCO28" s="361"/>
      <c r="RCP28" s="361"/>
      <c r="RCQ28" s="362"/>
      <c r="RCR28" s="363"/>
      <c r="RCS28" s="364"/>
      <c r="RCT28" s="365"/>
      <c r="RCU28" s="366"/>
      <c r="RCV28" s="367"/>
      <c r="RCW28" s="368"/>
      <c r="RCX28" s="369"/>
      <c r="RCY28" s="361"/>
      <c r="RCZ28" s="361"/>
      <c r="RDA28" s="362"/>
      <c r="RDB28" s="363"/>
      <c r="RDC28" s="364"/>
      <c r="RDD28" s="365"/>
      <c r="RDE28" s="366"/>
      <c r="RDF28" s="367"/>
      <c r="RDG28" s="368"/>
      <c r="RDH28" s="369"/>
      <c r="RDI28" s="361"/>
      <c r="RDJ28" s="361"/>
      <c r="RDK28" s="362"/>
      <c r="RDL28" s="363"/>
      <c r="RDM28" s="364"/>
      <c r="RDN28" s="365"/>
      <c r="RDO28" s="366"/>
      <c r="RDP28" s="367"/>
      <c r="RDQ28" s="368"/>
      <c r="RDR28" s="369"/>
      <c r="RDS28" s="361"/>
      <c r="RDT28" s="361"/>
      <c r="RDU28" s="362"/>
      <c r="RDV28" s="363"/>
      <c r="RDW28" s="364"/>
      <c r="RDX28" s="365"/>
      <c r="RDY28" s="366"/>
      <c r="RDZ28" s="367"/>
      <c r="REA28" s="368"/>
      <c r="REB28" s="369"/>
      <c r="REC28" s="361"/>
      <c r="RED28" s="361"/>
      <c r="REE28" s="362"/>
      <c r="REF28" s="363"/>
      <c r="REG28" s="364"/>
      <c r="REH28" s="365"/>
      <c r="REI28" s="366"/>
      <c r="REJ28" s="367"/>
      <c r="REK28" s="368"/>
      <c r="REL28" s="369"/>
      <c r="REM28" s="361"/>
      <c r="REN28" s="361"/>
      <c r="REO28" s="362"/>
      <c r="REP28" s="363"/>
      <c r="REQ28" s="364"/>
      <c r="RER28" s="365"/>
      <c r="RES28" s="366"/>
      <c r="RET28" s="367"/>
      <c r="REU28" s="368"/>
      <c r="REV28" s="369"/>
      <c r="REW28" s="361"/>
      <c r="REX28" s="361"/>
      <c r="REY28" s="362"/>
      <c r="REZ28" s="363"/>
      <c r="RFA28" s="364"/>
      <c r="RFB28" s="365"/>
      <c r="RFC28" s="366"/>
      <c r="RFD28" s="367"/>
      <c r="RFE28" s="368"/>
      <c r="RFF28" s="369"/>
      <c r="RFG28" s="361"/>
      <c r="RFH28" s="361"/>
      <c r="RFI28" s="362"/>
      <c r="RFJ28" s="363"/>
      <c r="RFK28" s="364"/>
      <c r="RFL28" s="365"/>
      <c r="RFM28" s="366"/>
      <c r="RFN28" s="367"/>
      <c r="RFO28" s="368"/>
      <c r="RFP28" s="369"/>
      <c r="RFQ28" s="361"/>
      <c r="RFR28" s="361"/>
      <c r="RFS28" s="362"/>
      <c r="RFT28" s="363"/>
      <c r="RFU28" s="364"/>
      <c r="RFV28" s="365"/>
      <c r="RFW28" s="366"/>
      <c r="RFX28" s="367"/>
      <c r="RFY28" s="368"/>
      <c r="RFZ28" s="369"/>
      <c r="RGA28" s="361"/>
      <c r="RGB28" s="361"/>
      <c r="RGC28" s="362"/>
      <c r="RGD28" s="363"/>
      <c r="RGE28" s="364"/>
      <c r="RGF28" s="365"/>
      <c r="RGG28" s="366"/>
      <c r="RGH28" s="367"/>
      <c r="RGI28" s="368"/>
      <c r="RGJ28" s="369"/>
      <c r="RGK28" s="361"/>
      <c r="RGL28" s="361"/>
      <c r="RGM28" s="362"/>
      <c r="RGN28" s="363"/>
      <c r="RGO28" s="364"/>
      <c r="RGP28" s="365"/>
      <c r="RGQ28" s="366"/>
      <c r="RGR28" s="367"/>
      <c r="RGS28" s="368"/>
      <c r="RGT28" s="369"/>
      <c r="RGU28" s="361"/>
      <c r="RGV28" s="361"/>
      <c r="RGW28" s="362"/>
      <c r="RGX28" s="363"/>
      <c r="RGY28" s="364"/>
      <c r="RGZ28" s="365"/>
      <c r="RHA28" s="366"/>
      <c r="RHB28" s="367"/>
      <c r="RHC28" s="368"/>
      <c r="RHD28" s="369"/>
      <c r="RHE28" s="361"/>
      <c r="RHF28" s="361"/>
      <c r="RHG28" s="362"/>
      <c r="RHH28" s="363"/>
      <c r="RHI28" s="364"/>
      <c r="RHJ28" s="365"/>
      <c r="RHK28" s="366"/>
      <c r="RHL28" s="367"/>
      <c r="RHM28" s="368"/>
      <c r="RHN28" s="369"/>
      <c r="RHO28" s="361"/>
      <c r="RHP28" s="361"/>
      <c r="RHQ28" s="362"/>
      <c r="RHR28" s="363"/>
      <c r="RHS28" s="364"/>
      <c r="RHT28" s="365"/>
      <c r="RHU28" s="366"/>
      <c r="RHV28" s="367"/>
      <c r="RHW28" s="368"/>
      <c r="RHX28" s="369"/>
      <c r="RHY28" s="361"/>
      <c r="RHZ28" s="361"/>
      <c r="RIA28" s="362"/>
      <c r="RIB28" s="363"/>
      <c r="RIC28" s="364"/>
      <c r="RID28" s="365"/>
      <c r="RIE28" s="366"/>
      <c r="RIF28" s="367"/>
      <c r="RIG28" s="368"/>
      <c r="RIH28" s="369"/>
      <c r="RII28" s="361"/>
      <c r="RIJ28" s="361"/>
      <c r="RIK28" s="362"/>
      <c r="RIL28" s="363"/>
      <c r="RIM28" s="364"/>
      <c r="RIN28" s="365"/>
      <c r="RIO28" s="366"/>
      <c r="RIP28" s="367"/>
      <c r="RIQ28" s="368"/>
      <c r="RIR28" s="369"/>
      <c r="RIS28" s="361"/>
      <c r="RIT28" s="361"/>
      <c r="RIU28" s="362"/>
      <c r="RIV28" s="363"/>
      <c r="RIW28" s="364"/>
      <c r="RIX28" s="365"/>
      <c r="RIY28" s="366"/>
      <c r="RIZ28" s="367"/>
      <c r="RJA28" s="368"/>
      <c r="RJB28" s="369"/>
      <c r="RJC28" s="361"/>
      <c r="RJD28" s="361"/>
      <c r="RJE28" s="362"/>
      <c r="RJF28" s="363"/>
      <c r="RJG28" s="364"/>
      <c r="RJH28" s="365"/>
      <c r="RJI28" s="366"/>
      <c r="RJJ28" s="367"/>
      <c r="RJK28" s="368"/>
      <c r="RJL28" s="369"/>
      <c r="RJM28" s="361"/>
      <c r="RJN28" s="361"/>
      <c r="RJO28" s="362"/>
      <c r="RJP28" s="363"/>
      <c r="RJQ28" s="364"/>
      <c r="RJR28" s="365"/>
      <c r="RJS28" s="366"/>
      <c r="RJT28" s="367"/>
      <c r="RJU28" s="368"/>
      <c r="RJV28" s="369"/>
      <c r="RJW28" s="361"/>
      <c r="RJX28" s="361"/>
      <c r="RJY28" s="362"/>
      <c r="RJZ28" s="363"/>
      <c r="RKA28" s="364"/>
      <c r="RKB28" s="365"/>
      <c r="RKC28" s="366"/>
      <c r="RKD28" s="367"/>
      <c r="RKE28" s="368"/>
      <c r="RKF28" s="369"/>
      <c r="RKG28" s="361"/>
      <c r="RKH28" s="361"/>
      <c r="RKI28" s="362"/>
      <c r="RKJ28" s="363"/>
      <c r="RKK28" s="364"/>
      <c r="RKL28" s="365"/>
      <c r="RKM28" s="366"/>
      <c r="RKN28" s="367"/>
      <c r="RKO28" s="368"/>
      <c r="RKP28" s="369"/>
      <c r="RKQ28" s="361"/>
      <c r="RKR28" s="361"/>
      <c r="RKS28" s="362"/>
      <c r="RKT28" s="363"/>
      <c r="RKU28" s="364"/>
      <c r="RKV28" s="365"/>
      <c r="RKW28" s="366"/>
      <c r="RKX28" s="367"/>
      <c r="RKY28" s="368"/>
      <c r="RKZ28" s="369"/>
      <c r="RLA28" s="361"/>
      <c r="RLB28" s="361"/>
      <c r="RLC28" s="362"/>
      <c r="RLD28" s="363"/>
      <c r="RLE28" s="364"/>
      <c r="RLF28" s="365"/>
      <c r="RLG28" s="366"/>
      <c r="RLH28" s="367"/>
      <c r="RLI28" s="368"/>
      <c r="RLJ28" s="369"/>
      <c r="RLK28" s="361"/>
      <c r="RLL28" s="361"/>
      <c r="RLM28" s="362"/>
      <c r="RLN28" s="363"/>
      <c r="RLO28" s="364"/>
      <c r="RLP28" s="365"/>
      <c r="RLQ28" s="366"/>
      <c r="RLR28" s="367"/>
      <c r="RLS28" s="368"/>
      <c r="RLT28" s="369"/>
      <c r="RLU28" s="361"/>
      <c r="RLV28" s="361"/>
      <c r="RLW28" s="362"/>
      <c r="RLX28" s="363"/>
      <c r="RLY28" s="364"/>
      <c r="RLZ28" s="365"/>
      <c r="RMA28" s="366"/>
      <c r="RMB28" s="367"/>
      <c r="RMC28" s="368"/>
      <c r="RMD28" s="369"/>
      <c r="RME28" s="361"/>
      <c r="RMF28" s="361"/>
      <c r="RMG28" s="362"/>
      <c r="RMH28" s="363"/>
      <c r="RMI28" s="364"/>
      <c r="RMJ28" s="365"/>
      <c r="RMK28" s="366"/>
      <c r="RML28" s="367"/>
      <c r="RMM28" s="368"/>
      <c r="RMN28" s="369"/>
      <c r="RMO28" s="361"/>
      <c r="RMP28" s="361"/>
      <c r="RMQ28" s="362"/>
      <c r="RMR28" s="363"/>
      <c r="RMS28" s="364"/>
      <c r="RMT28" s="365"/>
      <c r="RMU28" s="366"/>
      <c r="RMV28" s="367"/>
      <c r="RMW28" s="368"/>
      <c r="RMX28" s="369"/>
      <c r="RMY28" s="361"/>
      <c r="RMZ28" s="361"/>
      <c r="RNA28" s="362"/>
      <c r="RNB28" s="363"/>
      <c r="RNC28" s="364"/>
      <c r="RND28" s="365"/>
      <c r="RNE28" s="366"/>
      <c r="RNF28" s="367"/>
      <c r="RNG28" s="368"/>
      <c r="RNH28" s="369"/>
      <c r="RNI28" s="361"/>
      <c r="RNJ28" s="361"/>
      <c r="RNK28" s="362"/>
      <c r="RNL28" s="363"/>
      <c r="RNM28" s="364"/>
      <c r="RNN28" s="365"/>
      <c r="RNO28" s="366"/>
      <c r="RNP28" s="367"/>
      <c r="RNQ28" s="368"/>
      <c r="RNR28" s="369"/>
      <c r="RNS28" s="361"/>
      <c r="RNT28" s="361"/>
      <c r="RNU28" s="362"/>
      <c r="RNV28" s="363"/>
      <c r="RNW28" s="364"/>
      <c r="RNX28" s="365"/>
      <c r="RNY28" s="366"/>
      <c r="RNZ28" s="367"/>
      <c r="ROA28" s="368"/>
      <c r="ROB28" s="369"/>
      <c r="ROC28" s="361"/>
      <c r="ROD28" s="361"/>
      <c r="ROE28" s="362"/>
      <c r="ROF28" s="363"/>
      <c r="ROG28" s="364"/>
      <c r="ROH28" s="365"/>
      <c r="ROI28" s="366"/>
      <c r="ROJ28" s="367"/>
      <c r="ROK28" s="368"/>
      <c r="ROL28" s="369"/>
      <c r="ROM28" s="361"/>
      <c r="RON28" s="361"/>
      <c r="ROO28" s="362"/>
      <c r="ROP28" s="363"/>
      <c r="ROQ28" s="364"/>
      <c r="ROR28" s="365"/>
      <c r="ROS28" s="366"/>
      <c r="ROT28" s="367"/>
      <c r="ROU28" s="368"/>
      <c r="ROV28" s="369"/>
      <c r="ROW28" s="361"/>
      <c r="ROX28" s="361"/>
      <c r="ROY28" s="362"/>
      <c r="ROZ28" s="363"/>
      <c r="RPA28" s="364"/>
      <c r="RPB28" s="365"/>
      <c r="RPC28" s="366"/>
      <c r="RPD28" s="367"/>
      <c r="RPE28" s="368"/>
      <c r="RPF28" s="369"/>
      <c r="RPG28" s="361"/>
      <c r="RPH28" s="361"/>
      <c r="RPI28" s="362"/>
      <c r="RPJ28" s="363"/>
      <c r="RPK28" s="364"/>
      <c r="RPL28" s="365"/>
      <c r="RPM28" s="366"/>
      <c r="RPN28" s="367"/>
      <c r="RPO28" s="368"/>
      <c r="RPP28" s="369"/>
      <c r="RPQ28" s="361"/>
      <c r="RPR28" s="361"/>
      <c r="RPS28" s="362"/>
      <c r="RPT28" s="363"/>
      <c r="RPU28" s="364"/>
      <c r="RPV28" s="365"/>
      <c r="RPW28" s="366"/>
      <c r="RPX28" s="367"/>
      <c r="RPY28" s="368"/>
      <c r="RPZ28" s="369"/>
      <c r="RQA28" s="361"/>
      <c r="RQB28" s="361"/>
      <c r="RQC28" s="362"/>
      <c r="RQD28" s="363"/>
      <c r="RQE28" s="364"/>
      <c r="RQF28" s="365"/>
      <c r="RQG28" s="366"/>
      <c r="RQH28" s="367"/>
      <c r="RQI28" s="368"/>
      <c r="RQJ28" s="369"/>
      <c r="RQK28" s="361"/>
      <c r="RQL28" s="361"/>
      <c r="RQM28" s="362"/>
      <c r="RQN28" s="363"/>
      <c r="RQO28" s="364"/>
      <c r="RQP28" s="365"/>
      <c r="RQQ28" s="366"/>
      <c r="RQR28" s="367"/>
      <c r="RQS28" s="368"/>
      <c r="RQT28" s="369"/>
      <c r="RQU28" s="361"/>
      <c r="RQV28" s="361"/>
      <c r="RQW28" s="362"/>
      <c r="RQX28" s="363"/>
      <c r="RQY28" s="364"/>
      <c r="RQZ28" s="365"/>
      <c r="RRA28" s="366"/>
      <c r="RRB28" s="367"/>
      <c r="RRC28" s="368"/>
      <c r="RRD28" s="369"/>
      <c r="RRE28" s="361"/>
      <c r="RRF28" s="361"/>
      <c r="RRG28" s="362"/>
      <c r="RRH28" s="363"/>
      <c r="RRI28" s="364"/>
      <c r="RRJ28" s="365"/>
      <c r="RRK28" s="366"/>
      <c r="RRL28" s="367"/>
      <c r="RRM28" s="368"/>
      <c r="RRN28" s="369"/>
      <c r="RRO28" s="361"/>
      <c r="RRP28" s="361"/>
      <c r="RRQ28" s="362"/>
      <c r="RRR28" s="363"/>
      <c r="RRS28" s="364"/>
      <c r="RRT28" s="365"/>
      <c r="RRU28" s="366"/>
      <c r="RRV28" s="367"/>
      <c r="RRW28" s="368"/>
      <c r="RRX28" s="369"/>
      <c r="RRY28" s="361"/>
      <c r="RRZ28" s="361"/>
      <c r="RSA28" s="362"/>
      <c r="RSB28" s="363"/>
      <c r="RSC28" s="364"/>
      <c r="RSD28" s="365"/>
      <c r="RSE28" s="366"/>
      <c r="RSF28" s="367"/>
      <c r="RSG28" s="368"/>
      <c r="RSH28" s="369"/>
      <c r="RSI28" s="361"/>
      <c r="RSJ28" s="361"/>
      <c r="RSK28" s="362"/>
      <c r="RSL28" s="363"/>
      <c r="RSM28" s="364"/>
      <c r="RSN28" s="365"/>
      <c r="RSO28" s="366"/>
      <c r="RSP28" s="367"/>
      <c r="RSQ28" s="368"/>
      <c r="RSR28" s="369"/>
      <c r="RSS28" s="361"/>
      <c r="RST28" s="361"/>
      <c r="RSU28" s="362"/>
      <c r="RSV28" s="363"/>
      <c r="RSW28" s="364"/>
      <c r="RSX28" s="365"/>
      <c r="RSY28" s="366"/>
      <c r="RSZ28" s="367"/>
      <c r="RTA28" s="368"/>
      <c r="RTB28" s="369"/>
      <c r="RTC28" s="361"/>
      <c r="RTD28" s="361"/>
      <c r="RTE28" s="362"/>
      <c r="RTF28" s="363"/>
      <c r="RTG28" s="364"/>
      <c r="RTH28" s="365"/>
      <c r="RTI28" s="366"/>
      <c r="RTJ28" s="367"/>
      <c r="RTK28" s="368"/>
      <c r="RTL28" s="369"/>
      <c r="RTM28" s="361"/>
      <c r="RTN28" s="361"/>
      <c r="RTO28" s="362"/>
      <c r="RTP28" s="363"/>
      <c r="RTQ28" s="364"/>
      <c r="RTR28" s="365"/>
      <c r="RTS28" s="366"/>
      <c r="RTT28" s="367"/>
      <c r="RTU28" s="368"/>
      <c r="RTV28" s="369"/>
      <c r="RTW28" s="361"/>
      <c r="RTX28" s="361"/>
      <c r="RTY28" s="362"/>
      <c r="RTZ28" s="363"/>
      <c r="RUA28" s="364"/>
      <c r="RUB28" s="365"/>
      <c r="RUC28" s="366"/>
      <c r="RUD28" s="367"/>
      <c r="RUE28" s="368"/>
      <c r="RUF28" s="369"/>
      <c r="RUG28" s="361"/>
      <c r="RUH28" s="361"/>
      <c r="RUI28" s="362"/>
      <c r="RUJ28" s="363"/>
      <c r="RUK28" s="364"/>
      <c r="RUL28" s="365"/>
      <c r="RUM28" s="366"/>
      <c r="RUN28" s="367"/>
      <c r="RUO28" s="368"/>
      <c r="RUP28" s="369"/>
      <c r="RUQ28" s="361"/>
      <c r="RUR28" s="361"/>
      <c r="RUS28" s="362"/>
      <c r="RUT28" s="363"/>
      <c r="RUU28" s="364"/>
      <c r="RUV28" s="365"/>
      <c r="RUW28" s="366"/>
      <c r="RUX28" s="367"/>
      <c r="RUY28" s="368"/>
      <c r="RUZ28" s="369"/>
      <c r="RVA28" s="361"/>
      <c r="RVB28" s="361"/>
      <c r="RVC28" s="362"/>
      <c r="RVD28" s="363"/>
      <c r="RVE28" s="364"/>
      <c r="RVF28" s="365"/>
      <c r="RVG28" s="366"/>
      <c r="RVH28" s="367"/>
      <c r="RVI28" s="368"/>
      <c r="RVJ28" s="369"/>
      <c r="RVK28" s="361"/>
      <c r="RVL28" s="361"/>
      <c r="RVM28" s="362"/>
      <c r="RVN28" s="363"/>
      <c r="RVO28" s="364"/>
      <c r="RVP28" s="365"/>
      <c r="RVQ28" s="366"/>
      <c r="RVR28" s="367"/>
      <c r="RVS28" s="368"/>
      <c r="RVT28" s="369"/>
      <c r="RVU28" s="361"/>
      <c r="RVV28" s="361"/>
      <c r="RVW28" s="362"/>
      <c r="RVX28" s="363"/>
      <c r="RVY28" s="364"/>
      <c r="RVZ28" s="365"/>
      <c r="RWA28" s="366"/>
      <c r="RWB28" s="367"/>
      <c r="RWC28" s="368"/>
      <c r="RWD28" s="369"/>
      <c r="RWE28" s="361"/>
      <c r="RWF28" s="361"/>
      <c r="RWG28" s="362"/>
      <c r="RWH28" s="363"/>
      <c r="RWI28" s="364"/>
      <c r="RWJ28" s="365"/>
      <c r="RWK28" s="366"/>
      <c r="RWL28" s="367"/>
      <c r="RWM28" s="368"/>
      <c r="RWN28" s="369"/>
      <c r="RWO28" s="361"/>
      <c r="RWP28" s="361"/>
      <c r="RWQ28" s="362"/>
      <c r="RWR28" s="363"/>
      <c r="RWS28" s="364"/>
      <c r="RWT28" s="365"/>
      <c r="RWU28" s="366"/>
      <c r="RWV28" s="367"/>
      <c r="RWW28" s="368"/>
      <c r="RWX28" s="369"/>
      <c r="RWY28" s="361"/>
      <c r="RWZ28" s="361"/>
      <c r="RXA28" s="362"/>
      <c r="RXB28" s="363"/>
      <c r="RXC28" s="364"/>
      <c r="RXD28" s="365"/>
      <c r="RXE28" s="366"/>
      <c r="RXF28" s="367"/>
      <c r="RXG28" s="368"/>
      <c r="RXH28" s="369"/>
      <c r="RXI28" s="361"/>
      <c r="RXJ28" s="361"/>
      <c r="RXK28" s="362"/>
      <c r="RXL28" s="363"/>
      <c r="RXM28" s="364"/>
      <c r="RXN28" s="365"/>
      <c r="RXO28" s="366"/>
      <c r="RXP28" s="367"/>
      <c r="RXQ28" s="368"/>
      <c r="RXR28" s="369"/>
      <c r="RXS28" s="361"/>
      <c r="RXT28" s="361"/>
      <c r="RXU28" s="362"/>
      <c r="RXV28" s="363"/>
      <c r="RXW28" s="364"/>
      <c r="RXX28" s="365"/>
      <c r="RXY28" s="366"/>
      <c r="RXZ28" s="367"/>
      <c r="RYA28" s="368"/>
      <c r="RYB28" s="369"/>
      <c r="RYC28" s="361"/>
      <c r="RYD28" s="361"/>
      <c r="RYE28" s="362"/>
      <c r="RYF28" s="363"/>
      <c r="RYG28" s="364"/>
      <c r="RYH28" s="365"/>
      <c r="RYI28" s="366"/>
      <c r="RYJ28" s="367"/>
      <c r="RYK28" s="368"/>
      <c r="RYL28" s="369"/>
      <c r="RYM28" s="361"/>
      <c r="RYN28" s="361"/>
      <c r="RYO28" s="362"/>
      <c r="RYP28" s="363"/>
      <c r="RYQ28" s="364"/>
      <c r="RYR28" s="365"/>
      <c r="RYS28" s="366"/>
      <c r="RYT28" s="367"/>
      <c r="RYU28" s="368"/>
      <c r="RYV28" s="369"/>
      <c r="RYW28" s="361"/>
      <c r="RYX28" s="361"/>
      <c r="RYY28" s="362"/>
      <c r="RYZ28" s="363"/>
      <c r="RZA28" s="364"/>
      <c r="RZB28" s="365"/>
      <c r="RZC28" s="366"/>
      <c r="RZD28" s="367"/>
      <c r="RZE28" s="368"/>
      <c r="RZF28" s="369"/>
      <c r="RZG28" s="361"/>
      <c r="RZH28" s="361"/>
      <c r="RZI28" s="362"/>
      <c r="RZJ28" s="363"/>
      <c r="RZK28" s="364"/>
      <c r="RZL28" s="365"/>
      <c r="RZM28" s="366"/>
      <c r="RZN28" s="367"/>
      <c r="RZO28" s="368"/>
      <c r="RZP28" s="369"/>
      <c r="RZQ28" s="361"/>
      <c r="RZR28" s="361"/>
      <c r="RZS28" s="362"/>
      <c r="RZT28" s="363"/>
      <c r="RZU28" s="364"/>
      <c r="RZV28" s="365"/>
      <c r="RZW28" s="366"/>
      <c r="RZX28" s="367"/>
      <c r="RZY28" s="368"/>
      <c r="RZZ28" s="369"/>
      <c r="SAA28" s="361"/>
      <c r="SAB28" s="361"/>
      <c r="SAC28" s="362"/>
      <c r="SAD28" s="363"/>
      <c r="SAE28" s="364"/>
      <c r="SAF28" s="365"/>
      <c r="SAG28" s="366"/>
      <c r="SAH28" s="367"/>
      <c r="SAI28" s="368"/>
      <c r="SAJ28" s="369"/>
      <c r="SAK28" s="361"/>
      <c r="SAL28" s="361"/>
      <c r="SAM28" s="362"/>
      <c r="SAN28" s="363"/>
      <c r="SAO28" s="364"/>
      <c r="SAP28" s="365"/>
      <c r="SAQ28" s="366"/>
      <c r="SAR28" s="367"/>
      <c r="SAS28" s="368"/>
      <c r="SAT28" s="369"/>
      <c r="SAU28" s="361"/>
      <c r="SAV28" s="361"/>
      <c r="SAW28" s="362"/>
      <c r="SAX28" s="363"/>
      <c r="SAY28" s="364"/>
      <c r="SAZ28" s="365"/>
      <c r="SBA28" s="366"/>
      <c r="SBB28" s="367"/>
      <c r="SBC28" s="368"/>
      <c r="SBD28" s="369"/>
      <c r="SBE28" s="361"/>
      <c r="SBF28" s="361"/>
      <c r="SBG28" s="362"/>
      <c r="SBH28" s="363"/>
      <c r="SBI28" s="364"/>
      <c r="SBJ28" s="365"/>
      <c r="SBK28" s="366"/>
      <c r="SBL28" s="367"/>
      <c r="SBM28" s="368"/>
      <c r="SBN28" s="369"/>
      <c r="SBO28" s="361"/>
      <c r="SBP28" s="361"/>
      <c r="SBQ28" s="362"/>
      <c r="SBR28" s="363"/>
      <c r="SBS28" s="364"/>
      <c r="SBT28" s="365"/>
      <c r="SBU28" s="366"/>
      <c r="SBV28" s="367"/>
      <c r="SBW28" s="368"/>
      <c r="SBX28" s="369"/>
      <c r="SBY28" s="361"/>
      <c r="SBZ28" s="361"/>
      <c r="SCA28" s="362"/>
      <c r="SCB28" s="363"/>
      <c r="SCC28" s="364"/>
      <c r="SCD28" s="365"/>
      <c r="SCE28" s="366"/>
      <c r="SCF28" s="367"/>
      <c r="SCG28" s="368"/>
      <c r="SCH28" s="369"/>
      <c r="SCI28" s="361"/>
      <c r="SCJ28" s="361"/>
      <c r="SCK28" s="362"/>
      <c r="SCL28" s="363"/>
      <c r="SCM28" s="364"/>
      <c r="SCN28" s="365"/>
      <c r="SCO28" s="366"/>
      <c r="SCP28" s="367"/>
      <c r="SCQ28" s="368"/>
      <c r="SCR28" s="369"/>
      <c r="SCS28" s="361"/>
      <c r="SCT28" s="361"/>
      <c r="SCU28" s="362"/>
      <c r="SCV28" s="363"/>
      <c r="SCW28" s="364"/>
      <c r="SCX28" s="365"/>
      <c r="SCY28" s="366"/>
      <c r="SCZ28" s="367"/>
      <c r="SDA28" s="368"/>
      <c r="SDB28" s="369"/>
      <c r="SDC28" s="361"/>
      <c r="SDD28" s="361"/>
      <c r="SDE28" s="362"/>
      <c r="SDF28" s="363"/>
      <c r="SDG28" s="364"/>
      <c r="SDH28" s="365"/>
      <c r="SDI28" s="366"/>
      <c r="SDJ28" s="367"/>
      <c r="SDK28" s="368"/>
      <c r="SDL28" s="369"/>
      <c r="SDM28" s="361"/>
      <c r="SDN28" s="361"/>
      <c r="SDO28" s="362"/>
      <c r="SDP28" s="363"/>
      <c r="SDQ28" s="364"/>
      <c r="SDR28" s="365"/>
      <c r="SDS28" s="366"/>
      <c r="SDT28" s="367"/>
      <c r="SDU28" s="368"/>
      <c r="SDV28" s="369"/>
      <c r="SDW28" s="361"/>
      <c r="SDX28" s="361"/>
      <c r="SDY28" s="362"/>
      <c r="SDZ28" s="363"/>
      <c r="SEA28" s="364"/>
      <c r="SEB28" s="365"/>
      <c r="SEC28" s="366"/>
      <c r="SED28" s="367"/>
      <c r="SEE28" s="368"/>
      <c r="SEF28" s="369"/>
      <c r="SEG28" s="361"/>
      <c r="SEH28" s="361"/>
      <c r="SEI28" s="362"/>
      <c r="SEJ28" s="363"/>
      <c r="SEK28" s="364"/>
      <c r="SEL28" s="365"/>
      <c r="SEM28" s="366"/>
      <c r="SEN28" s="367"/>
      <c r="SEO28" s="368"/>
      <c r="SEP28" s="369"/>
      <c r="SEQ28" s="361"/>
      <c r="SER28" s="361"/>
      <c r="SES28" s="362"/>
      <c r="SET28" s="363"/>
      <c r="SEU28" s="364"/>
      <c r="SEV28" s="365"/>
      <c r="SEW28" s="366"/>
      <c r="SEX28" s="367"/>
      <c r="SEY28" s="368"/>
      <c r="SEZ28" s="369"/>
      <c r="SFA28" s="361"/>
      <c r="SFB28" s="361"/>
      <c r="SFC28" s="362"/>
      <c r="SFD28" s="363"/>
      <c r="SFE28" s="364"/>
      <c r="SFF28" s="365"/>
      <c r="SFG28" s="366"/>
      <c r="SFH28" s="367"/>
      <c r="SFI28" s="368"/>
      <c r="SFJ28" s="369"/>
      <c r="SFK28" s="361"/>
      <c r="SFL28" s="361"/>
      <c r="SFM28" s="362"/>
      <c r="SFN28" s="363"/>
      <c r="SFO28" s="364"/>
      <c r="SFP28" s="365"/>
      <c r="SFQ28" s="366"/>
      <c r="SFR28" s="367"/>
      <c r="SFS28" s="368"/>
      <c r="SFT28" s="369"/>
      <c r="SFU28" s="361"/>
      <c r="SFV28" s="361"/>
      <c r="SFW28" s="362"/>
      <c r="SFX28" s="363"/>
      <c r="SFY28" s="364"/>
      <c r="SFZ28" s="365"/>
      <c r="SGA28" s="366"/>
      <c r="SGB28" s="367"/>
      <c r="SGC28" s="368"/>
      <c r="SGD28" s="369"/>
      <c r="SGE28" s="361"/>
      <c r="SGF28" s="361"/>
      <c r="SGG28" s="362"/>
      <c r="SGH28" s="363"/>
      <c r="SGI28" s="364"/>
      <c r="SGJ28" s="365"/>
      <c r="SGK28" s="366"/>
      <c r="SGL28" s="367"/>
      <c r="SGM28" s="368"/>
      <c r="SGN28" s="369"/>
      <c r="SGO28" s="361"/>
      <c r="SGP28" s="361"/>
      <c r="SGQ28" s="362"/>
      <c r="SGR28" s="363"/>
      <c r="SGS28" s="364"/>
      <c r="SGT28" s="365"/>
      <c r="SGU28" s="366"/>
      <c r="SGV28" s="367"/>
      <c r="SGW28" s="368"/>
      <c r="SGX28" s="369"/>
      <c r="SGY28" s="361"/>
      <c r="SGZ28" s="361"/>
      <c r="SHA28" s="362"/>
      <c r="SHB28" s="363"/>
      <c r="SHC28" s="364"/>
      <c r="SHD28" s="365"/>
      <c r="SHE28" s="366"/>
      <c r="SHF28" s="367"/>
      <c r="SHG28" s="368"/>
      <c r="SHH28" s="369"/>
      <c r="SHI28" s="361"/>
      <c r="SHJ28" s="361"/>
      <c r="SHK28" s="362"/>
      <c r="SHL28" s="363"/>
      <c r="SHM28" s="364"/>
      <c r="SHN28" s="365"/>
      <c r="SHO28" s="366"/>
      <c r="SHP28" s="367"/>
      <c r="SHQ28" s="368"/>
      <c r="SHR28" s="369"/>
      <c r="SHS28" s="361"/>
      <c r="SHT28" s="361"/>
      <c r="SHU28" s="362"/>
      <c r="SHV28" s="363"/>
      <c r="SHW28" s="364"/>
      <c r="SHX28" s="365"/>
      <c r="SHY28" s="366"/>
      <c r="SHZ28" s="367"/>
      <c r="SIA28" s="368"/>
      <c r="SIB28" s="369"/>
      <c r="SIC28" s="361"/>
      <c r="SID28" s="361"/>
      <c r="SIE28" s="362"/>
      <c r="SIF28" s="363"/>
      <c r="SIG28" s="364"/>
      <c r="SIH28" s="365"/>
      <c r="SII28" s="366"/>
      <c r="SIJ28" s="367"/>
      <c r="SIK28" s="368"/>
      <c r="SIL28" s="369"/>
      <c r="SIM28" s="361"/>
      <c r="SIN28" s="361"/>
      <c r="SIO28" s="362"/>
      <c r="SIP28" s="363"/>
      <c r="SIQ28" s="364"/>
      <c r="SIR28" s="365"/>
      <c r="SIS28" s="366"/>
      <c r="SIT28" s="367"/>
      <c r="SIU28" s="368"/>
      <c r="SIV28" s="369"/>
      <c r="SIW28" s="361"/>
      <c r="SIX28" s="361"/>
      <c r="SIY28" s="362"/>
      <c r="SIZ28" s="363"/>
      <c r="SJA28" s="364"/>
      <c r="SJB28" s="365"/>
      <c r="SJC28" s="366"/>
      <c r="SJD28" s="367"/>
      <c r="SJE28" s="368"/>
      <c r="SJF28" s="369"/>
      <c r="SJG28" s="361"/>
      <c r="SJH28" s="361"/>
      <c r="SJI28" s="362"/>
      <c r="SJJ28" s="363"/>
      <c r="SJK28" s="364"/>
      <c r="SJL28" s="365"/>
      <c r="SJM28" s="366"/>
      <c r="SJN28" s="367"/>
      <c r="SJO28" s="368"/>
      <c r="SJP28" s="369"/>
      <c r="SJQ28" s="361"/>
      <c r="SJR28" s="361"/>
      <c r="SJS28" s="362"/>
      <c r="SJT28" s="363"/>
      <c r="SJU28" s="364"/>
      <c r="SJV28" s="365"/>
      <c r="SJW28" s="366"/>
      <c r="SJX28" s="367"/>
      <c r="SJY28" s="368"/>
      <c r="SJZ28" s="369"/>
      <c r="SKA28" s="361"/>
      <c r="SKB28" s="361"/>
      <c r="SKC28" s="362"/>
      <c r="SKD28" s="363"/>
      <c r="SKE28" s="364"/>
      <c r="SKF28" s="365"/>
      <c r="SKG28" s="366"/>
      <c r="SKH28" s="367"/>
      <c r="SKI28" s="368"/>
      <c r="SKJ28" s="369"/>
      <c r="SKK28" s="361"/>
      <c r="SKL28" s="361"/>
      <c r="SKM28" s="362"/>
      <c r="SKN28" s="363"/>
      <c r="SKO28" s="364"/>
      <c r="SKP28" s="365"/>
      <c r="SKQ28" s="366"/>
      <c r="SKR28" s="367"/>
      <c r="SKS28" s="368"/>
      <c r="SKT28" s="369"/>
      <c r="SKU28" s="361"/>
      <c r="SKV28" s="361"/>
      <c r="SKW28" s="362"/>
      <c r="SKX28" s="363"/>
      <c r="SKY28" s="364"/>
      <c r="SKZ28" s="365"/>
      <c r="SLA28" s="366"/>
      <c r="SLB28" s="367"/>
      <c r="SLC28" s="368"/>
      <c r="SLD28" s="369"/>
      <c r="SLE28" s="361"/>
      <c r="SLF28" s="361"/>
      <c r="SLG28" s="362"/>
      <c r="SLH28" s="363"/>
      <c r="SLI28" s="364"/>
      <c r="SLJ28" s="365"/>
      <c r="SLK28" s="366"/>
      <c r="SLL28" s="367"/>
      <c r="SLM28" s="368"/>
      <c r="SLN28" s="369"/>
      <c r="SLO28" s="361"/>
      <c r="SLP28" s="361"/>
      <c r="SLQ28" s="362"/>
      <c r="SLR28" s="363"/>
      <c r="SLS28" s="364"/>
      <c r="SLT28" s="365"/>
      <c r="SLU28" s="366"/>
      <c r="SLV28" s="367"/>
      <c r="SLW28" s="368"/>
      <c r="SLX28" s="369"/>
      <c r="SLY28" s="361"/>
      <c r="SLZ28" s="361"/>
      <c r="SMA28" s="362"/>
      <c r="SMB28" s="363"/>
      <c r="SMC28" s="364"/>
      <c r="SMD28" s="365"/>
      <c r="SME28" s="366"/>
      <c r="SMF28" s="367"/>
      <c r="SMG28" s="368"/>
      <c r="SMH28" s="369"/>
      <c r="SMI28" s="361"/>
      <c r="SMJ28" s="361"/>
      <c r="SMK28" s="362"/>
      <c r="SML28" s="363"/>
      <c r="SMM28" s="364"/>
      <c r="SMN28" s="365"/>
      <c r="SMO28" s="366"/>
      <c r="SMP28" s="367"/>
      <c r="SMQ28" s="368"/>
      <c r="SMR28" s="369"/>
      <c r="SMS28" s="361"/>
      <c r="SMT28" s="361"/>
      <c r="SMU28" s="362"/>
      <c r="SMV28" s="363"/>
      <c r="SMW28" s="364"/>
      <c r="SMX28" s="365"/>
      <c r="SMY28" s="366"/>
      <c r="SMZ28" s="367"/>
      <c r="SNA28" s="368"/>
      <c r="SNB28" s="369"/>
      <c r="SNC28" s="361"/>
      <c r="SND28" s="361"/>
      <c r="SNE28" s="362"/>
      <c r="SNF28" s="363"/>
      <c r="SNG28" s="364"/>
      <c r="SNH28" s="365"/>
      <c r="SNI28" s="366"/>
      <c r="SNJ28" s="367"/>
      <c r="SNK28" s="368"/>
      <c r="SNL28" s="369"/>
      <c r="SNM28" s="361"/>
      <c r="SNN28" s="361"/>
      <c r="SNO28" s="362"/>
      <c r="SNP28" s="363"/>
      <c r="SNQ28" s="364"/>
      <c r="SNR28" s="365"/>
      <c r="SNS28" s="366"/>
      <c r="SNT28" s="367"/>
      <c r="SNU28" s="368"/>
      <c r="SNV28" s="369"/>
      <c r="SNW28" s="361"/>
      <c r="SNX28" s="361"/>
      <c r="SNY28" s="362"/>
      <c r="SNZ28" s="363"/>
      <c r="SOA28" s="364"/>
      <c r="SOB28" s="365"/>
      <c r="SOC28" s="366"/>
      <c r="SOD28" s="367"/>
      <c r="SOE28" s="368"/>
      <c r="SOF28" s="369"/>
      <c r="SOG28" s="361"/>
      <c r="SOH28" s="361"/>
      <c r="SOI28" s="362"/>
      <c r="SOJ28" s="363"/>
      <c r="SOK28" s="364"/>
      <c r="SOL28" s="365"/>
      <c r="SOM28" s="366"/>
      <c r="SON28" s="367"/>
      <c r="SOO28" s="368"/>
      <c r="SOP28" s="369"/>
      <c r="SOQ28" s="361"/>
      <c r="SOR28" s="361"/>
      <c r="SOS28" s="362"/>
      <c r="SOT28" s="363"/>
      <c r="SOU28" s="364"/>
      <c r="SOV28" s="365"/>
      <c r="SOW28" s="366"/>
      <c r="SOX28" s="367"/>
      <c r="SOY28" s="368"/>
      <c r="SOZ28" s="369"/>
      <c r="SPA28" s="361"/>
      <c r="SPB28" s="361"/>
      <c r="SPC28" s="362"/>
      <c r="SPD28" s="363"/>
      <c r="SPE28" s="364"/>
      <c r="SPF28" s="365"/>
      <c r="SPG28" s="366"/>
      <c r="SPH28" s="367"/>
      <c r="SPI28" s="368"/>
      <c r="SPJ28" s="369"/>
      <c r="SPK28" s="361"/>
      <c r="SPL28" s="361"/>
      <c r="SPM28" s="362"/>
      <c r="SPN28" s="363"/>
      <c r="SPO28" s="364"/>
      <c r="SPP28" s="365"/>
      <c r="SPQ28" s="366"/>
      <c r="SPR28" s="367"/>
      <c r="SPS28" s="368"/>
      <c r="SPT28" s="369"/>
      <c r="SPU28" s="361"/>
      <c r="SPV28" s="361"/>
      <c r="SPW28" s="362"/>
      <c r="SPX28" s="363"/>
      <c r="SPY28" s="364"/>
      <c r="SPZ28" s="365"/>
      <c r="SQA28" s="366"/>
      <c r="SQB28" s="367"/>
      <c r="SQC28" s="368"/>
      <c r="SQD28" s="369"/>
      <c r="SQE28" s="361"/>
      <c r="SQF28" s="361"/>
      <c r="SQG28" s="362"/>
      <c r="SQH28" s="363"/>
      <c r="SQI28" s="364"/>
      <c r="SQJ28" s="365"/>
      <c r="SQK28" s="366"/>
      <c r="SQL28" s="367"/>
      <c r="SQM28" s="368"/>
      <c r="SQN28" s="369"/>
      <c r="SQO28" s="361"/>
      <c r="SQP28" s="361"/>
      <c r="SQQ28" s="362"/>
      <c r="SQR28" s="363"/>
      <c r="SQS28" s="364"/>
      <c r="SQT28" s="365"/>
      <c r="SQU28" s="366"/>
      <c r="SQV28" s="367"/>
      <c r="SQW28" s="368"/>
      <c r="SQX28" s="369"/>
      <c r="SQY28" s="361"/>
      <c r="SQZ28" s="361"/>
      <c r="SRA28" s="362"/>
      <c r="SRB28" s="363"/>
      <c r="SRC28" s="364"/>
      <c r="SRD28" s="365"/>
      <c r="SRE28" s="366"/>
      <c r="SRF28" s="367"/>
      <c r="SRG28" s="368"/>
      <c r="SRH28" s="369"/>
      <c r="SRI28" s="361"/>
      <c r="SRJ28" s="361"/>
      <c r="SRK28" s="362"/>
      <c r="SRL28" s="363"/>
      <c r="SRM28" s="364"/>
      <c r="SRN28" s="365"/>
      <c r="SRO28" s="366"/>
      <c r="SRP28" s="367"/>
      <c r="SRQ28" s="368"/>
      <c r="SRR28" s="369"/>
      <c r="SRS28" s="361"/>
      <c r="SRT28" s="361"/>
      <c r="SRU28" s="362"/>
      <c r="SRV28" s="363"/>
      <c r="SRW28" s="364"/>
      <c r="SRX28" s="365"/>
      <c r="SRY28" s="366"/>
      <c r="SRZ28" s="367"/>
      <c r="SSA28" s="368"/>
      <c r="SSB28" s="369"/>
      <c r="SSC28" s="361"/>
      <c r="SSD28" s="361"/>
      <c r="SSE28" s="362"/>
      <c r="SSF28" s="363"/>
      <c r="SSG28" s="364"/>
      <c r="SSH28" s="365"/>
      <c r="SSI28" s="366"/>
      <c r="SSJ28" s="367"/>
      <c r="SSK28" s="368"/>
      <c r="SSL28" s="369"/>
      <c r="SSM28" s="361"/>
      <c r="SSN28" s="361"/>
      <c r="SSO28" s="362"/>
      <c r="SSP28" s="363"/>
      <c r="SSQ28" s="364"/>
      <c r="SSR28" s="365"/>
      <c r="SSS28" s="366"/>
      <c r="SST28" s="367"/>
      <c r="SSU28" s="368"/>
      <c r="SSV28" s="369"/>
      <c r="SSW28" s="361"/>
      <c r="SSX28" s="361"/>
      <c r="SSY28" s="362"/>
      <c r="SSZ28" s="363"/>
      <c r="STA28" s="364"/>
      <c r="STB28" s="365"/>
      <c r="STC28" s="366"/>
      <c r="STD28" s="367"/>
      <c r="STE28" s="368"/>
      <c r="STF28" s="369"/>
      <c r="STG28" s="361"/>
      <c r="STH28" s="361"/>
      <c r="STI28" s="362"/>
      <c r="STJ28" s="363"/>
      <c r="STK28" s="364"/>
      <c r="STL28" s="365"/>
      <c r="STM28" s="366"/>
      <c r="STN28" s="367"/>
      <c r="STO28" s="368"/>
      <c r="STP28" s="369"/>
      <c r="STQ28" s="361"/>
      <c r="STR28" s="361"/>
      <c r="STS28" s="362"/>
      <c r="STT28" s="363"/>
      <c r="STU28" s="364"/>
      <c r="STV28" s="365"/>
      <c r="STW28" s="366"/>
      <c r="STX28" s="367"/>
      <c r="STY28" s="368"/>
      <c r="STZ28" s="369"/>
      <c r="SUA28" s="361"/>
      <c r="SUB28" s="361"/>
      <c r="SUC28" s="362"/>
      <c r="SUD28" s="363"/>
      <c r="SUE28" s="364"/>
      <c r="SUF28" s="365"/>
      <c r="SUG28" s="366"/>
      <c r="SUH28" s="367"/>
      <c r="SUI28" s="368"/>
      <c r="SUJ28" s="369"/>
      <c r="SUK28" s="361"/>
      <c r="SUL28" s="361"/>
      <c r="SUM28" s="362"/>
      <c r="SUN28" s="363"/>
      <c r="SUO28" s="364"/>
      <c r="SUP28" s="365"/>
      <c r="SUQ28" s="366"/>
      <c r="SUR28" s="367"/>
      <c r="SUS28" s="368"/>
      <c r="SUT28" s="369"/>
      <c r="SUU28" s="361"/>
      <c r="SUV28" s="361"/>
      <c r="SUW28" s="362"/>
      <c r="SUX28" s="363"/>
      <c r="SUY28" s="364"/>
      <c r="SUZ28" s="365"/>
      <c r="SVA28" s="366"/>
      <c r="SVB28" s="367"/>
      <c r="SVC28" s="368"/>
      <c r="SVD28" s="369"/>
      <c r="SVE28" s="361"/>
      <c r="SVF28" s="361"/>
      <c r="SVG28" s="362"/>
      <c r="SVH28" s="363"/>
      <c r="SVI28" s="364"/>
      <c r="SVJ28" s="365"/>
      <c r="SVK28" s="366"/>
      <c r="SVL28" s="367"/>
      <c r="SVM28" s="368"/>
      <c r="SVN28" s="369"/>
      <c r="SVO28" s="361"/>
      <c r="SVP28" s="361"/>
      <c r="SVQ28" s="362"/>
      <c r="SVR28" s="363"/>
      <c r="SVS28" s="364"/>
      <c r="SVT28" s="365"/>
      <c r="SVU28" s="366"/>
      <c r="SVV28" s="367"/>
      <c r="SVW28" s="368"/>
      <c r="SVX28" s="369"/>
      <c r="SVY28" s="361"/>
      <c r="SVZ28" s="361"/>
      <c r="SWA28" s="362"/>
      <c r="SWB28" s="363"/>
      <c r="SWC28" s="364"/>
      <c r="SWD28" s="365"/>
      <c r="SWE28" s="366"/>
      <c r="SWF28" s="367"/>
      <c r="SWG28" s="368"/>
      <c r="SWH28" s="369"/>
      <c r="SWI28" s="361"/>
      <c r="SWJ28" s="361"/>
      <c r="SWK28" s="362"/>
      <c r="SWL28" s="363"/>
      <c r="SWM28" s="364"/>
      <c r="SWN28" s="365"/>
      <c r="SWO28" s="366"/>
      <c r="SWP28" s="367"/>
      <c r="SWQ28" s="368"/>
      <c r="SWR28" s="369"/>
      <c r="SWS28" s="361"/>
      <c r="SWT28" s="361"/>
      <c r="SWU28" s="362"/>
      <c r="SWV28" s="363"/>
      <c r="SWW28" s="364"/>
      <c r="SWX28" s="365"/>
      <c r="SWY28" s="366"/>
      <c r="SWZ28" s="367"/>
      <c r="SXA28" s="368"/>
      <c r="SXB28" s="369"/>
      <c r="SXC28" s="361"/>
      <c r="SXD28" s="361"/>
      <c r="SXE28" s="362"/>
      <c r="SXF28" s="363"/>
      <c r="SXG28" s="364"/>
      <c r="SXH28" s="365"/>
      <c r="SXI28" s="366"/>
      <c r="SXJ28" s="367"/>
      <c r="SXK28" s="368"/>
      <c r="SXL28" s="369"/>
      <c r="SXM28" s="361"/>
      <c r="SXN28" s="361"/>
      <c r="SXO28" s="362"/>
      <c r="SXP28" s="363"/>
      <c r="SXQ28" s="364"/>
      <c r="SXR28" s="365"/>
      <c r="SXS28" s="366"/>
      <c r="SXT28" s="367"/>
      <c r="SXU28" s="368"/>
      <c r="SXV28" s="369"/>
      <c r="SXW28" s="361"/>
      <c r="SXX28" s="361"/>
      <c r="SXY28" s="362"/>
      <c r="SXZ28" s="363"/>
      <c r="SYA28" s="364"/>
      <c r="SYB28" s="365"/>
      <c r="SYC28" s="366"/>
      <c r="SYD28" s="367"/>
      <c r="SYE28" s="368"/>
      <c r="SYF28" s="369"/>
      <c r="SYG28" s="361"/>
      <c r="SYH28" s="361"/>
      <c r="SYI28" s="362"/>
      <c r="SYJ28" s="363"/>
      <c r="SYK28" s="364"/>
      <c r="SYL28" s="365"/>
      <c r="SYM28" s="366"/>
      <c r="SYN28" s="367"/>
      <c r="SYO28" s="368"/>
      <c r="SYP28" s="369"/>
      <c r="SYQ28" s="361"/>
      <c r="SYR28" s="361"/>
      <c r="SYS28" s="362"/>
      <c r="SYT28" s="363"/>
      <c r="SYU28" s="364"/>
      <c r="SYV28" s="365"/>
      <c r="SYW28" s="366"/>
      <c r="SYX28" s="367"/>
      <c r="SYY28" s="368"/>
      <c r="SYZ28" s="369"/>
      <c r="SZA28" s="361"/>
      <c r="SZB28" s="361"/>
      <c r="SZC28" s="362"/>
      <c r="SZD28" s="363"/>
      <c r="SZE28" s="364"/>
      <c r="SZF28" s="365"/>
      <c r="SZG28" s="366"/>
      <c r="SZH28" s="367"/>
      <c r="SZI28" s="368"/>
      <c r="SZJ28" s="369"/>
      <c r="SZK28" s="361"/>
      <c r="SZL28" s="361"/>
      <c r="SZM28" s="362"/>
      <c r="SZN28" s="363"/>
      <c r="SZO28" s="364"/>
      <c r="SZP28" s="365"/>
      <c r="SZQ28" s="366"/>
      <c r="SZR28" s="367"/>
      <c r="SZS28" s="368"/>
      <c r="SZT28" s="369"/>
      <c r="SZU28" s="361"/>
      <c r="SZV28" s="361"/>
      <c r="SZW28" s="362"/>
      <c r="SZX28" s="363"/>
      <c r="SZY28" s="364"/>
      <c r="SZZ28" s="365"/>
      <c r="TAA28" s="366"/>
      <c r="TAB28" s="367"/>
      <c r="TAC28" s="368"/>
      <c r="TAD28" s="369"/>
      <c r="TAE28" s="361"/>
      <c r="TAF28" s="361"/>
      <c r="TAG28" s="362"/>
      <c r="TAH28" s="363"/>
      <c r="TAI28" s="364"/>
      <c r="TAJ28" s="365"/>
      <c r="TAK28" s="366"/>
      <c r="TAL28" s="367"/>
      <c r="TAM28" s="368"/>
      <c r="TAN28" s="369"/>
      <c r="TAO28" s="361"/>
      <c r="TAP28" s="361"/>
      <c r="TAQ28" s="362"/>
      <c r="TAR28" s="363"/>
      <c r="TAS28" s="364"/>
      <c r="TAT28" s="365"/>
      <c r="TAU28" s="366"/>
      <c r="TAV28" s="367"/>
      <c r="TAW28" s="368"/>
      <c r="TAX28" s="369"/>
      <c r="TAY28" s="361"/>
      <c r="TAZ28" s="361"/>
      <c r="TBA28" s="362"/>
      <c r="TBB28" s="363"/>
      <c r="TBC28" s="364"/>
      <c r="TBD28" s="365"/>
      <c r="TBE28" s="366"/>
      <c r="TBF28" s="367"/>
      <c r="TBG28" s="368"/>
      <c r="TBH28" s="369"/>
      <c r="TBI28" s="361"/>
      <c r="TBJ28" s="361"/>
      <c r="TBK28" s="362"/>
      <c r="TBL28" s="363"/>
      <c r="TBM28" s="364"/>
      <c r="TBN28" s="365"/>
      <c r="TBO28" s="366"/>
      <c r="TBP28" s="367"/>
      <c r="TBQ28" s="368"/>
      <c r="TBR28" s="369"/>
      <c r="TBS28" s="361"/>
      <c r="TBT28" s="361"/>
      <c r="TBU28" s="362"/>
      <c r="TBV28" s="363"/>
      <c r="TBW28" s="364"/>
      <c r="TBX28" s="365"/>
      <c r="TBY28" s="366"/>
      <c r="TBZ28" s="367"/>
      <c r="TCA28" s="368"/>
      <c r="TCB28" s="369"/>
      <c r="TCC28" s="361"/>
      <c r="TCD28" s="361"/>
      <c r="TCE28" s="362"/>
      <c r="TCF28" s="363"/>
      <c r="TCG28" s="364"/>
      <c r="TCH28" s="365"/>
      <c r="TCI28" s="366"/>
      <c r="TCJ28" s="367"/>
      <c r="TCK28" s="368"/>
      <c r="TCL28" s="369"/>
      <c r="TCM28" s="361"/>
      <c r="TCN28" s="361"/>
      <c r="TCO28" s="362"/>
      <c r="TCP28" s="363"/>
      <c r="TCQ28" s="364"/>
      <c r="TCR28" s="365"/>
      <c r="TCS28" s="366"/>
      <c r="TCT28" s="367"/>
      <c r="TCU28" s="368"/>
      <c r="TCV28" s="369"/>
      <c r="TCW28" s="361"/>
      <c r="TCX28" s="361"/>
      <c r="TCY28" s="362"/>
      <c r="TCZ28" s="363"/>
      <c r="TDA28" s="364"/>
      <c r="TDB28" s="365"/>
      <c r="TDC28" s="366"/>
      <c r="TDD28" s="367"/>
      <c r="TDE28" s="368"/>
      <c r="TDF28" s="369"/>
      <c r="TDG28" s="361"/>
      <c r="TDH28" s="361"/>
      <c r="TDI28" s="362"/>
      <c r="TDJ28" s="363"/>
      <c r="TDK28" s="364"/>
      <c r="TDL28" s="365"/>
      <c r="TDM28" s="366"/>
      <c r="TDN28" s="367"/>
      <c r="TDO28" s="368"/>
      <c r="TDP28" s="369"/>
      <c r="TDQ28" s="361"/>
      <c r="TDR28" s="361"/>
      <c r="TDS28" s="362"/>
      <c r="TDT28" s="363"/>
      <c r="TDU28" s="364"/>
      <c r="TDV28" s="365"/>
      <c r="TDW28" s="366"/>
      <c r="TDX28" s="367"/>
      <c r="TDY28" s="368"/>
      <c r="TDZ28" s="369"/>
      <c r="TEA28" s="361"/>
      <c r="TEB28" s="361"/>
      <c r="TEC28" s="362"/>
      <c r="TED28" s="363"/>
      <c r="TEE28" s="364"/>
      <c r="TEF28" s="365"/>
      <c r="TEG28" s="366"/>
      <c r="TEH28" s="367"/>
      <c r="TEI28" s="368"/>
      <c r="TEJ28" s="369"/>
      <c r="TEK28" s="361"/>
      <c r="TEL28" s="361"/>
      <c r="TEM28" s="362"/>
      <c r="TEN28" s="363"/>
      <c r="TEO28" s="364"/>
      <c r="TEP28" s="365"/>
      <c r="TEQ28" s="366"/>
      <c r="TER28" s="367"/>
      <c r="TES28" s="368"/>
      <c r="TET28" s="369"/>
      <c r="TEU28" s="361"/>
      <c r="TEV28" s="361"/>
      <c r="TEW28" s="362"/>
      <c r="TEX28" s="363"/>
      <c r="TEY28" s="364"/>
      <c r="TEZ28" s="365"/>
      <c r="TFA28" s="366"/>
      <c r="TFB28" s="367"/>
      <c r="TFC28" s="368"/>
      <c r="TFD28" s="369"/>
      <c r="TFE28" s="361"/>
      <c r="TFF28" s="361"/>
      <c r="TFG28" s="362"/>
      <c r="TFH28" s="363"/>
      <c r="TFI28" s="364"/>
      <c r="TFJ28" s="365"/>
      <c r="TFK28" s="366"/>
      <c r="TFL28" s="367"/>
      <c r="TFM28" s="368"/>
      <c r="TFN28" s="369"/>
      <c r="TFO28" s="361"/>
      <c r="TFP28" s="361"/>
      <c r="TFQ28" s="362"/>
      <c r="TFR28" s="363"/>
      <c r="TFS28" s="364"/>
      <c r="TFT28" s="365"/>
      <c r="TFU28" s="366"/>
      <c r="TFV28" s="367"/>
      <c r="TFW28" s="368"/>
      <c r="TFX28" s="369"/>
      <c r="TFY28" s="361"/>
      <c r="TFZ28" s="361"/>
      <c r="TGA28" s="362"/>
      <c r="TGB28" s="363"/>
      <c r="TGC28" s="364"/>
      <c r="TGD28" s="365"/>
      <c r="TGE28" s="366"/>
      <c r="TGF28" s="367"/>
      <c r="TGG28" s="368"/>
      <c r="TGH28" s="369"/>
      <c r="TGI28" s="361"/>
      <c r="TGJ28" s="361"/>
      <c r="TGK28" s="362"/>
      <c r="TGL28" s="363"/>
      <c r="TGM28" s="364"/>
      <c r="TGN28" s="365"/>
      <c r="TGO28" s="366"/>
      <c r="TGP28" s="367"/>
      <c r="TGQ28" s="368"/>
      <c r="TGR28" s="369"/>
      <c r="TGS28" s="361"/>
      <c r="TGT28" s="361"/>
      <c r="TGU28" s="362"/>
      <c r="TGV28" s="363"/>
      <c r="TGW28" s="364"/>
      <c r="TGX28" s="365"/>
      <c r="TGY28" s="366"/>
      <c r="TGZ28" s="367"/>
      <c r="THA28" s="368"/>
      <c r="THB28" s="369"/>
      <c r="THC28" s="361"/>
      <c r="THD28" s="361"/>
      <c r="THE28" s="362"/>
      <c r="THF28" s="363"/>
      <c r="THG28" s="364"/>
      <c r="THH28" s="365"/>
      <c r="THI28" s="366"/>
      <c r="THJ28" s="367"/>
      <c r="THK28" s="368"/>
      <c r="THL28" s="369"/>
      <c r="THM28" s="361"/>
      <c r="THN28" s="361"/>
      <c r="THO28" s="362"/>
      <c r="THP28" s="363"/>
      <c r="THQ28" s="364"/>
      <c r="THR28" s="365"/>
      <c r="THS28" s="366"/>
      <c r="THT28" s="367"/>
      <c r="THU28" s="368"/>
      <c r="THV28" s="369"/>
      <c r="THW28" s="361"/>
      <c r="THX28" s="361"/>
      <c r="THY28" s="362"/>
      <c r="THZ28" s="363"/>
      <c r="TIA28" s="364"/>
      <c r="TIB28" s="365"/>
      <c r="TIC28" s="366"/>
      <c r="TID28" s="367"/>
      <c r="TIE28" s="368"/>
      <c r="TIF28" s="369"/>
      <c r="TIG28" s="361"/>
      <c r="TIH28" s="361"/>
      <c r="TII28" s="362"/>
      <c r="TIJ28" s="363"/>
      <c r="TIK28" s="364"/>
      <c r="TIL28" s="365"/>
      <c r="TIM28" s="366"/>
      <c r="TIN28" s="367"/>
      <c r="TIO28" s="368"/>
      <c r="TIP28" s="369"/>
      <c r="TIQ28" s="361"/>
      <c r="TIR28" s="361"/>
      <c r="TIS28" s="362"/>
      <c r="TIT28" s="363"/>
      <c r="TIU28" s="364"/>
      <c r="TIV28" s="365"/>
      <c r="TIW28" s="366"/>
      <c r="TIX28" s="367"/>
      <c r="TIY28" s="368"/>
      <c r="TIZ28" s="369"/>
      <c r="TJA28" s="361"/>
      <c r="TJB28" s="361"/>
      <c r="TJC28" s="362"/>
      <c r="TJD28" s="363"/>
      <c r="TJE28" s="364"/>
      <c r="TJF28" s="365"/>
      <c r="TJG28" s="366"/>
      <c r="TJH28" s="367"/>
      <c r="TJI28" s="368"/>
      <c r="TJJ28" s="369"/>
      <c r="TJK28" s="361"/>
      <c r="TJL28" s="361"/>
      <c r="TJM28" s="362"/>
      <c r="TJN28" s="363"/>
      <c r="TJO28" s="364"/>
      <c r="TJP28" s="365"/>
      <c r="TJQ28" s="366"/>
      <c r="TJR28" s="367"/>
      <c r="TJS28" s="368"/>
      <c r="TJT28" s="369"/>
      <c r="TJU28" s="361"/>
      <c r="TJV28" s="361"/>
      <c r="TJW28" s="362"/>
      <c r="TJX28" s="363"/>
      <c r="TJY28" s="364"/>
      <c r="TJZ28" s="365"/>
      <c r="TKA28" s="366"/>
      <c r="TKB28" s="367"/>
      <c r="TKC28" s="368"/>
      <c r="TKD28" s="369"/>
      <c r="TKE28" s="361"/>
      <c r="TKF28" s="361"/>
      <c r="TKG28" s="362"/>
      <c r="TKH28" s="363"/>
      <c r="TKI28" s="364"/>
      <c r="TKJ28" s="365"/>
      <c r="TKK28" s="366"/>
      <c r="TKL28" s="367"/>
      <c r="TKM28" s="368"/>
      <c r="TKN28" s="369"/>
      <c r="TKO28" s="361"/>
      <c r="TKP28" s="361"/>
      <c r="TKQ28" s="362"/>
      <c r="TKR28" s="363"/>
      <c r="TKS28" s="364"/>
      <c r="TKT28" s="365"/>
      <c r="TKU28" s="366"/>
      <c r="TKV28" s="367"/>
      <c r="TKW28" s="368"/>
      <c r="TKX28" s="369"/>
      <c r="TKY28" s="361"/>
      <c r="TKZ28" s="361"/>
      <c r="TLA28" s="362"/>
      <c r="TLB28" s="363"/>
      <c r="TLC28" s="364"/>
      <c r="TLD28" s="365"/>
      <c r="TLE28" s="366"/>
      <c r="TLF28" s="367"/>
      <c r="TLG28" s="368"/>
      <c r="TLH28" s="369"/>
      <c r="TLI28" s="361"/>
      <c r="TLJ28" s="361"/>
      <c r="TLK28" s="362"/>
      <c r="TLL28" s="363"/>
      <c r="TLM28" s="364"/>
      <c r="TLN28" s="365"/>
      <c r="TLO28" s="366"/>
      <c r="TLP28" s="367"/>
      <c r="TLQ28" s="368"/>
      <c r="TLR28" s="369"/>
      <c r="TLS28" s="361"/>
      <c r="TLT28" s="361"/>
      <c r="TLU28" s="362"/>
      <c r="TLV28" s="363"/>
      <c r="TLW28" s="364"/>
      <c r="TLX28" s="365"/>
      <c r="TLY28" s="366"/>
      <c r="TLZ28" s="367"/>
      <c r="TMA28" s="368"/>
      <c r="TMB28" s="369"/>
      <c r="TMC28" s="361"/>
      <c r="TMD28" s="361"/>
      <c r="TME28" s="362"/>
      <c r="TMF28" s="363"/>
      <c r="TMG28" s="364"/>
      <c r="TMH28" s="365"/>
      <c r="TMI28" s="366"/>
      <c r="TMJ28" s="367"/>
      <c r="TMK28" s="368"/>
      <c r="TML28" s="369"/>
      <c r="TMM28" s="361"/>
      <c r="TMN28" s="361"/>
      <c r="TMO28" s="362"/>
      <c r="TMP28" s="363"/>
      <c r="TMQ28" s="364"/>
      <c r="TMR28" s="365"/>
      <c r="TMS28" s="366"/>
      <c r="TMT28" s="367"/>
      <c r="TMU28" s="368"/>
      <c r="TMV28" s="369"/>
      <c r="TMW28" s="361"/>
      <c r="TMX28" s="361"/>
      <c r="TMY28" s="362"/>
      <c r="TMZ28" s="363"/>
      <c r="TNA28" s="364"/>
      <c r="TNB28" s="365"/>
      <c r="TNC28" s="366"/>
      <c r="TND28" s="367"/>
      <c r="TNE28" s="368"/>
      <c r="TNF28" s="369"/>
      <c r="TNG28" s="361"/>
      <c r="TNH28" s="361"/>
      <c r="TNI28" s="362"/>
      <c r="TNJ28" s="363"/>
      <c r="TNK28" s="364"/>
      <c r="TNL28" s="365"/>
      <c r="TNM28" s="366"/>
      <c r="TNN28" s="367"/>
      <c r="TNO28" s="368"/>
      <c r="TNP28" s="369"/>
      <c r="TNQ28" s="361"/>
      <c r="TNR28" s="361"/>
      <c r="TNS28" s="362"/>
      <c r="TNT28" s="363"/>
      <c r="TNU28" s="364"/>
      <c r="TNV28" s="365"/>
      <c r="TNW28" s="366"/>
      <c r="TNX28" s="367"/>
      <c r="TNY28" s="368"/>
      <c r="TNZ28" s="369"/>
      <c r="TOA28" s="361"/>
      <c r="TOB28" s="361"/>
      <c r="TOC28" s="362"/>
      <c r="TOD28" s="363"/>
      <c r="TOE28" s="364"/>
      <c r="TOF28" s="365"/>
      <c r="TOG28" s="366"/>
      <c r="TOH28" s="367"/>
      <c r="TOI28" s="368"/>
      <c r="TOJ28" s="369"/>
      <c r="TOK28" s="361"/>
      <c r="TOL28" s="361"/>
      <c r="TOM28" s="362"/>
      <c r="TON28" s="363"/>
      <c r="TOO28" s="364"/>
      <c r="TOP28" s="365"/>
      <c r="TOQ28" s="366"/>
      <c r="TOR28" s="367"/>
      <c r="TOS28" s="368"/>
      <c r="TOT28" s="369"/>
      <c r="TOU28" s="361"/>
      <c r="TOV28" s="361"/>
      <c r="TOW28" s="362"/>
      <c r="TOX28" s="363"/>
      <c r="TOY28" s="364"/>
      <c r="TOZ28" s="365"/>
      <c r="TPA28" s="366"/>
      <c r="TPB28" s="367"/>
      <c r="TPC28" s="368"/>
      <c r="TPD28" s="369"/>
      <c r="TPE28" s="361"/>
      <c r="TPF28" s="361"/>
      <c r="TPG28" s="362"/>
      <c r="TPH28" s="363"/>
      <c r="TPI28" s="364"/>
      <c r="TPJ28" s="365"/>
      <c r="TPK28" s="366"/>
      <c r="TPL28" s="367"/>
      <c r="TPM28" s="368"/>
      <c r="TPN28" s="369"/>
      <c r="TPO28" s="361"/>
      <c r="TPP28" s="361"/>
      <c r="TPQ28" s="362"/>
      <c r="TPR28" s="363"/>
      <c r="TPS28" s="364"/>
      <c r="TPT28" s="365"/>
      <c r="TPU28" s="366"/>
      <c r="TPV28" s="367"/>
      <c r="TPW28" s="368"/>
      <c r="TPX28" s="369"/>
      <c r="TPY28" s="361"/>
      <c r="TPZ28" s="361"/>
      <c r="TQA28" s="362"/>
      <c r="TQB28" s="363"/>
      <c r="TQC28" s="364"/>
      <c r="TQD28" s="365"/>
      <c r="TQE28" s="366"/>
      <c r="TQF28" s="367"/>
      <c r="TQG28" s="368"/>
      <c r="TQH28" s="369"/>
      <c r="TQI28" s="361"/>
      <c r="TQJ28" s="361"/>
      <c r="TQK28" s="362"/>
      <c r="TQL28" s="363"/>
      <c r="TQM28" s="364"/>
      <c r="TQN28" s="365"/>
      <c r="TQO28" s="366"/>
      <c r="TQP28" s="367"/>
      <c r="TQQ28" s="368"/>
      <c r="TQR28" s="369"/>
      <c r="TQS28" s="361"/>
      <c r="TQT28" s="361"/>
      <c r="TQU28" s="362"/>
      <c r="TQV28" s="363"/>
      <c r="TQW28" s="364"/>
      <c r="TQX28" s="365"/>
      <c r="TQY28" s="366"/>
      <c r="TQZ28" s="367"/>
      <c r="TRA28" s="368"/>
      <c r="TRB28" s="369"/>
      <c r="TRC28" s="361"/>
      <c r="TRD28" s="361"/>
      <c r="TRE28" s="362"/>
      <c r="TRF28" s="363"/>
      <c r="TRG28" s="364"/>
      <c r="TRH28" s="365"/>
      <c r="TRI28" s="366"/>
      <c r="TRJ28" s="367"/>
      <c r="TRK28" s="368"/>
      <c r="TRL28" s="369"/>
      <c r="TRM28" s="361"/>
      <c r="TRN28" s="361"/>
      <c r="TRO28" s="362"/>
      <c r="TRP28" s="363"/>
      <c r="TRQ28" s="364"/>
      <c r="TRR28" s="365"/>
      <c r="TRS28" s="366"/>
      <c r="TRT28" s="367"/>
      <c r="TRU28" s="368"/>
      <c r="TRV28" s="369"/>
      <c r="TRW28" s="361"/>
      <c r="TRX28" s="361"/>
      <c r="TRY28" s="362"/>
      <c r="TRZ28" s="363"/>
      <c r="TSA28" s="364"/>
      <c r="TSB28" s="365"/>
      <c r="TSC28" s="366"/>
      <c r="TSD28" s="367"/>
      <c r="TSE28" s="368"/>
      <c r="TSF28" s="369"/>
      <c r="TSG28" s="361"/>
      <c r="TSH28" s="361"/>
      <c r="TSI28" s="362"/>
      <c r="TSJ28" s="363"/>
      <c r="TSK28" s="364"/>
      <c r="TSL28" s="365"/>
      <c r="TSM28" s="366"/>
      <c r="TSN28" s="367"/>
      <c r="TSO28" s="368"/>
      <c r="TSP28" s="369"/>
      <c r="TSQ28" s="361"/>
      <c r="TSR28" s="361"/>
      <c r="TSS28" s="362"/>
      <c r="TST28" s="363"/>
      <c r="TSU28" s="364"/>
      <c r="TSV28" s="365"/>
      <c r="TSW28" s="366"/>
      <c r="TSX28" s="367"/>
      <c r="TSY28" s="368"/>
      <c r="TSZ28" s="369"/>
      <c r="TTA28" s="361"/>
      <c r="TTB28" s="361"/>
      <c r="TTC28" s="362"/>
      <c r="TTD28" s="363"/>
      <c r="TTE28" s="364"/>
      <c r="TTF28" s="365"/>
      <c r="TTG28" s="366"/>
      <c r="TTH28" s="367"/>
      <c r="TTI28" s="368"/>
      <c r="TTJ28" s="369"/>
      <c r="TTK28" s="361"/>
      <c r="TTL28" s="361"/>
      <c r="TTM28" s="362"/>
      <c r="TTN28" s="363"/>
      <c r="TTO28" s="364"/>
      <c r="TTP28" s="365"/>
      <c r="TTQ28" s="366"/>
      <c r="TTR28" s="367"/>
      <c r="TTS28" s="368"/>
      <c r="TTT28" s="369"/>
      <c r="TTU28" s="361"/>
      <c r="TTV28" s="361"/>
      <c r="TTW28" s="362"/>
      <c r="TTX28" s="363"/>
      <c r="TTY28" s="364"/>
      <c r="TTZ28" s="365"/>
      <c r="TUA28" s="366"/>
      <c r="TUB28" s="367"/>
      <c r="TUC28" s="368"/>
      <c r="TUD28" s="369"/>
      <c r="TUE28" s="361"/>
      <c r="TUF28" s="361"/>
      <c r="TUG28" s="362"/>
      <c r="TUH28" s="363"/>
      <c r="TUI28" s="364"/>
      <c r="TUJ28" s="365"/>
      <c r="TUK28" s="366"/>
      <c r="TUL28" s="367"/>
      <c r="TUM28" s="368"/>
      <c r="TUN28" s="369"/>
      <c r="TUO28" s="361"/>
      <c r="TUP28" s="361"/>
      <c r="TUQ28" s="362"/>
      <c r="TUR28" s="363"/>
      <c r="TUS28" s="364"/>
      <c r="TUT28" s="365"/>
      <c r="TUU28" s="366"/>
      <c r="TUV28" s="367"/>
      <c r="TUW28" s="368"/>
      <c r="TUX28" s="369"/>
      <c r="TUY28" s="361"/>
      <c r="TUZ28" s="361"/>
      <c r="TVA28" s="362"/>
      <c r="TVB28" s="363"/>
      <c r="TVC28" s="364"/>
      <c r="TVD28" s="365"/>
      <c r="TVE28" s="366"/>
      <c r="TVF28" s="367"/>
      <c r="TVG28" s="368"/>
      <c r="TVH28" s="369"/>
      <c r="TVI28" s="361"/>
      <c r="TVJ28" s="361"/>
      <c r="TVK28" s="362"/>
      <c r="TVL28" s="363"/>
      <c r="TVM28" s="364"/>
      <c r="TVN28" s="365"/>
      <c r="TVO28" s="366"/>
      <c r="TVP28" s="367"/>
      <c r="TVQ28" s="368"/>
      <c r="TVR28" s="369"/>
      <c r="TVS28" s="361"/>
      <c r="TVT28" s="361"/>
      <c r="TVU28" s="362"/>
      <c r="TVV28" s="363"/>
      <c r="TVW28" s="364"/>
      <c r="TVX28" s="365"/>
      <c r="TVY28" s="366"/>
      <c r="TVZ28" s="367"/>
      <c r="TWA28" s="368"/>
      <c r="TWB28" s="369"/>
      <c r="TWC28" s="361"/>
      <c r="TWD28" s="361"/>
      <c r="TWE28" s="362"/>
      <c r="TWF28" s="363"/>
      <c r="TWG28" s="364"/>
      <c r="TWH28" s="365"/>
      <c r="TWI28" s="366"/>
      <c r="TWJ28" s="367"/>
      <c r="TWK28" s="368"/>
      <c r="TWL28" s="369"/>
      <c r="TWM28" s="361"/>
      <c r="TWN28" s="361"/>
      <c r="TWO28" s="362"/>
      <c r="TWP28" s="363"/>
      <c r="TWQ28" s="364"/>
      <c r="TWR28" s="365"/>
      <c r="TWS28" s="366"/>
      <c r="TWT28" s="367"/>
      <c r="TWU28" s="368"/>
      <c r="TWV28" s="369"/>
      <c r="TWW28" s="361"/>
      <c r="TWX28" s="361"/>
      <c r="TWY28" s="362"/>
      <c r="TWZ28" s="363"/>
      <c r="TXA28" s="364"/>
      <c r="TXB28" s="365"/>
      <c r="TXC28" s="366"/>
      <c r="TXD28" s="367"/>
      <c r="TXE28" s="368"/>
      <c r="TXF28" s="369"/>
      <c r="TXG28" s="361"/>
      <c r="TXH28" s="361"/>
      <c r="TXI28" s="362"/>
      <c r="TXJ28" s="363"/>
      <c r="TXK28" s="364"/>
      <c r="TXL28" s="365"/>
      <c r="TXM28" s="366"/>
      <c r="TXN28" s="367"/>
      <c r="TXO28" s="368"/>
      <c r="TXP28" s="369"/>
      <c r="TXQ28" s="361"/>
      <c r="TXR28" s="361"/>
      <c r="TXS28" s="362"/>
      <c r="TXT28" s="363"/>
      <c r="TXU28" s="364"/>
      <c r="TXV28" s="365"/>
      <c r="TXW28" s="366"/>
      <c r="TXX28" s="367"/>
      <c r="TXY28" s="368"/>
      <c r="TXZ28" s="369"/>
      <c r="TYA28" s="361"/>
      <c r="TYB28" s="361"/>
      <c r="TYC28" s="362"/>
      <c r="TYD28" s="363"/>
      <c r="TYE28" s="364"/>
      <c r="TYF28" s="365"/>
      <c r="TYG28" s="366"/>
      <c r="TYH28" s="367"/>
      <c r="TYI28" s="368"/>
      <c r="TYJ28" s="369"/>
      <c r="TYK28" s="361"/>
      <c r="TYL28" s="361"/>
      <c r="TYM28" s="362"/>
      <c r="TYN28" s="363"/>
      <c r="TYO28" s="364"/>
      <c r="TYP28" s="365"/>
      <c r="TYQ28" s="366"/>
      <c r="TYR28" s="367"/>
      <c r="TYS28" s="368"/>
      <c r="TYT28" s="369"/>
      <c r="TYU28" s="361"/>
      <c r="TYV28" s="361"/>
      <c r="TYW28" s="362"/>
      <c r="TYX28" s="363"/>
      <c r="TYY28" s="364"/>
      <c r="TYZ28" s="365"/>
      <c r="TZA28" s="366"/>
      <c r="TZB28" s="367"/>
      <c r="TZC28" s="368"/>
      <c r="TZD28" s="369"/>
      <c r="TZE28" s="361"/>
      <c r="TZF28" s="361"/>
      <c r="TZG28" s="362"/>
      <c r="TZH28" s="363"/>
      <c r="TZI28" s="364"/>
      <c r="TZJ28" s="365"/>
      <c r="TZK28" s="366"/>
      <c r="TZL28" s="367"/>
      <c r="TZM28" s="368"/>
      <c r="TZN28" s="369"/>
      <c r="TZO28" s="361"/>
      <c r="TZP28" s="361"/>
      <c r="TZQ28" s="362"/>
      <c r="TZR28" s="363"/>
      <c r="TZS28" s="364"/>
      <c r="TZT28" s="365"/>
      <c r="TZU28" s="366"/>
      <c r="TZV28" s="367"/>
      <c r="TZW28" s="368"/>
      <c r="TZX28" s="369"/>
      <c r="TZY28" s="361"/>
      <c r="TZZ28" s="361"/>
      <c r="UAA28" s="362"/>
      <c r="UAB28" s="363"/>
      <c r="UAC28" s="364"/>
      <c r="UAD28" s="365"/>
      <c r="UAE28" s="366"/>
      <c r="UAF28" s="367"/>
      <c r="UAG28" s="368"/>
      <c r="UAH28" s="369"/>
      <c r="UAI28" s="361"/>
      <c r="UAJ28" s="361"/>
      <c r="UAK28" s="362"/>
      <c r="UAL28" s="363"/>
      <c r="UAM28" s="364"/>
      <c r="UAN28" s="365"/>
      <c r="UAO28" s="366"/>
      <c r="UAP28" s="367"/>
      <c r="UAQ28" s="368"/>
      <c r="UAR28" s="369"/>
      <c r="UAS28" s="361"/>
      <c r="UAT28" s="361"/>
      <c r="UAU28" s="362"/>
      <c r="UAV28" s="363"/>
      <c r="UAW28" s="364"/>
      <c r="UAX28" s="365"/>
      <c r="UAY28" s="366"/>
      <c r="UAZ28" s="367"/>
      <c r="UBA28" s="368"/>
      <c r="UBB28" s="369"/>
      <c r="UBC28" s="361"/>
      <c r="UBD28" s="361"/>
      <c r="UBE28" s="362"/>
      <c r="UBF28" s="363"/>
      <c r="UBG28" s="364"/>
      <c r="UBH28" s="365"/>
      <c r="UBI28" s="366"/>
      <c r="UBJ28" s="367"/>
      <c r="UBK28" s="368"/>
      <c r="UBL28" s="369"/>
      <c r="UBM28" s="361"/>
      <c r="UBN28" s="361"/>
      <c r="UBO28" s="362"/>
      <c r="UBP28" s="363"/>
      <c r="UBQ28" s="364"/>
      <c r="UBR28" s="365"/>
      <c r="UBS28" s="366"/>
      <c r="UBT28" s="367"/>
      <c r="UBU28" s="368"/>
      <c r="UBV28" s="369"/>
      <c r="UBW28" s="361"/>
      <c r="UBX28" s="361"/>
      <c r="UBY28" s="362"/>
      <c r="UBZ28" s="363"/>
      <c r="UCA28" s="364"/>
      <c r="UCB28" s="365"/>
      <c r="UCC28" s="366"/>
      <c r="UCD28" s="367"/>
      <c r="UCE28" s="368"/>
      <c r="UCF28" s="369"/>
      <c r="UCG28" s="361"/>
      <c r="UCH28" s="361"/>
      <c r="UCI28" s="362"/>
      <c r="UCJ28" s="363"/>
      <c r="UCK28" s="364"/>
      <c r="UCL28" s="365"/>
      <c r="UCM28" s="366"/>
      <c r="UCN28" s="367"/>
      <c r="UCO28" s="368"/>
      <c r="UCP28" s="369"/>
      <c r="UCQ28" s="361"/>
      <c r="UCR28" s="361"/>
      <c r="UCS28" s="362"/>
      <c r="UCT28" s="363"/>
      <c r="UCU28" s="364"/>
      <c r="UCV28" s="365"/>
      <c r="UCW28" s="366"/>
      <c r="UCX28" s="367"/>
      <c r="UCY28" s="368"/>
      <c r="UCZ28" s="369"/>
      <c r="UDA28" s="361"/>
      <c r="UDB28" s="361"/>
      <c r="UDC28" s="362"/>
      <c r="UDD28" s="363"/>
      <c r="UDE28" s="364"/>
      <c r="UDF28" s="365"/>
      <c r="UDG28" s="366"/>
      <c r="UDH28" s="367"/>
      <c r="UDI28" s="368"/>
      <c r="UDJ28" s="369"/>
      <c r="UDK28" s="361"/>
      <c r="UDL28" s="361"/>
      <c r="UDM28" s="362"/>
      <c r="UDN28" s="363"/>
      <c r="UDO28" s="364"/>
      <c r="UDP28" s="365"/>
      <c r="UDQ28" s="366"/>
      <c r="UDR28" s="367"/>
      <c r="UDS28" s="368"/>
      <c r="UDT28" s="369"/>
      <c r="UDU28" s="361"/>
      <c r="UDV28" s="361"/>
      <c r="UDW28" s="362"/>
      <c r="UDX28" s="363"/>
      <c r="UDY28" s="364"/>
      <c r="UDZ28" s="365"/>
      <c r="UEA28" s="366"/>
      <c r="UEB28" s="367"/>
      <c r="UEC28" s="368"/>
      <c r="UED28" s="369"/>
      <c r="UEE28" s="361"/>
      <c r="UEF28" s="361"/>
      <c r="UEG28" s="362"/>
      <c r="UEH28" s="363"/>
      <c r="UEI28" s="364"/>
      <c r="UEJ28" s="365"/>
      <c r="UEK28" s="366"/>
      <c r="UEL28" s="367"/>
      <c r="UEM28" s="368"/>
      <c r="UEN28" s="369"/>
      <c r="UEO28" s="361"/>
      <c r="UEP28" s="361"/>
      <c r="UEQ28" s="362"/>
      <c r="UER28" s="363"/>
      <c r="UES28" s="364"/>
      <c r="UET28" s="365"/>
      <c r="UEU28" s="366"/>
      <c r="UEV28" s="367"/>
      <c r="UEW28" s="368"/>
      <c r="UEX28" s="369"/>
      <c r="UEY28" s="361"/>
      <c r="UEZ28" s="361"/>
      <c r="UFA28" s="362"/>
      <c r="UFB28" s="363"/>
      <c r="UFC28" s="364"/>
      <c r="UFD28" s="365"/>
      <c r="UFE28" s="366"/>
      <c r="UFF28" s="367"/>
      <c r="UFG28" s="368"/>
      <c r="UFH28" s="369"/>
      <c r="UFI28" s="361"/>
      <c r="UFJ28" s="361"/>
      <c r="UFK28" s="362"/>
      <c r="UFL28" s="363"/>
      <c r="UFM28" s="364"/>
      <c r="UFN28" s="365"/>
      <c r="UFO28" s="366"/>
      <c r="UFP28" s="367"/>
      <c r="UFQ28" s="368"/>
      <c r="UFR28" s="369"/>
      <c r="UFS28" s="361"/>
      <c r="UFT28" s="361"/>
      <c r="UFU28" s="362"/>
      <c r="UFV28" s="363"/>
      <c r="UFW28" s="364"/>
      <c r="UFX28" s="365"/>
      <c r="UFY28" s="366"/>
      <c r="UFZ28" s="367"/>
      <c r="UGA28" s="368"/>
      <c r="UGB28" s="369"/>
      <c r="UGC28" s="361"/>
      <c r="UGD28" s="361"/>
      <c r="UGE28" s="362"/>
      <c r="UGF28" s="363"/>
      <c r="UGG28" s="364"/>
      <c r="UGH28" s="365"/>
      <c r="UGI28" s="366"/>
      <c r="UGJ28" s="367"/>
      <c r="UGK28" s="368"/>
      <c r="UGL28" s="369"/>
      <c r="UGM28" s="361"/>
      <c r="UGN28" s="361"/>
      <c r="UGO28" s="362"/>
      <c r="UGP28" s="363"/>
      <c r="UGQ28" s="364"/>
      <c r="UGR28" s="365"/>
      <c r="UGS28" s="366"/>
      <c r="UGT28" s="367"/>
      <c r="UGU28" s="368"/>
      <c r="UGV28" s="369"/>
      <c r="UGW28" s="361"/>
      <c r="UGX28" s="361"/>
      <c r="UGY28" s="362"/>
      <c r="UGZ28" s="363"/>
      <c r="UHA28" s="364"/>
      <c r="UHB28" s="365"/>
      <c r="UHC28" s="366"/>
      <c r="UHD28" s="367"/>
      <c r="UHE28" s="368"/>
      <c r="UHF28" s="369"/>
      <c r="UHG28" s="361"/>
      <c r="UHH28" s="361"/>
      <c r="UHI28" s="362"/>
      <c r="UHJ28" s="363"/>
      <c r="UHK28" s="364"/>
      <c r="UHL28" s="365"/>
      <c r="UHM28" s="366"/>
      <c r="UHN28" s="367"/>
      <c r="UHO28" s="368"/>
      <c r="UHP28" s="369"/>
      <c r="UHQ28" s="361"/>
      <c r="UHR28" s="361"/>
      <c r="UHS28" s="362"/>
      <c r="UHT28" s="363"/>
      <c r="UHU28" s="364"/>
      <c r="UHV28" s="365"/>
      <c r="UHW28" s="366"/>
      <c r="UHX28" s="367"/>
      <c r="UHY28" s="368"/>
      <c r="UHZ28" s="369"/>
      <c r="UIA28" s="361"/>
      <c r="UIB28" s="361"/>
      <c r="UIC28" s="362"/>
      <c r="UID28" s="363"/>
      <c r="UIE28" s="364"/>
      <c r="UIF28" s="365"/>
      <c r="UIG28" s="366"/>
      <c r="UIH28" s="367"/>
      <c r="UII28" s="368"/>
      <c r="UIJ28" s="369"/>
      <c r="UIK28" s="361"/>
      <c r="UIL28" s="361"/>
      <c r="UIM28" s="362"/>
      <c r="UIN28" s="363"/>
      <c r="UIO28" s="364"/>
      <c r="UIP28" s="365"/>
      <c r="UIQ28" s="366"/>
      <c r="UIR28" s="367"/>
      <c r="UIS28" s="368"/>
      <c r="UIT28" s="369"/>
      <c r="UIU28" s="361"/>
      <c r="UIV28" s="361"/>
      <c r="UIW28" s="362"/>
      <c r="UIX28" s="363"/>
      <c r="UIY28" s="364"/>
      <c r="UIZ28" s="365"/>
      <c r="UJA28" s="366"/>
      <c r="UJB28" s="367"/>
      <c r="UJC28" s="368"/>
      <c r="UJD28" s="369"/>
      <c r="UJE28" s="361"/>
      <c r="UJF28" s="361"/>
      <c r="UJG28" s="362"/>
      <c r="UJH28" s="363"/>
      <c r="UJI28" s="364"/>
      <c r="UJJ28" s="365"/>
      <c r="UJK28" s="366"/>
      <c r="UJL28" s="367"/>
      <c r="UJM28" s="368"/>
      <c r="UJN28" s="369"/>
      <c r="UJO28" s="361"/>
      <c r="UJP28" s="361"/>
      <c r="UJQ28" s="362"/>
      <c r="UJR28" s="363"/>
      <c r="UJS28" s="364"/>
      <c r="UJT28" s="365"/>
      <c r="UJU28" s="366"/>
      <c r="UJV28" s="367"/>
      <c r="UJW28" s="368"/>
      <c r="UJX28" s="369"/>
      <c r="UJY28" s="361"/>
      <c r="UJZ28" s="361"/>
      <c r="UKA28" s="362"/>
      <c r="UKB28" s="363"/>
      <c r="UKC28" s="364"/>
      <c r="UKD28" s="365"/>
      <c r="UKE28" s="366"/>
      <c r="UKF28" s="367"/>
      <c r="UKG28" s="368"/>
      <c r="UKH28" s="369"/>
      <c r="UKI28" s="361"/>
      <c r="UKJ28" s="361"/>
      <c r="UKK28" s="362"/>
      <c r="UKL28" s="363"/>
      <c r="UKM28" s="364"/>
      <c r="UKN28" s="365"/>
      <c r="UKO28" s="366"/>
      <c r="UKP28" s="367"/>
      <c r="UKQ28" s="368"/>
      <c r="UKR28" s="369"/>
      <c r="UKS28" s="361"/>
      <c r="UKT28" s="361"/>
      <c r="UKU28" s="362"/>
      <c r="UKV28" s="363"/>
      <c r="UKW28" s="364"/>
      <c r="UKX28" s="365"/>
      <c r="UKY28" s="366"/>
      <c r="UKZ28" s="367"/>
      <c r="ULA28" s="368"/>
      <c r="ULB28" s="369"/>
      <c r="ULC28" s="361"/>
      <c r="ULD28" s="361"/>
      <c r="ULE28" s="362"/>
      <c r="ULF28" s="363"/>
      <c r="ULG28" s="364"/>
      <c r="ULH28" s="365"/>
      <c r="ULI28" s="366"/>
      <c r="ULJ28" s="367"/>
      <c r="ULK28" s="368"/>
      <c r="ULL28" s="369"/>
      <c r="ULM28" s="361"/>
      <c r="ULN28" s="361"/>
      <c r="ULO28" s="362"/>
      <c r="ULP28" s="363"/>
      <c r="ULQ28" s="364"/>
      <c r="ULR28" s="365"/>
      <c r="ULS28" s="366"/>
      <c r="ULT28" s="367"/>
      <c r="ULU28" s="368"/>
      <c r="ULV28" s="369"/>
      <c r="ULW28" s="361"/>
      <c r="ULX28" s="361"/>
      <c r="ULY28" s="362"/>
      <c r="ULZ28" s="363"/>
      <c r="UMA28" s="364"/>
      <c r="UMB28" s="365"/>
      <c r="UMC28" s="366"/>
      <c r="UMD28" s="367"/>
      <c r="UME28" s="368"/>
      <c r="UMF28" s="369"/>
      <c r="UMG28" s="361"/>
      <c r="UMH28" s="361"/>
      <c r="UMI28" s="362"/>
      <c r="UMJ28" s="363"/>
      <c r="UMK28" s="364"/>
      <c r="UML28" s="365"/>
      <c r="UMM28" s="366"/>
      <c r="UMN28" s="367"/>
      <c r="UMO28" s="368"/>
      <c r="UMP28" s="369"/>
      <c r="UMQ28" s="361"/>
      <c r="UMR28" s="361"/>
      <c r="UMS28" s="362"/>
      <c r="UMT28" s="363"/>
      <c r="UMU28" s="364"/>
      <c r="UMV28" s="365"/>
      <c r="UMW28" s="366"/>
      <c r="UMX28" s="367"/>
      <c r="UMY28" s="368"/>
      <c r="UMZ28" s="369"/>
      <c r="UNA28" s="361"/>
      <c r="UNB28" s="361"/>
      <c r="UNC28" s="362"/>
      <c r="UND28" s="363"/>
      <c r="UNE28" s="364"/>
      <c r="UNF28" s="365"/>
      <c r="UNG28" s="366"/>
      <c r="UNH28" s="367"/>
      <c r="UNI28" s="368"/>
      <c r="UNJ28" s="369"/>
      <c r="UNK28" s="361"/>
      <c r="UNL28" s="361"/>
      <c r="UNM28" s="362"/>
      <c r="UNN28" s="363"/>
      <c r="UNO28" s="364"/>
      <c r="UNP28" s="365"/>
      <c r="UNQ28" s="366"/>
      <c r="UNR28" s="367"/>
      <c r="UNS28" s="368"/>
      <c r="UNT28" s="369"/>
      <c r="UNU28" s="361"/>
      <c r="UNV28" s="361"/>
      <c r="UNW28" s="362"/>
      <c r="UNX28" s="363"/>
      <c r="UNY28" s="364"/>
      <c r="UNZ28" s="365"/>
      <c r="UOA28" s="366"/>
      <c r="UOB28" s="367"/>
      <c r="UOC28" s="368"/>
      <c r="UOD28" s="369"/>
      <c r="UOE28" s="361"/>
      <c r="UOF28" s="361"/>
      <c r="UOG28" s="362"/>
      <c r="UOH28" s="363"/>
      <c r="UOI28" s="364"/>
      <c r="UOJ28" s="365"/>
      <c r="UOK28" s="366"/>
      <c r="UOL28" s="367"/>
      <c r="UOM28" s="368"/>
      <c r="UON28" s="369"/>
      <c r="UOO28" s="361"/>
      <c r="UOP28" s="361"/>
      <c r="UOQ28" s="362"/>
      <c r="UOR28" s="363"/>
      <c r="UOS28" s="364"/>
      <c r="UOT28" s="365"/>
      <c r="UOU28" s="366"/>
      <c r="UOV28" s="367"/>
      <c r="UOW28" s="368"/>
      <c r="UOX28" s="369"/>
      <c r="UOY28" s="361"/>
      <c r="UOZ28" s="361"/>
      <c r="UPA28" s="362"/>
      <c r="UPB28" s="363"/>
      <c r="UPC28" s="364"/>
      <c r="UPD28" s="365"/>
      <c r="UPE28" s="366"/>
      <c r="UPF28" s="367"/>
      <c r="UPG28" s="368"/>
      <c r="UPH28" s="369"/>
      <c r="UPI28" s="361"/>
      <c r="UPJ28" s="361"/>
      <c r="UPK28" s="362"/>
      <c r="UPL28" s="363"/>
      <c r="UPM28" s="364"/>
      <c r="UPN28" s="365"/>
      <c r="UPO28" s="366"/>
      <c r="UPP28" s="367"/>
      <c r="UPQ28" s="368"/>
      <c r="UPR28" s="369"/>
      <c r="UPS28" s="361"/>
      <c r="UPT28" s="361"/>
      <c r="UPU28" s="362"/>
      <c r="UPV28" s="363"/>
      <c r="UPW28" s="364"/>
      <c r="UPX28" s="365"/>
      <c r="UPY28" s="366"/>
      <c r="UPZ28" s="367"/>
      <c r="UQA28" s="368"/>
      <c r="UQB28" s="369"/>
      <c r="UQC28" s="361"/>
      <c r="UQD28" s="361"/>
      <c r="UQE28" s="362"/>
      <c r="UQF28" s="363"/>
      <c r="UQG28" s="364"/>
      <c r="UQH28" s="365"/>
      <c r="UQI28" s="366"/>
      <c r="UQJ28" s="367"/>
      <c r="UQK28" s="368"/>
      <c r="UQL28" s="369"/>
      <c r="UQM28" s="361"/>
      <c r="UQN28" s="361"/>
      <c r="UQO28" s="362"/>
      <c r="UQP28" s="363"/>
      <c r="UQQ28" s="364"/>
      <c r="UQR28" s="365"/>
      <c r="UQS28" s="366"/>
      <c r="UQT28" s="367"/>
      <c r="UQU28" s="368"/>
      <c r="UQV28" s="369"/>
      <c r="UQW28" s="361"/>
      <c r="UQX28" s="361"/>
      <c r="UQY28" s="362"/>
      <c r="UQZ28" s="363"/>
      <c r="URA28" s="364"/>
      <c r="URB28" s="365"/>
      <c r="URC28" s="366"/>
      <c r="URD28" s="367"/>
      <c r="URE28" s="368"/>
      <c r="URF28" s="369"/>
      <c r="URG28" s="361"/>
      <c r="URH28" s="361"/>
      <c r="URI28" s="362"/>
      <c r="URJ28" s="363"/>
      <c r="URK28" s="364"/>
      <c r="URL28" s="365"/>
      <c r="URM28" s="366"/>
      <c r="URN28" s="367"/>
      <c r="URO28" s="368"/>
      <c r="URP28" s="369"/>
      <c r="URQ28" s="361"/>
      <c r="URR28" s="361"/>
      <c r="URS28" s="362"/>
      <c r="URT28" s="363"/>
      <c r="URU28" s="364"/>
      <c r="URV28" s="365"/>
      <c r="URW28" s="366"/>
      <c r="URX28" s="367"/>
      <c r="URY28" s="368"/>
      <c r="URZ28" s="369"/>
      <c r="USA28" s="361"/>
      <c r="USB28" s="361"/>
      <c r="USC28" s="362"/>
      <c r="USD28" s="363"/>
      <c r="USE28" s="364"/>
      <c r="USF28" s="365"/>
      <c r="USG28" s="366"/>
      <c r="USH28" s="367"/>
      <c r="USI28" s="368"/>
      <c r="USJ28" s="369"/>
      <c r="USK28" s="361"/>
      <c r="USL28" s="361"/>
      <c r="USM28" s="362"/>
      <c r="USN28" s="363"/>
      <c r="USO28" s="364"/>
      <c r="USP28" s="365"/>
      <c r="USQ28" s="366"/>
      <c r="USR28" s="367"/>
      <c r="USS28" s="368"/>
      <c r="UST28" s="369"/>
      <c r="USU28" s="361"/>
      <c r="USV28" s="361"/>
      <c r="USW28" s="362"/>
      <c r="USX28" s="363"/>
      <c r="USY28" s="364"/>
      <c r="USZ28" s="365"/>
      <c r="UTA28" s="366"/>
      <c r="UTB28" s="367"/>
      <c r="UTC28" s="368"/>
      <c r="UTD28" s="369"/>
      <c r="UTE28" s="361"/>
      <c r="UTF28" s="361"/>
      <c r="UTG28" s="362"/>
      <c r="UTH28" s="363"/>
      <c r="UTI28" s="364"/>
      <c r="UTJ28" s="365"/>
      <c r="UTK28" s="366"/>
      <c r="UTL28" s="367"/>
      <c r="UTM28" s="368"/>
      <c r="UTN28" s="369"/>
      <c r="UTO28" s="361"/>
      <c r="UTP28" s="361"/>
      <c r="UTQ28" s="362"/>
      <c r="UTR28" s="363"/>
      <c r="UTS28" s="364"/>
      <c r="UTT28" s="365"/>
      <c r="UTU28" s="366"/>
      <c r="UTV28" s="367"/>
      <c r="UTW28" s="368"/>
      <c r="UTX28" s="369"/>
      <c r="UTY28" s="361"/>
      <c r="UTZ28" s="361"/>
      <c r="UUA28" s="362"/>
      <c r="UUB28" s="363"/>
      <c r="UUC28" s="364"/>
      <c r="UUD28" s="365"/>
      <c r="UUE28" s="366"/>
      <c r="UUF28" s="367"/>
      <c r="UUG28" s="368"/>
      <c r="UUH28" s="369"/>
      <c r="UUI28" s="361"/>
      <c r="UUJ28" s="361"/>
      <c r="UUK28" s="362"/>
      <c r="UUL28" s="363"/>
      <c r="UUM28" s="364"/>
      <c r="UUN28" s="365"/>
      <c r="UUO28" s="366"/>
      <c r="UUP28" s="367"/>
      <c r="UUQ28" s="368"/>
      <c r="UUR28" s="369"/>
      <c r="UUS28" s="361"/>
      <c r="UUT28" s="361"/>
      <c r="UUU28" s="362"/>
      <c r="UUV28" s="363"/>
      <c r="UUW28" s="364"/>
      <c r="UUX28" s="365"/>
      <c r="UUY28" s="366"/>
      <c r="UUZ28" s="367"/>
      <c r="UVA28" s="368"/>
      <c r="UVB28" s="369"/>
      <c r="UVC28" s="361"/>
      <c r="UVD28" s="361"/>
      <c r="UVE28" s="362"/>
      <c r="UVF28" s="363"/>
      <c r="UVG28" s="364"/>
      <c r="UVH28" s="365"/>
      <c r="UVI28" s="366"/>
      <c r="UVJ28" s="367"/>
      <c r="UVK28" s="368"/>
      <c r="UVL28" s="369"/>
      <c r="UVM28" s="361"/>
      <c r="UVN28" s="361"/>
      <c r="UVO28" s="362"/>
      <c r="UVP28" s="363"/>
      <c r="UVQ28" s="364"/>
      <c r="UVR28" s="365"/>
      <c r="UVS28" s="366"/>
      <c r="UVT28" s="367"/>
      <c r="UVU28" s="368"/>
      <c r="UVV28" s="369"/>
      <c r="UVW28" s="361"/>
      <c r="UVX28" s="361"/>
      <c r="UVY28" s="362"/>
      <c r="UVZ28" s="363"/>
      <c r="UWA28" s="364"/>
      <c r="UWB28" s="365"/>
      <c r="UWC28" s="366"/>
      <c r="UWD28" s="367"/>
      <c r="UWE28" s="368"/>
      <c r="UWF28" s="369"/>
      <c r="UWG28" s="361"/>
      <c r="UWH28" s="361"/>
      <c r="UWI28" s="362"/>
      <c r="UWJ28" s="363"/>
      <c r="UWK28" s="364"/>
      <c r="UWL28" s="365"/>
      <c r="UWM28" s="366"/>
      <c r="UWN28" s="367"/>
      <c r="UWO28" s="368"/>
      <c r="UWP28" s="369"/>
      <c r="UWQ28" s="361"/>
      <c r="UWR28" s="361"/>
      <c r="UWS28" s="362"/>
      <c r="UWT28" s="363"/>
      <c r="UWU28" s="364"/>
      <c r="UWV28" s="365"/>
      <c r="UWW28" s="366"/>
      <c r="UWX28" s="367"/>
      <c r="UWY28" s="368"/>
      <c r="UWZ28" s="369"/>
      <c r="UXA28" s="361"/>
      <c r="UXB28" s="361"/>
      <c r="UXC28" s="362"/>
      <c r="UXD28" s="363"/>
      <c r="UXE28" s="364"/>
      <c r="UXF28" s="365"/>
      <c r="UXG28" s="366"/>
      <c r="UXH28" s="367"/>
      <c r="UXI28" s="368"/>
      <c r="UXJ28" s="369"/>
      <c r="UXK28" s="361"/>
      <c r="UXL28" s="361"/>
      <c r="UXM28" s="362"/>
      <c r="UXN28" s="363"/>
      <c r="UXO28" s="364"/>
      <c r="UXP28" s="365"/>
      <c r="UXQ28" s="366"/>
      <c r="UXR28" s="367"/>
      <c r="UXS28" s="368"/>
      <c r="UXT28" s="369"/>
      <c r="UXU28" s="361"/>
      <c r="UXV28" s="361"/>
      <c r="UXW28" s="362"/>
      <c r="UXX28" s="363"/>
      <c r="UXY28" s="364"/>
      <c r="UXZ28" s="365"/>
      <c r="UYA28" s="366"/>
      <c r="UYB28" s="367"/>
      <c r="UYC28" s="368"/>
      <c r="UYD28" s="369"/>
      <c r="UYE28" s="361"/>
      <c r="UYF28" s="361"/>
      <c r="UYG28" s="362"/>
      <c r="UYH28" s="363"/>
      <c r="UYI28" s="364"/>
      <c r="UYJ28" s="365"/>
      <c r="UYK28" s="366"/>
      <c r="UYL28" s="367"/>
      <c r="UYM28" s="368"/>
      <c r="UYN28" s="369"/>
      <c r="UYO28" s="361"/>
      <c r="UYP28" s="361"/>
      <c r="UYQ28" s="362"/>
      <c r="UYR28" s="363"/>
      <c r="UYS28" s="364"/>
      <c r="UYT28" s="365"/>
      <c r="UYU28" s="366"/>
      <c r="UYV28" s="367"/>
      <c r="UYW28" s="368"/>
      <c r="UYX28" s="369"/>
      <c r="UYY28" s="361"/>
      <c r="UYZ28" s="361"/>
      <c r="UZA28" s="362"/>
      <c r="UZB28" s="363"/>
      <c r="UZC28" s="364"/>
      <c r="UZD28" s="365"/>
      <c r="UZE28" s="366"/>
      <c r="UZF28" s="367"/>
      <c r="UZG28" s="368"/>
      <c r="UZH28" s="369"/>
      <c r="UZI28" s="361"/>
      <c r="UZJ28" s="361"/>
      <c r="UZK28" s="362"/>
      <c r="UZL28" s="363"/>
      <c r="UZM28" s="364"/>
      <c r="UZN28" s="365"/>
      <c r="UZO28" s="366"/>
      <c r="UZP28" s="367"/>
      <c r="UZQ28" s="368"/>
      <c r="UZR28" s="369"/>
      <c r="UZS28" s="361"/>
      <c r="UZT28" s="361"/>
      <c r="UZU28" s="362"/>
      <c r="UZV28" s="363"/>
      <c r="UZW28" s="364"/>
      <c r="UZX28" s="365"/>
      <c r="UZY28" s="366"/>
      <c r="UZZ28" s="367"/>
      <c r="VAA28" s="368"/>
      <c r="VAB28" s="369"/>
      <c r="VAC28" s="361"/>
      <c r="VAD28" s="361"/>
      <c r="VAE28" s="362"/>
      <c r="VAF28" s="363"/>
      <c r="VAG28" s="364"/>
      <c r="VAH28" s="365"/>
      <c r="VAI28" s="366"/>
      <c r="VAJ28" s="367"/>
      <c r="VAK28" s="368"/>
      <c r="VAL28" s="369"/>
      <c r="VAM28" s="361"/>
      <c r="VAN28" s="361"/>
      <c r="VAO28" s="362"/>
      <c r="VAP28" s="363"/>
      <c r="VAQ28" s="364"/>
      <c r="VAR28" s="365"/>
      <c r="VAS28" s="366"/>
      <c r="VAT28" s="367"/>
      <c r="VAU28" s="368"/>
      <c r="VAV28" s="369"/>
      <c r="VAW28" s="361"/>
      <c r="VAX28" s="361"/>
      <c r="VAY28" s="362"/>
      <c r="VAZ28" s="363"/>
      <c r="VBA28" s="364"/>
      <c r="VBB28" s="365"/>
      <c r="VBC28" s="366"/>
      <c r="VBD28" s="367"/>
      <c r="VBE28" s="368"/>
      <c r="VBF28" s="369"/>
      <c r="VBG28" s="361"/>
      <c r="VBH28" s="361"/>
      <c r="VBI28" s="362"/>
      <c r="VBJ28" s="363"/>
      <c r="VBK28" s="364"/>
      <c r="VBL28" s="365"/>
      <c r="VBM28" s="366"/>
      <c r="VBN28" s="367"/>
      <c r="VBO28" s="368"/>
      <c r="VBP28" s="369"/>
      <c r="VBQ28" s="361"/>
      <c r="VBR28" s="361"/>
      <c r="VBS28" s="362"/>
      <c r="VBT28" s="363"/>
      <c r="VBU28" s="364"/>
      <c r="VBV28" s="365"/>
      <c r="VBW28" s="366"/>
      <c r="VBX28" s="367"/>
      <c r="VBY28" s="368"/>
      <c r="VBZ28" s="369"/>
      <c r="VCA28" s="361"/>
      <c r="VCB28" s="361"/>
      <c r="VCC28" s="362"/>
      <c r="VCD28" s="363"/>
      <c r="VCE28" s="364"/>
      <c r="VCF28" s="365"/>
      <c r="VCG28" s="366"/>
      <c r="VCH28" s="367"/>
      <c r="VCI28" s="368"/>
      <c r="VCJ28" s="369"/>
      <c r="VCK28" s="361"/>
      <c r="VCL28" s="361"/>
      <c r="VCM28" s="362"/>
      <c r="VCN28" s="363"/>
      <c r="VCO28" s="364"/>
      <c r="VCP28" s="365"/>
      <c r="VCQ28" s="366"/>
      <c r="VCR28" s="367"/>
      <c r="VCS28" s="368"/>
      <c r="VCT28" s="369"/>
      <c r="VCU28" s="361"/>
      <c r="VCV28" s="361"/>
      <c r="VCW28" s="362"/>
      <c r="VCX28" s="363"/>
      <c r="VCY28" s="364"/>
      <c r="VCZ28" s="365"/>
      <c r="VDA28" s="366"/>
      <c r="VDB28" s="367"/>
      <c r="VDC28" s="368"/>
      <c r="VDD28" s="369"/>
      <c r="VDE28" s="361"/>
      <c r="VDF28" s="361"/>
      <c r="VDG28" s="362"/>
      <c r="VDH28" s="363"/>
      <c r="VDI28" s="364"/>
      <c r="VDJ28" s="365"/>
      <c r="VDK28" s="366"/>
      <c r="VDL28" s="367"/>
      <c r="VDM28" s="368"/>
      <c r="VDN28" s="369"/>
      <c r="VDO28" s="361"/>
      <c r="VDP28" s="361"/>
      <c r="VDQ28" s="362"/>
      <c r="VDR28" s="363"/>
      <c r="VDS28" s="364"/>
      <c r="VDT28" s="365"/>
      <c r="VDU28" s="366"/>
      <c r="VDV28" s="367"/>
      <c r="VDW28" s="368"/>
      <c r="VDX28" s="369"/>
      <c r="VDY28" s="361"/>
      <c r="VDZ28" s="361"/>
      <c r="VEA28" s="362"/>
      <c r="VEB28" s="363"/>
      <c r="VEC28" s="364"/>
      <c r="VED28" s="365"/>
      <c r="VEE28" s="366"/>
      <c r="VEF28" s="367"/>
      <c r="VEG28" s="368"/>
      <c r="VEH28" s="369"/>
      <c r="VEI28" s="361"/>
      <c r="VEJ28" s="361"/>
      <c r="VEK28" s="362"/>
      <c r="VEL28" s="363"/>
      <c r="VEM28" s="364"/>
      <c r="VEN28" s="365"/>
      <c r="VEO28" s="366"/>
      <c r="VEP28" s="367"/>
      <c r="VEQ28" s="368"/>
      <c r="VER28" s="369"/>
      <c r="VES28" s="361"/>
      <c r="VET28" s="361"/>
      <c r="VEU28" s="362"/>
      <c r="VEV28" s="363"/>
      <c r="VEW28" s="364"/>
      <c r="VEX28" s="365"/>
      <c r="VEY28" s="366"/>
      <c r="VEZ28" s="367"/>
      <c r="VFA28" s="368"/>
      <c r="VFB28" s="369"/>
      <c r="VFC28" s="361"/>
      <c r="VFD28" s="361"/>
      <c r="VFE28" s="362"/>
      <c r="VFF28" s="363"/>
      <c r="VFG28" s="364"/>
      <c r="VFH28" s="365"/>
      <c r="VFI28" s="366"/>
      <c r="VFJ28" s="367"/>
      <c r="VFK28" s="368"/>
      <c r="VFL28" s="369"/>
      <c r="VFM28" s="361"/>
      <c r="VFN28" s="361"/>
      <c r="VFO28" s="362"/>
      <c r="VFP28" s="363"/>
      <c r="VFQ28" s="364"/>
      <c r="VFR28" s="365"/>
      <c r="VFS28" s="366"/>
      <c r="VFT28" s="367"/>
      <c r="VFU28" s="368"/>
      <c r="VFV28" s="369"/>
      <c r="VFW28" s="361"/>
      <c r="VFX28" s="361"/>
      <c r="VFY28" s="362"/>
      <c r="VFZ28" s="363"/>
      <c r="VGA28" s="364"/>
      <c r="VGB28" s="365"/>
      <c r="VGC28" s="366"/>
      <c r="VGD28" s="367"/>
      <c r="VGE28" s="368"/>
      <c r="VGF28" s="369"/>
      <c r="VGG28" s="361"/>
      <c r="VGH28" s="361"/>
      <c r="VGI28" s="362"/>
      <c r="VGJ28" s="363"/>
      <c r="VGK28" s="364"/>
      <c r="VGL28" s="365"/>
      <c r="VGM28" s="366"/>
      <c r="VGN28" s="367"/>
      <c r="VGO28" s="368"/>
      <c r="VGP28" s="369"/>
      <c r="VGQ28" s="361"/>
      <c r="VGR28" s="361"/>
      <c r="VGS28" s="362"/>
      <c r="VGT28" s="363"/>
      <c r="VGU28" s="364"/>
      <c r="VGV28" s="365"/>
      <c r="VGW28" s="366"/>
      <c r="VGX28" s="367"/>
      <c r="VGY28" s="368"/>
      <c r="VGZ28" s="369"/>
      <c r="VHA28" s="361"/>
      <c r="VHB28" s="361"/>
      <c r="VHC28" s="362"/>
      <c r="VHD28" s="363"/>
      <c r="VHE28" s="364"/>
      <c r="VHF28" s="365"/>
      <c r="VHG28" s="366"/>
      <c r="VHH28" s="367"/>
      <c r="VHI28" s="368"/>
      <c r="VHJ28" s="369"/>
      <c r="VHK28" s="361"/>
      <c r="VHL28" s="361"/>
      <c r="VHM28" s="362"/>
      <c r="VHN28" s="363"/>
      <c r="VHO28" s="364"/>
      <c r="VHP28" s="365"/>
      <c r="VHQ28" s="366"/>
      <c r="VHR28" s="367"/>
      <c r="VHS28" s="368"/>
      <c r="VHT28" s="369"/>
      <c r="VHU28" s="361"/>
      <c r="VHV28" s="361"/>
      <c r="VHW28" s="362"/>
      <c r="VHX28" s="363"/>
      <c r="VHY28" s="364"/>
      <c r="VHZ28" s="365"/>
      <c r="VIA28" s="366"/>
      <c r="VIB28" s="367"/>
      <c r="VIC28" s="368"/>
      <c r="VID28" s="369"/>
      <c r="VIE28" s="361"/>
      <c r="VIF28" s="361"/>
      <c r="VIG28" s="362"/>
      <c r="VIH28" s="363"/>
      <c r="VII28" s="364"/>
      <c r="VIJ28" s="365"/>
      <c r="VIK28" s="366"/>
      <c r="VIL28" s="367"/>
      <c r="VIM28" s="368"/>
      <c r="VIN28" s="369"/>
      <c r="VIO28" s="361"/>
      <c r="VIP28" s="361"/>
      <c r="VIQ28" s="362"/>
      <c r="VIR28" s="363"/>
      <c r="VIS28" s="364"/>
      <c r="VIT28" s="365"/>
      <c r="VIU28" s="366"/>
      <c r="VIV28" s="367"/>
      <c r="VIW28" s="368"/>
      <c r="VIX28" s="369"/>
      <c r="VIY28" s="361"/>
      <c r="VIZ28" s="361"/>
      <c r="VJA28" s="362"/>
      <c r="VJB28" s="363"/>
      <c r="VJC28" s="364"/>
      <c r="VJD28" s="365"/>
      <c r="VJE28" s="366"/>
      <c r="VJF28" s="367"/>
      <c r="VJG28" s="368"/>
      <c r="VJH28" s="369"/>
      <c r="VJI28" s="361"/>
      <c r="VJJ28" s="361"/>
      <c r="VJK28" s="362"/>
      <c r="VJL28" s="363"/>
      <c r="VJM28" s="364"/>
      <c r="VJN28" s="365"/>
      <c r="VJO28" s="366"/>
      <c r="VJP28" s="367"/>
      <c r="VJQ28" s="368"/>
      <c r="VJR28" s="369"/>
      <c r="VJS28" s="361"/>
      <c r="VJT28" s="361"/>
      <c r="VJU28" s="362"/>
      <c r="VJV28" s="363"/>
      <c r="VJW28" s="364"/>
      <c r="VJX28" s="365"/>
      <c r="VJY28" s="366"/>
      <c r="VJZ28" s="367"/>
      <c r="VKA28" s="368"/>
      <c r="VKB28" s="369"/>
      <c r="VKC28" s="361"/>
      <c r="VKD28" s="361"/>
      <c r="VKE28" s="362"/>
      <c r="VKF28" s="363"/>
      <c r="VKG28" s="364"/>
      <c r="VKH28" s="365"/>
      <c r="VKI28" s="366"/>
      <c r="VKJ28" s="367"/>
      <c r="VKK28" s="368"/>
      <c r="VKL28" s="369"/>
      <c r="VKM28" s="361"/>
      <c r="VKN28" s="361"/>
      <c r="VKO28" s="362"/>
      <c r="VKP28" s="363"/>
      <c r="VKQ28" s="364"/>
      <c r="VKR28" s="365"/>
      <c r="VKS28" s="366"/>
      <c r="VKT28" s="367"/>
      <c r="VKU28" s="368"/>
      <c r="VKV28" s="369"/>
      <c r="VKW28" s="361"/>
      <c r="VKX28" s="361"/>
      <c r="VKY28" s="362"/>
      <c r="VKZ28" s="363"/>
      <c r="VLA28" s="364"/>
      <c r="VLB28" s="365"/>
      <c r="VLC28" s="366"/>
      <c r="VLD28" s="367"/>
      <c r="VLE28" s="368"/>
      <c r="VLF28" s="369"/>
      <c r="VLG28" s="361"/>
      <c r="VLH28" s="361"/>
      <c r="VLI28" s="362"/>
      <c r="VLJ28" s="363"/>
      <c r="VLK28" s="364"/>
      <c r="VLL28" s="365"/>
      <c r="VLM28" s="366"/>
      <c r="VLN28" s="367"/>
      <c r="VLO28" s="368"/>
      <c r="VLP28" s="369"/>
      <c r="VLQ28" s="361"/>
      <c r="VLR28" s="361"/>
      <c r="VLS28" s="362"/>
      <c r="VLT28" s="363"/>
      <c r="VLU28" s="364"/>
      <c r="VLV28" s="365"/>
      <c r="VLW28" s="366"/>
      <c r="VLX28" s="367"/>
      <c r="VLY28" s="368"/>
      <c r="VLZ28" s="369"/>
      <c r="VMA28" s="361"/>
      <c r="VMB28" s="361"/>
      <c r="VMC28" s="362"/>
      <c r="VMD28" s="363"/>
      <c r="VME28" s="364"/>
      <c r="VMF28" s="365"/>
      <c r="VMG28" s="366"/>
      <c r="VMH28" s="367"/>
      <c r="VMI28" s="368"/>
      <c r="VMJ28" s="369"/>
      <c r="VMK28" s="361"/>
      <c r="VML28" s="361"/>
      <c r="VMM28" s="362"/>
      <c r="VMN28" s="363"/>
      <c r="VMO28" s="364"/>
      <c r="VMP28" s="365"/>
      <c r="VMQ28" s="366"/>
      <c r="VMR28" s="367"/>
      <c r="VMS28" s="368"/>
      <c r="VMT28" s="369"/>
      <c r="VMU28" s="361"/>
      <c r="VMV28" s="361"/>
      <c r="VMW28" s="362"/>
      <c r="VMX28" s="363"/>
      <c r="VMY28" s="364"/>
      <c r="VMZ28" s="365"/>
      <c r="VNA28" s="366"/>
      <c r="VNB28" s="367"/>
      <c r="VNC28" s="368"/>
      <c r="VND28" s="369"/>
      <c r="VNE28" s="361"/>
      <c r="VNF28" s="361"/>
      <c r="VNG28" s="362"/>
      <c r="VNH28" s="363"/>
      <c r="VNI28" s="364"/>
      <c r="VNJ28" s="365"/>
      <c r="VNK28" s="366"/>
      <c r="VNL28" s="367"/>
      <c r="VNM28" s="368"/>
      <c r="VNN28" s="369"/>
      <c r="VNO28" s="361"/>
      <c r="VNP28" s="361"/>
      <c r="VNQ28" s="362"/>
      <c r="VNR28" s="363"/>
      <c r="VNS28" s="364"/>
      <c r="VNT28" s="365"/>
      <c r="VNU28" s="366"/>
      <c r="VNV28" s="367"/>
      <c r="VNW28" s="368"/>
      <c r="VNX28" s="369"/>
      <c r="VNY28" s="361"/>
      <c r="VNZ28" s="361"/>
      <c r="VOA28" s="362"/>
      <c r="VOB28" s="363"/>
      <c r="VOC28" s="364"/>
      <c r="VOD28" s="365"/>
      <c r="VOE28" s="366"/>
      <c r="VOF28" s="367"/>
      <c r="VOG28" s="368"/>
      <c r="VOH28" s="369"/>
      <c r="VOI28" s="361"/>
      <c r="VOJ28" s="361"/>
      <c r="VOK28" s="362"/>
      <c r="VOL28" s="363"/>
      <c r="VOM28" s="364"/>
      <c r="VON28" s="365"/>
      <c r="VOO28" s="366"/>
      <c r="VOP28" s="367"/>
      <c r="VOQ28" s="368"/>
      <c r="VOR28" s="369"/>
      <c r="VOS28" s="361"/>
      <c r="VOT28" s="361"/>
      <c r="VOU28" s="362"/>
      <c r="VOV28" s="363"/>
      <c r="VOW28" s="364"/>
      <c r="VOX28" s="365"/>
      <c r="VOY28" s="366"/>
      <c r="VOZ28" s="367"/>
      <c r="VPA28" s="368"/>
      <c r="VPB28" s="369"/>
      <c r="VPC28" s="361"/>
      <c r="VPD28" s="361"/>
      <c r="VPE28" s="362"/>
      <c r="VPF28" s="363"/>
      <c r="VPG28" s="364"/>
      <c r="VPH28" s="365"/>
      <c r="VPI28" s="366"/>
      <c r="VPJ28" s="367"/>
      <c r="VPK28" s="368"/>
      <c r="VPL28" s="369"/>
      <c r="VPM28" s="361"/>
      <c r="VPN28" s="361"/>
      <c r="VPO28" s="362"/>
      <c r="VPP28" s="363"/>
      <c r="VPQ28" s="364"/>
      <c r="VPR28" s="365"/>
      <c r="VPS28" s="366"/>
      <c r="VPT28" s="367"/>
      <c r="VPU28" s="368"/>
      <c r="VPV28" s="369"/>
      <c r="VPW28" s="361"/>
      <c r="VPX28" s="361"/>
      <c r="VPY28" s="362"/>
      <c r="VPZ28" s="363"/>
      <c r="VQA28" s="364"/>
      <c r="VQB28" s="365"/>
      <c r="VQC28" s="366"/>
      <c r="VQD28" s="367"/>
      <c r="VQE28" s="368"/>
      <c r="VQF28" s="369"/>
      <c r="VQG28" s="361"/>
      <c r="VQH28" s="361"/>
      <c r="VQI28" s="362"/>
      <c r="VQJ28" s="363"/>
      <c r="VQK28" s="364"/>
      <c r="VQL28" s="365"/>
      <c r="VQM28" s="366"/>
      <c r="VQN28" s="367"/>
      <c r="VQO28" s="368"/>
      <c r="VQP28" s="369"/>
      <c r="VQQ28" s="361"/>
      <c r="VQR28" s="361"/>
      <c r="VQS28" s="362"/>
      <c r="VQT28" s="363"/>
      <c r="VQU28" s="364"/>
      <c r="VQV28" s="365"/>
      <c r="VQW28" s="366"/>
      <c r="VQX28" s="367"/>
      <c r="VQY28" s="368"/>
      <c r="VQZ28" s="369"/>
      <c r="VRA28" s="361"/>
      <c r="VRB28" s="361"/>
      <c r="VRC28" s="362"/>
      <c r="VRD28" s="363"/>
      <c r="VRE28" s="364"/>
      <c r="VRF28" s="365"/>
      <c r="VRG28" s="366"/>
      <c r="VRH28" s="367"/>
      <c r="VRI28" s="368"/>
      <c r="VRJ28" s="369"/>
      <c r="VRK28" s="361"/>
      <c r="VRL28" s="361"/>
      <c r="VRM28" s="362"/>
      <c r="VRN28" s="363"/>
      <c r="VRO28" s="364"/>
      <c r="VRP28" s="365"/>
      <c r="VRQ28" s="366"/>
      <c r="VRR28" s="367"/>
      <c r="VRS28" s="368"/>
      <c r="VRT28" s="369"/>
      <c r="VRU28" s="361"/>
      <c r="VRV28" s="361"/>
      <c r="VRW28" s="362"/>
      <c r="VRX28" s="363"/>
      <c r="VRY28" s="364"/>
      <c r="VRZ28" s="365"/>
      <c r="VSA28" s="366"/>
      <c r="VSB28" s="367"/>
      <c r="VSC28" s="368"/>
      <c r="VSD28" s="369"/>
      <c r="VSE28" s="361"/>
      <c r="VSF28" s="361"/>
      <c r="VSG28" s="362"/>
      <c r="VSH28" s="363"/>
      <c r="VSI28" s="364"/>
      <c r="VSJ28" s="365"/>
      <c r="VSK28" s="366"/>
      <c r="VSL28" s="367"/>
      <c r="VSM28" s="368"/>
      <c r="VSN28" s="369"/>
      <c r="VSO28" s="361"/>
      <c r="VSP28" s="361"/>
      <c r="VSQ28" s="362"/>
      <c r="VSR28" s="363"/>
      <c r="VSS28" s="364"/>
      <c r="VST28" s="365"/>
      <c r="VSU28" s="366"/>
      <c r="VSV28" s="367"/>
      <c r="VSW28" s="368"/>
      <c r="VSX28" s="369"/>
      <c r="VSY28" s="361"/>
      <c r="VSZ28" s="361"/>
      <c r="VTA28" s="362"/>
      <c r="VTB28" s="363"/>
      <c r="VTC28" s="364"/>
      <c r="VTD28" s="365"/>
      <c r="VTE28" s="366"/>
      <c r="VTF28" s="367"/>
      <c r="VTG28" s="368"/>
      <c r="VTH28" s="369"/>
      <c r="VTI28" s="361"/>
      <c r="VTJ28" s="361"/>
      <c r="VTK28" s="362"/>
      <c r="VTL28" s="363"/>
      <c r="VTM28" s="364"/>
      <c r="VTN28" s="365"/>
      <c r="VTO28" s="366"/>
      <c r="VTP28" s="367"/>
      <c r="VTQ28" s="368"/>
      <c r="VTR28" s="369"/>
      <c r="VTS28" s="361"/>
      <c r="VTT28" s="361"/>
      <c r="VTU28" s="362"/>
      <c r="VTV28" s="363"/>
      <c r="VTW28" s="364"/>
      <c r="VTX28" s="365"/>
      <c r="VTY28" s="366"/>
      <c r="VTZ28" s="367"/>
      <c r="VUA28" s="368"/>
      <c r="VUB28" s="369"/>
      <c r="VUC28" s="361"/>
      <c r="VUD28" s="361"/>
      <c r="VUE28" s="362"/>
      <c r="VUF28" s="363"/>
      <c r="VUG28" s="364"/>
      <c r="VUH28" s="365"/>
      <c r="VUI28" s="366"/>
      <c r="VUJ28" s="367"/>
      <c r="VUK28" s="368"/>
      <c r="VUL28" s="369"/>
      <c r="VUM28" s="361"/>
      <c r="VUN28" s="361"/>
      <c r="VUO28" s="362"/>
      <c r="VUP28" s="363"/>
      <c r="VUQ28" s="364"/>
      <c r="VUR28" s="365"/>
      <c r="VUS28" s="366"/>
      <c r="VUT28" s="367"/>
      <c r="VUU28" s="368"/>
      <c r="VUV28" s="369"/>
      <c r="VUW28" s="361"/>
      <c r="VUX28" s="361"/>
      <c r="VUY28" s="362"/>
      <c r="VUZ28" s="363"/>
      <c r="VVA28" s="364"/>
      <c r="VVB28" s="365"/>
      <c r="VVC28" s="366"/>
      <c r="VVD28" s="367"/>
      <c r="VVE28" s="368"/>
      <c r="VVF28" s="369"/>
      <c r="VVG28" s="361"/>
      <c r="VVH28" s="361"/>
      <c r="VVI28" s="362"/>
      <c r="VVJ28" s="363"/>
      <c r="VVK28" s="364"/>
      <c r="VVL28" s="365"/>
      <c r="VVM28" s="366"/>
      <c r="VVN28" s="367"/>
      <c r="VVO28" s="368"/>
      <c r="VVP28" s="369"/>
      <c r="VVQ28" s="361"/>
      <c r="VVR28" s="361"/>
      <c r="VVS28" s="362"/>
      <c r="VVT28" s="363"/>
      <c r="VVU28" s="364"/>
      <c r="VVV28" s="365"/>
      <c r="VVW28" s="366"/>
      <c r="VVX28" s="367"/>
      <c r="VVY28" s="368"/>
      <c r="VVZ28" s="369"/>
      <c r="VWA28" s="361"/>
      <c r="VWB28" s="361"/>
      <c r="VWC28" s="362"/>
      <c r="VWD28" s="363"/>
      <c r="VWE28" s="364"/>
      <c r="VWF28" s="365"/>
      <c r="VWG28" s="366"/>
      <c r="VWH28" s="367"/>
      <c r="VWI28" s="368"/>
      <c r="VWJ28" s="369"/>
      <c r="VWK28" s="361"/>
      <c r="VWL28" s="361"/>
      <c r="VWM28" s="362"/>
      <c r="VWN28" s="363"/>
      <c r="VWO28" s="364"/>
      <c r="VWP28" s="365"/>
      <c r="VWQ28" s="366"/>
      <c r="VWR28" s="367"/>
      <c r="VWS28" s="368"/>
      <c r="VWT28" s="369"/>
      <c r="VWU28" s="361"/>
      <c r="VWV28" s="361"/>
      <c r="VWW28" s="362"/>
      <c r="VWX28" s="363"/>
      <c r="VWY28" s="364"/>
      <c r="VWZ28" s="365"/>
      <c r="VXA28" s="366"/>
      <c r="VXB28" s="367"/>
      <c r="VXC28" s="368"/>
      <c r="VXD28" s="369"/>
      <c r="VXE28" s="361"/>
      <c r="VXF28" s="361"/>
      <c r="VXG28" s="362"/>
      <c r="VXH28" s="363"/>
      <c r="VXI28" s="364"/>
      <c r="VXJ28" s="365"/>
      <c r="VXK28" s="366"/>
      <c r="VXL28" s="367"/>
      <c r="VXM28" s="368"/>
      <c r="VXN28" s="369"/>
      <c r="VXO28" s="361"/>
      <c r="VXP28" s="361"/>
      <c r="VXQ28" s="362"/>
      <c r="VXR28" s="363"/>
      <c r="VXS28" s="364"/>
      <c r="VXT28" s="365"/>
      <c r="VXU28" s="366"/>
      <c r="VXV28" s="367"/>
      <c r="VXW28" s="368"/>
      <c r="VXX28" s="369"/>
      <c r="VXY28" s="361"/>
      <c r="VXZ28" s="361"/>
      <c r="VYA28" s="362"/>
      <c r="VYB28" s="363"/>
      <c r="VYC28" s="364"/>
      <c r="VYD28" s="365"/>
      <c r="VYE28" s="366"/>
      <c r="VYF28" s="367"/>
      <c r="VYG28" s="368"/>
      <c r="VYH28" s="369"/>
      <c r="VYI28" s="361"/>
      <c r="VYJ28" s="361"/>
      <c r="VYK28" s="362"/>
      <c r="VYL28" s="363"/>
      <c r="VYM28" s="364"/>
      <c r="VYN28" s="365"/>
      <c r="VYO28" s="366"/>
      <c r="VYP28" s="367"/>
      <c r="VYQ28" s="368"/>
      <c r="VYR28" s="369"/>
      <c r="VYS28" s="361"/>
      <c r="VYT28" s="361"/>
      <c r="VYU28" s="362"/>
      <c r="VYV28" s="363"/>
      <c r="VYW28" s="364"/>
      <c r="VYX28" s="365"/>
      <c r="VYY28" s="366"/>
      <c r="VYZ28" s="367"/>
      <c r="VZA28" s="368"/>
      <c r="VZB28" s="369"/>
      <c r="VZC28" s="361"/>
      <c r="VZD28" s="361"/>
      <c r="VZE28" s="362"/>
      <c r="VZF28" s="363"/>
      <c r="VZG28" s="364"/>
      <c r="VZH28" s="365"/>
      <c r="VZI28" s="366"/>
      <c r="VZJ28" s="367"/>
      <c r="VZK28" s="368"/>
      <c r="VZL28" s="369"/>
      <c r="VZM28" s="361"/>
      <c r="VZN28" s="361"/>
      <c r="VZO28" s="362"/>
      <c r="VZP28" s="363"/>
      <c r="VZQ28" s="364"/>
      <c r="VZR28" s="365"/>
      <c r="VZS28" s="366"/>
      <c r="VZT28" s="367"/>
      <c r="VZU28" s="368"/>
      <c r="VZV28" s="369"/>
      <c r="VZW28" s="361"/>
      <c r="VZX28" s="361"/>
      <c r="VZY28" s="362"/>
      <c r="VZZ28" s="363"/>
      <c r="WAA28" s="364"/>
      <c r="WAB28" s="365"/>
      <c r="WAC28" s="366"/>
      <c r="WAD28" s="367"/>
      <c r="WAE28" s="368"/>
      <c r="WAF28" s="369"/>
      <c r="WAG28" s="361"/>
      <c r="WAH28" s="361"/>
      <c r="WAI28" s="362"/>
      <c r="WAJ28" s="363"/>
      <c r="WAK28" s="364"/>
      <c r="WAL28" s="365"/>
      <c r="WAM28" s="366"/>
      <c r="WAN28" s="367"/>
      <c r="WAO28" s="368"/>
      <c r="WAP28" s="369"/>
      <c r="WAQ28" s="361"/>
      <c r="WAR28" s="361"/>
      <c r="WAS28" s="362"/>
      <c r="WAT28" s="363"/>
      <c r="WAU28" s="364"/>
      <c r="WAV28" s="365"/>
      <c r="WAW28" s="366"/>
      <c r="WAX28" s="367"/>
      <c r="WAY28" s="368"/>
      <c r="WAZ28" s="369"/>
      <c r="WBA28" s="361"/>
      <c r="WBB28" s="361"/>
      <c r="WBC28" s="362"/>
      <c r="WBD28" s="363"/>
      <c r="WBE28" s="364"/>
      <c r="WBF28" s="365"/>
      <c r="WBG28" s="366"/>
      <c r="WBH28" s="367"/>
      <c r="WBI28" s="368"/>
      <c r="WBJ28" s="369"/>
      <c r="WBK28" s="361"/>
      <c r="WBL28" s="361"/>
      <c r="WBM28" s="362"/>
      <c r="WBN28" s="363"/>
      <c r="WBO28" s="364"/>
      <c r="WBP28" s="365"/>
      <c r="WBQ28" s="366"/>
      <c r="WBR28" s="367"/>
      <c r="WBS28" s="368"/>
      <c r="WBT28" s="369"/>
      <c r="WBU28" s="361"/>
      <c r="WBV28" s="361"/>
      <c r="WBW28" s="362"/>
      <c r="WBX28" s="363"/>
      <c r="WBY28" s="364"/>
      <c r="WBZ28" s="365"/>
      <c r="WCA28" s="366"/>
      <c r="WCB28" s="367"/>
      <c r="WCC28" s="368"/>
      <c r="WCD28" s="369"/>
      <c r="WCE28" s="361"/>
      <c r="WCF28" s="361"/>
      <c r="WCG28" s="362"/>
      <c r="WCH28" s="363"/>
      <c r="WCI28" s="364"/>
      <c r="WCJ28" s="365"/>
      <c r="WCK28" s="366"/>
      <c r="WCL28" s="367"/>
      <c r="WCM28" s="368"/>
      <c r="WCN28" s="369"/>
      <c r="WCO28" s="361"/>
      <c r="WCP28" s="361"/>
      <c r="WCQ28" s="362"/>
      <c r="WCR28" s="363"/>
      <c r="WCS28" s="364"/>
      <c r="WCT28" s="365"/>
      <c r="WCU28" s="366"/>
      <c r="WCV28" s="367"/>
      <c r="WCW28" s="368"/>
      <c r="WCX28" s="369"/>
      <c r="WCY28" s="361"/>
      <c r="WCZ28" s="361"/>
      <c r="WDA28" s="362"/>
      <c r="WDB28" s="363"/>
      <c r="WDC28" s="364"/>
      <c r="WDD28" s="365"/>
      <c r="WDE28" s="366"/>
      <c r="WDF28" s="367"/>
      <c r="WDG28" s="368"/>
      <c r="WDH28" s="369"/>
      <c r="WDI28" s="361"/>
      <c r="WDJ28" s="361"/>
      <c r="WDK28" s="362"/>
      <c r="WDL28" s="363"/>
      <c r="WDM28" s="364"/>
      <c r="WDN28" s="365"/>
      <c r="WDO28" s="366"/>
      <c r="WDP28" s="367"/>
      <c r="WDQ28" s="368"/>
      <c r="WDR28" s="369"/>
      <c r="WDS28" s="361"/>
      <c r="WDT28" s="361"/>
      <c r="WDU28" s="362"/>
      <c r="WDV28" s="363"/>
      <c r="WDW28" s="364"/>
      <c r="WDX28" s="365"/>
      <c r="WDY28" s="366"/>
      <c r="WDZ28" s="367"/>
      <c r="WEA28" s="368"/>
      <c r="WEB28" s="369"/>
      <c r="WEC28" s="361"/>
      <c r="WED28" s="361"/>
      <c r="WEE28" s="362"/>
      <c r="WEF28" s="363"/>
      <c r="WEG28" s="364"/>
      <c r="WEH28" s="365"/>
      <c r="WEI28" s="366"/>
      <c r="WEJ28" s="367"/>
      <c r="WEK28" s="368"/>
      <c r="WEL28" s="369"/>
      <c r="WEM28" s="361"/>
      <c r="WEN28" s="361"/>
      <c r="WEO28" s="362"/>
      <c r="WEP28" s="363"/>
      <c r="WEQ28" s="364"/>
      <c r="WER28" s="365"/>
      <c r="WES28" s="366"/>
      <c r="WET28" s="367"/>
      <c r="WEU28" s="368"/>
      <c r="WEV28" s="369"/>
      <c r="WEW28" s="361"/>
      <c r="WEX28" s="361"/>
      <c r="WEY28" s="362"/>
      <c r="WEZ28" s="363"/>
      <c r="WFA28" s="364"/>
      <c r="WFB28" s="365"/>
      <c r="WFC28" s="366"/>
      <c r="WFD28" s="367"/>
      <c r="WFE28" s="368"/>
      <c r="WFF28" s="369"/>
      <c r="WFG28" s="361"/>
      <c r="WFH28" s="361"/>
      <c r="WFI28" s="362"/>
      <c r="WFJ28" s="363"/>
      <c r="WFK28" s="364"/>
      <c r="WFL28" s="365"/>
      <c r="WFM28" s="366"/>
      <c r="WFN28" s="367"/>
      <c r="WFO28" s="368"/>
      <c r="WFP28" s="369"/>
      <c r="WFQ28" s="361"/>
      <c r="WFR28" s="361"/>
      <c r="WFS28" s="362"/>
      <c r="WFT28" s="363"/>
      <c r="WFU28" s="364"/>
      <c r="WFV28" s="365"/>
      <c r="WFW28" s="366"/>
      <c r="WFX28" s="367"/>
      <c r="WFY28" s="368"/>
      <c r="WFZ28" s="369"/>
      <c r="WGA28" s="361"/>
      <c r="WGB28" s="361"/>
      <c r="WGC28" s="362"/>
      <c r="WGD28" s="363"/>
      <c r="WGE28" s="364"/>
      <c r="WGF28" s="365"/>
      <c r="WGG28" s="366"/>
      <c r="WGH28" s="367"/>
      <c r="WGI28" s="368"/>
      <c r="WGJ28" s="369"/>
      <c r="WGK28" s="361"/>
      <c r="WGL28" s="361"/>
      <c r="WGM28" s="362"/>
      <c r="WGN28" s="363"/>
      <c r="WGO28" s="364"/>
      <c r="WGP28" s="365"/>
      <c r="WGQ28" s="366"/>
      <c r="WGR28" s="367"/>
      <c r="WGS28" s="368"/>
      <c r="WGT28" s="369"/>
      <c r="WGU28" s="361"/>
      <c r="WGV28" s="361"/>
      <c r="WGW28" s="362"/>
      <c r="WGX28" s="363"/>
      <c r="WGY28" s="364"/>
      <c r="WGZ28" s="365"/>
      <c r="WHA28" s="366"/>
      <c r="WHB28" s="367"/>
      <c r="WHC28" s="368"/>
      <c r="WHD28" s="369"/>
      <c r="WHE28" s="361"/>
      <c r="WHF28" s="361"/>
      <c r="WHG28" s="362"/>
      <c r="WHH28" s="363"/>
      <c r="WHI28" s="364"/>
      <c r="WHJ28" s="365"/>
      <c r="WHK28" s="366"/>
      <c r="WHL28" s="367"/>
      <c r="WHM28" s="368"/>
      <c r="WHN28" s="369"/>
      <c r="WHO28" s="361"/>
      <c r="WHP28" s="361"/>
      <c r="WHQ28" s="362"/>
      <c r="WHR28" s="363"/>
      <c r="WHS28" s="364"/>
      <c r="WHT28" s="365"/>
      <c r="WHU28" s="366"/>
      <c r="WHV28" s="367"/>
      <c r="WHW28" s="368"/>
      <c r="WHX28" s="369"/>
      <c r="WHY28" s="361"/>
      <c r="WHZ28" s="361"/>
      <c r="WIA28" s="362"/>
      <c r="WIB28" s="363"/>
      <c r="WIC28" s="364"/>
      <c r="WID28" s="365"/>
      <c r="WIE28" s="366"/>
      <c r="WIF28" s="367"/>
      <c r="WIG28" s="368"/>
      <c r="WIH28" s="369"/>
      <c r="WII28" s="361"/>
      <c r="WIJ28" s="361"/>
      <c r="WIK28" s="362"/>
      <c r="WIL28" s="363"/>
      <c r="WIM28" s="364"/>
      <c r="WIN28" s="365"/>
      <c r="WIO28" s="366"/>
      <c r="WIP28" s="367"/>
      <c r="WIQ28" s="368"/>
      <c r="WIR28" s="369"/>
      <c r="WIS28" s="361"/>
      <c r="WIT28" s="361"/>
      <c r="WIU28" s="362"/>
      <c r="WIV28" s="363"/>
      <c r="WIW28" s="364"/>
      <c r="WIX28" s="365"/>
      <c r="WIY28" s="366"/>
      <c r="WIZ28" s="367"/>
      <c r="WJA28" s="368"/>
      <c r="WJB28" s="369"/>
      <c r="WJC28" s="361"/>
      <c r="WJD28" s="361"/>
      <c r="WJE28" s="362"/>
      <c r="WJF28" s="363"/>
      <c r="WJG28" s="364"/>
      <c r="WJH28" s="365"/>
      <c r="WJI28" s="366"/>
      <c r="WJJ28" s="367"/>
      <c r="WJK28" s="368"/>
      <c r="WJL28" s="369"/>
      <c r="WJM28" s="361"/>
      <c r="WJN28" s="361"/>
      <c r="WJO28" s="362"/>
      <c r="WJP28" s="363"/>
      <c r="WJQ28" s="364"/>
      <c r="WJR28" s="365"/>
      <c r="WJS28" s="366"/>
      <c r="WJT28" s="367"/>
      <c r="WJU28" s="368"/>
      <c r="WJV28" s="369"/>
      <c r="WJW28" s="361"/>
      <c r="WJX28" s="361"/>
      <c r="WJY28" s="362"/>
      <c r="WJZ28" s="363"/>
      <c r="WKA28" s="364"/>
      <c r="WKB28" s="365"/>
      <c r="WKC28" s="366"/>
      <c r="WKD28" s="367"/>
      <c r="WKE28" s="368"/>
      <c r="WKF28" s="369"/>
      <c r="WKG28" s="361"/>
      <c r="WKH28" s="361"/>
      <c r="WKI28" s="362"/>
      <c r="WKJ28" s="363"/>
      <c r="WKK28" s="364"/>
      <c r="WKL28" s="365"/>
      <c r="WKM28" s="366"/>
      <c r="WKN28" s="367"/>
      <c r="WKO28" s="368"/>
      <c r="WKP28" s="369"/>
      <c r="WKQ28" s="361"/>
      <c r="WKR28" s="361"/>
      <c r="WKS28" s="362"/>
      <c r="WKT28" s="363"/>
      <c r="WKU28" s="364"/>
      <c r="WKV28" s="365"/>
      <c r="WKW28" s="366"/>
      <c r="WKX28" s="367"/>
      <c r="WKY28" s="368"/>
      <c r="WKZ28" s="369"/>
      <c r="WLA28" s="361"/>
      <c r="WLB28" s="361"/>
      <c r="WLC28" s="362"/>
      <c r="WLD28" s="363"/>
      <c r="WLE28" s="364"/>
      <c r="WLF28" s="365"/>
      <c r="WLG28" s="366"/>
      <c r="WLH28" s="367"/>
      <c r="WLI28" s="368"/>
      <c r="WLJ28" s="369"/>
      <c r="WLK28" s="361"/>
      <c r="WLL28" s="361"/>
      <c r="WLM28" s="362"/>
      <c r="WLN28" s="363"/>
      <c r="WLO28" s="364"/>
      <c r="WLP28" s="365"/>
      <c r="WLQ28" s="366"/>
      <c r="WLR28" s="367"/>
      <c r="WLS28" s="368"/>
      <c r="WLT28" s="369"/>
      <c r="WLU28" s="361"/>
      <c r="WLV28" s="361"/>
      <c r="WLW28" s="362"/>
      <c r="WLX28" s="363"/>
      <c r="WLY28" s="364"/>
      <c r="WLZ28" s="365"/>
      <c r="WMA28" s="366"/>
      <c r="WMB28" s="367"/>
      <c r="WMC28" s="368"/>
      <c r="WMD28" s="369"/>
      <c r="WME28" s="361"/>
      <c r="WMF28" s="361"/>
      <c r="WMG28" s="362"/>
      <c r="WMH28" s="363"/>
      <c r="WMI28" s="364"/>
      <c r="WMJ28" s="365"/>
      <c r="WMK28" s="366"/>
      <c r="WML28" s="367"/>
      <c r="WMM28" s="368"/>
      <c r="WMN28" s="369"/>
      <c r="WMO28" s="361"/>
      <c r="WMP28" s="361"/>
      <c r="WMQ28" s="362"/>
      <c r="WMR28" s="363"/>
      <c r="WMS28" s="364"/>
      <c r="WMT28" s="365"/>
      <c r="WMU28" s="366"/>
      <c r="WMV28" s="367"/>
      <c r="WMW28" s="368"/>
      <c r="WMX28" s="369"/>
      <c r="WMY28" s="361"/>
      <c r="WMZ28" s="361"/>
      <c r="WNA28" s="362"/>
      <c r="WNB28" s="363"/>
      <c r="WNC28" s="364"/>
      <c r="WND28" s="365"/>
      <c r="WNE28" s="366"/>
      <c r="WNF28" s="367"/>
      <c r="WNG28" s="368"/>
      <c r="WNH28" s="369"/>
      <c r="WNI28" s="361"/>
      <c r="WNJ28" s="361"/>
      <c r="WNK28" s="362"/>
      <c r="WNL28" s="363"/>
      <c r="WNM28" s="364"/>
      <c r="WNN28" s="365"/>
      <c r="WNO28" s="366"/>
      <c r="WNP28" s="367"/>
      <c r="WNQ28" s="368"/>
      <c r="WNR28" s="369"/>
      <c r="WNS28" s="361"/>
      <c r="WNT28" s="361"/>
      <c r="WNU28" s="362"/>
      <c r="WNV28" s="363"/>
      <c r="WNW28" s="364"/>
      <c r="WNX28" s="365"/>
      <c r="WNY28" s="366"/>
      <c r="WNZ28" s="367"/>
      <c r="WOA28" s="368"/>
      <c r="WOB28" s="369"/>
      <c r="WOC28" s="361"/>
      <c r="WOD28" s="361"/>
      <c r="WOE28" s="362"/>
      <c r="WOF28" s="363"/>
      <c r="WOG28" s="364"/>
      <c r="WOH28" s="365"/>
      <c r="WOI28" s="366"/>
      <c r="WOJ28" s="367"/>
      <c r="WOK28" s="368"/>
      <c r="WOL28" s="369"/>
      <c r="WOM28" s="361"/>
      <c r="WON28" s="361"/>
      <c r="WOO28" s="362"/>
      <c r="WOP28" s="363"/>
      <c r="WOQ28" s="364"/>
      <c r="WOR28" s="365"/>
      <c r="WOS28" s="366"/>
      <c r="WOT28" s="367"/>
      <c r="WOU28" s="368"/>
      <c r="WOV28" s="369"/>
      <c r="WOW28" s="361"/>
      <c r="WOX28" s="361"/>
      <c r="WOY28" s="362"/>
      <c r="WOZ28" s="363"/>
      <c r="WPA28" s="364"/>
      <c r="WPB28" s="365"/>
      <c r="WPC28" s="366"/>
      <c r="WPD28" s="367"/>
      <c r="WPE28" s="368"/>
      <c r="WPF28" s="369"/>
      <c r="WPG28" s="361"/>
      <c r="WPH28" s="361"/>
      <c r="WPI28" s="362"/>
      <c r="WPJ28" s="363"/>
      <c r="WPK28" s="364"/>
      <c r="WPL28" s="365"/>
      <c r="WPM28" s="366"/>
      <c r="WPN28" s="367"/>
      <c r="WPO28" s="368"/>
      <c r="WPP28" s="369"/>
      <c r="WPQ28" s="361"/>
      <c r="WPR28" s="361"/>
      <c r="WPS28" s="362"/>
      <c r="WPT28" s="363"/>
      <c r="WPU28" s="364"/>
      <c r="WPV28" s="365"/>
      <c r="WPW28" s="366"/>
      <c r="WPX28" s="367"/>
      <c r="WPY28" s="368"/>
      <c r="WPZ28" s="369"/>
      <c r="WQA28" s="361"/>
      <c r="WQB28" s="361"/>
      <c r="WQC28" s="362"/>
      <c r="WQD28" s="363"/>
      <c r="WQE28" s="364"/>
      <c r="WQF28" s="365"/>
      <c r="WQG28" s="366"/>
      <c r="WQH28" s="367"/>
      <c r="WQI28" s="368"/>
      <c r="WQJ28" s="369"/>
      <c r="WQK28" s="361"/>
      <c r="WQL28" s="361"/>
      <c r="WQM28" s="362"/>
      <c r="WQN28" s="363"/>
      <c r="WQO28" s="364"/>
      <c r="WQP28" s="365"/>
      <c r="WQQ28" s="366"/>
      <c r="WQR28" s="367"/>
      <c r="WQS28" s="368"/>
      <c r="WQT28" s="369"/>
      <c r="WQU28" s="361"/>
      <c r="WQV28" s="361"/>
      <c r="WQW28" s="362"/>
      <c r="WQX28" s="363"/>
      <c r="WQY28" s="364"/>
      <c r="WQZ28" s="365"/>
      <c r="WRA28" s="366"/>
      <c r="WRB28" s="367"/>
      <c r="WRC28" s="368"/>
      <c r="WRD28" s="369"/>
      <c r="WRE28" s="361"/>
      <c r="WRF28" s="361"/>
      <c r="WRG28" s="362"/>
      <c r="WRH28" s="363"/>
      <c r="WRI28" s="364"/>
      <c r="WRJ28" s="365"/>
      <c r="WRK28" s="366"/>
      <c r="WRL28" s="367"/>
      <c r="WRM28" s="368"/>
      <c r="WRN28" s="369"/>
      <c r="WRO28" s="361"/>
      <c r="WRP28" s="361"/>
      <c r="WRQ28" s="362"/>
      <c r="WRR28" s="363"/>
      <c r="WRS28" s="364"/>
      <c r="WRT28" s="365"/>
      <c r="WRU28" s="366"/>
      <c r="WRV28" s="367"/>
      <c r="WRW28" s="368"/>
      <c r="WRX28" s="369"/>
      <c r="WRY28" s="361"/>
      <c r="WRZ28" s="361"/>
      <c r="WSA28" s="362"/>
      <c r="WSB28" s="363"/>
      <c r="WSC28" s="364"/>
      <c r="WSD28" s="365"/>
      <c r="WSE28" s="366"/>
      <c r="WSF28" s="367"/>
      <c r="WSG28" s="368"/>
      <c r="WSH28" s="369"/>
      <c r="WSI28" s="361"/>
      <c r="WSJ28" s="361"/>
      <c r="WSK28" s="362"/>
      <c r="WSL28" s="363"/>
      <c r="WSM28" s="364"/>
      <c r="WSN28" s="365"/>
      <c r="WSO28" s="366"/>
      <c r="WSP28" s="367"/>
      <c r="WSQ28" s="368"/>
      <c r="WSR28" s="369"/>
      <c r="WSS28" s="361"/>
      <c r="WST28" s="361"/>
      <c r="WSU28" s="362"/>
      <c r="WSV28" s="363"/>
      <c r="WSW28" s="364"/>
      <c r="WSX28" s="365"/>
      <c r="WSY28" s="366"/>
      <c r="WSZ28" s="367"/>
      <c r="WTA28" s="368"/>
      <c r="WTB28" s="369"/>
      <c r="WTC28" s="361"/>
      <c r="WTD28" s="361"/>
      <c r="WTE28" s="362"/>
      <c r="WTF28" s="363"/>
      <c r="WTG28" s="364"/>
      <c r="WTH28" s="365"/>
      <c r="WTI28" s="366"/>
      <c r="WTJ28" s="367"/>
      <c r="WTK28" s="368"/>
      <c r="WTL28" s="369"/>
      <c r="WTM28" s="361"/>
      <c r="WTN28" s="361"/>
      <c r="WTO28" s="362"/>
      <c r="WTP28" s="363"/>
      <c r="WTQ28" s="364"/>
      <c r="WTR28" s="365"/>
      <c r="WTS28" s="366"/>
      <c r="WTT28" s="367"/>
      <c r="WTU28" s="368"/>
      <c r="WTV28" s="369"/>
      <c r="WTW28" s="361"/>
      <c r="WTX28" s="361"/>
      <c r="WTY28" s="362"/>
      <c r="WTZ28" s="363"/>
      <c r="WUA28" s="364"/>
      <c r="WUB28" s="365"/>
      <c r="WUC28" s="366"/>
      <c r="WUD28" s="367"/>
      <c r="WUE28" s="368"/>
      <c r="WUF28" s="369"/>
      <c r="WUG28" s="361"/>
      <c r="WUH28" s="361"/>
      <c r="WUI28" s="362"/>
      <c r="WUJ28" s="363"/>
      <c r="WUK28" s="364"/>
      <c r="WUL28" s="365"/>
      <c r="WUM28" s="366"/>
      <c r="WUN28" s="367"/>
      <c r="WUO28" s="368"/>
      <c r="WUP28" s="369"/>
      <c r="WUQ28" s="361"/>
      <c r="WUR28" s="361"/>
      <c r="WUS28" s="362"/>
      <c r="WUT28" s="363"/>
      <c r="WUU28" s="364"/>
      <c r="WUV28" s="365"/>
      <c r="WUW28" s="366"/>
      <c r="WUX28" s="367"/>
      <c r="WUY28" s="368"/>
      <c r="WUZ28" s="369"/>
      <c r="WVA28" s="361"/>
      <c r="WVB28" s="361"/>
      <c r="WVC28" s="362"/>
      <c r="WVD28" s="363"/>
      <c r="WVE28" s="364"/>
      <c r="WVF28" s="365"/>
      <c r="WVG28" s="366"/>
      <c r="WVH28" s="367"/>
      <c r="WVI28" s="368"/>
      <c r="WVJ28" s="369"/>
      <c r="WVK28" s="361"/>
      <c r="WVL28" s="361"/>
      <c r="WVM28" s="362"/>
      <c r="WVN28" s="363"/>
      <c r="WVO28" s="364"/>
      <c r="WVP28" s="365"/>
      <c r="WVQ28" s="366"/>
      <c r="WVR28" s="367"/>
      <c r="WVS28" s="368"/>
      <c r="WVT28" s="369"/>
      <c r="WVU28" s="361"/>
      <c r="WVV28" s="361"/>
      <c r="WVW28" s="362"/>
      <c r="WVX28" s="363"/>
      <c r="WVY28" s="364"/>
      <c r="WVZ28" s="365"/>
      <c r="WWA28" s="366"/>
      <c r="WWB28" s="367"/>
      <c r="WWC28" s="368"/>
      <c r="WWD28" s="369"/>
      <c r="WWE28" s="361"/>
      <c r="WWF28" s="361"/>
      <c r="WWG28" s="362"/>
      <c r="WWH28" s="363"/>
      <c r="WWI28" s="364"/>
      <c r="WWJ28" s="365"/>
      <c r="WWK28" s="366"/>
      <c r="WWL28" s="367"/>
      <c r="WWM28" s="368"/>
      <c r="WWN28" s="369"/>
      <c r="WWO28" s="361"/>
      <c r="WWP28" s="361"/>
      <c r="WWQ28" s="362"/>
      <c r="WWR28" s="363"/>
      <c r="WWS28" s="364"/>
      <c r="WWT28" s="365"/>
      <c r="WWU28" s="366"/>
      <c r="WWV28" s="367"/>
      <c r="WWW28" s="368"/>
      <c r="WWX28" s="369"/>
      <c r="WWY28" s="361"/>
      <c r="WWZ28" s="361"/>
      <c r="WXA28" s="362"/>
      <c r="WXB28" s="363"/>
      <c r="WXC28" s="364"/>
      <c r="WXD28" s="365"/>
      <c r="WXE28" s="366"/>
      <c r="WXF28" s="367"/>
      <c r="WXG28" s="368"/>
      <c r="WXH28" s="369"/>
      <c r="WXI28" s="361"/>
      <c r="WXJ28" s="361"/>
      <c r="WXK28" s="362"/>
      <c r="WXL28" s="363"/>
      <c r="WXM28" s="364"/>
      <c r="WXN28" s="365"/>
      <c r="WXO28" s="366"/>
      <c r="WXP28" s="367"/>
      <c r="WXQ28" s="368"/>
      <c r="WXR28" s="369"/>
      <c r="WXS28" s="361"/>
      <c r="WXT28" s="361"/>
      <c r="WXU28" s="362"/>
      <c r="WXV28" s="363"/>
      <c r="WXW28" s="364"/>
      <c r="WXX28" s="365"/>
      <c r="WXY28" s="366"/>
      <c r="WXZ28" s="367"/>
      <c r="WYA28" s="368"/>
      <c r="WYB28" s="369"/>
      <c r="WYC28" s="361"/>
      <c r="WYD28" s="361"/>
      <c r="WYE28" s="362"/>
      <c r="WYF28" s="363"/>
      <c r="WYG28" s="364"/>
      <c r="WYH28" s="365"/>
      <c r="WYI28" s="366"/>
      <c r="WYJ28" s="367"/>
      <c r="WYK28" s="368"/>
      <c r="WYL28" s="369"/>
      <c r="WYM28" s="361"/>
      <c r="WYN28" s="361"/>
      <c r="WYO28" s="362"/>
      <c r="WYP28" s="363"/>
      <c r="WYQ28" s="364"/>
      <c r="WYR28" s="365"/>
      <c r="WYS28" s="366"/>
      <c r="WYT28" s="367"/>
      <c r="WYU28" s="368"/>
      <c r="WYV28" s="369"/>
      <c r="WYW28" s="361"/>
      <c r="WYX28" s="361"/>
      <c r="WYY28" s="362"/>
      <c r="WYZ28" s="363"/>
      <c r="WZA28" s="364"/>
      <c r="WZB28" s="365"/>
      <c r="WZC28" s="366"/>
      <c r="WZD28" s="367"/>
      <c r="WZE28" s="368"/>
      <c r="WZF28" s="369"/>
      <c r="WZG28" s="361"/>
      <c r="WZH28" s="361"/>
      <c r="WZI28" s="362"/>
      <c r="WZJ28" s="363"/>
      <c r="WZK28" s="364"/>
      <c r="WZL28" s="365"/>
      <c r="WZM28" s="366"/>
      <c r="WZN28" s="367"/>
      <c r="WZO28" s="368"/>
      <c r="WZP28" s="369"/>
      <c r="WZQ28" s="361"/>
      <c r="WZR28" s="361"/>
      <c r="WZS28" s="362"/>
      <c r="WZT28" s="363"/>
      <c r="WZU28" s="364"/>
      <c r="WZV28" s="365"/>
      <c r="WZW28" s="366"/>
      <c r="WZX28" s="367"/>
      <c r="WZY28" s="368"/>
      <c r="WZZ28" s="369"/>
      <c r="XAA28" s="361"/>
      <c r="XAB28" s="361"/>
      <c r="XAC28" s="362"/>
      <c r="XAD28" s="363"/>
      <c r="XAE28" s="364"/>
      <c r="XAF28" s="365"/>
      <c r="XAG28" s="366"/>
      <c r="XAH28" s="367"/>
      <c r="XAI28" s="368"/>
      <c r="XAJ28" s="369"/>
      <c r="XAK28" s="361"/>
      <c r="XAL28" s="361"/>
      <c r="XAM28" s="362"/>
      <c r="XAN28" s="363"/>
      <c r="XAO28" s="364"/>
      <c r="XAP28" s="365"/>
      <c r="XAQ28" s="366"/>
      <c r="XAR28" s="367"/>
      <c r="XAS28" s="368"/>
      <c r="XAT28" s="369"/>
      <c r="XAU28" s="361"/>
      <c r="XAV28" s="361"/>
      <c r="XAW28" s="362"/>
      <c r="XAX28" s="363"/>
      <c r="XAY28" s="364"/>
      <c r="XAZ28" s="365"/>
      <c r="XBA28" s="366"/>
      <c r="XBB28" s="367"/>
      <c r="XBC28" s="368"/>
      <c r="XBD28" s="369"/>
      <c r="XBE28" s="361"/>
      <c r="XBF28" s="361"/>
      <c r="XBG28" s="362"/>
      <c r="XBH28" s="363"/>
      <c r="XBI28" s="364"/>
      <c r="XBJ28" s="365"/>
      <c r="XBK28" s="366"/>
      <c r="XBL28" s="367"/>
      <c r="XBM28" s="368"/>
      <c r="XBN28" s="369"/>
      <c r="XBO28" s="361"/>
      <c r="XBP28" s="361"/>
      <c r="XBQ28" s="362"/>
      <c r="XBR28" s="363"/>
      <c r="XBS28" s="364"/>
      <c r="XBT28" s="365"/>
      <c r="XBU28" s="366"/>
      <c r="XBV28" s="367"/>
      <c r="XBW28" s="368"/>
      <c r="XBX28" s="369"/>
      <c r="XBY28" s="361"/>
      <c r="XBZ28" s="361"/>
      <c r="XCA28" s="362"/>
      <c r="XCB28" s="363"/>
      <c r="XCC28" s="364"/>
      <c r="XCD28" s="365"/>
      <c r="XCE28" s="366"/>
      <c r="XCF28" s="367"/>
      <c r="XCG28" s="368"/>
      <c r="XCH28" s="369"/>
      <c r="XCI28" s="361"/>
      <c r="XCJ28" s="361"/>
      <c r="XCK28" s="362"/>
      <c r="XCL28" s="363"/>
      <c r="XCM28" s="364"/>
      <c r="XCN28" s="365"/>
      <c r="XCO28" s="366"/>
      <c r="XCP28" s="367"/>
      <c r="XCQ28" s="368"/>
      <c r="XCR28" s="369"/>
      <c r="XCS28" s="361"/>
      <c r="XCT28" s="361"/>
      <c r="XCU28" s="362"/>
      <c r="XCV28" s="363"/>
      <c r="XCW28" s="364"/>
      <c r="XCX28" s="365"/>
      <c r="XCY28" s="366"/>
      <c r="XCZ28" s="367"/>
      <c r="XDA28" s="368"/>
      <c r="XDB28" s="369"/>
      <c r="XDC28" s="361"/>
      <c r="XDD28" s="361"/>
      <c r="XDE28" s="362"/>
      <c r="XDF28" s="363"/>
      <c r="XDG28" s="364"/>
      <c r="XDH28" s="365"/>
      <c r="XDI28" s="366"/>
      <c r="XDJ28" s="367"/>
      <c r="XDK28" s="368"/>
      <c r="XDL28" s="369"/>
      <c r="XDM28" s="361"/>
      <c r="XDN28" s="361"/>
      <c r="XDO28" s="362"/>
      <c r="XDP28" s="363"/>
      <c r="XDQ28" s="364"/>
      <c r="XDR28" s="365"/>
      <c r="XDS28" s="366"/>
      <c r="XDT28" s="367"/>
      <c r="XDU28" s="368"/>
      <c r="XDV28" s="369"/>
      <c r="XDW28" s="361"/>
      <c r="XDX28" s="361"/>
      <c r="XDY28" s="362"/>
      <c r="XDZ28" s="363"/>
      <c r="XEA28" s="364"/>
      <c r="XEB28" s="365"/>
      <c r="XEC28" s="366"/>
      <c r="XED28" s="367"/>
      <c r="XEE28" s="368"/>
      <c r="XEF28" s="369"/>
      <c r="XEG28" s="361"/>
      <c r="XEH28" s="361"/>
      <c r="XEI28" s="362"/>
      <c r="XEJ28" s="363"/>
      <c r="XEK28" s="364"/>
      <c r="XEL28" s="365"/>
      <c r="XEM28" s="366"/>
      <c r="XEN28" s="367"/>
      <c r="XEO28" s="368"/>
      <c r="XEP28" s="369"/>
      <c r="XEQ28" s="361"/>
      <c r="XER28" s="361"/>
      <c r="XES28" s="362"/>
      <c r="XET28" s="363"/>
      <c r="XEU28" s="364"/>
      <c r="XEV28" s="365"/>
      <c r="XEW28" s="366"/>
      <c r="XEX28" s="367"/>
      <c r="XEY28" s="368"/>
      <c r="XEZ28" s="369"/>
      <c r="XFA28" s="361"/>
      <c r="XFB28" s="361"/>
      <c r="XFC28" s="362"/>
    </row>
    <row r="29" spans="1:16383" s="51" customFormat="1">
      <c r="A29" s="138" t="s">
        <v>682</v>
      </c>
      <c r="B29" s="139"/>
      <c r="C29" s="139"/>
      <c r="D29" s="139" t="s">
        <v>345</v>
      </c>
      <c r="E29" s="139"/>
      <c r="F29" s="139"/>
      <c r="G29" s="139"/>
      <c r="H29" s="139"/>
      <c r="I29" s="139"/>
      <c r="J29" s="143" t="e">
        <f>SUM(J30,J36,J41,J43,J45)</f>
        <v>#REF!</v>
      </c>
      <c r="K29" s="192"/>
      <c r="L29" s="51">
        <v>583548.23</v>
      </c>
      <c r="M29" s="17" t="e">
        <f t="shared" si="0"/>
        <v>#REF!</v>
      </c>
    </row>
    <row r="30" spans="1:16383" s="51" customFormat="1" ht="17.25" customHeight="1">
      <c r="A30" s="47" t="s">
        <v>683</v>
      </c>
      <c r="B30" s="48"/>
      <c r="C30" s="48"/>
      <c r="D30" s="53" t="s">
        <v>21</v>
      </c>
      <c r="E30" s="53"/>
      <c r="F30" s="53"/>
      <c r="G30" s="120"/>
      <c r="H30" s="24"/>
      <c r="I30" s="53"/>
      <c r="J30" s="55" t="e">
        <f>SUM(J31:J35)</f>
        <v>#REF!</v>
      </c>
      <c r="K30" s="193"/>
      <c r="L30" s="50">
        <v>531309.60000000009</v>
      </c>
      <c r="M30" s="17" t="e">
        <f t="shared" si="0"/>
        <v>#REF!</v>
      </c>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row>
    <row r="31" spans="1:16383" s="51" customFormat="1" ht="113.25" customHeight="1">
      <c r="A31" s="26"/>
      <c r="B31" s="5"/>
      <c r="C31" s="5"/>
      <c r="D31" s="4" t="s">
        <v>317</v>
      </c>
      <c r="E31" s="10"/>
      <c r="F31" s="19"/>
      <c r="G31" s="120"/>
      <c r="H31" s="24"/>
      <c r="I31" s="21"/>
      <c r="J31" s="22"/>
      <c r="K31" s="196"/>
      <c r="L31" s="56"/>
      <c r="M31" s="17" t="str">
        <f t="shared" si="0"/>
        <v xml:space="preserve"> </v>
      </c>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row>
    <row r="32" spans="1:16383" s="51" customFormat="1" ht="41.25" customHeight="1">
      <c r="A32" s="26" t="s">
        <v>684</v>
      </c>
      <c r="B32" s="5" t="s">
        <v>256</v>
      </c>
      <c r="C32" s="5" t="e">
        <f>VLOOKUP($B32,#REF!,2,FALSE)</f>
        <v>#REF!</v>
      </c>
      <c r="D32" s="350" t="e">
        <f>VLOOKUP($B32,#REF!,3,FALSE)</f>
        <v>#REF!</v>
      </c>
      <c r="E32" s="10" t="s">
        <v>18</v>
      </c>
      <c r="F32" s="19">
        <v>1</v>
      </c>
      <c r="G32" s="120" t="e">
        <f>VLOOKUP($B32,#REF!,13,FALSE)</f>
        <v>#REF!</v>
      </c>
      <c r="H32" s="24" t="e">
        <f>VLOOKUP($B32,#REF!,14,FALSE)</f>
        <v>#REF!</v>
      </c>
      <c r="I32" s="21" t="e">
        <f>G32*H32</f>
        <v>#REF!</v>
      </c>
      <c r="J32" s="22" t="e">
        <f>ROUND(F32*(G32+I32),2)</f>
        <v>#REF!</v>
      </c>
      <c r="K32" s="196" t="s">
        <v>159</v>
      </c>
      <c r="L32" s="56">
        <v>355514.4</v>
      </c>
      <c r="M32" s="17" t="e">
        <f t="shared" si="0"/>
        <v>#REF!</v>
      </c>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row>
    <row r="33" spans="1:52" s="51" customFormat="1" ht="41.25" customHeight="1">
      <c r="A33" s="26" t="s">
        <v>685</v>
      </c>
      <c r="B33" s="5" t="s">
        <v>222</v>
      </c>
      <c r="C33" s="5" t="e">
        <f>VLOOKUP($B33,#REF!,2,FALSE)</f>
        <v>#REF!</v>
      </c>
      <c r="D33" s="350" t="e">
        <f>VLOOKUP($B33,#REF!,3,FALSE)</f>
        <v>#REF!</v>
      </c>
      <c r="E33" s="10" t="s">
        <v>12</v>
      </c>
      <c r="F33" s="19">
        <v>1</v>
      </c>
      <c r="G33" s="120" t="e">
        <f>VLOOKUP($B33,#REF!,13,FALSE)</f>
        <v>#REF!</v>
      </c>
      <c r="H33" s="24" t="e">
        <f>VLOOKUP($B33,#REF!,14,FALSE)</f>
        <v>#REF!</v>
      </c>
      <c r="I33" s="21" t="e">
        <f>G33*H33</f>
        <v>#REF!</v>
      </c>
      <c r="J33" s="22" t="e">
        <f>ROUND(F33*(G33+I33),2)</f>
        <v>#REF!</v>
      </c>
      <c r="K33" s="196" t="s">
        <v>159</v>
      </c>
      <c r="L33" s="56">
        <v>14126.4</v>
      </c>
      <c r="M33" s="17" t="e">
        <f t="shared" si="0"/>
        <v>#REF!</v>
      </c>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row>
    <row r="34" spans="1:52" s="51" customFormat="1" ht="39.75" customHeight="1">
      <c r="A34" s="26" t="s">
        <v>1576</v>
      </c>
      <c r="B34" s="5" t="s">
        <v>296</v>
      </c>
      <c r="C34" s="5" t="e">
        <f>VLOOKUP($B34,#REF!,2,FALSE)</f>
        <v>#REF!</v>
      </c>
      <c r="D34" s="350" t="e">
        <f>VLOOKUP($B34,#REF!,3,FALSE)</f>
        <v>#REF!</v>
      </c>
      <c r="E34" s="10" t="s">
        <v>18</v>
      </c>
      <c r="F34" s="19">
        <v>1</v>
      </c>
      <c r="G34" s="120" t="e">
        <f>VLOOKUP($B34,#REF!,13,FALSE)</f>
        <v>#REF!</v>
      </c>
      <c r="H34" s="24" t="e">
        <f>VLOOKUP($B34,#REF!,14,FALSE)</f>
        <v>#REF!</v>
      </c>
      <c r="I34" s="21" t="e">
        <f>G34*H34</f>
        <v>#REF!</v>
      </c>
      <c r="J34" s="22" t="e">
        <f>ROUND(F34*(G34+I34),2)</f>
        <v>#REF!</v>
      </c>
      <c r="K34" s="196" t="s">
        <v>159</v>
      </c>
      <c r="L34" s="56">
        <v>13341.6</v>
      </c>
      <c r="M34" s="17" t="e">
        <f t="shared" si="0"/>
        <v>#REF!</v>
      </c>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row>
    <row r="35" spans="1:52" s="51" customFormat="1" ht="33.75" customHeight="1">
      <c r="A35" s="26" t="s">
        <v>1577</v>
      </c>
      <c r="B35" s="5" t="s">
        <v>335</v>
      </c>
      <c r="C35" s="5" t="e">
        <f>VLOOKUP($B35,#REF!,2,FALSE)</f>
        <v>#REF!</v>
      </c>
      <c r="D35" s="350" t="e">
        <f>VLOOKUP($B35,#REF!,3,FALSE)</f>
        <v>#REF!</v>
      </c>
      <c r="E35" s="10" t="s">
        <v>7</v>
      </c>
      <c r="F35" s="19">
        <v>42</v>
      </c>
      <c r="G35" s="120" t="e">
        <f>VLOOKUP($B35,#REF!,13,FALSE)</f>
        <v>#REF!</v>
      </c>
      <c r="H35" s="24" t="e">
        <f>VLOOKUP($B35,#REF!,14,FALSE)</f>
        <v>#REF!</v>
      </c>
      <c r="I35" s="21" t="e">
        <f>G35*H35</f>
        <v>#REF!</v>
      </c>
      <c r="J35" s="22" t="e">
        <f>ROUND(F35*(G35+I35),2)</f>
        <v>#REF!</v>
      </c>
      <c r="K35" s="196" t="s">
        <v>159</v>
      </c>
      <c r="L35" s="56">
        <v>148327.20000000001</v>
      </c>
      <c r="M35" s="17" t="e">
        <f t="shared" si="0"/>
        <v>#REF!</v>
      </c>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row>
    <row r="36" spans="1:52" s="51" customFormat="1" ht="17.25" customHeight="1">
      <c r="A36" s="47" t="s">
        <v>686</v>
      </c>
      <c r="B36" s="48"/>
      <c r="C36" s="48"/>
      <c r="D36" s="53" t="s">
        <v>22</v>
      </c>
      <c r="E36" s="53"/>
      <c r="F36" s="53"/>
      <c r="G36" s="120"/>
      <c r="H36" s="24"/>
      <c r="I36" s="53"/>
      <c r="J36" s="55" t="e">
        <f>SUM(J37:J40)</f>
        <v>#REF!</v>
      </c>
      <c r="K36" s="193"/>
      <c r="L36" s="50">
        <v>29570.57</v>
      </c>
      <c r="M36" s="17" t="e">
        <f t="shared" si="0"/>
        <v>#REF!</v>
      </c>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row>
    <row r="37" spans="1:52" s="51" customFormat="1" ht="49.5" customHeight="1">
      <c r="A37" s="26" t="s">
        <v>687</v>
      </c>
      <c r="B37" s="5"/>
      <c r="C37" s="5"/>
      <c r="D37" s="4" t="s">
        <v>221</v>
      </c>
      <c r="E37" s="10"/>
      <c r="F37" s="19"/>
      <c r="G37" s="120"/>
      <c r="H37" s="24"/>
      <c r="I37" s="21"/>
      <c r="J37" s="22"/>
      <c r="K37" s="193"/>
      <c r="L37" s="50"/>
      <c r="M37" s="17" t="str">
        <f t="shared" si="0"/>
        <v xml:space="preserve"> </v>
      </c>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row>
    <row r="38" spans="1:52" s="51" customFormat="1" ht="49.5" customHeight="1">
      <c r="A38" s="26" t="s">
        <v>1578</v>
      </c>
      <c r="B38" s="5" t="s">
        <v>297</v>
      </c>
      <c r="C38" s="5" t="e">
        <f>VLOOKUP($B38,#REF!,2,FALSE)</f>
        <v>#REF!</v>
      </c>
      <c r="D38" s="4" t="e">
        <f>VLOOKUP($B38,#REF!,3,FALSE)</f>
        <v>#REF!</v>
      </c>
      <c r="E38" s="5" t="e">
        <f>VLOOKUP($B38,#REF!,4,FALSE)</f>
        <v>#REF!</v>
      </c>
      <c r="F38" s="19">
        <v>1</v>
      </c>
      <c r="G38" s="120" t="e">
        <f>VLOOKUP($B38,#REF!,13,FALSE)</f>
        <v>#REF!</v>
      </c>
      <c r="H38" s="24" t="e">
        <f>VLOOKUP($B38,#REF!,14,FALSE)</f>
        <v>#REF!</v>
      </c>
      <c r="I38" s="21" t="e">
        <f>G38*H38</f>
        <v>#REF!</v>
      </c>
      <c r="J38" s="22" t="e">
        <f>ROUND(F38*(G38+I38),2)</f>
        <v>#REF!</v>
      </c>
      <c r="K38" s="193" t="s">
        <v>159</v>
      </c>
      <c r="L38" s="50">
        <v>18379.5</v>
      </c>
      <c r="M38" s="17" t="e">
        <f t="shared" si="0"/>
        <v>#REF!</v>
      </c>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row>
    <row r="39" spans="1:52" s="51" customFormat="1" ht="49.5" customHeight="1">
      <c r="A39" s="26" t="s">
        <v>1579</v>
      </c>
      <c r="B39" s="5" t="s">
        <v>257</v>
      </c>
      <c r="C39" s="5" t="e">
        <f>VLOOKUP($B39,#REF!,2,FALSE)</f>
        <v>#REF!</v>
      </c>
      <c r="D39" s="4" t="e">
        <f>VLOOKUP($B39,#REF!,3,FALSE)</f>
        <v>#REF!</v>
      </c>
      <c r="E39" s="5" t="e">
        <f>VLOOKUP($B39,#REF!,4,FALSE)</f>
        <v>#REF!</v>
      </c>
      <c r="F39" s="19">
        <v>1</v>
      </c>
      <c r="G39" s="120" t="e">
        <f>VLOOKUP($B39,#REF!,13,FALSE)</f>
        <v>#REF!</v>
      </c>
      <c r="H39" s="24" t="e">
        <f>VLOOKUP($B39,#REF!,14,FALSE)</f>
        <v>#REF!</v>
      </c>
      <c r="I39" s="21" t="e">
        <f>G39*H39</f>
        <v>#REF!</v>
      </c>
      <c r="J39" s="22" t="e">
        <f>ROUND(F39*(G39+I39),2)</f>
        <v>#REF!</v>
      </c>
      <c r="K39" s="193" t="s">
        <v>159</v>
      </c>
      <c r="L39" s="50">
        <v>7106.74</v>
      </c>
      <c r="M39" s="17" t="e">
        <f t="shared" si="0"/>
        <v>#REF!</v>
      </c>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row>
    <row r="40" spans="1:52" s="51" customFormat="1" ht="49.5" customHeight="1">
      <c r="A40" s="26" t="s">
        <v>1580</v>
      </c>
      <c r="B40" s="5" t="s">
        <v>298</v>
      </c>
      <c r="C40" s="5" t="e">
        <f>VLOOKUP($B40,#REF!,2,FALSE)</f>
        <v>#REF!</v>
      </c>
      <c r="D40" s="4" t="e">
        <f>VLOOKUP($B40,#REF!,3,FALSE)</f>
        <v>#REF!</v>
      </c>
      <c r="E40" s="5" t="e">
        <f>VLOOKUP($B40,#REF!,4,FALSE)</f>
        <v>#REF!</v>
      </c>
      <c r="F40" s="19">
        <v>1</v>
      </c>
      <c r="G40" s="120" t="e">
        <f>VLOOKUP($B40,#REF!,13,FALSE)</f>
        <v>#REF!</v>
      </c>
      <c r="H40" s="24" t="e">
        <f>VLOOKUP($B40,#REF!,14,FALSE)</f>
        <v>#REF!</v>
      </c>
      <c r="I40" s="21" t="e">
        <f>G40*H40</f>
        <v>#REF!</v>
      </c>
      <c r="J40" s="22" t="e">
        <f>ROUND(F40*(G40+I40),2)</f>
        <v>#REF!</v>
      </c>
      <c r="K40" s="193" t="s">
        <v>159</v>
      </c>
      <c r="L40" s="50">
        <v>4084.33</v>
      </c>
      <c r="M40" s="17" t="e">
        <f t="shared" si="0"/>
        <v>#REF!</v>
      </c>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row>
    <row r="41" spans="1:52" s="51" customFormat="1" ht="17.25" customHeight="1">
      <c r="A41" s="47" t="s">
        <v>688</v>
      </c>
      <c r="B41" s="62"/>
      <c r="C41" s="48"/>
      <c r="D41" s="53" t="s">
        <v>106</v>
      </c>
      <c r="E41" s="53"/>
      <c r="F41" s="53"/>
      <c r="G41" s="120"/>
      <c r="H41" s="24"/>
      <c r="I41" s="53"/>
      <c r="J41" s="55" t="e">
        <f>SUM(J42)</f>
        <v>#REF!</v>
      </c>
      <c r="K41" s="193"/>
      <c r="L41" s="50">
        <v>12253.01</v>
      </c>
      <c r="M41" s="17" t="e">
        <f t="shared" si="0"/>
        <v>#REF!</v>
      </c>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row>
    <row r="42" spans="1:52" ht="32.25" customHeight="1">
      <c r="A42" s="3" t="s">
        <v>689</v>
      </c>
      <c r="B42" s="5" t="s">
        <v>164</v>
      </c>
      <c r="C42" s="5" t="e">
        <f>VLOOKUP($B42,#REF!,2,FALSE)</f>
        <v>#REF!</v>
      </c>
      <c r="D42" s="4" t="e">
        <f>VLOOKUP($B42,#REF!,3,FALSE)</f>
        <v>#REF!</v>
      </c>
      <c r="E42" s="5" t="e">
        <f>VLOOKUP($B42,#REF!,4,FALSE)</f>
        <v>#REF!</v>
      </c>
      <c r="F42" s="68">
        <v>1</v>
      </c>
      <c r="G42" s="120" t="e">
        <f>VLOOKUP($B42,#REF!,13,FALSE)</f>
        <v>#REF!</v>
      </c>
      <c r="H42" s="24" t="e">
        <f>VLOOKUP($B42,#REF!,14,FALSE)</f>
        <v>#REF!</v>
      </c>
      <c r="I42" s="21" t="e">
        <f>G42*H42</f>
        <v>#REF!</v>
      </c>
      <c r="J42" s="22" t="e">
        <f>ROUND(F42*(G42+I42),2)</f>
        <v>#REF!</v>
      </c>
      <c r="K42" s="193" t="s">
        <v>159</v>
      </c>
      <c r="L42" s="25">
        <v>12253.01</v>
      </c>
      <c r="M42" s="17" t="e">
        <f t="shared" si="0"/>
        <v>#REF!</v>
      </c>
    </row>
    <row r="43" spans="1:52" s="51" customFormat="1" ht="17.25" customHeight="1">
      <c r="A43" s="47" t="s">
        <v>690</v>
      </c>
      <c r="B43" s="62"/>
      <c r="C43" s="48"/>
      <c r="D43" s="53" t="s">
        <v>115</v>
      </c>
      <c r="E43" s="74"/>
      <c r="F43" s="53"/>
      <c r="G43" s="120"/>
      <c r="H43" s="24"/>
      <c r="I43" s="53"/>
      <c r="J43" s="55" t="e">
        <f>SUM(J44)</f>
        <v>#REF!</v>
      </c>
      <c r="K43" s="193"/>
      <c r="L43" s="50">
        <v>4901.2</v>
      </c>
      <c r="M43" s="17" t="e">
        <f t="shared" si="0"/>
        <v>#REF!</v>
      </c>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row>
    <row r="44" spans="1:52" ht="61.5" customHeight="1">
      <c r="A44" s="3" t="s">
        <v>691</v>
      </c>
      <c r="B44" s="5" t="s">
        <v>172</v>
      </c>
      <c r="C44" s="5" t="e">
        <f>VLOOKUP($B44,#REF!,2,FALSE)</f>
        <v>#REF!</v>
      </c>
      <c r="D44" s="4" t="e">
        <f>VLOOKUP($B44,#REF!,3,FALSE)</f>
        <v>#REF!</v>
      </c>
      <c r="E44" s="5" t="e">
        <f>VLOOKUP($B44,#REF!,4,FALSE)</f>
        <v>#REF!</v>
      </c>
      <c r="F44" s="68">
        <v>1</v>
      </c>
      <c r="G44" s="120" t="e">
        <f>VLOOKUP($B44,#REF!,13,FALSE)</f>
        <v>#REF!</v>
      </c>
      <c r="H44" s="24" t="e">
        <f>VLOOKUP($B44,#REF!,14,FALSE)</f>
        <v>#REF!</v>
      </c>
      <c r="I44" s="21" t="e">
        <f>G44*H44</f>
        <v>#REF!</v>
      </c>
      <c r="J44" s="22" t="e">
        <f>ROUND(F44*(G44+I44),2)</f>
        <v>#REF!</v>
      </c>
      <c r="K44" s="193" t="s">
        <v>159</v>
      </c>
      <c r="L44" s="25">
        <v>4901.2</v>
      </c>
      <c r="M44" s="17" t="e">
        <f t="shared" si="0"/>
        <v>#REF!</v>
      </c>
    </row>
    <row r="45" spans="1:52" s="51" customFormat="1" ht="17.25" customHeight="1">
      <c r="A45" s="47" t="s">
        <v>1507</v>
      </c>
      <c r="B45" s="62"/>
      <c r="C45" s="48"/>
      <c r="D45" s="53" t="s">
        <v>107</v>
      </c>
      <c r="E45" s="53"/>
      <c r="F45" s="53"/>
      <c r="G45" s="120"/>
      <c r="H45" s="24"/>
      <c r="I45" s="53"/>
      <c r="J45" s="55" t="e">
        <f>SUM(J46)</f>
        <v>#REF!</v>
      </c>
      <c r="K45" s="193"/>
      <c r="L45" s="50">
        <v>5513.85</v>
      </c>
      <c r="M45" s="17" t="e">
        <f t="shared" si="0"/>
        <v>#REF!</v>
      </c>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row>
    <row r="46" spans="1:52" ht="51.75" customHeight="1">
      <c r="A46" s="3" t="s">
        <v>1506</v>
      </c>
      <c r="B46" s="5" t="s">
        <v>165</v>
      </c>
      <c r="C46" s="5" t="e">
        <f>VLOOKUP($B46,#REF!,2,FALSE)</f>
        <v>#REF!</v>
      </c>
      <c r="D46" s="4" t="e">
        <f>VLOOKUP($B46,#REF!,3,FALSE)</f>
        <v>#REF!</v>
      </c>
      <c r="E46" s="5" t="e">
        <f>VLOOKUP($B46,#REF!,4,FALSE)</f>
        <v>#REF!</v>
      </c>
      <c r="F46" s="68">
        <v>1</v>
      </c>
      <c r="G46" s="120" t="e">
        <f>VLOOKUP($B46,#REF!,13,FALSE)</f>
        <v>#REF!</v>
      </c>
      <c r="H46" s="24" t="e">
        <f>VLOOKUP($B46,#REF!,14,FALSE)</f>
        <v>#REF!</v>
      </c>
      <c r="I46" s="21" t="e">
        <f>G46*H46</f>
        <v>#REF!</v>
      </c>
      <c r="J46" s="22" t="e">
        <f>ROUND(F46*(G46+I46),2)</f>
        <v>#REF!</v>
      </c>
      <c r="K46" s="193" t="s">
        <v>159</v>
      </c>
      <c r="L46" s="25">
        <v>5513.85</v>
      </c>
      <c r="M46" s="17" t="e">
        <f t="shared" si="0"/>
        <v>#REF!</v>
      </c>
    </row>
    <row r="47" spans="1:52" s="51" customFormat="1">
      <c r="A47" s="139" t="s">
        <v>692</v>
      </c>
      <c r="B47" s="139"/>
      <c r="C47" s="139"/>
      <c r="D47" s="139" t="s">
        <v>1574</v>
      </c>
      <c r="E47" s="140"/>
      <c r="F47" s="140"/>
      <c r="G47" s="390"/>
      <c r="H47" s="139"/>
      <c r="I47" s="140"/>
      <c r="J47" s="143" t="e">
        <f>SUM(J48,J54,J56,J58,J52)</f>
        <v>#REF!</v>
      </c>
      <c r="K47" s="192"/>
      <c r="L47" s="51">
        <v>494754.29</v>
      </c>
      <c r="M47" s="17" t="e">
        <f t="shared" si="0"/>
        <v>#REF!</v>
      </c>
    </row>
    <row r="48" spans="1:52" s="51" customFormat="1">
      <c r="A48" s="340" t="s">
        <v>693</v>
      </c>
      <c r="B48" s="341"/>
      <c r="C48" s="341"/>
      <c r="D48" s="48" t="s">
        <v>21</v>
      </c>
      <c r="E48" s="342"/>
      <c r="F48" s="321"/>
      <c r="G48" s="343"/>
      <c r="H48" s="344"/>
      <c r="I48" s="345"/>
      <c r="J48" s="49" t="e">
        <f>SUM(J50:J51)</f>
        <v>#REF!</v>
      </c>
      <c r="K48" s="192"/>
      <c r="L48" s="51">
        <v>377995.82</v>
      </c>
      <c r="M48" s="17" t="e">
        <f t="shared" si="0"/>
        <v>#REF!</v>
      </c>
    </row>
    <row r="49" spans="1:51" s="347" customFormat="1" ht="204">
      <c r="A49" s="348"/>
      <c r="B49" s="370"/>
      <c r="C49" s="370"/>
      <c r="D49" s="350" t="s">
        <v>224</v>
      </c>
      <c r="E49" s="470"/>
      <c r="F49" s="471"/>
      <c r="G49" s="352"/>
      <c r="H49" s="353"/>
      <c r="I49" s="367"/>
      <c r="J49" s="410"/>
      <c r="K49" s="356"/>
      <c r="L49" s="357"/>
      <c r="M49" s="17" t="str">
        <f t="shared" si="0"/>
        <v xml:space="preserve"> </v>
      </c>
      <c r="N49" s="357"/>
      <c r="O49" s="357"/>
      <c r="P49" s="357"/>
      <c r="Q49" s="357"/>
    </row>
    <row r="50" spans="1:51" s="347" customFormat="1">
      <c r="A50" s="348" t="s">
        <v>694</v>
      </c>
      <c r="B50" s="349" t="s">
        <v>89</v>
      </c>
      <c r="C50" s="349" t="e">
        <f>VLOOKUP($B50,#REF!,2,FALSE)</f>
        <v>#REF!</v>
      </c>
      <c r="D50" s="350" t="e">
        <f>VLOOKUP($B50,#REF!,3,FALSE)</f>
        <v>#REF!</v>
      </c>
      <c r="E50" s="349" t="e">
        <f>VLOOKUP($B50,#REF!,4,FALSE)</f>
        <v>#REF!</v>
      </c>
      <c r="F50" s="351">
        <v>8</v>
      </c>
      <c r="G50" s="352" t="e">
        <f>VLOOKUP($B50,#REF!,13,FALSE)</f>
        <v>#REF!</v>
      </c>
      <c r="H50" s="353" t="e">
        <f>VLOOKUP($B50,#REF!,14,FALSE)</f>
        <v>#REF!</v>
      </c>
      <c r="I50" s="354" t="e">
        <f>G50*H50</f>
        <v>#REF!</v>
      </c>
      <c r="J50" s="355" t="e">
        <f>ROUND(F50*(G50+I50),2)</f>
        <v>#REF!</v>
      </c>
      <c r="K50" s="356" t="s">
        <v>159</v>
      </c>
      <c r="L50" s="357">
        <v>356452.02</v>
      </c>
      <c r="M50" s="17" t="e">
        <f t="shared" si="0"/>
        <v>#REF!</v>
      </c>
      <c r="N50" s="357"/>
      <c r="O50" s="357"/>
      <c r="P50" s="357"/>
      <c r="Q50" s="357"/>
    </row>
    <row r="51" spans="1:51" s="347" customFormat="1">
      <c r="A51" s="348" t="s">
        <v>695</v>
      </c>
      <c r="B51" s="349" t="s">
        <v>225</v>
      </c>
      <c r="C51" s="349" t="e">
        <f>VLOOKUP($B51,#REF!,2,FALSE)</f>
        <v>#REF!</v>
      </c>
      <c r="D51" s="350" t="e">
        <f>VLOOKUP($B51,#REF!,3,FALSE)</f>
        <v>#REF!</v>
      </c>
      <c r="E51" s="349" t="e">
        <f>VLOOKUP($B51,#REF!,4,FALSE)</f>
        <v>#REF!</v>
      </c>
      <c r="F51" s="351">
        <v>2</v>
      </c>
      <c r="G51" s="352" t="e">
        <f>VLOOKUP($B51,#REF!,13,FALSE)</f>
        <v>#REF!</v>
      </c>
      <c r="H51" s="353" t="e">
        <f>VLOOKUP($B51,#REF!,14,FALSE)</f>
        <v>#REF!</v>
      </c>
      <c r="I51" s="354" t="e">
        <f>G51*H51</f>
        <v>#REF!</v>
      </c>
      <c r="J51" s="355" t="e">
        <f>ROUND(F51*(G51+I51),2)</f>
        <v>#REF!</v>
      </c>
      <c r="K51" s="356" t="s">
        <v>159</v>
      </c>
      <c r="L51" s="357">
        <v>21543.8</v>
      </c>
      <c r="M51" s="17" t="e">
        <f t="shared" si="0"/>
        <v>#REF!</v>
      </c>
      <c r="N51" s="357"/>
      <c r="O51" s="357"/>
      <c r="P51" s="357"/>
      <c r="Q51" s="357"/>
    </row>
    <row r="52" spans="1:51" s="51" customFormat="1">
      <c r="A52" s="340" t="s">
        <v>696</v>
      </c>
      <c r="B52" s="341"/>
      <c r="C52" s="341"/>
      <c r="D52" s="48" t="s">
        <v>22</v>
      </c>
      <c r="E52" s="342"/>
      <c r="F52" s="321"/>
      <c r="G52" s="343"/>
      <c r="H52" s="344"/>
      <c r="I52" s="345"/>
      <c r="J52" s="49" t="e">
        <f>SUM(J53)</f>
        <v>#REF!</v>
      </c>
      <c r="K52" s="192"/>
      <c r="L52" s="51">
        <v>20906.66</v>
      </c>
      <c r="M52" s="17" t="e">
        <f t="shared" si="0"/>
        <v>#REF!</v>
      </c>
    </row>
    <row r="53" spans="1:51" s="347" customFormat="1">
      <c r="A53" s="348" t="s">
        <v>697</v>
      </c>
      <c r="B53" s="349" t="s">
        <v>91</v>
      </c>
      <c r="C53" s="349" t="e">
        <f>VLOOKUP($B53,#REF!,2,FALSE)</f>
        <v>#REF!</v>
      </c>
      <c r="D53" s="350" t="e">
        <f>VLOOKUP($B53,#REF!,3,FALSE)</f>
        <v>#REF!</v>
      </c>
      <c r="E53" s="349" t="e">
        <f>VLOOKUP($B53,#REF!,4,FALSE)</f>
        <v>#REF!</v>
      </c>
      <c r="F53" s="351">
        <v>8</v>
      </c>
      <c r="G53" s="352" t="e">
        <f>VLOOKUP($B53,#REF!,13,FALSE)</f>
        <v>#REF!</v>
      </c>
      <c r="H53" s="353" t="e">
        <f>VLOOKUP($B53,#REF!,14,FALSE)</f>
        <v>#REF!</v>
      </c>
      <c r="I53" s="354" t="e">
        <f>G53*H53</f>
        <v>#REF!</v>
      </c>
      <c r="J53" s="355" t="e">
        <f>ROUND(F53*(G53+I53),2)</f>
        <v>#REF!</v>
      </c>
      <c r="K53" s="356" t="s">
        <v>159</v>
      </c>
      <c r="L53" s="357">
        <v>20906.66</v>
      </c>
      <c r="M53" s="17" t="e">
        <f t="shared" si="0"/>
        <v>#REF!</v>
      </c>
      <c r="N53" s="357"/>
      <c r="O53" s="357"/>
      <c r="P53" s="357"/>
      <c r="Q53" s="357"/>
    </row>
    <row r="54" spans="1:51" s="51" customFormat="1" ht="17.25" customHeight="1">
      <c r="A54" s="47" t="s">
        <v>698</v>
      </c>
      <c r="B54" s="62"/>
      <c r="C54" s="48"/>
      <c r="D54" s="53" t="s">
        <v>106</v>
      </c>
      <c r="E54" s="53"/>
      <c r="F54" s="53"/>
      <c r="G54" s="120"/>
      <c r="H54" s="24"/>
      <c r="I54" s="53"/>
      <c r="J54" s="55" t="e">
        <f>SUM(J55)</f>
        <v>#REF!</v>
      </c>
      <c r="K54" s="193"/>
      <c r="L54" s="50">
        <v>24506.02</v>
      </c>
      <c r="M54" s="17" t="e">
        <f t="shared" si="0"/>
        <v>#REF!</v>
      </c>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row>
    <row r="55" spans="1:51" ht="43.5" customHeight="1">
      <c r="A55" s="3" t="s">
        <v>699</v>
      </c>
      <c r="B55" s="5" t="s">
        <v>299</v>
      </c>
      <c r="C55" s="5" t="e">
        <f>VLOOKUP($B55,#REF!,2,FALSE)</f>
        <v>#REF!</v>
      </c>
      <c r="D55" s="4" t="e">
        <f>VLOOKUP($B55,#REF!,3,FALSE)</f>
        <v>#REF!</v>
      </c>
      <c r="E55" s="5" t="e">
        <f>VLOOKUP($B55,#REF!,4,FALSE)</f>
        <v>#REF!</v>
      </c>
      <c r="F55" s="20">
        <v>1</v>
      </c>
      <c r="G55" s="120" t="e">
        <f>VLOOKUP($B55,#REF!,13,FALSE)</f>
        <v>#REF!</v>
      </c>
      <c r="H55" s="24" t="e">
        <f>VLOOKUP($B55,#REF!,14,FALSE)</f>
        <v>#REF!</v>
      </c>
      <c r="I55" s="21" t="e">
        <f>G55*H55</f>
        <v>#REF!</v>
      </c>
      <c r="J55" s="22" t="e">
        <f>ROUND(F55*(G55+I55),2)</f>
        <v>#REF!</v>
      </c>
      <c r="K55" s="193" t="s">
        <v>159</v>
      </c>
      <c r="L55" s="25">
        <v>24506.02</v>
      </c>
      <c r="M55" s="17" t="e">
        <f t="shared" si="0"/>
        <v>#REF!</v>
      </c>
    </row>
    <row r="56" spans="1:51" s="51" customFormat="1" ht="17.25" customHeight="1">
      <c r="A56" s="47" t="s">
        <v>700</v>
      </c>
      <c r="B56" s="62"/>
      <c r="C56" s="48"/>
      <c r="D56" s="53" t="s">
        <v>115</v>
      </c>
      <c r="E56" s="74"/>
      <c r="F56" s="53"/>
      <c r="G56" s="120"/>
      <c r="H56" s="24"/>
      <c r="I56" s="53"/>
      <c r="J56" s="55" t="e">
        <f>SUM(J57)</f>
        <v>#REF!</v>
      </c>
      <c r="K56" s="193"/>
      <c r="L56" s="50">
        <v>9708.2999999999993</v>
      </c>
      <c r="M56" s="17" t="e">
        <f t="shared" si="0"/>
        <v>#REF!</v>
      </c>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row>
    <row r="57" spans="1:51" ht="61.5" customHeight="1">
      <c r="A57" s="3" t="s">
        <v>701</v>
      </c>
      <c r="B57" s="5" t="s">
        <v>173</v>
      </c>
      <c r="C57" s="5" t="e">
        <f>VLOOKUP($B57,#REF!,2,FALSE)</f>
        <v>#REF!</v>
      </c>
      <c r="D57" s="4" t="e">
        <f>VLOOKUP($B57,#REF!,3,FALSE)</f>
        <v>#REF!</v>
      </c>
      <c r="E57" s="5" t="e">
        <f>VLOOKUP($B57,#REF!,4,FALSE)</f>
        <v>#REF!</v>
      </c>
      <c r="F57" s="68">
        <v>8</v>
      </c>
      <c r="G57" s="120" t="e">
        <f>VLOOKUP($B57,#REF!,13,FALSE)</f>
        <v>#REF!</v>
      </c>
      <c r="H57" s="24" t="e">
        <f>VLOOKUP($B57,#REF!,14,FALSE)</f>
        <v>#REF!</v>
      </c>
      <c r="I57" s="21" t="e">
        <f>G57*H57</f>
        <v>#REF!</v>
      </c>
      <c r="J57" s="22" t="e">
        <f>ROUND(F57*(G57+I57),2)</f>
        <v>#REF!</v>
      </c>
      <c r="K57" s="193" t="s">
        <v>159</v>
      </c>
      <c r="L57" s="25">
        <v>9708.2999999999993</v>
      </c>
      <c r="M57" s="17" t="e">
        <f t="shared" si="0"/>
        <v>#REF!</v>
      </c>
    </row>
    <row r="58" spans="1:51" s="51" customFormat="1" ht="17.25" customHeight="1">
      <c r="A58" s="47" t="s">
        <v>702</v>
      </c>
      <c r="B58" s="62"/>
      <c r="C58" s="48"/>
      <c r="D58" s="53" t="s">
        <v>107</v>
      </c>
      <c r="E58" s="53"/>
      <c r="F58" s="53"/>
      <c r="G58" s="120"/>
      <c r="H58" s="24"/>
      <c r="I58" s="53"/>
      <c r="J58" s="55" t="e">
        <f>SUM(J59)</f>
        <v>#REF!</v>
      </c>
      <c r="K58" s="193"/>
      <c r="L58" s="50">
        <v>61637.49</v>
      </c>
      <c r="M58" s="17" t="e">
        <f t="shared" si="0"/>
        <v>#REF!</v>
      </c>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row>
    <row r="59" spans="1:51" ht="32.450000000000003" customHeight="1">
      <c r="A59" s="3" t="s">
        <v>703</v>
      </c>
      <c r="B59" s="5" t="s">
        <v>94</v>
      </c>
      <c r="C59" s="5" t="e">
        <f>VLOOKUP($B59,#REF!,2,FALSE)</f>
        <v>#REF!</v>
      </c>
      <c r="D59" s="4" t="e">
        <f>VLOOKUP($B59,#REF!,3,FALSE)</f>
        <v>#REF!</v>
      </c>
      <c r="E59" s="5" t="e">
        <f>VLOOKUP($B59,#REF!,4,FALSE)</f>
        <v>#REF!</v>
      </c>
      <c r="F59" s="68">
        <v>8</v>
      </c>
      <c r="G59" s="120" t="e">
        <f>VLOOKUP($B59,#REF!,13,FALSE)</f>
        <v>#REF!</v>
      </c>
      <c r="H59" s="24" t="e">
        <f>VLOOKUP($B59,#REF!,14,FALSE)</f>
        <v>#REF!</v>
      </c>
      <c r="I59" s="21" t="e">
        <f>G59*H59</f>
        <v>#REF!</v>
      </c>
      <c r="J59" s="22" t="e">
        <f>ROUND(F59*(G59+I59),2)</f>
        <v>#REF!</v>
      </c>
      <c r="K59" s="193" t="s">
        <v>159</v>
      </c>
      <c r="L59" s="25">
        <v>61637.49</v>
      </c>
      <c r="M59" s="17" t="e">
        <f t="shared" si="0"/>
        <v>#REF!</v>
      </c>
    </row>
    <row r="60" spans="1:51" s="51" customFormat="1">
      <c r="A60" s="138" t="s">
        <v>704</v>
      </c>
      <c r="B60" s="139"/>
      <c r="C60" s="139"/>
      <c r="D60" s="139" t="s">
        <v>344</v>
      </c>
      <c r="E60" s="139"/>
      <c r="F60" s="139"/>
      <c r="G60" s="139"/>
      <c r="H60" s="139"/>
      <c r="I60" s="139"/>
      <c r="J60" s="143" t="e">
        <f>SUM(J61,J72,J74,J76,J78)</f>
        <v>#REF!</v>
      </c>
      <c r="K60" s="192"/>
      <c r="L60" s="51">
        <v>558034.58000000007</v>
      </c>
      <c r="M60" s="17" t="e">
        <f t="shared" si="0"/>
        <v>#REF!</v>
      </c>
    </row>
    <row r="61" spans="1:51" s="51" customFormat="1" ht="17.25" customHeight="1">
      <c r="A61" s="47" t="s">
        <v>705</v>
      </c>
      <c r="B61" s="48"/>
      <c r="C61" s="48"/>
      <c r="D61" s="53" t="s">
        <v>21</v>
      </c>
      <c r="E61" s="53"/>
      <c r="F61" s="53"/>
      <c r="G61" s="120"/>
      <c r="H61" s="24"/>
      <c r="I61" s="53"/>
      <c r="J61" s="55" t="e">
        <f>SUM(J63:J71)</f>
        <v>#REF!</v>
      </c>
      <c r="K61" s="193"/>
      <c r="L61" s="50">
        <v>444291.19</v>
      </c>
      <c r="M61" s="17" t="e">
        <f t="shared" si="0"/>
        <v>#REF!</v>
      </c>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row>
    <row r="62" spans="1:51" s="51" customFormat="1" ht="156" customHeight="1">
      <c r="A62" s="26"/>
      <c r="B62" s="5"/>
      <c r="C62" s="5"/>
      <c r="D62" s="4" t="s">
        <v>316</v>
      </c>
      <c r="E62" s="10"/>
      <c r="F62" s="19"/>
      <c r="G62" s="120"/>
      <c r="H62" s="24"/>
      <c r="I62" s="21"/>
      <c r="J62" s="22"/>
      <c r="K62" s="193"/>
      <c r="L62" s="50"/>
      <c r="M62" s="17" t="str">
        <f t="shared" si="0"/>
        <v xml:space="preserve"> </v>
      </c>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row>
    <row r="63" spans="1:51" s="51" customFormat="1" ht="28.5" customHeight="1">
      <c r="A63" s="26" t="s">
        <v>706</v>
      </c>
      <c r="B63" s="5" t="s">
        <v>307</v>
      </c>
      <c r="C63" s="5" t="e">
        <f>VLOOKUP($B63,#REF!,2,FALSE)</f>
        <v>#REF!</v>
      </c>
      <c r="D63" s="4" t="e">
        <f>VLOOKUP($B63,#REF!,3,FALSE)</f>
        <v>#REF!</v>
      </c>
      <c r="E63" s="5" t="e">
        <f>VLOOKUP($B63,#REF!,4,FALSE)</f>
        <v>#REF!</v>
      </c>
      <c r="F63" s="19">
        <v>108</v>
      </c>
      <c r="G63" s="120" t="e">
        <f>VLOOKUP($B63,#REF!,13,FALSE)</f>
        <v>#REF!</v>
      </c>
      <c r="H63" s="24" t="e">
        <f>VLOOKUP($B63,#REF!,14,FALSE)</f>
        <v>#REF!</v>
      </c>
      <c r="I63" s="21" t="e">
        <f t="shared" ref="I63:I71" si="1">G63*H63</f>
        <v>#REF!</v>
      </c>
      <c r="J63" s="22" t="e">
        <f t="shared" ref="J63:J71" si="2">ROUND(F63*(G63+I63),2)</f>
        <v>#REF!</v>
      </c>
      <c r="K63" s="193" t="s">
        <v>159</v>
      </c>
      <c r="L63" s="50">
        <v>156379.25</v>
      </c>
      <c r="M63" s="17" t="e">
        <f t="shared" si="0"/>
        <v>#REF!</v>
      </c>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row>
    <row r="64" spans="1:51" s="51" customFormat="1" ht="28.5" customHeight="1">
      <c r="A64" s="26" t="s">
        <v>1581</v>
      </c>
      <c r="B64" s="5" t="s">
        <v>308</v>
      </c>
      <c r="C64" s="5" t="e">
        <f>VLOOKUP($B64,#REF!,2,FALSE)</f>
        <v>#REF!</v>
      </c>
      <c r="D64" s="4" t="e">
        <f>VLOOKUP($B64,#REF!,3,FALSE)</f>
        <v>#REF!</v>
      </c>
      <c r="E64" s="5" t="e">
        <f>VLOOKUP($B64,#REF!,4,FALSE)</f>
        <v>#REF!</v>
      </c>
      <c r="F64" s="19">
        <v>2</v>
      </c>
      <c r="G64" s="120" t="e">
        <f>VLOOKUP($B64,#REF!,13,FALSE)</f>
        <v>#REF!</v>
      </c>
      <c r="H64" s="24" t="e">
        <f>VLOOKUP($B64,#REF!,14,FALSE)</f>
        <v>#REF!</v>
      </c>
      <c r="I64" s="21" t="e">
        <f t="shared" si="1"/>
        <v>#REF!</v>
      </c>
      <c r="J64" s="22" t="e">
        <f t="shared" si="2"/>
        <v>#REF!</v>
      </c>
      <c r="K64" s="193" t="s">
        <v>159</v>
      </c>
      <c r="L64" s="50">
        <v>23418.89</v>
      </c>
      <c r="M64" s="17" t="e">
        <f t="shared" si="0"/>
        <v>#REF!</v>
      </c>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row>
    <row r="65" spans="1:51" s="51" customFormat="1" ht="23.25" customHeight="1">
      <c r="A65" s="26" t="s">
        <v>1582</v>
      </c>
      <c r="B65" s="5" t="s">
        <v>309</v>
      </c>
      <c r="C65" s="5" t="e">
        <f>VLOOKUP($B65,#REF!,2,FALSE)</f>
        <v>#REF!</v>
      </c>
      <c r="D65" s="4" t="e">
        <f>VLOOKUP($B65,#REF!,3,FALSE)</f>
        <v>#REF!</v>
      </c>
      <c r="E65" s="5" t="e">
        <f>VLOOKUP($B65,#REF!,4,FALSE)</f>
        <v>#REF!</v>
      </c>
      <c r="F65" s="19">
        <v>2</v>
      </c>
      <c r="G65" s="120" t="e">
        <f>VLOOKUP($B65,#REF!,13,FALSE)</f>
        <v>#REF!</v>
      </c>
      <c r="H65" s="24" t="e">
        <f>VLOOKUP($B65,#REF!,14,FALSE)</f>
        <v>#REF!</v>
      </c>
      <c r="I65" s="21" t="e">
        <f t="shared" si="1"/>
        <v>#REF!</v>
      </c>
      <c r="J65" s="22" t="e">
        <f t="shared" si="2"/>
        <v>#REF!</v>
      </c>
      <c r="K65" s="193" t="s">
        <v>159</v>
      </c>
      <c r="L65" s="50">
        <v>175641.58</v>
      </c>
      <c r="M65" s="17" t="e">
        <f t="shared" si="0"/>
        <v>#REF!</v>
      </c>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row>
    <row r="66" spans="1:51" s="51" customFormat="1" ht="23.25" customHeight="1">
      <c r="A66" s="26" t="s">
        <v>1583</v>
      </c>
      <c r="B66" s="5" t="s">
        <v>310</v>
      </c>
      <c r="C66" s="5" t="e">
        <f>VLOOKUP($B66,#REF!,2,FALSE)</f>
        <v>#REF!</v>
      </c>
      <c r="D66" s="4" t="e">
        <f>VLOOKUP($B66,#REF!,3,FALSE)</f>
        <v>#REF!</v>
      </c>
      <c r="E66" s="5" t="e">
        <f>VLOOKUP($B66,#REF!,4,FALSE)</f>
        <v>#REF!</v>
      </c>
      <c r="F66" s="19">
        <v>6</v>
      </c>
      <c r="G66" s="120" t="e">
        <f>VLOOKUP($B66,#REF!,13,FALSE)</f>
        <v>#REF!</v>
      </c>
      <c r="H66" s="24" t="e">
        <f>VLOOKUP($B66,#REF!,14,FALSE)</f>
        <v>#REF!</v>
      </c>
      <c r="I66" s="21" t="e">
        <f t="shared" si="1"/>
        <v>#REF!</v>
      </c>
      <c r="J66" s="22" t="e">
        <f t="shared" si="2"/>
        <v>#REF!</v>
      </c>
      <c r="K66" s="193" t="s">
        <v>159</v>
      </c>
      <c r="L66" s="50">
        <v>21077.01</v>
      </c>
      <c r="M66" s="17" t="e">
        <f t="shared" si="0"/>
        <v>#REF!</v>
      </c>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row>
    <row r="67" spans="1:51" s="51" customFormat="1" ht="23.25" customHeight="1">
      <c r="A67" s="26" t="s">
        <v>1584</v>
      </c>
      <c r="B67" s="5" t="s">
        <v>311</v>
      </c>
      <c r="C67" s="5" t="e">
        <f>VLOOKUP($B67,#REF!,2,FALSE)</f>
        <v>#REF!</v>
      </c>
      <c r="D67" s="4" t="e">
        <f>VLOOKUP($B67,#REF!,3,FALSE)</f>
        <v>#REF!</v>
      </c>
      <c r="E67" s="5" t="e">
        <f>VLOOKUP($B67,#REF!,4,FALSE)</f>
        <v>#REF!</v>
      </c>
      <c r="F67" s="19">
        <v>6</v>
      </c>
      <c r="G67" s="120" t="e">
        <f>VLOOKUP($B67,#REF!,13,FALSE)</f>
        <v>#REF!</v>
      </c>
      <c r="H67" s="24" t="e">
        <f>VLOOKUP($B67,#REF!,14,FALSE)</f>
        <v>#REF!</v>
      </c>
      <c r="I67" s="21" t="e">
        <f t="shared" si="1"/>
        <v>#REF!</v>
      </c>
      <c r="J67" s="22" t="e">
        <f t="shared" si="2"/>
        <v>#REF!</v>
      </c>
      <c r="K67" s="193" t="s">
        <v>159</v>
      </c>
      <c r="L67" s="50">
        <v>24368.04</v>
      </c>
      <c r="M67" s="17" t="e">
        <f t="shared" si="0"/>
        <v>#REF!</v>
      </c>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row>
    <row r="68" spans="1:51" s="51" customFormat="1" ht="23.25" customHeight="1">
      <c r="A68" s="26" t="s">
        <v>1585</v>
      </c>
      <c r="B68" s="5" t="s">
        <v>312</v>
      </c>
      <c r="C68" s="5" t="e">
        <f>VLOOKUP($B68,#REF!,2,FALSE)</f>
        <v>#REF!</v>
      </c>
      <c r="D68" s="4" t="e">
        <f>VLOOKUP($B68,#REF!,3,FALSE)</f>
        <v>#REF!</v>
      </c>
      <c r="E68" s="5" t="e">
        <f>VLOOKUP($B68,#REF!,4,FALSE)</f>
        <v>#REF!</v>
      </c>
      <c r="F68" s="19">
        <v>2</v>
      </c>
      <c r="G68" s="120" t="e">
        <f>VLOOKUP($B68,#REF!,13,FALSE)</f>
        <v>#REF!</v>
      </c>
      <c r="H68" s="24" t="e">
        <f>VLOOKUP($B68,#REF!,14,FALSE)</f>
        <v>#REF!</v>
      </c>
      <c r="I68" s="21" t="e">
        <f t="shared" si="1"/>
        <v>#REF!</v>
      </c>
      <c r="J68" s="22" t="e">
        <f t="shared" si="2"/>
        <v>#REF!</v>
      </c>
      <c r="K68" s="193" t="s">
        <v>159</v>
      </c>
      <c r="L68" s="50">
        <v>4683.7700000000004</v>
      </c>
      <c r="M68" s="17" t="e">
        <f t="shared" si="0"/>
        <v>#REF!</v>
      </c>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row>
    <row r="69" spans="1:51" s="51" customFormat="1" ht="23.25" customHeight="1">
      <c r="A69" s="26" t="s">
        <v>1586</v>
      </c>
      <c r="B69" s="5" t="s">
        <v>313</v>
      </c>
      <c r="C69" s="5" t="e">
        <f>VLOOKUP($B69,#REF!,2,FALSE)</f>
        <v>#REF!</v>
      </c>
      <c r="D69" s="4" t="e">
        <f>VLOOKUP($B69,#REF!,3,FALSE)</f>
        <v>#REF!</v>
      </c>
      <c r="E69" s="5" t="e">
        <f>VLOOKUP($B69,#REF!,4,FALSE)</f>
        <v>#REF!</v>
      </c>
      <c r="F69" s="19">
        <v>2</v>
      </c>
      <c r="G69" s="120" t="e">
        <f>VLOOKUP($B69,#REF!,13,FALSE)</f>
        <v>#REF!</v>
      </c>
      <c r="H69" s="24" t="e">
        <f>VLOOKUP($B69,#REF!,14,FALSE)</f>
        <v>#REF!</v>
      </c>
      <c r="I69" s="21" t="e">
        <f t="shared" si="1"/>
        <v>#REF!</v>
      </c>
      <c r="J69" s="22" t="e">
        <f t="shared" si="2"/>
        <v>#REF!</v>
      </c>
      <c r="K69" s="193" t="s">
        <v>159</v>
      </c>
      <c r="L69" s="50">
        <v>2341.9</v>
      </c>
      <c r="M69" s="17" t="e">
        <f t="shared" si="0"/>
        <v>#REF!</v>
      </c>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row>
    <row r="70" spans="1:51" s="51" customFormat="1" ht="23.25" customHeight="1">
      <c r="A70" s="26" t="s">
        <v>1587</v>
      </c>
      <c r="B70" s="5" t="s">
        <v>314</v>
      </c>
      <c r="C70" s="5" t="e">
        <f>VLOOKUP($B70,#REF!,2,FALSE)</f>
        <v>#REF!</v>
      </c>
      <c r="D70" s="4" t="e">
        <f>VLOOKUP($B70,#REF!,3,FALSE)</f>
        <v>#REF!</v>
      </c>
      <c r="E70" s="5" t="e">
        <f>VLOOKUP($B70,#REF!,4,FALSE)</f>
        <v>#REF!</v>
      </c>
      <c r="F70" s="19">
        <v>2400</v>
      </c>
      <c r="G70" s="120" t="e">
        <f>VLOOKUP($B70,#REF!,13,FALSE)</f>
        <v>#REF!</v>
      </c>
      <c r="H70" s="24" t="e">
        <f>VLOOKUP($B70,#REF!,14,FALSE)</f>
        <v>#REF!</v>
      </c>
      <c r="I70" s="21" t="e">
        <f t="shared" si="1"/>
        <v>#REF!</v>
      </c>
      <c r="J70" s="22" t="e">
        <f t="shared" si="2"/>
        <v>#REF!</v>
      </c>
      <c r="K70" s="193" t="s">
        <v>159</v>
      </c>
      <c r="L70" s="50">
        <v>8278.07</v>
      </c>
      <c r="M70" s="17" t="e">
        <f t="shared" si="0"/>
        <v>#REF!</v>
      </c>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row>
    <row r="71" spans="1:51" s="51" customFormat="1" ht="23.25" customHeight="1">
      <c r="A71" s="26" t="s">
        <v>1588</v>
      </c>
      <c r="B71" s="5" t="s">
        <v>315</v>
      </c>
      <c r="C71" s="5" t="e">
        <f>VLOOKUP($B71,#REF!,2,FALSE)</f>
        <v>#REF!</v>
      </c>
      <c r="D71" s="4" t="e">
        <f>VLOOKUP($B71,#REF!,3,FALSE)</f>
        <v>#REF!</v>
      </c>
      <c r="E71" s="5" t="e">
        <f>VLOOKUP($B71,#REF!,4,FALSE)</f>
        <v>#REF!</v>
      </c>
      <c r="F71" s="19">
        <v>8</v>
      </c>
      <c r="G71" s="120" t="e">
        <f>VLOOKUP($B71,#REF!,13,FALSE)</f>
        <v>#REF!</v>
      </c>
      <c r="H71" s="24" t="e">
        <f>VLOOKUP($B71,#REF!,14,FALSE)</f>
        <v>#REF!</v>
      </c>
      <c r="I71" s="21" t="e">
        <f t="shared" si="1"/>
        <v>#REF!</v>
      </c>
      <c r="J71" s="22" t="e">
        <f t="shared" si="2"/>
        <v>#REF!</v>
      </c>
      <c r="K71" s="193" t="s">
        <v>159</v>
      </c>
      <c r="L71" s="50">
        <v>28102.68</v>
      </c>
      <c r="M71" s="17" t="e">
        <f t="shared" ref="M71:M134" si="3">IF(L71=J71," ", "ERRO")</f>
        <v>#REF!</v>
      </c>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row>
    <row r="72" spans="1:51" s="51" customFormat="1" ht="17.25" customHeight="1">
      <c r="A72" s="47" t="s">
        <v>707</v>
      </c>
      <c r="B72" s="48"/>
      <c r="C72" s="48"/>
      <c r="D72" s="53" t="s">
        <v>22</v>
      </c>
      <c r="E72" s="53"/>
      <c r="F72" s="53"/>
      <c r="G72" s="120"/>
      <c r="H72" s="24"/>
      <c r="I72" s="53"/>
      <c r="J72" s="55" t="e">
        <f>SUM(J73)</f>
        <v>#REF!</v>
      </c>
      <c r="K72" s="193"/>
      <c r="L72" s="50">
        <v>52075.25</v>
      </c>
      <c r="M72" s="17" t="e">
        <f t="shared" si="3"/>
        <v>#REF!</v>
      </c>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row>
    <row r="73" spans="1:51" s="51" customFormat="1" ht="78" customHeight="1">
      <c r="A73" s="26" t="s">
        <v>708</v>
      </c>
      <c r="B73" s="5" t="s">
        <v>92</v>
      </c>
      <c r="C73" s="5" t="e">
        <f>VLOOKUP($B73,#REF!,2,FALSE)</f>
        <v>#REF!</v>
      </c>
      <c r="D73" s="4" t="e">
        <f>VLOOKUP($B73,#REF!,3,FALSE)</f>
        <v>#REF!</v>
      </c>
      <c r="E73" s="5" t="e">
        <f>VLOOKUP($B73,#REF!,4,FALSE)</f>
        <v>#REF!</v>
      </c>
      <c r="F73" s="19">
        <v>2</v>
      </c>
      <c r="G73" s="120" t="e">
        <f>VLOOKUP($B73,#REF!,13,FALSE)</f>
        <v>#REF!</v>
      </c>
      <c r="H73" s="24" t="e">
        <f>VLOOKUP($B73,#REF!,14,FALSE)</f>
        <v>#REF!</v>
      </c>
      <c r="I73" s="21" t="e">
        <f>G73*H73</f>
        <v>#REF!</v>
      </c>
      <c r="J73" s="22" t="e">
        <f>ROUND(F73*(G73+I73),2)</f>
        <v>#REF!</v>
      </c>
      <c r="K73" s="193" t="s">
        <v>159</v>
      </c>
      <c r="L73" s="50">
        <v>52075.25</v>
      </c>
      <c r="M73" s="17" t="e">
        <f t="shared" si="3"/>
        <v>#REF!</v>
      </c>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row>
    <row r="74" spans="1:51" s="51" customFormat="1" ht="17.25" customHeight="1">
      <c r="A74" s="47" t="s">
        <v>709</v>
      </c>
      <c r="B74" s="62"/>
      <c r="C74" s="48"/>
      <c r="D74" s="53" t="s">
        <v>106</v>
      </c>
      <c r="E74" s="53"/>
      <c r="F74" s="53"/>
      <c r="G74" s="120"/>
      <c r="H74" s="24"/>
      <c r="I74" s="53"/>
      <c r="J74" s="55" t="e">
        <f>SUM(J75)</f>
        <v>#REF!</v>
      </c>
      <c r="K74" s="193"/>
      <c r="L74" s="50">
        <v>24506.01</v>
      </c>
      <c r="M74" s="17" t="e">
        <f t="shared" si="3"/>
        <v>#REF!</v>
      </c>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row>
    <row r="75" spans="1:51" ht="32.25" customHeight="1">
      <c r="A75" s="3" t="s">
        <v>710</v>
      </c>
      <c r="B75" s="5" t="s">
        <v>123</v>
      </c>
      <c r="C75" s="5" t="e">
        <f>VLOOKUP($B75,#REF!,2,FALSE)</f>
        <v>#REF!</v>
      </c>
      <c r="D75" s="4" t="e">
        <f>VLOOKUP($B75,#REF!,3,FALSE)</f>
        <v>#REF!</v>
      </c>
      <c r="E75" s="5" t="e">
        <f>VLOOKUP($B75,#REF!,4,FALSE)</f>
        <v>#REF!</v>
      </c>
      <c r="F75" s="68">
        <v>1</v>
      </c>
      <c r="G75" s="120" t="e">
        <f>VLOOKUP($B75,#REF!,13,FALSE)</f>
        <v>#REF!</v>
      </c>
      <c r="H75" s="24" t="e">
        <f>VLOOKUP($B75,#REF!,14,FALSE)</f>
        <v>#REF!</v>
      </c>
      <c r="I75" s="21" t="e">
        <f>G75*H75</f>
        <v>#REF!</v>
      </c>
      <c r="J75" s="22" t="e">
        <f>ROUND(F75*(G75+I75),2)</f>
        <v>#REF!</v>
      </c>
      <c r="K75" s="193" t="s">
        <v>159</v>
      </c>
      <c r="L75" s="25">
        <v>24506.01</v>
      </c>
      <c r="M75" s="17" t="e">
        <f t="shared" si="3"/>
        <v>#REF!</v>
      </c>
    </row>
    <row r="76" spans="1:51" s="51" customFormat="1" ht="17.25" customHeight="1">
      <c r="A76" s="47" t="s">
        <v>711</v>
      </c>
      <c r="B76" s="62"/>
      <c r="C76" s="48"/>
      <c r="D76" s="53" t="s">
        <v>115</v>
      </c>
      <c r="E76" s="74"/>
      <c r="F76" s="53"/>
      <c r="G76" s="120"/>
      <c r="H76" s="24"/>
      <c r="I76" s="53"/>
      <c r="J76" s="55" t="e">
        <f>SUM(J77)</f>
        <v>#REF!</v>
      </c>
      <c r="K76" s="193"/>
      <c r="L76" s="50">
        <v>4936.7299999999996</v>
      </c>
      <c r="M76" s="17" t="e">
        <f t="shared" si="3"/>
        <v>#REF!</v>
      </c>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row>
    <row r="77" spans="1:51" ht="61.5" customHeight="1">
      <c r="A77" s="3" t="s">
        <v>712</v>
      </c>
      <c r="B77" s="5" t="s">
        <v>174</v>
      </c>
      <c r="C77" s="5" t="e">
        <f>VLOOKUP($B77,#REF!,2,FALSE)</f>
        <v>#REF!</v>
      </c>
      <c r="D77" s="4" t="e">
        <f>VLOOKUP($B77,#REF!,3,FALSE)</f>
        <v>#REF!</v>
      </c>
      <c r="E77" s="5" t="e">
        <f>VLOOKUP($B77,#REF!,4,FALSE)</f>
        <v>#REF!</v>
      </c>
      <c r="F77" s="68">
        <v>1</v>
      </c>
      <c r="G77" s="120" t="e">
        <f>VLOOKUP($B77,#REF!,13,FALSE)</f>
        <v>#REF!</v>
      </c>
      <c r="H77" s="24" t="e">
        <f>VLOOKUP($B77,#REF!,14,FALSE)</f>
        <v>#REF!</v>
      </c>
      <c r="I77" s="21" t="e">
        <f>G77*H77</f>
        <v>#REF!</v>
      </c>
      <c r="J77" s="22" t="e">
        <f>ROUND(F77*(G77+I77),2)</f>
        <v>#REF!</v>
      </c>
      <c r="K77" s="193" t="s">
        <v>159</v>
      </c>
      <c r="L77" s="25">
        <v>4936.7299999999996</v>
      </c>
      <c r="M77" s="17" t="e">
        <f t="shared" si="3"/>
        <v>#REF!</v>
      </c>
    </row>
    <row r="78" spans="1:51" s="51" customFormat="1" ht="17.25" customHeight="1">
      <c r="A78" s="47" t="s">
        <v>1589</v>
      </c>
      <c r="B78" s="62"/>
      <c r="C78" s="48"/>
      <c r="D78" s="53" t="s">
        <v>107</v>
      </c>
      <c r="E78" s="53"/>
      <c r="F78" s="53"/>
      <c r="G78" s="120"/>
      <c r="H78" s="24"/>
      <c r="I78" s="53"/>
      <c r="J78" s="55" t="e">
        <f>SUM(J79)</f>
        <v>#REF!</v>
      </c>
      <c r="K78" s="193"/>
      <c r="L78" s="50">
        <v>32225.4</v>
      </c>
      <c r="M78" s="17" t="e">
        <f t="shared" si="3"/>
        <v>#REF!</v>
      </c>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row>
    <row r="79" spans="1:51" ht="42" customHeight="1">
      <c r="A79" s="3" t="s">
        <v>1590</v>
      </c>
      <c r="B79" s="5" t="s">
        <v>95</v>
      </c>
      <c r="C79" s="5" t="e">
        <f>VLOOKUP($B79,#REF!,2,FALSE)</f>
        <v>#REF!</v>
      </c>
      <c r="D79" s="4" t="e">
        <f>VLOOKUP($B79,#REF!,3,FALSE)</f>
        <v>#REF!</v>
      </c>
      <c r="E79" s="5" t="e">
        <f>VLOOKUP($B79,#REF!,4,FALSE)</f>
        <v>#REF!</v>
      </c>
      <c r="F79" s="68">
        <v>1</v>
      </c>
      <c r="G79" s="120" t="e">
        <f>VLOOKUP($B79,#REF!,13,FALSE)</f>
        <v>#REF!</v>
      </c>
      <c r="H79" s="24" t="e">
        <f>VLOOKUP($B79,#REF!,14,FALSE)</f>
        <v>#REF!</v>
      </c>
      <c r="I79" s="21" t="e">
        <f>G79*H79</f>
        <v>#REF!</v>
      </c>
      <c r="J79" s="22" t="e">
        <f>ROUND(F79*(G79+I79),2)</f>
        <v>#REF!</v>
      </c>
      <c r="K79" s="193" t="s">
        <v>159</v>
      </c>
      <c r="L79" s="25">
        <v>32225.4</v>
      </c>
      <c r="M79" s="17" t="e">
        <f t="shared" si="3"/>
        <v>#REF!</v>
      </c>
    </row>
    <row r="80" spans="1:51" s="51" customFormat="1">
      <c r="A80" s="138" t="s">
        <v>713</v>
      </c>
      <c r="B80" s="139"/>
      <c r="C80" s="139"/>
      <c r="D80" s="139" t="s">
        <v>670</v>
      </c>
      <c r="E80" s="139"/>
      <c r="F80" s="139"/>
      <c r="G80" s="139"/>
      <c r="H80" s="139"/>
      <c r="I80" s="139"/>
      <c r="J80" s="143" t="e">
        <f>SUM(J81,J83,J85,J87)</f>
        <v>#REF!</v>
      </c>
      <c r="K80" s="192"/>
      <c r="L80" s="51">
        <v>955877.24</v>
      </c>
      <c r="M80" s="17" t="e">
        <f t="shared" si="3"/>
        <v>#REF!</v>
      </c>
    </row>
    <row r="81" spans="1:16383" s="51" customFormat="1" ht="17.25" customHeight="1">
      <c r="A81" s="47" t="s">
        <v>714</v>
      </c>
      <c r="B81" s="48"/>
      <c r="C81" s="48"/>
      <c r="D81" s="53" t="s">
        <v>21</v>
      </c>
      <c r="E81" s="53"/>
      <c r="F81" s="53"/>
      <c r="G81" s="120"/>
      <c r="H81" s="24"/>
      <c r="I81" s="53"/>
      <c r="J81" s="55" t="e">
        <f>SUM(J82)</f>
        <v>#REF!</v>
      </c>
      <c r="K81" s="193"/>
      <c r="L81" s="50">
        <v>708260.03</v>
      </c>
      <c r="M81" s="17" t="e">
        <f t="shared" si="3"/>
        <v>#REF!</v>
      </c>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row>
    <row r="82" spans="1:16383" s="51" customFormat="1" ht="177" customHeight="1">
      <c r="A82" s="26" t="s">
        <v>715</v>
      </c>
      <c r="B82" s="5" t="s">
        <v>229</v>
      </c>
      <c r="C82" s="5" t="e">
        <f>VLOOKUP($B82,#REF!,2,FALSE)</f>
        <v>#REF!</v>
      </c>
      <c r="D82" s="4" t="e">
        <f>VLOOKUP($B82,#REF!,3,FALSE)</f>
        <v>#REF!</v>
      </c>
      <c r="E82" s="5" t="e">
        <f>VLOOKUP($B82,#REF!,4,FALSE)</f>
        <v>#REF!</v>
      </c>
      <c r="F82" s="19">
        <v>2</v>
      </c>
      <c r="G82" s="120" t="e">
        <f>VLOOKUP($B82,#REF!,13,FALSE)</f>
        <v>#REF!</v>
      </c>
      <c r="H82" s="24" t="e">
        <f>VLOOKUP($B82,#REF!,14,FALSE)</f>
        <v>#REF!</v>
      </c>
      <c r="I82" s="21" t="e">
        <f>G82*H82</f>
        <v>#REF!</v>
      </c>
      <c r="J82" s="22" t="e">
        <f>ROUND(F82*(G82+I82),2)</f>
        <v>#REF!</v>
      </c>
      <c r="K82" s="193" t="s">
        <v>159</v>
      </c>
      <c r="L82" s="50">
        <v>708260.03</v>
      </c>
      <c r="M82" s="17" t="e">
        <f t="shared" si="3"/>
        <v>#REF!</v>
      </c>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row>
    <row r="83" spans="1:16383" s="51" customFormat="1" ht="17.25" customHeight="1">
      <c r="A83" s="47" t="s">
        <v>716</v>
      </c>
      <c r="B83" s="48"/>
      <c r="C83" s="48"/>
      <c r="D83" s="53" t="s">
        <v>22</v>
      </c>
      <c r="E83" s="53"/>
      <c r="F83" s="53"/>
      <c r="G83" s="120"/>
      <c r="H83" s="24"/>
      <c r="I83" s="53"/>
      <c r="J83" s="55" t="e">
        <f>SUM(J84)</f>
        <v>#REF!</v>
      </c>
      <c r="K83" s="193"/>
      <c r="L83" s="50">
        <v>220382.46</v>
      </c>
      <c r="M83" s="17" t="e">
        <f t="shared" si="3"/>
        <v>#REF!</v>
      </c>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row>
    <row r="84" spans="1:16383" s="151" customFormat="1" ht="76.5" customHeight="1">
      <c r="A84" s="146" t="s">
        <v>717</v>
      </c>
      <c r="B84" s="145" t="s">
        <v>93</v>
      </c>
      <c r="C84" s="5" t="e">
        <f>VLOOKUP($B84,#REF!,2,FALSE)</f>
        <v>#REF!</v>
      </c>
      <c r="D84" s="4" t="e">
        <f>VLOOKUP($B84,#REF!,3,FALSE)</f>
        <v>#REF!</v>
      </c>
      <c r="E84" s="5" t="e">
        <f>VLOOKUP($B84,#REF!,4,FALSE)</f>
        <v>#REF!</v>
      </c>
      <c r="F84" s="148">
        <v>2</v>
      </c>
      <c r="G84" s="120" t="e">
        <f>VLOOKUP($B84,#REF!,13,FALSE)</f>
        <v>#REF!</v>
      </c>
      <c r="H84" s="24" t="e">
        <f>VLOOKUP($B84,#REF!,14,FALSE)</f>
        <v>#REF!</v>
      </c>
      <c r="I84" s="21" t="e">
        <f>G84*H84</f>
        <v>#REF!</v>
      </c>
      <c r="J84" s="22" t="e">
        <f>ROUND(F84*(G84+I84),2)</f>
        <v>#REF!</v>
      </c>
      <c r="K84" s="195" t="s">
        <v>159</v>
      </c>
      <c r="L84" s="150">
        <v>220382.46</v>
      </c>
      <c r="M84" s="17" t="e">
        <f t="shared" si="3"/>
        <v>#REF!</v>
      </c>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row>
    <row r="85" spans="1:16383" s="51" customFormat="1" ht="17.25" customHeight="1">
      <c r="A85" s="47" t="s">
        <v>718</v>
      </c>
      <c r="B85" s="62"/>
      <c r="C85" s="48"/>
      <c r="D85" s="53" t="s">
        <v>115</v>
      </c>
      <c r="E85" s="74"/>
      <c r="F85" s="53"/>
      <c r="G85" s="120"/>
      <c r="H85" s="24"/>
      <c r="I85" s="53"/>
      <c r="J85" s="55" t="e">
        <f>SUM(J86)</f>
        <v>#REF!</v>
      </c>
      <c r="K85" s="193"/>
      <c r="L85" s="50">
        <v>18156.5</v>
      </c>
      <c r="M85" s="17" t="e">
        <f t="shared" si="3"/>
        <v>#REF!</v>
      </c>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row>
    <row r="86" spans="1:16383" s="73" customFormat="1" ht="48" customHeight="1">
      <c r="A86" s="3" t="s">
        <v>719</v>
      </c>
      <c r="B86" s="5" t="s">
        <v>319</v>
      </c>
      <c r="C86" s="5" t="e">
        <f>VLOOKUP($B86,#REF!,2,FALSE)</f>
        <v>#REF!</v>
      </c>
      <c r="D86" s="4" t="e">
        <f>VLOOKUP($B86,#REF!,3,FALSE)</f>
        <v>#REF!</v>
      </c>
      <c r="E86" s="5" t="e">
        <f>VLOOKUP($B86,#REF!,4,FALSE)</f>
        <v>#REF!</v>
      </c>
      <c r="F86" s="68">
        <v>1</v>
      </c>
      <c r="G86" s="120" t="e">
        <f>VLOOKUP($B86,#REF!,13,FALSE)</f>
        <v>#REF!</v>
      </c>
      <c r="H86" s="24" t="e">
        <f>VLOOKUP($B86,#REF!,14,FALSE)</f>
        <v>#REF!</v>
      </c>
      <c r="I86" s="21" t="e">
        <f>G86*H86</f>
        <v>#REF!</v>
      </c>
      <c r="J86" s="22" t="e">
        <f>ROUND(F86*(G86+I86),2)</f>
        <v>#REF!</v>
      </c>
      <c r="K86" s="194" t="s">
        <v>159</v>
      </c>
      <c r="L86" s="5">
        <v>18156.5</v>
      </c>
      <c r="M86" s="17" t="e">
        <f t="shared" si="3"/>
        <v>#REF!</v>
      </c>
      <c r="N86" s="10"/>
      <c r="O86" s="68"/>
      <c r="P86" s="20"/>
      <c r="Q86" s="57"/>
      <c r="R86" s="21"/>
      <c r="S86" s="22"/>
      <c r="T86" s="3"/>
      <c r="U86" s="5"/>
      <c r="V86" s="5"/>
      <c r="W86" s="8"/>
      <c r="X86" s="10"/>
      <c r="Y86" s="68"/>
      <c r="Z86" s="20"/>
      <c r="AA86" s="57"/>
      <c r="AB86" s="21"/>
      <c r="AC86" s="22"/>
      <c r="AD86" s="3"/>
      <c r="AE86" s="5"/>
      <c r="AF86" s="5"/>
      <c r="AG86" s="8"/>
      <c r="AH86" s="10"/>
      <c r="AI86" s="68"/>
      <c r="AJ86" s="20"/>
      <c r="AK86" s="57"/>
      <c r="AL86" s="21"/>
      <c r="AM86" s="22"/>
      <c r="AN86" s="3"/>
      <c r="AO86" s="5"/>
      <c r="AP86" s="5"/>
      <c r="AQ86" s="8"/>
      <c r="AR86" s="10"/>
      <c r="AS86" s="68"/>
      <c r="AT86" s="20"/>
      <c r="AU86" s="57"/>
      <c r="AV86" s="21"/>
      <c r="AW86" s="22"/>
      <c r="AX86" s="3"/>
      <c r="AY86" s="5"/>
      <c r="AZ86" s="5"/>
      <c r="BA86" s="8"/>
      <c r="BB86" s="10"/>
      <c r="BC86" s="68"/>
      <c r="BD86" s="20"/>
      <c r="BE86" s="57"/>
      <c r="BF86" s="21"/>
      <c r="BG86" s="22"/>
      <c r="BH86" s="3"/>
      <c r="BI86" s="5"/>
      <c r="BJ86" s="5"/>
      <c r="BK86" s="8"/>
      <c r="BL86" s="10"/>
      <c r="BM86" s="68"/>
      <c r="BN86" s="20"/>
      <c r="BO86" s="57"/>
      <c r="BP86" s="21"/>
      <c r="BQ86" s="22"/>
      <c r="BR86" s="3"/>
      <c r="BS86" s="5"/>
      <c r="BT86" s="5"/>
      <c r="BU86" s="8"/>
      <c r="BV86" s="10"/>
      <c r="BW86" s="68"/>
      <c r="BX86" s="20"/>
      <c r="BY86" s="57"/>
      <c r="BZ86" s="21"/>
      <c r="CA86" s="22"/>
      <c r="CB86" s="3"/>
      <c r="CC86" s="5"/>
      <c r="CD86" s="5"/>
      <c r="CE86" s="8"/>
      <c r="CF86" s="10"/>
      <c r="CG86" s="68"/>
      <c r="CH86" s="20"/>
      <c r="CI86" s="57"/>
      <c r="CJ86" s="21"/>
      <c r="CK86" s="22"/>
      <c r="CL86" s="3"/>
      <c r="CM86" s="5"/>
      <c r="CN86" s="5"/>
      <c r="CO86" s="8"/>
      <c r="CP86" s="10"/>
      <c r="CQ86" s="68"/>
      <c r="CR86" s="20"/>
      <c r="CS86" s="57"/>
      <c r="CT86" s="21"/>
      <c r="CU86" s="22"/>
      <c r="CV86" s="3"/>
      <c r="CW86" s="5"/>
      <c r="CX86" s="5"/>
      <c r="CY86" s="8"/>
      <c r="CZ86" s="10"/>
      <c r="DA86" s="68"/>
      <c r="DB86" s="20"/>
      <c r="DC86" s="57"/>
      <c r="DD86" s="21"/>
      <c r="DE86" s="22"/>
      <c r="DF86" s="3"/>
      <c r="DG86" s="5"/>
      <c r="DH86" s="5"/>
      <c r="DI86" s="8"/>
      <c r="DJ86" s="10"/>
      <c r="DK86" s="68"/>
      <c r="DL86" s="20"/>
      <c r="DM86" s="57"/>
      <c r="DN86" s="21"/>
      <c r="DO86" s="22"/>
      <c r="DP86" s="3"/>
      <c r="DQ86" s="5"/>
      <c r="DR86" s="5"/>
      <c r="DS86" s="8"/>
      <c r="DT86" s="10"/>
      <c r="DU86" s="68"/>
      <c r="DV86" s="20"/>
      <c r="DW86" s="57"/>
      <c r="DX86" s="21"/>
      <c r="DY86" s="22"/>
      <c r="DZ86" s="3"/>
      <c r="EA86" s="5"/>
      <c r="EB86" s="5"/>
      <c r="EC86" s="8"/>
      <c r="ED86" s="10"/>
      <c r="EE86" s="68"/>
      <c r="EF86" s="20"/>
      <c r="EG86" s="57"/>
      <c r="EH86" s="21"/>
      <c r="EI86" s="22"/>
      <c r="EJ86" s="3"/>
      <c r="EK86" s="5"/>
      <c r="EL86" s="5"/>
      <c r="EM86" s="8"/>
      <c r="EN86" s="10"/>
      <c r="EO86" s="68"/>
      <c r="EP86" s="20"/>
      <c r="EQ86" s="57"/>
      <c r="ER86" s="21"/>
      <c r="ES86" s="22"/>
      <c r="ET86" s="3"/>
      <c r="EU86" s="5"/>
      <c r="EV86" s="5"/>
      <c r="EW86" s="8"/>
      <c r="EX86" s="10"/>
      <c r="EY86" s="68"/>
      <c r="EZ86" s="20"/>
      <c r="FA86" s="57"/>
      <c r="FB86" s="21"/>
      <c r="FC86" s="22"/>
      <c r="FD86" s="3"/>
      <c r="FE86" s="5"/>
      <c r="FF86" s="5"/>
      <c r="FG86" s="8"/>
      <c r="FH86" s="10"/>
      <c r="FI86" s="68"/>
      <c r="FJ86" s="20"/>
      <c r="FK86" s="57"/>
      <c r="FL86" s="21"/>
      <c r="FM86" s="22"/>
      <c r="FN86" s="3"/>
      <c r="FO86" s="5"/>
      <c r="FP86" s="5"/>
      <c r="FQ86" s="8"/>
      <c r="FR86" s="10"/>
      <c r="FS86" s="68"/>
      <c r="FT86" s="20"/>
      <c r="FU86" s="57"/>
      <c r="FV86" s="21"/>
      <c r="FW86" s="22"/>
      <c r="FX86" s="3"/>
      <c r="FY86" s="5"/>
      <c r="FZ86" s="5"/>
      <c r="GA86" s="8"/>
      <c r="GB86" s="10"/>
      <c r="GC86" s="68"/>
      <c r="GD86" s="20"/>
      <c r="GE86" s="57"/>
      <c r="GF86" s="21"/>
      <c r="GG86" s="22"/>
      <c r="GH86" s="3"/>
      <c r="GI86" s="5"/>
      <c r="GJ86" s="5"/>
      <c r="GK86" s="8"/>
      <c r="GL86" s="10"/>
      <c r="GM86" s="68"/>
      <c r="GN86" s="20"/>
      <c r="GO86" s="57"/>
      <c r="GP86" s="21"/>
      <c r="GQ86" s="22"/>
      <c r="GR86" s="3"/>
      <c r="GS86" s="5"/>
      <c r="GT86" s="5"/>
      <c r="GU86" s="8"/>
      <c r="GV86" s="10"/>
      <c r="GW86" s="68"/>
      <c r="GX86" s="20"/>
      <c r="GY86" s="57"/>
      <c r="GZ86" s="21"/>
      <c r="HA86" s="22"/>
      <c r="HB86" s="3"/>
      <c r="HC86" s="5"/>
      <c r="HD86" s="5"/>
      <c r="HE86" s="8"/>
      <c r="HF86" s="10"/>
      <c r="HG86" s="68"/>
      <c r="HH86" s="20"/>
      <c r="HI86" s="57"/>
      <c r="HJ86" s="21"/>
      <c r="HK86" s="22"/>
      <c r="HL86" s="3"/>
      <c r="HM86" s="5"/>
      <c r="HN86" s="5"/>
      <c r="HO86" s="8"/>
      <c r="HP86" s="10"/>
      <c r="HQ86" s="68"/>
      <c r="HR86" s="20"/>
      <c r="HS86" s="57"/>
      <c r="HT86" s="21"/>
      <c r="HU86" s="22"/>
      <c r="HV86" s="3"/>
      <c r="HW86" s="5"/>
      <c r="HX86" s="5"/>
      <c r="HY86" s="8"/>
      <c r="HZ86" s="10"/>
      <c r="IA86" s="68"/>
      <c r="IB86" s="20"/>
      <c r="IC86" s="57"/>
      <c r="ID86" s="21"/>
      <c r="IE86" s="22"/>
      <c r="IF86" s="3"/>
      <c r="IG86" s="5"/>
      <c r="IH86" s="5"/>
      <c r="II86" s="8"/>
      <c r="IJ86" s="10"/>
      <c r="IK86" s="68"/>
      <c r="IL86" s="20"/>
      <c r="IM86" s="57"/>
      <c r="IN86" s="21"/>
      <c r="IO86" s="22"/>
      <c r="IP86" s="3"/>
      <c r="IQ86" s="5"/>
      <c r="IR86" s="5"/>
      <c r="IS86" s="8"/>
      <c r="IT86" s="10"/>
      <c r="IU86" s="68"/>
      <c r="IV86" s="20"/>
      <c r="IW86" s="57"/>
      <c r="IX86" s="21"/>
      <c r="IY86" s="22"/>
      <c r="IZ86" s="3"/>
      <c r="JA86" s="5"/>
      <c r="JB86" s="5"/>
      <c r="JC86" s="8"/>
      <c r="JD86" s="10"/>
      <c r="JE86" s="68"/>
      <c r="JF86" s="20"/>
      <c r="JG86" s="57"/>
      <c r="JH86" s="21"/>
      <c r="JI86" s="22"/>
      <c r="JJ86" s="3"/>
      <c r="JK86" s="5"/>
      <c r="JL86" s="5"/>
      <c r="JM86" s="8"/>
      <c r="JN86" s="10"/>
      <c r="JO86" s="68"/>
      <c r="JP86" s="20"/>
      <c r="JQ86" s="57"/>
      <c r="JR86" s="21"/>
      <c r="JS86" s="22"/>
      <c r="JT86" s="3"/>
      <c r="JU86" s="5"/>
      <c r="JV86" s="5"/>
      <c r="JW86" s="8"/>
      <c r="JX86" s="10"/>
      <c r="JY86" s="68"/>
      <c r="JZ86" s="20"/>
      <c r="KA86" s="57"/>
      <c r="KB86" s="21"/>
      <c r="KC86" s="22"/>
      <c r="KD86" s="3"/>
      <c r="KE86" s="5"/>
      <c r="KF86" s="5"/>
      <c r="KG86" s="8"/>
      <c r="KH86" s="10"/>
      <c r="KI86" s="68"/>
      <c r="KJ86" s="20"/>
      <c r="KK86" s="57"/>
      <c r="KL86" s="21"/>
      <c r="KM86" s="22"/>
      <c r="KN86" s="3"/>
      <c r="KO86" s="5"/>
      <c r="KP86" s="5"/>
      <c r="KQ86" s="8"/>
      <c r="KR86" s="10"/>
      <c r="KS86" s="68"/>
      <c r="KT86" s="20"/>
      <c r="KU86" s="57"/>
      <c r="KV86" s="21"/>
      <c r="KW86" s="22"/>
      <c r="KX86" s="3"/>
      <c r="KY86" s="5"/>
      <c r="KZ86" s="5"/>
      <c r="LA86" s="8"/>
      <c r="LB86" s="10"/>
      <c r="LC86" s="68"/>
      <c r="LD86" s="20"/>
      <c r="LE86" s="57"/>
      <c r="LF86" s="21"/>
      <c r="LG86" s="22"/>
      <c r="LH86" s="3"/>
      <c r="LI86" s="5"/>
      <c r="LJ86" s="5"/>
      <c r="LK86" s="8"/>
      <c r="LL86" s="10"/>
      <c r="LM86" s="68"/>
      <c r="LN86" s="20"/>
      <c r="LO86" s="57"/>
      <c r="LP86" s="21"/>
      <c r="LQ86" s="22"/>
      <c r="LR86" s="3"/>
      <c r="LS86" s="5"/>
      <c r="LT86" s="5"/>
      <c r="LU86" s="8"/>
      <c r="LV86" s="10"/>
      <c r="LW86" s="68"/>
      <c r="LX86" s="20"/>
      <c r="LY86" s="57"/>
      <c r="LZ86" s="21"/>
      <c r="MA86" s="22"/>
      <c r="MB86" s="3"/>
      <c r="MC86" s="5"/>
      <c r="MD86" s="5"/>
      <c r="ME86" s="8"/>
      <c r="MF86" s="10"/>
      <c r="MG86" s="68"/>
      <c r="MH86" s="20"/>
      <c r="MI86" s="57"/>
      <c r="MJ86" s="21"/>
      <c r="MK86" s="22"/>
      <c r="ML86" s="3"/>
      <c r="MM86" s="5"/>
      <c r="MN86" s="5"/>
      <c r="MO86" s="8"/>
      <c r="MP86" s="10"/>
      <c r="MQ86" s="68"/>
      <c r="MR86" s="20"/>
      <c r="MS86" s="57"/>
      <c r="MT86" s="21"/>
      <c r="MU86" s="22"/>
      <c r="MV86" s="3"/>
      <c r="MW86" s="5"/>
      <c r="MX86" s="5"/>
      <c r="MY86" s="8"/>
      <c r="MZ86" s="10"/>
      <c r="NA86" s="68"/>
      <c r="NB86" s="20"/>
      <c r="NC86" s="57"/>
      <c r="ND86" s="21"/>
      <c r="NE86" s="22"/>
      <c r="NF86" s="3"/>
      <c r="NG86" s="5"/>
      <c r="NH86" s="5"/>
      <c r="NI86" s="8"/>
      <c r="NJ86" s="10"/>
      <c r="NK86" s="68"/>
      <c r="NL86" s="20"/>
      <c r="NM86" s="57"/>
      <c r="NN86" s="21"/>
      <c r="NO86" s="22"/>
      <c r="NP86" s="3"/>
      <c r="NQ86" s="5"/>
      <c r="NR86" s="5"/>
      <c r="NS86" s="8"/>
      <c r="NT86" s="10"/>
      <c r="NU86" s="68"/>
      <c r="NV86" s="20"/>
      <c r="NW86" s="57"/>
      <c r="NX86" s="21"/>
      <c r="NY86" s="22"/>
      <c r="NZ86" s="3"/>
      <c r="OA86" s="5"/>
      <c r="OB86" s="5"/>
      <c r="OC86" s="8"/>
      <c r="OD86" s="10"/>
      <c r="OE86" s="68"/>
      <c r="OF86" s="20"/>
      <c r="OG86" s="57"/>
      <c r="OH86" s="21"/>
      <c r="OI86" s="22"/>
      <c r="OJ86" s="3"/>
      <c r="OK86" s="5"/>
      <c r="OL86" s="5"/>
      <c r="OM86" s="8"/>
      <c r="ON86" s="10"/>
      <c r="OO86" s="68"/>
      <c r="OP86" s="20"/>
      <c r="OQ86" s="57"/>
      <c r="OR86" s="21"/>
      <c r="OS86" s="22"/>
      <c r="OT86" s="3"/>
      <c r="OU86" s="5"/>
      <c r="OV86" s="5"/>
      <c r="OW86" s="8"/>
      <c r="OX86" s="10"/>
      <c r="OY86" s="68"/>
      <c r="OZ86" s="20"/>
      <c r="PA86" s="57"/>
      <c r="PB86" s="21"/>
      <c r="PC86" s="22"/>
      <c r="PD86" s="3"/>
      <c r="PE86" s="5"/>
      <c r="PF86" s="5"/>
      <c r="PG86" s="8"/>
      <c r="PH86" s="10"/>
      <c r="PI86" s="68"/>
      <c r="PJ86" s="20"/>
      <c r="PK86" s="57"/>
      <c r="PL86" s="21"/>
      <c r="PM86" s="22"/>
      <c r="PN86" s="3"/>
      <c r="PO86" s="5"/>
      <c r="PP86" s="5"/>
      <c r="PQ86" s="8"/>
      <c r="PR86" s="10"/>
      <c r="PS86" s="68"/>
      <c r="PT86" s="20"/>
      <c r="PU86" s="57"/>
      <c r="PV86" s="21"/>
      <c r="PW86" s="22"/>
      <c r="PX86" s="3"/>
      <c r="PY86" s="5"/>
      <c r="PZ86" s="5"/>
      <c r="QA86" s="8"/>
      <c r="QB86" s="10"/>
      <c r="QC86" s="68"/>
      <c r="QD86" s="20"/>
      <c r="QE86" s="57"/>
      <c r="QF86" s="21"/>
      <c r="QG86" s="22"/>
      <c r="QH86" s="3"/>
      <c r="QI86" s="5"/>
      <c r="QJ86" s="5"/>
      <c r="QK86" s="8"/>
      <c r="QL86" s="10"/>
      <c r="QM86" s="68"/>
      <c r="QN86" s="20"/>
      <c r="QO86" s="57"/>
      <c r="QP86" s="21"/>
      <c r="QQ86" s="22"/>
      <c r="QR86" s="3"/>
      <c r="QS86" s="5"/>
      <c r="QT86" s="5"/>
      <c r="QU86" s="8"/>
      <c r="QV86" s="10"/>
      <c r="QW86" s="68"/>
      <c r="QX86" s="20"/>
      <c r="QY86" s="57"/>
      <c r="QZ86" s="21"/>
      <c r="RA86" s="22"/>
      <c r="RB86" s="3"/>
      <c r="RC86" s="5"/>
      <c r="RD86" s="5"/>
      <c r="RE86" s="8"/>
      <c r="RF86" s="10"/>
      <c r="RG86" s="68"/>
      <c r="RH86" s="20"/>
      <c r="RI86" s="57"/>
      <c r="RJ86" s="21"/>
      <c r="RK86" s="22"/>
      <c r="RL86" s="3"/>
      <c r="RM86" s="5"/>
      <c r="RN86" s="5"/>
      <c r="RO86" s="8"/>
      <c r="RP86" s="10"/>
      <c r="RQ86" s="68"/>
      <c r="RR86" s="20"/>
      <c r="RS86" s="57"/>
      <c r="RT86" s="21"/>
      <c r="RU86" s="22"/>
      <c r="RV86" s="3"/>
      <c r="RW86" s="5"/>
      <c r="RX86" s="5"/>
      <c r="RY86" s="8"/>
      <c r="RZ86" s="10"/>
      <c r="SA86" s="68"/>
      <c r="SB86" s="20"/>
      <c r="SC86" s="57"/>
      <c r="SD86" s="21"/>
      <c r="SE86" s="22"/>
      <c r="SF86" s="3"/>
      <c r="SG86" s="5"/>
      <c r="SH86" s="5"/>
      <c r="SI86" s="8"/>
      <c r="SJ86" s="10"/>
      <c r="SK86" s="68"/>
      <c r="SL86" s="20"/>
      <c r="SM86" s="57"/>
      <c r="SN86" s="21"/>
      <c r="SO86" s="22"/>
      <c r="SP86" s="3"/>
      <c r="SQ86" s="5"/>
      <c r="SR86" s="5"/>
      <c r="SS86" s="8"/>
      <c r="ST86" s="10"/>
      <c r="SU86" s="68"/>
      <c r="SV86" s="20"/>
      <c r="SW86" s="57"/>
      <c r="SX86" s="21"/>
      <c r="SY86" s="22"/>
      <c r="SZ86" s="3"/>
      <c r="TA86" s="5"/>
      <c r="TB86" s="5"/>
      <c r="TC86" s="8"/>
      <c r="TD86" s="10"/>
      <c r="TE86" s="68"/>
      <c r="TF86" s="20"/>
      <c r="TG86" s="57"/>
      <c r="TH86" s="21"/>
      <c r="TI86" s="22"/>
      <c r="TJ86" s="3"/>
      <c r="TK86" s="5"/>
      <c r="TL86" s="5"/>
      <c r="TM86" s="8"/>
      <c r="TN86" s="10"/>
      <c r="TO86" s="68"/>
      <c r="TP86" s="20"/>
      <c r="TQ86" s="57"/>
      <c r="TR86" s="21"/>
      <c r="TS86" s="22"/>
      <c r="TT86" s="3"/>
      <c r="TU86" s="5"/>
      <c r="TV86" s="5"/>
      <c r="TW86" s="8"/>
      <c r="TX86" s="10"/>
      <c r="TY86" s="68"/>
      <c r="TZ86" s="20"/>
      <c r="UA86" s="57"/>
      <c r="UB86" s="21"/>
      <c r="UC86" s="22"/>
      <c r="UD86" s="3"/>
      <c r="UE86" s="5"/>
      <c r="UF86" s="5"/>
      <c r="UG86" s="8"/>
      <c r="UH86" s="10"/>
      <c r="UI86" s="68"/>
      <c r="UJ86" s="20"/>
      <c r="UK86" s="57"/>
      <c r="UL86" s="21"/>
      <c r="UM86" s="22"/>
      <c r="UN86" s="3"/>
      <c r="UO86" s="5"/>
      <c r="UP86" s="5"/>
      <c r="UQ86" s="8"/>
      <c r="UR86" s="10"/>
      <c r="US86" s="68"/>
      <c r="UT86" s="20"/>
      <c r="UU86" s="57"/>
      <c r="UV86" s="21"/>
      <c r="UW86" s="22"/>
      <c r="UX86" s="3"/>
      <c r="UY86" s="5"/>
      <c r="UZ86" s="5"/>
      <c r="VA86" s="8"/>
      <c r="VB86" s="10"/>
      <c r="VC86" s="68"/>
      <c r="VD86" s="20"/>
      <c r="VE86" s="57"/>
      <c r="VF86" s="21"/>
      <c r="VG86" s="22"/>
      <c r="VH86" s="3"/>
      <c r="VI86" s="5"/>
      <c r="VJ86" s="5"/>
      <c r="VK86" s="8"/>
      <c r="VL86" s="10"/>
      <c r="VM86" s="68"/>
      <c r="VN86" s="20"/>
      <c r="VO86" s="57"/>
      <c r="VP86" s="21"/>
      <c r="VQ86" s="22"/>
      <c r="VR86" s="3"/>
      <c r="VS86" s="5"/>
      <c r="VT86" s="5"/>
      <c r="VU86" s="8"/>
      <c r="VV86" s="10"/>
      <c r="VW86" s="68"/>
      <c r="VX86" s="20"/>
      <c r="VY86" s="57"/>
      <c r="VZ86" s="21"/>
      <c r="WA86" s="22"/>
      <c r="WB86" s="3"/>
      <c r="WC86" s="5"/>
      <c r="WD86" s="5"/>
      <c r="WE86" s="8"/>
      <c r="WF86" s="10"/>
      <c r="WG86" s="68"/>
      <c r="WH86" s="20"/>
      <c r="WI86" s="57"/>
      <c r="WJ86" s="21"/>
      <c r="WK86" s="22"/>
      <c r="WL86" s="3"/>
      <c r="WM86" s="5"/>
      <c r="WN86" s="5"/>
      <c r="WO86" s="8"/>
      <c r="WP86" s="10"/>
      <c r="WQ86" s="68"/>
      <c r="WR86" s="20"/>
      <c r="WS86" s="57"/>
      <c r="WT86" s="21"/>
      <c r="WU86" s="22"/>
      <c r="WV86" s="3"/>
      <c r="WW86" s="5"/>
      <c r="WX86" s="5"/>
      <c r="WY86" s="8"/>
      <c r="WZ86" s="10"/>
      <c r="XA86" s="68"/>
      <c r="XB86" s="20"/>
      <c r="XC86" s="57"/>
      <c r="XD86" s="21"/>
      <c r="XE86" s="22"/>
      <c r="XF86" s="3"/>
      <c r="XG86" s="5"/>
      <c r="XH86" s="5"/>
      <c r="XI86" s="8"/>
      <c r="XJ86" s="10"/>
      <c r="XK86" s="68"/>
      <c r="XL86" s="20"/>
      <c r="XM86" s="57"/>
      <c r="XN86" s="21"/>
      <c r="XO86" s="22"/>
      <c r="XP86" s="3"/>
      <c r="XQ86" s="5"/>
      <c r="XR86" s="5"/>
      <c r="XS86" s="8"/>
      <c r="XT86" s="10"/>
      <c r="XU86" s="68"/>
      <c r="XV86" s="20"/>
      <c r="XW86" s="57"/>
      <c r="XX86" s="21"/>
      <c r="XY86" s="22"/>
      <c r="XZ86" s="3"/>
      <c r="YA86" s="5"/>
      <c r="YB86" s="5"/>
      <c r="YC86" s="8"/>
      <c r="YD86" s="10"/>
      <c r="YE86" s="68"/>
      <c r="YF86" s="20"/>
      <c r="YG86" s="57"/>
      <c r="YH86" s="21"/>
      <c r="YI86" s="22"/>
      <c r="YJ86" s="3"/>
      <c r="YK86" s="5"/>
      <c r="YL86" s="5"/>
      <c r="YM86" s="8"/>
      <c r="YN86" s="10"/>
      <c r="YO86" s="68"/>
      <c r="YP86" s="20"/>
      <c r="YQ86" s="57"/>
      <c r="YR86" s="21"/>
      <c r="YS86" s="22"/>
      <c r="YT86" s="3"/>
      <c r="YU86" s="5"/>
      <c r="YV86" s="5"/>
      <c r="YW86" s="8"/>
      <c r="YX86" s="10"/>
      <c r="YY86" s="68"/>
      <c r="YZ86" s="20"/>
      <c r="ZA86" s="57"/>
      <c r="ZB86" s="21"/>
      <c r="ZC86" s="22"/>
      <c r="ZD86" s="3"/>
      <c r="ZE86" s="5"/>
      <c r="ZF86" s="5"/>
      <c r="ZG86" s="8"/>
      <c r="ZH86" s="10"/>
      <c r="ZI86" s="68"/>
      <c r="ZJ86" s="20"/>
      <c r="ZK86" s="57"/>
      <c r="ZL86" s="21"/>
      <c r="ZM86" s="22"/>
      <c r="ZN86" s="3"/>
      <c r="ZO86" s="5"/>
      <c r="ZP86" s="5"/>
      <c r="ZQ86" s="8"/>
      <c r="ZR86" s="10"/>
      <c r="ZS86" s="68"/>
      <c r="ZT86" s="20"/>
      <c r="ZU86" s="57"/>
      <c r="ZV86" s="21"/>
      <c r="ZW86" s="22"/>
      <c r="ZX86" s="3"/>
      <c r="ZY86" s="5"/>
      <c r="ZZ86" s="5"/>
      <c r="AAA86" s="8"/>
      <c r="AAB86" s="10"/>
      <c r="AAC86" s="68"/>
      <c r="AAD86" s="20"/>
      <c r="AAE86" s="57"/>
      <c r="AAF86" s="21"/>
      <c r="AAG86" s="22"/>
      <c r="AAH86" s="3"/>
      <c r="AAI86" s="5"/>
      <c r="AAJ86" s="5"/>
      <c r="AAK86" s="8"/>
      <c r="AAL86" s="10"/>
      <c r="AAM86" s="68"/>
      <c r="AAN86" s="20"/>
      <c r="AAO86" s="57"/>
      <c r="AAP86" s="21"/>
      <c r="AAQ86" s="22"/>
      <c r="AAR86" s="3"/>
      <c r="AAS86" s="5"/>
      <c r="AAT86" s="5"/>
      <c r="AAU86" s="8"/>
      <c r="AAV86" s="10"/>
      <c r="AAW86" s="68"/>
      <c r="AAX86" s="20"/>
      <c r="AAY86" s="57"/>
      <c r="AAZ86" s="21"/>
      <c r="ABA86" s="22"/>
      <c r="ABB86" s="3"/>
      <c r="ABC86" s="5"/>
      <c r="ABD86" s="5"/>
      <c r="ABE86" s="8"/>
      <c r="ABF86" s="10"/>
      <c r="ABG86" s="68"/>
      <c r="ABH86" s="20"/>
      <c r="ABI86" s="57"/>
      <c r="ABJ86" s="21"/>
      <c r="ABK86" s="22"/>
      <c r="ABL86" s="3"/>
      <c r="ABM86" s="5"/>
      <c r="ABN86" s="5"/>
      <c r="ABO86" s="8"/>
      <c r="ABP86" s="10"/>
      <c r="ABQ86" s="68"/>
      <c r="ABR86" s="20"/>
      <c r="ABS86" s="57"/>
      <c r="ABT86" s="21"/>
      <c r="ABU86" s="22"/>
      <c r="ABV86" s="3"/>
      <c r="ABW86" s="5"/>
      <c r="ABX86" s="5"/>
      <c r="ABY86" s="8"/>
      <c r="ABZ86" s="10"/>
      <c r="ACA86" s="68"/>
      <c r="ACB86" s="20"/>
      <c r="ACC86" s="57"/>
      <c r="ACD86" s="21"/>
      <c r="ACE86" s="22"/>
      <c r="ACF86" s="3"/>
      <c r="ACG86" s="5"/>
      <c r="ACH86" s="5"/>
      <c r="ACI86" s="8"/>
      <c r="ACJ86" s="10"/>
      <c r="ACK86" s="68"/>
      <c r="ACL86" s="20"/>
      <c r="ACM86" s="57"/>
      <c r="ACN86" s="21"/>
      <c r="ACO86" s="22"/>
      <c r="ACP86" s="3"/>
      <c r="ACQ86" s="5"/>
      <c r="ACR86" s="5"/>
      <c r="ACS86" s="8"/>
      <c r="ACT86" s="10"/>
      <c r="ACU86" s="68"/>
      <c r="ACV86" s="20"/>
      <c r="ACW86" s="57"/>
      <c r="ACX86" s="21"/>
      <c r="ACY86" s="22"/>
      <c r="ACZ86" s="3"/>
      <c r="ADA86" s="5"/>
      <c r="ADB86" s="5"/>
      <c r="ADC86" s="8"/>
      <c r="ADD86" s="10"/>
      <c r="ADE86" s="68"/>
      <c r="ADF86" s="20"/>
      <c r="ADG86" s="57"/>
      <c r="ADH86" s="21"/>
      <c r="ADI86" s="22"/>
      <c r="ADJ86" s="3"/>
      <c r="ADK86" s="5"/>
      <c r="ADL86" s="5"/>
      <c r="ADM86" s="8"/>
      <c r="ADN86" s="10"/>
      <c r="ADO86" s="68"/>
      <c r="ADP86" s="20"/>
      <c r="ADQ86" s="57"/>
      <c r="ADR86" s="21"/>
      <c r="ADS86" s="22"/>
      <c r="ADT86" s="3"/>
      <c r="ADU86" s="5"/>
      <c r="ADV86" s="5"/>
      <c r="ADW86" s="8"/>
      <c r="ADX86" s="10"/>
      <c r="ADY86" s="68"/>
      <c r="ADZ86" s="20"/>
      <c r="AEA86" s="57"/>
      <c r="AEB86" s="21"/>
      <c r="AEC86" s="22"/>
      <c r="AED86" s="3"/>
      <c r="AEE86" s="5"/>
      <c r="AEF86" s="5"/>
      <c r="AEG86" s="8"/>
      <c r="AEH86" s="10"/>
      <c r="AEI86" s="68"/>
      <c r="AEJ86" s="20"/>
      <c r="AEK86" s="57"/>
      <c r="AEL86" s="21"/>
      <c r="AEM86" s="22"/>
      <c r="AEN86" s="3"/>
      <c r="AEO86" s="5"/>
      <c r="AEP86" s="5"/>
      <c r="AEQ86" s="8"/>
      <c r="AER86" s="10"/>
      <c r="AES86" s="68"/>
      <c r="AET86" s="20"/>
      <c r="AEU86" s="57"/>
      <c r="AEV86" s="21"/>
      <c r="AEW86" s="22"/>
      <c r="AEX86" s="3"/>
      <c r="AEY86" s="5"/>
      <c r="AEZ86" s="5"/>
      <c r="AFA86" s="8"/>
      <c r="AFB86" s="10"/>
      <c r="AFC86" s="68"/>
      <c r="AFD86" s="20"/>
      <c r="AFE86" s="57"/>
      <c r="AFF86" s="21"/>
      <c r="AFG86" s="22"/>
      <c r="AFH86" s="3"/>
      <c r="AFI86" s="5"/>
      <c r="AFJ86" s="5"/>
      <c r="AFK86" s="8"/>
      <c r="AFL86" s="10"/>
      <c r="AFM86" s="68"/>
      <c r="AFN86" s="20"/>
      <c r="AFO86" s="57"/>
      <c r="AFP86" s="21"/>
      <c r="AFQ86" s="22"/>
      <c r="AFR86" s="3"/>
      <c r="AFS86" s="5"/>
      <c r="AFT86" s="5"/>
      <c r="AFU86" s="8"/>
      <c r="AFV86" s="10"/>
      <c r="AFW86" s="68"/>
      <c r="AFX86" s="20"/>
      <c r="AFY86" s="57"/>
      <c r="AFZ86" s="21"/>
      <c r="AGA86" s="22"/>
      <c r="AGB86" s="3"/>
      <c r="AGC86" s="5"/>
      <c r="AGD86" s="5"/>
      <c r="AGE86" s="8"/>
      <c r="AGF86" s="10"/>
      <c r="AGG86" s="68"/>
      <c r="AGH86" s="20"/>
      <c r="AGI86" s="57"/>
      <c r="AGJ86" s="21"/>
      <c r="AGK86" s="22"/>
      <c r="AGL86" s="3"/>
      <c r="AGM86" s="5"/>
      <c r="AGN86" s="5"/>
      <c r="AGO86" s="8"/>
      <c r="AGP86" s="10"/>
      <c r="AGQ86" s="68"/>
      <c r="AGR86" s="20"/>
      <c r="AGS86" s="57"/>
      <c r="AGT86" s="21"/>
      <c r="AGU86" s="22"/>
      <c r="AGV86" s="3"/>
      <c r="AGW86" s="5"/>
      <c r="AGX86" s="5"/>
      <c r="AGY86" s="8"/>
      <c r="AGZ86" s="10"/>
      <c r="AHA86" s="68"/>
      <c r="AHB86" s="20"/>
      <c r="AHC86" s="57"/>
      <c r="AHD86" s="21"/>
      <c r="AHE86" s="22"/>
      <c r="AHF86" s="3"/>
      <c r="AHG86" s="5"/>
      <c r="AHH86" s="5"/>
      <c r="AHI86" s="8"/>
      <c r="AHJ86" s="10"/>
      <c r="AHK86" s="68"/>
      <c r="AHL86" s="20"/>
      <c r="AHM86" s="57"/>
      <c r="AHN86" s="21"/>
      <c r="AHO86" s="22"/>
      <c r="AHP86" s="3"/>
      <c r="AHQ86" s="5"/>
      <c r="AHR86" s="5"/>
      <c r="AHS86" s="8"/>
      <c r="AHT86" s="10"/>
      <c r="AHU86" s="68"/>
      <c r="AHV86" s="20"/>
      <c r="AHW86" s="57"/>
      <c r="AHX86" s="21"/>
      <c r="AHY86" s="22"/>
      <c r="AHZ86" s="3"/>
      <c r="AIA86" s="5"/>
      <c r="AIB86" s="5"/>
      <c r="AIC86" s="8"/>
      <c r="AID86" s="10"/>
      <c r="AIE86" s="68"/>
      <c r="AIF86" s="20"/>
      <c r="AIG86" s="57"/>
      <c r="AIH86" s="21"/>
      <c r="AII86" s="22"/>
      <c r="AIJ86" s="3"/>
      <c r="AIK86" s="5"/>
      <c r="AIL86" s="5"/>
      <c r="AIM86" s="8"/>
      <c r="AIN86" s="10"/>
      <c r="AIO86" s="68"/>
      <c r="AIP86" s="20"/>
      <c r="AIQ86" s="57"/>
      <c r="AIR86" s="21"/>
      <c r="AIS86" s="22"/>
      <c r="AIT86" s="3"/>
      <c r="AIU86" s="5"/>
      <c r="AIV86" s="5"/>
      <c r="AIW86" s="8"/>
      <c r="AIX86" s="10"/>
      <c r="AIY86" s="68"/>
      <c r="AIZ86" s="20"/>
      <c r="AJA86" s="57"/>
      <c r="AJB86" s="21"/>
      <c r="AJC86" s="22"/>
      <c r="AJD86" s="3"/>
      <c r="AJE86" s="5"/>
      <c r="AJF86" s="5"/>
      <c r="AJG86" s="8"/>
      <c r="AJH86" s="10"/>
      <c r="AJI86" s="68"/>
      <c r="AJJ86" s="20"/>
      <c r="AJK86" s="57"/>
      <c r="AJL86" s="21"/>
      <c r="AJM86" s="22"/>
      <c r="AJN86" s="3"/>
      <c r="AJO86" s="5"/>
      <c r="AJP86" s="5"/>
      <c r="AJQ86" s="8"/>
      <c r="AJR86" s="10"/>
      <c r="AJS86" s="68"/>
      <c r="AJT86" s="20"/>
      <c r="AJU86" s="57"/>
      <c r="AJV86" s="21"/>
      <c r="AJW86" s="22"/>
      <c r="AJX86" s="3"/>
      <c r="AJY86" s="5"/>
      <c r="AJZ86" s="5"/>
      <c r="AKA86" s="8"/>
      <c r="AKB86" s="10"/>
      <c r="AKC86" s="68"/>
      <c r="AKD86" s="20"/>
      <c r="AKE86" s="57"/>
      <c r="AKF86" s="21"/>
      <c r="AKG86" s="22"/>
      <c r="AKH86" s="3"/>
      <c r="AKI86" s="5"/>
      <c r="AKJ86" s="5"/>
      <c r="AKK86" s="8"/>
      <c r="AKL86" s="10"/>
      <c r="AKM86" s="68"/>
      <c r="AKN86" s="20"/>
      <c r="AKO86" s="57"/>
      <c r="AKP86" s="21"/>
      <c r="AKQ86" s="22"/>
      <c r="AKR86" s="3"/>
      <c r="AKS86" s="5"/>
      <c r="AKT86" s="5"/>
      <c r="AKU86" s="8"/>
      <c r="AKV86" s="10"/>
      <c r="AKW86" s="68"/>
      <c r="AKX86" s="20"/>
      <c r="AKY86" s="57"/>
      <c r="AKZ86" s="21"/>
      <c r="ALA86" s="22"/>
      <c r="ALB86" s="3"/>
      <c r="ALC86" s="5"/>
      <c r="ALD86" s="5"/>
      <c r="ALE86" s="8"/>
      <c r="ALF86" s="10"/>
      <c r="ALG86" s="68"/>
      <c r="ALH86" s="20"/>
      <c r="ALI86" s="57"/>
      <c r="ALJ86" s="21"/>
      <c r="ALK86" s="22"/>
      <c r="ALL86" s="3"/>
      <c r="ALM86" s="5"/>
      <c r="ALN86" s="5"/>
      <c r="ALO86" s="8"/>
      <c r="ALP86" s="10"/>
      <c r="ALQ86" s="68"/>
      <c r="ALR86" s="20"/>
      <c r="ALS86" s="57"/>
      <c r="ALT86" s="21"/>
      <c r="ALU86" s="22"/>
      <c r="ALV86" s="3"/>
      <c r="ALW86" s="5"/>
      <c r="ALX86" s="5"/>
      <c r="ALY86" s="8"/>
      <c r="ALZ86" s="10"/>
      <c r="AMA86" s="68"/>
      <c r="AMB86" s="20"/>
      <c r="AMC86" s="57"/>
      <c r="AMD86" s="21"/>
      <c r="AME86" s="22"/>
      <c r="AMF86" s="3"/>
      <c r="AMG86" s="5"/>
      <c r="AMH86" s="5"/>
      <c r="AMI86" s="8"/>
      <c r="AMJ86" s="10"/>
      <c r="AMK86" s="68"/>
      <c r="AML86" s="20"/>
      <c r="AMM86" s="57"/>
      <c r="AMN86" s="21"/>
      <c r="AMO86" s="22"/>
      <c r="AMP86" s="3"/>
      <c r="AMQ86" s="5"/>
      <c r="AMR86" s="5"/>
      <c r="AMS86" s="8"/>
      <c r="AMT86" s="10"/>
      <c r="AMU86" s="68"/>
      <c r="AMV86" s="20"/>
      <c r="AMW86" s="57"/>
      <c r="AMX86" s="21"/>
      <c r="AMY86" s="22"/>
      <c r="AMZ86" s="3"/>
      <c r="ANA86" s="5"/>
      <c r="ANB86" s="5"/>
      <c r="ANC86" s="8"/>
      <c r="AND86" s="10"/>
      <c r="ANE86" s="68"/>
      <c r="ANF86" s="20"/>
      <c r="ANG86" s="57"/>
      <c r="ANH86" s="21"/>
      <c r="ANI86" s="22"/>
      <c r="ANJ86" s="3"/>
      <c r="ANK86" s="5"/>
      <c r="ANL86" s="5"/>
      <c r="ANM86" s="8"/>
      <c r="ANN86" s="10"/>
      <c r="ANO86" s="68"/>
      <c r="ANP86" s="20"/>
      <c r="ANQ86" s="57"/>
      <c r="ANR86" s="21"/>
      <c r="ANS86" s="22"/>
      <c r="ANT86" s="3"/>
      <c r="ANU86" s="5"/>
      <c r="ANV86" s="5"/>
      <c r="ANW86" s="8"/>
      <c r="ANX86" s="10"/>
      <c r="ANY86" s="68"/>
      <c r="ANZ86" s="20"/>
      <c r="AOA86" s="57"/>
      <c r="AOB86" s="21"/>
      <c r="AOC86" s="22"/>
      <c r="AOD86" s="3"/>
      <c r="AOE86" s="5"/>
      <c r="AOF86" s="5"/>
      <c r="AOG86" s="8"/>
      <c r="AOH86" s="10"/>
      <c r="AOI86" s="68"/>
      <c r="AOJ86" s="20"/>
      <c r="AOK86" s="57"/>
      <c r="AOL86" s="21"/>
      <c r="AOM86" s="22"/>
      <c r="AON86" s="3"/>
      <c r="AOO86" s="5"/>
      <c r="AOP86" s="5"/>
      <c r="AOQ86" s="8"/>
      <c r="AOR86" s="10"/>
      <c r="AOS86" s="68"/>
      <c r="AOT86" s="20"/>
      <c r="AOU86" s="57"/>
      <c r="AOV86" s="21"/>
      <c r="AOW86" s="22"/>
      <c r="AOX86" s="3"/>
      <c r="AOY86" s="5"/>
      <c r="AOZ86" s="5"/>
      <c r="APA86" s="8"/>
      <c r="APB86" s="10"/>
      <c r="APC86" s="68"/>
      <c r="APD86" s="20"/>
      <c r="APE86" s="57"/>
      <c r="APF86" s="21"/>
      <c r="APG86" s="22"/>
      <c r="APH86" s="3"/>
      <c r="API86" s="5"/>
      <c r="APJ86" s="5"/>
      <c r="APK86" s="8"/>
      <c r="APL86" s="10"/>
      <c r="APM86" s="68"/>
      <c r="APN86" s="20"/>
      <c r="APO86" s="57"/>
      <c r="APP86" s="21"/>
      <c r="APQ86" s="22"/>
      <c r="APR86" s="3"/>
      <c r="APS86" s="5"/>
      <c r="APT86" s="5"/>
      <c r="APU86" s="8"/>
      <c r="APV86" s="10"/>
      <c r="APW86" s="68"/>
      <c r="APX86" s="20"/>
      <c r="APY86" s="57"/>
      <c r="APZ86" s="21"/>
      <c r="AQA86" s="22"/>
      <c r="AQB86" s="3"/>
      <c r="AQC86" s="5"/>
      <c r="AQD86" s="5"/>
      <c r="AQE86" s="8"/>
      <c r="AQF86" s="10"/>
      <c r="AQG86" s="68"/>
      <c r="AQH86" s="20"/>
      <c r="AQI86" s="57"/>
      <c r="AQJ86" s="21"/>
      <c r="AQK86" s="22"/>
      <c r="AQL86" s="3"/>
      <c r="AQM86" s="5"/>
      <c r="AQN86" s="5"/>
      <c r="AQO86" s="8"/>
      <c r="AQP86" s="10"/>
      <c r="AQQ86" s="68"/>
      <c r="AQR86" s="20"/>
      <c r="AQS86" s="57"/>
      <c r="AQT86" s="21"/>
      <c r="AQU86" s="22"/>
      <c r="AQV86" s="3"/>
      <c r="AQW86" s="5"/>
      <c r="AQX86" s="5"/>
      <c r="AQY86" s="8"/>
      <c r="AQZ86" s="10"/>
      <c r="ARA86" s="68"/>
      <c r="ARB86" s="20"/>
      <c r="ARC86" s="57"/>
      <c r="ARD86" s="21"/>
      <c r="ARE86" s="22"/>
      <c r="ARF86" s="3"/>
      <c r="ARG86" s="5"/>
      <c r="ARH86" s="5"/>
      <c r="ARI86" s="8"/>
      <c r="ARJ86" s="10"/>
      <c r="ARK86" s="68"/>
      <c r="ARL86" s="20"/>
      <c r="ARM86" s="57"/>
      <c r="ARN86" s="21"/>
      <c r="ARO86" s="22"/>
      <c r="ARP86" s="3"/>
      <c r="ARQ86" s="5"/>
      <c r="ARR86" s="5"/>
      <c r="ARS86" s="8"/>
      <c r="ART86" s="10"/>
      <c r="ARU86" s="68"/>
      <c r="ARV86" s="20"/>
      <c r="ARW86" s="57"/>
      <c r="ARX86" s="21"/>
      <c r="ARY86" s="22"/>
      <c r="ARZ86" s="3"/>
      <c r="ASA86" s="5"/>
      <c r="ASB86" s="5"/>
      <c r="ASC86" s="8"/>
      <c r="ASD86" s="10"/>
      <c r="ASE86" s="68"/>
      <c r="ASF86" s="20"/>
      <c r="ASG86" s="57"/>
      <c r="ASH86" s="21"/>
      <c r="ASI86" s="22"/>
      <c r="ASJ86" s="3"/>
      <c r="ASK86" s="5"/>
      <c r="ASL86" s="5"/>
      <c r="ASM86" s="8"/>
      <c r="ASN86" s="10"/>
      <c r="ASO86" s="68"/>
      <c r="ASP86" s="20"/>
      <c r="ASQ86" s="57"/>
      <c r="ASR86" s="21"/>
      <c r="ASS86" s="22"/>
      <c r="AST86" s="3"/>
      <c r="ASU86" s="5"/>
      <c r="ASV86" s="5"/>
      <c r="ASW86" s="8"/>
      <c r="ASX86" s="10"/>
      <c r="ASY86" s="68"/>
      <c r="ASZ86" s="20"/>
      <c r="ATA86" s="57"/>
      <c r="ATB86" s="21"/>
      <c r="ATC86" s="22"/>
      <c r="ATD86" s="3"/>
      <c r="ATE86" s="5"/>
      <c r="ATF86" s="5"/>
      <c r="ATG86" s="8"/>
      <c r="ATH86" s="10"/>
      <c r="ATI86" s="68"/>
      <c r="ATJ86" s="20"/>
      <c r="ATK86" s="57"/>
      <c r="ATL86" s="21"/>
      <c r="ATM86" s="22"/>
      <c r="ATN86" s="3"/>
      <c r="ATO86" s="5"/>
      <c r="ATP86" s="5"/>
      <c r="ATQ86" s="8"/>
      <c r="ATR86" s="10"/>
      <c r="ATS86" s="68"/>
      <c r="ATT86" s="20"/>
      <c r="ATU86" s="57"/>
      <c r="ATV86" s="21"/>
      <c r="ATW86" s="22"/>
      <c r="ATX86" s="3"/>
      <c r="ATY86" s="5"/>
      <c r="ATZ86" s="5"/>
      <c r="AUA86" s="8"/>
      <c r="AUB86" s="10"/>
      <c r="AUC86" s="68"/>
      <c r="AUD86" s="20"/>
      <c r="AUE86" s="57"/>
      <c r="AUF86" s="21"/>
      <c r="AUG86" s="22"/>
      <c r="AUH86" s="3"/>
      <c r="AUI86" s="5"/>
      <c r="AUJ86" s="5"/>
      <c r="AUK86" s="8"/>
      <c r="AUL86" s="10"/>
      <c r="AUM86" s="68"/>
      <c r="AUN86" s="20"/>
      <c r="AUO86" s="57"/>
      <c r="AUP86" s="21"/>
      <c r="AUQ86" s="22"/>
      <c r="AUR86" s="3"/>
      <c r="AUS86" s="5"/>
      <c r="AUT86" s="5"/>
      <c r="AUU86" s="8"/>
      <c r="AUV86" s="10"/>
      <c r="AUW86" s="68"/>
      <c r="AUX86" s="20"/>
      <c r="AUY86" s="57"/>
      <c r="AUZ86" s="21"/>
      <c r="AVA86" s="22"/>
      <c r="AVB86" s="3"/>
      <c r="AVC86" s="5"/>
      <c r="AVD86" s="5"/>
      <c r="AVE86" s="8"/>
      <c r="AVF86" s="10"/>
      <c r="AVG86" s="68"/>
      <c r="AVH86" s="20"/>
      <c r="AVI86" s="57"/>
      <c r="AVJ86" s="21"/>
      <c r="AVK86" s="22"/>
      <c r="AVL86" s="3"/>
      <c r="AVM86" s="5"/>
      <c r="AVN86" s="5"/>
      <c r="AVO86" s="8"/>
      <c r="AVP86" s="10"/>
      <c r="AVQ86" s="68"/>
      <c r="AVR86" s="20"/>
      <c r="AVS86" s="57"/>
      <c r="AVT86" s="21"/>
      <c r="AVU86" s="22"/>
      <c r="AVV86" s="3"/>
      <c r="AVW86" s="5"/>
      <c r="AVX86" s="5"/>
      <c r="AVY86" s="8"/>
      <c r="AVZ86" s="10"/>
      <c r="AWA86" s="68"/>
      <c r="AWB86" s="20"/>
      <c r="AWC86" s="57"/>
      <c r="AWD86" s="21"/>
      <c r="AWE86" s="22"/>
      <c r="AWF86" s="3"/>
      <c r="AWG86" s="5"/>
      <c r="AWH86" s="5"/>
      <c r="AWI86" s="8"/>
      <c r="AWJ86" s="10"/>
      <c r="AWK86" s="68"/>
      <c r="AWL86" s="20"/>
      <c r="AWM86" s="57"/>
      <c r="AWN86" s="21"/>
      <c r="AWO86" s="22"/>
      <c r="AWP86" s="3"/>
      <c r="AWQ86" s="5"/>
      <c r="AWR86" s="5"/>
      <c r="AWS86" s="8"/>
      <c r="AWT86" s="10"/>
      <c r="AWU86" s="68"/>
      <c r="AWV86" s="20"/>
      <c r="AWW86" s="57"/>
      <c r="AWX86" s="21"/>
      <c r="AWY86" s="22"/>
      <c r="AWZ86" s="3"/>
      <c r="AXA86" s="5"/>
      <c r="AXB86" s="5"/>
      <c r="AXC86" s="8"/>
      <c r="AXD86" s="10"/>
      <c r="AXE86" s="68"/>
      <c r="AXF86" s="20"/>
      <c r="AXG86" s="57"/>
      <c r="AXH86" s="21"/>
      <c r="AXI86" s="22"/>
      <c r="AXJ86" s="3"/>
      <c r="AXK86" s="5"/>
      <c r="AXL86" s="5"/>
      <c r="AXM86" s="8"/>
      <c r="AXN86" s="10"/>
      <c r="AXO86" s="68"/>
      <c r="AXP86" s="20"/>
      <c r="AXQ86" s="57"/>
      <c r="AXR86" s="21"/>
      <c r="AXS86" s="22"/>
      <c r="AXT86" s="3"/>
      <c r="AXU86" s="5"/>
      <c r="AXV86" s="5"/>
      <c r="AXW86" s="8"/>
      <c r="AXX86" s="10"/>
      <c r="AXY86" s="68"/>
      <c r="AXZ86" s="20"/>
      <c r="AYA86" s="57"/>
      <c r="AYB86" s="21"/>
      <c r="AYC86" s="22"/>
      <c r="AYD86" s="3"/>
      <c r="AYE86" s="5"/>
      <c r="AYF86" s="5"/>
      <c r="AYG86" s="8"/>
      <c r="AYH86" s="10"/>
      <c r="AYI86" s="68"/>
      <c r="AYJ86" s="20"/>
      <c r="AYK86" s="57"/>
      <c r="AYL86" s="21"/>
      <c r="AYM86" s="22"/>
      <c r="AYN86" s="3"/>
      <c r="AYO86" s="5"/>
      <c r="AYP86" s="5"/>
      <c r="AYQ86" s="8"/>
      <c r="AYR86" s="10"/>
      <c r="AYS86" s="68"/>
      <c r="AYT86" s="20"/>
      <c r="AYU86" s="57"/>
      <c r="AYV86" s="21"/>
      <c r="AYW86" s="22"/>
      <c r="AYX86" s="3"/>
      <c r="AYY86" s="5"/>
      <c r="AYZ86" s="5"/>
      <c r="AZA86" s="8"/>
      <c r="AZB86" s="10"/>
      <c r="AZC86" s="68"/>
      <c r="AZD86" s="20"/>
      <c r="AZE86" s="57"/>
      <c r="AZF86" s="21"/>
      <c r="AZG86" s="22"/>
      <c r="AZH86" s="3"/>
      <c r="AZI86" s="5"/>
      <c r="AZJ86" s="5"/>
      <c r="AZK86" s="8"/>
      <c r="AZL86" s="10"/>
      <c r="AZM86" s="68"/>
      <c r="AZN86" s="20"/>
      <c r="AZO86" s="57"/>
      <c r="AZP86" s="21"/>
      <c r="AZQ86" s="22"/>
      <c r="AZR86" s="3"/>
      <c r="AZS86" s="5"/>
      <c r="AZT86" s="5"/>
      <c r="AZU86" s="8"/>
      <c r="AZV86" s="10"/>
      <c r="AZW86" s="68"/>
      <c r="AZX86" s="20"/>
      <c r="AZY86" s="57"/>
      <c r="AZZ86" s="21"/>
      <c r="BAA86" s="22"/>
      <c r="BAB86" s="3"/>
      <c r="BAC86" s="5"/>
      <c r="BAD86" s="5"/>
      <c r="BAE86" s="8"/>
      <c r="BAF86" s="10"/>
      <c r="BAG86" s="68"/>
      <c r="BAH86" s="20"/>
      <c r="BAI86" s="57"/>
      <c r="BAJ86" s="21"/>
      <c r="BAK86" s="22"/>
      <c r="BAL86" s="3"/>
      <c r="BAM86" s="5"/>
      <c r="BAN86" s="5"/>
      <c r="BAO86" s="8"/>
      <c r="BAP86" s="10"/>
      <c r="BAQ86" s="68"/>
      <c r="BAR86" s="20"/>
      <c r="BAS86" s="57"/>
      <c r="BAT86" s="21"/>
      <c r="BAU86" s="22"/>
      <c r="BAV86" s="3"/>
      <c r="BAW86" s="5"/>
      <c r="BAX86" s="5"/>
      <c r="BAY86" s="8"/>
      <c r="BAZ86" s="10"/>
      <c r="BBA86" s="68"/>
      <c r="BBB86" s="20"/>
      <c r="BBC86" s="57"/>
      <c r="BBD86" s="21"/>
      <c r="BBE86" s="22"/>
      <c r="BBF86" s="3"/>
      <c r="BBG86" s="5"/>
      <c r="BBH86" s="5"/>
      <c r="BBI86" s="8"/>
      <c r="BBJ86" s="10"/>
      <c r="BBK86" s="68"/>
      <c r="BBL86" s="20"/>
      <c r="BBM86" s="57"/>
      <c r="BBN86" s="21"/>
      <c r="BBO86" s="22"/>
      <c r="BBP86" s="3"/>
      <c r="BBQ86" s="5"/>
      <c r="BBR86" s="5"/>
      <c r="BBS86" s="8"/>
      <c r="BBT86" s="10"/>
      <c r="BBU86" s="68"/>
      <c r="BBV86" s="20"/>
      <c r="BBW86" s="57"/>
      <c r="BBX86" s="21"/>
      <c r="BBY86" s="22"/>
      <c r="BBZ86" s="3"/>
      <c r="BCA86" s="5"/>
      <c r="BCB86" s="5"/>
      <c r="BCC86" s="8"/>
      <c r="BCD86" s="10"/>
      <c r="BCE86" s="68"/>
      <c r="BCF86" s="20"/>
      <c r="BCG86" s="57"/>
      <c r="BCH86" s="21"/>
      <c r="BCI86" s="22"/>
      <c r="BCJ86" s="3"/>
      <c r="BCK86" s="5"/>
      <c r="BCL86" s="5"/>
      <c r="BCM86" s="8"/>
      <c r="BCN86" s="10"/>
      <c r="BCO86" s="68"/>
      <c r="BCP86" s="20"/>
      <c r="BCQ86" s="57"/>
      <c r="BCR86" s="21"/>
      <c r="BCS86" s="22"/>
      <c r="BCT86" s="3"/>
      <c r="BCU86" s="5"/>
      <c r="BCV86" s="5"/>
      <c r="BCW86" s="8"/>
      <c r="BCX86" s="10"/>
      <c r="BCY86" s="68"/>
      <c r="BCZ86" s="20"/>
      <c r="BDA86" s="57"/>
      <c r="BDB86" s="21"/>
      <c r="BDC86" s="22"/>
      <c r="BDD86" s="3"/>
      <c r="BDE86" s="5"/>
      <c r="BDF86" s="5"/>
      <c r="BDG86" s="8"/>
      <c r="BDH86" s="10"/>
      <c r="BDI86" s="68"/>
      <c r="BDJ86" s="20"/>
      <c r="BDK86" s="57"/>
      <c r="BDL86" s="21"/>
      <c r="BDM86" s="22"/>
      <c r="BDN86" s="3"/>
      <c r="BDO86" s="5"/>
      <c r="BDP86" s="5"/>
      <c r="BDQ86" s="8"/>
      <c r="BDR86" s="10"/>
      <c r="BDS86" s="68"/>
      <c r="BDT86" s="20"/>
      <c r="BDU86" s="57"/>
      <c r="BDV86" s="21"/>
      <c r="BDW86" s="22"/>
      <c r="BDX86" s="3"/>
      <c r="BDY86" s="5"/>
      <c r="BDZ86" s="5"/>
      <c r="BEA86" s="8"/>
      <c r="BEB86" s="10"/>
      <c r="BEC86" s="68"/>
      <c r="BED86" s="20"/>
      <c r="BEE86" s="57"/>
      <c r="BEF86" s="21"/>
      <c r="BEG86" s="22"/>
      <c r="BEH86" s="3"/>
      <c r="BEI86" s="5"/>
      <c r="BEJ86" s="5"/>
      <c r="BEK86" s="8"/>
      <c r="BEL86" s="10"/>
      <c r="BEM86" s="68"/>
      <c r="BEN86" s="20"/>
      <c r="BEO86" s="57"/>
      <c r="BEP86" s="21"/>
      <c r="BEQ86" s="22"/>
      <c r="BER86" s="3"/>
      <c r="BES86" s="5"/>
      <c r="BET86" s="5"/>
      <c r="BEU86" s="8"/>
      <c r="BEV86" s="10"/>
      <c r="BEW86" s="68"/>
      <c r="BEX86" s="20"/>
      <c r="BEY86" s="57"/>
      <c r="BEZ86" s="21"/>
      <c r="BFA86" s="22"/>
      <c r="BFB86" s="3"/>
      <c r="BFC86" s="5"/>
      <c r="BFD86" s="5"/>
      <c r="BFE86" s="8"/>
      <c r="BFF86" s="10"/>
      <c r="BFG86" s="68"/>
      <c r="BFH86" s="20"/>
      <c r="BFI86" s="57"/>
      <c r="BFJ86" s="21"/>
      <c r="BFK86" s="22"/>
      <c r="BFL86" s="3"/>
      <c r="BFM86" s="5"/>
      <c r="BFN86" s="5"/>
      <c r="BFO86" s="8"/>
      <c r="BFP86" s="10"/>
      <c r="BFQ86" s="68"/>
      <c r="BFR86" s="20"/>
      <c r="BFS86" s="57"/>
      <c r="BFT86" s="21"/>
      <c r="BFU86" s="22"/>
      <c r="BFV86" s="3"/>
      <c r="BFW86" s="5"/>
      <c r="BFX86" s="5"/>
      <c r="BFY86" s="8"/>
      <c r="BFZ86" s="10"/>
      <c r="BGA86" s="68"/>
      <c r="BGB86" s="20"/>
      <c r="BGC86" s="57"/>
      <c r="BGD86" s="21"/>
      <c r="BGE86" s="22"/>
      <c r="BGF86" s="3"/>
      <c r="BGG86" s="5"/>
      <c r="BGH86" s="5"/>
      <c r="BGI86" s="8"/>
      <c r="BGJ86" s="10"/>
      <c r="BGK86" s="68"/>
      <c r="BGL86" s="20"/>
      <c r="BGM86" s="57"/>
      <c r="BGN86" s="21"/>
      <c r="BGO86" s="22"/>
      <c r="BGP86" s="3"/>
      <c r="BGQ86" s="5"/>
      <c r="BGR86" s="5"/>
      <c r="BGS86" s="8"/>
      <c r="BGT86" s="10"/>
      <c r="BGU86" s="68"/>
      <c r="BGV86" s="20"/>
      <c r="BGW86" s="57"/>
      <c r="BGX86" s="21"/>
      <c r="BGY86" s="22"/>
      <c r="BGZ86" s="3"/>
      <c r="BHA86" s="5"/>
      <c r="BHB86" s="5"/>
      <c r="BHC86" s="8"/>
      <c r="BHD86" s="10"/>
      <c r="BHE86" s="68"/>
      <c r="BHF86" s="20"/>
      <c r="BHG86" s="57"/>
      <c r="BHH86" s="21"/>
      <c r="BHI86" s="22"/>
      <c r="BHJ86" s="3"/>
      <c r="BHK86" s="5"/>
      <c r="BHL86" s="5"/>
      <c r="BHM86" s="8"/>
      <c r="BHN86" s="10"/>
      <c r="BHO86" s="68"/>
      <c r="BHP86" s="20"/>
      <c r="BHQ86" s="57"/>
      <c r="BHR86" s="21"/>
      <c r="BHS86" s="22"/>
      <c r="BHT86" s="3"/>
      <c r="BHU86" s="5"/>
      <c r="BHV86" s="5"/>
      <c r="BHW86" s="8"/>
      <c r="BHX86" s="10"/>
      <c r="BHY86" s="68"/>
      <c r="BHZ86" s="20"/>
      <c r="BIA86" s="57"/>
      <c r="BIB86" s="21"/>
      <c r="BIC86" s="22"/>
      <c r="BID86" s="3"/>
      <c r="BIE86" s="5"/>
      <c r="BIF86" s="5"/>
      <c r="BIG86" s="8"/>
      <c r="BIH86" s="10"/>
      <c r="BII86" s="68"/>
      <c r="BIJ86" s="20"/>
      <c r="BIK86" s="57"/>
      <c r="BIL86" s="21"/>
      <c r="BIM86" s="22"/>
      <c r="BIN86" s="3"/>
      <c r="BIO86" s="5"/>
      <c r="BIP86" s="5"/>
      <c r="BIQ86" s="8"/>
      <c r="BIR86" s="10"/>
      <c r="BIS86" s="68"/>
      <c r="BIT86" s="20"/>
      <c r="BIU86" s="57"/>
      <c r="BIV86" s="21"/>
      <c r="BIW86" s="22"/>
      <c r="BIX86" s="3"/>
      <c r="BIY86" s="5"/>
      <c r="BIZ86" s="5"/>
      <c r="BJA86" s="8"/>
      <c r="BJB86" s="10"/>
      <c r="BJC86" s="68"/>
      <c r="BJD86" s="20"/>
      <c r="BJE86" s="57"/>
      <c r="BJF86" s="21"/>
      <c r="BJG86" s="22"/>
      <c r="BJH86" s="3"/>
      <c r="BJI86" s="5"/>
      <c r="BJJ86" s="5"/>
      <c r="BJK86" s="8"/>
      <c r="BJL86" s="10"/>
      <c r="BJM86" s="68"/>
      <c r="BJN86" s="20"/>
      <c r="BJO86" s="57"/>
      <c r="BJP86" s="21"/>
      <c r="BJQ86" s="22"/>
      <c r="BJR86" s="3"/>
      <c r="BJS86" s="5"/>
      <c r="BJT86" s="5"/>
      <c r="BJU86" s="8"/>
      <c r="BJV86" s="10"/>
      <c r="BJW86" s="68"/>
      <c r="BJX86" s="20"/>
      <c r="BJY86" s="57"/>
      <c r="BJZ86" s="21"/>
      <c r="BKA86" s="22"/>
      <c r="BKB86" s="3"/>
      <c r="BKC86" s="5"/>
      <c r="BKD86" s="5"/>
      <c r="BKE86" s="8"/>
      <c r="BKF86" s="10"/>
      <c r="BKG86" s="68"/>
      <c r="BKH86" s="20"/>
      <c r="BKI86" s="57"/>
      <c r="BKJ86" s="21"/>
      <c r="BKK86" s="22"/>
      <c r="BKL86" s="3"/>
      <c r="BKM86" s="5"/>
      <c r="BKN86" s="5"/>
      <c r="BKO86" s="8"/>
      <c r="BKP86" s="10"/>
      <c r="BKQ86" s="68"/>
      <c r="BKR86" s="20"/>
      <c r="BKS86" s="57"/>
      <c r="BKT86" s="21"/>
      <c r="BKU86" s="22"/>
      <c r="BKV86" s="3"/>
      <c r="BKW86" s="5"/>
      <c r="BKX86" s="5"/>
      <c r="BKY86" s="8"/>
      <c r="BKZ86" s="10"/>
      <c r="BLA86" s="68"/>
      <c r="BLB86" s="20"/>
      <c r="BLC86" s="57"/>
      <c r="BLD86" s="21"/>
      <c r="BLE86" s="22"/>
      <c r="BLF86" s="3"/>
      <c r="BLG86" s="5"/>
      <c r="BLH86" s="5"/>
      <c r="BLI86" s="8"/>
      <c r="BLJ86" s="10"/>
      <c r="BLK86" s="68"/>
      <c r="BLL86" s="20"/>
      <c r="BLM86" s="57"/>
      <c r="BLN86" s="21"/>
      <c r="BLO86" s="22"/>
      <c r="BLP86" s="3"/>
      <c r="BLQ86" s="5"/>
      <c r="BLR86" s="5"/>
      <c r="BLS86" s="8"/>
      <c r="BLT86" s="10"/>
      <c r="BLU86" s="68"/>
      <c r="BLV86" s="20"/>
      <c r="BLW86" s="57"/>
      <c r="BLX86" s="21"/>
      <c r="BLY86" s="22"/>
      <c r="BLZ86" s="3"/>
      <c r="BMA86" s="5"/>
      <c r="BMB86" s="5"/>
      <c r="BMC86" s="8"/>
      <c r="BMD86" s="10"/>
      <c r="BME86" s="68"/>
      <c r="BMF86" s="20"/>
      <c r="BMG86" s="57"/>
      <c r="BMH86" s="21"/>
      <c r="BMI86" s="22"/>
      <c r="BMJ86" s="3"/>
      <c r="BMK86" s="5"/>
      <c r="BML86" s="5"/>
      <c r="BMM86" s="8"/>
      <c r="BMN86" s="10"/>
      <c r="BMO86" s="68"/>
      <c r="BMP86" s="20"/>
      <c r="BMQ86" s="57"/>
      <c r="BMR86" s="21"/>
      <c r="BMS86" s="22"/>
      <c r="BMT86" s="3"/>
      <c r="BMU86" s="5"/>
      <c r="BMV86" s="5"/>
      <c r="BMW86" s="8"/>
      <c r="BMX86" s="10"/>
      <c r="BMY86" s="68"/>
      <c r="BMZ86" s="20"/>
      <c r="BNA86" s="57"/>
      <c r="BNB86" s="21"/>
      <c r="BNC86" s="22"/>
      <c r="BND86" s="3"/>
      <c r="BNE86" s="5"/>
      <c r="BNF86" s="5"/>
      <c r="BNG86" s="8"/>
      <c r="BNH86" s="10"/>
      <c r="BNI86" s="68"/>
      <c r="BNJ86" s="20"/>
      <c r="BNK86" s="57"/>
      <c r="BNL86" s="21"/>
      <c r="BNM86" s="22"/>
      <c r="BNN86" s="3"/>
      <c r="BNO86" s="5"/>
      <c r="BNP86" s="5"/>
      <c r="BNQ86" s="8"/>
      <c r="BNR86" s="10"/>
      <c r="BNS86" s="68"/>
      <c r="BNT86" s="20"/>
      <c r="BNU86" s="57"/>
      <c r="BNV86" s="21"/>
      <c r="BNW86" s="22"/>
      <c r="BNX86" s="3"/>
      <c r="BNY86" s="5"/>
      <c r="BNZ86" s="5"/>
      <c r="BOA86" s="8"/>
      <c r="BOB86" s="10"/>
      <c r="BOC86" s="68"/>
      <c r="BOD86" s="20"/>
      <c r="BOE86" s="57"/>
      <c r="BOF86" s="21"/>
      <c r="BOG86" s="22"/>
      <c r="BOH86" s="3"/>
      <c r="BOI86" s="5"/>
      <c r="BOJ86" s="5"/>
      <c r="BOK86" s="8"/>
      <c r="BOL86" s="10"/>
      <c r="BOM86" s="68"/>
      <c r="BON86" s="20"/>
      <c r="BOO86" s="57"/>
      <c r="BOP86" s="21"/>
      <c r="BOQ86" s="22"/>
      <c r="BOR86" s="3"/>
      <c r="BOS86" s="5"/>
      <c r="BOT86" s="5"/>
      <c r="BOU86" s="8"/>
      <c r="BOV86" s="10"/>
      <c r="BOW86" s="68"/>
      <c r="BOX86" s="20"/>
      <c r="BOY86" s="57"/>
      <c r="BOZ86" s="21"/>
      <c r="BPA86" s="22"/>
      <c r="BPB86" s="3"/>
      <c r="BPC86" s="5"/>
      <c r="BPD86" s="5"/>
      <c r="BPE86" s="8"/>
      <c r="BPF86" s="10"/>
      <c r="BPG86" s="68"/>
      <c r="BPH86" s="20"/>
      <c r="BPI86" s="57"/>
      <c r="BPJ86" s="21"/>
      <c r="BPK86" s="22"/>
      <c r="BPL86" s="3"/>
      <c r="BPM86" s="5"/>
      <c r="BPN86" s="5"/>
      <c r="BPO86" s="8"/>
      <c r="BPP86" s="10"/>
      <c r="BPQ86" s="68"/>
      <c r="BPR86" s="20"/>
      <c r="BPS86" s="57"/>
      <c r="BPT86" s="21"/>
      <c r="BPU86" s="22"/>
      <c r="BPV86" s="3"/>
      <c r="BPW86" s="5"/>
      <c r="BPX86" s="5"/>
      <c r="BPY86" s="8"/>
      <c r="BPZ86" s="10"/>
      <c r="BQA86" s="68"/>
      <c r="BQB86" s="20"/>
      <c r="BQC86" s="57"/>
      <c r="BQD86" s="21"/>
      <c r="BQE86" s="22"/>
      <c r="BQF86" s="3"/>
      <c r="BQG86" s="5"/>
      <c r="BQH86" s="5"/>
      <c r="BQI86" s="8"/>
      <c r="BQJ86" s="10"/>
      <c r="BQK86" s="68"/>
      <c r="BQL86" s="20"/>
      <c r="BQM86" s="57"/>
      <c r="BQN86" s="21"/>
      <c r="BQO86" s="22"/>
      <c r="BQP86" s="3"/>
      <c r="BQQ86" s="5"/>
      <c r="BQR86" s="5"/>
      <c r="BQS86" s="8"/>
      <c r="BQT86" s="10"/>
      <c r="BQU86" s="68"/>
      <c r="BQV86" s="20"/>
      <c r="BQW86" s="57"/>
      <c r="BQX86" s="21"/>
      <c r="BQY86" s="22"/>
      <c r="BQZ86" s="3"/>
      <c r="BRA86" s="5"/>
      <c r="BRB86" s="5"/>
      <c r="BRC86" s="8"/>
      <c r="BRD86" s="10"/>
      <c r="BRE86" s="68"/>
      <c r="BRF86" s="20"/>
      <c r="BRG86" s="57"/>
      <c r="BRH86" s="21"/>
      <c r="BRI86" s="22"/>
      <c r="BRJ86" s="3"/>
      <c r="BRK86" s="5"/>
      <c r="BRL86" s="5"/>
      <c r="BRM86" s="8"/>
      <c r="BRN86" s="10"/>
      <c r="BRO86" s="68"/>
      <c r="BRP86" s="20"/>
      <c r="BRQ86" s="57"/>
      <c r="BRR86" s="21"/>
      <c r="BRS86" s="22"/>
      <c r="BRT86" s="3"/>
      <c r="BRU86" s="5"/>
      <c r="BRV86" s="5"/>
      <c r="BRW86" s="8"/>
      <c r="BRX86" s="10"/>
      <c r="BRY86" s="68"/>
      <c r="BRZ86" s="20"/>
      <c r="BSA86" s="57"/>
      <c r="BSB86" s="21"/>
      <c r="BSC86" s="22"/>
      <c r="BSD86" s="3"/>
      <c r="BSE86" s="5"/>
      <c r="BSF86" s="5"/>
      <c r="BSG86" s="8"/>
      <c r="BSH86" s="10"/>
      <c r="BSI86" s="68"/>
      <c r="BSJ86" s="20"/>
      <c r="BSK86" s="57"/>
      <c r="BSL86" s="21"/>
      <c r="BSM86" s="22"/>
      <c r="BSN86" s="3"/>
      <c r="BSO86" s="5"/>
      <c r="BSP86" s="5"/>
      <c r="BSQ86" s="8"/>
      <c r="BSR86" s="10"/>
      <c r="BSS86" s="68"/>
      <c r="BST86" s="20"/>
      <c r="BSU86" s="57"/>
      <c r="BSV86" s="21"/>
      <c r="BSW86" s="22"/>
      <c r="BSX86" s="3"/>
      <c r="BSY86" s="5"/>
      <c r="BSZ86" s="5"/>
      <c r="BTA86" s="8"/>
      <c r="BTB86" s="10"/>
      <c r="BTC86" s="68"/>
      <c r="BTD86" s="20"/>
      <c r="BTE86" s="57"/>
      <c r="BTF86" s="21"/>
      <c r="BTG86" s="22"/>
      <c r="BTH86" s="3"/>
      <c r="BTI86" s="5"/>
      <c r="BTJ86" s="5"/>
      <c r="BTK86" s="8"/>
      <c r="BTL86" s="10"/>
      <c r="BTM86" s="68"/>
      <c r="BTN86" s="20"/>
      <c r="BTO86" s="57"/>
      <c r="BTP86" s="21"/>
      <c r="BTQ86" s="22"/>
      <c r="BTR86" s="3"/>
      <c r="BTS86" s="5"/>
      <c r="BTT86" s="5"/>
      <c r="BTU86" s="8"/>
      <c r="BTV86" s="10"/>
      <c r="BTW86" s="68"/>
      <c r="BTX86" s="20"/>
      <c r="BTY86" s="57"/>
      <c r="BTZ86" s="21"/>
      <c r="BUA86" s="22"/>
      <c r="BUB86" s="3"/>
      <c r="BUC86" s="5"/>
      <c r="BUD86" s="5"/>
      <c r="BUE86" s="8"/>
      <c r="BUF86" s="10"/>
      <c r="BUG86" s="68"/>
      <c r="BUH86" s="20"/>
      <c r="BUI86" s="57"/>
      <c r="BUJ86" s="21"/>
      <c r="BUK86" s="22"/>
      <c r="BUL86" s="3"/>
      <c r="BUM86" s="5"/>
      <c r="BUN86" s="5"/>
      <c r="BUO86" s="8"/>
      <c r="BUP86" s="10"/>
      <c r="BUQ86" s="68"/>
      <c r="BUR86" s="20"/>
      <c r="BUS86" s="57"/>
      <c r="BUT86" s="21"/>
      <c r="BUU86" s="22"/>
      <c r="BUV86" s="3"/>
      <c r="BUW86" s="5"/>
      <c r="BUX86" s="5"/>
      <c r="BUY86" s="8"/>
      <c r="BUZ86" s="10"/>
      <c r="BVA86" s="68"/>
      <c r="BVB86" s="20"/>
      <c r="BVC86" s="57"/>
      <c r="BVD86" s="21"/>
      <c r="BVE86" s="22"/>
      <c r="BVF86" s="3"/>
      <c r="BVG86" s="5"/>
      <c r="BVH86" s="5"/>
      <c r="BVI86" s="8"/>
      <c r="BVJ86" s="10"/>
      <c r="BVK86" s="68"/>
      <c r="BVL86" s="20"/>
      <c r="BVM86" s="57"/>
      <c r="BVN86" s="21"/>
      <c r="BVO86" s="22"/>
      <c r="BVP86" s="3"/>
      <c r="BVQ86" s="5"/>
      <c r="BVR86" s="5"/>
      <c r="BVS86" s="8"/>
      <c r="BVT86" s="10"/>
      <c r="BVU86" s="68"/>
      <c r="BVV86" s="20"/>
      <c r="BVW86" s="57"/>
      <c r="BVX86" s="21"/>
      <c r="BVY86" s="22"/>
      <c r="BVZ86" s="3"/>
      <c r="BWA86" s="5"/>
      <c r="BWB86" s="5"/>
      <c r="BWC86" s="8"/>
      <c r="BWD86" s="10"/>
      <c r="BWE86" s="68"/>
      <c r="BWF86" s="20"/>
      <c r="BWG86" s="57"/>
      <c r="BWH86" s="21"/>
      <c r="BWI86" s="22"/>
      <c r="BWJ86" s="3"/>
      <c r="BWK86" s="5"/>
      <c r="BWL86" s="5"/>
      <c r="BWM86" s="8"/>
      <c r="BWN86" s="10"/>
      <c r="BWO86" s="68"/>
      <c r="BWP86" s="20"/>
      <c r="BWQ86" s="57"/>
      <c r="BWR86" s="21"/>
      <c r="BWS86" s="22"/>
      <c r="BWT86" s="3"/>
      <c r="BWU86" s="5"/>
      <c r="BWV86" s="5"/>
      <c r="BWW86" s="8"/>
      <c r="BWX86" s="10"/>
      <c r="BWY86" s="68"/>
      <c r="BWZ86" s="20"/>
      <c r="BXA86" s="57"/>
      <c r="BXB86" s="21"/>
      <c r="BXC86" s="22"/>
      <c r="BXD86" s="3"/>
      <c r="BXE86" s="5"/>
      <c r="BXF86" s="5"/>
      <c r="BXG86" s="8"/>
      <c r="BXH86" s="10"/>
      <c r="BXI86" s="68"/>
      <c r="BXJ86" s="20"/>
      <c r="BXK86" s="57"/>
      <c r="BXL86" s="21"/>
      <c r="BXM86" s="22"/>
      <c r="BXN86" s="3"/>
      <c r="BXO86" s="5"/>
      <c r="BXP86" s="5"/>
      <c r="BXQ86" s="8"/>
      <c r="BXR86" s="10"/>
      <c r="BXS86" s="68"/>
      <c r="BXT86" s="20"/>
      <c r="BXU86" s="57"/>
      <c r="BXV86" s="21"/>
      <c r="BXW86" s="22"/>
      <c r="BXX86" s="3"/>
      <c r="BXY86" s="5"/>
      <c r="BXZ86" s="5"/>
      <c r="BYA86" s="8"/>
      <c r="BYB86" s="10"/>
      <c r="BYC86" s="68"/>
      <c r="BYD86" s="20"/>
      <c r="BYE86" s="57"/>
      <c r="BYF86" s="21"/>
      <c r="BYG86" s="22"/>
      <c r="BYH86" s="3"/>
      <c r="BYI86" s="5"/>
      <c r="BYJ86" s="5"/>
      <c r="BYK86" s="8"/>
      <c r="BYL86" s="10"/>
      <c r="BYM86" s="68"/>
      <c r="BYN86" s="20"/>
      <c r="BYO86" s="57"/>
      <c r="BYP86" s="21"/>
      <c r="BYQ86" s="22"/>
      <c r="BYR86" s="3"/>
      <c r="BYS86" s="5"/>
      <c r="BYT86" s="5"/>
      <c r="BYU86" s="8"/>
      <c r="BYV86" s="10"/>
      <c r="BYW86" s="68"/>
      <c r="BYX86" s="20"/>
      <c r="BYY86" s="57"/>
      <c r="BYZ86" s="21"/>
      <c r="BZA86" s="22"/>
      <c r="BZB86" s="3"/>
      <c r="BZC86" s="5"/>
      <c r="BZD86" s="5"/>
      <c r="BZE86" s="8"/>
      <c r="BZF86" s="10"/>
      <c r="BZG86" s="68"/>
      <c r="BZH86" s="20"/>
      <c r="BZI86" s="57"/>
      <c r="BZJ86" s="21"/>
      <c r="BZK86" s="22"/>
      <c r="BZL86" s="3"/>
      <c r="BZM86" s="5"/>
      <c r="BZN86" s="5"/>
      <c r="BZO86" s="8"/>
      <c r="BZP86" s="10"/>
      <c r="BZQ86" s="68"/>
      <c r="BZR86" s="20"/>
      <c r="BZS86" s="57"/>
      <c r="BZT86" s="21"/>
      <c r="BZU86" s="22"/>
      <c r="BZV86" s="3"/>
      <c r="BZW86" s="5"/>
      <c r="BZX86" s="5"/>
      <c r="BZY86" s="8"/>
      <c r="BZZ86" s="10"/>
      <c r="CAA86" s="68"/>
      <c r="CAB86" s="20"/>
      <c r="CAC86" s="57"/>
      <c r="CAD86" s="21"/>
      <c r="CAE86" s="22"/>
      <c r="CAF86" s="3"/>
      <c r="CAG86" s="5"/>
      <c r="CAH86" s="5"/>
      <c r="CAI86" s="8"/>
      <c r="CAJ86" s="10"/>
      <c r="CAK86" s="68"/>
      <c r="CAL86" s="20"/>
      <c r="CAM86" s="57"/>
      <c r="CAN86" s="21"/>
      <c r="CAO86" s="22"/>
      <c r="CAP86" s="3"/>
      <c r="CAQ86" s="5"/>
      <c r="CAR86" s="5"/>
      <c r="CAS86" s="8"/>
      <c r="CAT86" s="10"/>
      <c r="CAU86" s="68"/>
      <c r="CAV86" s="20"/>
      <c r="CAW86" s="57"/>
      <c r="CAX86" s="21"/>
      <c r="CAY86" s="22"/>
      <c r="CAZ86" s="3"/>
      <c r="CBA86" s="5"/>
      <c r="CBB86" s="5"/>
      <c r="CBC86" s="8"/>
      <c r="CBD86" s="10"/>
      <c r="CBE86" s="68"/>
      <c r="CBF86" s="20"/>
      <c r="CBG86" s="57"/>
      <c r="CBH86" s="21"/>
      <c r="CBI86" s="22"/>
      <c r="CBJ86" s="3"/>
      <c r="CBK86" s="5"/>
      <c r="CBL86" s="5"/>
      <c r="CBM86" s="8"/>
      <c r="CBN86" s="10"/>
      <c r="CBO86" s="68"/>
      <c r="CBP86" s="20"/>
      <c r="CBQ86" s="57"/>
      <c r="CBR86" s="21"/>
      <c r="CBS86" s="22"/>
      <c r="CBT86" s="3"/>
      <c r="CBU86" s="5"/>
      <c r="CBV86" s="5"/>
      <c r="CBW86" s="8"/>
      <c r="CBX86" s="10"/>
      <c r="CBY86" s="68"/>
      <c r="CBZ86" s="20"/>
      <c r="CCA86" s="57"/>
      <c r="CCB86" s="21"/>
      <c r="CCC86" s="22"/>
      <c r="CCD86" s="3"/>
      <c r="CCE86" s="5"/>
      <c r="CCF86" s="5"/>
      <c r="CCG86" s="8"/>
      <c r="CCH86" s="10"/>
      <c r="CCI86" s="68"/>
      <c r="CCJ86" s="20"/>
      <c r="CCK86" s="57"/>
      <c r="CCL86" s="21"/>
      <c r="CCM86" s="22"/>
      <c r="CCN86" s="3"/>
      <c r="CCO86" s="5"/>
      <c r="CCP86" s="5"/>
      <c r="CCQ86" s="8"/>
      <c r="CCR86" s="10"/>
      <c r="CCS86" s="68"/>
      <c r="CCT86" s="20"/>
      <c r="CCU86" s="57"/>
      <c r="CCV86" s="21"/>
      <c r="CCW86" s="22"/>
      <c r="CCX86" s="3"/>
      <c r="CCY86" s="5"/>
      <c r="CCZ86" s="5"/>
      <c r="CDA86" s="8"/>
      <c r="CDB86" s="10"/>
      <c r="CDC86" s="68"/>
      <c r="CDD86" s="20"/>
      <c r="CDE86" s="57"/>
      <c r="CDF86" s="21"/>
      <c r="CDG86" s="22"/>
      <c r="CDH86" s="3"/>
      <c r="CDI86" s="5"/>
      <c r="CDJ86" s="5"/>
      <c r="CDK86" s="8"/>
      <c r="CDL86" s="10"/>
      <c r="CDM86" s="68"/>
      <c r="CDN86" s="20"/>
      <c r="CDO86" s="57"/>
      <c r="CDP86" s="21"/>
      <c r="CDQ86" s="22"/>
      <c r="CDR86" s="3"/>
      <c r="CDS86" s="5"/>
      <c r="CDT86" s="5"/>
      <c r="CDU86" s="8"/>
      <c r="CDV86" s="10"/>
      <c r="CDW86" s="68"/>
      <c r="CDX86" s="20"/>
      <c r="CDY86" s="57"/>
      <c r="CDZ86" s="21"/>
      <c r="CEA86" s="22"/>
      <c r="CEB86" s="3"/>
      <c r="CEC86" s="5"/>
      <c r="CED86" s="5"/>
      <c r="CEE86" s="8"/>
      <c r="CEF86" s="10"/>
      <c r="CEG86" s="68"/>
      <c r="CEH86" s="20"/>
      <c r="CEI86" s="57"/>
      <c r="CEJ86" s="21"/>
      <c r="CEK86" s="22"/>
      <c r="CEL86" s="3"/>
      <c r="CEM86" s="5"/>
      <c r="CEN86" s="5"/>
      <c r="CEO86" s="8"/>
      <c r="CEP86" s="10"/>
      <c r="CEQ86" s="68"/>
      <c r="CER86" s="20"/>
      <c r="CES86" s="57"/>
      <c r="CET86" s="21"/>
      <c r="CEU86" s="22"/>
      <c r="CEV86" s="3"/>
      <c r="CEW86" s="5"/>
      <c r="CEX86" s="5"/>
      <c r="CEY86" s="8"/>
      <c r="CEZ86" s="10"/>
      <c r="CFA86" s="68"/>
      <c r="CFB86" s="20"/>
      <c r="CFC86" s="57"/>
      <c r="CFD86" s="21"/>
      <c r="CFE86" s="22"/>
      <c r="CFF86" s="3"/>
      <c r="CFG86" s="5"/>
      <c r="CFH86" s="5"/>
      <c r="CFI86" s="8"/>
      <c r="CFJ86" s="10"/>
      <c r="CFK86" s="68"/>
      <c r="CFL86" s="20"/>
      <c r="CFM86" s="57"/>
      <c r="CFN86" s="21"/>
      <c r="CFO86" s="22"/>
      <c r="CFP86" s="3"/>
      <c r="CFQ86" s="5"/>
      <c r="CFR86" s="5"/>
      <c r="CFS86" s="8"/>
      <c r="CFT86" s="10"/>
      <c r="CFU86" s="68"/>
      <c r="CFV86" s="20"/>
      <c r="CFW86" s="57"/>
      <c r="CFX86" s="21"/>
      <c r="CFY86" s="22"/>
      <c r="CFZ86" s="3"/>
      <c r="CGA86" s="5"/>
      <c r="CGB86" s="5"/>
      <c r="CGC86" s="8"/>
      <c r="CGD86" s="10"/>
      <c r="CGE86" s="68"/>
      <c r="CGF86" s="20"/>
      <c r="CGG86" s="57"/>
      <c r="CGH86" s="21"/>
      <c r="CGI86" s="22"/>
      <c r="CGJ86" s="3"/>
      <c r="CGK86" s="5"/>
      <c r="CGL86" s="5"/>
      <c r="CGM86" s="8"/>
      <c r="CGN86" s="10"/>
      <c r="CGO86" s="68"/>
      <c r="CGP86" s="20"/>
      <c r="CGQ86" s="57"/>
      <c r="CGR86" s="21"/>
      <c r="CGS86" s="22"/>
      <c r="CGT86" s="3"/>
      <c r="CGU86" s="5"/>
      <c r="CGV86" s="5"/>
      <c r="CGW86" s="8"/>
      <c r="CGX86" s="10"/>
      <c r="CGY86" s="68"/>
      <c r="CGZ86" s="20"/>
      <c r="CHA86" s="57"/>
      <c r="CHB86" s="21"/>
      <c r="CHC86" s="22"/>
      <c r="CHD86" s="3"/>
      <c r="CHE86" s="5"/>
      <c r="CHF86" s="5"/>
      <c r="CHG86" s="8"/>
      <c r="CHH86" s="10"/>
      <c r="CHI86" s="68"/>
      <c r="CHJ86" s="20"/>
      <c r="CHK86" s="57"/>
      <c r="CHL86" s="21"/>
      <c r="CHM86" s="22"/>
      <c r="CHN86" s="3"/>
      <c r="CHO86" s="5"/>
      <c r="CHP86" s="5"/>
      <c r="CHQ86" s="8"/>
      <c r="CHR86" s="10"/>
      <c r="CHS86" s="68"/>
      <c r="CHT86" s="20"/>
      <c r="CHU86" s="57"/>
      <c r="CHV86" s="21"/>
      <c r="CHW86" s="22"/>
      <c r="CHX86" s="3"/>
      <c r="CHY86" s="5"/>
      <c r="CHZ86" s="5"/>
      <c r="CIA86" s="8"/>
      <c r="CIB86" s="10"/>
      <c r="CIC86" s="68"/>
      <c r="CID86" s="20"/>
      <c r="CIE86" s="57"/>
      <c r="CIF86" s="21"/>
      <c r="CIG86" s="22"/>
      <c r="CIH86" s="3"/>
      <c r="CII86" s="5"/>
      <c r="CIJ86" s="5"/>
      <c r="CIK86" s="8"/>
      <c r="CIL86" s="10"/>
      <c r="CIM86" s="68"/>
      <c r="CIN86" s="20"/>
      <c r="CIO86" s="57"/>
      <c r="CIP86" s="21"/>
      <c r="CIQ86" s="22"/>
      <c r="CIR86" s="3"/>
      <c r="CIS86" s="5"/>
      <c r="CIT86" s="5"/>
      <c r="CIU86" s="8"/>
      <c r="CIV86" s="10"/>
      <c r="CIW86" s="68"/>
      <c r="CIX86" s="20"/>
      <c r="CIY86" s="57"/>
      <c r="CIZ86" s="21"/>
      <c r="CJA86" s="22"/>
      <c r="CJB86" s="3"/>
      <c r="CJC86" s="5"/>
      <c r="CJD86" s="5"/>
      <c r="CJE86" s="8"/>
      <c r="CJF86" s="10"/>
      <c r="CJG86" s="68"/>
      <c r="CJH86" s="20"/>
      <c r="CJI86" s="57"/>
      <c r="CJJ86" s="21"/>
      <c r="CJK86" s="22"/>
      <c r="CJL86" s="3"/>
      <c r="CJM86" s="5"/>
      <c r="CJN86" s="5"/>
      <c r="CJO86" s="8"/>
      <c r="CJP86" s="10"/>
      <c r="CJQ86" s="68"/>
      <c r="CJR86" s="20"/>
      <c r="CJS86" s="57"/>
      <c r="CJT86" s="21"/>
      <c r="CJU86" s="22"/>
      <c r="CJV86" s="3"/>
      <c r="CJW86" s="5"/>
      <c r="CJX86" s="5"/>
      <c r="CJY86" s="8"/>
      <c r="CJZ86" s="10"/>
      <c r="CKA86" s="68"/>
      <c r="CKB86" s="20"/>
      <c r="CKC86" s="57"/>
      <c r="CKD86" s="21"/>
      <c r="CKE86" s="22"/>
      <c r="CKF86" s="3"/>
      <c r="CKG86" s="5"/>
      <c r="CKH86" s="5"/>
      <c r="CKI86" s="8"/>
      <c r="CKJ86" s="10"/>
      <c r="CKK86" s="68"/>
      <c r="CKL86" s="20"/>
      <c r="CKM86" s="57"/>
      <c r="CKN86" s="21"/>
      <c r="CKO86" s="22"/>
      <c r="CKP86" s="3"/>
      <c r="CKQ86" s="5"/>
      <c r="CKR86" s="5"/>
      <c r="CKS86" s="8"/>
      <c r="CKT86" s="10"/>
      <c r="CKU86" s="68"/>
      <c r="CKV86" s="20"/>
      <c r="CKW86" s="57"/>
      <c r="CKX86" s="21"/>
      <c r="CKY86" s="22"/>
      <c r="CKZ86" s="3"/>
      <c r="CLA86" s="5"/>
      <c r="CLB86" s="5"/>
      <c r="CLC86" s="8"/>
      <c r="CLD86" s="10"/>
      <c r="CLE86" s="68"/>
      <c r="CLF86" s="20"/>
      <c r="CLG86" s="57"/>
      <c r="CLH86" s="21"/>
      <c r="CLI86" s="22"/>
      <c r="CLJ86" s="3"/>
      <c r="CLK86" s="5"/>
      <c r="CLL86" s="5"/>
      <c r="CLM86" s="8"/>
      <c r="CLN86" s="10"/>
      <c r="CLO86" s="68"/>
      <c r="CLP86" s="20"/>
      <c r="CLQ86" s="57"/>
      <c r="CLR86" s="21"/>
      <c r="CLS86" s="22"/>
      <c r="CLT86" s="3"/>
      <c r="CLU86" s="5"/>
      <c r="CLV86" s="5"/>
      <c r="CLW86" s="8"/>
      <c r="CLX86" s="10"/>
      <c r="CLY86" s="68"/>
      <c r="CLZ86" s="20"/>
      <c r="CMA86" s="57"/>
      <c r="CMB86" s="21"/>
      <c r="CMC86" s="22"/>
      <c r="CMD86" s="3"/>
      <c r="CME86" s="5"/>
      <c r="CMF86" s="5"/>
      <c r="CMG86" s="8"/>
      <c r="CMH86" s="10"/>
      <c r="CMI86" s="68"/>
      <c r="CMJ86" s="20"/>
      <c r="CMK86" s="57"/>
      <c r="CML86" s="21"/>
      <c r="CMM86" s="22"/>
      <c r="CMN86" s="3"/>
      <c r="CMO86" s="5"/>
      <c r="CMP86" s="5"/>
      <c r="CMQ86" s="8"/>
      <c r="CMR86" s="10"/>
      <c r="CMS86" s="68"/>
      <c r="CMT86" s="20"/>
      <c r="CMU86" s="57"/>
      <c r="CMV86" s="21"/>
      <c r="CMW86" s="22"/>
      <c r="CMX86" s="3"/>
      <c r="CMY86" s="5"/>
      <c r="CMZ86" s="5"/>
      <c r="CNA86" s="8"/>
      <c r="CNB86" s="10"/>
      <c r="CNC86" s="68"/>
      <c r="CND86" s="20"/>
      <c r="CNE86" s="57"/>
      <c r="CNF86" s="21"/>
      <c r="CNG86" s="22"/>
      <c r="CNH86" s="3"/>
      <c r="CNI86" s="5"/>
      <c r="CNJ86" s="5"/>
      <c r="CNK86" s="8"/>
      <c r="CNL86" s="10"/>
      <c r="CNM86" s="68"/>
      <c r="CNN86" s="20"/>
      <c r="CNO86" s="57"/>
      <c r="CNP86" s="21"/>
      <c r="CNQ86" s="22"/>
      <c r="CNR86" s="3"/>
      <c r="CNS86" s="5"/>
      <c r="CNT86" s="5"/>
      <c r="CNU86" s="8"/>
      <c r="CNV86" s="10"/>
      <c r="CNW86" s="68"/>
      <c r="CNX86" s="20"/>
      <c r="CNY86" s="57"/>
      <c r="CNZ86" s="21"/>
      <c r="COA86" s="22"/>
      <c r="COB86" s="3"/>
      <c r="COC86" s="5"/>
      <c r="COD86" s="5"/>
      <c r="COE86" s="8"/>
      <c r="COF86" s="10"/>
      <c r="COG86" s="68"/>
      <c r="COH86" s="20"/>
      <c r="COI86" s="57"/>
      <c r="COJ86" s="21"/>
      <c r="COK86" s="22"/>
      <c r="COL86" s="3"/>
      <c r="COM86" s="5"/>
      <c r="CON86" s="5"/>
      <c r="COO86" s="8"/>
      <c r="COP86" s="10"/>
      <c r="COQ86" s="68"/>
      <c r="COR86" s="20"/>
      <c r="COS86" s="57"/>
      <c r="COT86" s="21"/>
      <c r="COU86" s="22"/>
      <c r="COV86" s="3"/>
      <c r="COW86" s="5"/>
      <c r="COX86" s="5"/>
      <c r="COY86" s="8"/>
      <c r="COZ86" s="10"/>
      <c r="CPA86" s="68"/>
      <c r="CPB86" s="20"/>
      <c r="CPC86" s="57"/>
      <c r="CPD86" s="21"/>
      <c r="CPE86" s="22"/>
      <c r="CPF86" s="3"/>
      <c r="CPG86" s="5"/>
      <c r="CPH86" s="5"/>
      <c r="CPI86" s="8"/>
      <c r="CPJ86" s="10"/>
      <c r="CPK86" s="68"/>
      <c r="CPL86" s="20"/>
      <c r="CPM86" s="57"/>
      <c r="CPN86" s="21"/>
      <c r="CPO86" s="22"/>
      <c r="CPP86" s="3"/>
      <c r="CPQ86" s="5"/>
      <c r="CPR86" s="5"/>
      <c r="CPS86" s="8"/>
      <c r="CPT86" s="10"/>
      <c r="CPU86" s="68"/>
      <c r="CPV86" s="20"/>
      <c r="CPW86" s="57"/>
      <c r="CPX86" s="21"/>
      <c r="CPY86" s="22"/>
      <c r="CPZ86" s="3"/>
      <c r="CQA86" s="5"/>
      <c r="CQB86" s="5"/>
      <c r="CQC86" s="8"/>
      <c r="CQD86" s="10"/>
      <c r="CQE86" s="68"/>
      <c r="CQF86" s="20"/>
      <c r="CQG86" s="57"/>
      <c r="CQH86" s="21"/>
      <c r="CQI86" s="22"/>
      <c r="CQJ86" s="3"/>
      <c r="CQK86" s="5"/>
      <c r="CQL86" s="5"/>
      <c r="CQM86" s="8"/>
      <c r="CQN86" s="10"/>
      <c r="CQO86" s="68"/>
      <c r="CQP86" s="20"/>
      <c r="CQQ86" s="57"/>
      <c r="CQR86" s="21"/>
      <c r="CQS86" s="22"/>
      <c r="CQT86" s="3"/>
      <c r="CQU86" s="5"/>
      <c r="CQV86" s="5"/>
      <c r="CQW86" s="8"/>
      <c r="CQX86" s="10"/>
      <c r="CQY86" s="68"/>
      <c r="CQZ86" s="20"/>
      <c r="CRA86" s="57"/>
      <c r="CRB86" s="21"/>
      <c r="CRC86" s="22"/>
      <c r="CRD86" s="3"/>
      <c r="CRE86" s="5"/>
      <c r="CRF86" s="5"/>
      <c r="CRG86" s="8"/>
      <c r="CRH86" s="10"/>
      <c r="CRI86" s="68"/>
      <c r="CRJ86" s="20"/>
      <c r="CRK86" s="57"/>
      <c r="CRL86" s="21"/>
      <c r="CRM86" s="22"/>
      <c r="CRN86" s="3"/>
      <c r="CRO86" s="5"/>
      <c r="CRP86" s="5"/>
      <c r="CRQ86" s="8"/>
      <c r="CRR86" s="10"/>
      <c r="CRS86" s="68"/>
      <c r="CRT86" s="20"/>
      <c r="CRU86" s="57"/>
      <c r="CRV86" s="21"/>
      <c r="CRW86" s="22"/>
      <c r="CRX86" s="3"/>
      <c r="CRY86" s="5"/>
      <c r="CRZ86" s="5"/>
      <c r="CSA86" s="8"/>
      <c r="CSB86" s="10"/>
      <c r="CSC86" s="68"/>
      <c r="CSD86" s="20"/>
      <c r="CSE86" s="57"/>
      <c r="CSF86" s="21"/>
      <c r="CSG86" s="22"/>
      <c r="CSH86" s="3"/>
      <c r="CSI86" s="5"/>
      <c r="CSJ86" s="5"/>
      <c r="CSK86" s="8"/>
      <c r="CSL86" s="10"/>
      <c r="CSM86" s="68"/>
      <c r="CSN86" s="20"/>
      <c r="CSO86" s="57"/>
      <c r="CSP86" s="21"/>
      <c r="CSQ86" s="22"/>
      <c r="CSR86" s="3"/>
      <c r="CSS86" s="5"/>
      <c r="CST86" s="5"/>
      <c r="CSU86" s="8"/>
      <c r="CSV86" s="10"/>
      <c r="CSW86" s="68"/>
      <c r="CSX86" s="20"/>
      <c r="CSY86" s="57"/>
      <c r="CSZ86" s="21"/>
      <c r="CTA86" s="22"/>
      <c r="CTB86" s="3"/>
      <c r="CTC86" s="5"/>
      <c r="CTD86" s="5"/>
      <c r="CTE86" s="8"/>
      <c r="CTF86" s="10"/>
      <c r="CTG86" s="68"/>
      <c r="CTH86" s="20"/>
      <c r="CTI86" s="57"/>
      <c r="CTJ86" s="21"/>
      <c r="CTK86" s="22"/>
      <c r="CTL86" s="3"/>
      <c r="CTM86" s="5"/>
      <c r="CTN86" s="5"/>
      <c r="CTO86" s="8"/>
      <c r="CTP86" s="10"/>
      <c r="CTQ86" s="68"/>
      <c r="CTR86" s="20"/>
      <c r="CTS86" s="57"/>
      <c r="CTT86" s="21"/>
      <c r="CTU86" s="22"/>
      <c r="CTV86" s="3"/>
      <c r="CTW86" s="5"/>
      <c r="CTX86" s="5"/>
      <c r="CTY86" s="8"/>
      <c r="CTZ86" s="10"/>
      <c r="CUA86" s="68"/>
      <c r="CUB86" s="20"/>
      <c r="CUC86" s="57"/>
      <c r="CUD86" s="21"/>
      <c r="CUE86" s="22"/>
      <c r="CUF86" s="3"/>
      <c r="CUG86" s="5"/>
      <c r="CUH86" s="5"/>
      <c r="CUI86" s="8"/>
      <c r="CUJ86" s="10"/>
      <c r="CUK86" s="68"/>
      <c r="CUL86" s="20"/>
      <c r="CUM86" s="57"/>
      <c r="CUN86" s="21"/>
      <c r="CUO86" s="22"/>
      <c r="CUP86" s="3"/>
      <c r="CUQ86" s="5"/>
      <c r="CUR86" s="5"/>
      <c r="CUS86" s="8"/>
      <c r="CUT86" s="10"/>
      <c r="CUU86" s="68"/>
      <c r="CUV86" s="20"/>
      <c r="CUW86" s="57"/>
      <c r="CUX86" s="21"/>
      <c r="CUY86" s="22"/>
      <c r="CUZ86" s="3"/>
      <c r="CVA86" s="5"/>
      <c r="CVB86" s="5"/>
      <c r="CVC86" s="8"/>
      <c r="CVD86" s="10"/>
      <c r="CVE86" s="68"/>
      <c r="CVF86" s="20"/>
      <c r="CVG86" s="57"/>
      <c r="CVH86" s="21"/>
      <c r="CVI86" s="22"/>
      <c r="CVJ86" s="3"/>
      <c r="CVK86" s="5"/>
      <c r="CVL86" s="5"/>
      <c r="CVM86" s="8"/>
      <c r="CVN86" s="10"/>
      <c r="CVO86" s="68"/>
      <c r="CVP86" s="20"/>
      <c r="CVQ86" s="57"/>
      <c r="CVR86" s="21"/>
      <c r="CVS86" s="22"/>
      <c r="CVT86" s="3"/>
      <c r="CVU86" s="5"/>
      <c r="CVV86" s="5"/>
      <c r="CVW86" s="8"/>
      <c r="CVX86" s="10"/>
      <c r="CVY86" s="68"/>
      <c r="CVZ86" s="20"/>
      <c r="CWA86" s="57"/>
      <c r="CWB86" s="21"/>
      <c r="CWC86" s="22"/>
      <c r="CWD86" s="3"/>
      <c r="CWE86" s="5"/>
      <c r="CWF86" s="5"/>
      <c r="CWG86" s="8"/>
      <c r="CWH86" s="10"/>
      <c r="CWI86" s="68"/>
      <c r="CWJ86" s="20"/>
      <c r="CWK86" s="57"/>
      <c r="CWL86" s="21"/>
      <c r="CWM86" s="22"/>
      <c r="CWN86" s="3"/>
      <c r="CWO86" s="5"/>
      <c r="CWP86" s="5"/>
      <c r="CWQ86" s="8"/>
      <c r="CWR86" s="10"/>
      <c r="CWS86" s="68"/>
      <c r="CWT86" s="20"/>
      <c r="CWU86" s="57"/>
      <c r="CWV86" s="21"/>
      <c r="CWW86" s="22"/>
      <c r="CWX86" s="3"/>
      <c r="CWY86" s="5"/>
      <c r="CWZ86" s="5"/>
      <c r="CXA86" s="8"/>
      <c r="CXB86" s="10"/>
      <c r="CXC86" s="68"/>
      <c r="CXD86" s="20"/>
      <c r="CXE86" s="57"/>
      <c r="CXF86" s="21"/>
      <c r="CXG86" s="22"/>
      <c r="CXH86" s="3"/>
      <c r="CXI86" s="5"/>
      <c r="CXJ86" s="5"/>
      <c r="CXK86" s="8"/>
      <c r="CXL86" s="10"/>
      <c r="CXM86" s="68"/>
      <c r="CXN86" s="20"/>
      <c r="CXO86" s="57"/>
      <c r="CXP86" s="21"/>
      <c r="CXQ86" s="22"/>
      <c r="CXR86" s="3"/>
      <c r="CXS86" s="5"/>
      <c r="CXT86" s="5"/>
      <c r="CXU86" s="8"/>
      <c r="CXV86" s="10"/>
      <c r="CXW86" s="68"/>
      <c r="CXX86" s="20"/>
      <c r="CXY86" s="57"/>
      <c r="CXZ86" s="21"/>
      <c r="CYA86" s="22"/>
      <c r="CYB86" s="3"/>
      <c r="CYC86" s="5"/>
      <c r="CYD86" s="5"/>
      <c r="CYE86" s="8"/>
      <c r="CYF86" s="10"/>
      <c r="CYG86" s="68"/>
      <c r="CYH86" s="20"/>
      <c r="CYI86" s="57"/>
      <c r="CYJ86" s="21"/>
      <c r="CYK86" s="22"/>
      <c r="CYL86" s="3"/>
      <c r="CYM86" s="5"/>
      <c r="CYN86" s="5"/>
      <c r="CYO86" s="8"/>
      <c r="CYP86" s="10"/>
      <c r="CYQ86" s="68"/>
      <c r="CYR86" s="20"/>
      <c r="CYS86" s="57"/>
      <c r="CYT86" s="21"/>
      <c r="CYU86" s="22"/>
      <c r="CYV86" s="3"/>
      <c r="CYW86" s="5"/>
      <c r="CYX86" s="5"/>
      <c r="CYY86" s="8"/>
      <c r="CYZ86" s="10"/>
      <c r="CZA86" s="68"/>
      <c r="CZB86" s="20"/>
      <c r="CZC86" s="57"/>
      <c r="CZD86" s="21"/>
      <c r="CZE86" s="22"/>
      <c r="CZF86" s="3"/>
      <c r="CZG86" s="5"/>
      <c r="CZH86" s="5"/>
      <c r="CZI86" s="8"/>
      <c r="CZJ86" s="10"/>
      <c r="CZK86" s="68"/>
      <c r="CZL86" s="20"/>
      <c r="CZM86" s="57"/>
      <c r="CZN86" s="21"/>
      <c r="CZO86" s="22"/>
      <c r="CZP86" s="3"/>
      <c r="CZQ86" s="5"/>
      <c r="CZR86" s="5"/>
      <c r="CZS86" s="8"/>
      <c r="CZT86" s="10"/>
      <c r="CZU86" s="68"/>
      <c r="CZV86" s="20"/>
      <c r="CZW86" s="57"/>
      <c r="CZX86" s="21"/>
      <c r="CZY86" s="22"/>
      <c r="CZZ86" s="3"/>
      <c r="DAA86" s="5"/>
      <c r="DAB86" s="5"/>
      <c r="DAC86" s="8"/>
      <c r="DAD86" s="10"/>
      <c r="DAE86" s="68"/>
      <c r="DAF86" s="20"/>
      <c r="DAG86" s="57"/>
      <c r="DAH86" s="21"/>
      <c r="DAI86" s="22"/>
      <c r="DAJ86" s="3"/>
      <c r="DAK86" s="5"/>
      <c r="DAL86" s="5"/>
      <c r="DAM86" s="8"/>
      <c r="DAN86" s="10"/>
      <c r="DAO86" s="68"/>
      <c r="DAP86" s="20"/>
      <c r="DAQ86" s="57"/>
      <c r="DAR86" s="21"/>
      <c r="DAS86" s="22"/>
      <c r="DAT86" s="3"/>
      <c r="DAU86" s="5"/>
      <c r="DAV86" s="5"/>
      <c r="DAW86" s="8"/>
      <c r="DAX86" s="10"/>
      <c r="DAY86" s="68"/>
      <c r="DAZ86" s="20"/>
      <c r="DBA86" s="57"/>
      <c r="DBB86" s="21"/>
      <c r="DBC86" s="22"/>
      <c r="DBD86" s="3"/>
      <c r="DBE86" s="5"/>
      <c r="DBF86" s="5"/>
      <c r="DBG86" s="8"/>
      <c r="DBH86" s="10"/>
      <c r="DBI86" s="68"/>
      <c r="DBJ86" s="20"/>
      <c r="DBK86" s="57"/>
      <c r="DBL86" s="21"/>
      <c r="DBM86" s="22"/>
      <c r="DBN86" s="3"/>
      <c r="DBO86" s="5"/>
      <c r="DBP86" s="5"/>
      <c r="DBQ86" s="8"/>
      <c r="DBR86" s="10"/>
      <c r="DBS86" s="68"/>
      <c r="DBT86" s="20"/>
      <c r="DBU86" s="57"/>
      <c r="DBV86" s="21"/>
      <c r="DBW86" s="22"/>
      <c r="DBX86" s="3"/>
      <c r="DBY86" s="5"/>
      <c r="DBZ86" s="5"/>
      <c r="DCA86" s="8"/>
      <c r="DCB86" s="10"/>
      <c r="DCC86" s="68"/>
      <c r="DCD86" s="20"/>
      <c r="DCE86" s="57"/>
      <c r="DCF86" s="21"/>
      <c r="DCG86" s="22"/>
      <c r="DCH86" s="3"/>
      <c r="DCI86" s="5"/>
      <c r="DCJ86" s="5"/>
      <c r="DCK86" s="8"/>
      <c r="DCL86" s="10"/>
      <c r="DCM86" s="68"/>
      <c r="DCN86" s="20"/>
      <c r="DCO86" s="57"/>
      <c r="DCP86" s="21"/>
      <c r="DCQ86" s="22"/>
      <c r="DCR86" s="3"/>
      <c r="DCS86" s="5"/>
      <c r="DCT86" s="5"/>
      <c r="DCU86" s="8"/>
      <c r="DCV86" s="10"/>
      <c r="DCW86" s="68"/>
      <c r="DCX86" s="20"/>
      <c r="DCY86" s="57"/>
      <c r="DCZ86" s="21"/>
      <c r="DDA86" s="22"/>
      <c r="DDB86" s="3"/>
      <c r="DDC86" s="5"/>
      <c r="DDD86" s="5"/>
      <c r="DDE86" s="8"/>
      <c r="DDF86" s="10"/>
      <c r="DDG86" s="68"/>
      <c r="DDH86" s="20"/>
      <c r="DDI86" s="57"/>
      <c r="DDJ86" s="21"/>
      <c r="DDK86" s="22"/>
      <c r="DDL86" s="3"/>
      <c r="DDM86" s="5"/>
      <c r="DDN86" s="5"/>
      <c r="DDO86" s="8"/>
      <c r="DDP86" s="10"/>
      <c r="DDQ86" s="68"/>
      <c r="DDR86" s="20"/>
      <c r="DDS86" s="57"/>
      <c r="DDT86" s="21"/>
      <c r="DDU86" s="22"/>
      <c r="DDV86" s="3"/>
      <c r="DDW86" s="5"/>
      <c r="DDX86" s="5"/>
      <c r="DDY86" s="8"/>
      <c r="DDZ86" s="10"/>
      <c r="DEA86" s="68"/>
      <c r="DEB86" s="20"/>
      <c r="DEC86" s="57"/>
      <c r="DED86" s="21"/>
      <c r="DEE86" s="22"/>
      <c r="DEF86" s="3"/>
      <c r="DEG86" s="5"/>
      <c r="DEH86" s="5"/>
      <c r="DEI86" s="8"/>
      <c r="DEJ86" s="10"/>
      <c r="DEK86" s="68"/>
      <c r="DEL86" s="20"/>
      <c r="DEM86" s="57"/>
      <c r="DEN86" s="21"/>
      <c r="DEO86" s="22"/>
      <c r="DEP86" s="3"/>
      <c r="DEQ86" s="5"/>
      <c r="DER86" s="5"/>
      <c r="DES86" s="8"/>
      <c r="DET86" s="10"/>
      <c r="DEU86" s="68"/>
      <c r="DEV86" s="20"/>
      <c r="DEW86" s="57"/>
      <c r="DEX86" s="21"/>
      <c r="DEY86" s="22"/>
      <c r="DEZ86" s="3"/>
      <c r="DFA86" s="5"/>
      <c r="DFB86" s="5"/>
      <c r="DFC86" s="8"/>
      <c r="DFD86" s="10"/>
      <c r="DFE86" s="68"/>
      <c r="DFF86" s="20"/>
      <c r="DFG86" s="57"/>
      <c r="DFH86" s="21"/>
      <c r="DFI86" s="22"/>
      <c r="DFJ86" s="3"/>
      <c r="DFK86" s="5"/>
      <c r="DFL86" s="5"/>
      <c r="DFM86" s="8"/>
      <c r="DFN86" s="10"/>
      <c r="DFO86" s="68"/>
      <c r="DFP86" s="20"/>
      <c r="DFQ86" s="57"/>
      <c r="DFR86" s="21"/>
      <c r="DFS86" s="22"/>
      <c r="DFT86" s="3"/>
      <c r="DFU86" s="5"/>
      <c r="DFV86" s="5"/>
      <c r="DFW86" s="8"/>
      <c r="DFX86" s="10"/>
      <c r="DFY86" s="68"/>
      <c r="DFZ86" s="20"/>
      <c r="DGA86" s="57"/>
      <c r="DGB86" s="21"/>
      <c r="DGC86" s="22"/>
      <c r="DGD86" s="3"/>
      <c r="DGE86" s="5"/>
      <c r="DGF86" s="5"/>
      <c r="DGG86" s="8"/>
      <c r="DGH86" s="10"/>
      <c r="DGI86" s="68"/>
      <c r="DGJ86" s="20"/>
      <c r="DGK86" s="57"/>
      <c r="DGL86" s="21"/>
      <c r="DGM86" s="22"/>
      <c r="DGN86" s="3"/>
      <c r="DGO86" s="5"/>
      <c r="DGP86" s="5"/>
      <c r="DGQ86" s="8"/>
      <c r="DGR86" s="10"/>
      <c r="DGS86" s="68"/>
      <c r="DGT86" s="20"/>
      <c r="DGU86" s="57"/>
      <c r="DGV86" s="21"/>
      <c r="DGW86" s="22"/>
      <c r="DGX86" s="3"/>
      <c r="DGY86" s="5"/>
      <c r="DGZ86" s="5"/>
      <c r="DHA86" s="8"/>
      <c r="DHB86" s="10"/>
      <c r="DHC86" s="68"/>
      <c r="DHD86" s="20"/>
      <c r="DHE86" s="57"/>
      <c r="DHF86" s="21"/>
      <c r="DHG86" s="22"/>
      <c r="DHH86" s="3"/>
      <c r="DHI86" s="5"/>
      <c r="DHJ86" s="5"/>
      <c r="DHK86" s="8"/>
      <c r="DHL86" s="10"/>
      <c r="DHM86" s="68"/>
      <c r="DHN86" s="20"/>
      <c r="DHO86" s="57"/>
      <c r="DHP86" s="21"/>
      <c r="DHQ86" s="22"/>
      <c r="DHR86" s="3"/>
      <c r="DHS86" s="5"/>
      <c r="DHT86" s="5"/>
      <c r="DHU86" s="8"/>
      <c r="DHV86" s="10"/>
      <c r="DHW86" s="68"/>
      <c r="DHX86" s="20"/>
      <c r="DHY86" s="57"/>
      <c r="DHZ86" s="21"/>
      <c r="DIA86" s="22"/>
      <c r="DIB86" s="3"/>
      <c r="DIC86" s="5"/>
      <c r="DID86" s="5"/>
      <c r="DIE86" s="8"/>
      <c r="DIF86" s="10"/>
      <c r="DIG86" s="68"/>
      <c r="DIH86" s="20"/>
      <c r="DII86" s="57"/>
      <c r="DIJ86" s="21"/>
      <c r="DIK86" s="22"/>
      <c r="DIL86" s="3"/>
      <c r="DIM86" s="5"/>
      <c r="DIN86" s="5"/>
      <c r="DIO86" s="8"/>
      <c r="DIP86" s="10"/>
      <c r="DIQ86" s="68"/>
      <c r="DIR86" s="20"/>
      <c r="DIS86" s="57"/>
      <c r="DIT86" s="21"/>
      <c r="DIU86" s="22"/>
      <c r="DIV86" s="3"/>
      <c r="DIW86" s="5"/>
      <c r="DIX86" s="5"/>
      <c r="DIY86" s="8"/>
      <c r="DIZ86" s="10"/>
      <c r="DJA86" s="68"/>
      <c r="DJB86" s="20"/>
      <c r="DJC86" s="57"/>
      <c r="DJD86" s="21"/>
      <c r="DJE86" s="22"/>
      <c r="DJF86" s="3"/>
      <c r="DJG86" s="5"/>
      <c r="DJH86" s="5"/>
      <c r="DJI86" s="8"/>
      <c r="DJJ86" s="10"/>
      <c r="DJK86" s="68"/>
      <c r="DJL86" s="20"/>
      <c r="DJM86" s="57"/>
      <c r="DJN86" s="21"/>
      <c r="DJO86" s="22"/>
      <c r="DJP86" s="3"/>
      <c r="DJQ86" s="5"/>
      <c r="DJR86" s="5"/>
      <c r="DJS86" s="8"/>
      <c r="DJT86" s="10"/>
      <c r="DJU86" s="68"/>
      <c r="DJV86" s="20"/>
      <c r="DJW86" s="57"/>
      <c r="DJX86" s="21"/>
      <c r="DJY86" s="22"/>
      <c r="DJZ86" s="3"/>
      <c r="DKA86" s="5"/>
      <c r="DKB86" s="5"/>
      <c r="DKC86" s="8"/>
      <c r="DKD86" s="10"/>
      <c r="DKE86" s="68"/>
      <c r="DKF86" s="20"/>
      <c r="DKG86" s="57"/>
      <c r="DKH86" s="21"/>
      <c r="DKI86" s="22"/>
      <c r="DKJ86" s="3"/>
      <c r="DKK86" s="5"/>
      <c r="DKL86" s="5"/>
      <c r="DKM86" s="8"/>
      <c r="DKN86" s="10"/>
      <c r="DKO86" s="68"/>
      <c r="DKP86" s="20"/>
      <c r="DKQ86" s="57"/>
      <c r="DKR86" s="21"/>
      <c r="DKS86" s="22"/>
      <c r="DKT86" s="3"/>
      <c r="DKU86" s="5"/>
      <c r="DKV86" s="5"/>
      <c r="DKW86" s="8"/>
      <c r="DKX86" s="10"/>
      <c r="DKY86" s="68"/>
      <c r="DKZ86" s="20"/>
      <c r="DLA86" s="57"/>
      <c r="DLB86" s="21"/>
      <c r="DLC86" s="22"/>
      <c r="DLD86" s="3"/>
      <c r="DLE86" s="5"/>
      <c r="DLF86" s="5"/>
      <c r="DLG86" s="8"/>
      <c r="DLH86" s="10"/>
      <c r="DLI86" s="68"/>
      <c r="DLJ86" s="20"/>
      <c r="DLK86" s="57"/>
      <c r="DLL86" s="21"/>
      <c r="DLM86" s="22"/>
      <c r="DLN86" s="3"/>
      <c r="DLO86" s="5"/>
      <c r="DLP86" s="5"/>
      <c r="DLQ86" s="8"/>
      <c r="DLR86" s="10"/>
      <c r="DLS86" s="68"/>
      <c r="DLT86" s="20"/>
      <c r="DLU86" s="57"/>
      <c r="DLV86" s="21"/>
      <c r="DLW86" s="22"/>
      <c r="DLX86" s="3"/>
      <c r="DLY86" s="5"/>
      <c r="DLZ86" s="5"/>
      <c r="DMA86" s="8"/>
      <c r="DMB86" s="10"/>
      <c r="DMC86" s="68"/>
      <c r="DMD86" s="20"/>
      <c r="DME86" s="57"/>
      <c r="DMF86" s="21"/>
      <c r="DMG86" s="22"/>
      <c r="DMH86" s="3"/>
      <c r="DMI86" s="5"/>
      <c r="DMJ86" s="5"/>
      <c r="DMK86" s="8"/>
      <c r="DML86" s="10"/>
      <c r="DMM86" s="68"/>
      <c r="DMN86" s="20"/>
      <c r="DMO86" s="57"/>
      <c r="DMP86" s="21"/>
      <c r="DMQ86" s="22"/>
      <c r="DMR86" s="3"/>
      <c r="DMS86" s="5"/>
      <c r="DMT86" s="5"/>
      <c r="DMU86" s="8"/>
      <c r="DMV86" s="10"/>
      <c r="DMW86" s="68"/>
      <c r="DMX86" s="20"/>
      <c r="DMY86" s="57"/>
      <c r="DMZ86" s="21"/>
      <c r="DNA86" s="22"/>
      <c r="DNB86" s="3"/>
      <c r="DNC86" s="5"/>
      <c r="DND86" s="5"/>
      <c r="DNE86" s="8"/>
      <c r="DNF86" s="10"/>
      <c r="DNG86" s="68"/>
      <c r="DNH86" s="20"/>
      <c r="DNI86" s="57"/>
      <c r="DNJ86" s="21"/>
      <c r="DNK86" s="22"/>
      <c r="DNL86" s="3"/>
      <c r="DNM86" s="5"/>
      <c r="DNN86" s="5"/>
      <c r="DNO86" s="8"/>
      <c r="DNP86" s="10"/>
      <c r="DNQ86" s="68"/>
      <c r="DNR86" s="20"/>
      <c r="DNS86" s="57"/>
      <c r="DNT86" s="21"/>
      <c r="DNU86" s="22"/>
      <c r="DNV86" s="3"/>
      <c r="DNW86" s="5"/>
      <c r="DNX86" s="5"/>
      <c r="DNY86" s="8"/>
      <c r="DNZ86" s="10"/>
      <c r="DOA86" s="68"/>
      <c r="DOB86" s="20"/>
      <c r="DOC86" s="57"/>
      <c r="DOD86" s="21"/>
      <c r="DOE86" s="22"/>
      <c r="DOF86" s="3"/>
      <c r="DOG86" s="5"/>
      <c r="DOH86" s="5"/>
      <c r="DOI86" s="8"/>
      <c r="DOJ86" s="10"/>
      <c r="DOK86" s="68"/>
      <c r="DOL86" s="20"/>
      <c r="DOM86" s="57"/>
      <c r="DON86" s="21"/>
      <c r="DOO86" s="22"/>
      <c r="DOP86" s="3"/>
      <c r="DOQ86" s="5"/>
      <c r="DOR86" s="5"/>
      <c r="DOS86" s="8"/>
      <c r="DOT86" s="10"/>
      <c r="DOU86" s="68"/>
      <c r="DOV86" s="20"/>
      <c r="DOW86" s="57"/>
      <c r="DOX86" s="21"/>
      <c r="DOY86" s="22"/>
      <c r="DOZ86" s="3"/>
      <c r="DPA86" s="5"/>
      <c r="DPB86" s="5"/>
      <c r="DPC86" s="8"/>
      <c r="DPD86" s="10"/>
      <c r="DPE86" s="68"/>
      <c r="DPF86" s="20"/>
      <c r="DPG86" s="57"/>
      <c r="DPH86" s="21"/>
      <c r="DPI86" s="22"/>
      <c r="DPJ86" s="3"/>
      <c r="DPK86" s="5"/>
      <c r="DPL86" s="5"/>
      <c r="DPM86" s="8"/>
      <c r="DPN86" s="10"/>
      <c r="DPO86" s="68"/>
      <c r="DPP86" s="20"/>
      <c r="DPQ86" s="57"/>
      <c r="DPR86" s="21"/>
      <c r="DPS86" s="22"/>
      <c r="DPT86" s="3"/>
      <c r="DPU86" s="5"/>
      <c r="DPV86" s="5"/>
      <c r="DPW86" s="8"/>
      <c r="DPX86" s="10"/>
      <c r="DPY86" s="68"/>
      <c r="DPZ86" s="20"/>
      <c r="DQA86" s="57"/>
      <c r="DQB86" s="21"/>
      <c r="DQC86" s="22"/>
      <c r="DQD86" s="3"/>
      <c r="DQE86" s="5"/>
      <c r="DQF86" s="5"/>
      <c r="DQG86" s="8"/>
      <c r="DQH86" s="10"/>
      <c r="DQI86" s="68"/>
      <c r="DQJ86" s="20"/>
      <c r="DQK86" s="57"/>
      <c r="DQL86" s="21"/>
      <c r="DQM86" s="22"/>
      <c r="DQN86" s="3"/>
      <c r="DQO86" s="5"/>
      <c r="DQP86" s="5"/>
      <c r="DQQ86" s="8"/>
      <c r="DQR86" s="10"/>
      <c r="DQS86" s="68"/>
      <c r="DQT86" s="20"/>
      <c r="DQU86" s="57"/>
      <c r="DQV86" s="21"/>
      <c r="DQW86" s="22"/>
      <c r="DQX86" s="3"/>
      <c r="DQY86" s="5"/>
      <c r="DQZ86" s="5"/>
      <c r="DRA86" s="8"/>
      <c r="DRB86" s="10"/>
      <c r="DRC86" s="68"/>
      <c r="DRD86" s="20"/>
      <c r="DRE86" s="57"/>
      <c r="DRF86" s="21"/>
      <c r="DRG86" s="22"/>
      <c r="DRH86" s="3"/>
      <c r="DRI86" s="5"/>
      <c r="DRJ86" s="5"/>
      <c r="DRK86" s="8"/>
      <c r="DRL86" s="10"/>
      <c r="DRM86" s="68"/>
      <c r="DRN86" s="20"/>
      <c r="DRO86" s="57"/>
      <c r="DRP86" s="21"/>
      <c r="DRQ86" s="22"/>
      <c r="DRR86" s="3"/>
      <c r="DRS86" s="5"/>
      <c r="DRT86" s="5"/>
      <c r="DRU86" s="8"/>
      <c r="DRV86" s="10"/>
      <c r="DRW86" s="68"/>
      <c r="DRX86" s="20"/>
      <c r="DRY86" s="57"/>
      <c r="DRZ86" s="21"/>
      <c r="DSA86" s="22"/>
      <c r="DSB86" s="3"/>
      <c r="DSC86" s="5"/>
      <c r="DSD86" s="5"/>
      <c r="DSE86" s="8"/>
      <c r="DSF86" s="10"/>
      <c r="DSG86" s="68"/>
      <c r="DSH86" s="20"/>
      <c r="DSI86" s="57"/>
      <c r="DSJ86" s="21"/>
      <c r="DSK86" s="22"/>
      <c r="DSL86" s="3"/>
      <c r="DSM86" s="5"/>
      <c r="DSN86" s="5"/>
      <c r="DSO86" s="8"/>
      <c r="DSP86" s="10"/>
      <c r="DSQ86" s="68"/>
      <c r="DSR86" s="20"/>
      <c r="DSS86" s="57"/>
      <c r="DST86" s="21"/>
      <c r="DSU86" s="22"/>
      <c r="DSV86" s="3"/>
      <c r="DSW86" s="5"/>
      <c r="DSX86" s="5"/>
      <c r="DSY86" s="8"/>
      <c r="DSZ86" s="10"/>
      <c r="DTA86" s="68"/>
      <c r="DTB86" s="20"/>
      <c r="DTC86" s="57"/>
      <c r="DTD86" s="21"/>
      <c r="DTE86" s="22"/>
      <c r="DTF86" s="3"/>
      <c r="DTG86" s="5"/>
      <c r="DTH86" s="5"/>
      <c r="DTI86" s="8"/>
      <c r="DTJ86" s="10"/>
      <c r="DTK86" s="68"/>
      <c r="DTL86" s="20"/>
      <c r="DTM86" s="57"/>
      <c r="DTN86" s="21"/>
      <c r="DTO86" s="22"/>
      <c r="DTP86" s="3"/>
      <c r="DTQ86" s="5"/>
      <c r="DTR86" s="5"/>
      <c r="DTS86" s="8"/>
      <c r="DTT86" s="10"/>
      <c r="DTU86" s="68"/>
      <c r="DTV86" s="20"/>
      <c r="DTW86" s="57"/>
      <c r="DTX86" s="21"/>
      <c r="DTY86" s="22"/>
      <c r="DTZ86" s="3"/>
      <c r="DUA86" s="5"/>
      <c r="DUB86" s="5"/>
      <c r="DUC86" s="8"/>
      <c r="DUD86" s="10"/>
      <c r="DUE86" s="68"/>
      <c r="DUF86" s="20"/>
      <c r="DUG86" s="57"/>
      <c r="DUH86" s="21"/>
      <c r="DUI86" s="22"/>
      <c r="DUJ86" s="3"/>
      <c r="DUK86" s="5"/>
      <c r="DUL86" s="5"/>
      <c r="DUM86" s="8"/>
      <c r="DUN86" s="10"/>
      <c r="DUO86" s="68"/>
      <c r="DUP86" s="20"/>
      <c r="DUQ86" s="57"/>
      <c r="DUR86" s="21"/>
      <c r="DUS86" s="22"/>
      <c r="DUT86" s="3"/>
      <c r="DUU86" s="5"/>
      <c r="DUV86" s="5"/>
      <c r="DUW86" s="8"/>
      <c r="DUX86" s="10"/>
      <c r="DUY86" s="68"/>
      <c r="DUZ86" s="20"/>
      <c r="DVA86" s="57"/>
      <c r="DVB86" s="21"/>
      <c r="DVC86" s="22"/>
      <c r="DVD86" s="3"/>
      <c r="DVE86" s="5"/>
      <c r="DVF86" s="5"/>
      <c r="DVG86" s="8"/>
      <c r="DVH86" s="10"/>
      <c r="DVI86" s="68"/>
      <c r="DVJ86" s="20"/>
      <c r="DVK86" s="57"/>
      <c r="DVL86" s="21"/>
      <c r="DVM86" s="22"/>
      <c r="DVN86" s="3"/>
      <c r="DVO86" s="5"/>
      <c r="DVP86" s="5"/>
      <c r="DVQ86" s="8"/>
      <c r="DVR86" s="10"/>
      <c r="DVS86" s="68"/>
      <c r="DVT86" s="20"/>
      <c r="DVU86" s="57"/>
      <c r="DVV86" s="21"/>
      <c r="DVW86" s="22"/>
      <c r="DVX86" s="3"/>
      <c r="DVY86" s="5"/>
      <c r="DVZ86" s="5"/>
      <c r="DWA86" s="8"/>
      <c r="DWB86" s="10"/>
      <c r="DWC86" s="68"/>
      <c r="DWD86" s="20"/>
      <c r="DWE86" s="57"/>
      <c r="DWF86" s="21"/>
      <c r="DWG86" s="22"/>
      <c r="DWH86" s="3"/>
      <c r="DWI86" s="5"/>
      <c r="DWJ86" s="5"/>
      <c r="DWK86" s="8"/>
      <c r="DWL86" s="10"/>
      <c r="DWM86" s="68"/>
      <c r="DWN86" s="20"/>
      <c r="DWO86" s="57"/>
      <c r="DWP86" s="21"/>
      <c r="DWQ86" s="22"/>
      <c r="DWR86" s="3"/>
      <c r="DWS86" s="5"/>
      <c r="DWT86" s="5"/>
      <c r="DWU86" s="8"/>
      <c r="DWV86" s="10"/>
      <c r="DWW86" s="68"/>
      <c r="DWX86" s="20"/>
      <c r="DWY86" s="57"/>
      <c r="DWZ86" s="21"/>
      <c r="DXA86" s="22"/>
      <c r="DXB86" s="3"/>
      <c r="DXC86" s="5"/>
      <c r="DXD86" s="5"/>
      <c r="DXE86" s="8"/>
      <c r="DXF86" s="10"/>
      <c r="DXG86" s="68"/>
      <c r="DXH86" s="20"/>
      <c r="DXI86" s="57"/>
      <c r="DXJ86" s="21"/>
      <c r="DXK86" s="22"/>
      <c r="DXL86" s="3"/>
      <c r="DXM86" s="5"/>
      <c r="DXN86" s="5"/>
      <c r="DXO86" s="8"/>
      <c r="DXP86" s="10"/>
      <c r="DXQ86" s="68"/>
      <c r="DXR86" s="20"/>
      <c r="DXS86" s="57"/>
      <c r="DXT86" s="21"/>
      <c r="DXU86" s="22"/>
      <c r="DXV86" s="3"/>
      <c r="DXW86" s="5"/>
      <c r="DXX86" s="5"/>
      <c r="DXY86" s="8"/>
      <c r="DXZ86" s="10"/>
      <c r="DYA86" s="68"/>
      <c r="DYB86" s="20"/>
      <c r="DYC86" s="57"/>
      <c r="DYD86" s="21"/>
      <c r="DYE86" s="22"/>
      <c r="DYF86" s="3"/>
      <c r="DYG86" s="5"/>
      <c r="DYH86" s="5"/>
      <c r="DYI86" s="8"/>
      <c r="DYJ86" s="10"/>
      <c r="DYK86" s="68"/>
      <c r="DYL86" s="20"/>
      <c r="DYM86" s="57"/>
      <c r="DYN86" s="21"/>
      <c r="DYO86" s="22"/>
      <c r="DYP86" s="3"/>
      <c r="DYQ86" s="5"/>
      <c r="DYR86" s="5"/>
      <c r="DYS86" s="8"/>
      <c r="DYT86" s="10"/>
      <c r="DYU86" s="68"/>
      <c r="DYV86" s="20"/>
      <c r="DYW86" s="57"/>
      <c r="DYX86" s="21"/>
      <c r="DYY86" s="22"/>
      <c r="DYZ86" s="3"/>
      <c r="DZA86" s="5"/>
      <c r="DZB86" s="5"/>
      <c r="DZC86" s="8"/>
      <c r="DZD86" s="10"/>
      <c r="DZE86" s="68"/>
      <c r="DZF86" s="20"/>
      <c r="DZG86" s="57"/>
      <c r="DZH86" s="21"/>
      <c r="DZI86" s="22"/>
      <c r="DZJ86" s="3"/>
      <c r="DZK86" s="5"/>
      <c r="DZL86" s="5"/>
      <c r="DZM86" s="8"/>
      <c r="DZN86" s="10"/>
      <c r="DZO86" s="68"/>
      <c r="DZP86" s="20"/>
      <c r="DZQ86" s="57"/>
      <c r="DZR86" s="21"/>
      <c r="DZS86" s="22"/>
      <c r="DZT86" s="3"/>
      <c r="DZU86" s="5"/>
      <c r="DZV86" s="5"/>
      <c r="DZW86" s="8"/>
      <c r="DZX86" s="10"/>
      <c r="DZY86" s="68"/>
      <c r="DZZ86" s="20"/>
      <c r="EAA86" s="57"/>
      <c r="EAB86" s="21"/>
      <c r="EAC86" s="22"/>
      <c r="EAD86" s="3"/>
      <c r="EAE86" s="5"/>
      <c r="EAF86" s="5"/>
      <c r="EAG86" s="8"/>
      <c r="EAH86" s="10"/>
      <c r="EAI86" s="68"/>
      <c r="EAJ86" s="20"/>
      <c r="EAK86" s="57"/>
      <c r="EAL86" s="21"/>
      <c r="EAM86" s="22"/>
      <c r="EAN86" s="3"/>
      <c r="EAO86" s="5"/>
      <c r="EAP86" s="5"/>
      <c r="EAQ86" s="8"/>
      <c r="EAR86" s="10"/>
      <c r="EAS86" s="68"/>
      <c r="EAT86" s="20"/>
      <c r="EAU86" s="57"/>
      <c r="EAV86" s="21"/>
      <c r="EAW86" s="22"/>
      <c r="EAX86" s="3"/>
      <c r="EAY86" s="5"/>
      <c r="EAZ86" s="5"/>
      <c r="EBA86" s="8"/>
      <c r="EBB86" s="10"/>
      <c r="EBC86" s="68"/>
      <c r="EBD86" s="20"/>
      <c r="EBE86" s="57"/>
      <c r="EBF86" s="21"/>
      <c r="EBG86" s="22"/>
      <c r="EBH86" s="3"/>
      <c r="EBI86" s="5"/>
      <c r="EBJ86" s="5"/>
      <c r="EBK86" s="8"/>
      <c r="EBL86" s="10"/>
      <c r="EBM86" s="68"/>
      <c r="EBN86" s="20"/>
      <c r="EBO86" s="57"/>
      <c r="EBP86" s="21"/>
      <c r="EBQ86" s="22"/>
      <c r="EBR86" s="3"/>
      <c r="EBS86" s="5"/>
      <c r="EBT86" s="5"/>
      <c r="EBU86" s="8"/>
      <c r="EBV86" s="10"/>
      <c r="EBW86" s="68"/>
      <c r="EBX86" s="20"/>
      <c r="EBY86" s="57"/>
      <c r="EBZ86" s="21"/>
      <c r="ECA86" s="22"/>
      <c r="ECB86" s="3"/>
      <c r="ECC86" s="5"/>
      <c r="ECD86" s="5"/>
      <c r="ECE86" s="8"/>
      <c r="ECF86" s="10"/>
      <c r="ECG86" s="68"/>
      <c r="ECH86" s="20"/>
      <c r="ECI86" s="57"/>
      <c r="ECJ86" s="21"/>
      <c r="ECK86" s="22"/>
      <c r="ECL86" s="3"/>
      <c r="ECM86" s="5"/>
      <c r="ECN86" s="5"/>
      <c r="ECO86" s="8"/>
      <c r="ECP86" s="10"/>
      <c r="ECQ86" s="68"/>
      <c r="ECR86" s="20"/>
      <c r="ECS86" s="57"/>
      <c r="ECT86" s="21"/>
      <c r="ECU86" s="22"/>
      <c r="ECV86" s="3"/>
      <c r="ECW86" s="5"/>
      <c r="ECX86" s="5"/>
      <c r="ECY86" s="8"/>
      <c r="ECZ86" s="10"/>
      <c r="EDA86" s="68"/>
      <c r="EDB86" s="20"/>
      <c r="EDC86" s="57"/>
      <c r="EDD86" s="21"/>
      <c r="EDE86" s="22"/>
      <c r="EDF86" s="3"/>
      <c r="EDG86" s="5"/>
      <c r="EDH86" s="5"/>
      <c r="EDI86" s="8"/>
      <c r="EDJ86" s="10"/>
      <c r="EDK86" s="68"/>
      <c r="EDL86" s="20"/>
      <c r="EDM86" s="57"/>
      <c r="EDN86" s="21"/>
      <c r="EDO86" s="22"/>
      <c r="EDP86" s="3"/>
      <c r="EDQ86" s="5"/>
      <c r="EDR86" s="5"/>
      <c r="EDS86" s="8"/>
      <c r="EDT86" s="10"/>
      <c r="EDU86" s="68"/>
      <c r="EDV86" s="20"/>
      <c r="EDW86" s="57"/>
      <c r="EDX86" s="21"/>
      <c r="EDY86" s="22"/>
      <c r="EDZ86" s="3"/>
      <c r="EEA86" s="5"/>
      <c r="EEB86" s="5"/>
      <c r="EEC86" s="8"/>
      <c r="EED86" s="10"/>
      <c r="EEE86" s="68"/>
      <c r="EEF86" s="20"/>
      <c r="EEG86" s="57"/>
      <c r="EEH86" s="21"/>
      <c r="EEI86" s="22"/>
      <c r="EEJ86" s="3"/>
      <c r="EEK86" s="5"/>
      <c r="EEL86" s="5"/>
      <c r="EEM86" s="8"/>
      <c r="EEN86" s="10"/>
      <c r="EEO86" s="68"/>
      <c r="EEP86" s="20"/>
      <c r="EEQ86" s="57"/>
      <c r="EER86" s="21"/>
      <c r="EES86" s="22"/>
      <c r="EET86" s="3"/>
      <c r="EEU86" s="5"/>
      <c r="EEV86" s="5"/>
      <c r="EEW86" s="8"/>
      <c r="EEX86" s="10"/>
      <c r="EEY86" s="68"/>
      <c r="EEZ86" s="20"/>
      <c r="EFA86" s="57"/>
      <c r="EFB86" s="21"/>
      <c r="EFC86" s="22"/>
      <c r="EFD86" s="3"/>
      <c r="EFE86" s="5"/>
      <c r="EFF86" s="5"/>
      <c r="EFG86" s="8"/>
      <c r="EFH86" s="10"/>
      <c r="EFI86" s="68"/>
      <c r="EFJ86" s="20"/>
      <c r="EFK86" s="57"/>
      <c r="EFL86" s="21"/>
      <c r="EFM86" s="22"/>
      <c r="EFN86" s="3"/>
      <c r="EFO86" s="5"/>
      <c r="EFP86" s="5"/>
      <c r="EFQ86" s="8"/>
      <c r="EFR86" s="10"/>
      <c r="EFS86" s="68"/>
      <c r="EFT86" s="20"/>
      <c r="EFU86" s="57"/>
      <c r="EFV86" s="21"/>
      <c r="EFW86" s="22"/>
      <c r="EFX86" s="3"/>
      <c r="EFY86" s="5"/>
      <c r="EFZ86" s="5"/>
      <c r="EGA86" s="8"/>
      <c r="EGB86" s="10"/>
      <c r="EGC86" s="68"/>
      <c r="EGD86" s="20"/>
      <c r="EGE86" s="57"/>
      <c r="EGF86" s="21"/>
      <c r="EGG86" s="22"/>
      <c r="EGH86" s="3"/>
      <c r="EGI86" s="5"/>
      <c r="EGJ86" s="5"/>
      <c r="EGK86" s="8"/>
      <c r="EGL86" s="10"/>
      <c r="EGM86" s="68"/>
      <c r="EGN86" s="20"/>
      <c r="EGO86" s="57"/>
      <c r="EGP86" s="21"/>
      <c r="EGQ86" s="22"/>
      <c r="EGR86" s="3"/>
      <c r="EGS86" s="5"/>
      <c r="EGT86" s="5"/>
      <c r="EGU86" s="8"/>
      <c r="EGV86" s="10"/>
      <c r="EGW86" s="68"/>
      <c r="EGX86" s="20"/>
      <c r="EGY86" s="57"/>
      <c r="EGZ86" s="21"/>
      <c r="EHA86" s="22"/>
      <c r="EHB86" s="3"/>
      <c r="EHC86" s="5"/>
      <c r="EHD86" s="5"/>
      <c r="EHE86" s="8"/>
      <c r="EHF86" s="10"/>
      <c r="EHG86" s="68"/>
      <c r="EHH86" s="20"/>
      <c r="EHI86" s="57"/>
      <c r="EHJ86" s="21"/>
      <c r="EHK86" s="22"/>
      <c r="EHL86" s="3"/>
      <c r="EHM86" s="5"/>
      <c r="EHN86" s="5"/>
      <c r="EHO86" s="8"/>
      <c r="EHP86" s="10"/>
      <c r="EHQ86" s="68"/>
      <c r="EHR86" s="20"/>
      <c r="EHS86" s="57"/>
      <c r="EHT86" s="21"/>
      <c r="EHU86" s="22"/>
      <c r="EHV86" s="3"/>
      <c r="EHW86" s="5"/>
      <c r="EHX86" s="5"/>
      <c r="EHY86" s="8"/>
      <c r="EHZ86" s="10"/>
      <c r="EIA86" s="68"/>
      <c r="EIB86" s="20"/>
      <c r="EIC86" s="57"/>
      <c r="EID86" s="21"/>
      <c r="EIE86" s="22"/>
      <c r="EIF86" s="3"/>
      <c r="EIG86" s="5"/>
      <c r="EIH86" s="5"/>
      <c r="EII86" s="8"/>
      <c r="EIJ86" s="10"/>
      <c r="EIK86" s="68"/>
      <c r="EIL86" s="20"/>
      <c r="EIM86" s="57"/>
      <c r="EIN86" s="21"/>
      <c r="EIO86" s="22"/>
      <c r="EIP86" s="3"/>
      <c r="EIQ86" s="5"/>
      <c r="EIR86" s="5"/>
      <c r="EIS86" s="8"/>
      <c r="EIT86" s="10"/>
      <c r="EIU86" s="68"/>
      <c r="EIV86" s="20"/>
      <c r="EIW86" s="57"/>
      <c r="EIX86" s="21"/>
      <c r="EIY86" s="22"/>
      <c r="EIZ86" s="3"/>
      <c r="EJA86" s="5"/>
      <c r="EJB86" s="5"/>
      <c r="EJC86" s="8"/>
      <c r="EJD86" s="10"/>
      <c r="EJE86" s="68"/>
      <c r="EJF86" s="20"/>
      <c r="EJG86" s="57"/>
      <c r="EJH86" s="21"/>
      <c r="EJI86" s="22"/>
      <c r="EJJ86" s="3"/>
      <c r="EJK86" s="5"/>
      <c r="EJL86" s="5"/>
      <c r="EJM86" s="8"/>
      <c r="EJN86" s="10"/>
      <c r="EJO86" s="68"/>
      <c r="EJP86" s="20"/>
      <c r="EJQ86" s="57"/>
      <c r="EJR86" s="21"/>
      <c r="EJS86" s="22"/>
      <c r="EJT86" s="3"/>
      <c r="EJU86" s="5"/>
      <c r="EJV86" s="5"/>
      <c r="EJW86" s="8"/>
      <c r="EJX86" s="10"/>
      <c r="EJY86" s="68"/>
      <c r="EJZ86" s="20"/>
      <c r="EKA86" s="57"/>
      <c r="EKB86" s="21"/>
      <c r="EKC86" s="22"/>
      <c r="EKD86" s="3"/>
      <c r="EKE86" s="5"/>
      <c r="EKF86" s="5"/>
      <c r="EKG86" s="8"/>
      <c r="EKH86" s="10"/>
      <c r="EKI86" s="68"/>
      <c r="EKJ86" s="20"/>
      <c r="EKK86" s="57"/>
      <c r="EKL86" s="21"/>
      <c r="EKM86" s="22"/>
      <c r="EKN86" s="3"/>
      <c r="EKO86" s="5"/>
      <c r="EKP86" s="5"/>
      <c r="EKQ86" s="8"/>
      <c r="EKR86" s="10"/>
      <c r="EKS86" s="68"/>
      <c r="EKT86" s="20"/>
      <c r="EKU86" s="57"/>
      <c r="EKV86" s="21"/>
      <c r="EKW86" s="22"/>
      <c r="EKX86" s="3"/>
      <c r="EKY86" s="5"/>
      <c r="EKZ86" s="5"/>
      <c r="ELA86" s="8"/>
      <c r="ELB86" s="10"/>
      <c r="ELC86" s="68"/>
      <c r="ELD86" s="20"/>
      <c r="ELE86" s="57"/>
      <c r="ELF86" s="21"/>
      <c r="ELG86" s="22"/>
      <c r="ELH86" s="3"/>
      <c r="ELI86" s="5"/>
      <c r="ELJ86" s="5"/>
      <c r="ELK86" s="8"/>
      <c r="ELL86" s="10"/>
      <c r="ELM86" s="68"/>
      <c r="ELN86" s="20"/>
      <c r="ELO86" s="57"/>
      <c r="ELP86" s="21"/>
      <c r="ELQ86" s="22"/>
      <c r="ELR86" s="3"/>
      <c r="ELS86" s="5"/>
      <c r="ELT86" s="5"/>
      <c r="ELU86" s="8"/>
      <c r="ELV86" s="10"/>
      <c r="ELW86" s="68"/>
      <c r="ELX86" s="20"/>
      <c r="ELY86" s="57"/>
      <c r="ELZ86" s="21"/>
      <c r="EMA86" s="22"/>
      <c r="EMB86" s="3"/>
      <c r="EMC86" s="5"/>
      <c r="EMD86" s="5"/>
      <c r="EME86" s="8"/>
      <c r="EMF86" s="10"/>
      <c r="EMG86" s="68"/>
      <c r="EMH86" s="20"/>
      <c r="EMI86" s="57"/>
      <c r="EMJ86" s="21"/>
      <c r="EMK86" s="22"/>
      <c r="EML86" s="3"/>
      <c r="EMM86" s="5"/>
      <c r="EMN86" s="5"/>
      <c r="EMO86" s="8"/>
      <c r="EMP86" s="10"/>
      <c r="EMQ86" s="68"/>
      <c r="EMR86" s="20"/>
      <c r="EMS86" s="57"/>
      <c r="EMT86" s="21"/>
      <c r="EMU86" s="22"/>
      <c r="EMV86" s="3"/>
      <c r="EMW86" s="5"/>
      <c r="EMX86" s="5"/>
      <c r="EMY86" s="8"/>
      <c r="EMZ86" s="10"/>
      <c r="ENA86" s="68"/>
      <c r="ENB86" s="20"/>
      <c r="ENC86" s="57"/>
      <c r="END86" s="21"/>
      <c r="ENE86" s="22"/>
      <c r="ENF86" s="3"/>
      <c r="ENG86" s="5"/>
      <c r="ENH86" s="5"/>
      <c r="ENI86" s="8"/>
      <c r="ENJ86" s="10"/>
      <c r="ENK86" s="68"/>
      <c r="ENL86" s="20"/>
      <c r="ENM86" s="57"/>
      <c r="ENN86" s="21"/>
      <c r="ENO86" s="22"/>
      <c r="ENP86" s="3"/>
      <c r="ENQ86" s="5"/>
      <c r="ENR86" s="5"/>
      <c r="ENS86" s="8"/>
      <c r="ENT86" s="10"/>
      <c r="ENU86" s="68"/>
      <c r="ENV86" s="20"/>
      <c r="ENW86" s="57"/>
      <c r="ENX86" s="21"/>
      <c r="ENY86" s="22"/>
      <c r="ENZ86" s="3"/>
      <c r="EOA86" s="5"/>
      <c r="EOB86" s="5"/>
      <c r="EOC86" s="8"/>
      <c r="EOD86" s="10"/>
      <c r="EOE86" s="68"/>
      <c r="EOF86" s="20"/>
      <c r="EOG86" s="57"/>
      <c r="EOH86" s="21"/>
      <c r="EOI86" s="22"/>
      <c r="EOJ86" s="3"/>
      <c r="EOK86" s="5"/>
      <c r="EOL86" s="5"/>
      <c r="EOM86" s="8"/>
      <c r="EON86" s="10"/>
      <c r="EOO86" s="68"/>
      <c r="EOP86" s="20"/>
      <c r="EOQ86" s="57"/>
      <c r="EOR86" s="21"/>
      <c r="EOS86" s="22"/>
      <c r="EOT86" s="3"/>
      <c r="EOU86" s="5"/>
      <c r="EOV86" s="5"/>
      <c r="EOW86" s="8"/>
      <c r="EOX86" s="10"/>
      <c r="EOY86" s="68"/>
      <c r="EOZ86" s="20"/>
      <c r="EPA86" s="57"/>
      <c r="EPB86" s="21"/>
      <c r="EPC86" s="22"/>
      <c r="EPD86" s="3"/>
      <c r="EPE86" s="5"/>
      <c r="EPF86" s="5"/>
      <c r="EPG86" s="8"/>
      <c r="EPH86" s="10"/>
      <c r="EPI86" s="68"/>
      <c r="EPJ86" s="20"/>
      <c r="EPK86" s="57"/>
      <c r="EPL86" s="21"/>
      <c r="EPM86" s="22"/>
      <c r="EPN86" s="3"/>
      <c r="EPO86" s="5"/>
      <c r="EPP86" s="5"/>
      <c r="EPQ86" s="8"/>
      <c r="EPR86" s="10"/>
      <c r="EPS86" s="68"/>
      <c r="EPT86" s="20"/>
      <c r="EPU86" s="57"/>
      <c r="EPV86" s="21"/>
      <c r="EPW86" s="22"/>
      <c r="EPX86" s="3"/>
      <c r="EPY86" s="5"/>
      <c r="EPZ86" s="5"/>
      <c r="EQA86" s="8"/>
      <c r="EQB86" s="10"/>
      <c r="EQC86" s="68"/>
      <c r="EQD86" s="20"/>
      <c r="EQE86" s="57"/>
      <c r="EQF86" s="21"/>
      <c r="EQG86" s="22"/>
      <c r="EQH86" s="3"/>
      <c r="EQI86" s="5"/>
      <c r="EQJ86" s="5"/>
      <c r="EQK86" s="8"/>
      <c r="EQL86" s="10"/>
      <c r="EQM86" s="68"/>
      <c r="EQN86" s="20"/>
      <c r="EQO86" s="57"/>
      <c r="EQP86" s="21"/>
      <c r="EQQ86" s="22"/>
      <c r="EQR86" s="3"/>
      <c r="EQS86" s="5"/>
      <c r="EQT86" s="5"/>
      <c r="EQU86" s="8"/>
      <c r="EQV86" s="10"/>
      <c r="EQW86" s="68"/>
      <c r="EQX86" s="20"/>
      <c r="EQY86" s="57"/>
      <c r="EQZ86" s="21"/>
      <c r="ERA86" s="22"/>
      <c r="ERB86" s="3"/>
      <c r="ERC86" s="5"/>
      <c r="ERD86" s="5"/>
      <c r="ERE86" s="8"/>
      <c r="ERF86" s="10"/>
      <c r="ERG86" s="68"/>
      <c r="ERH86" s="20"/>
      <c r="ERI86" s="57"/>
      <c r="ERJ86" s="21"/>
      <c r="ERK86" s="22"/>
      <c r="ERL86" s="3"/>
      <c r="ERM86" s="5"/>
      <c r="ERN86" s="5"/>
      <c r="ERO86" s="8"/>
      <c r="ERP86" s="10"/>
      <c r="ERQ86" s="68"/>
      <c r="ERR86" s="20"/>
      <c r="ERS86" s="57"/>
      <c r="ERT86" s="21"/>
      <c r="ERU86" s="22"/>
      <c r="ERV86" s="3"/>
      <c r="ERW86" s="5"/>
      <c r="ERX86" s="5"/>
      <c r="ERY86" s="8"/>
      <c r="ERZ86" s="10"/>
      <c r="ESA86" s="68"/>
      <c r="ESB86" s="20"/>
      <c r="ESC86" s="57"/>
      <c r="ESD86" s="21"/>
      <c r="ESE86" s="22"/>
      <c r="ESF86" s="3"/>
      <c r="ESG86" s="5"/>
      <c r="ESH86" s="5"/>
      <c r="ESI86" s="8"/>
      <c r="ESJ86" s="10"/>
      <c r="ESK86" s="68"/>
      <c r="ESL86" s="20"/>
      <c r="ESM86" s="57"/>
      <c r="ESN86" s="21"/>
      <c r="ESO86" s="22"/>
      <c r="ESP86" s="3"/>
      <c r="ESQ86" s="5"/>
      <c r="ESR86" s="5"/>
      <c r="ESS86" s="8"/>
      <c r="EST86" s="10"/>
      <c r="ESU86" s="68"/>
      <c r="ESV86" s="20"/>
      <c r="ESW86" s="57"/>
      <c r="ESX86" s="21"/>
      <c r="ESY86" s="22"/>
      <c r="ESZ86" s="3"/>
      <c r="ETA86" s="5"/>
      <c r="ETB86" s="5"/>
      <c r="ETC86" s="8"/>
      <c r="ETD86" s="10"/>
      <c r="ETE86" s="68"/>
      <c r="ETF86" s="20"/>
      <c r="ETG86" s="57"/>
      <c r="ETH86" s="21"/>
      <c r="ETI86" s="22"/>
      <c r="ETJ86" s="3"/>
      <c r="ETK86" s="5"/>
      <c r="ETL86" s="5"/>
      <c r="ETM86" s="8"/>
      <c r="ETN86" s="10"/>
      <c r="ETO86" s="68"/>
      <c r="ETP86" s="20"/>
      <c r="ETQ86" s="57"/>
      <c r="ETR86" s="21"/>
      <c r="ETS86" s="22"/>
      <c r="ETT86" s="3"/>
      <c r="ETU86" s="5"/>
      <c r="ETV86" s="5"/>
      <c r="ETW86" s="8"/>
      <c r="ETX86" s="10"/>
      <c r="ETY86" s="68"/>
      <c r="ETZ86" s="20"/>
      <c r="EUA86" s="57"/>
      <c r="EUB86" s="21"/>
      <c r="EUC86" s="22"/>
      <c r="EUD86" s="3"/>
      <c r="EUE86" s="5"/>
      <c r="EUF86" s="5"/>
      <c r="EUG86" s="8"/>
      <c r="EUH86" s="10"/>
      <c r="EUI86" s="68"/>
      <c r="EUJ86" s="20"/>
      <c r="EUK86" s="57"/>
      <c r="EUL86" s="21"/>
      <c r="EUM86" s="22"/>
      <c r="EUN86" s="3"/>
      <c r="EUO86" s="5"/>
      <c r="EUP86" s="5"/>
      <c r="EUQ86" s="8"/>
      <c r="EUR86" s="10"/>
      <c r="EUS86" s="68"/>
      <c r="EUT86" s="20"/>
      <c r="EUU86" s="57"/>
      <c r="EUV86" s="21"/>
      <c r="EUW86" s="22"/>
      <c r="EUX86" s="3"/>
      <c r="EUY86" s="5"/>
      <c r="EUZ86" s="5"/>
      <c r="EVA86" s="8"/>
      <c r="EVB86" s="10"/>
      <c r="EVC86" s="68"/>
      <c r="EVD86" s="20"/>
      <c r="EVE86" s="57"/>
      <c r="EVF86" s="21"/>
      <c r="EVG86" s="22"/>
      <c r="EVH86" s="3"/>
      <c r="EVI86" s="5"/>
      <c r="EVJ86" s="5"/>
      <c r="EVK86" s="8"/>
      <c r="EVL86" s="10"/>
      <c r="EVM86" s="68"/>
      <c r="EVN86" s="20"/>
      <c r="EVO86" s="57"/>
      <c r="EVP86" s="21"/>
      <c r="EVQ86" s="22"/>
      <c r="EVR86" s="3"/>
      <c r="EVS86" s="5"/>
      <c r="EVT86" s="5"/>
      <c r="EVU86" s="8"/>
      <c r="EVV86" s="10"/>
      <c r="EVW86" s="68"/>
      <c r="EVX86" s="20"/>
      <c r="EVY86" s="57"/>
      <c r="EVZ86" s="21"/>
      <c r="EWA86" s="22"/>
      <c r="EWB86" s="3"/>
      <c r="EWC86" s="5"/>
      <c r="EWD86" s="5"/>
      <c r="EWE86" s="8"/>
      <c r="EWF86" s="10"/>
      <c r="EWG86" s="68"/>
      <c r="EWH86" s="20"/>
      <c r="EWI86" s="57"/>
      <c r="EWJ86" s="21"/>
      <c r="EWK86" s="22"/>
      <c r="EWL86" s="3"/>
      <c r="EWM86" s="5"/>
      <c r="EWN86" s="5"/>
      <c r="EWO86" s="8"/>
      <c r="EWP86" s="10"/>
      <c r="EWQ86" s="68"/>
      <c r="EWR86" s="20"/>
      <c r="EWS86" s="57"/>
      <c r="EWT86" s="21"/>
      <c r="EWU86" s="22"/>
      <c r="EWV86" s="3"/>
      <c r="EWW86" s="5"/>
      <c r="EWX86" s="5"/>
      <c r="EWY86" s="8"/>
      <c r="EWZ86" s="10"/>
      <c r="EXA86" s="68"/>
      <c r="EXB86" s="20"/>
      <c r="EXC86" s="57"/>
      <c r="EXD86" s="21"/>
      <c r="EXE86" s="22"/>
      <c r="EXF86" s="3"/>
      <c r="EXG86" s="5"/>
      <c r="EXH86" s="5"/>
      <c r="EXI86" s="8"/>
      <c r="EXJ86" s="10"/>
      <c r="EXK86" s="68"/>
      <c r="EXL86" s="20"/>
      <c r="EXM86" s="57"/>
      <c r="EXN86" s="21"/>
      <c r="EXO86" s="22"/>
      <c r="EXP86" s="3"/>
      <c r="EXQ86" s="5"/>
      <c r="EXR86" s="5"/>
      <c r="EXS86" s="8"/>
      <c r="EXT86" s="10"/>
      <c r="EXU86" s="68"/>
      <c r="EXV86" s="20"/>
      <c r="EXW86" s="57"/>
      <c r="EXX86" s="21"/>
      <c r="EXY86" s="22"/>
      <c r="EXZ86" s="3"/>
      <c r="EYA86" s="5"/>
      <c r="EYB86" s="5"/>
      <c r="EYC86" s="8"/>
      <c r="EYD86" s="10"/>
      <c r="EYE86" s="68"/>
      <c r="EYF86" s="20"/>
      <c r="EYG86" s="57"/>
      <c r="EYH86" s="21"/>
      <c r="EYI86" s="22"/>
      <c r="EYJ86" s="3"/>
      <c r="EYK86" s="5"/>
      <c r="EYL86" s="5"/>
      <c r="EYM86" s="8"/>
      <c r="EYN86" s="10"/>
      <c r="EYO86" s="68"/>
      <c r="EYP86" s="20"/>
      <c r="EYQ86" s="57"/>
      <c r="EYR86" s="21"/>
      <c r="EYS86" s="22"/>
      <c r="EYT86" s="3"/>
      <c r="EYU86" s="5"/>
      <c r="EYV86" s="5"/>
      <c r="EYW86" s="8"/>
      <c r="EYX86" s="10"/>
      <c r="EYY86" s="68"/>
      <c r="EYZ86" s="20"/>
      <c r="EZA86" s="57"/>
      <c r="EZB86" s="21"/>
      <c r="EZC86" s="22"/>
      <c r="EZD86" s="3"/>
      <c r="EZE86" s="5"/>
      <c r="EZF86" s="5"/>
      <c r="EZG86" s="8"/>
      <c r="EZH86" s="10"/>
      <c r="EZI86" s="68"/>
      <c r="EZJ86" s="20"/>
      <c r="EZK86" s="57"/>
      <c r="EZL86" s="21"/>
      <c r="EZM86" s="22"/>
      <c r="EZN86" s="3"/>
      <c r="EZO86" s="5"/>
      <c r="EZP86" s="5"/>
      <c r="EZQ86" s="8"/>
      <c r="EZR86" s="10"/>
      <c r="EZS86" s="68"/>
      <c r="EZT86" s="20"/>
      <c r="EZU86" s="57"/>
      <c r="EZV86" s="21"/>
      <c r="EZW86" s="22"/>
      <c r="EZX86" s="3"/>
      <c r="EZY86" s="5"/>
      <c r="EZZ86" s="5"/>
      <c r="FAA86" s="8"/>
      <c r="FAB86" s="10"/>
      <c r="FAC86" s="68"/>
      <c r="FAD86" s="20"/>
      <c r="FAE86" s="57"/>
      <c r="FAF86" s="21"/>
      <c r="FAG86" s="22"/>
      <c r="FAH86" s="3"/>
      <c r="FAI86" s="5"/>
      <c r="FAJ86" s="5"/>
      <c r="FAK86" s="8"/>
      <c r="FAL86" s="10"/>
      <c r="FAM86" s="68"/>
      <c r="FAN86" s="20"/>
      <c r="FAO86" s="57"/>
      <c r="FAP86" s="21"/>
      <c r="FAQ86" s="22"/>
      <c r="FAR86" s="3"/>
      <c r="FAS86" s="5"/>
      <c r="FAT86" s="5"/>
      <c r="FAU86" s="8"/>
      <c r="FAV86" s="10"/>
      <c r="FAW86" s="68"/>
      <c r="FAX86" s="20"/>
      <c r="FAY86" s="57"/>
      <c r="FAZ86" s="21"/>
      <c r="FBA86" s="22"/>
      <c r="FBB86" s="3"/>
      <c r="FBC86" s="5"/>
      <c r="FBD86" s="5"/>
      <c r="FBE86" s="8"/>
      <c r="FBF86" s="10"/>
      <c r="FBG86" s="68"/>
      <c r="FBH86" s="20"/>
      <c r="FBI86" s="57"/>
      <c r="FBJ86" s="21"/>
      <c r="FBK86" s="22"/>
      <c r="FBL86" s="3"/>
      <c r="FBM86" s="5"/>
      <c r="FBN86" s="5"/>
      <c r="FBO86" s="8"/>
      <c r="FBP86" s="10"/>
      <c r="FBQ86" s="68"/>
      <c r="FBR86" s="20"/>
      <c r="FBS86" s="57"/>
      <c r="FBT86" s="21"/>
      <c r="FBU86" s="22"/>
      <c r="FBV86" s="3"/>
      <c r="FBW86" s="5"/>
      <c r="FBX86" s="5"/>
      <c r="FBY86" s="8"/>
      <c r="FBZ86" s="10"/>
      <c r="FCA86" s="68"/>
      <c r="FCB86" s="20"/>
      <c r="FCC86" s="57"/>
      <c r="FCD86" s="21"/>
      <c r="FCE86" s="22"/>
      <c r="FCF86" s="3"/>
      <c r="FCG86" s="5"/>
      <c r="FCH86" s="5"/>
      <c r="FCI86" s="8"/>
      <c r="FCJ86" s="10"/>
      <c r="FCK86" s="68"/>
      <c r="FCL86" s="20"/>
      <c r="FCM86" s="57"/>
      <c r="FCN86" s="21"/>
      <c r="FCO86" s="22"/>
      <c r="FCP86" s="3"/>
      <c r="FCQ86" s="5"/>
      <c r="FCR86" s="5"/>
      <c r="FCS86" s="8"/>
      <c r="FCT86" s="10"/>
      <c r="FCU86" s="68"/>
      <c r="FCV86" s="20"/>
      <c r="FCW86" s="57"/>
      <c r="FCX86" s="21"/>
      <c r="FCY86" s="22"/>
      <c r="FCZ86" s="3"/>
      <c r="FDA86" s="5"/>
      <c r="FDB86" s="5"/>
      <c r="FDC86" s="8"/>
      <c r="FDD86" s="10"/>
      <c r="FDE86" s="68"/>
      <c r="FDF86" s="20"/>
      <c r="FDG86" s="57"/>
      <c r="FDH86" s="21"/>
      <c r="FDI86" s="22"/>
      <c r="FDJ86" s="3"/>
      <c r="FDK86" s="5"/>
      <c r="FDL86" s="5"/>
      <c r="FDM86" s="8"/>
      <c r="FDN86" s="10"/>
      <c r="FDO86" s="68"/>
      <c r="FDP86" s="20"/>
      <c r="FDQ86" s="57"/>
      <c r="FDR86" s="21"/>
      <c r="FDS86" s="22"/>
      <c r="FDT86" s="3"/>
      <c r="FDU86" s="5"/>
      <c r="FDV86" s="5"/>
      <c r="FDW86" s="8"/>
      <c r="FDX86" s="10"/>
      <c r="FDY86" s="68"/>
      <c r="FDZ86" s="20"/>
      <c r="FEA86" s="57"/>
      <c r="FEB86" s="21"/>
      <c r="FEC86" s="22"/>
      <c r="FED86" s="3"/>
      <c r="FEE86" s="5"/>
      <c r="FEF86" s="5"/>
      <c r="FEG86" s="8"/>
      <c r="FEH86" s="10"/>
      <c r="FEI86" s="68"/>
      <c r="FEJ86" s="20"/>
      <c r="FEK86" s="57"/>
      <c r="FEL86" s="21"/>
      <c r="FEM86" s="22"/>
      <c r="FEN86" s="3"/>
      <c r="FEO86" s="5"/>
      <c r="FEP86" s="5"/>
      <c r="FEQ86" s="8"/>
      <c r="FER86" s="10"/>
      <c r="FES86" s="68"/>
      <c r="FET86" s="20"/>
      <c r="FEU86" s="57"/>
      <c r="FEV86" s="21"/>
      <c r="FEW86" s="22"/>
      <c r="FEX86" s="3"/>
      <c r="FEY86" s="5"/>
      <c r="FEZ86" s="5"/>
      <c r="FFA86" s="8"/>
      <c r="FFB86" s="10"/>
      <c r="FFC86" s="68"/>
      <c r="FFD86" s="20"/>
      <c r="FFE86" s="57"/>
      <c r="FFF86" s="21"/>
      <c r="FFG86" s="22"/>
      <c r="FFH86" s="3"/>
      <c r="FFI86" s="5"/>
      <c r="FFJ86" s="5"/>
      <c r="FFK86" s="8"/>
      <c r="FFL86" s="10"/>
      <c r="FFM86" s="68"/>
      <c r="FFN86" s="20"/>
      <c r="FFO86" s="57"/>
      <c r="FFP86" s="21"/>
      <c r="FFQ86" s="22"/>
      <c r="FFR86" s="3"/>
      <c r="FFS86" s="5"/>
      <c r="FFT86" s="5"/>
      <c r="FFU86" s="8"/>
      <c r="FFV86" s="10"/>
      <c r="FFW86" s="68"/>
      <c r="FFX86" s="20"/>
      <c r="FFY86" s="57"/>
      <c r="FFZ86" s="21"/>
      <c r="FGA86" s="22"/>
      <c r="FGB86" s="3"/>
      <c r="FGC86" s="5"/>
      <c r="FGD86" s="5"/>
      <c r="FGE86" s="8"/>
      <c r="FGF86" s="10"/>
      <c r="FGG86" s="68"/>
      <c r="FGH86" s="20"/>
      <c r="FGI86" s="57"/>
      <c r="FGJ86" s="21"/>
      <c r="FGK86" s="22"/>
      <c r="FGL86" s="3"/>
      <c r="FGM86" s="5"/>
      <c r="FGN86" s="5"/>
      <c r="FGO86" s="8"/>
      <c r="FGP86" s="10"/>
      <c r="FGQ86" s="68"/>
      <c r="FGR86" s="20"/>
      <c r="FGS86" s="57"/>
      <c r="FGT86" s="21"/>
      <c r="FGU86" s="22"/>
      <c r="FGV86" s="3"/>
      <c r="FGW86" s="5"/>
      <c r="FGX86" s="5"/>
      <c r="FGY86" s="8"/>
      <c r="FGZ86" s="10"/>
      <c r="FHA86" s="68"/>
      <c r="FHB86" s="20"/>
      <c r="FHC86" s="57"/>
      <c r="FHD86" s="21"/>
      <c r="FHE86" s="22"/>
      <c r="FHF86" s="3"/>
      <c r="FHG86" s="5"/>
      <c r="FHH86" s="5"/>
      <c r="FHI86" s="8"/>
      <c r="FHJ86" s="10"/>
      <c r="FHK86" s="68"/>
      <c r="FHL86" s="20"/>
      <c r="FHM86" s="57"/>
      <c r="FHN86" s="21"/>
      <c r="FHO86" s="22"/>
      <c r="FHP86" s="3"/>
      <c r="FHQ86" s="5"/>
      <c r="FHR86" s="5"/>
      <c r="FHS86" s="8"/>
      <c r="FHT86" s="10"/>
      <c r="FHU86" s="68"/>
      <c r="FHV86" s="20"/>
      <c r="FHW86" s="57"/>
      <c r="FHX86" s="21"/>
      <c r="FHY86" s="22"/>
      <c r="FHZ86" s="3"/>
      <c r="FIA86" s="5"/>
      <c r="FIB86" s="5"/>
      <c r="FIC86" s="8"/>
      <c r="FID86" s="10"/>
      <c r="FIE86" s="68"/>
      <c r="FIF86" s="20"/>
      <c r="FIG86" s="57"/>
      <c r="FIH86" s="21"/>
      <c r="FII86" s="22"/>
      <c r="FIJ86" s="3"/>
      <c r="FIK86" s="5"/>
      <c r="FIL86" s="5"/>
      <c r="FIM86" s="8"/>
      <c r="FIN86" s="10"/>
      <c r="FIO86" s="68"/>
      <c r="FIP86" s="20"/>
      <c r="FIQ86" s="57"/>
      <c r="FIR86" s="21"/>
      <c r="FIS86" s="22"/>
      <c r="FIT86" s="3"/>
      <c r="FIU86" s="5"/>
      <c r="FIV86" s="5"/>
      <c r="FIW86" s="8"/>
      <c r="FIX86" s="10"/>
      <c r="FIY86" s="68"/>
      <c r="FIZ86" s="20"/>
      <c r="FJA86" s="57"/>
      <c r="FJB86" s="21"/>
      <c r="FJC86" s="22"/>
      <c r="FJD86" s="3"/>
      <c r="FJE86" s="5"/>
      <c r="FJF86" s="5"/>
      <c r="FJG86" s="8"/>
      <c r="FJH86" s="10"/>
      <c r="FJI86" s="68"/>
      <c r="FJJ86" s="20"/>
      <c r="FJK86" s="57"/>
      <c r="FJL86" s="21"/>
      <c r="FJM86" s="22"/>
      <c r="FJN86" s="3"/>
      <c r="FJO86" s="5"/>
      <c r="FJP86" s="5"/>
      <c r="FJQ86" s="8"/>
      <c r="FJR86" s="10"/>
      <c r="FJS86" s="68"/>
      <c r="FJT86" s="20"/>
      <c r="FJU86" s="57"/>
      <c r="FJV86" s="21"/>
      <c r="FJW86" s="22"/>
      <c r="FJX86" s="3"/>
      <c r="FJY86" s="5"/>
      <c r="FJZ86" s="5"/>
      <c r="FKA86" s="8"/>
      <c r="FKB86" s="10"/>
      <c r="FKC86" s="68"/>
      <c r="FKD86" s="20"/>
      <c r="FKE86" s="57"/>
      <c r="FKF86" s="21"/>
      <c r="FKG86" s="22"/>
      <c r="FKH86" s="3"/>
      <c r="FKI86" s="5"/>
      <c r="FKJ86" s="5"/>
      <c r="FKK86" s="8"/>
      <c r="FKL86" s="10"/>
      <c r="FKM86" s="68"/>
      <c r="FKN86" s="20"/>
      <c r="FKO86" s="57"/>
      <c r="FKP86" s="21"/>
      <c r="FKQ86" s="22"/>
      <c r="FKR86" s="3"/>
      <c r="FKS86" s="5"/>
      <c r="FKT86" s="5"/>
      <c r="FKU86" s="8"/>
      <c r="FKV86" s="10"/>
      <c r="FKW86" s="68"/>
      <c r="FKX86" s="20"/>
      <c r="FKY86" s="57"/>
      <c r="FKZ86" s="21"/>
      <c r="FLA86" s="22"/>
      <c r="FLB86" s="3"/>
      <c r="FLC86" s="5"/>
      <c r="FLD86" s="5"/>
      <c r="FLE86" s="8"/>
      <c r="FLF86" s="10"/>
      <c r="FLG86" s="68"/>
      <c r="FLH86" s="20"/>
      <c r="FLI86" s="57"/>
      <c r="FLJ86" s="21"/>
      <c r="FLK86" s="22"/>
      <c r="FLL86" s="3"/>
      <c r="FLM86" s="5"/>
      <c r="FLN86" s="5"/>
      <c r="FLO86" s="8"/>
      <c r="FLP86" s="10"/>
      <c r="FLQ86" s="68"/>
      <c r="FLR86" s="20"/>
      <c r="FLS86" s="57"/>
      <c r="FLT86" s="21"/>
      <c r="FLU86" s="22"/>
      <c r="FLV86" s="3"/>
      <c r="FLW86" s="5"/>
      <c r="FLX86" s="5"/>
      <c r="FLY86" s="8"/>
      <c r="FLZ86" s="10"/>
      <c r="FMA86" s="68"/>
      <c r="FMB86" s="20"/>
      <c r="FMC86" s="57"/>
      <c r="FMD86" s="21"/>
      <c r="FME86" s="22"/>
      <c r="FMF86" s="3"/>
      <c r="FMG86" s="5"/>
      <c r="FMH86" s="5"/>
      <c r="FMI86" s="8"/>
      <c r="FMJ86" s="10"/>
      <c r="FMK86" s="68"/>
      <c r="FML86" s="20"/>
      <c r="FMM86" s="57"/>
      <c r="FMN86" s="21"/>
      <c r="FMO86" s="22"/>
      <c r="FMP86" s="3"/>
      <c r="FMQ86" s="5"/>
      <c r="FMR86" s="5"/>
      <c r="FMS86" s="8"/>
      <c r="FMT86" s="10"/>
      <c r="FMU86" s="68"/>
      <c r="FMV86" s="20"/>
      <c r="FMW86" s="57"/>
      <c r="FMX86" s="21"/>
      <c r="FMY86" s="22"/>
      <c r="FMZ86" s="3"/>
      <c r="FNA86" s="5"/>
      <c r="FNB86" s="5"/>
      <c r="FNC86" s="8"/>
      <c r="FND86" s="10"/>
      <c r="FNE86" s="68"/>
      <c r="FNF86" s="20"/>
      <c r="FNG86" s="57"/>
      <c r="FNH86" s="21"/>
      <c r="FNI86" s="22"/>
      <c r="FNJ86" s="3"/>
      <c r="FNK86" s="5"/>
      <c r="FNL86" s="5"/>
      <c r="FNM86" s="8"/>
      <c r="FNN86" s="10"/>
      <c r="FNO86" s="68"/>
      <c r="FNP86" s="20"/>
      <c r="FNQ86" s="57"/>
      <c r="FNR86" s="21"/>
      <c r="FNS86" s="22"/>
      <c r="FNT86" s="3"/>
      <c r="FNU86" s="5"/>
      <c r="FNV86" s="5"/>
      <c r="FNW86" s="8"/>
      <c r="FNX86" s="10"/>
      <c r="FNY86" s="68"/>
      <c r="FNZ86" s="20"/>
      <c r="FOA86" s="57"/>
      <c r="FOB86" s="21"/>
      <c r="FOC86" s="22"/>
      <c r="FOD86" s="3"/>
      <c r="FOE86" s="5"/>
      <c r="FOF86" s="5"/>
      <c r="FOG86" s="8"/>
      <c r="FOH86" s="10"/>
      <c r="FOI86" s="68"/>
      <c r="FOJ86" s="20"/>
      <c r="FOK86" s="57"/>
      <c r="FOL86" s="21"/>
      <c r="FOM86" s="22"/>
      <c r="FON86" s="3"/>
      <c r="FOO86" s="5"/>
      <c r="FOP86" s="5"/>
      <c r="FOQ86" s="8"/>
      <c r="FOR86" s="10"/>
      <c r="FOS86" s="68"/>
      <c r="FOT86" s="20"/>
      <c r="FOU86" s="57"/>
      <c r="FOV86" s="21"/>
      <c r="FOW86" s="22"/>
      <c r="FOX86" s="3"/>
      <c r="FOY86" s="5"/>
      <c r="FOZ86" s="5"/>
      <c r="FPA86" s="8"/>
      <c r="FPB86" s="10"/>
      <c r="FPC86" s="68"/>
      <c r="FPD86" s="20"/>
      <c r="FPE86" s="57"/>
      <c r="FPF86" s="21"/>
      <c r="FPG86" s="22"/>
      <c r="FPH86" s="3"/>
      <c r="FPI86" s="5"/>
      <c r="FPJ86" s="5"/>
      <c r="FPK86" s="8"/>
      <c r="FPL86" s="10"/>
      <c r="FPM86" s="68"/>
      <c r="FPN86" s="20"/>
      <c r="FPO86" s="57"/>
      <c r="FPP86" s="21"/>
      <c r="FPQ86" s="22"/>
      <c r="FPR86" s="3"/>
      <c r="FPS86" s="5"/>
      <c r="FPT86" s="5"/>
      <c r="FPU86" s="8"/>
      <c r="FPV86" s="10"/>
      <c r="FPW86" s="68"/>
      <c r="FPX86" s="20"/>
      <c r="FPY86" s="57"/>
      <c r="FPZ86" s="21"/>
      <c r="FQA86" s="22"/>
      <c r="FQB86" s="3"/>
      <c r="FQC86" s="5"/>
      <c r="FQD86" s="5"/>
      <c r="FQE86" s="8"/>
      <c r="FQF86" s="10"/>
      <c r="FQG86" s="68"/>
      <c r="FQH86" s="20"/>
      <c r="FQI86" s="57"/>
      <c r="FQJ86" s="21"/>
      <c r="FQK86" s="22"/>
      <c r="FQL86" s="3"/>
      <c r="FQM86" s="5"/>
      <c r="FQN86" s="5"/>
      <c r="FQO86" s="8"/>
      <c r="FQP86" s="10"/>
      <c r="FQQ86" s="68"/>
      <c r="FQR86" s="20"/>
      <c r="FQS86" s="57"/>
      <c r="FQT86" s="21"/>
      <c r="FQU86" s="22"/>
      <c r="FQV86" s="3"/>
      <c r="FQW86" s="5"/>
      <c r="FQX86" s="5"/>
      <c r="FQY86" s="8"/>
      <c r="FQZ86" s="10"/>
      <c r="FRA86" s="68"/>
      <c r="FRB86" s="20"/>
      <c r="FRC86" s="57"/>
      <c r="FRD86" s="21"/>
      <c r="FRE86" s="22"/>
      <c r="FRF86" s="3"/>
      <c r="FRG86" s="5"/>
      <c r="FRH86" s="5"/>
      <c r="FRI86" s="8"/>
      <c r="FRJ86" s="10"/>
      <c r="FRK86" s="68"/>
      <c r="FRL86" s="20"/>
      <c r="FRM86" s="57"/>
      <c r="FRN86" s="21"/>
      <c r="FRO86" s="22"/>
      <c r="FRP86" s="3"/>
      <c r="FRQ86" s="5"/>
      <c r="FRR86" s="5"/>
      <c r="FRS86" s="8"/>
      <c r="FRT86" s="10"/>
      <c r="FRU86" s="68"/>
      <c r="FRV86" s="20"/>
      <c r="FRW86" s="57"/>
      <c r="FRX86" s="21"/>
      <c r="FRY86" s="22"/>
      <c r="FRZ86" s="3"/>
      <c r="FSA86" s="5"/>
      <c r="FSB86" s="5"/>
      <c r="FSC86" s="8"/>
      <c r="FSD86" s="10"/>
      <c r="FSE86" s="68"/>
      <c r="FSF86" s="20"/>
      <c r="FSG86" s="57"/>
      <c r="FSH86" s="21"/>
      <c r="FSI86" s="22"/>
      <c r="FSJ86" s="3"/>
      <c r="FSK86" s="5"/>
      <c r="FSL86" s="5"/>
      <c r="FSM86" s="8"/>
      <c r="FSN86" s="10"/>
      <c r="FSO86" s="68"/>
      <c r="FSP86" s="20"/>
      <c r="FSQ86" s="57"/>
      <c r="FSR86" s="21"/>
      <c r="FSS86" s="22"/>
      <c r="FST86" s="3"/>
      <c r="FSU86" s="5"/>
      <c r="FSV86" s="5"/>
      <c r="FSW86" s="8"/>
      <c r="FSX86" s="10"/>
      <c r="FSY86" s="68"/>
      <c r="FSZ86" s="20"/>
      <c r="FTA86" s="57"/>
      <c r="FTB86" s="21"/>
      <c r="FTC86" s="22"/>
      <c r="FTD86" s="3"/>
      <c r="FTE86" s="5"/>
      <c r="FTF86" s="5"/>
      <c r="FTG86" s="8"/>
      <c r="FTH86" s="10"/>
      <c r="FTI86" s="68"/>
      <c r="FTJ86" s="20"/>
      <c r="FTK86" s="57"/>
      <c r="FTL86" s="21"/>
      <c r="FTM86" s="22"/>
      <c r="FTN86" s="3"/>
      <c r="FTO86" s="5"/>
      <c r="FTP86" s="5"/>
      <c r="FTQ86" s="8"/>
      <c r="FTR86" s="10"/>
      <c r="FTS86" s="68"/>
      <c r="FTT86" s="20"/>
      <c r="FTU86" s="57"/>
      <c r="FTV86" s="21"/>
      <c r="FTW86" s="22"/>
      <c r="FTX86" s="3"/>
      <c r="FTY86" s="5"/>
      <c r="FTZ86" s="5"/>
      <c r="FUA86" s="8"/>
      <c r="FUB86" s="10"/>
      <c r="FUC86" s="68"/>
      <c r="FUD86" s="20"/>
      <c r="FUE86" s="57"/>
      <c r="FUF86" s="21"/>
      <c r="FUG86" s="22"/>
      <c r="FUH86" s="3"/>
      <c r="FUI86" s="5"/>
      <c r="FUJ86" s="5"/>
      <c r="FUK86" s="8"/>
      <c r="FUL86" s="10"/>
      <c r="FUM86" s="68"/>
      <c r="FUN86" s="20"/>
      <c r="FUO86" s="57"/>
      <c r="FUP86" s="21"/>
      <c r="FUQ86" s="22"/>
      <c r="FUR86" s="3"/>
      <c r="FUS86" s="5"/>
      <c r="FUT86" s="5"/>
      <c r="FUU86" s="8"/>
      <c r="FUV86" s="10"/>
      <c r="FUW86" s="68"/>
      <c r="FUX86" s="20"/>
      <c r="FUY86" s="57"/>
      <c r="FUZ86" s="21"/>
      <c r="FVA86" s="22"/>
      <c r="FVB86" s="3"/>
      <c r="FVC86" s="5"/>
      <c r="FVD86" s="5"/>
      <c r="FVE86" s="8"/>
      <c r="FVF86" s="10"/>
      <c r="FVG86" s="68"/>
      <c r="FVH86" s="20"/>
      <c r="FVI86" s="57"/>
      <c r="FVJ86" s="21"/>
      <c r="FVK86" s="22"/>
      <c r="FVL86" s="3"/>
      <c r="FVM86" s="5"/>
      <c r="FVN86" s="5"/>
      <c r="FVO86" s="8"/>
      <c r="FVP86" s="10"/>
      <c r="FVQ86" s="68"/>
      <c r="FVR86" s="20"/>
      <c r="FVS86" s="57"/>
      <c r="FVT86" s="21"/>
      <c r="FVU86" s="22"/>
      <c r="FVV86" s="3"/>
      <c r="FVW86" s="5"/>
      <c r="FVX86" s="5"/>
      <c r="FVY86" s="8"/>
      <c r="FVZ86" s="10"/>
      <c r="FWA86" s="68"/>
      <c r="FWB86" s="20"/>
      <c r="FWC86" s="57"/>
      <c r="FWD86" s="21"/>
      <c r="FWE86" s="22"/>
      <c r="FWF86" s="3"/>
      <c r="FWG86" s="5"/>
      <c r="FWH86" s="5"/>
      <c r="FWI86" s="8"/>
      <c r="FWJ86" s="10"/>
      <c r="FWK86" s="68"/>
      <c r="FWL86" s="20"/>
      <c r="FWM86" s="57"/>
      <c r="FWN86" s="21"/>
      <c r="FWO86" s="22"/>
      <c r="FWP86" s="3"/>
      <c r="FWQ86" s="5"/>
      <c r="FWR86" s="5"/>
      <c r="FWS86" s="8"/>
      <c r="FWT86" s="10"/>
      <c r="FWU86" s="68"/>
      <c r="FWV86" s="20"/>
      <c r="FWW86" s="57"/>
      <c r="FWX86" s="21"/>
      <c r="FWY86" s="22"/>
      <c r="FWZ86" s="3"/>
      <c r="FXA86" s="5"/>
      <c r="FXB86" s="5"/>
      <c r="FXC86" s="8"/>
      <c r="FXD86" s="10"/>
      <c r="FXE86" s="68"/>
      <c r="FXF86" s="20"/>
      <c r="FXG86" s="57"/>
      <c r="FXH86" s="21"/>
      <c r="FXI86" s="22"/>
      <c r="FXJ86" s="3"/>
      <c r="FXK86" s="5"/>
      <c r="FXL86" s="5"/>
      <c r="FXM86" s="8"/>
      <c r="FXN86" s="10"/>
      <c r="FXO86" s="68"/>
      <c r="FXP86" s="20"/>
      <c r="FXQ86" s="57"/>
      <c r="FXR86" s="21"/>
      <c r="FXS86" s="22"/>
      <c r="FXT86" s="3"/>
      <c r="FXU86" s="5"/>
      <c r="FXV86" s="5"/>
      <c r="FXW86" s="8"/>
      <c r="FXX86" s="10"/>
      <c r="FXY86" s="68"/>
      <c r="FXZ86" s="20"/>
      <c r="FYA86" s="57"/>
      <c r="FYB86" s="21"/>
      <c r="FYC86" s="22"/>
      <c r="FYD86" s="3"/>
      <c r="FYE86" s="5"/>
      <c r="FYF86" s="5"/>
      <c r="FYG86" s="8"/>
      <c r="FYH86" s="10"/>
      <c r="FYI86" s="68"/>
      <c r="FYJ86" s="20"/>
      <c r="FYK86" s="57"/>
      <c r="FYL86" s="21"/>
      <c r="FYM86" s="22"/>
      <c r="FYN86" s="3"/>
      <c r="FYO86" s="5"/>
      <c r="FYP86" s="5"/>
      <c r="FYQ86" s="8"/>
      <c r="FYR86" s="10"/>
      <c r="FYS86" s="68"/>
      <c r="FYT86" s="20"/>
      <c r="FYU86" s="57"/>
      <c r="FYV86" s="21"/>
      <c r="FYW86" s="22"/>
      <c r="FYX86" s="3"/>
      <c r="FYY86" s="5"/>
      <c r="FYZ86" s="5"/>
      <c r="FZA86" s="8"/>
      <c r="FZB86" s="10"/>
      <c r="FZC86" s="68"/>
      <c r="FZD86" s="20"/>
      <c r="FZE86" s="57"/>
      <c r="FZF86" s="21"/>
      <c r="FZG86" s="22"/>
      <c r="FZH86" s="3"/>
      <c r="FZI86" s="5"/>
      <c r="FZJ86" s="5"/>
      <c r="FZK86" s="8"/>
      <c r="FZL86" s="10"/>
      <c r="FZM86" s="68"/>
      <c r="FZN86" s="20"/>
      <c r="FZO86" s="57"/>
      <c r="FZP86" s="21"/>
      <c r="FZQ86" s="22"/>
      <c r="FZR86" s="3"/>
      <c r="FZS86" s="5"/>
      <c r="FZT86" s="5"/>
      <c r="FZU86" s="8"/>
      <c r="FZV86" s="10"/>
      <c r="FZW86" s="68"/>
      <c r="FZX86" s="20"/>
      <c r="FZY86" s="57"/>
      <c r="FZZ86" s="21"/>
      <c r="GAA86" s="22"/>
      <c r="GAB86" s="3"/>
      <c r="GAC86" s="5"/>
      <c r="GAD86" s="5"/>
      <c r="GAE86" s="8"/>
      <c r="GAF86" s="10"/>
      <c r="GAG86" s="68"/>
      <c r="GAH86" s="20"/>
      <c r="GAI86" s="57"/>
      <c r="GAJ86" s="21"/>
      <c r="GAK86" s="22"/>
      <c r="GAL86" s="3"/>
      <c r="GAM86" s="5"/>
      <c r="GAN86" s="5"/>
      <c r="GAO86" s="8"/>
      <c r="GAP86" s="10"/>
      <c r="GAQ86" s="68"/>
      <c r="GAR86" s="20"/>
      <c r="GAS86" s="57"/>
      <c r="GAT86" s="21"/>
      <c r="GAU86" s="22"/>
      <c r="GAV86" s="3"/>
      <c r="GAW86" s="5"/>
      <c r="GAX86" s="5"/>
      <c r="GAY86" s="8"/>
      <c r="GAZ86" s="10"/>
      <c r="GBA86" s="68"/>
      <c r="GBB86" s="20"/>
      <c r="GBC86" s="57"/>
      <c r="GBD86" s="21"/>
      <c r="GBE86" s="22"/>
      <c r="GBF86" s="3"/>
      <c r="GBG86" s="5"/>
      <c r="GBH86" s="5"/>
      <c r="GBI86" s="8"/>
      <c r="GBJ86" s="10"/>
      <c r="GBK86" s="68"/>
      <c r="GBL86" s="20"/>
      <c r="GBM86" s="57"/>
      <c r="GBN86" s="21"/>
      <c r="GBO86" s="22"/>
      <c r="GBP86" s="3"/>
      <c r="GBQ86" s="5"/>
      <c r="GBR86" s="5"/>
      <c r="GBS86" s="8"/>
      <c r="GBT86" s="10"/>
      <c r="GBU86" s="68"/>
      <c r="GBV86" s="20"/>
      <c r="GBW86" s="57"/>
      <c r="GBX86" s="21"/>
      <c r="GBY86" s="22"/>
      <c r="GBZ86" s="3"/>
      <c r="GCA86" s="5"/>
      <c r="GCB86" s="5"/>
      <c r="GCC86" s="8"/>
      <c r="GCD86" s="10"/>
      <c r="GCE86" s="68"/>
      <c r="GCF86" s="20"/>
      <c r="GCG86" s="57"/>
      <c r="GCH86" s="21"/>
      <c r="GCI86" s="22"/>
      <c r="GCJ86" s="3"/>
      <c r="GCK86" s="5"/>
      <c r="GCL86" s="5"/>
      <c r="GCM86" s="8"/>
      <c r="GCN86" s="10"/>
      <c r="GCO86" s="68"/>
      <c r="GCP86" s="20"/>
      <c r="GCQ86" s="57"/>
      <c r="GCR86" s="21"/>
      <c r="GCS86" s="22"/>
      <c r="GCT86" s="3"/>
      <c r="GCU86" s="5"/>
      <c r="GCV86" s="5"/>
      <c r="GCW86" s="8"/>
      <c r="GCX86" s="10"/>
      <c r="GCY86" s="68"/>
      <c r="GCZ86" s="20"/>
      <c r="GDA86" s="57"/>
      <c r="GDB86" s="21"/>
      <c r="GDC86" s="22"/>
      <c r="GDD86" s="3"/>
      <c r="GDE86" s="5"/>
      <c r="GDF86" s="5"/>
      <c r="GDG86" s="8"/>
      <c r="GDH86" s="10"/>
      <c r="GDI86" s="68"/>
      <c r="GDJ86" s="20"/>
      <c r="GDK86" s="57"/>
      <c r="GDL86" s="21"/>
      <c r="GDM86" s="22"/>
      <c r="GDN86" s="3"/>
      <c r="GDO86" s="5"/>
      <c r="GDP86" s="5"/>
      <c r="GDQ86" s="8"/>
      <c r="GDR86" s="10"/>
      <c r="GDS86" s="68"/>
      <c r="GDT86" s="20"/>
      <c r="GDU86" s="57"/>
      <c r="GDV86" s="21"/>
      <c r="GDW86" s="22"/>
      <c r="GDX86" s="3"/>
      <c r="GDY86" s="5"/>
      <c r="GDZ86" s="5"/>
      <c r="GEA86" s="8"/>
      <c r="GEB86" s="10"/>
      <c r="GEC86" s="68"/>
      <c r="GED86" s="20"/>
      <c r="GEE86" s="57"/>
      <c r="GEF86" s="21"/>
      <c r="GEG86" s="22"/>
      <c r="GEH86" s="3"/>
      <c r="GEI86" s="5"/>
      <c r="GEJ86" s="5"/>
      <c r="GEK86" s="8"/>
      <c r="GEL86" s="10"/>
      <c r="GEM86" s="68"/>
      <c r="GEN86" s="20"/>
      <c r="GEO86" s="57"/>
      <c r="GEP86" s="21"/>
      <c r="GEQ86" s="22"/>
      <c r="GER86" s="3"/>
      <c r="GES86" s="5"/>
      <c r="GET86" s="5"/>
      <c r="GEU86" s="8"/>
      <c r="GEV86" s="10"/>
      <c r="GEW86" s="68"/>
      <c r="GEX86" s="20"/>
      <c r="GEY86" s="57"/>
      <c r="GEZ86" s="21"/>
      <c r="GFA86" s="22"/>
      <c r="GFB86" s="3"/>
      <c r="GFC86" s="5"/>
      <c r="GFD86" s="5"/>
      <c r="GFE86" s="8"/>
      <c r="GFF86" s="10"/>
      <c r="GFG86" s="68"/>
      <c r="GFH86" s="20"/>
      <c r="GFI86" s="57"/>
      <c r="GFJ86" s="21"/>
      <c r="GFK86" s="22"/>
      <c r="GFL86" s="3"/>
      <c r="GFM86" s="5"/>
      <c r="GFN86" s="5"/>
      <c r="GFO86" s="8"/>
      <c r="GFP86" s="10"/>
      <c r="GFQ86" s="68"/>
      <c r="GFR86" s="20"/>
      <c r="GFS86" s="57"/>
      <c r="GFT86" s="21"/>
      <c r="GFU86" s="22"/>
      <c r="GFV86" s="3"/>
      <c r="GFW86" s="5"/>
      <c r="GFX86" s="5"/>
      <c r="GFY86" s="8"/>
      <c r="GFZ86" s="10"/>
      <c r="GGA86" s="68"/>
      <c r="GGB86" s="20"/>
      <c r="GGC86" s="57"/>
      <c r="GGD86" s="21"/>
      <c r="GGE86" s="22"/>
      <c r="GGF86" s="3"/>
      <c r="GGG86" s="5"/>
      <c r="GGH86" s="5"/>
      <c r="GGI86" s="8"/>
      <c r="GGJ86" s="10"/>
      <c r="GGK86" s="68"/>
      <c r="GGL86" s="20"/>
      <c r="GGM86" s="57"/>
      <c r="GGN86" s="21"/>
      <c r="GGO86" s="22"/>
      <c r="GGP86" s="3"/>
      <c r="GGQ86" s="5"/>
      <c r="GGR86" s="5"/>
      <c r="GGS86" s="8"/>
      <c r="GGT86" s="10"/>
      <c r="GGU86" s="68"/>
      <c r="GGV86" s="20"/>
      <c r="GGW86" s="57"/>
      <c r="GGX86" s="21"/>
      <c r="GGY86" s="22"/>
      <c r="GGZ86" s="3"/>
      <c r="GHA86" s="5"/>
      <c r="GHB86" s="5"/>
      <c r="GHC86" s="8"/>
      <c r="GHD86" s="10"/>
      <c r="GHE86" s="68"/>
      <c r="GHF86" s="20"/>
      <c r="GHG86" s="57"/>
      <c r="GHH86" s="21"/>
      <c r="GHI86" s="22"/>
      <c r="GHJ86" s="3"/>
      <c r="GHK86" s="5"/>
      <c r="GHL86" s="5"/>
      <c r="GHM86" s="8"/>
      <c r="GHN86" s="10"/>
      <c r="GHO86" s="68"/>
      <c r="GHP86" s="20"/>
      <c r="GHQ86" s="57"/>
      <c r="GHR86" s="21"/>
      <c r="GHS86" s="22"/>
      <c r="GHT86" s="3"/>
      <c r="GHU86" s="5"/>
      <c r="GHV86" s="5"/>
      <c r="GHW86" s="8"/>
      <c r="GHX86" s="10"/>
      <c r="GHY86" s="68"/>
      <c r="GHZ86" s="20"/>
      <c r="GIA86" s="57"/>
      <c r="GIB86" s="21"/>
      <c r="GIC86" s="22"/>
      <c r="GID86" s="3"/>
      <c r="GIE86" s="5"/>
      <c r="GIF86" s="5"/>
      <c r="GIG86" s="8"/>
      <c r="GIH86" s="10"/>
      <c r="GII86" s="68"/>
      <c r="GIJ86" s="20"/>
      <c r="GIK86" s="57"/>
      <c r="GIL86" s="21"/>
      <c r="GIM86" s="22"/>
      <c r="GIN86" s="3"/>
      <c r="GIO86" s="5"/>
      <c r="GIP86" s="5"/>
      <c r="GIQ86" s="8"/>
      <c r="GIR86" s="10"/>
      <c r="GIS86" s="68"/>
      <c r="GIT86" s="20"/>
      <c r="GIU86" s="57"/>
      <c r="GIV86" s="21"/>
      <c r="GIW86" s="22"/>
      <c r="GIX86" s="3"/>
      <c r="GIY86" s="5"/>
      <c r="GIZ86" s="5"/>
      <c r="GJA86" s="8"/>
      <c r="GJB86" s="10"/>
      <c r="GJC86" s="68"/>
      <c r="GJD86" s="20"/>
      <c r="GJE86" s="57"/>
      <c r="GJF86" s="21"/>
      <c r="GJG86" s="22"/>
      <c r="GJH86" s="3"/>
      <c r="GJI86" s="5"/>
      <c r="GJJ86" s="5"/>
      <c r="GJK86" s="8"/>
      <c r="GJL86" s="10"/>
      <c r="GJM86" s="68"/>
      <c r="GJN86" s="20"/>
      <c r="GJO86" s="57"/>
      <c r="GJP86" s="21"/>
      <c r="GJQ86" s="22"/>
      <c r="GJR86" s="3"/>
      <c r="GJS86" s="5"/>
      <c r="GJT86" s="5"/>
      <c r="GJU86" s="8"/>
      <c r="GJV86" s="10"/>
      <c r="GJW86" s="68"/>
      <c r="GJX86" s="20"/>
      <c r="GJY86" s="57"/>
      <c r="GJZ86" s="21"/>
      <c r="GKA86" s="22"/>
      <c r="GKB86" s="3"/>
      <c r="GKC86" s="5"/>
      <c r="GKD86" s="5"/>
      <c r="GKE86" s="8"/>
      <c r="GKF86" s="10"/>
      <c r="GKG86" s="68"/>
      <c r="GKH86" s="20"/>
      <c r="GKI86" s="57"/>
      <c r="GKJ86" s="21"/>
      <c r="GKK86" s="22"/>
      <c r="GKL86" s="3"/>
      <c r="GKM86" s="5"/>
      <c r="GKN86" s="5"/>
      <c r="GKO86" s="8"/>
      <c r="GKP86" s="10"/>
      <c r="GKQ86" s="68"/>
      <c r="GKR86" s="20"/>
      <c r="GKS86" s="57"/>
      <c r="GKT86" s="21"/>
      <c r="GKU86" s="22"/>
      <c r="GKV86" s="3"/>
      <c r="GKW86" s="5"/>
      <c r="GKX86" s="5"/>
      <c r="GKY86" s="8"/>
      <c r="GKZ86" s="10"/>
      <c r="GLA86" s="68"/>
      <c r="GLB86" s="20"/>
      <c r="GLC86" s="57"/>
      <c r="GLD86" s="21"/>
      <c r="GLE86" s="22"/>
      <c r="GLF86" s="3"/>
      <c r="GLG86" s="5"/>
      <c r="GLH86" s="5"/>
      <c r="GLI86" s="8"/>
      <c r="GLJ86" s="10"/>
      <c r="GLK86" s="68"/>
      <c r="GLL86" s="20"/>
      <c r="GLM86" s="57"/>
      <c r="GLN86" s="21"/>
      <c r="GLO86" s="22"/>
      <c r="GLP86" s="3"/>
      <c r="GLQ86" s="5"/>
      <c r="GLR86" s="5"/>
      <c r="GLS86" s="8"/>
      <c r="GLT86" s="10"/>
      <c r="GLU86" s="68"/>
      <c r="GLV86" s="20"/>
      <c r="GLW86" s="57"/>
      <c r="GLX86" s="21"/>
      <c r="GLY86" s="22"/>
      <c r="GLZ86" s="3"/>
      <c r="GMA86" s="5"/>
      <c r="GMB86" s="5"/>
      <c r="GMC86" s="8"/>
      <c r="GMD86" s="10"/>
      <c r="GME86" s="68"/>
      <c r="GMF86" s="20"/>
      <c r="GMG86" s="57"/>
      <c r="GMH86" s="21"/>
      <c r="GMI86" s="22"/>
      <c r="GMJ86" s="3"/>
      <c r="GMK86" s="5"/>
      <c r="GML86" s="5"/>
      <c r="GMM86" s="8"/>
      <c r="GMN86" s="10"/>
      <c r="GMO86" s="68"/>
      <c r="GMP86" s="20"/>
      <c r="GMQ86" s="57"/>
      <c r="GMR86" s="21"/>
      <c r="GMS86" s="22"/>
      <c r="GMT86" s="3"/>
      <c r="GMU86" s="5"/>
      <c r="GMV86" s="5"/>
      <c r="GMW86" s="8"/>
      <c r="GMX86" s="10"/>
      <c r="GMY86" s="68"/>
      <c r="GMZ86" s="20"/>
      <c r="GNA86" s="57"/>
      <c r="GNB86" s="21"/>
      <c r="GNC86" s="22"/>
      <c r="GND86" s="3"/>
      <c r="GNE86" s="5"/>
      <c r="GNF86" s="5"/>
      <c r="GNG86" s="8"/>
      <c r="GNH86" s="10"/>
      <c r="GNI86" s="68"/>
      <c r="GNJ86" s="20"/>
      <c r="GNK86" s="57"/>
      <c r="GNL86" s="21"/>
      <c r="GNM86" s="22"/>
      <c r="GNN86" s="3"/>
      <c r="GNO86" s="5"/>
      <c r="GNP86" s="5"/>
      <c r="GNQ86" s="8"/>
      <c r="GNR86" s="10"/>
      <c r="GNS86" s="68"/>
      <c r="GNT86" s="20"/>
      <c r="GNU86" s="57"/>
      <c r="GNV86" s="21"/>
      <c r="GNW86" s="22"/>
      <c r="GNX86" s="3"/>
      <c r="GNY86" s="5"/>
      <c r="GNZ86" s="5"/>
      <c r="GOA86" s="8"/>
      <c r="GOB86" s="10"/>
      <c r="GOC86" s="68"/>
      <c r="GOD86" s="20"/>
      <c r="GOE86" s="57"/>
      <c r="GOF86" s="21"/>
      <c r="GOG86" s="22"/>
      <c r="GOH86" s="3"/>
      <c r="GOI86" s="5"/>
      <c r="GOJ86" s="5"/>
      <c r="GOK86" s="8"/>
      <c r="GOL86" s="10"/>
      <c r="GOM86" s="68"/>
      <c r="GON86" s="20"/>
      <c r="GOO86" s="57"/>
      <c r="GOP86" s="21"/>
      <c r="GOQ86" s="22"/>
      <c r="GOR86" s="3"/>
      <c r="GOS86" s="5"/>
      <c r="GOT86" s="5"/>
      <c r="GOU86" s="8"/>
      <c r="GOV86" s="10"/>
      <c r="GOW86" s="68"/>
      <c r="GOX86" s="20"/>
      <c r="GOY86" s="57"/>
      <c r="GOZ86" s="21"/>
      <c r="GPA86" s="22"/>
      <c r="GPB86" s="3"/>
      <c r="GPC86" s="5"/>
      <c r="GPD86" s="5"/>
      <c r="GPE86" s="8"/>
      <c r="GPF86" s="10"/>
      <c r="GPG86" s="68"/>
      <c r="GPH86" s="20"/>
      <c r="GPI86" s="57"/>
      <c r="GPJ86" s="21"/>
      <c r="GPK86" s="22"/>
      <c r="GPL86" s="3"/>
      <c r="GPM86" s="5"/>
      <c r="GPN86" s="5"/>
      <c r="GPO86" s="8"/>
      <c r="GPP86" s="10"/>
      <c r="GPQ86" s="68"/>
      <c r="GPR86" s="20"/>
      <c r="GPS86" s="57"/>
      <c r="GPT86" s="21"/>
      <c r="GPU86" s="22"/>
      <c r="GPV86" s="3"/>
      <c r="GPW86" s="5"/>
      <c r="GPX86" s="5"/>
      <c r="GPY86" s="8"/>
      <c r="GPZ86" s="10"/>
      <c r="GQA86" s="68"/>
      <c r="GQB86" s="20"/>
      <c r="GQC86" s="57"/>
      <c r="GQD86" s="21"/>
      <c r="GQE86" s="22"/>
      <c r="GQF86" s="3"/>
      <c r="GQG86" s="5"/>
      <c r="GQH86" s="5"/>
      <c r="GQI86" s="8"/>
      <c r="GQJ86" s="10"/>
      <c r="GQK86" s="68"/>
      <c r="GQL86" s="20"/>
      <c r="GQM86" s="57"/>
      <c r="GQN86" s="21"/>
      <c r="GQO86" s="22"/>
      <c r="GQP86" s="3"/>
      <c r="GQQ86" s="5"/>
      <c r="GQR86" s="5"/>
      <c r="GQS86" s="8"/>
      <c r="GQT86" s="10"/>
      <c r="GQU86" s="68"/>
      <c r="GQV86" s="20"/>
      <c r="GQW86" s="57"/>
      <c r="GQX86" s="21"/>
      <c r="GQY86" s="22"/>
      <c r="GQZ86" s="3"/>
      <c r="GRA86" s="5"/>
      <c r="GRB86" s="5"/>
      <c r="GRC86" s="8"/>
      <c r="GRD86" s="10"/>
      <c r="GRE86" s="68"/>
      <c r="GRF86" s="20"/>
      <c r="GRG86" s="57"/>
      <c r="GRH86" s="21"/>
      <c r="GRI86" s="22"/>
      <c r="GRJ86" s="3"/>
      <c r="GRK86" s="5"/>
      <c r="GRL86" s="5"/>
      <c r="GRM86" s="8"/>
      <c r="GRN86" s="10"/>
      <c r="GRO86" s="68"/>
      <c r="GRP86" s="20"/>
      <c r="GRQ86" s="57"/>
      <c r="GRR86" s="21"/>
      <c r="GRS86" s="22"/>
      <c r="GRT86" s="3"/>
      <c r="GRU86" s="5"/>
      <c r="GRV86" s="5"/>
      <c r="GRW86" s="8"/>
      <c r="GRX86" s="10"/>
      <c r="GRY86" s="68"/>
      <c r="GRZ86" s="20"/>
      <c r="GSA86" s="57"/>
      <c r="GSB86" s="21"/>
      <c r="GSC86" s="22"/>
      <c r="GSD86" s="3"/>
      <c r="GSE86" s="5"/>
      <c r="GSF86" s="5"/>
      <c r="GSG86" s="8"/>
      <c r="GSH86" s="10"/>
      <c r="GSI86" s="68"/>
      <c r="GSJ86" s="20"/>
      <c r="GSK86" s="57"/>
      <c r="GSL86" s="21"/>
      <c r="GSM86" s="22"/>
      <c r="GSN86" s="3"/>
      <c r="GSO86" s="5"/>
      <c r="GSP86" s="5"/>
      <c r="GSQ86" s="8"/>
      <c r="GSR86" s="10"/>
      <c r="GSS86" s="68"/>
      <c r="GST86" s="20"/>
      <c r="GSU86" s="57"/>
      <c r="GSV86" s="21"/>
      <c r="GSW86" s="22"/>
      <c r="GSX86" s="3"/>
      <c r="GSY86" s="5"/>
      <c r="GSZ86" s="5"/>
      <c r="GTA86" s="8"/>
      <c r="GTB86" s="10"/>
      <c r="GTC86" s="68"/>
      <c r="GTD86" s="20"/>
      <c r="GTE86" s="57"/>
      <c r="GTF86" s="21"/>
      <c r="GTG86" s="22"/>
      <c r="GTH86" s="3"/>
      <c r="GTI86" s="5"/>
      <c r="GTJ86" s="5"/>
      <c r="GTK86" s="8"/>
      <c r="GTL86" s="10"/>
      <c r="GTM86" s="68"/>
      <c r="GTN86" s="20"/>
      <c r="GTO86" s="57"/>
      <c r="GTP86" s="21"/>
      <c r="GTQ86" s="22"/>
      <c r="GTR86" s="3"/>
      <c r="GTS86" s="5"/>
      <c r="GTT86" s="5"/>
      <c r="GTU86" s="8"/>
      <c r="GTV86" s="10"/>
      <c r="GTW86" s="68"/>
      <c r="GTX86" s="20"/>
      <c r="GTY86" s="57"/>
      <c r="GTZ86" s="21"/>
      <c r="GUA86" s="22"/>
      <c r="GUB86" s="3"/>
      <c r="GUC86" s="5"/>
      <c r="GUD86" s="5"/>
      <c r="GUE86" s="8"/>
      <c r="GUF86" s="10"/>
      <c r="GUG86" s="68"/>
      <c r="GUH86" s="20"/>
      <c r="GUI86" s="57"/>
      <c r="GUJ86" s="21"/>
      <c r="GUK86" s="22"/>
      <c r="GUL86" s="3"/>
      <c r="GUM86" s="5"/>
      <c r="GUN86" s="5"/>
      <c r="GUO86" s="8"/>
      <c r="GUP86" s="10"/>
      <c r="GUQ86" s="68"/>
      <c r="GUR86" s="20"/>
      <c r="GUS86" s="57"/>
      <c r="GUT86" s="21"/>
      <c r="GUU86" s="22"/>
      <c r="GUV86" s="3"/>
      <c r="GUW86" s="5"/>
      <c r="GUX86" s="5"/>
      <c r="GUY86" s="8"/>
      <c r="GUZ86" s="10"/>
      <c r="GVA86" s="68"/>
      <c r="GVB86" s="20"/>
      <c r="GVC86" s="57"/>
      <c r="GVD86" s="21"/>
      <c r="GVE86" s="22"/>
      <c r="GVF86" s="3"/>
      <c r="GVG86" s="5"/>
      <c r="GVH86" s="5"/>
      <c r="GVI86" s="8"/>
      <c r="GVJ86" s="10"/>
      <c r="GVK86" s="68"/>
      <c r="GVL86" s="20"/>
      <c r="GVM86" s="57"/>
      <c r="GVN86" s="21"/>
      <c r="GVO86" s="22"/>
      <c r="GVP86" s="3"/>
      <c r="GVQ86" s="5"/>
      <c r="GVR86" s="5"/>
      <c r="GVS86" s="8"/>
      <c r="GVT86" s="10"/>
      <c r="GVU86" s="68"/>
      <c r="GVV86" s="20"/>
      <c r="GVW86" s="57"/>
      <c r="GVX86" s="21"/>
      <c r="GVY86" s="22"/>
      <c r="GVZ86" s="3"/>
      <c r="GWA86" s="5"/>
      <c r="GWB86" s="5"/>
      <c r="GWC86" s="8"/>
      <c r="GWD86" s="10"/>
      <c r="GWE86" s="68"/>
      <c r="GWF86" s="20"/>
      <c r="GWG86" s="57"/>
      <c r="GWH86" s="21"/>
      <c r="GWI86" s="22"/>
      <c r="GWJ86" s="3"/>
      <c r="GWK86" s="5"/>
      <c r="GWL86" s="5"/>
      <c r="GWM86" s="8"/>
      <c r="GWN86" s="10"/>
      <c r="GWO86" s="68"/>
      <c r="GWP86" s="20"/>
      <c r="GWQ86" s="57"/>
      <c r="GWR86" s="21"/>
      <c r="GWS86" s="22"/>
      <c r="GWT86" s="3"/>
      <c r="GWU86" s="5"/>
      <c r="GWV86" s="5"/>
      <c r="GWW86" s="8"/>
      <c r="GWX86" s="10"/>
      <c r="GWY86" s="68"/>
      <c r="GWZ86" s="20"/>
      <c r="GXA86" s="57"/>
      <c r="GXB86" s="21"/>
      <c r="GXC86" s="22"/>
      <c r="GXD86" s="3"/>
      <c r="GXE86" s="5"/>
      <c r="GXF86" s="5"/>
      <c r="GXG86" s="8"/>
      <c r="GXH86" s="10"/>
      <c r="GXI86" s="68"/>
      <c r="GXJ86" s="20"/>
      <c r="GXK86" s="57"/>
      <c r="GXL86" s="21"/>
      <c r="GXM86" s="22"/>
      <c r="GXN86" s="3"/>
      <c r="GXO86" s="5"/>
      <c r="GXP86" s="5"/>
      <c r="GXQ86" s="8"/>
      <c r="GXR86" s="10"/>
      <c r="GXS86" s="68"/>
      <c r="GXT86" s="20"/>
      <c r="GXU86" s="57"/>
      <c r="GXV86" s="21"/>
      <c r="GXW86" s="22"/>
      <c r="GXX86" s="3"/>
      <c r="GXY86" s="5"/>
      <c r="GXZ86" s="5"/>
      <c r="GYA86" s="8"/>
      <c r="GYB86" s="10"/>
      <c r="GYC86" s="68"/>
      <c r="GYD86" s="20"/>
      <c r="GYE86" s="57"/>
      <c r="GYF86" s="21"/>
      <c r="GYG86" s="22"/>
      <c r="GYH86" s="3"/>
      <c r="GYI86" s="5"/>
      <c r="GYJ86" s="5"/>
      <c r="GYK86" s="8"/>
      <c r="GYL86" s="10"/>
      <c r="GYM86" s="68"/>
      <c r="GYN86" s="20"/>
      <c r="GYO86" s="57"/>
      <c r="GYP86" s="21"/>
      <c r="GYQ86" s="22"/>
      <c r="GYR86" s="3"/>
      <c r="GYS86" s="5"/>
      <c r="GYT86" s="5"/>
      <c r="GYU86" s="8"/>
      <c r="GYV86" s="10"/>
      <c r="GYW86" s="68"/>
      <c r="GYX86" s="20"/>
      <c r="GYY86" s="57"/>
      <c r="GYZ86" s="21"/>
      <c r="GZA86" s="22"/>
      <c r="GZB86" s="3"/>
      <c r="GZC86" s="5"/>
      <c r="GZD86" s="5"/>
      <c r="GZE86" s="8"/>
      <c r="GZF86" s="10"/>
      <c r="GZG86" s="68"/>
      <c r="GZH86" s="20"/>
      <c r="GZI86" s="57"/>
      <c r="GZJ86" s="21"/>
      <c r="GZK86" s="22"/>
      <c r="GZL86" s="3"/>
      <c r="GZM86" s="5"/>
      <c r="GZN86" s="5"/>
      <c r="GZO86" s="8"/>
      <c r="GZP86" s="10"/>
      <c r="GZQ86" s="68"/>
      <c r="GZR86" s="20"/>
      <c r="GZS86" s="57"/>
      <c r="GZT86" s="21"/>
      <c r="GZU86" s="22"/>
      <c r="GZV86" s="3"/>
      <c r="GZW86" s="5"/>
      <c r="GZX86" s="5"/>
      <c r="GZY86" s="8"/>
      <c r="GZZ86" s="10"/>
      <c r="HAA86" s="68"/>
      <c r="HAB86" s="20"/>
      <c r="HAC86" s="57"/>
      <c r="HAD86" s="21"/>
      <c r="HAE86" s="22"/>
      <c r="HAF86" s="3"/>
      <c r="HAG86" s="5"/>
      <c r="HAH86" s="5"/>
      <c r="HAI86" s="8"/>
      <c r="HAJ86" s="10"/>
      <c r="HAK86" s="68"/>
      <c r="HAL86" s="20"/>
      <c r="HAM86" s="57"/>
      <c r="HAN86" s="21"/>
      <c r="HAO86" s="22"/>
      <c r="HAP86" s="3"/>
      <c r="HAQ86" s="5"/>
      <c r="HAR86" s="5"/>
      <c r="HAS86" s="8"/>
      <c r="HAT86" s="10"/>
      <c r="HAU86" s="68"/>
      <c r="HAV86" s="20"/>
      <c r="HAW86" s="57"/>
      <c r="HAX86" s="21"/>
      <c r="HAY86" s="22"/>
      <c r="HAZ86" s="3"/>
      <c r="HBA86" s="5"/>
      <c r="HBB86" s="5"/>
      <c r="HBC86" s="8"/>
      <c r="HBD86" s="10"/>
      <c r="HBE86" s="68"/>
      <c r="HBF86" s="20"/>
      <c r="HBG86" s="57"/>
      <c r="HBH86" s="21"/>
      <c r="HBI86" s="22"/>
      <c r="HBJ86" s="3"/>
      <c r="HBK86" s="5"/>
      <c r="HBL86" s="5"/>
      <c r="HBM86" s="8"/>
      <c r="HBN86" s="10"/>
      <c r="HBO86" s="68"/>
      <c r="HBP86" s="20"/>
      <c r="HBQ86" s="57"/>
      <c r="HBR86" s="21"/>
      <c r="HBS86" s="22"/>
      <c r="HBT86" s="3"/>
      <c r="HBU86" s="5"/>
      <c r="HBV86" s="5"/>
      <c r="HBW86" s="8"/>
      <c r="HBX86" s="10"/>
      <c r="HBY86" s="68"/>
      <c r="HBZ86" s="20"/>
      <c r="HCA86" s="57"/>
      <c r="HCB86" s="21"/>
      <c r="HCC86" s="22"/>
      <c r="HCD86" s="3"/>
      <c r="HCE86" s="5"/>
      <c r="HCF86" s="5"/>
      <c r="HCG86" s="8"/>
      <c r="HCH86" s="10"/>
      <c r="HCI86" s="68"/>
      <c r="HCJ86" s="20"/>
      <c r="HCK86" s="57"/>
      <c r="HCL86" s="21"/>
      <c r="HCM86" s="22"/>
      <c r="HCN86" s="3"/>
      <c r="HCO86" s="5"/>
      <c r="HCP86" s="5"/>
      <c r="HCQ86" s="8"/>
      <c r="HCR86" s="10"/>
      <c r="HCS86" s="68"/>
      <c r="HCT86" s="20"/>
      <c r="HCU86" s="57"/>
      <c r="HCV86" s="21"/>
      <c r="HCW86" s="22"/>
      <c r="HCX86" s="3"/>
      <c r="HCY86" s="5"/>
      <c r="HCZ86" s="5"/>
      <c r="HDA86" s="8"/>
      <c r="HDB86" s="10"/>
      <c r="HDC86" s="68"/>
      <c r="HDD86" s="20"/>
      <c r="HDE86" s="57"/>
      <c r="HDF86" s="21"/>
      <c r="HDG86" s="22"/>
      <c r="HDH86" s="3"/>
      <c r="HDI86" s="5"/>
      <c r="HDJ86" s="5"/>
      <c r="HDK86" s="8"/>
      <c r="HDL86" s="10"/>
      <c r="HDM86" s="68"/>
      <c r="HDN86" s="20"/>
      <c r="HDO86" s="57"/>
      <c r="HDP86" s="21"/>
      <c r="HDQ86" s="22"/>
      <c r="HDR86" s="3"/>
      <c r="HDS86" s="5"/>
      <c r="HDT86" s="5"/>
      <c r="HDU86" s="8"/>
      <c r="HDV86" s="10"/>
      <c r="HDW86" s="68"/>
      <c r="HDX86" s="20"/>
      <c r="HDY86" s="57"/>
      <c r="HDZ86" s="21"/>
      <c r="HEA86" s="22"/>
      <c r="HEB86" s="3"/>
      <c r="HEC86" s="5"/>
      <c r="HED86" s="5"/>
      <c r="HEE86" s="8"/>
      <c r="HEF86" s="10"/>
      <c r="HEG86" s="68"/>
      <c r="HEH86" s="20"/>
      <c r="HEI86" s="57"/>
      <c r="HEJ86" s="21"/>
      <c r="HEK86" s="22"/>
      <c r="HEL86" s="3"/>
      <c r="HEM86" s="5"/>
      <c r="HEN86" s="5"/>
      <c r="HEO86" s="8"/>
      <c r="HEP86" s="10"/>
      <c r="HEQ86" s="68"/>
      <c r="HER86" s="20"/>
      <c r="HES86" s="57"/>
      <c r="HET86" s="21"/>
      <c r="HEU86" s="22"/>
      <c r="HEV86" s="3"/>
      <c r="HEW86" s="5"/>
      <c r="HEX86" s="5"/>
      <c r="HEY86" s="8"/>
      <c r="HEZ86" s="10"/>
      <c r="HFA86" s="68"/>
      <c r="HFB86" s="20"/>
      <c r="HFC86" s="57"/>
      <c r="HFD86" s="21"/>
      <c r="HFE86" s="22"/>
      <c r="HFF86" s="3"/>
      <c r="HFG86" s="5"/>
      <c r="HFH86" s="5"/>
      <c r="HFI86" s="8"/>
      <c r="HFJ86" s="10"/>
      <c r="HFK86" s="68"/>
      <c r="HFL86" s="20"/>
      <c r="HFM86" s="57"/>
      <c r="HFN86" s="21"/>
      <c r="HFO86" s="22"/>
      <c r="HFP86" s="3"/>
      <c r="HFQ86" s="5"/>
      <c r="HFR86" s="5"/>
      <c r="HFS86" s="8"/>
      <c r="HFT86" s="10"/>
      <c r="HFU86" s="68"/>
      <c r="HFV86" s="20"/>
      <c r="HFW86" s="57"/>
      <c r="HFX86" s="21"/>
      <c r="HFY86" s="22"/>
      <c r="HFZ86" s="3"/>
      <c r="HGA86" s="5"/>
      <c r="HGB86" s="5"/>
      <c r="HGC86" s="8"/>
      <c r="HGD86" s="10"/>
      <c r="HGE86" s="68"/>
      <c r="HGF86" s="20"/>
      <c r="HGG86" s="57"/>
      <c r="HGH86" s="21"/>
      <c r="HGI86" s="22"/>
      <c r="HGJ86" s="3"/>
      <c r="HGK86" s="5"/>
      <c r="HGL86" s="5"/>
      <c r="HGM86" s="8"/>
      <c r="HGN86" s="10"/>
      <c r="HGO86" s="68"/>
      <c r="HGP86" s="20"/>
      <c r="HGQ86" s="57"/>
      <c r="HGR86" s="21"/>
      <c r="HGS86" s="22"/>
      <c r="HGT86" s="3"/>
      <c r="HGU86" s="5"/>
      <c r="HGV86" s="5"/>
      <c r="HGW86" s="8"/>
      <c r="HGX86" s="10"/>
      <c r="HGY86" s="68"/>
      <c r="HGZ86" s="20"/>
      <c r="HHA86" s="57"/>
      <c r="HHB86" s="21"/>
      <c r="HHC86" s="22"/>
      <c r="HHD86" s="3"/>
      <c r="HHE86" s="5"/>
      <c r="HHF86" s="5"/>
      <c r="HHG86" s="8"/>
      <c r="HHH86" s="10"/>
      <c r="HHI86" s="68"/>
      <c r="HHJ86" s="20"/>
      <c r="HHK86" s="57"/>
      <c r="HHL86" s="21"/>
      <c r="HHM86" s="22"/>
      <c r="HHN86" s="3"/>
      <c r="HHO86" s="5"/>
      <c r="HHP86" s="5"/>
      <c r="HHQ86" s="8"/>
      <c r="HHR86" s="10"/>
      <c r="HHS86" s="68"/>
      <c r="HHT86" s="20"/>
      <c r="HHU86" s="57"/>
      <c r="HHV86" s="21"/>
      <c r="HHW86" s="22"/>
      <c r="HHX86" s="3"/>
      <c r="HHY86" s="5"/>
      <c r="HHZ86" s="5"/>
      <c r="HIA86" s="8"/>
      <c r="HIB86" s="10"/>
      <c r="HIC86" s="68"/>
      <c r="HID86" s="20"/>
      <c r="HIE86" s="57"/>
      <c r="HIF86" s="21"/>
      <c r="HIG86" s="22"/>
      <c r="HIH86" s="3"/>
      <c r="HII86" s="5"/>
      <c r="HIJ86" s="5"/>
      <c r="HIK86" s="8"/>
      <c r="HIL86" s="10"/>
      <c r="HIM86" s="68"/>
      <c r="HIN86" s="20"/>
      <c r="HIO86" s="57"/>
      <c r="HIP86" s="21"/>
      <c r="HIQ86" s="22"/>
      <c r="HIR86" s="3"/>
      <c r="HIS86" s="5"/>
      <c r="HIT86" s="5"/>
      <c r="HIU86" s="8"/>
      <c r="HIV86" s="10"/>
      <c r="HIW86" s="68"/>
      <c r="HIX86" s="20"/>
      <c r="HIY86" s="57"/>
      <c r="HIZ86" s="21"/>
      <c r="HJA86" s="22"/>
      <c r="HJB86" s="3"/>
      <c r="HJC86" s="5"/>
      <c r="HJD86" s="5"/>
      <c r="HJE86" s="8"/>
      <c r="HJF86" s="10"/>
      <c r="HJG86" s="68"/>
      <c r="HJH86" s="20"/>
      <c r="HJI86" s="57"/>
      <c r="HJJ86" s="21"/>
      <c r="HJK86" s="22"/>
      <c r="HJL86" s="3"/>
      <c r="HJM86" s="5"/>
      <c r="HJN86" s="5"/>
      <c r="HJO86" s="8"/>
      <c r="HJP86" s="10"/>
      <c r="HJQ86" s="68"/>
      <c r="HJR86" s="20"/>
      <c r="HJS86" s="57"/>
      <c r="HJT86" s="21"/>
      <c r="HJU86" s="22"/>
      <c r="HJV86" s="3"/>
      <c r="HJW86" s="5"/>
      <c r="HJX86" s="5"/>
      <c r="HJY86" s="8"/>
      <c r="HJZ86" s="10"/>
      <c r="HKA86" s="68"/>
      <c r="HKB86" s="20"/>
      <c r="HKC86" s="57"/>
      <c r="HKD86" s="21"/>
      <c r="HKE86" s="22"/>
      <c r="HKF86" s="3"/>
      <c r="HKG86" s="5"/>
      <c r="HKH86" s="5"/>
      <c r="HKI86" s="8"/>
      <c r="HKJ86" s="10"/>
      <c r="HKK86" s="68"/>
      <c r="HKL86" s="20"/>
      <c r="HKM86" s="57"/>
      <c r="HKN86" s="21"/>
      <c r="HKO86" s="22"/>
      <c r="HKP86" s="3"/>
      <c r="HKQ86" s="5"/>
      <c r="HKR86" s="5"/>
      <c r="HKS86" s="8"/>
      <c r="HKT86" s="10"/>
      <c r="HKU86" s="68"/>
      <c r="HKV86" s="20"/>
      <c r="HKW86" s="57"/>
      <c r="HKX86" s="21"/>
      <c r="HKY86" s="22"/>
      <c r="HKZ86" s="3"/>
      <c r="HLA86" s="5"/>
      <c r="HLB86" s="5"/>
      <c r="HLC86" s="8"/>
      <c r="HLD86" s="10"/>
      <c r="HLE86" s="68"/>
      <c r="HLF86" s="20"/>
      <c r="HLG86" s="57"/>
      <c r="HLH86" s="21"/>
      <c r="HLI86" s="22"/>
      <c r="HLJ86" s="3"/>
      <c r="HLK86" s="5"/>
      <c r="HLL86" s="5"/>
      <c r="HLM86" s="8"/>
      <c r="HLN86" s="10"/>
      <c r="HLO86" s="68"/>
      <c r="HLP86" s="20"/>
      <c r="HLQ86" s="57"/>
      <c r="HLR86" s="21"/>
      <c r="HLS86" s="22"/>
      <c r="HLT86" s="3"/>
      <c r="HLU86" s="5"/>
      <c r="HLV86" s="5"/>
      <c r="HLW86" s="8"/>
      <c r="HLX86" s="10"/>
      <c r="HLY86" s="68"/>
      <c r="HLZ86" s="20"/>
      <c r="HMA86" s="57"/>
      <c r="HMB86" s="21"/>
      <c r="HMC86" s="22"/>
      <c r="HMD86" s="3"/>
      <c r="HME86" s="5"/>
      <c r="HMF86" s="5"/>
      <c r="HMG86" s="8"/>
      <c r="HMH86" s="10"/>
      <c r="HMI86" s="68"/>
      <c r="HMJ86" s="20"/>
      <c r="HMK86" s="57"/>
      <c r="HML86" s="21"/>
      <c r="HMM86" s="22"/>
      <c r="HMN86" s="3"/>
      <c r="HMO86" s="5"/>
      <c r="HMP86" s="5"/>
      <c r="HMQ86" s="8"/>
      <c r="HMR86" s="10"/>
      <c r="HMS86" s="68"/>
      <c r="HMT86" s="20"/>
      <c r="HMU86" s="57"/>
      <c r="HMV86" s="21"/>
      <c r="HMW86" s="22"/>
      <c r="HMX86" s="3"/>
      <c r="HMY86" s="5"/>
      <c r="HMZ86" s="5"/>
      <c r="HNA86" s="8"/>
      <c r="HNB86" s="10"/>
      <c r="HNC86" s="68"/>
      <c r="HND86" s="20"/>
      <c r="HNE86" s="57"/>
      <c r="HNF86" s="21"/>
      <c r="HNG86" s="22"/>
      <c r="HNH86" s="3"/>
      <c r="HNI86" s="5"/>
      <c r="HNJ86" s="5"/>
      <c r="HNK86" s="8"/>
      <c r="HNL86" s="10"/>
      <c r="HNM86" s="68"/>
      <c r="HNN86" s="20"/>
      <c r="HNO86" s="57"/>
      <c r="HNP86" s="21"/>
      <c r="HNQ86" s="22"/>
      <c r="HNR86" s="3"/>
      <c r="HNS86" s="5"/>
      <c r="HNT86" s="5"/>
      <c r="HNU86" s="8"/>
      <c r="HNV86" s="10"/>
      <c r="HNW86" s="68"/>
      <c r="HNX86" s="20"/>
      <c r="HNY86" s="57"/>
      <c r="HNZ86" s="21"/>
      <c r="HOA86" s="22"/>
      <c r="HOB86" s="3"/>
      <c r="HOC86" s="5"/>
      <c r="HOD86" s="5"/>
      <c r="HOE86" s="8"/>
      <c r="HOF86" s="10"/>
      <c r="HOG86" s="68"/>
      <c r="HOH86" s="20"/>
      <c r="HOI86" s="57"/>
      <c r="HOJ86" s="21"/>
      <c r="HOK86" s="22"/>
      <c r="HOL86" s="3"/>
      <c r="HOM86" s="5"/>
      <c r="HON86" s="5"/>
      <c r="HOO86" s="8"/>
      <c r="HOP86" s="10"/>
      <c r="HOQ86" s="68"/>
      <c r="HOR86" s="20"/>
      <c r="HOS86" s="57"/>
      <c r="HOT86" s="21"/>
      <c r="HOU86" s="22"/>
      <c r="HOV86" s="3"/>
      <c r="HOW86" s="5"/>
      <c r="HOX86" s="5"/>
      <c r="HOY86" s="8"/>
      <c r="HOZ86" s="10"/>
      <c r="HPA86" s="68"/>
      <c r="HPB86" s="20"/>
      <c r="HPC86" s="57"/>
      <c r="HPD86" s="21"/>
      <c r="HPE86" s="22"/>
      <c r="HPF86" s="3"/>
      <c r="HPG86" s="5"/>
      <c r="HPH86" s="5"/>
      <c r="HPI86" s="8"/>
      <c r="HPJ86" s="10"/>
      <c r="HPK86" s="68"/>
      <c r="HPL86" s="20"/>
      <c r="HPM86" s="57"/>
      <c r="HPN86" s="21"/>
      <c r="HPO86" s="22"/>
      <c r="HPP86" s="3"/>
      <c r="HPQ86" s="5"/>
      <c r="HPR86" s="5"/>
      <c r="HPS86" s="8"/>
      <c r="HPT86" s="10"/>
      <c r="HPU86" s="68"/>
      <c r="HPV86" s="20"/>
      <c r="HPW86" s="57"/>
      <c r="HPX86" s="21"/>
      <c r="HPY86" s="22"/>
      <c r="HPZ86" s="3"/>
      <c r="HQA86" s="5"/>
      <c r="HQB86" s="5"/>
      <c r="HQC86" s="8"/>
      <c r="HQD86" s="10"/>
      <c r="HQE86" s="68"/>
      <c r="HQF86" s="20"/>
      <c r="HQG86" s="57"/>
      <c r="HQH86" s="21"/>
      <c r="HQI86" s="22"/>
      <c r="HQJ86" s="3"/>
      <c r="HQK86" s="5"/>
      <c r="HQL86" s="5"/>
      <c r="HQM86" s="8"/>
      <c r="HQN86" s="10"/>
      <c r="HQO86" s="68"/>
      <c r="HQP86" s="20"/>
      <c r="HQQ86" s="57"/>
      <c r="HQR86" s="21"/>
      <c r="HQS86" s="22"/>
      <c r="HQT86" s="3"/>
      <c r="HQU86" s="5"/>
      <c r="HQV86" s="5"/>
      <c r="HQW86" s="8"/>
      <c r="HQX86" s="10"/>
      <c r="HQY86" s="68"/>
      <c r="HQZ86" s="20"/>
      <c r="HRA86" s="57"/>
      <c r="HRB86" s="21"/>
      <c r="HRC86" s="22"/>
      <c r="HRD86" s="3"/>
      <c r="HRE86" s="5"/>
      <c r="HRF86" s="5"/>
      <c r="HRG86" s="8"/>
      <c r="HRH86" s="10"/>
      <c r="HRI86" s="68"/>
      <c r="HRJ86" s="20"/>
      <c r="HRK86" s="57"/>
      <c r="HRL86" s="21"/>
      <c r="HRM86" s="22"/>
      <c r="HRN86" s="3"/>
      <c r="HRO86" s="5"/>
      <c r="HRP86" s="5"/>
      <c r="HRQ86" s="8"/>
      <c r="HRR86" s="10"/>
      <c r="HRS86" s="68"/>
      <c r="HRT86" s="20"/>
      <c r="HRU86" s="57"/>
      <c r="HRV86" s="21"/>
      <c r="HRW86" s="22"/>
      <c r="HRX86" s="3"/>
      <c r="HRY86" s="5"/>
      <c r="HRZ86" s="5"/>
      <c r="HSA86" s="8"/>
      <c r="HSB86" s="10"/>
      <c r="HSC86" s="68"/>
      <c r="HSD86" s="20"/>
      <c r="HSE86" s="57"/>
      <c r="HSF86" s="21"/>
      <c r="HSG86" s="22"/>
      <c r="HSH86" s="3"/>
      <c r="HSI86" s="5"/>
      <c r="HSJ86" s="5"/>
      <c r="HSK86" s="8"/>
      <c r="HSL86" s="10"/>
      <c r="HSM86" s="68"/>
      <c r="HSN86" s="20"/>
      <c r="HSO86" s="57"/>
      <c r="HSP86" s="21"/>
      <c r="HSQ86" s="22"/>
      <c r="HSR86" s="3"/>
      <c r="HSS86" s="5"/>
      <c r="HST86" s="5"/>
      <c r="HSU86" s="8"/>
      <c r="HSV86" s="10"/>
      <c r="HSW86" s="68"/>
      <c r="HSX86" s="20"/>
      <c r="HSY86" s="57"/>
      <c r="HSZ86" s="21"/>
      <c r="HTA86" s="22"/>
      <c r="HTB86" s="3"/>
      <c r="HTC86" s="5"/>
      <c r="HTD86" s="5"/>
      <c r="HTE86" s="8"/>
      <c r="HTF86" s="10"/>
      <c r="HTG86" s="68"/>
      <c r="HTH86" s="20"/>
      <c r="HTI86" s="57"/>
      <c r="HTJ86" s="21"/>
      <c r="HTK86" s="22"/>
      <c r="HTL86" s="3"/>
      <c r="HTM86" s="5"/>
      <c r="HTN86" s="5"/>
      <c r="HTO86" s="8"/>
      <c r="HTP86" s="10"/>
      <c r="HTQ86" s="68"/>
      <c r="HTR86" s="20"/>
      <c r="HTS86" s="57"/>
      <c r="HTT86" s="21"/>
      <c r="HTU86" s="22"/>
      <c r="HTV86" s="3"/>
      <c r="HTW86" s="5"/>
      <c r="HTX86" s="5"/>
      <c r="HTY86" s="8"/>
      <c r="HTZ86" s="10"/>
      <c r="HUA86" s="68"/>
      <c r="HUB86" s="20"/>
      <c r="HUC86" s="57"/>
      <c r="HUD86" s="21"/>
      <c r="HUE86" s="22"/>
      <c r="HUF86" s="3"/>
      <c r="HUG86" s="5"/>
      <c r="HUH86" s="5"/>
      <c r="HUI86" s="8"/>
      <c r="HUJ86" s="10"/>
      <c r="HUK86" s="68"/>
      <c r="HUL86" s="20"/>
      <c r="HUM86" s="57"/>
      <c r="HUN86" s="21"/>
      <c r="HUO86" s="22"/>
      <c r="HUP86" s="3"/>
      <c r="HUQ86" s="5"/>
      <c r="HUR86" s="5"/>
      <c r="HUS86" s="8"/>
      <c r="HUT86" s="10"/>
      <c r="HUU86" s="68"/>
      <c r="HUV86" s="20"/>
      <c r="HUW86" s="57"/>
      <c r="HUX86" s="21"/>
      <c r="HUY86" s="22"/>
      <c r="HUZ86" s="3"/>
      <c r="HVA86" s="5"/>
      <c r="HVB86" s="5"/>
      <c r="HVC86" s="8"/>
      <c r="HVD86" s="10"/>
      <c r="HVE86" s="68"/>
      <c r="HVF86" s="20"/>
      <c r="HVG86" s="57"/>
      <c r="HVH86" s="21"/>
      <c r="HVI86" s="22"/>
      <c r="HVJ86" s="3"/>
      <c r="HVK86" s="5"/>
      <c r="HVL86" s="5"/>
      <c r="HVM86" s="8"/>
      <c r="HVN86" s="10"/>
      <c r="HVO86" s="68"/>
      <c r="HVP86" s="20"/>
      <c r="HVQ86" s="57"/>
      <c r="HVR86" s="21"/>
      <c r="HVS86" s="22"/>
      <c r="HVT86" s="3"/>
      <c r="HVU86" s="5"/>
      <c r="HVV86" s="5"/>
      <c r="HVW86" s="8"/>
      <c r="HVX86" s="10"/>
      <c r="HVY86" s="68"/>
      <c r="HVZ86" s="20"/>
      <c r="HWA86" s="57"/>
      <c r="HWB86" s="21"/>
      <c r="HWC86" s="22"/>
      <c r="HWD86" s="3"/>
      <c r="HWE86" s="5"/>
      <c r="HWF86" s="5"/>
      <c r="HWG86" s="8"/>
      <c r="HWH86" s="10"/>
      <c r="HWI86" s="68"/>
      <c r="HWJ86" s="20"/>
      <c r="HWK86" s="57"/>
      <c r="HWL86" s="21"/>
      <c r="HWM86" s="22"/>
      <c r="HWN86" s="3"/>
      <c r="HWO86" s="5"/>
      <c r="HWP86" s="5"/>
      <c r="HWQ86" s="8"/>
      <c r="HWR86" s="10"/>
      <c r="HWS86" s="68"/>
      <c r="HWT86" s="20"/>
      <c r="HWU86" s="57"/>
      <c r="HWV86" s="21"/>
      <c r="HWW86" s="22"/>
      <c r="HWX86" s="3"/>
      <c r="HWY86" s="5"/>
      <c r="HWZ86" s="5"/>
      <c r="HXA86" s="8"/>
      <c r="HXB86" s="10"/>
      <c r="HXC86" s="68"/>
      <c r="HXD86" s="20"/>
      <c r="HXE86" s="57"/>
      <c r="HXF86" s="21"/>
      <c r="HXG86" s="22"/>
      <c r="HXH86" s="3"/>
      <c r="HXI86" s="5"/>
      <c r="HXJ86" s="5"/>
      <c r="HXK86" s="8"/>
      <c r="HXL86" s="10"/>
      <c r="HXM86" s="68"/>
      <c r="HXN86" s="20"/>
      <c r="HXO86" s="57"/>
      <c r="HXP86" s="21"/>
      <c r="HXQ86" s="22"/>
      <c r="HXR86" s="3"/>
      <c r="HXS86" s="5"/>
      <c r="HXT86" s="5"/>
      <c r="HXU86" s="8"/>
      <c r="HXV86" s="10"/>
      <c r="HXW86" s="68"/>
      <c r="HXX86" s="20"/>
      <c r="HXY86" s="57"/>
      <c r="HXZ86" s="21"/>
      <c r="HYA86" s="22"/>
      <c r="HYB86" s="3"/>
      <c r="HYC86" s="5"/>
      <c r="HYD86" s="5"/>
      <c r="HYE86" s="8"/>
      <c r="HYF86" s="10"/>
      <c r="HYG86" s="68"/>
      <c r="HYH86" s="20"/>
      <c r="HYI86" s="57"/>
      <c r="HYJ86" s="21"/>
      <c r="HYK86" s="22"/>
      <c r="HYL86" s="3"/>
      <c r="HYM86" s="5"/>
      <c r="HYN86" s="5"/>
      <c r="HYO86" s="8"/>
      <c r="HYP86" s="10"/>
      <c r="HYQ86" s="68"/>
      <c r="HYR86" s="20"/>
      <c r="HYS86" s="57"/>
      <c r="HYT86" s="21"/>
      <c r="HYU86" s="22"/>
      <c r="HYV86" s="3"/>
      <c r="HYW86" s="5"/>
      <c r="HYX86" s="5"/>
      <c r="HYY86" s="8"/>
      <c r="HYZ86" s="10"/>
      <c r="HZA86" s="68"/>
      <c r="HZB86" s="20"/>
      <c r="HZC86" s="57"/>
      <c r="HZD86" s="21"/>
      <c r="HZE86" s="22"/>
      <c r="HZF86" s="3"/>
      <c r="HZG86" s="5"/>
      <c r="HZH86" s="5"/>
      <c r="HZI86" s="8"/>
      <c r="HZJ86" s="10"/>
      <c r="HZK86" s="68"/>
      <c r="HZL86" s="20"/>
      <c r="HZM86" s="57"/>
      <c r="HZN86" s="21"/>
      <c r="HZO86" s="22"/>
      <c r="HZP86" s="3"/>
      <c r="HZQ86" s="5"/>
      <c r="HZR86" s="5"/>
      <c r="HZS86" s="8"/>
      <c r="HZT86" s="10"/>
      <c r="HZU86" s="68"/>
      <c r="HZV86" s="20"/>
      <c r="HZW86" s="57"/>
      <c r="HZX86" s="21"/>
      <c r="HZY86" s="22"/>
      <c r="HZZ86" s="3"/>
      <c r="IAA86" s="5"/>
      <c r="IAB86" s="5"/>
      <c r="IAC86" s="8"/>
      <c r="IAD86" s="10"/>
      <c r="IAE86" s="68"/>
      <c r="IAF86" s="20"/>
      <c r="IAG86" s="57"/>
      <c r="IAH86" s="21"/>
      <c r="IAI86" s="22"/>
      <c r="IAJ86" s="3"/>
      <c r="IAK86" s="5"/>
      <c r="IAL86" s="5"/>
      <c r="IAM86" s="8"/>
      <c r="IAN86" s="10"/>
      <c r="IAO86" s="68"/>
      <c r="IAP86" s="20"/>
      <c r="IAQ86" s="57"/>
      <c r="IAR86" s="21"/>
      <c r="IAS86" s="22"/>
      <c r="IAT86" s="3"/>
      <c r="IAU86" s="5"/>
      <c r="IAV86" s="5"/>
      <c r="IAW86" s="8"/>
      <c r="IAX86" s="10"/>
      <c r="IAY86" s="68"/>
      <c r="IAZ86" s="20"/>
      <c r="IBA86" s="57"/>
      <c r="IBB86" s="21"/>
      <c r="IBC86" s="22"/>
      <c r="IBD86" s="3"/>
      <c r="IBE86" s="5"/>
      <c r="IBF86" s="5"/>
      <c r="IBG86" s="8"/>
      <c r="IBH86" s="10"/>
      <c r="IBI86" s="68"/>
      <c r="IBJ86" s="20"/>
      <c r="IBK86" s="57"/>
      <c r="IBL86" s="21"/>
      <c r="IBM86" s="22"/>
      <c r="IBN86" s="3"/>
      <c r="IBO86" s="5"/>
      <c r="IBP86" s="5"/>
      <c r="IBQ86" s="8"/>
      <c r="IBR86" s="10"/>
      <c r="IBS86" s="68"/>
      <c r="IBT86" s="20"/>
      <c r="IBU86" s="57"/>
      <c r="IBV86" s="21"/>
      <c r="IBW86" s="22"/>
      <c r="IBX86" s="3"/>
      <c r="IBY86" s="5"/>
      <c r="IBZ86" s="5"/>
      <c r="ICA86" s="8"/>
      <c r="ICB86" s="10"/>
      <c r="ICC86" s="68"/>
      <c r="ICD86" s="20"/>
      <c r="ICE86" s="57"/>
      <c r="ICF86" s="21"/>
      <c r="ICG86" s="22"/>
      <c r="ICH86" s="3"/>
      <c r="ICI86" s="5"/>
      <c r="ICJ86" s="5"/>
      <c r="ICK86" s="8"/>
      <c r="ICL86" s="10"/>
      <c r="ICM86" s="68"/>
      <c r="ICN86" s="20"/>
      <c r="ICO86" s="57"/>
      <c r="ICP86" s="21"/>
      <c r="ICQ86" s="22"/>
      <c r="ICR86" s="3"/>
      <c r="ICS86" s="5"/>
      <c r="ICT86" s="5"/>
      <c r="ICU86" s="8"/>
      <c r="ICV86" s="10"/>
      <c r="ICW86" s="68"/>
      <c r="ICX86" s="20"/>
      <c r="ICY86" s="57"/>
      <c r="ICZ86" s="21"/>
      <c r="IDA86" s="22"/>
      <c r="IDB86" s="3"/>
      <c r="IDC86" s="5"/>
      <c r="IDD86" s="5"/>
      <c r="IDE86" s="8"/>
      <c r="IDF86" s="10"/>
      <c r="IDG86" s="68"/>
      <c r="IDH86" s="20"/>
      <c r="IDI86" s="57"/>
      <c r="IDJ86" s="21"/>
      <c r="IDK86" s="22"/>
      <c r="IDL86" s="3"/>
      <c r="IDM86" s="5"/>
      <c r="IDN86" s="5"/>
      <c r="IDO86" s="8"/>
      <c r="IDP86" s="10"/>
      <c r="IDQ86" s="68"/>
      <c r="IDR86" s="20"/>
      <c r="IDS86" s="57"/>
      <c r="IDT86" s="21"/>
      <c r="IDU86" s="22"/>
      <c r="IDV86" s="3"/>
      <c r="IDW86" s="5"/>
      <c r="IDX86" s="5"/>
      <c r="IDY86" s="8"/>
      <c r="IDZ86" s="10"/>
      <c r="IEA86" s="68"/>
      <c r="IEB86" s="20"/>
      <c r="IEC86" s="57"/>
      <c r="IED86" s="21"/>
      <c r="IEE86" s="22"/>
      <c r="IEF86" s="3"/>
      <c r="IEG86" s="5"/>
      <c r="IEH86" s="5"/>
      <c r="IEI86" s="8"/>
      <c r="IEJ86" s="10"/>
      <c r="IEK86" s="68"/>
      <c r="IEL86" s="20"/>
      <c r="IEM86" s="57"/>
      <c r="IEN86" s="21"/>
      <c r="IEO86" s="22"/>
      <c r="IEP86" s="3"/>
      <c r="IEQ86" s="5"/>
      <c r="IER86" s="5"/>
      <c r="IES86" s="8"/>
      <c r="IET86" s="10"/>
      <c r="IEU86" s="68"/>
      <c r="IEV86" s="20"/>
      <c r="IEW86" s="57"/>
      <c r="IEX86" s="21"/>
      <c r="IEY86" s="22"/>
      <c r="IEZ86" s="3"/>
      <c r="IFA86" s="5"/>
      <c r="IFB86" s="5"/>
      <c r="IFC86" s="8"/>
      <c r="IFD86" s="10"/>
      <c r="IFE86" s="68"/>
      <c r="IFF86" s="20"/>
      <c r="IFG86" s="57"/>
      <c r="IFH86" s="21"/>
      <c r="IFI86" s="22"/>
      <c r="IFJ86" s="3"/>
      <c r="IFK86" s="5"/>
      <c r="IFL86" s="5"/>
      <c r="IFM86" s="8"/>
      <c r="IFN86" s="10"/>
      <c r="IFO86" s="68"/>
      <c r="IFP86" s="20"/>
      <c r="IFQ86" s="57"/>
      <c r="IFR86" s="21"/>
      <c r="IFS86" s="22"/>
      <c r="IFT86" s="3"/>
      <c r="IFU86" s="5"/>
      <c r="IFV86" s="5"/>
      <c r="IFW86" s="8"/>
      <c r="IFX86" s="10"/>
      <c r="IFY86" s="68"/>
      <c r="IFZ86" s="20"/>
      <c r="IGA86" s="57"/>
      <c r="IGB86" s="21"/>
      <c r="IGC86" s="22"/>
      <c r="IGD86" s="3"/>
      <c r="IGE86" s="5"/>
      <c r="IGF86" s="5"/>
      <c r="IGG86" s="8"/>
      <c r="IGH86" s="10"/>
      <c r="IGI86" s="68"/>
      <c r="IGJ86" s="20"/>
      <c r="IGK86" s="57"/>
      <c r="IGL86" s="21"/>
      <c r="IGM86" s="22"/>
      <c r="IGN86" s="3"/>
      <c r="IGO86" s="5"/>
      <c r="IGP86" s="5"/>
      <c r="IGQ86" s="8"/>
      <c r="IGR86" s="10"/>
      <c r="IGS86" s="68"/>
      <c r="IGT86" s="20"/>
      <c r="IGU86" s="57"/>
      <c r="IGV86" s="21"/>
      <c r="IGW86" s="22"/>
      <c r="IGX86" s="3"/>
      <c r="IGY86" s="5"/>
      <c r="IGZ86" s="5"/>
      <c r="IHA86" s="8"/>
      <c r="IHB86" s="10"/>
      <c r="IHC86" s="68"/>
      <c r="IHD86" s="20"/>
      <c r="IHE86" s="57"/>
      <c r="IHF86" s="21"/>
      <c r="IHG86" s="22"/>
      <c r="IHH86" s="3"/>
      <c r="IHI86" s="5"/>
      <c r="IHJ86" s="5"/>
      <c r="IHK86" s="8"/>
      <c r="IHL86" s="10"/>
      <c r="IHM86" s="68"/>
      <c r="IHN86" s="20"/>
      <c r="IHO86" s="57"/>
      <c r="IHP86" s="21"/>
      <c r="IHQ86" s="22"/>
      <c r="IHR86" s="3"/>
      <c r="IHS86" s="5"/>
      <c r="IHT86" s="5"/>
      <c r="IHU86" s="8"/>
      <c r="IHV86" s="10"/>
      <c r="IHW86" s="68"/>
      <c r="IHX86" s="20"/>
      <c r="IHY86" s="57"/>
      <c r="IHZ86" s="21"/>
      <c r="IIA86" s="22"/>
      <c r="IIB86" s="3"/>
      <c r="IIC86" s="5"/>
      <c r="IID86" s="5"/>
      <c r="IIE86" s="8"/>
      <c r="IIF86" s="10"/>
      <c r="IIG86" s="68"/>
      <c r="IIH86" s="20"/>
      <c r="III86" s="57"/>
      <c r="IIJ86" s="21"/>
      <c r="IIK86" s="22"/>
      <c r="IIL86" s="3"/>
      <c r="IIM86" s="5"/>
      <c r="IIN86" s="5"/>
      <c r="IIO86" s="8"/>
      <c r="IIP86" s="10"/>
      <c r="IIQ86" s="68"/>
      <c r="IIR86" s="20"/>
      <c r="IIS86" s="57"/>
      <c r="IIT86" s="21"/>
      <c r="IIU86" s="22"/>
      <c r="IIV86" s="3"/>
      <c r="IIW86" s="5"/>
      <c r="IIX86" s="5"/>
      <c r="IIY86" s="8"/>
      <c r="IIZ86" s="10"/>
      <c r="IJA86" s="68"/>
      <c r="IJB86" s="20"/>
      <c r="IJC86" s="57"/>
      <c r="IJD86" s="21"/>
      <c r="IJE86" s="22"/>
      <c r="IJF86" s="3"/>
      <c r="IJG86" s="5"/>
      <c r="IJH86" s="5"/>
      <c r="IJI86" s="8"/>
      <c r="IJJ86" s="10"/>
      <c r="IJK86" s="68"/>
      <c r="IJL86" s="20"/>
      <c r="IJM86" s="57"/>
      <c r="IJN86" s="21"/>
      <c r="IJO86" s="22"/>
      <c r="IJP86" s="3"/>
      <c r="IJQ86" s="5"/>
      <c r="IJR86" s="5"/>
      <c r="IJS86" s="8"/>
      <c r="IJT86" s="10"/>
      <c r="IJU86" s="68"/>
      <c r="IJV86" s="20"/>
      <c r="IJW86" s="57"/>
      <c r="IJX86" s="21"/>
      <c r="IJY86" s="22"/>
      <c r="IJZ86" s="3"/>
      <c r="IKA86" s="5"/>
      <c r="IKB86" s="5"/>
      <c r="IKC86" s="8"/>
      <c r="IKD86" s="10"/>
      <c r="IKE86" s="68"/>
      <c r="IKF86" s="20"/>
      <c r="IKG86" s="57"/>
      <c r="IKH86" s="21"/>
      <c r="IKI86" s="22"/>
      <c r="IKJ86" s="3"/>
      <c r="IKK86" s="5"/>
      <c r="IKL86" s="5"/>
      <c r="IKM86" s="8"/>
      <c r="IKN86" s="10"/>
      <c r="IKO86" s="68"/>
      <c r="IKP86" s="20"/>
      <c r="IKQ86" s="57"/>
      <c r="IKR86" s="21"/>
      <c r="IKS86" s="22"/>
      <c r="IKT86" s="3"/>
      <c r="IKU86" s="5"/>
      <c r="IKV86" s="5"/>
      <c r="IKW86" s="8"/>
      <c r="IKX86" s="10"/>
      <c r="IKY86" s="68"/>
      <c r="IKZ86" s="20"/>
      <c r="ILA86" s="57"/>
      <c r="ILB86" s="21"/>
      <c r="ILC86" s="22"/>
      <c r="ILD86" s="3"/>
      <c r="ILE86" s="5"/>
      <c r="ILF86" s="5"/>
      <c r="ILG86" s="8"/>
      <c r="ILH86" s="10"/>
      <c r="ILI86" s="68"/>
      <c r="ILJ86" s="20"/>
      <c r="ILK86" s="57"/>
      <c r="ILL86" s="21"/>
      <c r="ILM86" s="22"/>
      <c r="ILN86" s="3"/>
      <c r="ILO86" s="5"/>
      <c r="ILP86" s="5"/>
      <c r="ILQ86" s="8"/>
      <c r="ILR86" s="10"/>
      <c r="ILS86" s="68"/>
      <c r="ILT86" s="20"/>
      <c r="ILU86" s="57"/>
      <c r="ILV86" s="21"/>
      <c r="ILW86" s="22"/>
      <c r="ILX86" s="3"/>
      <c r="ILY86" s="5"/>
      <c r="ILZ86" s="5"/>
      <c r="IMA86" s="8"/>
      <c r="IMB86" s="10"/>
      <c r="IMC86" s="68"/>
      <c r="IMD86" s="20"/>
      <c r="IME86" s="57"/>
      <c r="IMF86" s="21"/>
      <c r="IMG86" s="22"/>
      <c r="IMH86" s="3"/>
      <c r="IMI86" s="5"/>
      <c r="IMJ86" s="5"/>
      <c r="IMK86" s="8"/>
      <c r="IML86" s="10"/>
      <c r="IMM86" s="68"/>
      <c r="IMN86" s="20"/>
      <c r="IMO86" s="57"/>
      <c r="IMP86" s="21"/>
      <c r="IMQ86" s="22"/>
      <c r="IMR86" s="3"/>
      <c r="IMS86" s="5"/>
      <c r="IMT86" s="5"/>
      <c r="IMU86" s="8"/>
      <c r="IMV86" s="10"/>
      <c r="IMW86" s="68"/>
      <c r="IMX86" s="20"/>
      <c r="IMY86" s="57"/>
      <c r="IMZ86" s="21"/>
      <c r="INA86" s="22"/>
      <c r="INB86" s="3"/>
      <c r="INC86" s="5"/>
      <c r="IND86" s="5"/>
      <c r="INE86" s="8"/>
      <c r="INF86" s="10"/>
      <c r="ING86" s="68"/>
      <c r="INH86" s="20"/>
      <c r="INI86" s="57"/>
      <c r="INJ86" s="21"/>
      <c r="INK86" s="22"/>
      <c r="INL86" s="3"/>
      <c r="INM86" s="5"/>
      <c r="INN86" s="5"/>
      <c r="INO86" s="8"/>
      <c r="INP86" s="10"/>
      <c r="INQ86" s="68"/>
      <c r="INR86" s="20"/>
      <c r="INS86" s="57"/>
      <c r="INT86" s="21"/>
      <c r="INU86" s="22"/>
      <c r="INV86" s="3"/>
      <c r="INW86" s="5"/>
      <c r="INX86" s="5"/>
      <c r="INY86" s="8"/>
      <c r="INZ86" s="10"/>
      <c r="IOA86" s="68"/>
      <c r="IOB86" s="20"/>
      <c r="IOC86" s="57"/>
      <c r="IOD86" s="21"/>
      <c r="IOE86" s="22"/>
      <c r="IOF86" s="3"/>
      <c r="IOG86" s="5"/>
      <c r="IOH86" s="5"/>
      <c r="IOI86" s="8"/>
      <c r="IOJ86" s="10"/>
      <c r="IOK86" s="68"/>
      <c r="IOL86" s="20"/>
      <c r="IOM86" s="57"/>
      <c r="ION86" s="21"/>
      <c r="IOO86" s="22"/>
      <c r="IOP86" s="3"/>
      <c r="IOQ86" s="5"/>
      <c r="IOR86" s="5"/>
      <c r="IOS86" s="8"/>
      <c r="IOT86" s="10"/>
      <c r="IOU86" s="68"/>
      <c r="IOV86" s="20"/>
      <c r="IOW86" s="57"/>
      <c r="IOX86" s="21"/>
      <c r="IOY86" s="22"/>
      <c r="IOZ86" s="3"/>
      <c r="IPA86" s="5"/>
      <c r="IPB86" s="5"/>
      <c r="IPC86" s="8"/>
      <c r="IPD86" s="10"/>
      <c r="IPE86" s="68"/>
      <c r="IPF86" s="20"/>
      <c r="IPG86" s="57"/>
      <c r="IPH86" s="21"/>
      <c r="IPI86" s="22"/>
      <c r="IPJ86" s="3"/>
      <c r="IPK86" s="5"/>
      <c r="IPL86" s="5"/>
      <c r="IPM86" s="8"/>
      <c r="IPN86" s="10"/>
      <c r="IPO86" s="68"/>
      <c r="IPP86" s="20"/>
      <c r="IPQ86" s="57"/>
      <c r="IPR86" s="21"/>
      <c r="IPS86" s="22"/>
      <c r="IPT86" s="3"/>
      <c r="IPU86" s="5"/>
      <c r="IPV86" s="5"/>
      <c r="IPW86" s="8"/>
      <c r="IPX86" s="10"/>
      <c r="IPY86" s="68"/>
      <c r="IPZ86" s="20"/>
      <c r="IQA86" s="57"/>
      <c r="IQB86" s="21"/>
      <c r="IQC86" s="22"/>
      <c r="IQD86" s="3"/>
      <c r="IQE86" s="5"/>
      <c r="IQF86" s="5"/>
      <c r="IQG86" s="8"/>
      <c r="IQH86" s="10"/>
      <c r="IQI86" s="68"/>
      <c r="IQJ86" s="20"/>
      <c r="IQK86" s="57"/>
      <c r="IQL86" s="21"/>
      <c r="IQM86" s="22"/>
      <c r="IQN86" s="3"/>
      <c r="IQO86" s="5"/>
      <c r="IQP86" s="5"/>
      <c r="IQQ86" s="8"/>
      <c r="IQR86" s="10"/>
      <c r="IQS86" s="68"/>
      <c r="IQT86" s="20"/>
      <c r="IQU86" s="57"/>
      <c r="IQV86" s="21"/>
      <c r="IQW86" s="22"/>
      <c r="IQX86" s="3"/>
      <c r="IQY86" s="5"/>
      <c r="IQZ86" s="5"/>
      <c r="IRA86" s="8"/>
      <c r="IRB86" s="10"/>
      <c r="IRC86" s="68"/>
      <c r="IRD86" s="20"/>
      <c r="IRE86" s="57"/>
      <c r="IRF86" s="21"/>
      <c r="IRG86" s="22"/>
      <c r="IRH86" s="3"/>
      <c r="IRI86" s="5"/>
      <c r="IRJ86" s="5"/>
      <c r="IRK86" s="8"/>
      <c r="IRL86" s="10"/>
      <c r="IRM86" s="68"/>
      <c r="IRN86" s="20"/>
      <c r="IRO86" s="57"/>
      <c r="IRP86" s="21"/>
      <c r="IRQ86" s="22"/>
      <c r="IRR86" s="3"/>
      <c r="IRS86" s="5"/>
      <c r="IRT86" s="5"/>
      <c r="IRU86" s="8"/>
      <c r="IRV86" s="10"/>
      <c r="IRW86" s="68"/>
      <c r="IRX86" s="20"/>
      <c r="IRY86" s="57"/>
      <c r="IRZ86" s="21"/>
      <c r="ISA86" s="22"/>
      <c r="ISB86" s="3"/>
      <c r="ISC86" s="5"/>
      <c r="ISD86" s="5"/>
      <c r="ISE86" s="8"/>
      <c r="ISF86" s="10"/>
      <c r="ISG86" s="68"/>
      <c r="ISH86" s="20"/>
      <c r="ISI86" s="57"/>
      <c r="ISJ86" s="21"/>
      <c r="ISK86" s="22"/>
      <c r="ISL86" s="3"/>
      <c r="ISM86" s="5"/>
      <c r="ISN86" s="5"/>
      <c r="ISO86" s="8"/>
      <c r="ISP86" s="10"/>
      <c r="ISQ86" s="68"/>
      <c r="ISR86" s="20"/>
      <c r="ISS86" s="57"/>
      <c r="IST86" s="21"/>
      <c r="ISU86" s="22"/>
      <c r="ISV86" s="3"/>
      <c r="ISW86" s="5"/>
      <c r="ISX86" s="5"/>
      <c r="ISY86" s="8"/>
      <c r="ISZ86" s="10"/>
      <c r="ITA86" s="68"/>
      <c r="ITB86" s="20"/>
      <c r="ITC86" s="57"/>
      <c r="ITD86" s="21"/>
      <c r="ITE86" s="22"/>
      <c r="ITF86" s="3"/>
      <c r="ITG86" s="5"/>
      <c r="ITH86" s="5"/>
      <c r="ITI86" s="8"/>
      <c r="ITJ86" s="10"/>
      <c r="ITK86" s="68"/>
      <c r="ITL86" s="20"/>
      <c r="ITM86" s="57"/>
      <c r="ITN86" s="21"/>
      <c r="ITO86" s="22"/>
      <c r="ITP86" s="3"/>
      <c r="ITQ86" s="5"/>
      <c r="ITR86" s="5"/>
      <c r="ITS86" s="8"/>
      <c r="ITT86" s="10"/>
      <c r="ITU86" s="68"/>
      <c r="ITV86" s="20"/>
      <c r="ITW86" s="57"/>
      <c r="ITX86" s="21"/>
      <c r="ITY86" s="22"/>
      <c r="ITZ86" s="3"/>
      <c r="IUA86" s="5"/>
      <c r="IUB86" s="5"/>
      <c r="IUC86" s="8"/>
      <c r="IUD86" s="10"/>
      <c r="IUE86" s="68"/>
      <c r="IUF86" s="20"/>
      <c r="IUG86" s="57"/>
      <c r="IUH86" s="21"/>
      <c r="IUI86" s="22"/>
      <c r="IUJ86" s="3"/>
      <c r="IUK86" s="5"/>
      <c r="IUL86" s="5"/>
      <c r="IUM86" s="8"/>
      <c r="IUN86" s="10"/>
      <c r="IUO86" s="68"/>
      <c r="IUP86" s="20"/>
      <c r="IUQ86" s="57"/>
      <c r="IUR86" s="21"/>
      <c r="IUS86" s="22"/>
      <c r="IUT86" s="3"/>
      <c r="IUU86" s="5"/>
      <c r="IUV86" s="5"/>
      <c r="IUW86" s="8"/>
      <c r="IUX86" s="10"/>
      <c r="IUY86" s="68"/>
      <c r="IUZ86" s="20"/>
      <c r="IVA86" s="57"/>
      <c r="IVB86" s="21"/>
      <c r="IVC86" s="22"/>
      <c r="IVD86" s="3"/>
      <c r="IVE86" s="5"/>
      <c r="IVF86" s="5"/>
      <c r="IVG86" s="8"/>
      <c r="IVH86" s="10"/>
      <c r="IVI86" s="68"/>
      <c r="IVJ86" s="20"/>
      <c r="IVK86" s="57"/>
      <c r="IVL86" s="21"/>
      <c r="IVM86" s="22"/>
      <c r="IVN86" s="3"/>
      <c r="IVO86" s="5"/>
      <c r="IVP86" s="5"/>
      <c r="IVQ86" s="8"/>
      <c r="IVR86" s="10"/>
      <c r="IVS86" s="68"/>
      <c r="IVT86" s="20"/>
      <c r="IVU86" s="57"/>
      <c r="IVV86" s="21"/>
      <c r="IVW86" s="22"/>
      <c r="IVX86" s="3"/>
      <c r="IVY86" s="5"/>
      <c r="IVZ86" s="5"/>
      <c r="IWA86" s="8"/>
      <c r="IWB86" s="10"/>
      <c r="IWC86" s="68"/>
      <c r="IWD86" s="20"/>
      <c r="IWE86" s="57"/>
      <c r="IWF86" s="21"/>
      <c r="IWG86" s="22"/>
      <c r="IWH86" s="3"/>
      <c r="IWI86" s="5"/>
      <c r="IWJ86" s="5"/>
      <c r="IWK86" s="8"/>
      <c r="IWL86" s="10"/>
      <c r="IWM86" s="68"/>
      <c r="IWN86" s="20"/>
      <c r="IWO86" s="57"/>
      <c r="IWP86" s="21"/>
      <c r="IWQ86" s="22"/>
      <c r="IWR86" s="3"/>
      <c r="IWS86" s="5"/>
      <c r="IWT86" s="5"/>
      <c r="IWU86" s="8"/>
      <c r="IWV86" s="10"/>
      <c r="IWW86" s="68"/>
      <c r="IWX86" s="20"/>
      <c r="IWY86" s="57"/>
      <c r="IWZ86" s="21"/>
      <c r="IXA86" s="22"/>
      <c r="IXB86" s="3"/>
      <c r="IXC86" s="5"/>
      <c r="IXD86" s="5"/>
      <c r="IXE86" s="8"/>
      <c r="IXF86" s="10"/>
      <c r="IXG86" s="68"/>
      <c r="IXH86" s="20"/>
      <c r="IXI86" s="57"/>
      <c r="IXJ86" s="21"/>
      <c r="IXK86" s="22"/>
      <c r="IXL86" s="3"/>
      <c r="IXM86" s="5"/>
      <c r="IXN86" s="5"/>
      <c r="IXO86" s="8"/>
      <c r="IXP86" s="10"/>
      <c r="IXQ86" s="68"/>
      <c r="IXR86" s="20"/>
      <c r="IXS86" s="57"/>
      <c r="IXT86" s="21"/>
      <c r="IXU86" s="22"/>
      <c r="IXV86" s="3"/>
      <c r="IXW86" s="5"/>
      <c r="IXX86" s="5"/>
      <c r="IXY86" s="8"/>
      <c r="IXZ86" s="10"/>
      <c r="IYA86" s="68"/>
      <c r="IYB86" s="20"/>
      <c r="IYC86" s="57"/>
      <c r="IYD86" s="21"/>
      <c r="IYE86" s="22"/>
      <c r="IYF86" s="3"/>
      <c r="IYG86" s="5"/>
      <c r="IYH86" s="5"/>
      <c r="IYI86" s="8"/>
      <c r="IYJ86" s="10"/>
      <c r="IYK86" s="68"/>
      <c r="IYL86" s="20"/>
      <c r="IYM86" s="57"/>
      <c r="IYN86" s="21"/>
      <c r="IYO86" s="22"/>
      <c r="IYP86" s="3"/>
      <c r="IYQ86" s="5"/>
      <c r="IYR86" s="5"/>
      <c r="IYS86" s="8"/>
      <c r="IYT86" s="10"/>
      <c r="IYU86" s="68"/>
      <c r="IYV86" s="20"/>
      <c r="IYW86" s="57"/>
      <c r="IYX86" s="21"/>
      <c r="IYY86" s="22"/>
      <c r="IYZ86" s="3"/>
      <c r="IZA86" s="5"/>
      <c r="IZB86" s="5"/>
      <c r="IZC86" s="8"/>
      <c r="IZD86" s="10"/>
      <c r="IZE86" s="68"/>
      <c r="IZF86" s="20"/>
      <c r="IZG86" s="57"/>
      <c r="IZH86" s="21"/>
      <c r="IZI86" s="22"/>
      <c r="IZJ86" s="3"/>
      <c r="IZK86" s="5"/>
      <c r="IZL86" s="5"/>
      <c r="IZM86" s="8"/>
      <c r="IZN86" s="10"/>
      <c r="IZO86" s="68"/>
      <c r="IZP86" s="20"/>
      <c r="IZQ86" s="57"/>
      <c r="IZR86" s="21"/>
      <c r="IZS86" s="22"/>
      <c r="IZT86" s="3"/>
      <c r="IZU86" s="5"/>
      <c r="IZV86" s="5"/>
      <c r="IZW86" s="8"/>
      <c r="IZX86" s="10"/>
      <c r="IZY86" s="68"/>
      <c r="IZZ86" s="20"/>
      <c r="JAA86" s="57"/>
      <c r="JAB86" s="21"/>
      <c r="JAC86" s="22"/>
      <c r="JAD86" s="3"/>
      <c r="JAE86" s="5"/>
      <c r="JAF86" s="5"/>
      <c r="JAG86" s="8"/>
      <c r="JAH86" s="10"/>
      <c r="JAI86" s="68"/>
      <c r="JAJ86" s="20"/>
      <c r="JAK86" s="57"/>
      <c r="JAL86" s="21"/>
      <c r="JAM86" s="22"/>
      <c r="JAN86" s="3"/>
      <c r="JAO86" s="5"/>
      <c r="JAP86" s="5"/>
      <c r="JAQ86" s="8"/>
      <c r="JAR86" s="10"/>
      <c r="JAS86" s="68"/>
      <c r="JAT86" s="20"/>
      <c r="JAU86" s="57"/>
      <c r="JAV86" s="21"/>
      <c r="JAW86" s="22"/>
      <c r="JAX86" s="3"/>
      <c r="JAY86" s="5"/>
      <c r="JAZ86" s="5"/>
      <c r="JBA86" s="8"/>
      <c r="JBB86" s="10"/>
      <c r="JBC86" s="68"/>
      <c r="JBD86" s="20"/>
      <c r="JBE86" s="57"/>
      <c r="JBF86" s="21"/>
      <c r="JBG86" s="22"/>
      <c r="JBH86" s="3"/>
      <c r="JBI86" s="5"/>
      <c r="JBJ86" s="5"/>
      <c r="JBK86" s="8"/>
      <c r="JBL86" s="10"/>
      <c r="JBM86" s="68"/>
      <c r="JBN86" s="20"/>
      <c r="JBO86" s="57"/>
      <c r="JBP86" s="21"/>
      <c r="JBQ86" s="22"/>
      <c r="JBR86" s="3"/>
      <c r="JBS86" s="5"/>
      <c r="JBT86" s="5"/>
      <c r="JBU86" s="8"/>
      <c r="JBV86" s="10"/>
      <c r="JBW86" s="68"/>
      <c r="JBX86" s="20"/>
      <c r="JBY86" s="57"/>
      <c r="JBZ86" s="21"/>
      <c r="JCA86" s="22"/>
      <c r="JCB86" s="3"/>
      <c r="JCC86" s="5"/>
      <c r="JCD86" s="5"/>
      <c r="JCE86" s="8"/>
      <c r="JCF86" s="10"/>
      <c r="JCG86" s="68"/>
      <c r="JCH86" s="20"/>
      <c r="JCI86" s="57"/>
      <c r="JCJ86" s="21"/>
      <c r="JCK86" s="22"/>
      <c r="JCL86" s="3"/>
      <c r="JCM86" s="5"/>
      <c r="JCN86" s="5"/>
      <c r="JCO86" s="8"/>
      <c r="JCP86" s="10"/>
      <c r="JCQ86" s="68"/>
      <c r="JCR86" s="20"/>
      <c r="JCS86" s="57"/>
      <c r="JCT86" s="21"/>
      <c r="JCU86" s="22"/>
      <c r="JCV86" s="3"/>
      <c r="JCW86" s="5"/>
      <c r="JCX86" s="5"/>
      <c r="JCY86" s="8"/>
      <c r="JCZ86" s="10"/>
      <c r="JDA86" s="68"/>
      <c r="JDB86" s="20"/>
      <c r="JDC86" s="57"/>
      <c r="JDD86" s="21"/>
      <c r="JDE86" s="22"/>
      <c r="JDF86" s="3"/>
      <c r="JDG86" s="5"/>
      <c r="JDH86" s="5"/>
      <c r="JDI86" s="8"/>
      <c r="JDJ86" s="10"/>
      <c r="JDK86" s="68"/>
      <c r="JDL86" s="20"/>
      <c r="JDM86" s="57"/>
      <c r="JDN86" s="21"/>
      <c r="JDO86" s="22"/>
      <c r="JDP86" s="3"/>
      <c r="JDQ86" s="5"/>
      <c r="JDR86" s="5"/>
      <c r="JDS86" s="8"/>
      <c r="JDT86" s="10"/>
      <c r="JDU86" s="68"/>
      <c r="JDV86" s="20"/>
      <c r="JDW86" s="57"/>
      <c r="JDX86" s="21"/>
      <c r="JDY86" s="22"/>
      <c r="JDZ86" s="3"/>
      <c r="JEA86" s="5"/>
      <c r="JEB86" s="5"/>
      <c r="JEC86" s="8"/>
      <c r="JED86" s="10"/>
      <c r="JEE86" s="68"/>
      <c r="JEF86" s="20"/>
      <c r="JEG86" s="57"/>
      <c r="JEH86" s="21"/>
      <c r="JEI86" s="22"/>
      <c r="JEJ86" s="3"/>
      <c r="JEK86" s="5"/>
      <c r="JEL86" s="5"/>
      <c r="JEM86" s="8"/>
      <c r="JEN86" s="10"/>
      <c r="JEO86" s="68"/>
      <c r="JEP86" s="20"/>
      <c r="JEQ86" s="57"/>
      <c r="JER86" s="21"/>
      <c r="JES86" s="22"/>
      <c r="JET86" s="3"/>
      <c r="JEU86" s="5"/>
      <c r="JEV86" s="5"/>
      <c r="JEW86" s="8"/>
      <c r="JEX86" s="10"/>
      <c r="JEY86" s="68"/>
      <c r="JEZ86" s="20"/>
      <c r="JFA86" s="57"/>
      <c r="JFB86" s="21"/>
      <c r="JFC86" s="22"/>
      <c r="JFD86" s="3"/>
      <c r="JFE86" s="5"/>
      <c r="JFF86" s="5"/>
      <c r="JFG86" s="8"/>
      <c r="JFH86" s="10"/>
      <c r="JFI86" s="68"/>
      <c r="JFJ86" s="20"/>
      <c r="JFK86" s="57"/>
      <c r="JFL86" s="21"/>
      <c r="JFM86" s="22"/>
      <c r="JFN86" s="3"/>
      <c r="JFO86" s="5"/>
      <c r="JFP86" s="5"/>
      <c r="JFQ86" s="8"/>
      <c r="JFR86" s="10"/>
      <c r="JFS86" s="68"/>
      <c r="JFT86" s="20"/>
      <c r="JFU86" s="57"/>
      <c r="JFV86" s="21"/>
      <c r="JFW86" s="22"/>
      <c r="JFX86" s="3"/>
      <c r="JFY86" s="5"/>
      <c r="JFZ86" s="5"/>
      <c r="JGA86" s="8"/>
      <c r="JGB86" s="10"/>
      <c r="JGC86" s="68"/>
      <c r="JGD86" s="20"/>
      <c r="JGE86" s="57"/>
      <c r="JGF86" s="21"/>
      <c r="JGG86" s="22"/>
      <c r="JGH86" s="3"/>
      <c r="JGI86" s="5"/>
      <c r="JGJ86" s="5"/>
      <c r="JGK86" s="8"/>
      <c r="JGL86" s="10"/>
      <c r="JGM86" s="68"/>
      <c r="JGN86" s="20"/>
      <c r="JGO86" s="57"/>
      <c r="JGP86" s="21"/>
      <c r="JGQ86" s="22"/>
      <c r="JGR86" s="3"/>
      <c r="JGS86" s="5"/>
      <c r="JGT86" s="5"/>
      <c r="JGU86" s="8"/>
      <c r="JGV86" s="10"/>
      <c r="JGW86" s="68"/>
      <c r="JGX86" s="20"/>
      <c r="JGY86" s="57"/>
      <c r="JGZ86" s="21"/>
      <c r="JHA86" s="22"/>
      <c r="JHB86" s="3"/>
      <c r="JHC86" s="5"/>
      <c r="JHD86" s="5"/>
      <c r="JHE86" s="8"/>
      <c r="JHF86" s="10"/>
      <c r="JHG86" s="68"/>
      <c r="JHH86" s="20"/>
      <c r="JHI86" s="57"/>
      <c r="JHJ86" s="21"/>
      <c r="JHK86" s="22"/>
      <c r="JHL86" s="3"/>
      <c r="JHM86" s="5"/>
      <c r="JHN86" s="5"/>
      <c r="JHO86" s="8"/>
      <c r="JHP86" s="10"/>
      <c r="JHQ86" s="68"/>
      <c r="JHR86" s="20"/>
      <c r="JHS86" s="57"/>
      <c r="JHT86" s="21"/>
      <c r="JHU86" s="22"/>
      <c r="JHV86" s="3"/>
      <c r="JHW86" s="5"/>
      <c r="JHX86" s="5"/>
      <c r="JHY86" s="8"/>
      <c r="JHZ86" s="10"/>
      <c r="JIA86" s="68"/>
      <c r="JIB86" s="20"/>
      <c r="JIC86" s="57"/>
      <c r="JID86" s="21"/>
      <c r="JIE86" s="22"/>
      <c r="JIF86" s="3"/>
      <c r="JIG86" s="5"/>
      <c r="JIH86" s="5"/>
      <c r="JII86" s="8"/>
      <c r="JIJ86" s="10"/>
      <c r="JIK86" s="68"/>
      <c r="JIL86" s="20"/>
      <c r="JIM86" s="57"/>
      <c r="JIN86" s="21"/>
      <c r="JIO86" s="22"/>
      <c r="JIP86" s="3"/>
      <c r="JIQ86" s="5"/>
      <c r="JIR86" s="5"/>
      <c r="JIS86" s="8"/>
      <c r="JIT86" s="10"/>
      <c r="JIU86" s="68"/>
      <c r="JIV86" s="20"/>
      <c r="JIW86" s="57"/>
      <c r="JIX86" s="21"/>
      <c r="JIY86" s="22"/>
      <c r="JIZ86" s="3"/>
      <c r="JJA86" s="5"/>
      <c r="JJB86" s="5"/>
      <c r="JJC86" s="8"/>
      <c r="JJD86" s="10"/>
      <c r="JJE86" s="68"/>
      <c r="JJF86" s="20"/>
      <c r="JJG86" s="57"/>
      <c r="JJH86" s="21"/>
      <c r="JJI86" s="22"/>
      <c r="JJJ86" s="3"/>
      <c r="JJK86" s="5"/>
      <c r="JJL86" s="5"/>
      <c r="JJM86" s="8"/>
      <c r="JJN86" s="10"/>
      <c r="JJO86" s="68"/>
      <c r="JJP86" s="20"/>
      <c r="JJQ86" s="57"/>
      <c r="JJR86" s="21"/>
      <c r="JJS86" s="22"/>
      <c r="JJT86" s="3"/>
      <c r="JJU86" s="5"/>
      <c r="JJV86" s="5"/>
      <c r="JJW86" s="8"/>
      <c r="JJX86" s="10"/>
      <c r="JJY86" s="68"/>
      <c r="JJZ86" s="20"/>
      <c r="JKA86" s="57"/>
      <c r="JKB86" s="21"/>
      <c r="JKC86" s="22"/>
      <c r="JKD86" s="3"/>
      <c r="JKE86" s="5"/>
      <c r="JKF86" s="5"/>
      <c r="JKG86" s="8"/>
      <c r="JKH86" s="10"/>
      <c r="JKI86" s="68"/>
      <c r="JKJ86" s="20"/>
      <c r="JKK86" s="57"/>
      <c r="JKL86" s="21"/>
      <c r="JKM86" s="22"/>
      <c r="JKN86" s="3"/>
      <c r="JKO86" s="5"/>
      <c r="JKP86" s="5"/>
      <c r="JKQ86" s="8"/>
      <c r="JKR86" s="10"/>
      <c r="JKS86" s="68"/>
      <c r="JKT86" s="20"/>
      <c r="JKU86" s="57"/>
      <c r="JKV86" s="21"/>
      <c r="JKW86" s="22"/>
      <c r="JKX86" s="3"/>
      <c r="JKY86" s="5"/>
      <c r="JKZ86" s="5"/>
      <c r="JLA86" s="8"/>
      <c r="JLB86" s="10"/>
      <c r="JLC86" s="68"/>
      <c r="JLD86" s="20"/>
      <c r="JLE86" s="57"/>
      <c r="JLF86" s="21"/>
      <c r="JLG86" s="22"/>
      <c r="JLH86" s="3"/>
      <c r="JLI86" s="5"/>
      <c r="JLJ86" s="5"/>
      <c r="JLK86" s="8"/>
      <c r="JLL86" s="10"/>
      <c r="JLM86" s="68"/>
      <c r="JLN86" s="20"/>
      <c r="JLO86" s="57"/>
      <c r="JLP86" s="21"/>
      <c r="JLQ86" s="22"/>
      <c r="JLR86" s="3"/>
      <c r="JLS86" s="5"/>
      <c r="JLT86" s="5"/>
      <c r="JLU86" s="8"/>
      <c r="JLV86" s="10"/>
      <c r="JLW86" s="68"/>
      <c r="JLX86" s="20"/>
      <c r="JLY86" s="57"/>
      <c r="JLZ86" s="21"/>
      <c r="JMA86" s="22"/>
      <c r="JMB86" s="3"/>
      <c r="JMC86" s="5"/>
      <c r="JMD86" s="5"/>
      <c r="JME86" s="8"/>
      <c r="JMF86" s="10"/>
      <c r="JMG86" s="68"/>
      <c r="JMH86" s="20"/>
      <c r="JMI86" s="57"/>
      <c r="JMJ86" s="21"/>
      <c r="JMK86" s="22"/>
      <c r="JML86" s="3"/>
      <c r="JMM86" s="5"/>
      <c r="JMN86" s="5"/>
      <c r="JMO86" s="8"/>
      <c r="JMP86" s="10"/>
      <c r="JMQ86" s="68"/>
      <c r="JMR86" s="20"/>
      <c r="JMS86" s="57"/>
      <c r="JMT86" s="21"/>
      <c r="JMU86" s="22"/>
      <c r="JMV86" s="3"/>
      <c r="JMW86" s="5"/>
      <c r="JMX86" s="5"/>
      <c r="JMY86" s="8"/>
      <c r="JMZ86" s="10"/>
      <c r="JNA86" s="68"/>
      <c r="JNB86" s="20"/>
      <c r="JNC86" s="57"/>
      <c r="JND86" s="21"/>
      <c r="JNE86" s="22"/>
      <c r="JNF86" s="3"/>
      <c r="JNG86" s="5"/>
      <c r="JNH86" s="5"/>
      <c r="JNI86" s="8"/>
      <c r="JNJ86" s="10"/>
      <c r="JNK86" s="68"/>
      <c r="JNL86" s="20"/>
      <c r="JNM86" s="57"/>
      <c r="JNN86" s="21"/>
      <c r="JNO86" s="22"/>
      <c r="JNP86" s="3"/>
      <c r="JNQ86" s="5"/>
      <c r="JNR86" s="5"/>
      <c r="JNS86" s="8"/>
      <c r="JNT86" s="10"/>
      <c r="JNU86" s="68"/>
      <c r="JNV86" s="20"/>
      <c r="JNW86" s="57"/>
      <c r="JNX86" s="21"/>
      <c r="JNY86" s="22"/>
      <c r="JNZ86" s="3"/>
      <c r="JOA86" s="5"/>
      <c r="JOB86" s="5"/>
      <c r="JOC86" s="8"/>
      <c r="JOD86" s="10"/>
      <c r="JOE86" s="68"/>
      <c r="JOF86" s="20"/>
      <c r="JOG86" s="57"/>
      <c r="JOH86" s="21"/>
      <c r="JOI86" s="22"/>
      <c r="JOJ86" s="3"/>
      <c r="JOK86" s="5"/>
      <c r="JOL86" s="5"/>
      <c r="JOM86" s="8"/>
      <c r="JON86" s="10"/>
      <c r="JOO86" s="68"/>
      <c r="JOP86" s="20"/>
      <c r="JOQ86" s="57"/>
      <c r="JOR86" s="21"/>
      <c r="JOS86" s="22"/>
      <c r="JOT86" s="3"/>
      <c r="JOU86" s="5"/>
      <c r="JOV86" s="5"/>
      <c r="JOW86" s="8"/>
      <c r="JOX86" s="10"/>
      <c r="JOY86" s="68"/>
      <c r="JOZ86" s="20"/>
      <c r="JPA86" s="57"/>
      <c r="JPB86" s="21"/>
      <c r="JPC86" s="22"/>
      <c r="JPD86" s="3"/>
      <c r="JPE86" s="5"/>
      <c r="JPF86" s="5"/>
      <c r="JPG86" s="8"/>
      <c r="JPH86" s="10"/>
      <c r="JPI86" s="68"/>
      <c r="JPJ86" s="20"/>
      <c r="JPK86" s="57"/>
      <c r="JPL86" s="21"/>
      <c r="JPM86" s="22"/>
      <c r="JPN86" s="3"/>
      <c r="JPO86" s="5"/>
      <c r="JPP86" s="5"/>
      <c r="JPQ86" s="8"/>
      <c r="JPR86" s="10"/>
      <c r="JPS86" s="68"/>
      <c r="JPT86" s="20"/>
      <c r="JPU86" s="57"/>
      <c r="JPV86" s="21"/>
      <c r="JPW86" s="22"/>
      <c r="JPX86" s="3"/>
      <c r="JPY86" s="5"/>
      <c r="JPZ86" s="5"/>
      <c r="JQA86" s="8"/>
      <c r="JQB86" s="10"/>
      <c r="JQC86" s="68"/>
      <c r="JQD86" s="20"/>
      <c r="JQE86" s="57"/>
      <c r="JQF86" s="21"/>
      <c r="JQG86" s="22"/>
      <c r="JQH86" s="3"/>
      <c r="JQI86" s="5"/>
      <c r="JQJ86" s="5"/>
      <c r="JQK86" s="8"/>
      <c r="JQL86" s="10"/>
      <c r="JQM86" s="68"/>
      <c r="JQN86" s="20"/>
      <c r="JQO86" s="57"/>
      <c r="JQP86" s="21"/>
      <c r="JQQ86" s="22"/>
      <c r="JQR86" s="3"/>
      <c r="JQS86" s="5"/>
      <c r="JQT86" s="5"/>
      <c r="JQU86" s="8"/>
      <c r="JQV86" s="10"/>
      <c r="JQW86" s="68"/>
      <c r="JQX86" s="20"/>
      <c r="JQY86" s="57"/>
      <c r="JQZ86" s="21"/>
      <c r="JRA86" s="22"/>
      <c r="JRB86" s="3"/>
      <c r="JRC86" s="5"/>
      <c r="JRD86" s="5"/>
      <c r="JRE86" s="8"/>
      <c r="JRF86" s="10"/>
      <c r="JRG86" s="68"/>
      <c r="JRH86" s="20"/>
      <c r="JRI86" s="57"/>
      <c r="JRJ86" s="21"/>
      <c r="JRK86" s="22"/>
      <c r="JRL86" s="3"/>
      <c r="JRM86" s="5"/>
      <c r="JRN86" s="5"/>
      <c r="JRO86" s="8"/>
      <c r="JRP86" s="10"/>
      <c r="JRQ86" s="68"/>
      <c r="JRR86" s="20"/>
      <c r="JRS86" s="57"/>
      <c r="JRT86" s="21"/>
      <c r="JRU86" s="22"/>
      <c r="JRV86" s="3"/>
      <c r="JRW86" s="5"/>
      <c r="JRX86" s="5"/>
      <c r="JRY86" s="8"/>
      <c r="JRZ86" s="10"/>
      <c r="JSA86" s="68"/>
      <c r="JSB86" s="20"/>
      <c r="JSC86" s="57"/>
      <c r="JSD86" s="21"/>
      <c r="JSE86" s="22"/>
      <c r="JSF86" s="3"/>
      <c r="JSG86" s="5"/>
      <c r="JSH86" s="5"/>
      <c r="JSI86" s="8"/>
      <c r="JSJ86" s="10"/>
      <c r="JSK86" s="68"/>
      <c r="JSL86" s="20"/>
      <c r="JSM86" s="57"/>
      <c r="JSN86" s="21"/>
      <c r="JSO86" s="22"/>
      <c r="JSP86" s="3"/>
      <c r="JSQ86" s="5"/>
      <c r="JSR86" s="5"/>
      <c r="JSS86" s="8"/>
      <c r="JST86" s="10"/>
      <c r="JSU86" s="68"/>
      <c r="JSV86" s="20"/>
      <c r="JSW86" s="57"/>
      <c r="JSX86" s="21"/>
      <c r="JSY86" s="22"/>
      <c r="JSZ86" s="3"/>
      <c r="JTA86" s="5"/>
      <c r="JTB86" s="5"/>
      <c r="JTC86" s="8"/>
      <c r="JTD86" s="10"/>
      <c r="JTE86" s="68"/>
      <c r="JTF86" s="20"/>
      <c r="JTG86" s="57"/>
      <c r="JTH86" s="21"/>
      <c r="JTI86" s="22"/>
      <c r="JTJ86" s="3"/>
      <c r="JTK86" s="5"/>
      <c r="JTL86" s="5"/>
      <c r="JTM86" s="8"/>
      <c r="JTN86" s="10"/>
      <c r="JTO86" s="68"/>
      <c r="JTP86" s="20"/>
      <c r="JTQ86" s="57"/>
      <c r="JTR86" s="21"/>
      <c r="JTS86" s="22"/>
      <c r="JTT86" s="3"/>
      <c r="JTU86" s="5"/>
      <c r="JTV86" s="5"/>
      <c r="JTW86" s="8"/>
      <c r="JTX86" s="10"/>
      <c r="JTY86" s="68"/>
      <c r="JTZ86" s="20"/>
      <c r="JUA86" s="57"/>
      <c r="JUB86" s="21"/>
      <c r="JUC86" s="22"/>
      <c r="JUD86" s="3"/>
      <c r="JUE86" s="5"/>
      <c r="JUF86" s="5"/>
      <c r="JUG86" s="8"/>
      <c r="JUH86" s="10"/>
      <c r="JUI86" s="68"/>
      <c r="JUJ86" s="20"/>
      <c r="JUK86" s="57"/>
      <c r="JUL86" s="21"/>
      <c r="JUM86" s="22"/>
      <c r="JUN86" s="3"/>
      <c r="JUO86" s="5"/>
      <c r="JUP86" s="5"/>
      <c r="JUQ86" s="8"/>
      <c r="JUR86" s="10"/>
      <c r="JUS86" s="68"/>
      <c r="JUT86" s="20"/>
      <c r="JUU86" s="57"/>
      <c r="JUV86" s="21"/>
      <c r="JUW86" s="22"/>
      <c r="JUX86" s="3"/>
      <c r="JUY86" s="5"/>
      <c r="JUZ86" s="5"/>
      <c r="JVA86" s="8"/>
      <c r="JVB86" s="10"/>
      <c r="JVC86" s="68"/>
      <c r="JVD86" s="20"/>
      <c r="JVE86" s="57"/>
      <c r="JVF86" s="21"/>
      <c r="JVG86" s="22"/>
      <c r="JVH86" s="3"/>
      <c r="JVI86" s="5"/>
      <c r="JVJ86" s="5"/>
      <c r="JVK86" s="8"/>
      <c r="JVL86" s="10"/>
      <c r="JVM86" s="68"/>
      <c r="JVN86" s="20"/>
      <c r="JVO86" s="57"/>
      <c r="JVP86" s="21"/>
      <c r="JVQ86" s="22"/>
      <c r="JVR86" s="3"/>
      <c r="JVS86" s="5"/>
      <c r="JVT86" s="5"/>
      <c r="JVU86" s="8"/>
      <c r="JVV86" s="10"/>
      <c r="JVW86" s="68"/>
      <c r="JVX86" s="20"/>
      <c r="JVY86" s="57"/>
      <c r="JVZ86" s="21"/>
      <c r="JWA86" s="22"/>
      <c r="JWB86" s="3"/>
      <c r="JWC86" s="5"/>
      <c r="JWD86" s="5"/>
      <c r="JWE86" s="8"/>
      <c r="JWF86" s="10"/>
      <c r="JWG86" s="68"/>
      <c r="JWH86" s="20"/>
      <c r="JWI86" s="57"/>
      <c r="JWJ86" s="21"/>
      <c r="JWK86" s="22"/>
      <c r="JWL86" s="3"/>
      <c r="JWM86" s="5"/>
      <c r="JWN86" s="5"/>
      <c r="JWO86" s="8"/>
      <c r="JWP86" s="10"/>
      <c r="JWQ86" s="68"/>
      <c r="JWR86" s="20"/>
      <c r="JWS86" s="57"/>
      <c r="JWT86" s="21"/>
      <c r="JWU86" s="22"/>
      <c r="JWV86" s="3"/>
      <c r="JWW86" s="5"/>
      <c r="JWX86" s="5"/>
      <c r="JWY86" s="8"/>
      <c r="JWZ86" s="10"/>
      <c r="JXA86" s="68"/>
      <c r="JXB86" s="20"/>
      <c r="JXC86" s="57"/>
      <c r="JXD86" s="21"/>
      <c r="JXE86" s="22"/>
      <c r="JXF86" s="3"/>
      <c r="JXG86" s="5"/>
      <c r="JXH86" s="5"/>
      <c r="JXI86" s="8"/>
      <c r="JXJ86" s="10"/>
      <c r="JXK86" s="68"/>
      <c r="JXL86" s="20"/>
      <c r="JXM86" s="57"/>
      <c r="JXN86" s="21"/>
      <c r="JXO86" s="22"/>
      <c r="JXP86" s="3"/>
      <c r="JXQ86" s="5"/>
      <c r="JXR86" s="5"/>
      <c r="JXS86" s="8"/>
      <c r="JXT86" s="10"/>
      <c r="JXU86" s="68"/>
      <c r="JXV86" s="20"/>
      <c r="JXW86" s="57"/>
      <c r="JXX86" s="21"/>
      <c r="JXY86" s="22"/>
      <c r="JXZ86" s="3"/>
      <c r="JYA86" s="5"/>
      <c r="JYB86" s="5"/>
      <c r="JYC86" s="8"/>
      <c r="JYD86" s="10"/>
      <c r="JYE86" s="68"/>
      <c r="JYF86" s="20"/>
      <c r="JYG86" s="57"/>
      <c r="JYH86" s="21"/>
      <c r="JYI86" s="22"/>
      <c r="JYJ86" s="3"/>
      <c r="JYK86" s="5"/>
      <c r="JYL86" s="5"/>
      <c r="JYM86" s="8"/>
      <c r="JYN86" s="10"/>
      <c r="JYO86" s="68"/>
      <c r="JYP86" s="20"/>
      <c r="JYQ86" s="57"/>
      <c r="JYR86" s="21"/>
      <c r="JYS86" s="22"/>
      <c r="JYT86" s="3"/>
      <c r="JYU86" s="5"/>
      <c r="JYV86" s="5"/>
      <c r="JYW86" s="8"/>
      <c r="JYX86" s="10"/>
      <c r="JYY86" s="68"/>
      <c r="JYZ86" s="20"/>
      <c r="JZA86" s="57"/>
      <c r="JZB86" s="21"/>
      <c r="JZC86" s="22"/>
      <c r="JZD86" s="3"/>
      <c r="JZE86" s="5"/>
      <c r="JZF86" s="5"/>
      <c r="JZG86" s="8"/>
      <c r="JZH86" s="10"/>
      <c r="JZI86" s="68"/>
      <c r="JZJ86" s="20"/>
      <c r="JZK86" s="57"/>
      <c r="JZL86" s="21"/>
      <c r="JZM86" s="22"/>
      <c r="JZN86" s="3"/>
      <c r="JZO86" s="5"/>
      <c r="JZP86" s="5"/>
      <c r="JZQ86" s="8"/>
      <c r="JZR86" s="10"/>
      <c r="JZS86" s="68"/>
      <c r="JZT86" s="20"/>
      <c r="JZU86" s="57"/>
      <c r="JZV86" s="21"/>
      <c r="JZW86" s="22"/>
      <c r="JZX86" s="3"/>
      <c r="JZY86" s="5"/>
      <c r="JZZ86" s="5"/>
      <c r="KAA86" s="8"/>
      <c r="KAB86" s="10"/>
      <c r="KAC86" s="68"/>
      <c r="KAD86" s="20"/>
      <c r="KAE86" s="57"/>
      <c r="KAF86" s="21"/>
      <c r="KAG86" s="22"/>
      <c r="KAH86" s="3"/>
      <c r="KAI86" s="5"/>
      <c r="KAJ86" s="5"/>
      <c r="KAK86" s="8"/>
      <c r="KAL86" s="10"/>
      <c r="KAM86" s="68"/>
      <c r="KAN86" s="20"/>
      <c r="KAO86" s="57"/>
      <c r="KAP86" s="21"/>
      <c r="KAQ86" s="22"/>
      <c r="KAR86" s="3"/>
      <c r="KAS86" s="5"/>
      <c r="KAT86" s="5"/>
      <c r="KAU86" s="8"/>
      <c r="KAV86" s="10"/>
      <c r="KAW86" s="68"/>
      <c r="KAX86" s="20"/>
      <c r="KAY86" s="57"/>
      <c r="KAZ86" s="21"/>
      <c r="KBA86" s="22"/>
      <c r="KBB86" s="3"/>
      <c r="KBC86" s="5"/>
      <c r="KBD86" s="5"/>
      <c r="KBE86" s="8"/>
      <c r="KBF86" s="10"/>
      <c r="KBG86" s="68"/>
      <c r="KBH86" s="20"/>
      <c r="KBI86" s="57"/>
      <c r="KBJ86" s="21"/>
      <c r="KBK86" s="22"/>
      <c r="KBL86" s="3"/>
      <c r="KBM86" s="5"/>
      <c r="KBN86" s="5"/>
      <c r="KBO86" s="8"/>
      <c r="KBP86" s="10"/>
      <c r="KBQ86" s="68"/>
      <c r="KBR86" s="20"/>
      <c r="KBS86" s="57"/>
      <c r="KBT86" s="21"/>
      <c r="KBU86" s="22"/>
      <c r="KBV86" s="3"/>
      <c r="KBW86" s="5"/>
      <c r="KBX86" s="5"/>
      <c r="KBY86" s="8"/>
      <c r="KBZ86" s="10"/>
      <c r="KCA86" s="68"/>
      <c r="KCB86" s="20"/>
      <c r="KCC86" s="57"/>
      <c r="KCD86" s="21"/>
      <c r="KCE86" s="22"/>
      <c r="KCF86" s="3"/>
      <c r="KCG86" s="5"/>
      <c r="KCH86" s="5"/>
      <c r="KCI86" s="8"/>
      <c r="KCJ86" s="10"/>
      <c r="KCK86" s="68"/>
      <c r="KCL86" s="20"/>
      <c r="KCM86" s="57"/>
      <c r="KCN86" s="21"/>
      <c r="KCO86" s="22"/>
      <c r="KCP86" s="3"/>
      <c r="KCQ86" s="5"/>
      <c r="KCR86" s="5"/>
      <c r="KCS86" s="8"/>
      <c r="KCT86" s="10"/>
      <c r="KCU86" s="68"/>
      <c r="KCV86" s="20"/>
      <c r="KCW86" s="57"/>
      <c r="KCX86" s="21"/>
      <c r="KCY86" s="22"/>
      <c r="KCZ86" s="3"/>
      <c r="KDA86" s="5"/>
      <c r="KDB86" s="5"/>
      <c r="KDC86" s="8"/>
      <c r="KDD86" s="10"/>
      <c r="KDE86" s="68"/>
      <c r="KDF86" s="20"/>
      <c r="KDG86" s="57"/>
      <c r="KDH86" s="21"/>
      <c r="KDI86" s="22"/>
      <c r="KDJ86" s="3"/>
      <c r="KDK86" s="5"/>
      <c r="KDL86" s="5"/>
      <c r="KDM86" s="8"/>
      <c r="KDN86" s="10"/>
      <c r="KDO86" s="68"/>
      <c r="KDP86" s="20"/>
      <c r="KDQ86" s="57"/>
      <c r="KDR86" s="21"/>
      <c r="KDS86" s="22"/>
      <c r="KDT86" s="3"/>
      <c r="KDU86" s="5"/>
      <c r="KDV86" s="5"/>
      <c r="KDW86" s="8"/>
      <c r="KDX86" s="10"/>
      <c r="KDY86" s="68"/>
      <c r="KDZ86" s="20"/>
      <c r="KEA86" s="57"/>
      <c r="KEB86" s="21"/>
      <c r="KEC86" s="22"/>
      <c r="KED86" s="3"/>
      <c r="KEE86" s="5"/>
      <c r="KEF86" s="5"/>
      <c r="KEG86" s="8"/>
      <c r="KEH86" s="10"/>
      <c r="KEI86" s="68"/>
      <c r="KEJ86" s="20"/>
      <c r="KEK86" s="57"/>
      <c r="KEL86" s="21"/>
      <c r="KEM86" s="22"/>
      <c r="KEN86" s="3"/>
      <c r="KEO86" s="5"/>
      <c r="KEP86" s="5"/>
      <c r="KEQ86" s="8"/>
      <c r="KER86" s="10"/>
      <c r="KES86" s="68"/>
      <c r="KET86" s="20"/>
      <c r="KEU86" s="57"/>
      <c r="KEV86" s="21"/>
      <c r="KEW86" s="22"/>
      <c r="KEX86" s="3"/>
      <c r="KEY86" s="5"/>
      <c r="KEZ86" s="5"/>
      <c r="KFA86" s="8"/>
      <c r="KFB86" s="10"/>
      <c r="KFC86" s="68"/>
      <c r="KFD86" s="20"/>
      <c r="KFE86" s="57"/>
      <c r="KFF86" s="21"/>
      <c r="KFG86" s="22"/>
      <c r="KFH86" s="3"/>
      <c r="KFI86" s="5"/>
      <c r="KFJ86" s="5"/>
      <c r="KFK86" s="8"/>
      <c r="KFL86" s="10"/>
      <c r="KFM86" s="68"/>
      <c r="KFN86" s="20"/>
      <c r="KFO86" s="57"/>
      <c r="KFP86" s="21"/>
      <c r="KFQ86" s="22"/>
      <c r="KFR86" s="3"/>
      <c r="KFS86" s="5"/>
      <c r="KFT86" s="5"/>
      <c r="KFU86" s="8"/>
      <c r="KFV86" s="10"/>
      <c r="KFW86" s="68"/>
      <c r="KFX86" s="20"/>
      <c r="KFY86" s="57"/>
      <c r="KFZ86" s="21"/>
      <c r="KGA86" s="22"/>
      <c r="KGB86" s="3"/>
      <c r="KGC86" s="5"/>
      <c r="KGD86" s="5"/>
      <c r="KGE86" s="8"/>
      <c r="KGF86" s="10"/>
      <c r="KGG86" s="68"/>
      <c r="KGH86" s="20"/>
      <c r="KGI86" s="57"/>
      <c r="KGJ86" s="21"/>
      <c r="KGK86" s="22"/>
      <c r="KGL86" s="3"/>
      <c r="KGM86" s="5"/>
      <c r="KGN86" s="5"/>
      <c r="KGO86" s="8"/>
      <c r="KGP86" s="10"/>
      <c r="KGQ86" s="68"/>
      <c r="KGR86" s="20"/>
      <c r="KGS86" s="57"/>
      <c r="KGT86" s="21"/>
      <c r="KGU86" s="22"/>
      <c r="KGV86" s="3"/>
      <c r="KGW86" s="5"/>
      <c r="KGX86" s="5"/>
      <c r="KGY86" s="8"/>
      <c r="KGZ86" s="10"/>
      <c r="KHA86" s="68"/>
      <c r="KHB86" s="20"/>
      <c r="KHC86" s="57"/>
      <c r="KHD86" s="21"/>
      <c r="KHE86" s="22"/>
      <c r="KHF86" s="3"/>
      <c r="KHG86" s="5"/>
      <c r="KHH86" s="5"/>
      <c r="KHI86" s="8"/>
      <c r="KHJ86" s="10"/>
      <c r="KHK86" s="68"/>
      <c r="KHL86" s="20"/>
      <c r="KHM86" s="57"/>
      <c r="KHN86" s="21"/>
      <c r="KHO86" s="22"/>
      <c r="KHP86" s="3"/>
      <c r="KHQ86" s="5"/>
      <c r="KHR86" s="5"/>
      <c r="KHS86" s="8"/>
      <c r="KHT86" s="10"/>
      <c r="KHU86" s="68"/>
      <c r="KHV86" s="20"/>
      <c r="KHW86" s="57"/>
      <c r="KHX86" s="21"/>
      <c r="KHY86" s="22"/>
      <c r="KHZ86" s="3"/>
      <c r="KIA86" s="5"/>
      <c r="KIB86" s="5"/>
      <c r="KIC86" s="8"/>
      <c r="KID86" s="10"/>
      <c r="KIE86" s="68"/>
      <c r="KIF86" s="20"/>
      <c r="KIG86" s="57"/>
      <c r="KIH86" s="21"/>
      <c r="KII86" s="22"/>
      <c r="KIJ86" s="3"/>
      <c r="KIK86" s="5"/>
      <c r="KIL86" s="5"/>
      <c r="KIM86" s="8"/>
      <c r="KIN86" s="10"/>
      <c r="KIO86" s="68"/>
      <c r="KIP86" s="20"/>
      <c r="KIQ86" s="57"/>
      <c r="KIR86" s="21"/>
      <c r="KIS86" s="22"/>
      <c r="KIT86" s="3"/>
      <c r="KIU86" s="5"/>
      <c r="KIV86" s="5"/>
      <c r="KIW86" s="8"/>
      <c r="KIX86" s="10"/>
      <c r="KIY86" s="68"/>
      <c r="KIZ86" s="20"/>
      <c r="KJA86" s="57"/>
      <c r="KJB86" s="21"/>
      <c r="KJC86" s="22"/>
      <c r="KJD86" s="3"/>
      <c r="KJE86" s="5"/>
      <c r="KJF86" s="5"/>
      <c r="KJG86" s="8"/>
      <c r="KJH86" s="10"/>
      <c r="KJI86" s="68"/>
      <c r="KJJ86" s="20"/>
      <c r="KJK86" s="57"/>
      <c r="KJL86" s="21"/>
      <c r="KJM86" s="22"/>
      <c r="KJN86" s="3"/>
      <c r="KJO86" s="5"/>
      <c r="KJP86" s="5"/>
      <c r="KJQ86" s="8"/>
      <c r="KJR86" s="10"/>
      <c r="KJS86" s="68"/>
      <c r="KJT86" s="20"/>
      <c r="KJU86" s="57"/>
      <c r="KJV86" s="21"/>
      <c r="KJW86" s="22"/>
      <c r="KJX86" s="3"/>
      <c r="KJY86" s="5"/>
      <c r="KJZ86" s="5"/>
      <c r="KKA86" s="8"/>
      <c r="KKB86" s="10"/>
      <c r="KKC86" s="68"/>
      <c r="KKD86" s="20"/>
      <c r="KKE86" s="57"/>
      <c r="KKF86" s="21"/>
      <c r="KKG86" s="22"/>
      <c r="KKH86" s="3"/>
      <c r="KKI86" s="5"/>
      <c r="KKJ86" s="5"/>
      <c r="KKK86" s="8"/>
      <c r="KKL86" s="10"/>
      <c r="KKM86" s="68"/>
      <c r="KKN86" s="20"/>
      <c r="KKO86" s="57"/>
      <c r="KKP86" s="21"/>
      <c r="KKQ86" s="22"/>
      <c r="KKR86" s="3"/>
      <c r="KKS86" s="5"/>
      <c r="KKT86" s="5"/>
      <c r="KKU86" s="8"/>
      <c r="KKV86" s="10"/>
      <c r="KKW86" s="68"/>
      <c r="KKX86" s="20"/>
      <c r="KKY86" s="57"/>
      <c r="KKZ86" s="21"/>
      <c r="KLA86" s="22"/>
      <c r="KLB86" s="3"/>
      <c r="KLC86" s="5"/>
      <c r="KLD86" s="5"/>
      <c r="KLE86" s="8"/>
      <c r="KLF86" s="10"/>
      <c r="KLG86" s="68"/>
      <c r="KLH86" s="20"/>
      <c r="KLI86" s="57"/>
      <c r="KLJ86" s="21"/>
      <c r="KLK86" s="22"/>
      <c r="KLL86" s="3"/>
      <c r="KLM86" s="5"/>
      <c r="KLN86" s="5"/>
      <c r="KLO86" s="8"/>
      <c r="KLP86" s="10"/>
      <c r="KLQ86" s="68"/>
      <c r="KLR86" s="20"/>
      <c r="KLS86" s="57"/>
      <c r="KLT86" s="21"/>
      <c r="KLU86" s="22"/>
      <c r="KLV86" s="3"/>
      <c r="KLW86" s="5"/>
      <c r="KLX86" s="5"/>
      <c r="KLY86" s="8"/>
      <c r="KLZ86" s="10"/>
      <c r="KMA86" s="68"/>
      <c r="KMB86" s="20"/>
      <c r="KMC86" s="57"/>
      <c r="KMD86" s="21"/>
      <c r="KME86" s="22"/>
      <c r="KMF86" s="3"/>
      <c r="KMG86" s="5"/>
      <c r="KMH86" s="5"/>
      <c r="KMI86" s="8"/>
      <c r="KMJ86" s="10"/>
      <c r="KMK86" s="68"/>
      <c r="KML86" s="20"/>
      <c r="KMM86" s="57"/>
      <c r="KMN86" s="21"/>
      <c r="KMO86" s="22"/>
      <c r="KMP86" s="3"/>
      <c r="KMQ86" s="5"/>
      <c r="KMR86" s="5"/>
      <c r="KMS86" s="8"/>
      <c r="KMT86" s="10"/>
      <c r="KMU86" s="68"/>
      <c r="KMV86" s="20"/>
      <c r="KMW86" s="57"/>
      <c r="KMX86" s="21"/>
      <c r="KMY86" s="22"/>
      <c r="KMZ86" s="3"/>
      <c r="KNA86" s="5"/>
      <c r="KNB86" s="5"/>
      <c r="KNC86" s="8"/>
      <c r="KND86" s="10"/>
      <c r="KNE86" s="68"/>
      <c r="KNF86" s="20"/>
      <c r="KNG86" s="57"/>
      <c r="KNH86" s="21"/>
      <c r="KNI86" s="22"/>
      <c r="KNJ86" s="3"/>
      <c r="KNK86" s="5"/>
      <c r="KNL86" s="5"/>
      <c r="KNM86" s="8"/>
      <c r="KNN86" s="10"/>
      <c r="KNO86" s="68"/>
      <c r="KNP86" s="20"/>
      <c r="KNQ86" s="57"/>
      <c r="KNR86" s="21"/>
      <c r="KNS86" s="22"/>
      <c r="KNT86" s="3"/>
      <c r="KNU86" s="5"/>
      <c r="KNV86" s="5"/>
      <c r="KNW86" s="8"/>
      <c r="KNX86" s="10"/>
      <c r="KNY86" s="68"/>
      <c r="KNZ86" s="20"/>
      <c r="KOA86" s="57"/>
      <c r="KOB86" s="21"/>
      <c r="KOC86" s="22"/>
      <c r="KOD86" s="3"/>
      <c r="KOE86" s="5"/>
      <c r="KOF86" s="5"/>
      <c r="KOG86" s="8"/>
      <c r="KOH86" s="10"/>
      <c r="KOI86" s="68"/>
      <c r="KOJ86" s="20"/>
      <c r="KOK86" s="57"/>
      <c r="KOL86" s="21"/>
      <c r="KOM86" s="22"/>
      <c r="KON86" s="3"/>
      <c r="KOO86" s="5"/>
      <c r="KOP86" s="5"/>
      <c r="KOQ86" s="8"/>
      <c r="KOR86" s="10"/>
      <c r="KOS86" s="68"/>
      <c r="KOT86" s="20"/>
      <c r="KOU86" s="57"/>
      <c r="KOV86" s="21"/>
      <c r="KOW86" s="22"/>
      <c r="KOX86" s="3"/>
      <c r="KOY86" s="5"/>
      <c r="KOZ86" s="5"/>
      <c r="KPA86" s="8"/>
      <c r="KPB86" s="10"/>
      <c r="KPC86" s="68"/>
      <c r="KPD86" s="20"/>
      <c r="KPE86" s="57"/>
      <c r="KPF86" s="21"/>
      <c r="KPG86" s="22"/>
      <c r="KPH86" s="3"/>
      <c r="KPI86" s="5"/>
      <c r="KPJ86" s="5"/>
      <c r="KPK86" s="8"/>
      <c r="KPL86" s="10"/>
      <c r="KPM86" s="68"/>
      <c r="KPN86" s="20"/>
      <c r="KPO86" s="57"/>
      <c r="KPP86" s="21"/>
      <c r="KPQ86" s="22"/>
      <c r="KPR86" s="3"/>
      <c r="KPS86" s="5"/>
      <c r="KPT86" s="5"/>
      <c r="KPU86" s="8"/>
      <c r="KPV86" s="10"/>
      <c r="KPW86" s="68"/>
      <c r="KPX86" s="20"/>
      <c r="KPY86" s="57"/>
      <c r="KPZ86" s="21"/>
      <c r="KQA86" s="22"/>
      <c r="KQB86" s="3"/>
      <c r="KQC86" s="5"/>
      <c r="KQD86" s="5"/>
      <c r="KQE86" s="8"/>
      <c r="KQF86" s="10"/>
      <c r="KQG86" s="68"/>
      <c r="KQH86" s="20"/>
      <c r="KQI86" s="57"/>
      <c r="KQJ86" s="21"/>
      <c r="KQK86" s="22"/>
      <c r="KQL86" s="3"/>
      <c r="KQM86" s="5"/>
      <c r="KQN86" s="5"/>
      <c r="KQO86" s="8"/>
      <c r="KQP86" s="10"/>
      <c r="KQQ86" s="68"/>
      <c r="KQR86" s="20"/>
      <c r="KQS86" s="57"/>
      <c r="KQT86" s="21"/>
      <c r="KQU86" s="22"/>
      <c r="KQV86" s="3"/>
      <c r="KQW86" s="5"/>
      <c r="KQX86" s="5"/>
      <c r="KQY86" s="8"/>
      <c r="KQZ86" s="10"/>
      <c r="KRA86" s="68"/>
      <c r="KRB86" s="20"/>
      <c r="KRC86" s="57"/>
      <c r="KRD86" s="21"/>
      <c r="KRE86" s="22"/>
      <c r="KRF86" s="3"/>
      <c r="KRG86" s="5"/>
      <c r="KRH86" s="5"/>
      <c r="KRI86" s="8"/>
      <c r="KRJ86" s="10"/>
      <c r="KRK86" s="68"/>
      <c r="KRL86" s="20"/>
      <c r="KRM86" s="57"/>
      <c r="KRN86" s="21"/>
      <c r="KRO86" s="22"/>
      <c r="KRP86" s="3"/>
      <c r="KRQ86" s="5"/>
      <c r="KRR86" s="5"/>
      <c r="KRS86" s="8"/>
      <c r="KRT86" s="10"/>
      <c r="KRU86" s="68"/>
      <c r="KRV86" s="20"/>
      <c r="KRW86" s="57"/>
      <c r="KRX86" s="21"/>
      <c r="KRY86" s="22"/>
      <c r="KRZ86" s="3"/>
      <c r="KSA86" s="5"/>
      <c r="KSB86" s="5"/>
      <c r="KSC86" s="8"/>
      <c r="KSD86" s="10"/>
      <c r="KSE86" s="68"/>
      <c r="KSF86" s="20"/>
      <c r="KSG86" s="57"/>
      <c r="KSH86" s="21"/>
      <c r="KSI86" s="22"/>
      <c r="KSJ86" s="3"/>
      <c r="KSK86" s="5"/>
      <c r="KSL86" s="5"/>
      <c r="KSM86" s="8"/>
      <c r="KSN86" s="10"/>
      <c r="KSO86" s="68"/>
      <c r="KSP86" s="20"/>
      <c r="KSQ86" s="57"/>
      <c r="KSR86" s="21"/>
      <c r="KSS86" s="22"/>
      <c r="KST86" s="3"/>
      <c r="KSU86" s="5"/>
      <c r="KSV86" s="5"/>
      <c r="KSW86" s="8"/>
      <c r="KSX86" s="10"/>
      <c r="KSY86" s="68"/>
      <c r="KSZ86" s="20"/>
      <c r="KTA86" s="57"/>
      <c r="KTB86" s="21"/>
      <c r="KTC86" s="22"/>
      <c r="KTD86" s="3"/>
      <c r="KTE86" s="5"/>
      <c r="KTF86" s="5"/>
      <c r="KTG86" s="8"/>
      <c r="KTH86" s="10"/>
      <c r="KTI86" s="68"/>
      <c r="KTJ86" s="20"/>
      <c r="KTK86" s="57"/>
      <c r="KTL86" s="21"/>
      <c r="KTM86" s="22"/>
      <c r="KTN86" s="3"/>
      <c r="KTO86" s="5"/>
      <c r="KTP86" s="5"/>
      <c r="KTQ86" s="8"/>
      <c r="KTR86" s="10"/>
      <c r="KTS86" s="68"/>
      <c r="KTT86" s="20"/>
      <c r="KTU86" s="57"/>
      <c r="KTV86" s="21"/>
      <c r="KTW86" s="22"/>
      <c r="KTX86" s="3"/>
      <c r="KTY86" s="5"/>
      <c r="KTZ86" s="5"/>
      <c r="KUA86" s="8"/>
      <c r="KUB86" s="10"/>
      <c r="KUC86" s="68"/>
      <c r="KUD86" s="20"/>
      <c r="KUE86" s="57"/>
      <c r="KUF86" s="21"/>
      <c r="KUG86" s="22"/>
      <c r="KUH86" s="3"/>
      <c r="KUI86" s="5"/>
      <c r="KUJ86" s="5"/>
      <c r="KUK86" s="8"/>
      <c r="KUL86" s="10"/>
      <c r="KUM86" s="68"/>
      <c r="KUN86" s="20"/>
      <c r="KUO86" s="57"/>
      <c r="KUP86" s="21"/>
      <c r="KUQ86" s="22"/>
      <c r="KUR86" s="3"/>
      <c r="KUS86" s="5"/>
      <c r="KUT86" s="5"/>
      <c r="KUU86" s="8"/>
      <c r="KUV86" s="10"/>
      <c r="KUW86" s="68"/>
      <c r="KUX86" s="20"/>
      <c r="KUY86" s="57"/>
      <c r="KUZ86" s="21"/>
      <c r="KVA86" s="22"/>
      <c r="KVB86" s="3"/>
      <c r="KVC86" s="5"/>
      <c r="KVD86" s="5"/>
      <c r="KVE86" s="8"/>
      <c r="KVF86" s="10"/>
      <c r="KVG86" s="68"/>
      <c r="KVH86" s="20"/>
      <c r="KVI86" s="57"/>
      <c r="KVJ86" s="21"/>
      <c r="KVK86" s="22"/>
      <c r="KVL86" s="3"/>
      <c r="KVM86" s="5"/>
      <c r="KVN86" s="5"/>
      <c r="KVO86" s="8"/>
      <c r="KVP86" s="10"/>
      <c r="KVQ86" s="68"/>
      <c r="KVR86" s="20"/>
      <c r="KVS86" s="57"/>
      <c r="KVT86" s="21"/>
      <c r="KVU86" s="22"/>
      <c r="KVV86" s="3"/>
      <c r="KVW86" s="5"/>
      <c r="KVX86" s="5"/>
      <c r="KVY86" s="8"/>
      <c r="KVZ86" s="10"/>
      <c r="KWA86" s="68"/>
      <c r="KWB86" s="20"/>
      <c r="KWC86" s="57"/>
      <c r="KWD86" s="21"/>
      <c r="KWE86" s="22"/>
      <c r="KWF86" s="3"/>
      <c r="KWG86" s="5"/>
      <c r="KWH86" s="5"/>
      <c r="KWI86" s="8"/>
      <c r="KWJ86" s="10"/>
      <c r="KWK86" s="68"/>
      <c r="KWL86" s="20"/>
      <c r="KWM86" s="57"/>
      <c r="KWN86" s="21"/>
      <c r="KWO86" s="22"/>
      <c r="KWP86" s="3"/>
      <c r="KWQ86" s="5"/>
      <c r="KWR86" s="5"/>
      <c r="KWS86" s="8"/>
      <c r="KWT86" s="10"/>
      <c r="KWU86" s="68"/>
      <c r="KWV86" s="20"/>
      <c r="KWW86" s="57"/>
      <c r="KWX86" s="21"/>
      <c r="KWY86" s="22"/>
      <c r="KWZ86" s="3"/>
      <c r="KXA86" s="5"/>
      <c r="KXB86" s="5"/>
      <c r="KXC86" s="8"/>
      <c r="KXD86" s="10"/>
      <c r="KXE86" s="68"/>
      <c r="KXF86" s="20"/>
      <c r="KXG86" s="57"/>
      <c r="KXH86" s="21"/>
      <c r="KXI86" s="22"/>
      <c r="KXJ86" s="3"/>
      <c r="KXK86" s="5"/>
      <c r="KXL86" s="5"/>
      <c r="KXM86" s="8"/>
      <c r="KXN86" s="10"/>
      <c r="KXO86" s="68"/>
      <c r="KXP86" s="20"/>
      <c r="KXQ86" s="57"/>
      <c r="KXR86" s="21"/>
      <c r="KXS86" s="22"/>
      <c r="KXT86" s="3"/>
      <c r="KXU86" s="5"/>
      <c r="KXV86" s="5"/>
      <c r="KXW86" s="8"/>
      <c r="KXX86" s="10"/>
      <c r="KXY86" s="68"/>
      <c r="KXZ86" s="20"/>
      <c r="KYA86" s="57"/>
      <c r="KYB86" s="21"/>
      <c r="KYC86" s="22"/>
      <c r="KYD86" s="3"/>
      <c r="KYE86" s="5"/>
      <c r="KYF86" s="5"/>
      <c r="KYG86" s="8"/>
      <c r="KYH86" s="10"/>
      <c r="KYI86" s="68"/>
      <c r="KYJ86" s="20"/>
      <c r="KYK86" s="57"/>
      <c r="KYL86" s="21"/>
      <c r="KYM86" s="22"/>
      <c r="KYN86" s="3"/>
      <c r="KYO86" s="5"/>
      <c r="KYP86" s="5"/>
      <c r="KYQ86" s="8"/>
      <c r="KYR86" s="10"/>
      <c r="KYS86" s="68"/>
      <c r="KYT86" s="20"/>
      <c r="KYU86" s="57"/>
      <c r="KYV86" s="21"/>
      <c r="KYW86" s="22"/>
      <c r="KYX86" s="3"/>
      <c r="KYY86" s="5"/>
      <c r="KYZ86" s="5"/>
      <c r="KZA86" s="8"/>
      <c r="KZB86" s="10"/>
      <c r="KZC86" s="68"/>
      <c r="KZD86" s="20"/>
      <c r="KZE86" s="57"/>
      <c r="KZF86" s="21"/>
      <c r="KZG86" s="22"/>
      <c r="KZH86" s="3"/>
      <c r="KZI86" s="5"/>
      <c r="KZJ86" s="5"/>
      <c r="KZK86" s="8"/>
      <c r="KZL86" s="10"/>
      <c r="KZM86" s="68"/>
      <c r="KZN86" s="20"/>
      <c r="KZO86" s="57"/>
      <c r="KZP86" s="21"/>
      <c r="KZQ86" s="22"/>
      <c r="KZR86" s="3"/>
      <c r="KZS86" s="5"/>
      <c r="KZT86" s="5"/>
      <c r="KZU86" s="8"/>
      <c r="KZV86" s="10"/>
      <c r="KZW86" s="68"/>
      <c r="KZX86" s="20"/>
      <c r="KZY86" s="57"/>
      <c r="KZZ86" s="21"/>
      <c r="LAA86" s="22"/>
      <c r="LAB86" s="3"/>
      <c r="LAC86" s="5"/>
      <c r="LAD86" s="5"/>
      <c r="LAE86" s="8"/>
      <c r="LAF86" s="10"/>
      <c r="LAG86" s="68"/>
      <c r="LAH86" s="20"/>
      <c r="LAI86" s="57"/>
      <c r="LAJ86" s="21"/>
      <c r="LAK86" s="22"/>
      <c r="LAL86" s="3"/>
      <c r="LAM86" s="5"/>
      <c r="LAN86" s="5"/>
      <c r="LAO86" s="8"/>
      <c r="LAP86" s="10"/>
      <c r="LAQ86" s="68"/>
      <c r="LAR86" s="20"/>
      <c r="LAS86" s="57"/>
      <c r="LAT86" s="21"/>
      <c r="LAU86" s="22"/>
      <c r="LAV86" s="3"/>
      <c r="LAW86" s="5"/>
      <c r="LAX86" s="5"/>
      <c r="LAY86" s="8"/>
      <c r="LAZ86" s="10"/>
      <c r="LBA86" s="68"/>
      <c r="LBB86" s="20"/>
      <c r="LBC86" s="57"/>
      <c r="LBD86" s="21"/>
      <c r="LBE86" s="22"/>
      <c r="LBF86" s="3"/>
      <c r="LBG86" s="5"/>
      <c r="LBH86" s="5"/>
      <c r="LBI86" s="8"/>
      <c r="LBJ86" s="10"/>
      <c r="LBK86" s="68"/>
      <c r="LBL86" s="20"/>
      <c r="LBM86" s="57"/>
      <c r="LBN86" s="21"/>
      <c r="LBO86" s="22"/>
      <c r="LBP86" s="3"/>
      <c r="LBQ86" s="5"/>
      <c r="LBR86" s="5"/>
      <c r="LBS86" s="8"/>
      <c r="LBT86" s="10"/>
      <c r="LBU86" s="68"/>
      <c r="LBV86" s="20"/>
      <c r="LBW86" s="57"/>
      <c r="LBX86" s="21"/>
      <c r="LBY86" s="22"/>
      <c r="LBZ86" s="3"/>
      <c r="LCA86" s="5"/>
      <c r="LCB86" s="5"/>
      <c r="LCC86" s="8"/>
      <c r="LCD86" s="10"/>
      <c r="LCE86" s="68"/>
      <c r="LCF86" s="20"/>
      <c r="LCG86" s="57"/>
      <c r="LCH86" s="21"/>
      <c r="LCI86" s="22"/>
      <c r="LCJ86" s="3"/>
      <c r="LCK86" s="5"/>
      <c r="LCL86" s="5"/>
      <c r="LCM86" s="8"/>
      <c r="LCN86" s="10"/>
      <c r="LCO86" s="68"/>
      <c r="LCP86" s="20"/>
      <c r="LCQ86" s="57"/>
      <c r="LCR86" s="21"/>
      <c r="LCS86" s="22"/>
      <c r="LCT86" s="3"/>
      <c r="LCU86" s="5"/>
      <c r="LCV86" s="5"/>
      <c r="LCW86" s="8"/>
      <c r="LCX86" s="10"/>
      <c r="LCY86" s="68"/>
      <c r="LCZ86" s="20"/>
      <c r="LDA86" s="57"/>
      <c r="LDB86" s="21"/>
      <c r="LDC86" s="22"/>
      <c r="LDD86" s="3"/>
      <c r="LDE86" s="5"/>
      <c r="LDF86" s="5"/>
      <c r="LDG86" s="8"/>
      <c r="LDH86" s="10"/>
      <c r="LDI86" s="68"/>
      <c r="LDJ86" s="20"/>
      <c r="LDK86" s="57"/>
      <c r="LDL86" s="21"/>
      <c r="LDM86" s="22"/>
      <c r="LDN86" s="3"/>
      <c r="LDO86" s="5"/>
      <c r="LDP86" s="5"/>
      <c r="LDQ86" s="8"/>
      <c r="LDR86" s="10"/>
      <c r="LDS86" s="68"/>
      <c r="LDT86" s="20"/>
      <c r="LDU86" s="57"/>
      <c r="LDV86" s="21"/>
      <c r="LDW86" s="22"/>
      <c r="LDX86" s="3"/>
      <c r="LDY86" s="5"/>
      <c r="LDZ86" s="5"/>
      <c r="LEA86" s="8"/>
      <c r="LEB86" s="10"/>
      <c r="LEC86" s="68"/>
      <c r="LED86" s="20"/>
      <c r="LEE86" s="57"/>
      <c r="LEF86" s="21"/>
      <c r="LEG86" s="22"/>
      <c r="LEH86" s="3"/>
      <c r="LEI86" s="5"/>
      <c r="LEJ86" s="5"/>
      <c r="LEK86" s="8"/>
      <c r="LEL86" s="10"/>
      <c r="LEM86" s="68"/>
      <c r="LEN86" s="20"/>
      <c r="LEO86" s="57"/>
      <c r="LEP86" s="21"/>
      <c r="LEQ86" s="22"/>
      <c r="LER86" s="3"/>
      <c r="LES86" s="5"/>
      <c r="LET86" s="5"/>
      <c r="LEU86" s="8"/>
      <c r="LEV86" s="10"/>
      <c r="LEW86" s="68"/>
      <c r="LEX86" s="20"/>
      <c r="LEY86" s="57"/>
      <c r="LEZ86" s="21"/>
      <c r="LFA86" s="22"/>
      <c r="LFB86" s="3"/>
      <c r="LFC86" s="5"/>
      <c r="LFD86" s="5"/>
      <c r="LFE86" s="8"/>
      <c r="LFF86" s="10"/>
      <c r="LFG86" s="68"/>
      <c r="LFH86" s="20"/>
      <c r="LFI86" s="57"/>
      <c r="LFJ86" s="21"/>
      <c r="LFK86" s="22"/>
      <c r="LFL86" s="3"/>
      <c r="LFM86" s="5"/>
      <c r="LFN86" s="5"/>
      <c r="LFO86" s="8"/>
      <c r="LFP86" s="10"/>
      <c r="LFQ86" s="68"/>
      <c r="LFR86" s="20"/>
      <c r="LFS86" s="57"/>
      <c r="LFT86" s="21"/>
      <c r="LFU86" s="22"/>
      <c r="LFV86" s="3"/>
      <c r="LFW86" s="5"/>
      <c r="LFX86" s="5"/>
      <c r="LFY86" s="8"/>
      <c r="LFZ86" s="10"/>
      <c r="LGA86" s="68"/>
      <c r="LGB86" s="20"/>
      <c r="LGC86" s="57"/>
      <c r="LGD86" s="21"/>
      <c r="LGE86" s="22"/>
      <c r="LGF86" s="3"/>
      <c r="LGG86" s="5"/>
      <c r="LGH86" s="5"/>
      <c r="LGI86" s="8"/>
      <c r="LGJ86" s="10"/>
      <c r="LGK86" s="68"/>
      <c r="LGL86" s="20"/>
      <c r="LGM86" s="57"/>
      <c r="LGN86" s="21"/>
      <c r="LGO86" s="22"/>
      <c r="LGP86" s="3"/>
      <c r="LGQ86" s="5"/>
      <c r="LGR86" s="5"/>
      <c r="LGS86" s="8"/>
      <c r="LGT86" s="10"/>
      <c r="LGU86" s="68"/>
      <c r="LGV86" s="20"/>
      <c r="LGW86" s="57"/>
      <c r="LGX86" s="21"/>
      <c r="LGY86" s="22"/>
      <c r="LGZ86" s="3"/>
      <c r="LHA86" s="5"/>
      <c r="LHB86" s="5"/>
      <c r="LHC86" s="8"/>
      <c r="LHD86" s="10"/>
      <c r="LHE86" s="68"/>
      <c r="LHF86" s="20"/>
      <c r="LHG86" s="57"/>
      <c r="LHH86" s="21"/>
      <c r="LHI86" s="22"/>
      <c r="LHJ86" s="3"/>
      <c r="LHK86" s="5"/>
      <c r="LHL86" s="5"/>
      <c r="LHM86" s="8"/>
      <c r="LHN86" s="10"/>
      <c r="LHO86" s="68"/>
      <c r="LHP86" s="20"/>
      <c r="LHQ86" s="57"/>
      <c r="LHR86" s="21"/>
      <c r="LHS86" s="22"/>
      <c r="LHT86" s="3"/>
      <c r="LHU86" s="5"/>
      <c r="LHV86" s="5"/>
      <c r="LHW86" s="8"/>
      <c r="LHX86" s="10"/>
      <c r="LHY86" s="68"/>
      <c r="LHZ86" s="20"/>
      <c r="LIA86" s="57"/>
      <c r="LIB86" s="21"/>
      <c r="LIC86" s="22"/>
      <c r="LID86" s="3"/>
      <c r="LIE86" s="5"/>
      <c r="LIF86" s="5"/>
      <c r="LIG86" s="8"/>
      <c r="LIH86" s="10"/>
      <c r="LII86" s="68"/>
      <c r="LIJ86" s="20"/>
      <c r="LIK86" s="57"/>
      <c r="LIL86" s="21"/>
      <c r="LIM86" s="22"/>
      <c r="LIN86" s="3"/>
      <c r="LIO86" s="5"/>
      <c r="LIP86" s="5"/>
      <c r="LIQ86" s="8"/>
      <c r="LIR86" s="10"/>
      <c r="LIS86" s="68"/>
      <c r="LIT86" s="20"/>
      <c r="LIU86" s="57"/>
      <c r="LIV86" s="21"/>
      <c r="LIW86" s="22"/>
      <c r="LIX86" s="3"/>
      <c r="LIY86" s="5"/>
      <c r="LIZ86" s="5"/>
      <c r="LJA86" s="8"/>
      <c r="LJB86" s="10"/>
      <c r="LJC86" s="68"/>
      <c r="LJD86" s="20"/>
      <c r="LJE86" s="57"/>
      <c r="LJF86" s="21"/>
      <c r="LJG86" s="22"/>
      <c r="LJH86" s="3"/>
      <c r="LJI86" s="5"/>
      <c r="LJJ86" s="5"/>
      <c r="LJK86" s="8"/>
      <c r="LJL86" s="10"/>
      <c r="LJM86" s="68"/>
      <c r="LJN86" s="20"/>
      <c r="LJO86" s="57"/>
      <c r="LJP86" s="21"/>
      <c r="LJQ86" s="22"/>
      <c r="LJR86" s="3"/>
      <c r="LJS86" s="5"/>
      <c r="LJT86" s="5"/>
      <c r="LJU86" s="8"/>
      <c r="LJV86" s="10"/>
      <c r="LJW86" s="68"/>
      <c r="LJX86" s="20"/>
      <c r="LJY86" s="57"/>
      <c r="LJZ86" s="21"/>
      <c r="LKA86" s="22"/>
      <c r="LKB86" s="3"/>
      <c r="LKC86" s="5"/>
      <c r="LKD86" s="5"/>
      <c r="LKE86" s="8"/>
      <c r="LKF86" s="10"/>
      <c r="LKG86" s="68"/>
      <c r="LKH86" s="20"/>
      <c r="LKI86" s="57"/>
      <c r="LKJ86" s="21"/>
      <c r="LKK86" s="22"/>
      <c r="LKL86" s="3"/>
      <c r="LKM86" s="5"/>
      <c r="LKN86" s="5"/>
      <c r="LKO86" s="8"/>
      <c r="LKP86" s="10"/>
      <c r="LKQ86" s="68"/>
      <c r="LKR86" s="20"/>
      <c r="LKS86" s="57"/>
      <c r="LKT86" s="21"/>
      <c r="LKU86" s="22"/>
      <c r="LKV86" s="3"/>
      <c r="LKW86" s="5"/>
      <c r="LKX86" s="5"/>
      <c r="LKY86" s="8"/>
      <c r="LKZ86" s="10"/>
      <c r="LLA86" s="68"/>
      <c r="LLB86" s="20"/>
      <c r="LLC86" s="57"/>
      <c r="LLD86" s="21"/>
      <c r="LLE86" s="22"/>
      <c r="LLF86" s="3"/>
      <c r="LLG86" s="5"/>
      <c r="LLH86" s="5"/>
      <c r="LLI86" s="8"/>
      <c r="LLJ86" s="10"/>
      <c r="LLK86" s="68"/>
      <c r="LLL86" s="20"/>
      <c r="LLM86" s="57"/>
      <c r="LLN86" s="21"/>
      <c r="LLO86" s="22"/>
      <c r="LLP86" s="3"/>
      <c r="LLQ86" s="5"/>
      <c r="LLR86" s="5"/>
      <c r="LLS86" s="8"/>
      <c r="LLT86" s="10"/>
      <c r="LLU86" s="68"/>
      <c r="LLV86" s="20"/>
      <c r="LLW86" s="57"/>
      <c r="LLX86" s="21"/>
      <c r="LLY86" s="22"/>
      <c r="LLZ86" s="3"/>
      <c r="LMA86" s="5"/>
      <c r="LMB86" s="5"/>
      <c r="LMC86" s="8"/>
      <c r="LMD86" s="10"/>
      <c r="LME86" s="68"/>
      <c r="LMF86" s="20"/>
      <c r="LMG86" s="57"/>
      <c r="LMH86" s="21"/>
      <c r="LMI86" s="22"/>
      <c r="LMJ86" s="3"/>
      <c r="LMK86" s="5"/>
      <c r="LML86" s="5"/>
      <c r="LMM86" s="8"/>
      <c r="LMN86" s="10"/>
      <c r="LMO86" s="68"/>
      <c r="LMP86" s="20"/>
      <c r="LMQ86" s="57"/>
      <c r="LMR86" s="21"/>
      <c r="LMS86" s="22"/>
      <c r="LMT86" s="3"/>
      <c r="LMU86" s="5"/>
      <c r="LMV86" s="5"/>
      <c r="LMW86" s="8"/>
      <c r="LMX86" s="10"/>
      <c r="LMY86" s="68"/>
      <c r="LMZ86" s="20"/>
      <c r="LNA86" s="57"/>
      <c r="LNB86" s="21"/>
      <c r="LNC86" s="22"/>
      <c r="LND86" s="3"/>
      <c r="LNE86" s="5"/>
      <c r="LNF86" s="5"/>
      <c r="LNG86" s="8"/>
      <c r="LNH86" s="10"/>
      <c r="LNI86" s="68"/>
      <c r="LNJ86" s="20"/>
      <c r="LNK86" s="57"/>
      <c r="LNL86" s="21"/>
      <c r="LNM86" s="22"/>
      <c r="LNN86" s="3"/>
      <c r="LNO86" s="5"/>
      <c r="LNP86" s="5"/>
      <c r="LNQ86" s="8"/>
      <c r="LNR86" s="10"/>
      <c r="LNS86" s="68"/>
      <c r="LNT86" s="20"/>
      <c r="LNU86" s="57"/>
      <c r="LNV86" s="21"/>
      <c r="LNW86" s="22"/>
      <c r="LNX86" s="3"/>
      <c r="LNY86" s="5"/>
      <c r="LNZ86" s="5"/>
      <c r="LOA86" s="8"/>
      <c r="LOB86" s="10"/>
      <c r="LOC86" s="68"/>
      <c r="LOD86" s="20"/>
      <c r="LOE86" s="57"/>
      <c r="LOF86" s="21"/>
      <c r="LOG86" s="22"/>
      <c r="LOH86" s="3"/>
      <c r="LOI86" s="5"/>
      <c r="LOJ86" s="5"/>
      <c r="LOK86" s="8"/>
      <c r="LOL86" s="10"/>
      <c r="LOM86" s="68"/>
      <c r="LON86" s="20"/>
      <c r="LOO86" s="57"/>
      <c r="LOP86" s="21"/>
      <c r="LOQ86" s="22"/>
      <c r="LOR86" s="3"/>
      <c r="LOS86" s="5"/>
      <c r="LOT86" s="5"/>
      <c r="LOU86" s="8"/>
      <c r="LOV86" s="10"/>
      <c r="LOW86" s="68"/>
      <c r="LOX86" s="20"/>
      <c r="LOY86" s="57"/>
      <c r="LOZ86" s="21"/>
      <c r="LPA86" s="22"/>
      <c r="LPB86" s="3"/>
      <c r="LPC86" s="5"/>
      <c r="LPD86" s="5"/>
      <c r="LPE86" s="8"/>
      <c r="LPF86" s="10"/>
      <c r="LPG86" s="68"/>
      <c r="LPH86" s="20"/>
      <c r="LPI86" s="57"/>
      <c r="LPJ86" s="21"/>
      <c r="LPK86" s="22"/>
      <c r="LPL86" s="3"/>
      <c r="LPM86" s="5"/>
      <c r="LPN86" s="5"/>
      <c r="LPO86" s="8"/>
      <c r="LPP86" s="10"/>
      <c r="LPQ86" s="68"/>
      <c r="LPR86" s="20"/>
      <c r="LPS86" s="57"/>
      <c r="LPT86" s="21"/>
      <c r="LPU86" s="22"/>
      <c r="LPV86" s="3"/>
      <c r="LPW86" s="5"/>
      <c r="LPX86" s="5"/>
      <c r="LPY86" s="8"/>
      <c r="LPZ86" s="10"/>
      <c r="LQA86" s="68"/>
      <c r="LQB86" s="20"/>
      <c r="LQC86" s="57"/>
      <c r="LQD86" s="21"/>
      <c r="LQE86" s="22"/>
      <c r="LQF86" s="3"/>
      <c r="LQG86" s="5"/>
      <c r="LQH86" s="5"/>
      <c r="LQI86" s="8"/>
      <c r="LQJ86" s="10"/>
      <c r="LQK86" s="68"/>
      <c r="LQL86" s="20"/>
      <c r="LQM86" s="57"/>
      <c r="LQN86" s="21"/>
      <c r="LQO86" s="22"/>
      <c r="LQP86" s="3"/>
      <c r="LQQ86" s="5"/>
      <c r="LQR86" s="5"/>
      <c r="LQS86" s="8"/>
      <c r="LQT86" s="10"/>
      <c r="LQU86" s="68"/>
      <c r="LQV86" s="20"/>
      <c r="LQW86" s="57"/>
      <c r="LQX86" s="21"/>
      <c r="LQY86" s="22"/>
      <c r="LQZ86" s="3"/>
      <c r="LRA86" s="5"/>
      <c r="LRB86" s="5"/>
      <c r="LRC86" s="8"/>
      <c r="LRD86" s="10"/>
      <c r="LRE86" s="68"/>
      <c r="LRF86" s="20"/>
      <c r="LRG86" s="57"/>
      <c r="LRH86" s="21"/>
      <c r="LRI86" s="22"/>
      <c r="LRJ86" s="3"/>
      <c r="LRK86" s="5"/>
      <c r="LRL86" s="5"/>
      <c r="LRM86" s="8"/>
      <c r="LRN86" s="10"/>
      <c r="LRO86" s="68"/>
      <c r="LRP86" s="20"/>
      <c r="LRQ86" s="57"/>
      <c r="LRR86" s="21"/>
      <c r="LRS86" s="22"/>
      <c r="LRT86" s="3"/>
      <c r="LRU86" s="5"/>
      <c r="LRV86" s="5"/>
      <c r="LRW86" s="8"/>
      <c r="LRX86" s="10"/>
      <c r="LRY86" s="68"/>
      <c r="LRZ86" s="20"/>
      <c r="LSA86" s="57"/>
      <c r="LSB86" s="21"/>
      <c r="LSC86" s="22"/>
      <c r="LSD86" s="3"/>
      <c r="LSE86" s="5"/>
      <c r="LSF86" s="5"/>
      <c r="LSG86" s="8"/>
      <c r="LSH86" s="10"/>
      <c r="LSI86" s="68"/>
      <c r="LSJ86" s="20"/>
      <c r="LSK86" s="57"/>
      <c r="LSL86" s="21"/>
      <c r="LSM86" s="22"/>
      <c r="LSN86" s="3"/>
      <c r="LSO86" s="5"/>
      <c r="LSP86" s="5"/>
      <c r="LSQ86" s="8"/>
      <c r="LSR86" s="10"/>
      <c r="LSS86" s="68"/>
      <c r="LST86" s="20"/>
      <c r="LSU86" s="57"/>
      <c r="LSV86" s="21"/>
      <c r="LSW86" s="22"/>
      <c r="LSX86" s="3"/>
      <c r="LSY86" s="5"/>
      <c r="LSZ86" s="5"/>
      <c r="LTA86" s="8"/>
      <c r="LTB86" s="10"/>
      <c r="LTC86" s="68"/>
      <c r="LTD86" s="20"/>
      <c r="LTE86" s="57"/>
      <c r="LTF86" s="21"/>
      <c r="LTG86" s="22"/>
      <c r="LTH86" s="3"/>
      <c r="LTI86" s="5"/>
      <c r="LTJ86" s="5"/>
      <c r="LTK86" s="8"/>
      <c r="LTL86" s="10"/>
      <c r="LTM86" s="68"/>
      <c r="LTN86" s="20"/>
      <c r="LTO86" s="57"/>
      <c r="LTP86" s="21"/>
      <c r="LTQ86" s="22"/>
      <c r="LTR86" s="3"/>
      <c r="LTS86" s="5"/>
      <c r="LTT86" s="5"/>
      <c r="LTU86" s="8"/>
      <c r="LTV86" s="10"/>
      <c r="LTW86" s="68"/>
      <c r="LTX86" s="20"/>
      <c r="LTY86" s="57"/>
      <c r="LTZ86" s="21"/>
      <c r="LUA86" s="22"/>
      <c r="LUB86" s="3"/>
      <c r="LUC86" s="5"/>
      <c r="LUD86" s="5"/>
      <c r="LUE86" s="8"/>
      <c r="LUF86" s="10"/>
      <c r="LUG86" s="68"/>
      <c r="LUH86" s="20"/>
      <c r="LUI86" s="57"/>
      <c r="LUJ86" s="21"/>
      <c r="LUK86" s="22"/>
      <c r="LUL86" s="3"/>
      <c r="LUM86" s="5"/>
      <c r="LUN86" s="5"/>
      <c r="LUO86" s="8"/>
      <c r="LUP86" s="10"/>
      <c r="LUQ86" s="68"/>
      <c r="LUR86" s="20"/>
      <c r="LUS86" s="57"/>
      <c r="LUT86" s="21"/>
      <c r="LUU86" s="22"/>
      <c r="LUV86" s="3"/>
      <c r="LUW86" s="5"/>
      <c r="LUX86" s="5"/>
      <c r="LUY86" s="8"/>
      <c r="LUZ86" s="10"/>
      <c r="LVA86" s="68"/>
      <c r="LVB86" s="20"/>
      <c r="LVC86" s="57"/>
      <c r="LVD86" s="21"/>
      <c r="LVE86" s="22"/>
      <c r="LVF86" s="3"/>
      <c r="LVG86" s="5"/>
      <c r="LVH86" s="5"/>
      <c r="LVI86" s="8"/>
      <c r="LVJ86" s="10"/>
      <c r="LVK86" s="68"/>
      <c r="LVL86" s="20"/>
      <c r="LVM86" s="57"/>
      <c r="LVN86" s="21"/>
      <c r="LVO86" s="22"/>
      <c r="LVP86" s="3"/>
      <c r="LVQ86" s="5"/>
      <c r="LVR86" s="5"/>
      <c r="LVS86" s="8"/>
      <c r="LVT86" s="10"/>
      <c r="LVU86" s="68"/>
      <c r="LVV86" s="20"/>
      <c r="LVW86" s="57"/>
      <c r="LVX86" s="21"/>
      <c r="LVY86" s="22"/>
      <c r="LVZ86" s="3"/>
      <c r="LWA86" s="5"/>
      <c r="LWB86" s="5"/>
      <c r="LWC86" s="8"/>
      <c r="LWD86" s="10"/>
      <c r="LWE86" s="68"/>
      <c r="LWF86" s="20"/>
      <c r="LWG86" s="57"/>
      <c r="LWH86" s="21"/>
      <c r="LWI86" s="22"/>
      <c r="LWJ86" s="3"/>
      <c r="LWK86" s="5"/>
      <c r="LWL86" s="5"/>
      <c r="LWM86" s="8"/>
      <c r="LWN86" s="10"/>
      <c r="LWO86" s="68"/>
      <c r="LWP86" s="20"/>
      <c r="LWQ86" s="57"/>
      <c r="LWR86" s="21"/>
      <c r="LWS86" s="22"/>
      <c r="LWT86" s="3"/>
      <c r="LWU86" s="5"/>
      <c r="LWV86" s="5"/>
      <c r="LWW86" s="8"/>
      <c r="LWX86" s="10"/>
      <c r="LWY86" s="68"/>
      <c r="LWZ86" s="20"/>
      <c r="LXA86" s="57"/>
      <c r="LXB86" s="21"/>
      <c r="LXC86" s="22"/>
      <c r="LXD86" s="3"/>
      <c r="LXE86" s="5"/>
      <c r="LXF86" s="5"/>
      <c r="LXG86" s="8"/>
      <c r="LXH86" s="10"/>
      <c r="LXI86" s="68"/>
      <c r="LXJ86" s="20"/>
      <c r="LXK86" s="57"/>
      <c r="LXL86" s="21"/>
      <c r="LXM86" s="22"/>
      <c r="LXN86" s="3"/>
      <c r="LXO86" s="5"/>
      <c r="LXP86" s="5"/>
      <c r="LXQ86" s="8"/>
      <c r="LXR86" s="10"/>
      <c r="LXS86" s="68"/>
      <c r="LXT86" s="20"/>
      <c r="LXU86" s="57"/>
      <c r="LXV86" s="21"/>
      <c r="LXW86" s="22"/>
      <c r="LXX86" s="3"/>
      <c r="LXY86" s="5"/>
      <c r="LXZ86" s="5"/>
      <c r="LYA86" s="8"/>
      <c r="LYB86" s="10"/>
      <c r="LYC86" s="68"/>
      <c r="LYD86" s="20"/>
      <c r="LYE86" s="57"/>
      <c r="LYF86" s="21"/>
      <c r="LYG86" s="22"/>
      <c r="LYH86" s="3"/>
      <c r="LYI86" s="5"/>
      <c r="LYJ86" s="5"/>
      <c r="LYK86" s="8"/>
      <c r="LYL86" s="10"/>
      <c r="LYM86" s="68"/>
      <c r="LYN86" s="20"/>
      <c r="LYO86" s="57"/>
      <c r="LYP86" s="21"/>
      <c r="LYQ86" s="22"/>
      <c r="LYR86" s="3"/>
      <c r="LYS86" s="5"/>
      <c r="LYT86" s="5"/>
      <c r="LYU86" s="8"/>
      <c r="LYV86" s="10"/>
      <c r="LYW86" s="68"/>
      <c r="LYX86" s="20"/>
      <c r="LYY86" s="57"/>
      <c r="LYZ86" s="21"/>
      <c r="LZA86" s="22"/>
      <c r="LZB86" s="3"/>
      <c r="LZC86" s="5"/>
      <c r="LZD86" s="5"/>
      <c r="LZE86" s="8"/>
      <c r="LZF86" s="10"/>
      <c r="LZG86" s="68"/>
      <c r="LZH86" s="20"/>
      <c r="LZI86" s="57"/>
      <c r="LZJ86" s="21"/>
      <c r="LZK86" s="22"/>
      <c r="LZL86" s="3"/>
      <c r="LZM86" s="5"/>
      <c r="LZN86" s="5"/>
      <c r="LZO86" s="8"/>
      <c r="LZP86" s="10"/>
      <c r="LZQ86" s="68"/>
      <c r="LZR86" s="20"/>
      <c r="LZS86" s="57"/>
      <c r="LZT86" s="21"/>
      <c r="LZU86" s="22"/>
      <c r="LZV86" s="3"/>
      <c r="LZW86" s="5"/>
      <c r="LZX86" s="5"/>
      <c r="LZY86" s="8"/>
      <c r="LZZ86" s="10"/>
      <c r="MAA86" s="68"/>
      <c r="MAB86" s="20"/>
      <c r="MAC86" s="57"/>
      <c r="MAD86" s="21"/>
      <c r="MAE86" s="22"/>
      <c r="MAF86" s="3"/>
      <c r="MAG86" s="5"/>
      <c r="MAH86" s="5"/>
      <c r="MAI86" s="8"/>
      <c r="MAJ86" s="10"/>
      <c r="MAK86" s="68"/>
      <c r="MAL86" s="20"/>
      <c r="MAM86" s="57"/>
      <c r="MAN86" s="21"/>
      <c r="MAO86" s="22"/>
      <c r="MAP86" s="3"/>
      <c r="MAQ86" s="5"/>
      <c r="MAR86" s="5"/>
      <c r="MAS86" s="8"/>
      <c r="MAT86" s="10"/>
      <c r="MAU86" s="68"/>
      <c r="MAV86" s="20"/>
      <c r="MAW86" s="57"/>
      <c r="MAX86" s="21"/>
      <c r="MAY86" s="22"/>
      <c r="MAZ86" s="3"/>
      <c r="MBA86" s="5"/>
      <c r="MBB86" s="5"/>
      <c r="MBC86" s="8"/>
      <c r="MBD86" s="10"/>
      <c r="MBE86" s="68"/>
      <c r="MBF86" s="20"/>
      <c r="MBG86" s="57"/>
      <c r="MBH86" s="21"/>
      <c r="MBI86" s="22"/>
      <c r="MBJ86" s="3"/>
      <c r="MBK86" s="5"/>
      <c r="MBL86" s="5"/>
      <c r="MBM86" s="8"/>
      <c r="MBN86" s="10"/>
      <c r="MBO86" s="68"/>
      <c r="MBP86" s="20"/>
      <c r="MBQ86" s="57"/>
      <c r="MBR86" s="21"/>
      <c r="MBS86" s="22"/>
      <c r="MBT86" s="3"/>
      <c r="MBU86" s="5"/>
      <c r="MBV86" s="5"/>
      <c r="MBW86" s="8"/>
      <c r="MBX86" s="10"/>
      <c r="MBY86" s="68"/>
      <c r="MBZ86" s="20"/>
      <c r="MCA86" s="57"/>
      <c r="MCB86" s="21"/>
      <c r="MCC86" s="22"/>
      <c r="MCD86" s="3"/>
      <c r="MCE86" s="5"/>
      <c r="MCF86" s="5"/>
      <c r="MCG86" s="8"/>
      <c r="MCH86" s="10"/>
      <c r="MCI86" s="68"/>
      <c r="MCJ86" s="20"/>
      <c r="MCK86" s="57"/>
      <c r="MCL86" s="21"/>
      <c r="MCM86" s="22"/>
      <c r="MCN86" s="3"/>
      <c r="MCO86" s="5"/>
      <c r="MCP86" s="5"/>
      <c r="MCQ86" s="8"/>
      <c r="MCR86" s="10"/>
      <c r="MCS86" s="68"/>
      <c r="MCT86" s="20"/>
      <c r="MCU86" s="57"/>
      <c r="MCV86" s="21"/>
      <c r="MCW86" s="22"/>
      <c r="MCX86" s="3"/>
      <c r="MCY86" s="5"/>
      <c r="MCZ86" s="5"/>
      <c r="MDA86" s="8"/>
      <c r="MDB86" s="10"/>
      <c r="MDC86" s="68"/>
      <c r="MDD86" s="20"/>
      <c r="MDE86" s="57"/>
      <c r="MDF86" s="21"/>
      <c r="MDG86" s="22"/>
      <c r="MDH86" s="3"/>
      <c r="MDI86" s="5"/>
      <c r="MDJ86" s="5"/>
      <c r="MDK86" s="8"/>
      <c r="MDL86" s="10"/>
      <c r="MDM86" s="68"/>
      <c r="MDN86" s="20"/>
      <c r="MDO86" s="57"/>
      <c r="MDP86" s="21"/>
      <c r="MDQ86" s="22"/>
      <c r="MDR86" s="3"/>
      <c r="MDS86" s="5"/>
      <c r="MDT86" s="5"/>
      <c r="MDU86" s="8"/>
      <c r="MDV86" s="10"/>
      <c r="MDW86" s="68"/>
      <c r="MDX86" s="20"/>
      <c r="MDY86" s="57"/>
      <c r="MDZ86" s="21"/>
      <c r="MEA86" s="22"/>
      <c r="MEB86" s="3"/>
      <c r="MEC86" s="5"/>
      <c r="MED86" s="5"/>
      <c r="MEE86" s="8"/>
      <c r="MEF86" s="10"/>
      <c r="MEG86" s="68"/>
      <c r="MEH86" s="20"/>
      <c r="MEI86" s="57"/>
      <c r="MEJ86" s="21"/>
      <c r="MEK86" s="22"/>
      <c r="MEL86" s="3"/>
      <c r="MEM86" s="5"/>
      <c r="MEN86" s="5"/>
      <c r="MEO86" s="8"/>
      <c r="MEP86" s="10"/>
      <c r="MEQ86" s="68"/>
      <c r="MER86" s="20"/>
      <c r="MES86" s="57"/>
      <c r="MET86" s="21"/>
      <c r="MEU86" s="22"/>
      <c r="MEV86" s="3"/>
      <c r="MEW86" s="5"/>
      <c r="MEX86" s="5"/>
      <c r="MEY86" s="8"/>
      <c r="MEZ86" s="10"/>
      <c r="MFA86" s="68"/>
      <c r="MFB86" s="20"/>
      <c r="MFC86" s="57"/>
      <c r="MFD86" s="21"/>
      <c r="MFE86" s="22"/>
      <c r="MFF86" s="3"/>
      <c r="MFG86" s="5"/>
      <c r="MFH86" s="5"/>
      <c r="MFI86" s="8"/>
      <c r="MFJ86" s="10"/>
      <c r="MFK86" s="68"/>
      <c r="MFL86" s="20"/>
      <c r="MFM86" s="57"/>
      <c r="MFN86" s="21"/>
      <c r="MFO86" s="22"/>
      <c r="MFP86" s="3"/>
      <c r="MFQ86" s="5"/>
      <c r="MFR86" s="5"/>
      <c r="MFS86" s="8"/>
      <c r="MFT86" s="10"/>
      <c r="MFU86" s="68"/>
      <c r="MFV86" s="20"/>
      <c r="MFW86" s="57"/>
      <c r="MFX86" s="21"/>
      <c r="MFY86" s="22"/>
      <c r="MFZ86" s="3"/>
      <c r="MGA86" s="5"/>
      <c r="MGB86" s="5"/>
      <c r="MGC86" s="8"/>
      <c r="MGD86" s="10"/>
      <c r="MGE86" s="68"/>
      <c r="MGF86" s="20"/>
      <c r="MGG86" s="57"/>
      <c r="MGH86" s="21"/>
      <c r="MGI86" s="22"/>
      <c r="MGJ86" s="3"/>
      <c r="MGK86" s="5"/>
      <c r="MGL86" s="5"/>
      <c r="MGM86" s="8"/>
      <c r="MGN86" s="10"/>
      <c r="MGO86" s="68"/>
      <c r="MGP86" s="20"/>
      <c r="MGQ86" s="57"/>
      <c r="MGR86" s="21"/>
      <c r="MGS86" s="22"/>
      <c r="MGT86" s="3"/>
      <c r="MGU86" s="5"/>
      <c r="MGV86" s="5"/>
      <c r="MGW86" s="8"/>
      <c r="MGX86" s="10"/>
      <c r="MGY86" s="68"/>
      <c r="MGZ86" s="20"/>
      <c r="MHA86" s="57"/>
      <c r="MHB86" s="21"/>
      <c r="MHC86" s="22"/>
      <c r="MHD86" s="3"/>
      <c r="MHE86" s="5"/>
      <c r="MHF86" s="5"/>
      <c r="MHG86" s="8"/>
      <c r="MHH86" s="10"/>
      <c r="MHI86" s="68"/>
      <c r="MHJ86" s="20"/>
      <c r="MHK86" s="57"/>
      <c r="MHL86" s="21"/>
      <c r="MHM86" s="22"/>
      <c r="MHN86" s="3"/>
      <c r="MHO86" s="5"/>
      <c r="MHP86" s="5"/>
      <c r="MHQ86" s="8"/>
      <c r="MHR86" s="10"/>
      <c r="MHS86" s="68"/>
      <c r="MHT86" s="20"/>
      <c r="MHU86" s="57"/>
      <c r="MHV86" s="21"/>
      <c r="MHW86" s="22"/>
      <c r="MHX86" s="3"/>
      <c r="MHY86" s="5"/>
      <c r="MHZ86" s="5"/>
      <c r="MIA86" s="8"/>
      <c r="MIB86" s="10"/>
      <c r="MIC86" s="68"/>
      <c r="MID86" s="20"/>
      <c r="MIE86" s="57"/>
      <c r="MIF86" s="21"/>
      <c r="MIG86" s="22"/>
      <c r="MIH86" s="3"/>
      <c r="MII86" s="5"/>
      <c r="MIJ86" s="5"/>
      <c r="MIK86" s="8"/>
      <c r="MIL86" s="10"/>
      <c r="MIM86" s="68"/>
      <c r="MIN86" s="20"/>
      <c r="MIO86" s="57"/>
      <c r="MIP86" s="21"/>
      <c r="MIQ86" s="22"/>
      <c r="MIR86" s="3"/>
      <c r="MIS86" s="5"/>
      <c r="MIT86" s="5"/>
      <c r="MIU86" s="8"/>
      <c r="MIV86" s="10"/>
      <c r="MIW86" s="68"/>
      <c r="MIX86" s="20"/>
      <c r="MIY86" s="57"/>
      <c r="MIZ86" s="21"/>
      <c r="MJA86" s="22"/>
      <c r="MJB86" s="3"/>
      <c r="MJC86" s="5"/>
      <c r="MJD86" s="5"/>
      <c r="MJE86" s="8"/>
      <c r="MJF86" s="10"/>
      <c r="MJG86" s="68"/>
      <c r="MJH86" s="20"/>
      <c r="MJI86" s="57"/>
      <c r="MJJ86" s="21"/>
      <c r="MJK86" s="22"/>
      <c r="MJL86" s="3"/>
      <c r="MJM86" s="5"/>
      <c r="MJN86" s="5"/>
      <c r="MJO86" s="8"/>
      <c r="MJP86" s="10"/>
      <c r="MJQ86" s="68"/>
      <c r="MJR86" s="20"/>
      <c r="MJS86" s="57"/>
      <c r="MJT86" s="21"/>
      <c r="MJU86" s="22"/>
      <c r="MJV86" s="3"/>
      <c r="MJW86" s="5"/>
      <c r="MJX86" s="5"/>
      <c r="MJY86" s="8"/>
      <c r="MJZ86" s="10"/>
      <c r="MKA86" s="68"/>
      <c r="MKB86" s="20"/>
      <c r="MKC86" s="57"/>
      <c r="MKD86" s="21"/>
      <c r="MKE86" s="22"/>
      <c r="MKF86" s="3"/>
      <c r="MKG86" s="5"/>
      <c r="MKH86" s="5"/>
      <c r="MKI86" s="8"/>
      <c r="MKJ86" s="10"/>
      <c r="MKK86" s="68"/>
      <c r="MKL86" s="20"/>
      <c r="MKM86" s="57"/>
      <c r="MKN86" s="21"/>
      <c r="MKO86" s="22"/>
      <c r="MKP86" s="3"/>
      <c r="MKQ86" s="5"/>
      <c r="MKR86" s="5"/>
      <c r="MKS86" s="8"/>
      <c r="MKT86" s="10"/>
      <c r="MKU86" s="68"/>
      <c r="MKV86" s="20"/>
      <c r="MKW86" s="57"/>
      <c r="MKX86" s="21"/>
      <c r="MKY86" s="22"/>
      <c r="MKZ86" s="3"/>
      <c r="MLA86" s="5"/>
      <c r="MLB86" s="5"/>
      <c r="MLC86" s="8"/>
      <c r="MLD86" s="10"/>
      <c r="MLE86" s="68"/>
      <c r="MLF86" s="20"/>
      <c r="MLG86" s="57"/>
      <c r="MLH86" s="21"/>
      <c r="MLI86" s="22"/>
      <c r="MLJ86" s="3"/>
      <c r="MLK86" s="5"/>
      <c r="MLL86" s="5"/>
      <c r="MLM86" s="8"/>
      <c r="MLN86" s="10"/>
      <c r="MLO86" s="68"/>
      <c r="MLP86" s="20"/>
      <c r="MLQ86" s="57"/>
      <c r="MLR86" s="21"/>
      <c r="MLS86" s="22"/>
      <c r="MLT86" s="3"/>
      <c r="MLU86" s="5"/>
      <c r="MLV86" s="5"/>
      <c r="MLW86" s="8"/>
      <c r="MLX86" s="10"/>
      <c r="MLY86" s="68"/>
      <c r="MLZ86" s="20"/>
      <c r="MMA86" s="57"/>
      <c r="MMB86" s="21"/>
      <c r="MMC86" s="22"/>
      <c r="MMD86" s="3"/>
      <c r="MME86" s="5"/>
      <c r="MMF86" s="5"/>
      <c r="MMG86" s="8"/>
      <c r="MMH86" s="10"/>
      <c r="MMI86" s="68"/>
      <c r="MMJ86" s="20"/>
      <c r="MMK86" s="57"/>
      <c r="MML86" s="21"/>
      <c r="MMM86" s="22"/>
      <c r="MMN86" s="3"/>
      <c r="MMO86" s="5"/>
      <c r="MMP86" s="5"/>
      <c r="MMQ86" s="8"/>
      <c r="MMR86" s="10"/>
      <c r="MMS86" s="68"/>
      <c r="MMT86" s="20"/>
      <c r="MMU86" s="57"/>
      <c r="MMV86" s="21"/>
      <c r="MMW86" s="22"/>
      <c r="MMX86" s="3"/>
      <c r="MMY86" s="5"/>
      <c r="MMZ86" s="5"/>
      <c r="MNA86" s="8"/>
      <c r="MNB86" s="10"/>
      <c r="MNC86" s="68"/>
      <c r="MND86" s="20"/>
      <c r="MNE86" s="57"/>
      <c r="MNF86" s="21"/>
      <c r="MNG86" s="22"/>
      <c r="MNH86" s="3"/>
      <c r="MNI86" s="5"/>
      <c r="MNJ86" s="5"/>
      <c r="MNK86" s="8"/>
      <c r="MNL86" s="10"/>
      <c r="MNM86" s="68"/>
      <c r="MNN86" s="20"/>
      <c r="MNO86" s="57"/>
      <c r="MNP86" s="21"/>
      <c r="MNQ86" s="22"/>
      <c r="MNR86" s="3"/>
      <c r="MNS86" s="5"/>
      <c r="MNT86" s="5"/>
      <c r="MNU86" s="8"/>
      <c r="MNV86" s="10"/>
      <c r="MNW86" s="68"/>
      <c r="MNX86" s="20"/>
      <c r="MNY86" s="57"/>
      <c r="MNZ86" s="21"/>
      <c r="MOA86" s="22"/>
      <c r="MOB86" s="3"/>
      <c r="MOC86" s="5"/>
      <c r="MOD86" s="5"/>
      <c r="MOE86" s="8"/>
      <c r="MOF86" s="10"/>
      <c r="MOG86" s="68"/>
      <c r="MOH86" s="20"/>
      <c r="MOI86" s="57"/>
      <c r="MOJ86" s="21"/>
      <c r="MOK86" s="22"/>
      <c r="MOL86" s="3"/>
      <c r="MOM86" s="5"/>
      <c r="MON86" s="5"/>
      <c r="MOO86" s="8"/>
      <c r="MOP86" s="10"/>
      <c r="MOQ86" s="68"/>
      <c r="MOR86" s="20"/>
      <c r="MOS86" s="57"/>
      <c r="MOT86" s="21"/>
      <c r="MOU86" s="22"/>
      <c r="MOV86" s="3"/>
      <c r="MOW86" s="5"/>
      <c r="MOX86" s="5"/>
      <c r="MOY86" s="8"/>
      <c r="MOZ86" s="10"/>
      <c r="MPA86" s="68"/>
      <c r="MPB86" s="20"/>
      <c r="MPC86" s="57"/>
      <c r="MPD86" s="21"/>
      <c r="MPE86" s="22"/>
      <c r="MPF86" s="3"/>
      <c r="MPG86" s="5"/>
      <c r="MPH86" s="5"/>
      <c r="MPI86" s="8"/>
      <c r="MPJ86" s="10"/>
      <c r="MPK86" s="68"/>
      <c r="MPL86" s="20"/>
      <c r="MPM86" s="57"/>
      <c r="MPN86" s="21"/>
      <c r="MPO86" s="22"/>
      <c r="MPP86" s="3"/>
      <c r="MPQ86" s="5"/>
      <c r="MPR86" s="5"/>
      <c r="MPS86" s="8"/>
      <c r="MPT86" s="10"/>
      <c r="MPU86" s="68"/>
      <c r="MPV86" s="20"/>
      <c r="MPW86" s="57"/>
      <c r="MPX86" s="21"/>
      <c r="MPY86" s="22"/>
      <c r="MPZ86" s="3"/>
      <c r="MQA86" s="5"/>
      <c r="MQB86" s="5"/>
      <c r="MQC86" s="8"/>
      <c r="MQD86" s="10"/>
      <c r="MQE86" s="68"/>
      <c r="MQF86" s="20"/>
      <c r="MQG86" s="57"/>
      <c r="MQH86" s="21"/>
      <c r="MQI86" s="22"/>
      <c r="MQJ86" s="3"/>
      <c r="MQK86" s="5"/>
      <c r="MQL86" s="5"/>
      <c r="MQM86" s="8"/>
      <c r="MQN86" s="10"/>
      <c r="MQO86" s="68"/>
      <c r="MQP86" s="20"/>
      <c r="MQQ86" s="57"/>
      <c r="MQR86" s="21"/>
      <c r="MQS86" s="22"/>
      <c r="MQT86" s="3"/>
      <c r="MQU86" s="5"/>
      <c r="MQV86" s="5"/>
      <c r="MQW86" s="8"/>
      <c r="MQX86" s="10"/>
      <c r="MQY86" s="68"/>
      <c r="MQZ86" s="20"/>
      <c r="MRA86" s="57"/>
      <c r="MRB86" s="21"/>
      <c r="MRC86" s="22"/>
      <c r="MRD86" s="3"/>
      <c r="MRE86" s="5"/>
      <c r="MRF86" s="5"/>
      <c r="MRG86" s="8"/>
      <c r="MRH86" s="10"/>
      <c r="MRI86" s="68"/>
      <c r="MRJ86" s="20"/>
      <c r="MRK86" s="57"/>
      <c r="MRL86" s="21"/>
      <c r="MRM86" s="22"/>
      <c r="MRN86" s="3"/>
      <c r="MRO86" s="5"/>
      <c r="MRP86" s="5"/>
      <c r="MRQ86" s="8"/>
      <c r="MRR86" s="10"/>
      <c r="MRS86" s="68"/>
      <c r="MRT86" s="20"/>
      <c r="MRU86" s="57"/>
      <c r="MRV86" s="21"/>
      <c r="MRW86" s="22"/>
      <c r="MRX86" s="3"/>
      <c r="MRY86" s="5"/>
      <c r="MRZ86" s="5"/>
      <c r="MSA86" s="8"/>
      <c r="MSB86" s="10"/>
      <c r="MSC86" s="68"/>
      <c r="MSD86" s="20"/>
      <c r="MSE86" s="57"/>
      <c r="MSF86" s="21"/>
      <c r="MSG86" s="22"/>
      <c r="MSH86" s="3"/>
      <c r="MSI86" s="5"/>
      <c r="MSJ86" s="5"/>
      <c r="MSK86" s="8"/>
      <c r="MSL86" s="10"/>
      <c r="MSM86" s="68"/>
      <c r="MSN86" s="20"/>
      <c r="MSO86" s="57"/>
      <c r="MSP86" s="21"/>
      <c r="MSQ86" s="22"/>
      <c r="MSR86" s="3"/>
      <c r="MSS86" s="5"/>
      <c r="MST86" s="5"/>
      <c r="MSU86" s="8"/>
      <c r="MSV86" s="10"/>
      <c r="MSW86" s="68"/>
      <c r="MSX86" s="20"/>
      <c r="MSY86" s="57"/>
      <c r="MSZ86" s="21"/>
      <c r="MTA86" s="22"/>
      <c r="MTB86" s="3"/>
      <c r="MTC86" s="5"/>
      <c r="MTD86" s="5"/>
      <c r="MTE86" s="8"/>
      <c r="MTF86" s="10"/>
      <c r="MTG86" s="68"/>
      <c r="MTH86" s="20"/>
      <c r="MTI86" s="57"/>
      <c r="MTJ86" s="21"/>
      <c r="MTK86" s="22"/>
      <c r="MTL86" s="3"/>
      <c r="MTM86" s="5"/>
      <c r="MTN86" s="5"/>
      <c r="MTO86" s="8"/>
      <c r="MTP86" s="10"/>
      <c r="MTQ86" s="68"/>
      <c r="MTR86" s="20"/>
      <c r="MTS86" s="57"/>
      <c r="MTT86" s="21"/>
      <c r="MTU86" s="22"/>
      <c r="MTV86" s="3"/>
      <c r="MTW86" s="5"/>
      <c r="MTX86" s="5"/>
      <c r="MTY86" s="8"/>
      <c r="MTZ86" s="10"/>
      <c r="MUA86" s="68"/>
      <c r="MUB86" s="20"/>
      <c r="MUC86" s="57"/>
      <c r="MUD86" s="21"/>
      <c r="MUE86" s="22"/>
      <c r="MUF86" s="3"/>
      <c r="MUG86" s="5"/>
      <c r="MUH86" s="5"/>
      <c r="MUI86" s="8"/>
      <c r="MUJ86" s="10"/>
      <c r="MUK86" s="68"/>
      <c r="MUL86" s="20"/>
      <c r="MUM86" s="57"/>
      <c r="MUN86" s="21"/>
      <c r="MUO86" s="22"/>
      <c r="MUP86" s="3"/>
      <c r="MUQ86" s="5"/>
      <c r="MUR86" s="5"/>
      <c r="MUS86" s="8"/>
      <c r="MUT86" s="10"/>
      <c r="MUU86" s="68"/>
      <c r="MUV86" s="20"/>
      <c r="MUW86" s="57"/>
      <c r="MUX86" s="21"/>
      <c r="MUY86" s="22"/>
      <c r="MUZ86" s="3"/>
      <c r="MVA86" s="5"/>
      <c r="MVB86" s="5"/>
      <c r="MVC86" s="8"/>
      <c r="MVD86" s="10"/>
      <c r="MVE86" s="68"/>
      <c r="MVF86" s="20"/>
      <c r="MVG86" s="57"/>
      <c r="MVH86" s="21"/>
      <c r="MVI86" s="22"/>
      <c r="MVJ86" s="3"/>
      <c r="MVK86" s="5"/>
      <c r="MVL86" s="5"/>
      <c r="MVM86" s="8"/>
      <c r="MVN86" s="10"/>
      <c r="MVO86" s="68"/>
      <c r="MVP86" s="20"/>
      <c r="MVQ86" s="57"/>
      <c r="MVR86" s="21"/>
      <c r="MVS86" s="22"/>
      <c r="MVT86" s="3"/>
      <c r="MVU86" s="5"/>
      <c r="MVV86" s="5"/>
      <c r="MVW86" s="8"/>
      <c r="MVX86" s="10"/>
      <c r="MVY86" s="68"/>
      <c r="MVZ86" s="20"/>
      <c r="MWA86" s="57"/>
      <c r="MWB86" s="21"/>
      <c r="MWC86" s="22"/>
      <c r="MWD86" s="3"/>
      <c r="MWE86" s="5"/>
      <c r="MWF86" s="5"/>
      <c r="MWG86" s="8"/>
      <c r="MWH86" s="10"/>
      <c r="MWI86" s="68"/>
      <c r="MWJ86" s="20"/>
      <c r="MWK86" s="57"/>
      <c r="MWL86" s="21"/>
      <c r="MWM86" s="22"/>
      <c r="MWN86" s="3"/>
      <c r="MWO86" s="5"/>
      <c r="MWP86" s="5"/>
      <c r="MWQ86" s="8"/>
      <c r="MWR86" s="10"/>
      <c r="MWS86" s="68"/>
      <c r="MWT86" s="20"/>
      <c r="MWU86" s="57"/>
      <c r="MWV86" s="21"/>
      <c r="MWW86" s="22"/>
      <c r="MWX86" s="3"/>
      <c r="MWY86" s="5"/>
      <c r="MWZ86" s="5"/>
      <c r="MXA86" s="8"/>
      <c r="MXB86" s="10"/>
      <c r="MXC86" s="68"/>
      <c r="MXD86" s="20"/>
      <c r="MXE86" s="57"/>
      <c r="MXF86" s="21"/>
      <c r="MXG86" s="22"/>
      <c r="MXH86" s="3"/>
      <c r="MXI86" s="5"/>
      <c r="MXJ86" s="5"/>
      <c r="MXK86" s="8"/>
      <c r="MXL86" s="10"/>
      <c r="MXM86" s="68"/>
      <c r="MXN86" s="20"/>
      <c r="MXO86" s="57"/>
      <c r="MXP86" s="21"/>
      <c r="MXQ86" s="22"/>
      <c r="MXR86" s="3"/>
      <c r="MXS86" s="5"/>
      <c r="MXT86" s="5"/>
      <c r="MXU86" s="8"/>
      <c r="MXV86" s="10"/>
      <c r="MXW86" s="68"/>
      <c r="MXX86" s="20"/>
      <c r="MXY86" s="57"/>
      <c r="MXZ86" s="21"/>
      <c r="MYA86" s="22"/>
      <c r="MYB86" s="3"/>
      <c r="MYC86" s="5"/>
      <c r="MYD86" s="5"/>
      <c r="MYE86" s="8"/>
      <c r="MYF86" s="10"/>
      <c r="MYG86" s="68"/>
      <c r="MYH86" s="20"/>
      <c r="MYI86" s="57"/>
      <c r="MYJ86" s="21"/>
      <c r="MYK86" s="22"/>
      <c r="MYL86" s="3"/>
      <c r="MYM86" s="5"/>
      <c r="MYN86" s="5"/>
      <c r="MYO86" s="8"/>
      <c r="MYP86" s="10"/>
      <c r="MYQ86" s="68"/>
      <c r="MYR86" s="20"/>
      <c r="MYS86" s="57"/>
      <c r="MYT86" s="21"/>
      <c r="MYU86" s="22"/>
      <c r="MYV86" s="3"/>
      <c r="MYW86" s="5"/>
      <c r="MYX86" s="5"/>
      <c r="MYY86" s="8"/>
      <c r="MYZ86" s="10"/>
      <c r="MZA86" s="68"/>
      <c r="MZB86" s="20"/>
      <c r="MZC86" s="57"/>
      <c r="MZD86" s="21"/>
      <c r="MZE86" s="22"/>
      <c r="MZF86" s="3"/>
      <c r="MZG86" s="5"/>
      <c r="MZH86" s="5"/>
      <c r="MZI86" s="8"/>
      <c r="MZJ86" s="10"/>
      <c r="MZK86" s="68"/>
      <c r="MZL86" s="20"/>
      <c r="MZM86" s="57"/>
      <c r="MZN86" s="21"/>
      <c r="MZO86" s="22"/>
      <c r="MZP86" s="3"/>
      <c r="MZQ86" s="5"/>
      <c r="MZR86" s="5"/>
      <c r="MZS86" s="8"/>
      <c r="MZT86" s="10"/>
      <c r="MZU86" s="68"/>
      <c r="MZV86" s="20"/>
      <c r="MZW86" s="57"/>
      <c r="MZX86" s="21"/>
      <c r="MZY86" s="22"/>
      <c r="MZZ86" s="3"/>
      <c r="NAA86" s="5"/>
      <c r="NAB86" s="5"/>
      <c r="NAC86" s="8"/>
      <c r="NAD86" s="10"/>
      <c r="NAE86" s="68"/>
      <c r="NAF86" s="20"/>
      <c r="NAG86" s="57"/>
      <c r="NAH86" s="21"/>
      <c r="NAI86" s="22"/>
      <c r="NAJ86" s="3"/>
      <c r="NAK86" s="5"/>
      <c r="NAL86" s="5"/>
      <c r="NAM86" s="8"/>
      <c r="NAN86" s="10"/>
      <c r="NAO86" s="68"/>
      <c r="NAP86" s="20"/>
      <c r="NAQ86" s="57"/>
      <c r="NAR86" s="21"/>
      <c r="NAS86" s="22"/>
      <c r="NAT86" s="3"/>
      <c r="NAU86" s="5"/>
      <c r="NAV86" s="5"/>
      <c r="NAW86" s="8"/>
      <c r="NAX86" s="10"/>
      <c r="NAY86" s="68"/>
      <c r="NAZ86" s="20"/>
      <c r="NBA86" s="57"/>
      <c r="NBB86" s="21"/>
      <c r="NBC86" s="22"/>
      <c r="NBD86" s="3"/>
      <c r="NBE86" s="5"/>
      <c r="NBF86" s="5"/>
      <c r="NBG86" s="8"/>
      <c r="NBH86" s="10"/>
      <c r="NBI86" s="68"/>
      <c r="NBJ86" s="20"/>
      <c r="NBK86" s="57"/>
      <c r="NBL86" s="21"/>
      <c r="NBM86" s="22"/>
      <c r="NBN86" s="3"/>
      <c r="NBO86" s="5"/>
      <c r="NBP86" s="5"/>
      <c r="NBQ86" s="8"/>
      <c r="NBR86" s="10"/>
      <c r="NBS86" s="68"/>
      <c r="NBT86" s="20"/>
      <c r="NBU86" s="57"/>
      <c r="NBV86" s="21"/>
      <c r="NBW86" s="22"/>
      <c r="NBX86" s="3"/>
      <c r="NBY86" s="5"/>
      <c r="NBZ86" s="5"/>
      <c r="NCA86" s="8"/>
      <c r="NCB86" s="10"/>
      <c r="NCC86" s="68"/>
      <c r="NCD86" s="20"/>
      <c r="NCE86" s="57"/>
      <c r="NCF86" s="21"/>
      <c r="NCG86" s="22"/>
      <c r="NCH86" s="3"/>
      <c r="NCI86" s="5"/>
      <c r="NCJ86" s="5"/>
      <c r="NCK86" s="8"/>
      <c r="NCL86" s="10"/>
      <c r="NCM86" s="68"/>
      <c r="NCN86" s="20"/>
      <c r="NCO86" s="57"/>
      <c r="NCP86" s="21"/>
      <c r="NCQ86" s="22"/>
      <c r="NCR86" s="3"/>
      <c r="NCS86" s="5"/>
      <c r="NCT86" s="5"/>
      <c r="NCU86" s="8"/>
      <c r="NCV86" s="10"/>
      <c r="NCW86" s="68"/>
      <c r="NCX86" s="20"/>
      <c r="NCY86" s="57"/>
      <c r="NCZ86" s="21"/>
      <c r="NDA86" s="22"/>
      <c r="NDB86" s="3"/>
      <c r="NDC86" s="5"/>
      <c r="NDD86" s="5"/>
      <c r="NDE86" s="8"/>
      <c r="NDF86" s="10"/>
      <c r="NDG86" s="68"/>
      <c r="NDH86" s="20"/>
      <c r="NDI86" s="57"/>
      <c r="NDJ86" s="21"/>
      <c r="NDK86" s="22"/>
      <c r="NDL86" s="3"/>
      <c r="NDM86" s="5"/>
      <c r="NDN86" s="5"/>
      <c r="NDO86" s="8"/>
      <c r="NDP86" s="10"/>
      <c r="NDQ86" s="68"/>
      <c r="NDR86" s="20"/>
      <c r="NDS86" s="57"/>
      <c r="NDT86" s="21"/>
      <c r="NDU86" s="22"/>
      <c r="NDV86" s="3"/>
      <c r="NDW86" s="5"/>
      <c r="NDX86" s="5"/>
      <c r="NDY86" s="8"/>
      <c r="NDZ86" s="10"/>
      <c r="NEA86" s="68"/>
      <c r="NEB86" s="20"/>
      <c r="NEC86" s="57"/>
      <c r="NED86" s="21"/>
      <c r="NEE86" s="22"/>
      <c r="NEF86" s="3"/>
      <c r="NEG86" s="5"/>
      <c r="NEH86" s="5"/>
      <c r="NEI86" s="8"/>
      <c r="NEJ86" s="10"/>
      <c r="NEK86" s="68"/>
      <c r="NEL86" s="20"/>
      <c r="NEM86" s="57"/>
      <c r="NEN86" s="21"/>
      <c r="NEO86" s="22"/>
      <c r="NEP86" s="3"/>
      <c r="NEQ86" s="5"/>
      <c r="NER86" s="5"/>
      <c r="NES86" s="8"/>
      <c r="NET86" s="10"/>
      <c r="NEU86" s="68"/>
      <c r="NEV86" s="20"/>
      <c r="NEW86" s="57"/>
      <c r="NEX86" s="21"/>
      <c r="NEY86" s="22"/>
      <c r="NEZ86" s="3"/>
      <c r="NFA86" s="5"/>
      <c r="NFB86" s="5"/>
      <c r="NFC86" s="8"/>
      <c r="NFD86" s="10"/>
      <c r="NFE86" s="68"/>
      <c r="NFF86" s="20"/>
      <c r="NFG86" s="57"/>
      <c r="NFH86" s="21"/>
      <c r="NFI86" s="22"/>
      <c r="NFJ86" s="3"/>
      <c r="NFK86" s="5"/>
      <c r="NFL86" s="5"/>
      <c r="NFM86" s="8"/>
      <c r="NFN86" s="10"/>
      <c r="NFO86" s="68"/>
      <c r="NFP86" s="20"/>
      <c r="NFQ86" s="57"/>
      <c r="NFR86" s="21"/>
      <c r="NFS86" s="22"/>
      <c r="NFT86" s="3"/>
      <c r="NFU86" s="5"/>
      <c r="NFV86" s="5"/>
      <c r="NFW86" s="8"/>
      <c r="NFX86" s="10"/>
      <c r="NFY86" s="68"/>
      <c r="NFZ86" s="20"/>
      <c r="NGA86" s="57"/>
      <c r="NGB86" s="21"/>
      <c r="NGC86" s="22"/>
      <c r="NGD86" s="3"/>
      <c r="NGE86" s="5"/>
      <c r="NGF86" s="5"/>
      <c r="NGG86" s="8"/>
      <c r="NGH86" s="10"/>
      <c r="NGI86" s="68"/>
      <c r="NGJ86" s="20"/>
      <c r="NGK86" s="57"/>
      <c r="NGL86" s="21"/>
      <c r="NGM86" s="22"/>
      <c r="NGN86" s="3"/>
      <c r="NGO86" s="5"/>
      <c r="NGP86" s="5"/>
      <c r="NGQ86" s="8"/>
      <c r="NGR86" s="10"/>
      <c r="NGS86" s="68"/>
      <c r="NGT86" s="20"/>
      <c r="NGU86" s="57"/>
      <c r="NGV86" s="21"/>
      <c r="NGW86" s="22"/>
      <c r="NGX86" s="3"/>
      <c r="NGY86" s="5"/>
      <c r="NGZ86" s="5"/>
      <c r="NHA86" s="8"/>
      <c r="NHB86" s="10"/>
      <c r="NHC86" s="68"/>
      <c r="NHD86" s="20"/>
      <c r="NHE86" s="57"/>
      <c r="NHF86" s="21"/>
      <c r="NHG86" s="22"/>
      <c r="NHH86" s="3"/>
      <c r="NHI86" s="5"/>
      <c r="NHJ86" s="5"/>
      <c r="NHK86" s="8"/>
      <c r="NHL86" s="10"/>
      <c r="NHM86" s="68"/>
      <c r="NHN86" s="20"/>
      <c r="NHO86" s="57"/>
      <c r="NHP86" s="21"/>
      <c r="NHQ86" s="22"/>
      <c r="NHR86" s="3"/>
      <c r="NHS86" s="5"/>
      <c r="NHT86" s="5"/>
      <c r="NHU86" s="8"/>
      <c r="NHV86" s="10"/>
      <c r="NHW86" s="68"/>
      <c r="NHX86" s="20"/>
      <c r="NHY86" s="57"/>
      <c r="NHZ86" s="21"/>
      <c r="NIA86" s="22"/>
      <c r="NIB86" s="3"/>
      <c r="NIC86" s="5"/>
      <c r="NID86" s="5"/>
      <c r="NIE86" s="8"/>
      <c r="NIF86" s="10"/>
      <c r="NIG86" s="68"/>
      <c r="NIH86" s="20"/>
      <c r="NII86" s="57"/>
      <c r="NIJ86" s="21"/>
      <c r="NIK86" s="22"/>
      <c r="NIL86" s="3"/>
      <c r="NIM86" s="5"/>
      <c r="NIN86" s="5"/>
      <c r="NIO86" s="8"/>
      <c r="NIP86" s="10"/>
      <c r="NIQ86" s="68"/>
      <c r="NIR86" s="20"/>
      <c r="NIS86" s="57"/>
      <c r="NIT86" s="21"/>
      <c r="NIU86" s="22"/>
      <c r="NIV86" s="3"/>
      <c r="NIW86" s="5"/>
      <c r="NIX86" s="5"/>
      <c r="NIY86" s="8"/>
      <c r="NIZ86" s="10"/>
      <c r="NJA86" s="68"/>
      <c r="NJB86" s="20"/>
      <c r="NJC86" s="57"/>
      <c r="NJD86" s="21"/>
      <c r="NJE86" s="22"/>
      <c r="NJF86" s="3"/>
      <c r="NJG86" s="5"/>
      <c r="NJH86" s="5"/>
      <c r="NJI86" s="8"/>
      <c r="NJJ86" s="10"/>
      <c r="NJK86" s="68"/>
      <c r="NJL86" s="20"/>
      <c r="NJM86" s="57"/>
      <c r="NJN86" s="21"/>
      <c r="NJO86" s="22"/>
      <c r="NJP86" s="3"/>
      <c r="NJQ86" s="5"/>
      <c r="NJR86" s="5"/>
      <c r="NJS86" s="8"/>
      <c r="NJT86" s="10"/>
      <c r="NJU86" s="68"/>
      <c r="NJV86" s="20"/>
      <c r="NJW86" s="57"/>
      <c r="NJX86" s="21"/>
      <c r="NJY86" s="22"/>
      <c r="NJZ86" s="3"/>
      <c r="NKA86" s="5"/>
      <c r="NKB86" s="5"/>
      <c r="NKC86" s="8"/>
      <c r="NKD86" s="10"/>
      <c r="NKE86" s="68"/>
      <c r="NKF86" s="20"/>
      <c r="NKG86" s="57"/>
      <c r="NKH86" s="21"/>
      <c r="NKI86" s="22"/>
      <c r="NKJ86" s="3"/>
      <c r="NKK86" s="5"/>
      <c r="NKL86" s="5"/>
      <c r="NKM86" s="8"/>
      <c r="NKN86" s="10"/>
      <c r="NKO86" s="68"/>
      <c r="NKP86" s="20"/>
      <c r="NKQ86" s="57"/>
      <c r="NKR86" s="21"/>
      <c r="NKS86" s="22"/>
      <c r="NKT86" s="3"/>
      <c r="NKU86" s="5"/>
      <c r="NKV86" s="5"/>
      <c r="NKW86" s="8"/>
      <c r="NKX86" s="10"/>
      <c r="NKY86" s="68"/>
      <c r="NKZ86" s="20"/>
      <c r="NLA86" s="57"/>
      <c r="NLB86" s="21"/>
      <c r="NLC86" s="22"/>
      <c r="NLD86" s="3"/>
      <c r="NLE86" s="5"/>
      <c r="NLF86" s="5"/>
      <c r="NLG86" s="8"/>
      <c r="NLH86" s="10"/>
      <c r="NLI86" s="68"/>
      <c r="NLJ86" s="20"/>
      <c r="NLK86" s="57"/>
      <c r="NLL86" s="21"/>
      <c r="NLM86" s="22"/>
      <c r="NLN86" s="3"/>
      <c r="NLO86" s="5"/>
      <c r="NLP86" s="5"/>
      <c r="NLQ86" s="8"/>
      <c r="NLR86" s="10"/>
      <c r="NLS86" s="68"/>
      <c r="NLT86" s="20"/>
      <c r="NLU86" s="57"/>
      <c r="NLV86" s="21"/>
      <c r="NLW86" s="22"/>
      <c r="NLX86" s="3"/>
      <c r="NLY86" s="5"/>
      <c r="NLZ86" s="5"/>
      <c r="NMA86" s="8"/>
      <c r="NMB86" s="10"/>
      <c r="NMC86" s="68"/>
      <c r="NMD86" s="20"/>
      <c r="NME86" s="57"/>
      <c r="NMF86" s="21"/>
      <c r="NMG86" s="22"/>
      <c r="NMH86" s="3"/>
      <c r="NMI86" s="5"/>
      <c r="NMJ86" s="5"/>
      <c r="NMK86" s="8"/>
      <c r="NML86" s="10"/>
      <c r="NMM86" s="68"/>
      <c r="NMN86" s="20"/>
      <c r="NMO86" s="57"/>
      <c r="NMP86" s="21"/>
      <c r="NMQ86" s="22"/>
      <c r="NMR86" s="3"/>
      <c r="NMS86" s="5"/>
      <c r="NMT86" s="5"/>
      <c r="NMU86" s="8"/>
      <c r="NMV86" s="10"/>
      <c r="NMW86" s="68"/>
      <c r="NMX86" s="20"/>
      <c r="NMY86" s="57"/>
      <c r="NMZ86" s="21"/>
      <c r="NNA86" s="22"/>
      <c r="NNB86" s="3"/>
      <c r="NNC86" s="5"/>
      <c r="NND86" s="5"/>
      <c r="NNE86" s="8"/>
      <c r="NNF86" s="10"/>
      <c r="NNG86" s="68"/>
      <c r="NNH86" s="20"/>
      <c r="NNI86" s="57"/>
      <c r="NNJ86" s="21"/>
      <c r="NNK86" s="22"/>
      <c r="NNL86" s="3"/>
      <c r="NNM86" s="5"/>
      <c r="NNN86" s="5"/>
      <c r="NNO86" s="8"/>
      <c r="NNP86" s="10"/>
      <c r="NNQ86" s="68"/>
      <c r="NNR86" s="20"/>
      <c r="NNS86" s="57"/>
      <c r="NNT86" s="21"/>
      <c r="NNU86" s="22"/>
      <c r="NNV86" s="3"/>
      <c r="NNW86" s="5"/>
      <c r="NNX86" s="5"/>
      <c r="NNY86" s="8"/>
      <c r="NNZ86" s="10"/>
      <c r="NOA86" s="68"/>
      <c r="NOB86" s="20"/>
      <c r="NOC86" s="57"/>
      <c r="NOD86" s="21"/>
      <c r="NOE86" s="22"/>
      <c r="NOF86" s="3"/>
      <c r="NOG86" s="5"/>
      <c r="NOH86" s="5"/>
      <c r="NOI86" s="8"/>
      <c r="NOJ86" s="10"/>
      <c r="NOK86" s="68"/>
      <c r="NOL86" s="20"/>
      <c r="NOM86" s="57"/>
      <c r="NON86" s="21"/>
      <c r="NOO86" s="22"/>
      <c r="NOP86" s="3"/>
      <c r="NOQ86" s="5"/>
      <c r="NOR86" s="5"/>
      <c r="NOS86" s="8"/>
      <c r="NOT86" s="10"/>
      <c r="NOU86" s="68"/>
      <c r="NOV86" s="20"/>
      <c r="NOW86" s="57"/>
      <c r="NOX86" s="21"/>
      <c r="NOY86" s="22"/>
      <c r="NOZ86" s="3"/>
      <c r="NPA86" s="5"/>
      <c r="NPB86" s="5"/>
      <c r="NPC86" s="8"/>
      <c r="NPD86" s="10"/>
      <c r="NPE86" s="68"/>
      <c r="NPF86" s="20"/>
      <c r="NPG86" s="57"/>
      <c r="NPH86" s="21"/>
      <c r="NPI86" s="22"/>
      <c r="NPJ86" s="3"/>
      <c r="NPK86" s="5"/>
      <c r="NPL86" s="5"/>
      <c r="NPM86" s="8"/>
      <c r="NPN86" s="10"/>
      <c r="NPO86" s="68"/>
      <c r="NPP86" s="20"/>
      <c r="NPQ86" s="57"/>
      <c r="NPR86" s="21"/>
      <c r="NPS86" s="22"/>
      <c r="NPT86" s="3"/>
      <c r="NPU86" s="5"/>
      <c r="NPV86" s="5"/>
      <c r="NPW86" s="8"/>
      <c r="NPX86" s="10"/>
      <c r="NPY86" s="68"/>
      <c r="NPZ86" s="20"/>
      <c r="NQA86" s="57"/>
      <c r="NQB86" s="21"/>
      <c r="NQC86" s="22"/>
      <c r="NQD86" s="3"/>
      <c r="NQE86" s="5"/>
      <c r="NQF86" s="5"/>
      <c r="NQG86" s="8"/>
      <c r="NQH86" s="10"/>
      <c r="NQI86" s="68"/>
      <c r="NQJ86" s="20"/>
      <c r="NQK86" s="57"/>
      <c r="NQL86" s="21"/>
      <c r="NQM86" s="22"/>
      <c r="NQN86" s="3"/>
      <c r="NQO86" s="5"/>
      <c r="NQP86" s="5"/>
      <c r="NQQ86" s="8"/>
      <c r="NQR86" s="10"/>
      <c r="NQS86" s="68"/>
      <c r="NQT86" s="20"/>
      <c r="NQU86" s="57"/>
      <c r="NQV86" s="21"/>
      <c r="NQW86" s="22"/>
      <c r="NQX86" s="3"/>
      <c r="NQY86" s="5"/>
      <c r="NQZ86" s="5"/>
      <c r="NRA86" s="8"/>
      <c r="NRB86" s="10"/>
      <c r="NRC86" s="68"/>
      <c r="NRD86" s="20"/>
      <c r="NRE86" s="57"/>
      <c r="NRF86" s="21"/>
      <c r="NRG86" s="22"/>
      <c r="NRH86" s="3"/>
      <c r="NRI86" s="5"/>
      <c r="NRJ86" s="5"/>
      <c r="NRK86" s="8"/>
      <c r="NRL86" s="10"/>
      <c r="NRM86" s="68"/>
      <c r="NRN86" s="20"/>
      <c r="NRO86" s="57"/>
      <c r="NRP86" s="21"/>
      <c r="NRQ86" s="22"/>
      <c r="NRR86" s="3"/>
      <c r="NRS86" s="5"/>
      <c r="NRT86" s="5"/>
      <c r="NRU86" s="8"/>
      <c r="NRV86" s="10"/>
      <c r="NRW86" s="68"/>
      <c r="NRX86" s="20"/>
      <c r="NRY86" s="57"/>
      <c r="NRZ86" s="21"/>
      <c r="NSA86" s="22"/>
      <c r="NSB86" s="3"/>
      <c r="NSC86" s="5"/>
      <c r="NSD86" s="5"/>
      <c r="NSE86" s="8"/>
      <c r="NSF86" s="10"/>
      <c r="NSG86" s="68"/>
      <c r="NSH86" s="20"/>
      <c r="NSI86" s="57"/>
      <c r="NSJ86" s="21"/>
      <c r="NSK86" s="22"/>
      <c r="NSL86" s="3"/>
      <c r="NSM86" s="5"/>
      <c r="NSN86" s="5"/>
      <c r="NSO86" s="8"/>
      <c r="NSP86" s="10"/>
      <c r="NSQ86" s="68"/>
      <c r="NSR86" s="20"/>
      <c r="NSS86" s="57"/>
      <c r="NST86" s="21"/>
      <c r="NSU86" s="22"/>
      <c r="NSV86" s="3"/>
      <c r="NSW86" s="5"/>
      <c r="NSX86" s="5"/>
      <c r="NSY86" s="8"/>
      <c r="NSZ86" s="10"/>
      <c r="NTA86" s="68"/>
      <c r="NTB86" s="20"/>
      <c r="NTC86" s="57"/>
      <c r="NTD86" s="21"/>
      <c r="NTE86" s="22"/>
      <c r="NTF86" s="3"/>
      <c r="NTG86" s="5"/>
      <c r="NTH86" s="5"/>
      <c r="NTI86" s="8"/>
      <c r="NTJ86" s="10"/>
      <c r="NTK86" s="68"/>
      <c r="NTL86" s="20"/>
      <c r="NTM86" s="57"/>
      <c r="NTN86" s="21"/>
      <c r="NTO86" s="22"/>
      <c r="NTP86" s="3"/>
      <c r="NTQ86" s="5"/>
      <c r="NTR86" s="5"/>
      <c r="NTS86" s="8"/>
      <c r="NTT86" s="10"/>
      <c r="NTU86" s="68"/>
      <c r="NTV86" s="20"/>
      <c r="NTW86" s="57"/>
      <c r="NTX86" s="21"/>
      <c r="NTY86" s="22"/>
      <c r="NTZ86" s="3"/>
      <c r="NUA86" s="5"/>
      <c r="NUB86" s="5"/>
      <c r="NUC86" s="8"/>
      <c r="NUD86" s="10"/>
      <c r="NUE86" s="68"/>
      <c r="NUF86" s="20"/>
      <c r="NUG86" s="57"/>
      <c r="NUH86" s="21"/>
      <c r="NUI86" s="22"/>
      <c r="NUJ86" s="3"/>
      <c r="NUK86" s="5"/>
      <c r="NUL86" s="5"/>
      <c r="NUM86" s="8"/>
      <c r="NUN86" s="10"/>
      <c r="NUO86" s="68"/>
      <c r="NUP86" s="20"/>
      <c r="NUQ86" s="57"/>
      <c r="NUR86" s="21"/>
      <c r="NUS86" s="22"/>
      <c r="NUT86" s="3"/>
      <c r="NUU86" s="5"/>
      <c r="NUV86" s="5"/>
      <c r="NUW86" s="8"/>
      <c r="NUX86" s="10"/>
      <c r="NUY86" s="68"/>
      <c r="NUZ86" s="20"/>
      <c r="NVA86" s="57"/>
      <c r="NVB86" s="21"/>
      <c r="NVC86" s="22"/>
      <c r="NVD86" s="3"/>
      <c r="NVE86" s="5"/>
      <c r="NVF86" s="5"/>
      <c r="NVG86" s="8"/>
      <c r="NVH86" s="10"/>
      <c r="NVI86" s="68"/>
      <c r="NVJ86" s="20"/>
      <c r="NVK86" s="57"/>
      <c r="NVL86" s="21"/>
      <c r="NVM86" s="22"/>
      <c r="NVN86" s="3"/>
      <c r="NVO86" s="5"/>
      <c r="NVP86" s="5"/>
      <c r="NVQ86" s="8"/>
      <c r="NVR86" s="10"/>
      <c r="NVS86" s="68"/>
      <c r="NVT86" s="20"/>
      <c r="NVU86" s="57"/>
      <c r="NVV86" s="21"/>
      <c r="NVW86" s="22"/>
      <c r="NVX86" s="3"/>
      <c r="NVY86" s="5"/>
      <c r="NVZ86" s="5"/>
      <c r="NWA86" s="8"/>
      <c r="NWB86" s="10"/>
      <c r="NWC86" s="68"/>
      <c r="NWD86" s="20"/>
      <c r="NWE86" s="57"/>
      <c r="NWF86" s="21"/>
      <c r="NWG86" s="22"/>
      <c r="NWH86" s="3"/>
      <c r="NWI86" s="5"/>
      <c r="NWJ86" s="5"/>
      <c r="NWK86" s="8"/>
      <c r="NWL86" s="10"/>
      <c r="NWM86" s="68"/>
      <c r="NWN86" s="20"/>
      <c r="NWO86" s="57"/>
      <c r="NWP86" s="21"/>
      <c r="NWQ86" s="22"/>
      <c r="NWR86" s="3"/>
      <c r="NWS86" s="5"/>
      <c r="NWT86" s="5"/>
      <c r="NWU86" s="8"/>
      <c r="NWV86" s="10"/>
      <c r="NWW86" s="68"/>
      <c r="NWX86" s="20"/>
      <c r="NWY86" s="57"/>
      <c r="NWZ86" s="21"/>
      <c r="NXA86" s="22"/>
      <c r="NXB86" s="3"/>
      <c r="NXC86" s="5"/>
      <c r="NXD86" s="5"/>
      <c r="NXE86" s="8"/>
      <c r="NXF86" s="10"/>
      <c r="NXG86" s="68"/>
      <c r="NXH86" s="20"/>
      <c r="NXI86" s="57"/>
      <c r="NXJ86" s="21"/>
      <c r="NXK86" s="22"/>
      <c r="NXL86" s="3"/>
      <c r="NXM86" s="5"/>
      <c r="NXN86" s="5"/>
      <c r="NXO86" s="8"/>
      <c r="NXP86" s="10"/>
      <c r="NXQ86" s="68"/>
      <c r="NXR86" s="20"/>
      <c r="NXS86" s="57"/>
      <c r="NXT86" s="21"/>
      <c r="NXU86" s="22"/>
      <c r="NXV86" s="3"/>
      <c r="NXW86" s="5"/>
      <c r="NXX86" s="5"/>
      <c r="NXY86" s="8"/>
      <c r="NXZ86" s="10"/>
      <c r="NYA86" s="68"/>
      <c r="NYB86" s="20"/>
      <c r="NYC86" s="57"/>
      <c r="NYD86" s="21"/>
      <c r="NYE86" s="22"/>
      <c r="NYF86" s="3"/>
      <c r="NYG86" s="5"/>
      <c r="NYH86" s="5"/>
      <c r="NYI86" s="8"/>
      <c r="NYJ86" s="10"/>
      <c r="NYK86" s="68"/>
      <c r="NYL86" s="20"/>
      <c r="NYM86" s="57"/>
      <c r="NYN86" s="21"/>
      <c r="NYO86" s="22"/>
      <c r="NYP86" s="3"/>
      <c r="NYQ86" s="5"/>
      <c r="NYR86" s="5"/>
      <c r="NYS86" s="8"/>
      <c r="NYT86" s="10"/>
      <c r="NYU86" s="68"/>
      <c r="NYV86" s="20"/>
      <c r="NYW86" s="57"/>
      <c r="NYX86" s="21"/>
      <c r="NYY86" s="22"/>
      <c r="NYZ86" s="3"/>
      <c r="NZA86" s="5"/>
      <c r="NZB86" s="5"/>
      <c r="NZC86" s="8"/>
      <c r="NZD86" s="10"/>
      <c r="NZE86" s="68"/>
      <c r="NZF86" s="20"/>
      <c r="NZG86" s="57"/>
      <c r="NZH86" s="21"/>
      <c r="NZI86" s="22"/>
      <c r="NZJ86" s="3"/>
      <c r="NZK86" s="5"/>
      <c r="NZL86" s="5"/>
      <c r="NZM86" s="8"/>
      <c r="NZN86" s="10"/>
      <c r="NZO86" s="68"/>
      <c r="NZP86" s="20"/>
      <c r="NZQ86" s="57"/>
      <c r="NZR86" s="21"/>
      <c r="NZS86" s="22"/>
      <c r="NZT86" s="3"/>
      <c r="NZU86" s="5"/>
      <c r="NZV86" s="5"/>
      <c r="NZW86" s="8"/>
      <c r="NZX86" s="10"/>
      <c r="NZY86" s="68"/>
      <c r="NZZ86" s="20"/>
      <c r="OAA86" s="57"/>
      <c r="OAB86" s="21"/>
      <c r="OAC86" s="22"/>
      <c r="OAD86" s="3"/>
      <c r="OAE86" s="5"/>
      <c r="OAF86" s="5"/>
      <c r="OAG86" s="8"/>
      <c r="OAH86" s="10"/>
      <c r="OAI86" s="68"/>
      <c r="OAJ86" s="20"/>
      <c r="OAK86" s="57"/>
      <c r="OAL86" s="21"/>
      <c r="OAM86" s="22"/>
      <c r="OAN86" s="3"/>
      <c r="OAO86" s="5"/>
      <c r="OAP86" s="5"/>
      <c r="OAQ86" s="8"/>
      <c r="OAR86" s="10"/>
      <c r="OAS86" s="68"/>
      <c r="OAT86" s="20"/>
      <c r="OAU86" s="57"/>
      <c r="OAV86" s="21"/>
      <c r="OAW86" s="22"/>
      <c r="OAX86" s="3"/>
      <c r="OAY86" s="5"/>
      <c r="OAZ86" s="5"/>
      <c r="OBA86" s="8"/>
      <c r="OBB86" s="10"/>
      <c r="OBC86" s="68"/>
      <c r="OBD86" s="20"/>
      <c r="OBE86" s="57"/>
      <c r="OBF86" s="21"/>
      <c r="OBG86" s="22"/>
      <c r="OBH86" s="3"/>
      <c r="OBI86" s="5"/>
      <c r="OBJ86" s="5"/>
      <c r="OBK86" s="8"/>
      <c r="OBL86" s="10"/>
      <c r="OBM86" s="68"/>
      <c r="OBN86" s="20"/>
      <c r="OBO86" s="57"/>
      <c r="OBP86" s="21"/>
      <c r="OBQ86" s="22"/>
      <c r="OBR86" s="3"/>
      <c r="OBS86" s="5"/>
      <c r="OBT86" s="5"/>
      <c r="OBU86" s="8"/>
      <c r="OBV86" s="10"/>
      <c r="OBW86" s="68"/>
      <c r="OBX86" s="20"/>
      <c r="OBY86" s="57"/>
      <c r="OBZ86" s="21"/>
      <c r="OCA86" s="22"/>
      <c r="OCB86" s="3"/>
      <c r="OCC86" s="5"/>
      <c r="OCD86" s="5"/>
      <c r="OCE86" s="8"/>
      <c r="OCF86" s="10"/>
      <c r="OCG86" s="68"/>
      <c r="OCH86" s="20"/>
      <c r="OCI86" s="57"/>
      <c r="OCJ86" s="21"/>
      <c r="OCK86" s="22"/>
      <c r="OCL86" s="3"/>
      <c r="OCM86" s="5"/>
      <c r="OCN86" s="5"/>
      <c r="OCO86" s="8"/>
      <c r="OCP86" s="10"/>
      <c r="OCQ86" s="68"/>
      <c r="OCR86" s="20"/>
      <c r="OCS86" s="57"/>
      <c r="OCT86" s="21"/>
      <c r="OCU86" s="22"/>
      <c r="OCV86" s="3"/>
      <c r="OCW86" s="5"/>
      <c r="OCX86" s="5"/>
      <c r="OCY86" s="8"/>
      <c r="OCZ86" s="10"/>
      <c r="ODA86" s="68"/>
      <c r="ODB86" s="20"/>
      <c r="ODC86" s="57"/>
      <c r="ODD86" s="21"/>
      <c r="ODE86" s="22"/>
      <c r="ODF86" s="3"/>
      <c r="ODG86" s="5"/>
      <c r="ODH86" s="5"/>
      <c r="ODI86" s="8"/>
      <c r="ODJ86" s="10"/>
      <c r="ODK86" s="68"/>
      <c r="ODL86" s="20"/>
      <c r="ODM86" s="57"/>
      <c r="ODN86" s="21"/>
      <c r="ODO86" s="22"/>
      <c r="ODP86" s="3"/>
      <c r="ODQ86" s="5"/>
      <c r="ODR86" s="5"/>
      <c r="ODS86" s="8"/>
      <c r="ODT86" s="10"/>
      <c r="ODU86" s="68"/>
      <c r="ODV86" s="20"/>
      <c r="ODW86" s="57"/>
      <c r="ODX86" s="21"/>
      <c r="ODY86" s="22"/>
      <c r="ODZ86" s="3"/>
      <c r="OEA86" s="5"/>
      <c r="OEB86" s="5"/>
      <c r="OEC86" s="8"/>
      <c r="OED86" s="10"/>
      <c r="OEE86" s="68"/>
      <c r="OEF86" s="20"/>
      <c r="OEG86" s="57"/>
      <c r="OEH86" s="21"/>
      <c r="OEI86" s="22"/>
      <c r="OEJ86" s="3"/>
      <c r="OEK86" s="5"/>
      <c r="OEL86" s="5"/>
      <c r="OEM86" s="8"/>
      <c r="OEN86" s="10"/>
      <c r="OEO86" s="68"/>
      <c r="OEP86" s="20"/>
      <c r="OEQ86" s="57"/>
      <c r="OER86" s="21"/>
      <c r="OES86" s="22"/>
      <c r="OET86" s="3"/>
      <c r="OEU86" s="5"/>
      <c r="OEV86" s="5"/>
      <c r="OEW86" s="8"/>
      <c r="OEX86" s="10"/>
      <c r="OEY86" s="68"/>
      <c r="OEZ86" s="20"/>
      <c r="OFA86" s="57"/>
      <c r="OFB86" s="21"/>
      <c r="OFC86" s="22"/>
      <c r="OFD86" s="3"/>
      <c r="OFE86" s="5"/>
      <c r="OFF86" s="5"/>
      <c r="OFG86" s="8"/>
      <c r="OFH86" s="10"/>
      <c r="OFI86" s="68"/>
      <c r="OFJ86" s="20"/>
      <c r="OFK86" s="57"/>
      <c r="OFL86" s="21"/>
      <c r="OFM86" s="22"/>
      <c r="OFN86" s="3"/>
      <c r="OFO86" s="5"/>
      <c r="OFP86" s="5"/>
      <c r="OFQ86" s="8"/>
      <c r="OFR86" s="10"/>
      <c r="OFS86" s="68"/>
      <c r="OFT86" s="20"/>
      <c r="OFU86" s="57"/>
      <c r="OFV86" s="21"/>
      <c r="OFW86" s="22"/>
      <c r="OFX86" s="3"/>
      <c r="OFY86" s="5"/>
      <c r="OFZ86" s="5"/>
      <c r="OGA86" s="8"/>
      <c r="OGB86" s="10"/>
      <c r="OGC86" s="68"/>
      <c r="OGD86" s="20"/>
      <c r="OGE86" s="57"/>
      <c r="OGF86" s="21"/>
      <c r="OGG86" s="22"/>
      <c r="OGH86" s="3"/>
      <c r="OGI86" s="5"/>
      <c r="OGJ86" s="5"/>
      <c r="OGK86" s="8"/>
      <c r="OGL86" s="10"/>
      <c r="OGM86" s="68"/>
      <c r="OGN86" s="20"/>
      <c r="OGO86" s="57"/>
      <c r="OGP86" s="21"/>
      <c r="OGQ86" s="22"/>
      <c r="OGR86" s="3"/>
      <c r="OGS86" s="5"/>
      <c r="OGT86" s="5"/>
      <c r="OGU86" s="8"/>
      <c r="OGV86" s="10"/>
      <c r="OGW86" s="68"/>
      <c r="OGX86" s="20"/>
      <c r="OGY86" s="57"/>
      <c r="OGZ86" s="21"/>
      <c r="OHA86" s="22"/>
      <c r="OHB86" s="3"/>
      <c r="OHC86" s="5"/>
      <c r="OHD86" s="5"/>
      <c r="OHE86" s="8"/>
      <c r="OHF86" s="10"/>
      <c r="OHG86" s="68"/>
      <c r="OHH86" s="20"/>
      <c r="OHI86" s="57"/>
      <c r="OHJ86" s="21"/>
      <c r="OHK86" s="22"/>
      <c r="OHL86" s="3"/>
      <c r="OHM86" s="5"/>
      <c r="OHN86" s="5"/>
      <c r="OHO86" s="8"/>
      <c r="OHP86" s="10"/>
      <c r="OHQ86" s="68"/>
      <c r="OHR86" s="20"/>
      <c r="OHS86" s="57"/>
      <c r="OHT86" s="21"/>
      <c r="OHU86" s="22"/>
      <c r="OHV86" s="3"/>
      <c r="OHW86" s="5"/>
      <c r="OHX86" s="5"/>
      <c r="OHY86" s="8"/>
      <c r="OHZ86" s="10"/>
      <c r="OIA86" s="68"/>
      <c r="OIB86" s="20"/>
      <c r="OIC86" s="57"/>
      <c r="OID86" s="21"/>
      <c r="OIE86" s="22"/>
      <c r="OIF86" s="3"/>
      <c r="OIG86" s="5"/>
      <c r="OIH86" s="5"/>
      <c r="OII86" s="8"/>
      <c r="OIJ86" s="10"/>
      <c r="OIK86" s="68"/>
      <c r="OIL86" s="20"/>
      <c r="OIM86" s="57"/>
      <c r="OIN86" s="21"/>
      <c r="OIO86" s="22"/>
      <c r="OIP86" s="3"/>
      <c r="OIQ86" s="5"/>
      <c r="OIR86" s="5"/>
      <c r="OIS86" s="8"/>
      <c r="OIT86" s="10"/>
      <c r="OIU86" s="68"/>
      <c r="OIV86" s="20"/>
      <c r="OIW86" s="57"/>
      <c r="OIX86" s="21"/>
      <c r="OIY86" s="22"/>
      <c r="OIZ86" s="3"/>
      <c r="OJA86" s="5"/>
      <c r="OJB86" s="5"/>
      <c r="OJC86" s="8"/>
      <c r="OJD86" s="10"/>
      <c r="OJE86" s="68"/>
      <c r="OJF86" s="20"/>
      <c r="OJG86" s="57"/>
      <c r="OJH86" s="21"/>
      <c r="OJI86" s="22"/>
      <c r="OJJ86" s="3"/>
      <c r="OJK86" s="5"/>
      <c r="OJL86" s="5"/>
      <c r="OJM86" s="8"/>
      <c r="OJN86" s="10"/>
      <c r="OJO86" s="68"/>
      <c r="OJP86" s="20"/>
      <c r="OJQ86" s="57"/>
      <c r="OJR86" s="21"/>
      <c r="OJS86" s="22"/>
      <c r="OJT86" s="3"/>
      <c r="OJU86" s="5"/>
      <c r="OJV86" s="5"/>
      <c r="OJW86" s="8"/>
      <c r="OJX86" s="10"/>
      <c r="OJY86" s="68"/>
      <c r="OJZ86" s="20"/>
      <c r="OKA86" s="57"/>
      <c r="OKB86" s="21"/>
      <c r="OKC86" s="22"/>
      <c r="OKD86" s="3"/>
      <c r="OKE86" s="5"/>
      <c r="OKF86" s="5"/>
      <c r="OKG86" s="8"/>
      <c r="OKH86" s="10"/>
      <c r="OKI86" s="68"/>
      <c r="OKJ86" s="20"/>
      <c r="OKK86" s="57"/>
      <c r="OKL86" s="21"/>
      <c r="OKM86" s="22"/>
      <c r="OKN86" s="3"/>
      <c r="OKO86" s="5"/>
      <c r="OKP86" s="5"/>
      <c r="OKQ86" s="8"/>
      <c r="OKR86" s="10"/>
      <c r="OKS86" s="68"/>
      <c r="OKT86" s="20"/>
      <c r="OKU86" s="57"/>
      <c r="OKV86" s="21"/>
      <c r="OKW86" s="22"/>
      <c r="OKX86" s="3"/>
      <c r="OKY86" s="5"/>
      <c r="OKZ86" s="5"/>
      <c r="OLA86" s="8"/>
      <c r="OLB86" s="10"/>
      <c r="OLC86" s="68"/>
      <c r="OLD86" s="20"/>
      <c r="OLE86" s="57"/>
      <c r="OLF86" s="21"/>
      <c r="OLG86" s="22"/>
      <c r="OLH86" s="3"/>
      <c r="OLI86" s="5"/>
      <c r="OLJ86" s="5"/>
      <c r="OLK86" s="8"/>
      <c r="OLL86" s="10"/>
      <c r="OLM86" s="68"/>
      <c r="OLN86" s="20"/>
      <c r="OLO86" s="57"/>
      <c r="OLP86" s="21"/>
      <c r="OLQ86" s="22"/>
      <c r="OLR86" s="3"/>
      <c r="OLS86" s="5"/>
      <c r="OLT86" s="5"/>
      <c r="OLU86" s="8"/>
      <c r="OLV86" s="10"/>
      <c r="OLW86" s="68"/>
      <c r="OLX86" s="20"/>
      <c r="OLY86" s="57"/>
      <c r="OLZ86" s="21"/>
      <c r="OMA86" s="22"/>
      <c r="OMB86" s="3"/>
      <c r="OMC86" s="5"/>
      <c r="OMD86" s="5"/>
      <c r="OME86" s="8"/>
      <c r="OMF86" s="10"/>
      <c r="OMG86" s="68"/>
      <c r="OMH86" s="20"/>
      <c r="OMI86" s="57"/>
      <c r="OMJ86" s="21"/>
      <c r="OMK86" s="22"/>
      <c r="OML86" s="3"/>
      <c r="OMM86" s="5"/>
      <c r="OMN86" s="5"/>
      <c r="OMO86" s="8"/>
      <c r="OMP86" s="10"/>
      <c r="OMQ86" s="68"/>
      <c r="OMR86" s="20"/>
      <c r="OMS86" s="57"/>
      <c r="OMT86" s="21"/>
      <c r="OMU86" s="22"/>
      <c r="OMV86" s="3"/>
      <c r="OMW86" s="5"/>
      <c r="OMX86" s="5"/>
      <c r="OMY86" s="8"/>
      <c r="OMZ86" s="10"/>
      <c r="ONA86" s="68"/>
      <c r="ONB86" s="20"/>
      <c r="ONC86" s="57"/>
      <c r="OND86" s="21"/>
      <c r="ONE86" s="22"/>
      <c r="ONF86" s="3"/>
      <c r="ONG86" s="5"/>
      <c r="ONH86" s="5"/>
      <c r="ONI86" s="8"/>
      <c r="ONJ86" s="10"/>
      <c r="ONK86" s="68"/>
      <c r="ONL86" s="20"/>
      <c r="ONM86" s="57"/>
      <c r="ONN86" s="21"/>
      <c r="ONO86" s="22"/>
      <c r="ONP86" s="3"/>
      <c r="ONQ86" s="5"/>
      <c r="ONR86" s="5"/>
      <c r="ONS86" s="8"/>
      <c r="ONT86" s="10"/>
      <c r="ONU86" s="68"/>
      <c r="ONV86" s="20"/>
      <c r="ONW86" s="57"/>
      <c r="ONX86" s="21"/>
      <c r="ONY86" s="22"/>
      <c r="ONZ86" s="3"/>
      <c r="OOA86" s="5"/>
      <c r="OOB86" s="5"/>
      <c r="OOC86" s="8"/>
      <c r="OOD86" s="10"/>
      <c r="OOE86" s="68"/>
      <c r="OOF86" s="20"/>
      <c r="OOG86" s="57"/>
      <c r="OOH86" s="21"/>
      <c r="OOI86" s="22"/>
      <c r="OOJ86" s="3"/>
      <c r="OOK86" s="5"/>
      <c r="OOL86" s="5"/>
      <c r="OOM86" s="8"/>
      <c r="OON86" s="10"/>
      <c r="OOO86" s="68"/>
      <c r="OOP86" s="20"/>
      <c r="OOQ86" s="57"/>
      <c r="OOR86" s="21"/>
      <c r="OOS86" s="22"/>
      <c r="OOT86" s="3"/>
      <c r="OOU86" s="5"/>
      <c r="OOV86" s="5"/>
      <c r="OOW86" s="8"/>
      <c r="OOX86" s="10"/>
      <c r="OOY86" s="68"/>
      <c r="OOZ86" s="20"/>
      <c r="OPA86" s="57"/>
      <c r="OPB86" s="21"/>
      <c r="OPC86" s="22"/>
      <c r="OPD86" s="3"/>
      <c r="OPE86" s="5"/>
      <c r="OPF86" s="5"/>
      <c r="OPG86" s="8"/>
      <c r="OPH86" s="10"/>
      <c r="OPI86" s="68"/>
      <c r="OPJ86" s="20"/>
      <c r="OPK86" s="57"/>
      <c r="OPL86" s="21"/>
      <c r="OPM86" s="22"/>
      <c r="OPN86" s="3"/>
      <c r="OPO86" s="5"/>
      <c r="OPP86" s="5"/>
      <c r="OPQ86" s="8"/>
      <c r="OPR86" s="10"/>
      <c r="OPS86" s="68"/>
      <c r="OPT86" s="20"/>
      <c r="OPU86" s="57"/>
      <c r="OPV86" s="21"/>
      <c r="OPW86" s="22"/>
      <c r="OPX86" s="3"/>
      <c r="OPY86" s="5"/>
      <c r="OPZ86" s="5"/>
      <c r="OQA86" s="8"/>
      <c r="OQB86" s="10"/>
      <c r="OQC86" s="68"/>
      <c r="OQD86" s="20"/>
      <c r="OQE86" s="57"/>
      <c r="OQF86" s="21"/>
      <c r="OQG86" s="22"/>
      <c r="OQH86" s="3"/>
      <c r="OQI86" s="5"/>
      <c r="OQJ86" s="5"/>
      <c r="OQK86" s="8"/>
      <c r="OQL86" s="10"/>
      <c r="OQM86" s="68"/>
      <c r="OQN86" s="20"/>
      <c r="OQO86" s="57"/>
      <c r="OQP86" s="21"/>
      <c r="OQQ86" s="22"/>
      <c r="OQR86" s="3"/>
      <c r="OQS86" s="5"/>
      <c r="OQT86" s="5"/>
      <c r="OQU86" s="8"/>
      <c r="OQV86" s="10"/>
      <c r="OQW86" s="68"/>
      <c r="OQX86" s="20"/>
      <c r="OQY86" s="57"/>
      <c r="OQZ86" s="21"/>
      <c r="ORA86" s="22"/>
      <c r="ORB86" s="3"/>
      <c r="ORC86" s="5"/>
      <c r="ORD86" s="5"/>
      <c r="ORE86" s="8"/>
      <c r="ORF86" s="10"/>
      <c r="ORG86" s="68"/>
      <c r="ORH86" s="20"/>
      <c r="ORI86" s="57"/>
      <c r="ORJ86" s="21"/>
      <c r="ORK86" s="22"/>
      <c r="ORL86" s="3"/>
      <c r="ORM86" s="5"/>
      <c r="ORN86" s="5"/>
      <c r="ORO86" s="8"/>
      <c r="ORP86" s="10"/>
      <c r="ORQ86" s="68"/>
      <c r="ORR86" s="20"/>
      <c r="ORS86" s="57"/>
      <c r="ORT86" s="21"/>
      <c r="ORU86" s="22"/>
      <c r="ORV86" s="3"/>
      <c r="ORW86" s="5"/>
      <c r="ORX86" s="5"/>
      <c r="ORY86" s="8"/>
      <c r="ORZ86" s="10"/>
      <c r="OSA86" s="68"/>
      <c r="OSB86" s="20"/>
      <c r="OSC86" s="57"/>
      <c r="OSD86" s="21"/>
      <c r="OSE86" s="22"/>
      <c r="OSF86" s="3"/>
      <c r="OSG86" s="5"/>
      <c r="OSH86" s="5"/>
      <c r="OSI86" s="8"/>
      <c r="OSJ86" s="10"/>
      <c r="OSK86" s="68"/>
      <c r="OSL86" s="20"/>
      <c r="OSM86" s="57"/>
      <c r="OSN86" s="21"/>
      <c r="OSO86" s="22"/>
      <c r="OSP86" s="3"/>
      <c r="OSQ86" s="5"/>
      <c r="OSR86" s="5"/>
      <c r="OSS86" s="8"/>
      <c r="OST86" s="10"/>
      <c r="OSU86" s="68"/>
      <c r="OSV86" s="20"/>
      <c r="OSW86" s="57"/>
      <c r="OSX86" s="21"/>
      <c r="OSY86" s="22"/>
      <c r="OSZ86" s="3"/>
      <c r="OTA86" s="5"/>
      <c r="OTB86" s="5"/>
      <c r="OTC86" s="8"/>
      <c r="OTD86" s="10"/>
      <c r="OTE86" s="68"/>
      <c r="OTF86" s="20"/>
      <c r="OTG86" s="57"/>
      <c r="OTH86" s="21"/>
      <c r="OTI86" s="22"/>
      <c r="OTJ86" s="3"/>
      <c r="OTK86" s="5"/>
      <c r="OTL86" s="5"/>
      <c r="OTM86" s="8"/>
      <c r="OTN86" s="10"/>
      <c r="OTO86" s="68"/>
      <c r="OTP86" s="20"/>
      <c r="OTQ86" s="57"/>
      <c r="OTR86" s="21"/>
      <c r="OTS86" s="22"/>
      <c r="OTT86" s="3"/>
      <c r="OTU86" s="5"/>
      <c r="OTV86" s="5"/>
      <c r="OTW86" s="8"/>
      <c r="OTX86" s="10"/>
      <c r="OTY86" s="68"/>
      <c r="OTZ86" s="20"/>
      <c r="OUA86" s="57"/>
      <c r="OUB86" s="21"/>
      <c r="OUC86" s="22"/>
      <c r="OUD86" s="3"/>
      <c r="OUE86" s="5"/>
      <c r="OUF86" s="5"/>
      <c r="OUG86" s="8"/>
      <c r="OUH86" s="10"/>
      <c r="OUI86" s="68"/>
      <c r="OUJ86" s="20"/>
      <c r="OUK86" s="57"/>
      <c r="OUL86" s="21"/>
      <c r="OUM86" s="22"/>
      <c r="OUN86" s="3"/>
      <c r="OUO86" s="5"/>
      <c r="OUP86" s="5"/>
      <c r="OUQ86" s="8"/>
      <c r="OUR86" s="10"/>
      <c r="OUS86" s="68"/>
      <c r="OUT86" s="20"/>
      <c r="OUU86" s="57"/>
      <c r="OUV86" s="21"/>
      <c r="OUW86" s="22"/>
      <c r="OUX86" s="3"/>
      <c r="OUY86" s="5"/>
      <c r="OUZ86" s="5"/>
      <c r="OVA86" s="8"/>
      <c r="OVB86" s="10"/>
      <c r="OVC86" s="68"/>
      <c r="OVD86" s="20"/>
      <c r="OVE86" s="57"/>
      <c r="OVF86" s="21"/>
      <c r="OVG86" s="22"/>
      <c r="OVH86" s="3"/>
      <c r="OVI86" s="5"/>
      <c r="OVJ86" s="5"/>
      <c r="OVK86" s="8"/>
      <c r="OVL86" s="10"/>
      <c r="OVM86" s="68"/>
      <c r="OVN86" s="20"/>
      <c r="OVO86" s="57"/>
      <c r="OVP86" s="21"/>
      <c r="OVQ86" s="22"/>
      <c r="OVR86" s="3"/>
      <c r="OVS86" s="5"/>
      <c r="OVT86" s="5"/>
      <c r="OVU86" s="8"/>
      <c r="OVV86" s="10"/>
      <c r="OVW86" s="68"/>
      <c r="OVX86" s="20"/>
      <c r="OVY86" s="57"/>
      <c r="OVZ86" s="21"/>
      <c r="OWA86" s="22"/>
      <c r="OWB86" s="3"/>
      <c r="OWC86" s="5"/>
      <c r="OWD86" s="5"/>
      <c r="OWE86" s="8"/>
      <c r="OWF86" s="10"/>
      <c r="OWG86" s="68"/>
      <c r="OWH86" s="20"/>
      <c r="OWI86" s="57"/>
      <c r="OWJ86" s="21"/>
      <c r="OWK86" s="22"/>
      <c r="OWL86" s="3"/>
      <c r="OWM86" s="5"/>
      <c r="OWN86" s="5"/>
      <c r="OWO86" s="8"/>
      <c r="OWP86" s="10"/>
      <c r="OWQ86" s="68"/>
      <c r="OWR86" s="20"/>
      <c r="OWS86" s="57"/>
      <c r="OWT86" s="21"/>
      <c r="OWU86" s="22"/>
      <c r="OWV86" s="3"/>
      <c r="OWW86" s="5"/>
      <c r="OWX86" s="5"/>
      <c r="OWY86" s="8"/>
      <c r="OWZ86" s="10"/>
      <c r="OXA86" s="68"/>
      <c r="OXB86" s="20"/>
      <c r="OXC86" s="57"/>
      <c r="OXD86" s="21"/>
      <c r="OXE86" s="22"/>
      <c r="OXF86" s="3"/>
      <c r="OXG86" s="5"/>
      <c r="OXH86" s="5"/>
      <c r="OXI86" s="8"/>
      <c r="OXJ86" s="10"/>
      <c r="OXK86" s="68"/>
      <c r="OXL86" s="20"/>
      <c r="OXM86" s="57"/>
      <c r="OXN86" s="21"/>
      <c r="OXO86" s="22"/>
      <c r="OXP86" s="3"/>
      <c r="OXQ86" s="5"/>
      <c r="OXR86" s="5"/>
      <c r="OXS86" s="8"/>
      <c r="OXT86" s="10"/>
      <c r="OXU86" s="68"/>
      <c r="OXV86" s="20"/>
      <c r="OXW86" s="57"/>
      <c r="OXX86" s="21"/>
      <c r="OXY86" s="22"/>
      <c r="OXZ86" s="3"/>
      <c r="OYA86" s="5"/>
      <c r="OYB86" s="5"/>
      <c r="OYC86" s="8"/>
      <c r="OYD86" s="10"/>
      <c r="OYE86" s="68"/>
      <c r="OYF86" s="20"/>
      <c r="OYG86" s="57"/>
      <c r="OYH86" s="21"/>
      <c r="OYI86" s="22"/>
      <c r="OYJ86" s="3"/>
      <c r="OYK86" s="5"/>
      <c r="OYL86" s="5"/>
      <c r="OYM86" s="8"/>
      <c r="OYN86" s="10"/>
      <c r="OYO86" s="68"/>
      <c r="OYP86" s="20"/>
      <c r="OYQ86" s="57"/>
      <c r="OYR86" s="21"/>
      <c r="OYS86" s="22"/>
      <c r="OYT86" s="3"/>
      <c r="OYU86" s="5"/>
      <c r="OYV86" s="5"/>
      <c r="OYW86" s="8"/>
      <c r="OYX86" s="10"/>
      <c r="OYY86" s="68"/>
      <c r="OYZ86" s="20"/>
      <c r="OZA86" s="57"/>
      <c r="OZB86" s="21"/>
      <c r="OZC86" s="22"/>
      <c r="OZD86" s="3"/>
      <c r="OZE86" s="5"/>
      <c r="OZF86" s="5"/>
      <c r="OZG86" s="8"/>
      <c r="OZH86" s="10"/>
      <c r="OZI86" s="68"/>
      <c r="OZJ86" s="20"/>
      <c r="OZK86" s="57"/>
      <c r="OZL86" s="21"/>
      <c r="OZM86" s="22"/>
      <c r="OZN86" s="3"/>
      <c r="OZO86" s="5"/>
      <c r="OZP86" s="5"/>
      <c r="OZQ86" s="8"/>
      <c r="OZR86" s="10"/>
      <c r="OZS86" s="68"/>
      <c r="OZT86" s="20"/>
      <c r="OZU86" s="57"/>
      <c r="OZV86" s="21"/>
      <c r="OZW86" s="22"/>
      <c r="OZX86" s="3"/>
      <c r="OZY86" s="5"/>
      <c r="OZZ86" s="5"/>
      <c r="PAA86" s="8"/>
      <c r="PAB86" s="10"/>
      <c r="PAC86" s="68"/>
      <c r="PAD86" s="20"/>
      <c r="PAE86" s="57"/>
      <c r="PAF86" s="21"/>
      <c r="PAG86" s="22"/>
      <c r="PAH86" s="3"/>
      <c r="PAI86" s="5"/>
      <c r="PAJ86" s="5"/>
      <c r="PAK86" s="8"/>
      <c r="PAL86" s="10"/>
      <c r="PAM86" s="68"/>
      <c r="PAN86" s="20"/>
      <c r="PAO86" s="57"/>
      <c r="PAP86" s="21"/>
      <c r="PAQ86" s="22"/>
      <c r="PAR86" s="3"/>
      <c r="PAS86" s="5"/>
      <c r="PAT86" s="5"/>
      <c r="PAU86" s="8"/>
      <c r="PAV86" s="10"/>
      <c r="PAW86" s="68"/>
      <c r="PAX86" s="20"/>
      <c r="PAY86" s="57"/>
      <c r="PAZ86" s="21"/>
      <c r="PBA86" s="22"/>
      <c r="PBB86" s="3"/>
      <c r="PBC86" s="5"/>
      <c r="PBD86" s="5"/>
      <c r="PBE86" s="8"/>
      <c r="PBF86" s="10"/>
      <c r="PBG86" s="68"/>
      <c r="PBH86" s="20"/>
      <c r="PBI86" s="57"/>
      <c r="PBJ86" s="21"/>
      <c r="PBK86" s="22"/>
      <c r="PBL86" s="3"/>
      <c r="PBM86" s="5"/>
      <c r="PBN86" s="5"/>
      <c r="PBO86" s="8"/>
      <c r="PBP86" s="10"/>
      <c r="PBQ86" s="68"/>
      <c r="PBR86" s="20"/>
      <c r="PBS86" s="57"/>
      <c r="PBT86" s="21"/>
      <c r="PBU86" s="22"/>
      <c r="PBV86" s="3"/>
      <c r="PBW86" s="5"/>
      <c r="PBX86" s="5"/>
      <c r="PBY86" s="8"/>
      <c r="PBZ86" s="10"/>
      <c r="PCA86" s="68"/>
      <c r="PCB86" s="20"/>
      <c r="PCC86" s="57"/>
      <c r="PCD86" s="21"/>
      <c r="PCE86" s="22"/>
      <c r="PCF86" s="3"/>
      <c r="PCG86" s="5"/>
      <c r="PCH86" s="5"/>
      <c r="PCI86" s="8"/>
      <c r="PCJ86" s="10"/>
      <c r="PCK86" s="68"/>
      <c r="PCL86" s="20"/>
      <c r="PCM86" s="57"/>
      <c r="PCN86" s="21"/>
      <c r="PCO86" s="22"/>
      <c r="PCP86" s="3"/>
      <c r="PCQ86" s="5"/>
      <c r="PCR86" s="5"/>
      <c r="PCS86" s="8"/>
      <c r="PCT86" s="10"/>
      <c r="PCU86" s="68"/>
      <c r="PCV86" s="20"/>
      <c r="PCW86" s="57"/>
      <c r="PCX86" s="21"/>
      <c r="PCY86" s="22"/>
      <c r="PCZ86" s="3"/>
      <c r="PDA86" s="5"/>
      <c r="PDB86" s="5"/>
      <c r="PDC86" s="8"/>
      <c r="PDD86" s="10"/>
      <c r="PDE86" s="68"/>
      <c r="PDF86" s="20"/>
      <c r="PDG86" s="57"/>
      <c r="PDH86" s="21"/>
      <c r="PDI86" s="22"/>
      <c r="PDJ86" s="3"/>
      <c r="PDK86" s="5"/>
      <c r="PDL86" s="5"/>
      <c r="PDM86" s="8"/>
      <c r="PDN86" s="10"/>
      <c r="PDO86" s="68"/>
      <c r="PDP86" s="20"/>
      <c r="PDQ86" s="57"/>
      <c r="PDR86" s="21"/>
      <c r="PDS86" s="22"/>
      <c r="PDT86" s="3"/>
      <c r="PDU86" s="5"/>
      <c r="PDV86" s="5"/>
      <c r="PDW86" s="8"/>
      <c r="PDX86" s="10"/>
      <c r="PDY86" s="68"/>
      <c r="PDZ86" s="20"/>
      <c r="PEA86" s="57"/>
      <c r="PEB86" s="21"/>
      <c r="PEC86" s="22"/>
      <c r="PED86" s="3"/>
      <c r="PEE86" s="5"/>
      <c r="PEF86" s="5"/>
      <c r="PEG86" s="8"/>
      <c r="PEH86" s="10"/>
      <c r="PEI86" s="68"/>
      <c r="PEJ86" s="20"/>
      <c r="PEK86" s="57"/>
      <c r="PEL86" s="21"/>
      <c r="PEM86" s="22"/>
      <c r="PEN86" s="3"/>
      <c r="PEO86" s="5"/>
      <c r="PEP86" s="5"/>
      <c r="PEQ86" s="8"/>
      <c r="PER86" s="10"/>
      <c r="PES86" s="68"/>
      <c r="PET86" s="20"/>
      <c r="PEU86" s="57"/>
      <c r="PEV86" s="21"/>
      <c r="PEW86" s="22"/>
      <c r="PEX86" s="3"/>
      <c r="PEY86" s="5"/>
      <c r="PEZ86" s="5"/>
      <c r="PFA86" s="8"/>
      <c r="PFB86" s="10"/>
      <c r="PFC86" s="68"/>
      <c r="PFD86" s="20"/>
      <c r="PFE86" s="57"/>
      <c r="PFF86" s="21"/>
      <c r="PFG86" s="22"/>
      <c r="PFH86" s="3"/>
      <c r="PFI86" s="5"/>
      <c r="PFJ86" s="5"/>
      <c r="PFK86" s="8"/>
      <c r="PFL86" s="10"/>
      <c r="PFM86" s="68"/>
      <c r="PFN86" s="20"/>
      <c r="PFO86" s="57"/>
      <c r="PFP86" s="21"/>
      <c r="PFQ86" s="22"/>
      <c r="PFR86" s="3"/>
      <c r="PFS86" s="5"/>
      <c r="PFT86" s="5"/>
      <c r="PFU86" s="8"/>
      <c r="PFV86" s="10"/>
      <c r="PFW86" s="68"/>
      <c r="PFX86" s="20"/>
      <c r="PFY86" s="57"/>
      <c r="PFZ86" s="21"/>
      <c r="PGA86" s="22"/>
      <c r="PGB86" s="3"/>
      <c r="PGC86" s="5"/>
      <c r="PGD86" s="5"/>
      <c r="PGE86" s="8"/>
      <c r="PGF86" s="10"/>
      <c r="PGG86" s="68"/>
      <c r="PGH86" s="20"/>
      <c r="PGI86" s="57"/>
      <c r="PGJ86" s="21"/>
      <c r="PGK86" s="22"/>
      <c r="PGL86" s="3"/>
      <c r="PGM86" s="5"/>
      <c r="PGN86" s="5"/>
      <c r="PGO86" s="8"/>
      <c r="PGP86" s="10"/>
      <c r="PGQ86" s="68"/>
      <c r="PGR86" s="20"/>
      <c r="PGS86" s="57"/>
      <c r="PGT86" s="21"/>
      <c r="PGU86" s="22"/>
      <c r="PGV86" s="3"/>
      <c r="PGW86" s="5"/>
      <c r="PGX86" s="5"/>
      <c r="PGY86" s="8"/>
      <c r="PGZ86" s="10"/>
      <c r="PHA86" s="68"/>
      <c r="PHB86" s="20"/>
      <c r="PHC86" s="57"/>
      <c r="PHD86" s="21"/>
      <c r="PHE86" s="22"/>
      <c r="PHF86" s="3"/>
      <c r="PHG86" s="5"/>
      <c r="PHH86" s="5"/>
      <c r="PHI86" s="8"/>
      <c r="PHJ86" s="10"/>
      <c r="PHK86" s="68"/>
      <c r="PHL86" s="20"/>
      <c r="PHM86" s="57"/>
      <c r="PHN86" s="21"/>
      <c r="PHO86" s="22"/>
      <c r="PHP86" s="3"/>
      <c r="PHQ86" s="5"/>
      <c r="PHR86" s="5"/>
      <c r="PHS86" s="8"/>
      <c r="PHT86" s="10"/>
      <c r="PHU86" s="68"/>
      <c r="PHV86" s="20"/>
      <c r="PHW86" s="57"/>
      <c r="PHX86" s="21"/>
      <c r="PHY86" s="22"/>
      <c r="PHZ86" s="3"/>
      <c r="PIA86" s="5"/>
      <c r="PIB86" s="5"/>
      <c r="PIC86" s="8"/>
      <c r="PID86" s="10"/>
      <c r="PIE86" s="68"/>
      <c r="PIF86" s="20"/>
      <c r="PIG86" s="57"/>
      <c r="PIH86" s="21"/>
      <c r="PII86" s="22"/>
      <c r="PIJ86" s="3"/>
      <c r="PIK86" s="5"/>
      <c r="PIL86" s="5"/>
      <c r="PIM86" s="8"/>
      <c r="PIN86" s="10"/>
      <c r="PIO86" s="68"/>
      <c r="PIP86" s="20"/>
      <c r="PIQ86" s="57"/>
      <c r="PIR86" s="21"/>
      <c r="PIS86" s="22"/>
      <c r="PIT86" s="3"/>
      <c r="PIU86" s="5"/>
      <c r="PIV86" s="5"/>
      <c r="PIW86" s="8"/>
      <c r="PIX86" s="10"/>
      <c r="PIY86" s="68"/>
      <c r="PIZ86" s="20"/>
      <c r="PJA86" s="57"/>
      <c r="PJB86" s="21"/>
      <c r="PJC86" s="22"/>
      <c r="PJD86" s="3"/>
      <c r="PJE86" s="5"/>
      <c r="PJF86" s="5"/>
      <c r="PJG86" s="8"/>
      <c r="PJH86" s="10"/>
      <c r="PJI86" s="68"/>
      <c r="PJJ86" s="20"/>
      <c r="PJK86" s="57"/>
      <c r="PJL86" s="21"/>
      <c r="PJM86" s="22"/>
      <c r="PJN86" s="3"/>
      <c r="PJO86" s="5"/>
      <c r="PJP86" s="5"/>
      <c r="PJQ86" s="8"/>
      <c r="PJR86" s="10"/>
      <c r="PJS86" s="68"/>
      <c r="PJT86" s="20"/>
      <c r="PJU86" s="57"/>
      <c r="PJV86" s="21"/>
      <c r="PJW86" s="22"/>
      <c r="PJX86" s="3"/>
      <c r="PJY86" s="5"/>
      <c r="PJZ86" s="5"/>
      <c r="PKA86" s="8"/>
      <c r="PKB86" s="10"/>
      <c r="PKC86" s="68"/>
      <c r="PKD86" s="20"/>
      <c r="PKE86" s="57"/>
      <c r="PKF86" s="21"/>
      <c r="PKG86" s="22"/>
      <c r="PKH86" s="3"/>
      <c r="PKI86" s="5"/>
      <c r="PKJ86" s="5"/>
      <c r="PKK86" s="8"/>
      <c r="PKL86" s="10"/>
      <c r="PKM86" s="68"/>
      <c r="PKN86" s="20"/>
      <c r="PKO86" s="57"/>
      <c r="PKP86" s="21"/>
      <c r="PKQ86" s="22"/>
      <c r="PKR86" s="3"/>
      <c r="PKS86" s="5"/>
      <c r="PKT86" s="5"/>
      <c r="PKU86" s="8"/>
      <c r="PKV86" s="10"/>
      <c r="PKW86" s="68"/>
      <c r="PKX86" s="20"/>
      <c r="PKY86" s="57"/>
      <c r="PKZ86" s="21"/>
      <c r="PLA86" s="22"/>
      <c r="PLB86" s="3"/>
      <c r="PLC86" s="5"/>
      <c r="PLD86" s="5"/>
      <c r="PLE86" s="8"/>
      <c r="PLF86" s="10"/>
      <c r="PLG86" s="68"/>
      <c r="PLH86" s="20"/>
      <c r="PLI86" s="57"/>
      <c r="PLJ86" s="21"/>
      <c r="PLK86" s="22"/>
      <c r="PLL86" s="3"/>
      <c r="PLM86" s="5"/>
      <c r="PLN86" s="5"/>
      <c r="PLO86" s="8"/>
      <c r="PLP86" s="10"/>
      <c r="PLQ86" s="68"/>
      <c r="PLR86" s="20"/>
      <c r="PLS86" s="57"/>
      <c r="PLT86" s="21"/>
      <c r="PLU86" s="22"/>
      <c r="PLV86" s="3"/>
      <c r="PLW86" s="5"/>
      <c r="PLX86" s="5"/>
      <c r="PLY86" s="8"/>
      <c r="PLZ86" s="10"/>
      <c r="PMA86" s="68"/>
      <c r="PMB86" s="20"/>
      <c r="PMC86" s="57"/>
      <c r="PMD86" s="21"/>
      <c r="PME86" s="22"/>
      <c r="PMF86" s="3"/>
      <c r="PMG86" s="5"/>
      <c r="PMH86" s="5"/>
      <c r="PMI86" s="8"/>
      <c r="PMJ86" s="10"/>
      <c r="PMK86" s="68"/>
      <c r="PML86" s="20"/>
      <c r="PMM86" s="57"/>
      <c r="PMN86" s="21"/>
      <c r="PMO86" s="22"/>
      <c r="PMP86" s="3"/>
      <c r="PMQ86" s="5"/>
      <c r="PMR86" s="5"/>
      <c r="PMS86" s="8"/>
      <c r="PMT86" s="10"/>
      <c r="PMU86" s="68"/>
      <c r="PMV86" s="20"/>
      <c r="PMW86" s="57"/>
      <c r="PMX86" s="21"/>
      <c r="PMY86" s="22"/>
      <c r="PMZ86" s="3"/>
      <c r="PNA86" s="5"/>
      <c r="PNB86" s="5"/>
      <c r="PNC86" s="8"/>
      <c r="PND86" s="10"/>
      <c r="PNE86" s="68"/>
      <c r="PNF86" s="20"/>
      <c r="PNG86" s="57"/>
      <c r="PNH86" s="21"/>
      <c r="PNI86" s="22"/>
      <c r="PNJ86" s="3"/>
      <c r="PNK86" s="5"/>
      <c r="PNL86" s="5"/>
      <c r="PNM86" s="8"/>
      <c r="PNN86" s="10"/>
      <c r="PNO86" s="68"/>
      <c r="PNP86" s="20"/>
      <c r="PNQ86" s="57"/>
      <c r="PNR86" s="21"/>
      <c r="PNS86" s="22"/>
      <c r="PNT86" s="3"/>
      <c r="PNU86" s="5"/>
      <c r="PNV86" s="5"/>
      <c r="PNW86" s="8"/>
      <c r="PNX86" s="10"/>
      <c r="PNY86" s="68"/>
      <c r="PNZ86" s="20"/>
      <c r="POA86" s="57"/>
      <c r="POB86" s="21"/>
      <c r="POC86" s="22"/>
      <c r="POD86" s="3"/>
      <c r="POE86" s="5"/>
      <c r="POF86" s="5"/>
      <c r="POG86" s="8"/>
      <c r="POH86" s="10"/>
      <c r="POI86" s="68"/>
      <c r="POJ86" s="20"/>
      <c r="POK86" s="57"/>
      <c r="POL86" s="21"/>
      <c r="POM86" s="22"/>
      <c r="PON86" s="3"/>
      <c r="POO86" s="5"/>
      <c r="POP86" s="5"/>
      <c r="POQ86" s="8"/>
      <c r="POR86" s="10"/>
      <c r="POS86" s="68"/>
      <c r="POT86" s="20"/>
      <c r="POU86" s="57"/>
      <c r="POV86" s="21"/>
      <c r="POW86" s="22"/>
      <c r="POX86" s="3"/>
      <c r="POY86" s="5"/>
      <c r="POZ86" s="5"/>
      <c r="PPA86" s="8"/>
      <c r="PPB86" s="10"/>
      <c r="PPC86" s="68"/>
      <c r="PPD86" s="20"/>
      <c r="PPE86" s="57"/>
      <c r="PPF86" s="21"/>
      <c r="PPG86" s="22"/>
      <c r="PPH86" s="3"/>
      <c r="PPI86" s="5"/>
      <c r="PPJ86" s="5"/>
      <c r="PPK86" s="8"/>
      <c r="PPL86" s="10"/>
      <c r="PPM86" s="68"/>
      <c r="PPN86" s="20"/>
      <c r="PPO86" s="57"/>
      <c r="PPP86" s="21"/>
      <c r="PPQ86" s="22"/>
      <c r="PPR86" s="3"/>
      <c r="PPS86" s="5"/>
      <c r="PPT86" s="5"/>
      <c r="PPU86" s="8"/>
      <c r="PPV86" s="10"/>
      <c r="PPW86" s="68"/>
      <c r="PPX86" s="20"/>
      <c r="PPY86" s="57"/>
      <c r="PPZ86" s="21"/>
      <c r="PQA86" s="22"/>
      <c r="PQB86" s="3"/>
      <c r="PQC86" s="5"/>
      <c r="PQD86" s="5"/>
      <c r="PQE86" s="8"/>
      <c r="PQF86" s="10"/>
      <c r="PQG86" s="68"/>
      <c r="PQH86" s="20"/>
      <c r="PQI86" s="57"/>
      <c r="PQJ86" s="21"/>
      <c r="PQK86" s="22"/>
      <c r="PQL86" s="3"/>
      <c r="PQM86" s="5"/>
      <c r="PQN86" s="5"/>
      <c r="PQO86" s="8"/>
      <c r="PQP86" s="10"/>
      <c r="PQQ86" s="68"/>
      <c r="PQR86" s="20"/>
      <c r="PQS86" s="57"/>
      <c r="PQT86" s="21"/>
      <c r="PQU86" s="22"/>
      <c r="PQV86" s="3"/>
      <c r="PQW86" s="5"/>
      <c r="PQX86" s="5"/>
      <c r="PQY86" s="8"/>
      <c r="PQZ86" s="10"/>
      <c r="PRA86" s="68"/>
      <c r="PRB86" s="20"/>
      <c r="PRC86" s="57"/>
      <c r="PRD86" s="21"/>
      <c r="PRE86" s="22"/>
      <c r="PRF86" s="3"/>
      <c r="PRG86" s="5"/>
      <c r="PRH86" s="5"/>
      <c r="PRI86" s="8"/>
      <c r="PRJ86" s="10"/>
      <c r="PRK86" s="68"/>
      <c r="PRL86" s="20"/>
      <c r="PRM86" s="57"/>
      <c r="PRN86" s="21"/>
      <c r="PRO86" s="22"/>
      <c r="PRP86" s="3"/>
      <c r="PRQ86" s="5"/>
      <c r="PRR86" s="5"/>
      <c r="PRS86" s="8"/>
      <c r="PRT86" s="10"/>
      <c r="PRU86" s="68"/>
      <c r="PRV86" s="20"/>
      <c r="PRW86" s="57"/>
      <c r="PRX86" s="21"/>
      <c r="PRY86" s="22"/>
      <c r="PRZ86" s="3"/>
      <c r="PSA86" s="5"/>
      <c r="PSB86" s="5"/>
      <c r="PSC86" s="8"/>
      <c r="PSD86" s="10"/>
      <c r="PSE86" s="68"/>
      <c r="PSF86" s="20"/>
      <c r="PSG86" s="57"/>
      <c r="PSH86" s="21"/>
      <c r="PSI86" s="22"/>
      <c r="PSJ86" s="3"/>
      <c r="PSK86" s="5"/>
      <c r="PSL86" s="5"/>
      <c r="PSM86" s="8"/>
      <c r="PSN86" s="10"/>
      <c r="PSO86" s="68"/>
      <c r="PSP86" s="20"/>
      <c r="PSQ86" s="57"/>
      <c r="PSR86" s="21"/>
      <c r="PSS86" s="22"/>
      <c r="PST86" s="3"/>
      <c r="PSU86" s="5"/>
      <c r="PSV86" s="5"/>
      <c r="PSW86" s="8"/>
      <c r="PSX86" s="10"/>
      <c r="PSY86" s="68"/>
      <c r="PSZ86" s="20"/>
      <c r="PTA86" s="57"/>
      <c r="PTB86" s="21"/>
      <c r="PTC86" s="22"/>
      <c r="PTD86" s="3"/>
      <c r="PTE86" s="5"/>
      <c r="PTF86" s="5"/>
      <c r="PTG86" s="8"/>
      <c r="PTH86" s="10"/>
      <c r="PTI86" s="68"/>
      <c r="PTJ86" s="20"/>
      <c r="PTK86" s="57"/>
      <c r="PTL86" s="21"/>
      <c r="PTM86" s="22"/>
      <c r="PTN86" s="3"/>
      <c r="PTO86" s="5"/>
      <c r="PTP86" s="5"/>
      <c r="PTQ86" s="8"/>
      <c r="PTR86" s="10"/>
      <c r="PTS86" s="68"/>
      <c r="PTT86" s="20"/>
      <c r="PTU86" s="57"/>
      <c r="PTV86" s="21"/>
      <c r="PTW86" s="22"/>
      <c r="PTX86" s="3"/>
      <c r="PTY86" s="5"/>
      <c r="PTZ86" s="5"/>
      <c r="PUA86" s="8"/>
      <c r="PUB86" s="10"/>
      <c r="PUC86" s="68"/>
      <c r="PUD86" s="20"/>
      <c r="PUE86" s="57"/>
      <c r="PUF86" s="21"/>
      <c r="PUG86" s="22"/>
      <c r="PUH86" s="3"/>
      <c r="PUI86" s="5"/>
      <c r="PUJ86" s="5"/>
      <c r="PUK86" s="8"/>
      <c r="PUL86" s="10"/>
      <c r="PUM86" s="68"/>
      <c r="PUN86" s="20"/>
      <c r="PUO86" s="57"/>
      <c r="PUP86" s="21"/>
      <c r="PUQ86" s="22"/>
      <c r="PUR86" s="3"/>
      <c r="PUS86" s="5"/>
      <c r="PUT86" s="5"/>
      <c r="PUU86" s="8"/>
      <c r="PUV86" s="10"/>
      <c r="PUW86" s="68"/>
      <c r="PUX86" s="20"/>
      <c r="PUY86" s="57"/>
      <c r="PUZ86" s="21"/>
      <c r="PVA86" s="22"/>
      <c r="PVB86" s="3"/>
      <c r="PVC86" s="5"/>
      <c r="PVD86" s="5"/>
      <c r="PVE86" s="8"/>
      <c r="PVF86" s="10"/>
      <c r="PVG86" s="68"/>
      <c r="PVH86" s="20"/>
      <c r="PVI86" s="57"/>
      <c r="PVJ86" s="21"/>
      <c r="PVK86" s="22"/>
      <c r="PVL86" s="3"/>
      <c r="PVM86" s="5"/>
      <c r="PVN86" s="5"/>
      <c r="PVO86" s="8"/>
      <c r="PVP86" s="10"/>
      <c r="PVQ86" s="68"/>
      <c r="PVR86" s="20"/>
      <c r="PVS86" s="57"/>
      <c r="PVT86" s="21"/>
      <c r="PVU86" s="22"/>
      <c r="PVV86" s="3"/>
      <c r="PVW86" s="5"/>
      <c r="PVX86" s="5"/>
      <c r="PVY86" s="8"/>
      <c r="PVZ86" s="10"/>
      <c r="PWA86" s="68"/>
      <c r="PWB86" s="20"/>
      <c r="PWC86" s="57"/>
      <c r="PWD86" s="21"/>
      <c r="PWE86" s="22"/>
      <c r="PWF86" s="3"/>
      <c r="PWG86" s="5"/>
      <c r="PWH86" s="5"/>
      <c r="PWI86" s="8"/>
      <c r="PWJ86" s="10"/>
      <c r="PWK86" s="68"/>
      <c r="PWL86" s="20"/>
      <c r="PWM86" s="57"/>
      <c r="PWN86" s="21"/>
      <c r="PWO86" s="22"/>
      <c r="PWP86" s="3"/>
      <c r="PWQ86" s="5"/>
      <c r="PWR86" s="5"/>
      <c r="PWS86" s="8"/>
      <c r="PWT86" s="10"/>
      <c r="PWU86" s="68"/>
      <c r="PWV86" s="20"/>
      <c r="PWW86" s="57"/>
      <c r="PWX86" s="21"/>
      <c r="PWY86" s="22"/>
      <c r="PWZ86" s="3"/>
      <c r="PXA86" s="5"/>
      <c r="PXB86" s="5"/>
      <c r="PXC86" s="8"/>
      <c r="PXD86" s="10"/>
      <c r="PXE86" s="68"/>
      <c r="PXF86" s="20"/>
      <c r="PXG86" s="57"/>
      <c r="PXH86" s="21"/>
      <c r="PXI86" s="22"/>
      <c r="PXJ86" s="3"/>
      <c r="PXK86" s="5"/>
      <c r="PXL86" s="5"/>
      <c r="PXM86" s="8"/>
      <c r="PXN86" s="10"/>
      <c r="PXO86" s="68"/>
      <c r="PXP86" s="20"/>
      <c r="PXQ86" s="57"/>
      <c r="PXR86" s="21"/>
      <c r="PXS86" s="22"/>
      <c r="PXT86" s="3"/>
      <c r="PXU86" s="5"/>
      <c r="PXV86" s="5"/>
      <c r="PXW86" s="8"/>
      <c r="PXX86" s="10"/>
      <c r="PXY86" s="68"/>
      <c r="PXZ86" s="20"/>
      <c r="PYA86" s="57"/>
      <c r="PYB86" s="21"/>
      <c r="PYC86" s="22"/>
      <c r="PYD86" s="3"/>
      <c r="PYE86" s="5"/>
      <c r="PYF86" s="5"/>
      <c r="PYG86" s="8"/>
      <c r="PYH86" s="10"/>
      <c r="PYI86" s="68"/>
      <c r="PYJ86" s="20"/>
      <c r="PYK86" s="57"/>
      <c r="PYL86" s="21"/>
      <c r="PYM86" s="22"/>
      <c r="PYN86" s="3"/>
      <c r="PYO86" s="5"/>
      <c r="PYP86" s="5"/>
      <c r="PYQ86" s="8"/>
      <c r="PYR86" s="10"/>
      <c r="PYS86" s="68"/>
      <c r="PYT86" s="20"/>
      <c r="PYU86" s="57"/>
      <c r="PYV86" s="21"/>
      <c r="PYW86" s="22"/>
      <c r="PYX86" s="3"/>
      <c r="PYY86" s="5"/>
      <c r="PYZ86" s="5"/>
      <c r="PZA86" s="8"/>
      <c r="PZB86" s="10"/>
      <c r="PZC86" s="68"/>
      <c r="PZD86" s="20"/>
      <c r="PZE86" s="57"/>
      <c r="PZF86" s="21"/>
      <c r="PZG86" s="22"/>
      <c r="PZH86" s="3"/>
      <c r="PZI86" s="5"/>
      <c r="PZJ86" s="5"/>
      <c r="PZK86" s="8"/>
      <c r="PZL86" s="10"/>
      <c r="PZM86" s="68"/>
      <c r="PZN86" s="20"/>
      <c r="PZO86" s="57"/>
      <c r="PZP86" s="21"/>
      <c r="PZQ86" s="22"/>
      <c r="PZR86" s="3"/>
      <c r="PZS86" s="5"/>
      <c r="PZT86" s="5"/>
      <c r="PZU86" s="8"/>
      <c r="PZV86" s="10"/>
      <c r="PZW86" s="68"/>
      <c r="PZX86" s="20"/>
      <c r="PZY86" s="57"/>
      <c r="PZZ86" s="21"/>
      <c r="QAA86" s="22"/>
      <c r="QAB86" s="3"/>
      <c r="QAC86" s="5"/>
      <c r="QAD86" s="5"/>
      <c r="QAE86" s="8"/>
      <c r="QAF86" s="10"/>
      <c r="QAG86" s="68"/>
      <c r="QAH86" s="20"/>
      <c r="QAI86" s="57"/>
      <c r="QAJ86" s="21"/>
      <c r="QAK86" s="22"/>
      <c r="QAL86" s="3"/>
      <c r="QAM86" s="5"/>
      <c r="QAN86" s="5"/>
      <c r="QAO86" s="8"/>
      <c r="QAP86" s="10"/>
      <c r="QAQ86" s="68"/>
      <c r="QAR86" s="20"/>
      <c r="QAS86" s="57"/>
      <c r="QAT86" s="21"/>
      <c r="QAU86" s="22"/>
      <c r="QAV86" s="3"/>
      <c r="QAW86" s="5"/>
      <c r="QAX86" s="5"/>
      <c r="QAY86" s="8"/>
      <c r="QAZ86" s="10"/>
      <c r="QBA86" s="68"/>
      <c r="QBB86" s="20"/>
      <c r="QBC86" s="57"/>
      <c r="QBD86" s="21"/>
      <c r="QBE86" s="22"/>
      <c r="QBF86" s="3"/>
      <c r="QBG86" s="5"/>
      <c r="QBH86" s="5"/>
      <c r="QBI86" s="8"/>
      <c r="QBJ86" s="10"/>
      <c r="QBK86" s="68"/>
      <c r="QBL86" s="20"/>
      <c r="QBM86" s="57"/>
      <c r="QBN86" s="21"/>
      <c r="QBO86" s="22"/>
      <c r="QBP86" s="3"/>
      <c r="QBQ86" s="5"/>
      <c r="QBR86" s="5"/>
      <c r="QBS86" s="8"/>
      <c r="QBT86" s="10"/>
      <c r="QBU86" s="68"/>
      <c r="QBV86" s="20"/>
      <c r="QBW86" s="57"/>
      <c r="QBX86" s="21"/>
      <c r="QBY86" s="22"/>
      <c r="QBZ86" s="3"/>
      <c r="QCA86" s="5"/>
      <c r="QCB86" s="5"/>
      <c r="QCC86" s="8"/>
      <c r="QCD86" s="10"/>
      <c r="QCE86" s="68"/>
      <c r="QCF86" s="20"/>
      <c r="QCG86" s="57"/>
      <c r="QCH86" s="21"/>
      <c r="QCI86" s="22"/>
      <c r="QCJ86" s="3"/>
      <c r="QCK86" s="5"/>
      <c r="QCL86" s="5"/>
      <c r="QCM86" s="8"/>
      <c r="QCN86" s="10"/>
      <c r="QCO86" s="68"/>
      <c r="QCP86" s="20"/>
      <c r="QCQ86" s="57"/>
      <c r="QCR86" s="21"/>
      <c r="QCS86" s="22"/>
      <c r="QCT86" s="3"/>
      <c r="QCU86" s="5"/>
      <c r="QCV86" s="5"/>
      <c r="QCW86" s="8"/>
      <c r="QCX86" s="10"/>
      <c r="QCY86" s="68"/>
      <c r="QCZ86" s="20"/>
      <c r="QDA86" s="57"/>
      <c r="QDB86" s="21"/>
      <c r="QDC86" s="22"/>
      <c r="QDD86" s="3"/>
      <c r="QDE86" s="5"/>
      <c r="QDF86" s="5"/>
      <c r="QDG86" s="8"/>
      <c r="QDH86" s="10"/>
      <c r="QDI86" s="68"/>
      <c r="QDJ86" s="20"/>
      <c r="QDK86" s="57"/>
      <c r="QDL86" s="21"/>
      <c r="QDM86" s="22"/>
      <c r="QDN86" s="3"/>
      <c r="QDO86" s="5"/>
      <c r="QDP86" s="5"/>
      <c r="QDQ86" s="8"/>
      <c r="QDR86" s="10"/>
      <c r="QDS86" s="68"/>
      <c r="QDT86" s="20"/>
      <c r="QDU86" s="57"/>
      <c r="QDV86" s="21"/>
      <c r="QDW86" s="22"/>
      <c r="QDX86" s="3"/>
      <c r="QDY86" s="5"/>
      <c r="QDZ86" s="5"/>
      <c r="QEA86" s="8"/>
      <c r="QEB86" s="10"/>
      <c r="QEC86" s="68"/>
      <c r="QED86" s="20"/>
      <c r="QEE86" s="57"/>
      <c r="QEF86" s="21"/>
      <c r="QEG86" s="22"/>
      <c r="QEH86" s="3"/>
      <c r="QEI86" s="5"/>
      <c r="QEJ86" s="5"/>
      <c r="QEK86" s="8"/>
      <c r="QEL86" s="10"/>
      <c r="QEM86" s="68"/>
      <c r="QEN86" s="20"/>
      <c r="QEO86" s="57"/>
      <c r="QEP86" s="21"/>
      <c r="QEQ86" s="22"/>
      <c r="QER86" s="3"/>
      <c r="QES86" s="5"/>
      <c r="QET86" s="5"/>
      <c r="QEU86" s="8"/>
      <c r="QEV86" s="10"/>
      <c r="QEW86" s="68"/>
      <c r="QEX86" s="20"/>
      <c r="QEY86" s="57"/>
      <c r="QEZ86" s="21"/>
      <c r="QFA86" s="22"/>
      <c r="QFB86" s="3"/>
      <c r="QFC86" s="5"/>
      <c r="QFD86" s="5"/>
      <c r="QFE86" s="8"/>
      <c r="QFF86" s="10"/>
      <c r="QFG86" s="68"/>
      <c r="QFH86" s="20"/>
      <c r="QFI86" s="57"/>
      <c r="QFJ86" s="21"/>
      <c r="QFK86" s="22"/>
      <c r="QFL86" s="3"/>
      <c r="QFM86" s="5"/>
      <c r="QFN86" s="5"/>
      <c r="QFO86" s="8"/>
      <c r="QFP86" s="10"/>
      <c r="QFQ86" s="68"/>
      <c r="QFR86" s="20"/>
      <c r="QFS86" s="57"/>
      <c r="QFT86" s="21"/>
      <c r="QFU86" s="22"/>
      <c r="QFV86" s="3"/>
      <c r="QFW86" s="5"/>
      <c r="QFX86" s="5"/>
      <c r="QFY86" s="8"/>
      <c r="QFZ86" s="10"/>
      <c r="QGA86" s="68"/>
      <c r="QGB86" s="20"/>
      <c r="QGC86" s="57"/>
      <c r="QGD86" s="21"/>
      <c r="QGE86" s="22"/>
      <c r="QGF86" s="3"/>
      <c r="QGG86" s="5"/>
      <c r="QGH86" s="5"/>
      <c r="QGI86" s="8"/>
      <c r="QGJ86" s="10"/>
      <c r="QGK86" s="68"/>
      <c r="QGL86" s="20"/>
      <c r="QGM86" s="57"/>
      <c r="QGN86" s="21"/>
      <c r="QGO86" s="22"/>
      <c r="QGP86" s="3"/>
      <c r="QGQ86" s="5"/>
      <c r="QGR86" s="5"/>
      <c r="QGS86" s="8"/>
      <c r="QGT86" s="10"/>
      <c r="QGU86" s="68"/>
      <c r="QGV86" s="20"/>
      <c r="QGW86" s="57"/>
      <c r="QGX86" s="21"/>
      <c r="QGY86" s="22"/>
      <c r="QGZ86" s="3"/>
      <c r="QHA86" s="5"/>
      <c r="QHB86" s="5"/>
      <c r="QHC86" s="8"/>
      <c r="QHD86" s="10"/>
      <c r="QHE86" s="68"/>
      <c r="QHF86" s="20"/>
      <c r="QHG86" s="57"/>
      <c r="QHH86" s="21"/>
      <c r="QHI86" s="22"/>
      <c r="QHJ86" s="3"/>
      <c r="QHK86" s="5"/>
      <c r="QHL86" s="5"/>
      <c r="QHM86" s="8"/>
      <c r="QHN86" s="10"/>
      <c r="QHO86" s="68"/>
      <c r="QHP86" s="20"/>
      <c r="QHQ86" s="57"/>
      <c r="QHR86" s="21"/>
      <c r="QHS86" s="22"/>
      <c r="QHT86" s="3"/>
      <c r="QHU86" s="5"/>
      <c r="QHV86" s="5"/>
      <c r="QHW86" s="8"/>
      <c r="QHX86" s="10"/>
      <c r="QHY86" s="68"/>
      <c r="QHZ86" s="20"/>
      <c r="QIA86" s="57"/>
      <c r="QIB86" s="21"/>
      <c r="QIC86" s="22"/>
      <c r="QID86" s="3"/>
      <c r="QIE86" s="5"/>
      <c r="QIF86" s="5"/>
      <c r="QIG86" s="8"/>
      <c r="QIH86" s="10"/>
      <c r="QII86" s="68"/>
      <c r="QIJ86" s="20"/>
      <c r="QIK86" s="57"/>
      <c r="QIL86" s="21"/>
      <c r="QIM86" s="22"/>
      <c r="QIN86" s="3"/>
      <c r="QIO86" s="5"/>
      <c r="QIP86" s="5"/>
      <c r="QIQ86" s="8"/>
      <c r="QIR86" s="10"/>
      <c r="QIS86" s="68"/>
      <c r="QIT86" s="20"/>
      <c r="QIU86" s="57"/>
      <c r="QIV86" s="21"/>
      <c r="QIW86" s="22"/>
      <c r="QIX86" s="3"/>
      <c r="QIY86" s="5"/>
      <c r="QIZ86" s="5"/>
      <c r="QJA86" s="8"/>
      <c r="QJB86" s="10"/>
      <c r="QJC86" s="68"/>
      <c r="QJD86" s="20"/>
      <c r="QJE86" s="57"/>
      <c r="QJF86" s="21"/>
      <c r="QJG86" s="22"/>
      <c r="QJH86" s="3"/>
      <c r="QJI86" s="5"/>
      <c r="QJJ86" s="5"/>
      <c r="QJK86" s="8"/>
      <c r="QJL86" s="10"/>
      <c r="QJM86" s="68"/>
      <c r="QJN86" s="20"/>
      <c r="QJO86" s="57"/>
      <c r="QJP86" s="21"/>
      <c r="QJQ86" s="22"/>
      <c r="QJR86" s="3"/>
      <c r="QJS86" s="5"/>
      <c r="QJT86" s="5"/>
      <c r="QJU86" s="8"/>
      <c r="QJV86" s="10"/>
      <c r="QJW86" s="68"/>
      <c r="QJX86" s="20"/>
      <c r="QJY86" s="57"/>
      <c r="QJZ86" s="21"/>
      <c r="QKA86" s="22"/>
      <c r="QKB86" s="3"/>
      <c r="QKC86" s="5"/>
      <c r="QKD86" s="5"/>
      <c r="QKE86" s="8"/>
      <c r="QKF86" s="10"/>
      <c r="QKG86" s="68"/>
      <c r="QKH86" s="20"/>
      <c r="QKI86" s="57"/>
      <c r="QKJ86" s="21"/>
      <c r="QKK86" s="22"/>
      <c r="QKL86" s="3"/>
      <c r="QKM86" s="5"/>
      <c r="QKN86" s="5"/>
      <c r="QKO86" s="8"/>
      <c r="QKP86" s="10"/>
      <c r="QKQ86" s="68"/>
      <c r="QKR86" s="20"/>
      <c r="QKS86" s="57"/>
      <c r="QKT86" s="21"/>
      <c r="QKU86" s="22"/>
      <c r="QKV86" s="3"/>
      <c r="QKW86" s="5"/>
      <c r="QKX86" s="5"/>
      <c r="QKY86" s="8"/>
      <c r="QKZ86" s="10"/>
      <c r="QLA86" s="68"/>
      <c r="QLB86" s="20"/>
      <c r="QLC86" s="57"/>
      <c r="QLD86" s="21"/>
      <c r="QLE86" s="22"/>
      <c r="QLF86" s="3"/>
      <c r="QLG86" s="5"/>
      <c r="QLH86" s="5"/>
      <c r="QLI86" s="8"/>
      <c r="QLJ86" s="10"/>
      <c r="QLK86" s="68"/>
      <c r="QLL86" s="20"/>
      <c r="QLM86" s="57"/>
      <c r="QLN86" s="21"/>
      <c r="QLO86" s="22"/>
      <c r="QLP86" s="3"/>
      <c r="QLQ86" s="5"/>
      <c r="QLR86" s="5"/>
      <c r="QLS86" s="8"/>
      <c r="QLT86" s="10"/>
      <c r="QLU86" s="68"/>
      <c r="QLV86" s="20"/>
      <c r="QLW86" s="57"/>
      <c r="QLX86" s="21"/>
      <c r="QLY86" s="22"/>
      <c r="QLZ86" s="3"/>
      <c r="QMA86" s="5"/>
      <c r="QMB86" s="5"/>
      <c r="QMC86" s="8"/>
      <c r="QMD86" s="10"/>
      <c r="QME86" s="68"/>
      <c r="QMF86" s="20"/>
      <c r="QMG86" s="57"/>
      <c r="QMH86" s="21"/>
      <c r="QMI86" s="22"/>
      <c r="QMJ86" s="3"/>
      <c r="QMK86" s="5"/>
      <c r="QML86" s="5"/>
      <c r="QMM86" s="8"/>
      <c r="QMN86" s="10"/>
      <c r="QMO86" s="68"/>
      <c r="QMP86" s="20"/>
      <c r="QMQ86" s="57"/>
      <c r="QMR86" s="21"/>
      <c r="QMS86" s="22"/>
      <c r="QMT86" s="3"/>
      <c r="QMU86" s="5"/>
      <c r="QMV86" s="5"/>
      <c r="QMW86" s="8"/>
      <c r="QMX86" s="10"/>
      <c r="QMY86" s="68"/>
      <c r="QMZ86" s="20"/>
      <c r="QNA86" s="57"/>
      <c r="QNB86" s="21"/>
      <c r="QNC86" s="22"/>
      <c r="QND86" s="3"/>
      <c r="QNE86" s="5"/>
      <c r="QNF86" s="5"/>
      <c r="QNG86" s="8"/>
      <c r="QNH86" s="10"/>
      <c r="QNI86" s="68"/>
      <c r="QNJ86" s="20"/>
      <c r="QNK86" s="57"/>
      <c r="QNL86" s="21"/>
      <c r="QNM86" s="22"/>
      <c r="QNN86" s="3"/>
      <c r="QNO86" s="5"/>
      <c r="QNP86" s="5"/>
      <c r="QNQ86" s="8"/>
      <c r="QNR86" s="10"/>
      <c r="QNS86" s="68"/>
      <c r="QNT86" s="20"/>
      <c r="QNU86" s="57"/>
      <c r="QNV86" s="21"/>
      <c r="QNW86" s="22"/>
      <c r="QNX86" s="3"/>
      <c r="QNY86" s="5"/>
      <c r="QNZ86" s="5"/>
      <c r="QOA86" s="8"/>
      <c r="QOB86" s="10"/>
      <c r="QOC86" s="68"/>
      <c r="QOD86" s="20"/>
      <c r="QOE86" s="57"/>
      <c r="QOF86" s="21"/>
      <c r="QOG86" s="22"/>
      <c r="QOH86" s="3"/>
      <c r="QOI86" s="5"/>
      <c r="QOJ86" s="5"/>
      <c r="QOK86" s="8"/>
      <c r="QOL86" s="10"/>
      <c r="QOM86" s="68"/>
      <c r="QON86" s="20"/>
      <c r="QOO86" s="57"/>
      <c r="QOP86" s="21"/>
      <c r="QOQ86" s="22"/>
      <c r="QOR86" s="3"/>
      <c r="QOS86" s="5"/>
      <c r="QOT86" s="5"/>
      <c r="QOU86" s="8"/>
      <c r="QOV86" s="10"/>
      <c r="QOW86" s="68"/>
      <c r="QOX86" s="20"/>
      <c r="QOY86" s="57"/>
      <c r="QOZ86" s="21"/>
      <c r="QPA86" s="22"/>
      <c r="QPB86" s="3"/>
      <c r="QPC86" s="5"/>
      <c r="QPD86" s="5"/>
      <c r="QPE86" s="8"/>
      <c r="QPF86" s="10"/>
      <c r="QPG86" s="68"/>
      <c r="QPH86" s="20"/>
      <c r="QPI86" s="57"/>
      <c r="QPJ86" s="21"/>
      <c r="QPK86" s="22"/>
      <c r="QPL86" s="3"/>
      <c r="QPM86" s="5"/>
      <c r="QPN86" s="5"/>
      <c r="QPO86" s="8"/>
      <c r="QPP86" s="10"/>
      <c r="QPQ86" s="68"/>
      <c r="QPR86" s="20"/>
      <c r="QPS86" s="57"/>
      <c r="QPT86" s="21"/>
      <c r="QPU86" s="22"/>
      <c r="QPV86" s="3"/>
      <c r="QPW86" s="5"/>
      <c r="QPX86" s="5"/>
      <c r="QPY86" s="8"/>
      <c r="QPZ86" s="10"/>
      <c r="QQA86" s="68"/>
      <c r="QQB86" s="20"/>
      <c r="QQC86" s="57"/>
      <c r="QQD86" s="21"/>
      <c r="QQE86" s="22"/>
      <c r="QQF86" s="3"/>
      <c r="QQG86" s="5"/>
      <c r="QQH86" s="5"/>
      <c r="QQI86" s="8"/>
      <c r="QQJ86" s="10"/>
      <c r="QQK86" s="68"/>
      <c r="QQL86" s="20"/>
      <c r="QQM86" s="57"/>
      <c r="QQN86" s="21"/>
      <c r="QQO86" s="22"/>
      <c r="QQP86" s="3"/>
      <c r="QQQ86" s="5"/>
      <c r="QQR86" s="5"/>
      <c r="QQS86" s="8"/>
      <c r="QQT86" s="10"/>
      <c r="QQU86" s="68"/>
      <c r="QQV86" s="20"/>
      <c r="QQW86" s="57"/>
      <c r="QQX86" s="21"/>
      <c r="QQY86" s="22"/>
      <c r="QQZ86" s="3"/>
      <c r="QRA86" s="5"/>
      <c r="QRB86" s="5"/>
      <c r="QRC86" s="8"/>
      <c r="QRD86" s="10"/>
      <c r="QRE86" s="68"/>
      <c r="QRF86" s="20"/>
      <c r="QRG86" s="57"/>
      <c r="QRH86" s="21"/>
      <c r="QRI86" s="22"/>
      <c r="QRJ86" s="3"/>
      <c r="QRK86" s="5"/>
      <c r="QRL86" s="5"/>
      <c r="QRM86" s="8"/>
      <c r="QRN86" s="10"/>
      <c r="QRO86" s="68"/>
      <c r="QRP86" s="20"/>
      <c r="QRQ86" s="57"/>
      <c r="QRR86" s="21"/>
      <c r="QRS86" s="22"/>
      <c r="QRT86" s="3"/>
      <c r="QRU86" s="5"/>
      <c r="QRV86" s="5"/>
      <c r="QRW86" s="8"/>
      <c r="QRX86" s="10"/>
      <c r="QRY86" s="68"/>
      <c r="QRZ86" s="20"/>
      <c r="QSA86" s="57"/>
      <c r="QSB86" s="21"/>
      <c r="QSC86" s="22"/>
      <c r="QSD86" s="3"/>
      <c r="QSE86" s="5"/>
      <c r="QSF86" s="5"/>
      <c r="QSG86" s="8"/>
      <c r="QSH86" s="10"/>
      <c r="QSI86" s="68"/>
      <c r="QSJ86" s="20"/>
      <c r="QSK86" s="57"/>
      <c r="QSL86" s="21"/>
      <c r="QSM86" s="22"/>
      <c r="QSN86" s="3"/>
      <c r="QSO86" s="5"/>
      <c r="QSP86" s="5"/>
      <c r="QSQ86" s="8"/>
      <c r="QSR86" s="10"/>
      <c r="QSS86" s="68"/>
      <c r="QST86" s="20"/>
      <c r="QSU86" s="57"/>
      <c r="QSV86" s="21"/>
      <c r="QSW86" s="22"/>
      <c r="QSX86" s="3"/>
      <c r="QSY86" s="5"/>
      <c r="QSZ86" s="5"/>
      <c r="QTA86" s="8"/>
      <c r="QTB86" s="10"/>
      <c r="QTC86" s="68"/>
      <c r="QTD86" s="20"/>
      <c r="QTE86" s="57"/>
      <c r="QTF86" s="21"/>
      <c r="QTG86" s="22"/>
      <c r="QTH86" s="3"/>
      <c r="QTI86" s="5"/>
      <c r="QTJ86" s="5"/>
      <c r="QTK86" s="8"/>
      <c r="QTL86" s="10"/>
      <c r="QTM86" s="68"/>
      <c r="QTN86" s="20"/>
      <c r="QTO86" s="57"/>
      <c r="QTP86" s="21"/>
      <c r="QTQ86" s="22"/>
      <c r="QTR86" s="3"/>
      <c r="QTS86" s="5"/>
      <c r="QTT86" s="5"/>
      <c r="QTU86" s="8"/>
      <c r="QTV86" s="10"/>
      <c r="QTW86" s="68"/>
      <c r="QTX86" s="20"/>
      <c r="QTY86" s="57"/>
      <c r="QTZ86" s="21"/>
      <c r="QUA86" s="22"/>
      <c r="QUB86" s="3"/>
      <c r="QUC86" s="5"/>
      <c r="QUD86" s="5"/>
      <c r="QUE86" s="8"/>
      <c r="QUF86" s="10"/>
      <c r="QUG86" s="68"/>
      <c r="QUH86" s="20"/>
      <c r="QUI86" s="57"/>
      <c r="QUJ86" s="21"/>
      <c r="QUK86" s="22"/>
      <c r="QUL86" s="3"/>
      <c r="QUM86" s="5"/>
      <c r="QUN86" s="5"/>
      <c r="QUO86" s="8"/>
      <c r="QUP86" s="10"/>
      <c r="QUQ86" s="68"/>
      <c r="QUR86" s="20"/>
      <c r="QUS86" s="57"/>
      <c r="QUT86" s="21"/>
      <c r="QUU86" s="22"/>
      <c r="QUV86" s="3"/>
      <c r="QUW86" s="5"/>
      <c r="QUX86" s="5"/>
      <c r="QUY86" s="8"/>
      <c r="QUZ86" s="10"/>
      <c r="QVA86" s="68"/>
      <c r="QVB86" s="20"/>
      <c r="QVC86" s="57"/>
      <c r="QVD86" s="21"/>
      <c r="QVE86" s="22"/>
      <c r="QVF86" s="3"/>
      <c r="QVG86" s="5"/>
      <c r="QVH86" s="5"/>
      <c r="QVI86" s="8"/>
      <c r="QVJ86" s="10"/>
      <c r="QVK86" s="68"/>
      <c r="QVL86" s="20"/>
      <c r="QVM86" s="57"/>
      <c r="QVN86" s="21"/>
      <c r="QVO86" s="22"/>
      <c r="QVP86" s="3"/>
      <c r="QVQ86" s="5"/>
      <c r="QVR86" s="5"/>
      <c r="QVS86" s="8"/>
      <c r="QVT86" s="10"/>
      <c r="QVU86" s="68"/>
      <c r="QVV86" s="20"/>
      <c r="QVW86" s="57"/>
      <c r="QVX86" s="21"/>
      <c r="QVY86" s="22"/>
      <c r="QVZ86" s="3"/>
      <c r="QWA86" s="5"/>
      <c r="QWB86" s="5"/>
      <c r="QWC86" s="8"/>
      <c r="QWD86" s="10"/>
      <c r="QWE86" s="68"/>
      <c r="QWF86" s="20"/>
      <c r="QWG86" s="57"/>
      <c r="QWH86" s="21"/>
      <c r="QWI86" s="22"/>
      <c r="QWJ86" s="3"/>
      <c r="QWK86" s="5"/>
      <c r="QWL86" s="5"/>
      <c r="QWM86" s="8"/>
      <c r="QWN86" s="10"/>
      <c r="QWO86" s="68"/>
      <c r="QWP86" s="20"/>
      <c r="QWQ86" s="57"/>
      <c r="QWR86" s="21"/>
      <c r="QWS86" s="22"/>
      <c r="QWT86" s="3"/>
      <c r="QWU86" s="5"/>
      <c r="QWV86" s="5"/>
      <c r="QWW86" s="8"/>
      <c r="QWX86" s="10"/>
      <c r="QWY86" s="68"/>
      <c r="QWZ86" s="20"/>
      <c r="QXA86" s="57"/>
      <c r="QXB86" s="21"/>
      <c r="QXC86" s="22"/>
      <c r="QXD86" s="3"/>
      <c r="QXE86" s="5"/>
      <c r="QXF86" s="5"/>
      <c r="QXG86" s="8"/>
      <c r="QXH86" s="10"/>
      <c r="QXI86" s="68"/>
      <c r="QXJ86" s="20"/>
      <c r="QXK86" s="57"/>
      <c r="QXL86" s="21"/>
      <c r="QXM86" s="22"/>
      <c r="QXN86" s="3"/>
      <c r="QXO86" s="5"/>
      <c r="QXP86" s="5"/>
      <c r="QXQ86" s="8"/>
      <c r="QXR86" s="10"/>
      <c r="QXS86" s="68"/>
      <c r="QXT86" s="20"/>
      <c r="QXU86" s="57"/>
      <c r="QXV86" s="21"/>
      <c r="QXW86" s="22"/>
      <c r="QXX86" s="3"/>
      <c r="QXY86" s="5"/>
      <c r="QXZ86" s="5"/>
      <c r="QYA86" s="8"/>
      <c r="QYB86" s="10"/>
      <c r="QYC86" s="68"/>
      <c r="QYD86" s="20"/>
      <c r="QYE86" s="57"/>
      <c r="QYF86" s="21"/>
      <c r="QYG86" s="22"/>
      <c r="QYH86" s="3"/>
      <c r="QYI86" s="5"/>
      <c r="QYJ86" s="5"/>
      <c r="QYK86" s="8"/>
      <c r="QYL86" s="10"/>
      <c r="QYM86" s="68"/>
      <c r="QYN86" s="20"/>
      <c r="QYO86" s="57"/>
      <c r="QYP86" s="21"/>
      <c r="QYQ86" s="22"/>
      <c r="QYR86" s="3"/>
      <c r="QYS86" s="5"/>
      <c r="QYT86" s="5"/>
      <c r="QYU86" s="8"/>
      <c r="QYV86" s="10"/>
      <c r="QYW86" s="68"/>
      <c r="QYX86" s="20"/>
      <c r="QYY86" s="57"/>
      <c r="QYZ86" s="21"/>
      <c r="QZA86" s="22"/>
      <c r="QZB86" s="3"/>
      <c r="QZC86" s="5"/>
      <c r="QZD86" s="5"/>
      <c r="QZE86" s="8"/>
      <c r="QZF86" s="10"/>
      <c r="QZG86" s="68"/>
      <c r="QZH86" s="20"/>
      <c r="QZI86" s="57"/>
      <c r="QZJ86" s="21"/>
      <c r="QZK86" s="22"/>
      <c r="QZL86" s="3"/>
      <c r="QZM86" s="5"/>
      <c r="QZN86" s="5"/>
      <c r="QZO86" s="8"/>
      <c r="QZP86" s="10"/>
      <c r="QZQ86" s="68"/>
      <c r="QZR86" s="20"/>
      <c r="QZS86" s="57"/>
      <c r="QZT86" s="21"/>
      <c r="QZU86" s="22"/>
      <c r="QZV86" s="3"/>
      <c r="QZW86" s="5"/>
      <c r="QZX86" s="5"/>
      <c r="QZY86" s="8"/>
      <c r="QZZ86" s="10"/>
      <c r="RAA86" s="68"/>
      <c r="RAB86" s="20"/>
      <c r="RAC86" s="57"/>
      <c r="RAD86" s="21"/>
      <c r="RAE86" s="22"/>
      <c r="RAF86" s="3"/>
      <c r="RAG86" s="5"/>
      <c r="RAH86" s="5"/>
      <c r="RAI86" s="8"/>
      <c r="RAJ86" s="10"/>
      <c r="RAK86" s="68"/>
      <c r="RAL86" s="20"/>
      <c r="RAM86" s="57"/>
      <c r="RAN86" s="21"/>
      <c r="RAO86" s="22"/>
      <c r="RAP86" s="3"/>
      <c r="RAQ86" s="5"/>
      <c r="RAR86" s="5"/>
      <c r="RAS86" s="8"/>
      <c r="RAT86" s="10"/>
      <c r="RAU86" s="68"/>
      <c r="RAV86" s="20"/>
      <c r="RAW86" s="57"/>
      <c r="RAX86" s="21"/>
      <c r="RAY86" s="22"/>
      <c r="RAZ86" s="3"/>
      <c r="RBA86" s="5"/>
      <c r="RBB86" s="5"/>
      <c r="RBC86" s="8"/>
      <c r="RBD86" s="10"/>
      <c r="RBE86" s="68"/>
      <c r="RBF86" s="20"/>
      <c r="RBG86" s="57"/>
      <c r="RBH86" s="21"/>
      <c r="RBI86" s="22"/>
      <c r="RBJ86" s="3"/>
      <c r="RBK86" s="5"/>
      <c r="RBL86" s="5"/>
      <c r="RBM86" s="8"/>
      <c r="RBN86" s="10"/>
      <c r="RBO86" s="68"/>
      <c r="RBP86" s="20"/>
      <c r="RBQ86" s="57"/>
      <c r="RBR86" s="21"/>
      <c r="RBS86" s="22"/>
      <c r="RBT86" s="3"/>
      <c r="RBU86" s="5"/>
      <c r="RBV86" s="5"/>
      <c r="RBW86" s="8"/>
      <c r="RBX86" s="10"/>
      <c r="RBY86" s="68"/>
      <c r="RBZ86" s="20"/>
      <c r="RCA86" s="57"/>
      <c r="RCB86" s="21"/>
      <c r="RCC86" s="22"/>
      <c r="RCD86" s="3"/>
      <c r="RCE86" s="5"/>
      <c r="RCF86" s="5"/>
      <c r="RCG86" s="8"/>
      <c r="RCH86" s="10"/>
      <c r="RCI86" s="68"/>
      <c r="RCJ86" s="20"/>
      <c r="RCK86" s="57"/>
      <c r="RCL86" s="21"/>
      <c r="RCM86" s="22"/>
      <c r="RCN86" s="3"/>
      <c r="RCO86" s="5"/>
      <c r="RCP86" s="5"/>
      <c r="RCQ86" s="8"/>
      <c r="RCR86" s="10"/>
      <c r="RCS86" s="68"/>
      <c r="RCT86" s="20"/>
      <c r="RCU86" s="57"/>
      <c r="RCV86" s="21"/>
      <c r="RCW86" s="22"/>
      <c r="RCX86" s="3"/>
      <c r="RCY86" s="5"/>
      <c r="RCZ86" s="5"/>
      <c r="RDA86" s="8"/>
      <c r="RDB86" s="10"/>
      <c r="RDC86" s="68"/>
      <c r="RDD86" s="20"/>
      <c r="RDE86" s="57"/>
      <c r="RDF86" s="21"/>
      <c r="RDG86" s="22"/>
      <c r="RDH86" s="3"/>
      <c r="RDI86" s="5"/>
      <c r="RDJ86" s="5"/>
      <c r="RDK86" s="8"/>
      <c r="RDL86" s="10"/>
      <c r="RDM86" s="68"/>
      <c r="RDN86" s="20"/>
      <c r="RDO86" s="57"/>
      <c r="RDP86" s="21"/>
      <c r="RDQ86" s="22"/>
      <c r="RDR86" s="3"/>
      <c r="RDS86" s="5"/>
      <c r="RDT86" s="5"/>
      <c r="RDU86" s="8"/>
      <c r="RDV86" s="10"/>
      <c r="RDW86" s="68"/>
      <c r="RDX86" s="20"/>
      <c r="RDY86" s="57"/>
      <c r="RDZ86" s="21"/>
      <c r="REA86" s="22"/>
      <c r="REB86" s="3"/>
      <c r="REC86" s="5"/>
      <c r="RED86" s="5"/>
      <c r="REE86" s="8"/>
      <c r="REF86" s="10"/>
      <c r="REG86" s="68"/>
      <c r="REH86" s="20"/>
      <c r="REI86" s="57"/>
      <c r="REJ86" s="21"/>
      <c r="REK86" s="22"/>
      <c r="REL86" s="3"/>
      <c r="REM86" s="5"/>
      <c r="REN86" s="5"/>
      <c r="REO86" s="8"/>
      <c r="REP86" s="10"/>
      <c r="REQ86" s="68"/>
      <c r="RER86" s="20"/>
      <c r="RES86" s="57"/>
      <c r="RET86" s="21"/>
      <c r="REU86" s="22"/>
      <c r="REV86" s="3"/>
      <c r="REW86" s="5"/>
      <c r="REX86" s="5"/>
      <c r="REY86" s="8"/>
      <c r="REZ86" s="10"/>
      <c r="RFA86" s="68"/>
      <c r="RFB86" s="20"/>
      <c r="RFC86" s="57"/>
      <c r="RFD86" s="21"/>
      <c r="RFE86" s="22"/>
      <c r="RFF86" s="3"/>
      <c r="RFG86" s="5"/>
      <c r="RFH86" s="5"/>
      <c r="RFI86" s="8"/>
      <c r="RFJ86" s="10"/>
      <c r="RFK86" s="68"/>
      <c r="RFL86" s="20"/>
      <c r="RFM86" s="57"/>
      <c r="RFN86" s="21"/>
      <c r="RFO86" s="22"/>
      <c r="RFP86" s="3"/>
      <c r="RFQ86" s="5"/>
      <c r="RFR86" s="5"/>
      <c r="RFS86" s="8"/>
      <c r="RFT86" s="10"/>
      <c r="RFU86" s="68"/>
      <c r="RFV86" s="20"/>
      <c r="RFW86" s="57"/>
      <c r="RFX86" s="21"/>
      <c r="RFY86" s="22"/>
      <c r="RFZ86" s="3"/>
      <c r="RGA86" s="5"/>
      <c r="RGB86" s="5"/>
      <c r="RGC86" s="8"/>
      <c r="RGD86" s="10"/>
      <c r="RGE86" s="68"/>
      <c r="RGF86" s="20"/>
      <c r="RGG86" s="57"/>
      <c r="RGH86" s="21"/>
      <c r="RGI86" s="22"/>
      <c r="RGJ86" s="3"/>
      <c r="RGK86" s="5"/>
      <c r="RGL86" s="5"/>
      <c r="RGM86" s="8"/>
      <c r="RGN86" s="10"/>
      <c r="RGO86" s="68"/>
      <c r="RGP86" s="20"/>
      <c r="RGQ86" s="57"/>
      <c r="RGR86" s="21"/>
      <c r="RGS86" s="22"/>
      <c r="RGT86" s="3"/>
      <c r="RGU86" s="5"/>
      <c r="RGV86" s="5"/>
      <c r="RGW86" s="8"/>
      <c r="RGX86" s="10"/>
      <c r="RGY86" s="68"/>
      <c r="RGZ86" s="20"/>
      <c r="RHA86" s="57"/>
      <c r="RHB86" s="21"/>
      <c r="RHC86" s="22"/>
      <c r="RHD86" s="3"/>
      <c r="RHE86" s="5"/>
      <c r="RHF86" s="5"/>
      <c r="RHG86" s="8"/>
      <c r="RHH86" s="10"/>
      <c r="RHI86" s="68"/>
      <c r="RHJ86" s="20"/>
      <c r="RHK86" s="57"/>
      <c r="RHL86" s="21"/>
      <c r="RHM86" s="22"/>
      <c r="RHN86" s="3"/>
      <c r="RHO86" s="5"/>
      <c r="RHP86" s="5"/>
      <c r="RHQ86" s="8"/>
      <c r="RHR86" s="10"/>
      <c r="RHS86" s="68"/>
      <c r="RHT86" s="20"/>
      <c r="RHU86" s="57"/>
      <c r="RHV86" s="21"/>
      <c r="RHW86" s="22"/>
      <c r="RHX86" s="3"/>
      <c r="RHY86" s="5"/>
      <c r="RHZ86" s="5"/>
      <c r="RIA86" s="8"/>
      <c r="RIB86" s="10"/>
      <c r="RIC86" s="68"/>
      <c r="RID86" s="20"/>
      <c r="RIE86" s="57"/>
      <c r="RIF86" s="21"/>
      <c r="RIG86" s="22"/>
      <c r="RIH86" s="3"/>
      <c r="RII86" s="5"/>
      <c r="RIJ86" s="5"/>
      <c r="RIK86" s="8"/>
      <c r="RIL86" s="10"/>
      <c r="RIM86" s="68"/>
      <c r="RIN86" s="20"/>
      <c r="RIO86" s="57"/>
      <c r="RIP86" s="21"/>
      <c r="RIQ86" s="22"/>
      <c r="RIR86" s="3"/>
      <c r="RIS86" s="5"/>
      <c r="RIT86" s="5"/>
      <c r="RIU86" s="8"/>
      <c r="RIV86" s="10"/>
      <c r="RIW86" s="68"/>
      <c r="RIX86" s="20"/>
      <c r="RIY86" s="57"/>
      <c r="RIZ86" s="21"/>
      <c r="RJA86" s="22"/>
      <c r="RJB86" s="3"/>
      <c r="RJC86" s="5"/>
      <c r="RJD86" s="5"/>
      <c r="RJE86" s="8"/>
      <c r="RJF86" s="10"/>
      <c r="RJG86" s="68"/>
      <c r="RJH86" s="20"/>
      <c r="RJI86" s="57"/>
      <c r="RJJ86" s="21"/>
      <c r="RJK86" s="22"/>
      <c r="RJL86" s="3"/>
      <c r="RJM86" s="5"/>
      <c r="RJN86" s="5"/>
      <c r="RJO86" s="8"/>
      <c r="RJP86" s="10"/>
      <c r="RJQ86" s="68"/>
      <c r="RJR86" s="20"/>
      <c r="RJS86" s="57"/>
      <c r="RJT86" s="21"/>
      <c r="RJU86" s="22"/>
      <c r="RJV86" s="3"/>
      <c r="RJW86" s="5"/>
      <c r="RJX86" s="5"/>
      <c r="RJY86" s="8"/>
      <c r="RJZ86" s="10"/>
      <c r="RKA86" s="68"/>
      <c r="RKB86" s="20"/>
      <c r="RKC86" s="57"/>
      <c r="RKD86" s="21"/>
      <c r="RKE86" s="22"/>
      <c r="RKF86" s="3"/>
      <c r="RKG86" s="5"/>
      <c r="RKH86" s="5"/>
      <c r="RKI86" s="8"/>
      <c r="RKJ86" s="10"/>
      <c r="RKK86" s="68"/>
      <c r="RKL86" s="20"/>
      <c r="RKM86" s="57"/>
      <c r="RKN86" s="21"/>
      <c r="RKO86" s="22"/>
      <c r="RKP86" s="3"/>
      <c r="RKQ86" s="5"/>
      <c r="RKR86" s="5"/>
      <c r="RKS86" s="8"/>
      <c r="RKT86" s="10"/>
      <c r="RKU86" s="68"/>
      <c r="RKV86" s="20"/>
      <c r="RKW86" s="57"/>
      <c r="RKX86" s="21"/>
      <c r="RKY86" s="22"/>
      <c r="RKZ86" s="3"/>
      <c r="RLA86" s="5"/>
      <c r="RLB86" s="5"/>
      <c r="RLC86" s="8"/>
      <c r="RLD86" s="10"/>
      <c r="RLE86" s="68"/>
      <c r="RLF86" s="20"/>
      <c r="RLG86" s="57"/>
      <c r="RLH86" s="21"/>
      <c r="RLI86" s="22"/>
      <c r="RLJ86" s="3"/>
      <c r="RLK86" s="5"/>
      <c r="RLL86" s="5"/>
      <c r="RLM86" s="8"/>
      <c r="RLN86" s="10"/>
      <c r="RLO86" s="68"/>
      <c r="RLP86" s="20"/>
      <c r="RLQ86" s="57"/>
      <c r="RLR86" s="21"/>
      <c r="RLS86" s="22"/>
      <c r="RLT86" s="3"/>
      <c r="RLU86" s="5"/>
      <c r="RLV86" s="5"/>
      <c r="RLW86" s="8"/>
      <c r="RLX86" s="10"/>
      <c r="RLY86" s="68"/>
      <c r="RLZ86" s="20"/>
      <c r="RMA86" s="57"/>
      <c r="RMB86" s="21"/>
      <c r="RMC86" s="22"/>
      <c r="RMD86" s="3"/>
      <c r="RME86" s="5"/>
      <c r="RMF86" s="5"/>
      <c r="RMG86" s="8"/>
      <c r="RMH86" s="10"/>
      <c r="RMI86" s="68"/>
      <c r="RMJ86" s="20"/>
      <c r="RMK86" s="57"/>
      <c r="RML86" s="21"/>
      <c r="RMM86" s="22"/>
      <c r="RMN86" s="3"/>
      <c r="RMO86" s="5"/>
      <c r="RMP86" s="5"/>
      <c r="RMQ86" s="8"/>
      <c r="RMR86" s="10"/>
      <c r="RMS86" s="68"/>
      <c r="RMT86" s="20"/>
      <c r="RMU86" s="57"/>
      <c r="RMV86" s="21"/>
      <c r="RMW86" s="22"/>
      <c r="RMX86" s="3"/>
      <c r="RMY86" s="5"/>
      <c r="RMZ86" s="5"/>
      <c r="RNA86" s="8"/>
      <c r="RNB86" s="10"/>
      <c r="RNC86" s="68"/>
      <c r="RND86" s="20"/>
      <c r="RNE86" s="57"/>
      <c r="RNF86" s="21"/>
      <c r="RNG86" s="22"/>
      <c r="RNH86" s="3"/>
      <c r="RNI86" s="5"/>
      <c r="RNJ86" s="5"/>
      <c r="RNK86" s="8"/>
      <c r="RNL86" s="10"/>
      <c r="RNM86" s="68"/>
      <c r="RNN86" s="20"/>
      <c r="RNO86" s="57"/>
      <c r="RNP86" s="21"/>
      <c r="RNQ86" s="22"/>
      <c r="RNR86" s="3"/>
      <c r="RNS86" s="5"/>
      <c r="RNT86" s="5"/>
      <c r="RNU86" s="8"/>
      <c r="RNV86" s="10"/>
      <c r="RNW86" s="68"/>
      <c r="RNX86" s="20"/>
      <c r="RNY86" s="57"/>
      <c r="RNZ86" s="21"/>
      <c r="ROA86" s="22"/>
      <c r="ROB86" s="3"/>
      <c r="ROC86" s="5"/>
      <c r="ROD86" s="5"/>
      <c r="ROE86" s="8"/>
      <c r="ROF86" s="10"/>
      <c r="ROG86" s="68"/>
      <c r="ROH86" s="20"/>
      <c r="ROI86" s="57"/>
      <c r="ROJ86" s="21"/>
      <c r="ROK86" s="22"/>
      <c r="ROL86" s="3"/>
      <c r="ROM86" s="5"/>
      <c r="RON86" s="5"/>
      <c r="ROO86" s="8"/>
      <c r="ROP86" s="10"/>
      <c r="ROQ86" s="68"/>
      <c r="ROR86" s="20"/>
      <c r="ROS86" s="57"/>
      <c r="ROT86" s="21"/>
      <c r="ROU86" s="22"/>
      <c r="ROV86" s="3"/>
      <c r="ROW86" s="5"/>
      <c r="ROX86" s="5"/>
      <c r="ROY86" s="8"/>
      <c r="ROZ86" s="10"/>
      <c r="RPA86" s="68"/>
      <c r="RPB86" s="20"/>
      <c r="RPC86" s="57"/>
      <c r="RPD86" s="21"/>
      <c r="RPE86" s="22"/>
      <c r="RPF86" s="3"/>
      <c r="RPG86" s="5"/>
      <c r="RPH86" s="5"/>
      <c r="RPI86" s="8"/>
      <c r="RPJ86" s="10"/>
      <c r="RPK86" s="68"/>
      <c r="RPL86" s="20"/>
      <c r="RPM86" s="57"/>
      <c r="RPN86" s="21"/>
      <c r="RPO86" s="22"/>
      <c r="RPP86" s="3"/>
      <c r="RPQ86" s="5"/>
      <c r="RPR86" s="5"/>
      <c r="RPS86" s="8"/>
      <c r="RPT86" s="10"/>
      <c r="RPU86" s="68"/>
      <c r="RPV86" s="20"/>
      <c r="RPW86" s="57"/>
      <c r="RPX86" s="21"/>
      <c r="RPY86" s="22"/>
      <c r="RPZ86" s="3"/>
      <c r="RQA86" s="5"/>
      <c r="RQB86" s="5"/>
      <c r="RQC86" s="8"/>
      <c r="RQD86" s="10"/>
      <c r="RQE86" s="68"/>
      <c r="RQF86" s="20"/>
      <c r="RQG86" s="57"/>
      <c r="RQH86" s="21"/>
      <c r="RQI86" s="22"/>
      <c r="RQJ86" s="3"/>
      <c r="RQK86" s="5"/>
      <c r="RQL86" s="5"/>
      <c r="RQM86" s="8"/>
      <c r="RQN86" s="10"/>
      <c r="RQO86" s="68"/>
      <c r="RQP86" s="20"/>
      <c r="RQQ86" s="57"/>
      <c r="RQR86" s="21"/>
      <c r="RQS86" s="22"/>
      <c r="RQT86" s="3"/>
      <c r="RQU86" s="5"/>
      <c r="RQV86" s="5"/>
      <c r="RQW86" s="8"/>
      <c r="RQX86" s="10"/>
      <c r="RQY86" s="68"/>
      <c r="RQZ86" s="20"/>
      <c r="RRA86" s="57"/>
      <c r="RRB86" s="21"/>
      <c r="RRC86" s="22"/>
      <c r="RRD86" s="3"/>
      <c r="RRE86" s="5"/>
      <c r="RRF86" s="5"/>
      <c r="RRG86" s="8"/>
      <c r="RRH86" s="10"/>
      <c r="RRI86" s="68"/>
      <c r="RRJ86" s="20"/>
      <c r="RRK86" s="57"/>
      <c r="RRL86" s="21"/>
      <c r="RRM86" s="22"/>
      <c r="RRN86" s="3"/>
      <c r="RRO86" s="5"/>
      <c r="RRP86" s="5"/>
      <c r="RRQ86" s="8"/>
      <c r="RRR86" s="10"/>
      <c r="RRS86" s="68"/>
      <c r="RRT86" s="20"/>
      <c r="RRU86" s="57"/>
      <c r="RRV86" s="21"/>
      <c r="RRW86" s="22"/>
      <c r="RRX86" s="3"/>
      <c r="RRY86" s="5"/>
      <c r="RRZ86" s="5"/>
      <c r="RSA86" s="8"/>
      <c r="RSB86" s="10"/>
      <c r="RSC86" s="68"/>
      <c r="RSD86" s="20"/>
      <c r="RSE86" s="57"/>
      <c r="RSF86" s="21"/>
      <c r="RSG86" s="22"/>
      <c r="RSH86" s="3"/>
      <c r="RSI86" s="5"/>
      <c r="RSJ86" s="5"/>
      <c r="RSK86" s="8"/>
      <c r="RSL86" s="10"/>
      <c r="RSM86" s="68"/>
      <c r="RSN86" s="20"/>
      <c r="RSO86" s="57"/>
      <c r="RSP86" s="21"/>
      <c r="RSQ86" s="22"/>
      <c r="RSR86" s="3"/>
      <c r="RSS86" s="5"/>
      <c r="RST86" s="5"/>
      <c r="RSU86" s="8"/>
      <c r="RSV86" s="10"/>
      <c r="RSW86" s="68"/>
      <c r="RSX86" s="20"/>
      <c r="RSY86" s="57"/>
      <c r="RSZ86" s="21"/>
      <c r="RTA86" s="22"/>
      <c r="RTB86" s="3"/>
      <c r="RTC86" s="5"/>
      <c r="RTD86" s="5"/>
      <c r="RTE86" s="8"/>
      <c r="RTF86" s="10"/>
      <c r="RTG86" s="68"/>
      <c r="RTH86" s="20"/>
      <c r="RTI86" s="57"/>
      <c r="RTJ86" s="21"/>
      <c r="RTK86" s="22"/>
      <c r="RTL86" s="3"/>
      <c r="RTM86" s="5"/>
      <c r="RTN86" s="5"/>
      <c r="RTO86" s="8"/>
      <c r="RTP86" s="10"/>
      <c r="RTQ86" s="68"/>
      <c r="RTR86" s="20"/>
      <c r="RTS86" s="57"/>
      <c r="RTT86" s="21"/>
      <c r="RTU86" s="22"/>
      <c r="RTV86" s="3"/>
      <c r="RTW86" s="5"/>
      <c r="RTX86" s="5"/>
      <c r="RTY86" s="8"/>
      <c r="RTZ86" s="10"/>
      <c r="RUA86" s="68"/>
      <c r="RUB86" s="20"/>
      <c r="RUC86" s="57"/>
      <c r="RUD86" s="21"/>
      <c r="RUE86" s="22"/>
      <c r="RUF86" s="3"/>
      <c r="RUG86" s="5"/>
      <c r="RUH86" s="5"/>
      <c r="RUI86" s="8"/>
      <c r="RUJ86" s="10"/>
      <c r="RUK86" s="68"/>
      <c r="RUL86" s="20"/>
      <c r="RUM86" s="57"/>
      <c r="RUN86" s="21"/>
      <c r="RUO86" s="22"/>
      <c r="RUP86" s="3"/>
      <c r="RUQ86" s="5"/>
      <c r="RUR86" s="5"/>
      <c r="RUS86" s="8"/>
      <c r="RUT86" s="10"/>
      <c r="RUU86" s="68"/>
      <c r="RUV86" s="20"/>
      <c r="RUW86" s="57"/>
      <c r="RUX86" s="21"/>
      <c r="RUY86" s="22"/>
      <c r="RUZ86" s="3"/>
      <c r="RVA86" s="5"/>
      <c r="RVB86" s="5"/>
      <c r="RVC86" s="8"/>
      <c r="RVD86" s="10"/>
      <c r="RVE86" s="68"/>
      <c r="RVF86" s="20"/>
      <c r="RVG86" s="57"/>
      <c r="RVH86" s="21"/>
      <c r="RVI86" s="22"/>
      <c r="RVJ86" s="3"/>
      <c r="RVK86" s="5"/>
      <c r="RVL86" s="5"/>
      <c r="RVM86" s="8"/>
      <c r="RVN86" s="10"/>
      <c r="RVO86" s="68"/>
      <c r="RVP86" s="20"/>
      <c r="RVQ86" s="57"/>
      <c r="RVR86" s="21"/>
      <c r="RVS86" s="22"/>
      <c r="RVT86" s="3"/>
      <c r="RVU86" s="5"/>
      <c r="RVV86" s="5"/>
      <c r="RVW86" s="8"/>
      <c r="RVX86" s="10"/>
      <c r="RVY86" s="68"/>
      <c r="RVZ86" s="20"/>
      <c r="RWA86" s="57"/>
      <c r="RWB86" s="21"/>
      <c r="RWC86" s="22"/>
      <c r="RWD86" s="3"/>
      <c r="RWE86" s="5"/>
      <c r="RWF86" s="5"/>
      <c r="RWG86" s="8"/>
      <c r="RWH86" s="10"/>
      <c r="RWI86" s="68"/>
      <c r="RWJ86" s="20"/>
      <c r="RWK86" s="57"/>
      <c r="RWL86" s="21"/>
      <c r="RWM86" s="22"/>
      <c r="RWN86" s="3"/>
      <c r="RWO86" s="5"/>
      <c r="RWP86" s="5"/>
      <c r="RWQ86" s="8"/>
      <c r="RWR86" s="10"/>
      <c r="RWS86" s="68"/>
      <c r="RWT86" s="20"/>
      <c r="RWU86" s="57"/>
      <c r="RWV86" s="21"/>
      <c r="RWW86" s="22"/>
      <c r="RWX86" s="3"/>
      <c r="RWY86" s="5"/>
      <c r="RWZ86" s="5"/>
      <c r="RXA86" s="8"/>
      <c r="RXB86" s="10"/>
      <c r="RXC86" s="68"/>
      <c r="RXD86" s="20"/>
      <c r="RXE86" s="57"/>
      <c r="RXF86" s="21"/>
      <c r="RXG86" s="22"/>
      <c r="RXH86" s="3"/>
      <c r="RXI86" s="5"/>
      <c r="RXJ86" s="5"/>
      <c r="RXK86" s="8"/>
      <c r="RXL86" s="10"/>
      <c r="RXM86" s="68"/>
      <c r="RXN86" s="20"/>
      <c r="RXO86" s="57"/>
      <c r="RXP86" s="21"/>
      <c r="RXQ86" s="22"/>
      <c r="RXR86" s="3"/>
      <c r="RXS86" s="5"/>
      <c r="RXT86" s="5"/>
      <c r="RXU86" s="8"/>
      <c r="RXV86" s="10"/>
      <c r="RXW86" s="68"/>
      <c r="RXX86" s="20"/>
      <c r="RXY86" s="57"/>
      <c r="RXZ86" s="21"/>
      <c r="RYA86" s="22"/>
      <c r="RYB86" s="3"/>
      <c r="RYC86" s="5"/>
      <c r="RYD86" s="5"/>
      <c r="RYE86" s="8"/>
      <c r="RYF86" s="10"/>
      <c r="RYG86" s="68"/>
      <c r="RYH86" s="20"/>
      <c r="RYI86" s="57"/>
      <c r="RYJ86" s="21"/>
      <c r="RYK86" s="22"/>
      <c r="RYL86" s="3"/>
      <c r="RYM86" s="5"/>
      <c r="RYN86" s="5"/>
      <c r="RYO86" s="8"/>
      <c r="RYP86" s="10"/>
      <c r="RYQ86" s="68"/>
      <c r="RYR86" s="20"/>
      <c r="RYS86" s="57"/>
      <c r="RYT86" s="21"/>
      <c r="RYU86" s="22"/>
      <c r="RYV86" s="3"/>
      <c r="RYW86" s="5"/>
      <c r="RYX86" s="5"/>
      <c r="RYY86" s="8"/>
      <c r="RYZ86" s="10"/>
      <c r="RZA86" s="68"/>
      <c r="RZB86" s="20"/>
      <c r="RZC86" s="57"/>
      <c r="RZD86" s="21"/>
      <c r="RZE86" s="22"/>
      <c r="RZF86" s="3"/>
      <c r="RZG86" s="5"/>
      <c r="RZH86" s="5"/>
      <c r="RZI86" s="8"/>
      <c r="RZJ86" s="10"/>
      <c r="RZK86" s="68"/>
      <c r="RZL86" s="20"/>
      <c r="RZM86" s="57"/>
      <c r="RZN86" s="21"/>
      <c r="RZO86" s="22"/>
      <c r="RZP86" s="3"/>
      <c r="RZQ86" s="5"/>
      <c r="RZR86" s="5"/>
      <c r="RZS86" s="8"/>
      <c r="RZT86" s="10"/>
      <c r="RZU86" s="68"/>
      <c r="RZV86" s="20"/>
      <c r="RZW86" s="57"/>
      <c r="RZX86" s="21"/>
      <c r="RZY86" s="22"/>
      <c r="RZZ86" s="3"/>
      <c r="SAA86" s="5"/>
      <c r="SAB86" s="5"/>
      <c r="SAC86" s="8"/>
      <c r="SAD86" s="10"/>
      <c r="SAE86" s="68"/>
      <c r="SAF86" s="20"/>
      <c r="SAG86" s="57"/>
      <c r="SAH86" s="21"/>
      <c r="SAI86" s="22"/>
      <c r="SAJ86" s="3"/>
      <c r="SAK86" s="5"/>
      <c r="SAL86" s="5"/>
      <c r="SAM86" s="8"/>
      <c r="SAN86" s="10"/>
      <c r="SAO86" s="68"/>
      <c r="SAP86" s="20"/>
      <c r="SAQ86" s="57"/>
      <c r="SAR86" s="21"/>
      <c r="SAS86" s="22"/>
      <c r="SAT86" s="3"/>
      <c r="SAU86" s="5"/>
      <c r="SAV86" s="5"/>
      <c r="SAW86" s="8"/>
      <c r="SAX86" s="10"/>
      <c r="SAY86" s="68"/>
      <c r="SAZ86" s="20"/>
      <c r="SBA86" s="57"/>
      <c r="SBB86" s="21"/>
      <c r="SBC86" s="22"/>
      <c r="SBD86" s="3"/>
      <c r="SBE86" s="5"/>
      <c r="SBF86" s="5"/>
      <c r="SBG86" s="8"/>
      <c r="SBH86" s="10"/>
      <c r="SBI86" s="68"/>
      <c r="SBJ86" s="20"/>
      <c r="SBK86" s="57"/>
      <c r="SBL86" s="21"/>
      <c r="SBM86" s="22"/>
      <c r="SBN86" s="3"/>
      <c r="SBO86" s="5"/>
      <c r="SBP86" s="5"/>
      <c r="SBQ86" s="8"/>
      <c r="SBR86" s="10"/>
      <c r="SBS86" s="68"/>
      <c r="SBT86" s="20"/>
      <c r="SBU86" s="57"/>
      <c r="SBV86" s="21"/>
      <c r="SBW86" s="22"/>
      <c r="SBX86" s="3"/>
      <c r="SBY86" s="5"/>
      <c r="SBZ86" s="5"/>
      <c r="SCA86" s="8"/>
      <c r="SCB86" s="10"/>
      <c r="SCC86" s="68"/>
      <c r="SCD86" s="20"/>
      <c r="SCE86" s="57"/>
      <c r="SCF86" s="21"/>
      <c r="SCG86" s="22"/>
      <c r="SCH86" s="3"/>
      <c r="SCI86" s="5"/>
      <c r="SCJ86" s="5"/>
      <c r="SCK86" s="8"/>
      <c r="SCL86" s="10"/>
      <c r="SCM86" s="68"/>
      <c r="SCN86" s="20"/>
      <c r="SCO86" s="57"/>
      <c r="SCP86" s="21"/>
      <c r="SCQ86" s="22"/>
      <c r="SCR86" s="3"/>
      <c r="SCS86" s="5"/>
      <c r="SCT86" s="5"/>
      <c r="SCU86" s="8"/>
      <c r="SCV86" s="10"/>
      <c r="SCW86" s="68"/>
      <c r="SCX86" s="20"/>
      <c r="SCY86" s="57"/>
      <c r="SCZ86" s="21"/>
      <c r="SDA86" s="22"/>
      <c r="SDB86" s="3"/>
      <c r="SDC86" s="5"/>
      <c r="SDD86" s="5"/>
      <c r="SDE86" s="8"/>
      <c r="SDF86" s="10"/>
      <c r="SDG86" s="68"/>
      <c r="SDH86" s="20"/>
      <c r="SDI86" s="57"/>
      <c r="SDJ86" s="21"/>
      <c r="SDK86" s="22"/>
      <c r="SDL86" s="3"/>
      <c r="SDM86" s="5"/>
      <c r="SDN86" s="5"/>
      <c r="SDO86" s="8"/>
      <c r="SDP86" s="10"/>
      <c r="SDQ86" s="68"/>
      <c r="SDR86" s="20"/>
      <c r="SDS86" s="57"/>
      <c r="SDT86" s="21"/>
      <c r="SDU86" s="22"/>
      <c r="SDV86" s="3"/>
      <c r="SDW86" s="5"/>
      <c r="SDX86" s="5"/>
      <c r="SDY86" s="8"/>
      <c r="SDZ86" s="10"/>
      <c r="SEA86" s="68"/>
      <c r="SEB86" s="20"/>
      <c r="SEC86" s="57"/>
      <c r="SED86" s="21"/>
      <c r="SEE86" s="22"/>
      <c r="SEF86" s="3"/>
      <c r="SEG86" s="5"/>
      <c r="SEH86" s="5"/>
      <c r="SEI86" s="8"/>
      <c r="SEJ86" s="10"/>
      <c r="SEK86" s="68"/>
      <c r="SEL86" s="20"/>
      <c r="SEM86" s="57"/>
      <c r="SEN86" s="21"/>
      <c r="SEO86" s="22"/>
      <c r="SEP86" s="3"/>
      <c r="SEQ86" s="5"/>
      <c r="SER86" s="5"/>
      <c r="SES86" s="8"/>
      <c r="SET86" s="10"/>
      <c r="SEU86" s="68"/>
      <c r="SEV86" s="20"/>
      <c r="SEW86" s="57"/>
      <c r="SEX86" s="21"/>
      <c r="SEY86" s="22"/>
      <c r="SEZ86" s="3"/>
      <c r="SFA86" s="5"/>
      <c r="SFB86" s="5"/>
      <c r="SFC86" s="8"/>
      <c r="SFD86" s="10"/>
      <c r="SFE86" s="68"/>
      <c r="SFF86" s="20"/>
      <c r="SFG86" s="57"/>
      <c r="SFH86" s="21"/>
      <c r="SFI86" s="22"/>
      <c r="SFJ86" s="3"/>
      <c r="SFK86" s="5"/>
      <c r="SFL86" s="5"/>
      <c r="SFM86" s="8"/>
      <c r="SFN86" s="10"/>
      <c r="SFO86" s="68"/>
      <c r="SFP86" s="20"/>
      <c r="SFQ86" s="57"/>
      <c r="SFR86" s="21"/>
      <c r="SFS86" s="22"/>
      <c r="SFT86" s="3"/>
      <c r="SFU86" s="5"/>
      <c r="SFV86" s="5"/>
      <c r="SFW86" s="8"/>
      <c r="SFX86" s="10"/>
      <c r="SFY86" s="68"/>
      <c r="SFZ86" s="20"/>
      <c r="SGA86" s="57"/>
      <c r="SGB86" s="21"/>
      <c r="SGC86" s="22"/>
      <c r="SGD86" s="3"/>
      <c r="SGE86" s="5"/>
      <c r="SGF86" s="5"/>
      <c r="SGG86" s="8"/>
      <c r="SGH86" s="10"/>
      <c r="SGI86" s="68"/>
      <c r="SGJ86" s="20"/>
      <c r="SGK86" s="57"/>
      <c r="SGL86" s="21"/>
      <c r="SGM86" s="22"/>
      <c r="SGN86" s="3"/>
      <c r="SGO86" s="5"/>
      <c r="SGP86" s="5"/>
      <c r="SGQ86" s="8"/>
      <c r="SGR86" s="10"/>
      <c r="SGS86" s="68"/>
      <c r="SGT86" s="20"/>
      <c r="SGU86" s="57"/>
      <c r="SGV86" s="21"/>
      <c r="SGW86" s="22"/>
      <c r="SGX86" s="3"/>
      <c r="SGY86" s="5"/>
      <c r="SGZ86" s="5"/>
      <c r="SHA86" s="8"/>
      <c r="SHB86" s="10"/>
      <c r="SHC86" s="68"/>
      <c r="SHD86" s="20"/>
      <c r="SHE86" s="57"/>
      <c r="SHF86" s="21"/>
      <c r="SHG86" s="22"/>
      <c r="SHH86" s="3"/>
      <c r="SHI86" s="5"/>
      <c r="SHJ86" s="5"/>
      <c r="SHK86" s="8"/>
      <c r="SHL86" s="10"/>
      <c r="SHM86" s="68"/>
      <c r="SHN86" s="20"/>
      <c r="SHO86" s="57"/>
      <c r="SHP86" s="21"/>
      <c r="SHQ86" s="22"/>
      <c r="SHR86" s="3"/>
      <c r="SHS86" s="5"/>
      <c r="SHT86" s="5"/>
      <c r="SHU86" s="8"/>
      <c r="SHV86" s="10"/>
      <c r="SHW86" s="68"/>
      <c r="SHX86" s="20"/>
      <c r="SHY86" s="57"/>
      <c r="SHZ86" s="21"/>
      <c r="SIA86" s="22"/>
      <c r="SIB86" s="3"/>
      <c r="SIC86" s="5"/>
      <c r="SID86" s="5"/>
      <c r="SIE86" s="8"/>
      <c r="SIF86" s="10"/>
      <c r="SIG86" s="68"/>
      <c r="SIH86" s="20"/>
      <c r="SII86" s="57"/>
      <c r="SIJ86" s="21"/>
      <c r="SIK86" s="22"/>
      <c r="SIL86" s="3"/>
      <c r="SIM86" s="5"/>
      <c r="SIN86" s="5"/>
      <c r="SIO86" s="8"/>
      <c r="SIP86" s="10"/>
      <c r="SIQ86" s="68"/>
      <c r="SIR86" s="20"/>
      <c r="SIS86" s="57"/>
      <c r="SIT86" s="21"/>
      <c r="SIU86" s="22"/>
      <c r="SIV86" s="3"/>
      <c r="SIW86" s="5"/>
      <c r="SIX86" s="5"/>
      <c r="SIY86" s="8"/>
      <c r="SIZ86" s="10"/>
      <c r="SJA86" s="68"/>
      <c r="SJB86" s="20"/>
      <c r="SJC86" s="57"/>
      <c r="SJD86" s="21"/>
      <c r="SJE86" s="22"/>
      <c r="SJF86" s="3"/>
      <c r="SJG86" s="5"/>
      <c r="SJH86" s="5"/>
      <c r="SJI86" s="8"/>
      <c r="SJJ86" s="10"/>
      <c r="SJK86" s="68"/>
      <c r="SJL86" s="20"/>
      <c r="SJM86" s="57"/>
      <c r="SJN86" s="21"/>
      <c r="SJO86" s="22"/>
      <c r="SJP86" s="3"/>
      <c r="SJQ86" s="5"/>
      <c r="SJR86" s="5"/>
      <c r="SJS86" s="8"/>
      <c r="SJT86" s="10"/>
      <c r="SJU86" s="68"/>
      <c r="SJV86" s="20"/>
      <c r="SJW86" s="57"/>
      <c r="SJX86" s="21"/>
      <c r="SJY86" s="22"/>
      <c r="SJZ86" s="3"/>
      <c r="SKA86" s="5"/>
      <c r="SKB86" s="5"/>
      <c r="SKC86" s="8"/>
      <c r="SKD86" s="10"/>
      <c r="SKE86" s="68"/>
      <c r="SKF86" s="20"/>
      <c r="SKG86" s="57"/>
      <c r="SKH86" s="21"/>
      <c r="SKI86" s="22"/>
      <c r="SKJ86" s="3"/>
      <c r="SKK86" s="5"/>
      <c r="SKL86" s="5"/>
      <c r="SKM86" s="8"/>
      <c r="SKN86" s="10"/>
      <c r="SKO86" s="68"/>
      <c r="SKP86" s="20"/>
      <c r="SKQ86" s="57"/>
      <c r="SKR86" s="21"/>
      <c r="SKS86" s="22"/>
      <c r="SKT86" s="3"/>
      <c r="SKU86" s="5"/>
      <c r="SKV86" s="5"/>
      <c r="SKW86" s="8"/>
      <c r="SKX86" s="10"/>
      <c r="SKY86" s="68"/>
      <c r="SKZ86" s="20"/>
      <c r="SLA86" s="57"/>
      <c r="SLB86" s="21"/>
      <c r="SLC86" s="22"/>
      <c r="SLD86" s="3"/>
      <c r="SLE86" s="5"/>
      <c r="SLF86" s="5"/>
      <c r="SLG86" s="8"/>
      <c r="SLH86" s="10"/>
      <c r="SLI86" s="68"/>
      <c r="SLJ86" s="20"/>
      <c r="SLK86" s="57"/>
      <c r="SLL86" s="21"/>
      <c r="SLM86" s="22"/>
      <c r="SLN86" s="3"/>
      <c r="SLO86" s="5"/>
      <c r="SLP86" s="5"/>
      <c r="SLQ86" s="8"/>
      <c r="SLR86" s="10"/>
      <c r="SLS86" s="68"/>
      <c r="SLT86" s="20"/>
      <c r="SLU86" s="57"/>
      <c r="SLV86" s="21"/>
      <c r="SLW86" s="22"/>
      <c r="SLX86" s="3"/>
      <c r="SLY86" s="5"/>
      <c r="SLZ86" s="5"/>
      <c r="SMA86" s="8"/>
      <c r="SMB86" s="10"/>
      <c r="SMC86" s="68"/>
      <c r="SMD86" s="20"/>
      <c r="SME86" s="57"/>
      <c r="SMF86" s="21"/>
      <c r="SMG86" s="22"/>
      <c r="SMH86" s="3"/>
      <c r="SMI86" s="5"/>
      <c r="SMJ86" s="5"/>
      <c r="SMK86" s="8"/>
      <c r="SML86" s="10"/>
      <c r="SMM86" s="68"/>
      <c r="SMN86" s="20"/>
      <c r="SMO86" s="57"/>
      <c r="SMP86" s="21"/>
      <c r="SMQ86" s="22"/>
      <c r="SMR86" s="3"/>
      <c r="SMS86" s="5"/>
      <c r="SMT86" s="5"/>
      <c r="SMU86" s="8"/>
      <c r="SMV86" s="10"/>
      <c r="SMW86" s="68"/>
      <c r="SMX86" s="20"/>
      <c r="SMY86" s="57"/>
      <c r="SMZ86" s="21"/>
      <c r="SNA86" s="22"/>
      <c r="SNB86" s="3"/>
      <c r="SNC86" s="5"/>
      <c r="SND86" s="5"/>
      <c r="SNE86" s="8"/>
      <c r="SNF86" s="10"/>
      <c r="SNG86" s="68"/>
      <c r="SNH86" s="20"/>
      <c r="SNI86" s="57"/>
      <c r="SNJ86" s="21"/>
      <c r="SNK86" s="22"/>
      <c r="SNL86" s="3"/>
      <c r="SNM86" s="5"/>
      <c r="SNN86" s="5"/>
      <c r="SNO86" s="8"/>
      <c r="SNP86" s="10"/>
      <c r="SNQ86" s="68"/>
      <c r="SNR86" s="20"/>
      <c r="SNS86" s="57"/>
      <c r="SNT86" s="21"/>
      <c r="SNU86" s="22"/>
      <c r="SNV86" s="3"/>
      <c r="SNW86" s="5"/>
      <c r="SNX86" s="5"/>
      <c r="SNY86" s="8"/>
      <c r="SNZ86" s="10"/>
      <c r="SOA86" s="68"/>
      <c r="SOB86" s="20"/>
      <c r="SOC86" s="57"/>
      <c r="SOD86" s="21"/>
      <c r="SOE86" s="22"/>
      <c r="SOF86" s="3"/>
      <c r="SOG86" s="5"/>
      <c r="SOH86" s="5"/>
      <c r="SOI86" s="8"/>
      <c r="SOJ86" s="10"/>
      <c r="SOK86" s="68"/>
      <c r="SOL86" s="20"/>
      <c r="SOM86" s="57"/>
      <c r="SON86" s="21"/>
      <c r="SOO86" s="22"/>
      <c r="SOP86" s="3"/>
      <c r="SOQ86" s="5"/>
      <c r="SOR86" s="5"/>
      <c r="SOS86" s="8"/>
      <c r="SOT86" s="10"/>
      <c r="SOU86" s="68"/>
      <c r="SOV86" s="20"/>
      <c r="SOW86" s="57"/>
      <c r="SOX86" s="21"/>
      <c r="SOY86" s="22"/>
      <c r="SOZ86" s="3"/>
      <c r="SPA86" s="5"/>
      <c r="SPB86" s="5"/>
      <c r="SPC86" s="8"/>
      <c r="SPD86" s="10"/>
      <c r="SPE86" s="68"/>
      <c r="SPF86" s="20"/>
      <c r="SPG86" s="57"/>
      <c r="SPH86" s="21"/>
      <c r="SPI86" s="22"/>
      <c r="SPJ86" s="3"/>
      <c r="SPK86" s="5"/>
      <c r="SPL86" s="5"/>
      <c r="SPM86" s="8"/>
      <c r="SPN86" s="10"/>
      <c r="SPO86" s="68"/>
      <c r="SPP86" s="20"/>
      <c r="SPQ86" s="57"/>
      <c r="SPR86" s="21"/>
      <c r="SPS86" s="22"/>
      <c r="SPT86" s="3"/>
      <c r="SPU86" s="5"/>
      <c r="SPV86" s="5"/>
      <c r="SPW86" s="8"/>
      <c r="SPX86" s="10"/>
      <c r="SPY86" s="68"/>
      <c r="SPZ86" s="20"/>
      <c r="SQA86" s="57"/>
      <c r="SQB86" s="21"/>
      <c r="SQC86" s="22"/>
      <c r="SQD86" s="3"/>
      <c r="SQE86" s="5"/>
      <c r="SQF86" s="5"/>
      <c r="SQG86" s="8"/>
      <c r="SQH86" s="10"/>
      <c r="SQI86" s="68"/>
      <c r="SQJ86" s="20"/>
      <c r="SQK86" s="57"/>
      <c r="SQL86" s="21"/>
      <c r="SQM86" s="22"/>
      <c r="SQN86" s="3"/>
      <c r="SQO86" s="5"/>
      <c r="SQP86" s="5"/>
      <c r="SQQ86" s="8"/>
      <c r="SQR86" s="10"/>
      <c r="SQS86" s="68"/>
      <c r="SQT86" s="20"/>
      <c r="SQU86" s="57"/>
      <c r="SQV86" s="21"/>
      <c r="SQW86" s="22"/>
      <c r="SQX86" s="3"/>
      <c r="SQY86" s="5"/>
      <c r="SQZ86" s="5"/>
      <c r="SRA86" s="8"/>
      <c r="SRB86" s="10"/>
      <c r="SRC86" s="68"/>
      <c r="SRD86" s="20"/>
      <c r="SRE86" s="57"/>
      <c r="SRF86" s="21"/>
      <c r="SRG86" s="22"/>
      <c r="SRH86" s="3"/>
      <c r="SRI86" s="5"/>
      <c r="SRJ86" s="5"/>
      <c r="SRK86" s="8"/>
      <c r="SRL86" s="10"/>
      <c r="SRM86" s="68"/>
      <c r="SRN86" s="20"/>
      <c r="SRO86" s="57"/>
      <c r="SRP86" s="21"/>
      <c r="SRQ86" s="22"/>
      <c r="SRR86" s="3"/>
      <c r="SRS86" s="5"/>
      <c r="SRT86" s="5"/>
      <c r="SRU86" s="8"/>
      <c r="SRV86" s="10"/>
      <c r="SRW86" s="68"/>
      <c r="SRX86" s="20"/>
      <c r="SRY86" s="57"/>
      <c r="SRZ86" s="21"/>
      <c r="SSA86" s="22"/>
      <c r="SSB86" s="3"/>
      <c r="SSC86" s="5"/>
      <c r="SSD86" s="5"/>
      <c r="SSE86" s="8"/>
      <c r="SSF86" s="10"/>
      <c r="SSG86" s="68"/>
      <c r="SSH86" s="20"/>
      <c r="SSI86" s="57"/>
      <c r="SSJ86" s="21"/>
      <c r="SSK86" s="22"/>
      <c r="SSL86" s="3"/>
      <c r="SSM86" s="5"/>
      <c r="SSN86" s="5"/>
      <c r="SSO86" s="8"/>
      <c r="SSP86" s="10"/>
      <c r="SSQ86" s="68"/>
      <c r="SSR86" s="20"/>
      <c r="SSS86" s="57"/>
      <c r="SST86" s="21"/>
      <c r="SSU86" s="22"/>
      <c r="SSV86" s="3"/>
      <c r="SSW86" s="5"/>
      <c r="SSX86" s="5"/>
      <c r="SSY86" s="8"/>
      <c r="SSZ86" s="10"/>
      <c r="STA86" s="68"/>
      <c r="STB86" s="20"/>
      <c r="STC86" s="57"/>
      <c r="STD86" s="21"/>
      <c r="STE86" s="22"/>
      <c r="STF86" s="3"/>
      <c r="STG86" s="5"/>
      <c r="STH86" s="5"/>
      <c r="STI86" s="8"/>
      <c r="STJ86" s="10"/>
      <c r="STK86" s="68"/>
      <c r="STL86" s="20"/>
      <c r="STM86" s="57"/>
      <c r="STN86" s="21"/>
      <c r="STO86" s="22"/>
      <c r="STP86" s="3"/>
      <c r="STQ86" s="5"/>
      <c r="STR86" s="5"/>
      <c r="STS86" s="8"/>
      <c r="STT86" s="10"/>
      <c r="STU86" s="68"/>
      <c r="STV86" s="20"/>
      <c r="STW86" s="57"/>
      <c r="STX86" s="21"/>
      <c r="STY86" s="22"/>
      <c r="STZ86" s="3"/>
      <c r="SUA86" s="5"/>
      <c r="SUB86" s="5"/>
      <c r="SUC86" s="8"/>
      <c r="SUD86" s="10"/>
      <c r="SUE86" s="68"/>
      <c r="SUF86" s="20"/>
      <c r="SUG86" s="57"/>
      <c r="SUH86" s="21"/>
      <c r="SUI86" s="22"/>
      <c r="SUJ86" s="3"/>
      <c r="SUK86" s="5"/>
      <c r="SUL86" s="5"/>
      <c r="SUM86" s="8"/>
      <c r="SUN86" s="10"/>
      <c r="SUO86" s="68"/>
      <c r="SUP86" s="20"/>
      <c r="SUQ86" s="57"/>
      <c r="SUR86" s="21"/>
      <c r="SUS86" s="22"/>
      <c r="SUT86" s="3"/>
      <c r="SUU86" s="5"/>
      <c r="SUV86" s="5"/>
      <c r="SUW86" s="8"/>
      <c r="SUX86" s="10"/>
      <c r="SUY86" s="68"/>
      <c r="SUZ86" s="20"/>
      <c r="SVA86" s="57"/>
      <c r="SVB86" s="21"/>
      <c r="SVC86" s="22"/>
      <c r="SVD86" s="3"/>
      <c r="SVE86" s="5"/>
      <c r="SVF86" s="5"/>
      <c r="SVG86" s="8"/>
      <c r="SVH86" s="10"/>
      <c r="SVI86" s="68"/>
      <c r="SVJ86" s="20"/>
      <c r="SVK86" s="57"/>
      <c r="SVL86" s="21"/>
      <c r="SVM86" s="22"/>
      <c r="SVN86" s="3"/>
      <c r="SVO86" s="5"/>
      <c r="SVP86" s="5"/>
      <c r="SVQ86" s="8"/>
      <c r="SVR86" s="10"/>
      <c r="SVS86" s="68"/>
      <c r="SVT86" s="20"/>
      <c r="SVU86" s="57"/>
      <c r="SVV86" s="21"/>
      <c r="SVW86" s="22"/>
      <c r="SVX86" s="3"/>
      <c r="SVY86" s="5"/>
      <c r="SVZ86" s="5"/>
      <c r="SWA86" s="8"/>
      <c r="SWB86" s="10"/>
      <c r="SWC86" s="68"/>
      <c r="SWD86" s="20"/>
      <c r="SWE86" s="57"/>
      <c r="SWF86" s="21"/>
      <c r="SWG86" s="22"/>
      <c r="SWH86" s="3"/>
      <c r="SWI86" s="5"/>
      <c r="SWJ86" s="5"/>
      <c r="SWK86" s="8"/>
      <c r="SWL86" s="10"/>
      <c r="SWM86" s="68"/>
      <c r="SWN86" s="20"/>
      <c r="SWO86" s="57"/>
      <c r="SWP86" s="21"/>
      <c r="SWQ86" s="22"/>
      <c r="SWR86" s="3"/>
      <c r="SWS86" s="5"/>
      <c r="SWT86" s="5"/>
      <c r="SWU86" s="8"/>
      <c r="SWV86" s="10"/>
      <c r="SWW86" s="68"/>
      <c r="SWX86" s="20"/>
      <c r="SWY86" s="57"/>
      <c r="SWZ86" s="21"/>
      <c r="SXA86" s="22"/>
      <c r="SXB86" s="3"/>
      <c r="SXC86" s="5"/>
      <c r="SXD86" s="5"/>
      <c r="SXE86" s="8"/>
      <c r="SXF86" s="10"/>
      <c r="SXG86" s="68"/>
      <c r="SXH86" s="20"/>
      <c r="SXI86" s="57"/>
      <c r="SXJ86" s="21"/>
      <c r="SXK86" s="22"/>
      <c r="SXL86" s="3"/>
      <c r="SXM86" s="5"/>
      <c r="SXN86" s="5"/>
      <c r="SXO86" s="8"/>
      <c r="SXP86" s="10"/>
      <c r="SXQ86" s="68"/>
      <c r="SXR86" s="20"/>
      <c r="SXS86" s="57"/>
      <c r="SXT86" s="21"/>
      <c r="SXU86" s="22"/>
      <c r="SXV86" s="3"/>
      <c r="SXW86" s="5"/>
      <c r="SXX86" s="5"/>
      <c r="SXY86" s="8"/>
      <c r="SXZ86" s="10"/>
      <c r="SYA86" s="68"/>
      <c r="SYB86" s="20"/>
      <c r="SYC86" s="57"/>
      <c r="SYD86" s="21"/>
      <c r="SYE86" s="22"/>
      <c r="SYF86" s="3"/>
      <c r="SYG86" s="5"/>
      <c r="SYH86" s="5"/>
      <c r="SYI86" s="8"/>
      <c r="SYJ86" s="10"/>
      <c r="SYK86" s="68"/>
      <c r="SYL86" s="20"/>
      <c r="SYM86" s="57"/>
      <c r="SYN86" s="21"/>
      <c r="SYO86" s="22"/>
      <c r="SYP86" s="3"/>
      <c r="SYQ86" s="5"/>
      <c r="SYR86" s="5"/>
      <c r="SYS86" s="8"/>
      <c r="SYT86" s="10"/>
      <c r="SYU86" s="68"/>
      <c r="SYV86" s="20"/>
      <c r="SYW86" s="57"/>
      <c r="SYX86" s="21"/>
      <c r="SYY86" s="22"/>
      <c r="SYZ86" s="3"/>
      <c r="SZA86" s="5"/>
      <c r="SZB86" s="5"/>
      <c r="SZC86" s="8"/>
      <c r="SZD86" s="10"/>
      <c r="SZE86" s="68"/>
      <c r="SZF86" s="20"/>
      <c r="SZG86" s="57"/>
      <c r="SZH86" s="21"/>
      <c r="SZI86" s="22"/>
      <c r="SZJ86" s="3"/>
      <c r="SZK86" s="5"/>
      <c r="SZL86" s="5"/>
      <c r="SZM86" s="8"/>
      <c r="SZN86" s="10"/>
      <c r="SZO86" s="68"/>
      <c r="SZP86" s="20"/>
      <c r="SZQ86" s="57"/>
      <c r="SZR86" s="21"/>
      <c r="SZS86" s="22"/>
      <c r="SZT86" s="3"/>
      <c r="SZU86" s="5"/>
      <c r="SZV86" s="5"/>
      <c r="SZW86" s="8"/>
      <c r="SZX86" s="10"/>
      <c r="SZY86" s="68"/>
      <c r="SZZ86" s="20"/>
      <c r="TAA86" s="57"/>
      <c r="TAB86" s="21"/>
      <c r="TAC86" s="22"/>
      <c r="TAD86" s="3"/>
      <c r="TAE86" s="5"/>
      <c r="TAF86" s="5"/>
      <c r="TAG86" s="8"/>
      <c r="TAH86" s="10"/>
      <c r="TAI86" s="68"/>
      <c r="TAJ86" s="20"/>
      <c r="TAK86" s="57"/>
      <c r="TAL86" s="21"/>
      <c r="TAM86" s="22"/>
      <c r="TAN86" s="3"/>
      <c r="TAO86" s="5"/>
      <c r="TAP86" s="5"/>
      <c r="TAQ86" s="8"/>
      <c r="TAR86" s="10"/>
      <c r="TAS86" s="68"/>
      <c r="TAT86" s="20"/>
      <c r="TAU86" s="57"/>
      <c r="TAV86" s="21"/>
      <c r="TAW86" s="22"/>
      <c r="TAX86" s="3"/>
      <c r="TAY86" s="5"/>
      <c r="TAZ86" s="5"/>
      <c r="TBA86" s="8"/>
      <c r="TBB86" s="10"/>
      <c r="TBC86" s="68"/>
      <c r="TBD86" s="20"/>
      <c r="TBE86" s="57"/>
      <c r="TBF86" s="21"/>
      <c r="TBG86" s="22"/>
      <c r="TBH86" s="3"/>
      <c r="TBI86" s="5"/>
      <c r="TBJ86" s="5"/>
      <c r="TBK86" s="8"/>
      <c r="TBL86" s="10"/>
      <c r="TBM86" s="68"/>
      <c r="TBN86" s="20"/>
      <c r="TBO86" s="57"/>
      <c r="TBP86" s="21"/>
      <c r="TBQ86" s="22"/>
      <c r="TBR86" s="3"/>
      <c r="TBS86" s="5"/>
      <c r="TBT86" s="5"/>
      <c r="TBU86" s="8"/>
      <c r="TBV86" s="10"/>
      <c r="TBW86" s="68"/>
      <c r="TBX86" s="20"/>
      <c r="TBY86" s="57"/>
      <c r="TBZ86" s="21"/>
      <c r="TCA86" s="22"/>
      <c r="TCB86" s="3"/>
      <c r="TCC86" s="5"/>
      <c r="TCD86" s="5"/>
      <c r="TCE86" s="8"/>
      <c r="TCF86" s="10"/>
      <c r="TCG86" s="68"/>
      <c r="TCH86" s="20"/>
      <c r="TCI86" s="57"/>
      <c r="TCJ86" s="21"/>
      <c r="TCK86" s="22"/>
      <c r="TCL86" s="3"/>
      <c r="TCM86" s="5"/>
      <c r="TCN86" s="5"/>
      <c r="TCO86" s="8"/>
      <c r="TCP86" s="10"/>
      <c r="TCQ86" s="68"/>
      <c r="TCR86" s="20"/>
      <c r="TCS86" s="57"/>
      <c r="TCT86" s="21"/>
      <c r="TCU86" s="22"/>
      <c r="TCV86" s="3"/>
      <c r="TCW86" s="5"/>
      <c r="TCX86" s="5"/>
      <c r="TCY86" s="8"/>
      <c r="TCZ86" s="10"/>
      <c r="TDA86" s="68"/>
      <c r="TDB86" s="20"/>
      <c r="TDC86" s="57"/>
      <c r="TDD86" s="21"/>
      <c r="TDE86" s="22"/>
      <c r="TDF86" s="3"/>
      <c r="TDG86" s="5"/>
      <c r="TDH86" s="5"/>
      <c r="TDI86" s="8"/>
      <c r="TDJ86" s="10"/>
      <c r="TDK86" s="68"/>
      <c r="TDL86" s="20"/>
      <c r="TDM86" s="57"/>
      <c r="TDN86" s="21"/>
      <c r="TDO86" s="22"/>
      <c r="TDP86" s="3"/>
      <c r="TDQ86" s="5"/>
      <c r="TDR86" s="5"/>
      <c r="TDS86" s="8"/>
      <c r="TDT86" s="10"/>
      <c r="TDU86" s="68"/>
      <c r="TDV86" s="20"/>
      <c r="TDW86" s="57"/>
      <c r="TDX86" s="21"/>
      <c r="TDY86" s="22"/>
      <c r="TDZ86" s="3"/>
      <c r="TEA86" s="5"/>
      <c r="TEB86" s="5"/>
      <c r="TEC86" s="8"/>
      <c r="TED86" s="10"/>
      <c r="TEE86" s="68"/>
      <c r="TEF86" s="20"/>
      <c r="TEG86" s="57"/>
      <c r="TEH86" s="21"/>
      <c r="TEI86" s="22"/>
      <c r="TEJ86" s="3"/>
      <c r="TEK86" s="5"/>
      <c r="TEL86" s="5"/>
      <c r="TEM86" s="8"/>
      <c r="TEN86" s="10"/>
      <c r="TEO86" s="68"/>
      <c r="TEP86" s="20"/>
      <c r="TEQ86" s="57"/>
      <c r="TER86" s="21"/>
      <c r="TES86" s="22"/>
      <c r="TET86" s="3"/>
      <c r="TEU86" s="5"/>
      <c r="TEV86" s="5"/>
      <c r="TEW86" s="8"/>
      <c r="TEX86" s="10"/>
      <c r="TEY86" s="68"/>
      <c r="TEZ86" s="20"/>
      <c r="TFA86" s="57"/>
      <c r="TFB86" s="21"/>
      <c r="TFC86" s="22"/>
      <c r="TFD86" s="3"/>
      <c r="TFE86" s="5"/>
      <c r="TFF86" s="5"/>
      <c r="TFG86" s="8"/>
      <c r="TFH86" s="10"/>
      <c r="TFI86" s="68"/>
      <c r="TFJ86" s="20"/>
      <c r="TFK86" s="57"/>
      <c r="TFL86" s="21"/>
      <c r="TFM86" s="22"/>
      <c r="TFN86" s="3"/>
      <c r="TFO86" s="5"/>
      <c r="TFP86" s="5"/>
      <c r="TFQ86" s="8"/>
      <c r="TFR86" s="10"/>
      <c r="TFS86" s="68"/>
      <c r="TFT86" s="20"/>
      <c r="TFU86" s="57"/>
      <c r="TFV86" s="21"/>
      <c r="TFW86" s="22"/>
      <c r="TFX86" s="3"/>
      <c r="TFY86" s="5"/>
      <c r="TFZ86" s="5"/>
      <c r="TGA86" s="8"/>
      <c r="TGB86" s="10"/>
      <c r="TGC86" s="68"/>
      <c r="TGD86" s="20"/>
      <c r="TGE86" s="57"/>
      <c r="TGF86" s="21"/>
      <c r="TGG86" s="22"/>
      <c r="TGH86" s="3"/>
      <c r="TGI86" s="5"/>
      <c r="TGJ86" s="5"/>
      <c r="TGK86" s="8"/>
      <c r="TGL86" s="10"/>
      <c r="TGM86" s="68"/>
      <c r="TGN86" s="20"/>
      <c r="TGO86" s="57"/>
      <c r="TGP86" s="21"/>
      <c r="TGQ86" s="22"/>
      <c r="TGR86" s="3"/>
      <c r="TGS86" s="5"/>
      <c r="TGT86" s="5"/>
      <c r="TGU86" s="8"/>
      <c r="TGV86" s="10"/>
      <c r="TGW86" s="68"/>
      <c r="TGX86" s="20"/>
      <c r="TGY86" s="57"/>
      <c r="TGZ86" s="21"/>
      <c r="THA86" s="22"/>
      <c r="THB86" s="3"/>
      <c r="THC86" s="5"/>
      <c r="THD86" s="5"/>
      <c r="THE86" s="8"/>
      <c r="THF86" s="10"/>
      <c r="THG86" s="68"/>
      <c r="THH86" s="20"/>
      <c r="THI86" s="57"/>
      <c r="THJ86" s="21"/>
      <c r="THK86" s="22"/>
      <c r="THL86" s="3"/>
      <c r="THM86" s="5"/>
      <c r="THN86" s="5"/>
      <c r="THO86" s="8"/>
      <c r="THP86" s="10"/>
      <c r="THQ86" s="68"/>
      <c r="THR86" s="20"/>
      <c r="THS86" s="57"/>
      <c r="THT86" s="21"/>
      <c r="THU86" s="22"/>
      <c r="THV86" s="3"/>
      <c r="THW86" s="5"/>
      <c r="THX86" s="5"/>
      <c r="THY86" s="8"/>
      <c r="THZ86" s="10"/>
      <c r="TIA86" s="68"/>
      <c r="TIB86" s="20"/>
      <c r="TIC86" s="57"/>
      <c r="TID86" s="21"/>
      <c r="TIE86" s="22"/>
      <c r="TIF86" s="3"/>
      <c r="TIG86" s="5"/>
      <c r="TIH86" s="5"/>
      <c r="TII86" s="8"/>
      <c r="TIJ86" s="10"/>
      <c r="TIK86" s="68"/>
      <c r="TIL86" s="20"/>
      <c r="TIM86" s="57"/>
      <c r="TIN86" s="21"/>
      <c r="TIO86" s="22"/>
      <c r="TIP86" s="3"/>
      <c r="TIQ86" s="5"/>
      <c r="TIR86" s="5"/>
      <c r="TIS86" s="8"/>
      <c r="TIT86" s="10"/>
      <c r="TIU86" s="68"/>
      <c r="TIV86" s="20"/>
      <c r="TIW86" s="57"/>
      <c r="TIX86" s="21"/>
      <c r="TIY86" s="22"/>
      <c r="TIZ86" s="3"/>
      <c r="TJA86" s="5"/>
      <c r="TJB86" s="5"/>
      <c r="TJC86" s="8"/>
      <c r="TJD86" s="10"/>
      <c r="TJE86" s="68"/>
      <c r="TJF86" s="20"/>
      <c r="TJG86" s="57"/>
      <c r="TJH86" s="21"/>
      <c r="TJI86" s="22"/>
      <c r="TJJ86" s="3"/>
      <c r="TJK86" s="5"/>
      <c r="TJL86" s="5"/>
      <c r="TJM86" s="8"/>
      <c r="TJN86" s="10"/>
      <c r="TJO86" s="68"/>
      <c r="TJP86" s="20"/>
      <c r="TJQ86" s="57"/>
      <c r="TJR86" s="21"/>
      <c r="TJS86" s="22"/>
      <c r="TJT86" s="3"/>
      <c r="TJU86" s="5"/>
      <c r="TJV86" s="5"/>
      <c r="TJW86" s="8"/>
      <c r="TJX86" s="10"/>
      <c r="TJY86" s="68"/>
      <c r="TJZ86" s="20"/>
      <c r="TKA86" s="57"/>
      <c r="TKB86" s="21"/>
      <c r="TKC86" s="22"/>
      <c r="TKD86" s="3"/>
      <c r="TKE86" s="5"/>
      <c r="TKF86" s="5"/>
      <c r="TKG86" s="8"/>
      <c r="TKH86" s="10"/>
      <c r="TKI86" s="68"/>
      <c r="TKJ86" s="20"/>
      <c r="TKK86" s="57"/>
      <c r="TKL86" s="21"/>
      <c r="TKM86" s="22"/>
      <c r="TKN86" s="3"/>
      <c r="TKO86" s="5"/>
      <c r="TKP86" s="5"/>
      <c r="TKQ86" s="8"/>
      <c r="TKR86" s="10"/>
      <c r="TKS86" s="68"/>
      <c r="TKT86" s="20"/>
      <c r="TKU86" s="57"/>
      <c r="TKV86" s="21"/>
      <c r="TKW86" s="22"/>
      <c r="TKX86" s="3"/>
      <c r="TKY86" s="5"/>
      <c r="TKZ86" s="5"/>
      <c r="TLA86" s="8"/>
      <c r="TLB86" s="10"/>
      <c r="TLC86" s="68"/>
      <c r="TLD86" s="20"/>
      <c r="TLE86" s="57"/>
      <c r="TLF86" s="21"/>
      <c r="TLG86" s="22"/>
      <c r="TLH86" s="3"/>
      <c r="TLI86" s="5"/>
      <c r="TLJ86" s="5"/>
      <c r="TLK86" s="8"/>
      <c r="TLL86" s="10"/>
      <c r="TLM86" s="68"/>
      <c r="TLN86" s="20"/>
      <c r="TLO86" s="57"/>
      <c r="TLP86" s="21"/>
      <c r="TLQ86" s="22"/>
      <c r="TLR86" s="3"/>
      <c r="TLS86" s="5"/>
      <c r="TLT86" s="5"/>
      <c r="TLU86" s="8"/>
      <c r="TLV86" s="10"/>
      <c r="TLW86" s="68"/>
      <c r="TLX86" s="20"/>
      <c r="TLY86" s="57"/>
      <c r="TLZ86" s="21"/>
      <c r="TMA86" s="22"/>
      <c r="TMB86" s="3"/>
      <c r="TMC86" s="5"/>
      <c r="TMD86" s="5"/>
      <c r="TME86" s="8"/>
      <c r="TMF86" s="10"/>
      <c r="TMG86" s="68"/>
      <c r="TMH86" s="20"/>
      <c r="TMI86" s="57"/>
      <c r="TMJ86" s="21"/>
      <c r="TMK86" s="22"/>
      <c r="TML86" s="3"/>
      <c r="TMM86" s="5"/>
      <c r="TMN86" s="5"/>
      <c r="TMO86" s="8"/>
      <c r="TMP86" s="10"/>
      <c r="TMQ86" s="68"/>
      <c r="TMR86" s="20"/>
      <c r="TMS86" s="57"/>
      <c r="TMT86" s="21"/>
      <c r="TMU86" s="22"/>
      <c r="TMV86" s="3"/>
      <c r="TMW86" s="5"/>
      <c r="TMX86" s="5"/>
      <c r="TMY86" s="8"/>
      <c r="TMZ86" s="10"/>
      <c r="TNA86" s="68"/>
      <c r="TNB86" s="20"/>
      <c r="TNC86" s="57"/>
      <c r="TND86" s="21"/>
      <c r="TNE86" s="22"/>
      <c r="TNF86" s="3"/>
      <c r="TNG86" s="5"/>
      <c r="TNH86" s="5"/>
      <c r="TNI86" s="8"/>
      <c r="TNJ86" s="10"/>
      <c r="TNK86" s="68"/>
      <c r="TNL86" s="20"/>
      <c r="TNM86" s="57"/>
      <c r="TNN86" s="21"/>
      <c r="TNO86" s="22"/>
      <c r="TNP86" s="3"/>
      <c r="TNQ86" s="5"/>
      <c r="TNR86" s="5"/>
      <c r="TNS86" s="8"/>
      <c r="TNT86" s="10"/>
      <c r="TNU86" s="68"/>
      <c r="TNV86" s="20"/>
      <c r="TNW86" s="57"/>
      <c r="TNX86" s="21"/>
      <c r="TNY86" s="22"/>
      <c r="TNZ86" s="3"/>
      <c r="TOA86" s="5"/>
      <c r="TOB86" s="5"/>
      <c r="TOC86" s="8"/>
      <c r="TOD86" s="10"/>
      <c r="TOE86" s="68"/>
      <c r="TOF86" s="20"/>
      <c r="TOG86" s="57"/>
      <c r="TOH86" s="21"/>
      <c r="TOI86" s="22"/>
      <c r="TOJ86" s="3"/>
      <c r="TOK86" s="5"/>
      <c r="TOL86" s="5"/>
      <c r="TOM86" s="8"/>
      <c r="TON86" s="10"/>
      <c r="TOO86" s="68"/>
      <c r="TOP86" s="20"/>
      <c r="TOQ86" s="57"/>
      <c r="TOR86" s="21"/>
      <c r="TOS86" s="22"/>
      <c r="TOT86" s="3"/>
      <c r="TOU86" s="5"/>
      <c r="TOV86" s="5"/>
      <c r="TOW86" s="8"/>
      <c r="TOX86" s="10"/>
      <c r="TOY86" s="68"/>
      <c r="TOZ86" s="20"/>
      <c r="TPA86" s="57"/>
      <c r="TPB86" s="21"/>
      <c r="TPC86" s="22"/>
      <c r="TPD86" s="3"/>
      <c r="TPE86" s="5"/>
      <c r="TPF86" s="5"/>
      <c r="TPG86" s="8"/>
      <c r="TPH86" s="10"/>
      <c r="TPI86" s="68"/>
      <c r="TPJ86" s="20"/>
      <c r="TPK86" s="57"/>
      <c r="TPL86" s="21"/>
      <c r="TPM86" s="22"/>
      <c r="TPN86" s="3"/>
      <c r="TPO86" s="5"/>
      <c r="TPP86" s="5"/>
      <c r="TPQ86" s="8"/>
      <c r="TPR86" s="10"/>
      <c r="TPS86" s="68"/>
      <c r="TPT86" s="20"/>
      <c r="TPU86" s="57"/>
      <c r="TPV86" s="21"/>
      <c r="TPW86" s="22"/>
      <c r="TPX86" s="3"/>
      <c r="TPY86" s="5"/>
      <c r="TPZ86" s="5"/>
      <c r="TQA86" s="8"/>
      <c r="TQB86" s="10"/>
      <c r="TQC86" s="68"/>
      <c r="TQD86" s="20"/>
      <c r="TQE86" s="57"/>
      <c r="TQF86" s="21"/>
      <c r="TQG86" s="22"/>
      <c r="TQH86" s="3"/>
      <c r="TQI86" s="5"/>
      <c r="TQJ86" s="5"/>
      <c r="TQK86" s="8"/>
      <c r="TQL86" s="10"/>
      <c r="TQM86" s="68"/>
      <c r="TQN86" s="20"/>
      <c r="TQO86" s="57"/>
      <c r="TQP86" s="21"/>
      <c r="TQQ86" s="22"/>
      <c r="TQR86" s="3"/>
      <c r="TQS86" s="5"/>
      <c r="TQT86" s="5"/>
      <c r="TQU86" s="8"/>
      <c r="TQV86" s="10"/>
      <c r="TQW86" s="68"/>
      <c r="TQX86" s="20"/>
      <c r="TQY86" s="57"/>
      <c r="TQZ86" s="21"/>
      <c r="TRA86" s="22"/>
      <c r="TRB86" s="3"/>
      <c r="TRC86" s="5"/>
      <c r="TRD86" s="5"/>
      <c r="TRE86" s="8"/>
      <c r="TRF86" s="10"/>
      <c r="TRG86" s="68"/>
      <c r="TRH86" s="20"/>
      <c r="TRI86" s="57"/>
      <c r="TRJ86" s="21"/>
      <c r="TRK86" s="22"/>
      <c r="TRL86" s="3"/>
      <c r="TRM86" s="5"/>
      <c r="TRN86" s="5"/>
      <c r="TRO86" s="8"/>
      <c r="TRP86" s="10"/>
      <c r="TRQ86" s="68"/>
      <c r="TRR86" s="20"/>
      <c r="TRS86" s="57"/>
      <c r="TRT86" s="21"/>
      <c r="TRU86" s="22"/>
      <c r="TRV86" s="3"/>
      <c r="TRW86" s="5"/>
      <c r="TRX86" s="5"/>
      <c r="TRY86" s="8"/>
      <c r="TRZ86" s="10"/>
      <c r="TSA86" s="68"/>
      <c r="TSB86" s="20"/>
      <c r="TSC86" s="57"/>
      <c r="TSD86" s="21"/>
      <c r="TSE86" s="22"/>
      <c r="TSF86" s="3"/>
      <c r="TSG86" s="5"/>
      <c r="TSH86" s="5"/>
      <c r="TSI86" s="8"/>
      <c r="TSJ86" s="10"/>
      <c r="TSK86" s="68"/>
      <c r="TSL86" s="20"/>
      <c r="TSM86" s="57"/>
      <c r="TSN86" s="21"/>
      <c r="TSO86" s="22"/>
      <c r="TSP86" s="3"/>
      <c r="TSQ86" s="5"/>
      <c r="TSR86" s="5"/>
      <c r="TSS86" s="8"/>
      <c r="TST86" s="10"/>
      <c r="TSU86" s="68"/>
      <c r="TSV86" s="20"/>
      <c r="TSW86" s="57"/>
      <c r="TSX86" s="21"/>
      <c r="TSY86" s="22"/>
      <c r="TSZ86" s="3"/>
      <c r="TTA86" s="5"/>
      <c r="TTB86" s="5"/>
      <c r="TTC86" s="8"/>
      <c r="TTD86" s="10"/>
      <c r="TTE86" s="68"/>
      <c r="TTF86" s="20"/>
      <c r="TTG86" s="57"/>
      <c r="TTH86" s="21"/>
      <c r="TTI86" s="22"/>
      <c r="TTJ86" s="3"/>
      <c r="TTK86" s="5"/>
      <c r="TTL86" s="5"/>
      <c r="TTM86" s="8"/>
      <c r="TTN86" s="10"/>
      <c r="TTO86" s="68"/>
      <c r="TTP86" s="20"/>
      <c r="TTQ86" s="57"/>
      <c r="TTR86" s="21"/>
      <c r="TTS86" s="22"/>
      <c r="TTT86" s="3"/>
      <c r="TTU86" s="5"/>
      <c r="TTV86" s="5"/>
      <c r="TTW86" s="8"/>
      <c r="TTX86" s="10"/>
      <c r="TTY86" s="68"/>
      <c r="TTZ86" s="20"/>
      <c r="TUA86" s="57"/>
      <c r="TUB86" s="21"/>
      <c r="TUC86" s="22"/>
      <c r="TUD86" s="3"/>
      <c r="TUE86" s="5"/>
      <c r="TUF86" s="5"/>
      <c r="TUG86" s="8"/>
      <c r="TUH86" s="10"/>
      <c r="TUI86" s="68"/>
      <c r="TUJ86" s="20"/>
      <c r="TUK86" s="57"/>
      <c r="TUL86" s="21"/>
      <c r="TUM86" s="22"/>
      <c r="TUN86" s="3"/>
      <c r="TUO86" s="5"/>
      <c r="TUP86" s="5"/>
      <c r="TUQ86" s="8"/>
      <c r="TUR86" s="10"/>
      <c r="TUS86" s="68"/>
      <c r="TUT86" s="20"/>
      <c r="TUU86" s="57"/>
      <c r="TUV86" s="21"/>
      <c r="TUW86" s="22"/>
      <c r="TUX86" s="3"/>
      <c r="TUY86" s="5"/>
      <c r="TUZ86" s="5"/>
      <c r="TVA86" s="8"/>
      <c r="TVB86" s="10"/>
      <c r="TVC86" s="68"/>
      <c r="TVD86" s="20"/>
      <c r="TVE86" s="57"/>
      <c r="TVF86" s="21"/>
      <c r="TVG86" s="22"/>
      <c r="TVH86" s="3"/>
      <c r="TVI86" s="5"/>
      <c r="TVJ86" s="5"/>
      <c r="TVK86" s="8"/>
      <c r="TVL86" s="10"/>
      <c r="TVM86" s="68"/>
      <c r="TVN86" s="20"/>
      <c r="TVO86" s="57"/>
      <c r="TVP86" s="21"/>
      <c r="TVQ86" s="22"/>
      <c r="TVR86" s="3"/>
      <c r="TVS86" s="5"/>
      <c r="TVT86" s="5"/>
      <c r="TVU86" s="8"/>
      <c r="TVV86" s="10"/>
      <c r="TVW86" s="68"/>
      <c r="TVX86" s="20"/>
      <c r="TVY86" s="57"/>
      <c r="TVZ86" s="21"/>
      <c r="TWA86" s="22"/>
      <c r="TWB86" s="3"/>
      <c r="TWC86" s="5"/>
      <c r="TWD86" s="5"/>
      <c r="TWE86" s="8"/>
      <c r="TWF86" s="10"/>
      <c r="TWG86" s="68"/>
      <c r="TWH86" s="20"/>
      <c r="TWI86" s="57"/>
      <c r="TWJ86" s="21"/>
      <c r="TWK86" s="22"/>
      <c r="TWL86" s="3"/>
      <c r="TWM86" s="5"/>
      <c r="TWN86" s="5"/>
      <c r="TWO86" s="8"/>
      <c r="TWP86" s="10"/>
      <c r="TWQ86" s="68"/>
      <c r="TWR86" s="20"/>
      <c r="TWS86" s="57"/>
      <c r="TWT86" s="21"/>
      <c r="TWU86" s="22"/>
      <c r="TWV86" s="3"/>
      <c r="TWW86" s="5"/>
      <c r="TWX86" s="5"/>
      <c r="TWY86" s="8"/>
      <c r="TWZ86" s="10"/>
      <c r="TXA86" s="68"/>
      <c r="TXB86" s="20"/>
      <c r="TXC86" s="57"/>
      <c r="TXD86" s="21"/>
      <c r="TXE86" s="22"/>
      <c r="TXF86" s="3"/>
      <c r="TXG86" s="5"/>
      <c r="TXH86" s="5"/>
      <c r="TXI86" s="8"/>
      <c r="TXJ86" s="10"/>
      <c r="TXK86" s="68"/>
      <c r="TXL86" s="20"/>
      <c r="TXM86" s="57"/>
      <c r="TXN86" s="21"/>
      <c r="TXO86" s="22"/>
      <c r="TXP86" s="3"/>
      <c r="TXQ86" s="5"/>
      <c r="TXR86" s="5"/>
      <c r="TXS86" s="8"/>
      <c r="TXT86" s="10"/>
      <c r="TXU86" s="68"/>
      <c r="TXV86" s="20"/>
      <c r="TXW86" s="57"/>
      <c r="TXX86" s="21"/>
      <c r="TXY86" s="22"/>
      <c r="TXZ86" s="3"/>
      <c r="TYA86" s="5"/>
      <c r="TYB86" s="5"/>
      <c r="TYC86" s="8"/>
      <c r="TYD86" s="10"/>
      <c r="TYE86" s="68"/>
      <c r="TYF86" s="20"/>
      <c r="TYG86" s="57"/>
      <c r="TYH86" s="21"/>
      <c r="TYI86" s="22"/>
      <c r="TYJ86" s="3"/>
      <c r="TYK86" s="5"/>
      <c r="TYL86" s="5"/>
      <c r="TYM86" s="8"/>
      <c r="TYN86" s="10"/>
      <c r="TYO86" s="68"/>
      <c r="TYP86" s="20"/>
      <c r="TYQ86" s="57"/>
      <c r="TYR86" s="21"/>
      <c r="TYS86" s="22"/>
      <c r="TYT86" s="3"/>
      <c r="TYU86" s="5"/>
      <c r="TYV86" s="5"/>
      <c r="TYW86" s="8"/>
      <c r="TYX86" s="10"/>
      <c r="TYY86" s="68"/>
      <c r="TYZ86" s="20"/>
      <c r="TZA86" s="57"/>
      <c r="TZB86" s="21"/>
      <c r="TZC86" s="22"/>
      <c r="TZD86" s="3"/>
      <c r="TZE86" s="5"/>
      <c r="TZF86" s="5"/>
      <c r="TZG86" s="8"/>
      <c r="TZH86" s="10"/>
      <c r="TZI86" s="68"/>
      <c r="TZJ86" s="20"/>
      <c r="TZK86" s="57"/>
      <c r="TZL86" s="21"/>
      <c r="TZM86" s="22"/>
      <c r="TZN86" s="3"/>
      <c r="TZO86" s="5"/>
      <c r="TZP86" s="5"/>
      <c r="TZQ86" s="8"/>
      <c r="TZR86" s="10"/>
      <c r="TZS86" s="68"/>
      <c r="TZT86" s="20"/>
      <c r="TZU86" s="57"/>
      <c r="TZV86" s="21"/>
      <c r="TZW86" s="22"/>
      <c r="TZX86" s="3"/>
      <c r="TZY86" s="5"/>
      <c r="TZZ86" s="5"/>
      <c r="UAA86" s="8"/>
      <c r="UAB86" s="10"/>
      <c r="UAC86" s="68"/>
      <c r="UAD86" s="20"/>
      <c r="UAE86" s="57"/>
      <c r="UAF86" s="21"/>
      <c r="UAG86" s="22"/>
      <c r="UAH86" s="3"/>
      <c r="UAI86" s="5"/>
      <c r="UAJ86" s="5"/>
      <c r="UAK86" s="8"/>
      <c r="UAL86" s="10"/>
      <c r="UAM86" s="68"/>
      <c r="UAN86" s="20"/>
      <c r="UAO86" s="57"/>
      <c r="UAP86" s="21"/>
      <c r="UAQ86" s="22"/>
      <c r="UAR86" s="3"/>
      <c r="UAS86" s="5"/>
      <c r="UAT86" s="5"/>
      <c r="UAU86" s="8"/>
      <c r="UAV86" s="10"/>
      <c r="UAW86" s="68"/>
      <c r="UAX86" s="20"/>
      <c r="UAY86" s="57"/>
      <c r="UAZ86" s="21"/>
      <c r="UBA86" s="22"/>
      <c r="UBB86" s="3"/>
      <c r="UBC86" s="5"/>
      <c r="UBD86" s="5"/>
      <c r="UBE86" s="8"/>
      <c r="UBF86" s="10"/>
      <c r="UBG86" s="68"/>
      <c r="UBH86" s="20"/>
      <c r="UBI86" s="57"/>
      <c r="UBJ86" s="21"/>
      <c r="UBK86" s="22"/>
      <c r="UBL86" s="3"/>
      <c r="UBM86" s="5"/>
      <c r="UBN86" s="5"/>
      <c r="UBO86" s="8"/>
      <c r="UBP86" s="10"/>
      <c r="UBQ86" s="68"/>
      <c r="UBR86" s="20"/>
      <c r="UBS86" s="57"/>
      <c r="UBT86" s="21"/>
      <c r="UBU86" s="22"/>
      <c r="UBV86" s="3"/>
      <c r="UBW86" s="5"/>
      <c r="UBX86" s="5"/>
      <c r="UBY86" s="8"/>
      <c r="UBZ86" s="10"/>
      <c r="UCA86" s="68"/>
      <c r="UCB86" s="20"/>
      <c r="UCC86" s="57"/>
      <c r="UCD86" s="21"/>
      <c r="UCE86" s="22"/>
      <c r="UCF86" s="3"/>
      <c r="UCG86" s="5"/>
      <c r="UCH86" s="5"/>
      <c r="UCI86" s="8"/>
      <c r="UCJ86" s="10"/>
      <c r="UCK86" s="68"/>
      <c r="UCL86" s="20"/>
      <c r="UCM86" s="57"/>
      <c r="UCN86" s="21"/>
      <c r="UCO86" s="22"/>
      <c r="UCP86" s="3"/>
      <c r="UCQ86" s="5"/>
      <c r="UCR86" s="5"/>
      <c r="UCS86" s="8"/>
      <c r="UCT86" s="10"/>
      <c r="UCU86" s="68"/>
      <c r="UCV86" s="20"/>
      <c r="UCW86" s="57"/>
      <c r="UCX86" s="21"/>
      <c r="UCY86" s="22"/>
      <c r="UCZ86" s="3"/>
      <c r="UDA86" s="5"/>
      <c r="UDB86" s="5"/>
      <c r="UDC86" s="8"/>
      <c r="UDD86" s="10"/>
      <c r="UDE86" s="68"/>
      <c r="UDF86" s="20"/>
      <c r="UDG86" s="57"/>
      <c r="UDH86" s="21"/>
      <c r="UDI86" s="22"/>
      <c r="UDJ86" s="3"/>
      <c r="UDK86" s="5"/>
      <c r="UDL86" s="5"/>
      <c r="UDM86" s="8"/>
      <c r="UDN86" s="10"/>
      <c r="UDO86" s="68"/>
      <c r="UDP86" s="20"/>
      <c r="UDQ86" s="57"/>
      <c r="UDR86" s="21"/>
      <c r="UDS86" s="22"/>
      <c r="UDT86" s="3"/>
      <c r="UDU86" s="5"/>
      <c r="UDV86" s="5"/>
      <c r="UDW86" s="8"/>
      <c r="UDX86" s="10"/>
      <c r="UDY86" s="68"/>
      <c r="UDZ86" s="20"/>
      <c r="UEA86" s="57"/>
      <c r="UEB86" s="21"/>
      <c r="UEC86" s="22"/>
      <c r="UED86" s="3"/>
      <c r="UEE86" s="5"/>
      <c r="UEF86" s="5"/>
      <c r="UEG86" s="8"/>
      <c r="UEH86" s="10"/>
      <c r="UEI86" s="68"/>
      <c r="UEJ86" s="20"/>
      <c r="UEK86" s="57"/>
      <c r="UEL86" s="21"/>
      <c r="UEM86" s="22"/>
      <c r="UEN86" s="3"/>
      <c r="UEO86" s="5"/>
      <c r="UEP86" s="5"/>
      <c r="UEQ86" s="8"/>
      <c r="UER86" s="10"/>
      <c r="UES86" s="68"/>
      <c r="UET86" s="20"/>
      <c r="UEU86" s="57"/>
      <c r="UEV86" s="21"/>
      <c r="UEW86" s="22"/>
      <c r="UEX86" s="3"/>
      <c r="UEY86" s="5"/>
      <c r="UEZ86" s="5"/>
      <c r="UFA86" s="8"/>
      <c r="UFB86" s="10"/>
      <c r="UFC86" s="68"/>
      <c r="UFD86" s="20"/>
      <c r="UFE86" s="57"/>
      <c r="UFF86" s="21"/>
      <c r="UFG86" s="22"/>
      <c r="UFH86" s="3"/>
      <c r="UFI86" s="5"/>
      <c r="UFJ86" s="5"/>
      <c r="UFK86" s="8"/>
      <c r="UFL86" s="10"/>
      <c r="UFM86" s="68"/>
      <c r="UFN86" s="20"/>
      <c r="UFO86" s="57"/>
      <c r="UFP86" s="21"/>
      <c r="UFQ86" s="22"/>
      <c r="UFR86" s="3"/>
      <c r="UFS86" s="5"/>
      <c r="UFT86" s="5"/>
      <c r="UFU86" s="8"/>
      <c r="UFV86" s="10"/>
      <c r="UFW86" s="68"/>
      <c r="UFX86" s="20"/>
      <c r="UFY86" s="57"/>
      <c r="UFZ86" s="21"/>
      <c r="UGA86" s="22"/>
      <c r="UGB86" s="3"/>
      <c r="UGC86" s="5"/>
      <c r="UGD86" s="5"/>
      <c r="UGE86" s="8"/>
      <c r="UGF86" s="10"/>
      <c r="UGG86" s="68"/>
      <c r="UGH86" s="20"/>
      <c r="UGI86" s="57"/>
      <c r="UGJ86" s="21"/>
      <c r="UGK86" s="22"/>
      <c r="UGL86" s="3"/>
      <c r="UGM86" s="5"/>
      <c r="UGN86" s="5"/>
      <c r="UGO86" s="8"/>
      <c r="UGP86" s="10"/>
      <c r="UGQ86" s="68"/>
      <c r="UGR86" s="20"/>
      <c r="UGS86" s="57"/>
      <c r="UGT86" s="21"/>
      <c r="UGU86" s="22"/>
      <c r="UGV86" s="3"/>
      <c r="UGW86" s="5"/>
      <c r="UGX86" s="5"/>
      <c r="UGY86" s="8"/>
      <c r="UGZ86" s="10"/>
      <c r="UHA86" s="68"/>
      <c r="UHB86" s="20"/>
      <c r="UHC86" s="57"/>
      <c r="UHD86" s="21"/>
      <c r="UHE86" s="22"/>
      <c r="UHF86" s="3"/>
      <c r="UHG86" s="5"/>
      <c r="UHH86" s="5"/>
      <c r="UHI86" s="8"/>
      <c r="UHJ86" s="10"/>
      <c r="UHK86" s="68"/>
      <c r="UHL86" s="20"/>
      <c r="UHM86" s="57"/>
      <c r="UHN86" s="21"/>
      <c r="UHO86" s="22"/>
      <c r="UHP86" s="3"/>
      <c r="UHQ86" s="5"/>
      <c r="UHR86" s="5"/>
      <c r="UHS86" s="8"/>
      <c r="UHT86" s="10"/>
      <c r="UHU86" s="68"/>
      <c r="UHV86" s="20"/>
      <c r="UHW86" s="57"/>
      <c r="UHX86" s="21"/>
      <c r="UHY86" s="22"/>
      <c r="UHZ86" s="3"/>
      <c r="UIA86" s="5"/>
      <c r="UIB86" s="5"/>
      <c r="UIC86" s="8"/>
      <c r="UID86" s="10"/>
      <c r="UIE86" s="68"/>
      <c r="UIF86" s="20"/>
      <c r="UIG86" s="57"/>
      <c r="UIH86" s="21"/>
      <c r="UII86" s="22"/>
      <c r="UIJ86" s="3"/>
      <c r="UIK86" s="5"/>
      <c r="UIL86" s="5"/>
      <c r="UIM86" s="8"/>
      <c r="UIN86" s="10"/>
      <c r="UIO86" s="68"/>
      <c r="UIP86" s="20"/>
      <c r="UIQ86" s="57"/>
      <c r="UIR86" s="21"/>
      <c r="UIS86" s="22"/>
      <c r="UIT86" s="3"/>
      <c r="UIU86" s="5"/>
      <c r="UIV86" s="5"/>
      <c r="UIW86" s="8"/>
      <c r="UIX86" s="10"/>
      <c r="UIY86" s="68"/>
      <c r="UIZ86" s="20"/>
      <c r="UJA86" s="57"/>
      <c r="UJB86" s="21"/>
      <c r="UJC86" s="22"/>
      <c r="UJD86" s="3"/>
      <c r="UJE86" s="5"/>
      <c r="UJF86" s="5"/>
      <c r="UJG86" s="8"/>
      <c r="UJH86" s="10"/>
      <c r="UJI86" s="68"/>
      <c r="UJJ86" s="20"/>
      <c r="UJK86" s="57"/>
      <c r="UJL86" s="21"/>
      <c r="UJM86" s="22"/>
      <c r="UJN86" s="3"/>
      <c r="UJO86" s="5"/>
      <c r="UJP86" s="5"/>
      <c r="UJQ86" s="8"/>
      <c r="UJR86" s="10"/>
      <c r="UJS86" s="68"/>
      <c r="UJT86" s="20"/>
      <c r="UJU86" s="57"/>
      <c r="UJV86" s="21"/>
      <c r="UJW86" s="22"/>
      <c r="UJX86" s="3"/>
      <c r="UJY86" s="5"/>
      <c r="UJZ86" s="5"/>
      <c r="UKA86" s="8"/>
      <c r="UKB86" s="10"/>
      <c r="UKC86" s="68"/>
      <c r="UKD86" s="20"/>
      <c r="UKE86" s="57"/>
      <c r="UKF86" s="21"/>
      <c r="UKG86" s="22"/>
      <c r="UKH86" s="3"/>
      <c r="UKI86" s="5"/>
      <c r="UKJ86" s="5"/>
      <c r="UKK86" s="8"/>
      <c r="UKL86" s="10"/>
      <c r="UKM86" s="68"/>
      <c r="UKN86" s="20"/>
      <c r="UKO86" s="57"/>
      <c r="UKP86" s="21"/>
      <c r="UKQ86" s="22"/>
      <c r="UKR86" s="3"/>
      <c r="UKS86" s="5"/>
      <c r="UKT86" s="5"/>
      <c r="UKU86" s="8"/>
      <c r="UKV86" s="10"/>
      <c r="UKW86" s="68"/>
      <c r="UKX86" s="20"/>
      <c r="UKY86" s="57"/>
      <c r="UKZ86" s="21"/>
      <c r="ULA86" s="22"/>
      <c r="ULB86" s="3"/>
      <c r="ULC86" s="5"/>
      <c r="ULD86" s="5"/>
      <c r="ULE86" s="8"/>
      <c r="ULF86" s="10"/>
      <c r="ULG86" s="68"/>
      <c r="ULH86" s="20"/>
      <c r="ULI86" s="57"/>
      <c r="ULJ86" s="21"/>
      <c r="ULK86" s="22"/>
      <c r="ULL86" s="3"/>
      <c r="ULM86" s="5"/>
      <c r="ULN86" s="5"/>
      <c r="ULO86" s="8"/>
      <c r="ULP86" s="10"/>
      <c r="ULQ86" s="68"/>
      <c r="ULR86" s="20"/>
      <c r="ULS86" s="57"/>
      <c r="ULT86" s="21"/>
      <c r="ULU86" s="22"/>
      <c r="ULV86" s="3"/>
      <c r="ULW86" s="5"/>
      <c r="ULX86" s="5"/>
      <c r="ULY86" s="8"/>
      <c r="ULZ86" s="10"/>
      <c r="UMA86" s="68"/>
      <c r="UMB86" s="20"/>
      <c r="UMC86" s="57"/>
      <c r="UMD86" s="21"/>
      <c r="UME86" s="22"/>
      <c r="UMF86" s="3"/>
      <c r="UMG86" s="5"/>
      <c r="UMH86" s="5"/>
      <c r="UMI86" s="8"/>
      <c r="UMJ86" s="10"/>
      <c r="UMK86" s="68"/>
      <c r="UML86" s="20"/>
      <c r="UMM86" s="57"/>
      <c r="UMN86" s="21"/>
      <c r="UMO86" s="22"/>
      <c r="UMP86" s="3"/>
      <c r="UMQ86" s="5"/>
      <c r="UMR86" s="5"/>
      <c r="UMS86" s="8"/>
      <c r="UMT86" s="10"/>
      <c r="UMU86" s="68"/>
      <c r="UMV86" s="20"/>
      <c r="UMW86" s="57"/>
      <c r="UMX86" s="21"/>
      <c r="UMY86" s="22"/>
      <c r="UMZ86" s="3"/>
      <c r="UNA86" s="5"/>
      <c r="UNB86" s="5"/>
      <c r="UNC86" s="8"/>
      <c r="UND86" s="10"/>
      <c r="UNE86" s="68"/>
      <c r="UNF86" s="20"/>
      <c r="UNG86" s="57"/>
      <c r="UNH86" s="21"/>
      <c r="UNI86" s="22"/>
      <c r="UNJ86" s="3"/>
      <c r="UNK86" s="5"/>
      <c r="UNL86" s="5"/>
      <c r="UNM86" s="8"/>
      <c r="UNN86" s="10"/>
      <c r="UNO86" s="68"/>
      <c r="UNP86" s="20"/>
      <c r="UNQ86" s="57"/>
      <c r="UNR86" s="21"/>
      <c r="UNS86" s="22"/>
      <c r="UNT86" s="3"/>
      <c r="UNU86" s="5"/>
      <c r="UNV86" s="5"/>
      <c r="UNW86" s="8"/>
      <c r="UNX86" s="10"/>
      <c r="UNY86" s="68"/>
      <c r="UNZ86" s="20"/>
      <c r="UOA86" s="57"/>
      <c r="UOB86" s="21"/>
      <c r="UOC86" s="22"/>
      <c r="UOD86" s="3"/>
      <c r="UOE86" s="5"/>
      <c r="UOF86" s="5"/>
      <c r="UOG86" s="8"/>
      <c r="UOH86" s="10"/>
      <c r="UOI86" s="68"/>
      <c r="UOJ86" s="20"/>
      <c r="UOK86" s="57"/>
      <c r="UOL86" s="21"/>
      <c r="UOM86" s="22"/>
      <c r="UON86" s="3"/>
      <c r="UOO86" s="5"/>
      <c r="UOP86" s="5"/>
      <c r="UOQ86" s="8"/>
      <c r="UOR86" s="10"/>
      <c r="UOS86" s="68"/>
      <c r="UOT86" s="20"/>
      <c r="UOU86" s="57"/>
      <c r="UOV86" s="21"/>
      <c r="UOW86" s="22"/>
      <c r="UOX86" s="3"/>
      <c r="UOY86" s="5"/>
      <c r="UOZ86" s="5"/>
      <c r="UPA86" s="8"/>
      <c r="UPB86" s="10"/>
      <c r="UPC86" s="68"/>
      <c r="UPD86" s="20"/>
      <c r="UPE86" s="57"/>
      <c r="UPF86" s="21"/>
      <c r="UPG86" s="22"/>
      <c r="UPH86" s="3"/>
      <c r="UPI86" s="5"/>
      <c r="UPJ86" s="5"/>
      <c r="UPK86" s="8"/>
      <c r="UPL86" s="10"/>
      <c r="UPM86" s="68"/>
      <c r="UPN86" s="20"/>
      <c r="UPO86" s="57"/>
      <c r="UPP86" s="21"/>
      <c r="UPQ86" s="22"/>
      <c r="UPR86" s="3"/>
      <c r="UPS86" s="5"/>
      <c r="UPT86" s="5"/>
      <c r="UPU86" s="8"/>
      <c r="UPV86" s="10"/>
      <c r="UPW86" s="68"/>
      <c r="UPX86" s="20"/>
      <c r="UPY86" s="57"/>
      <c r="UPZ86" s="21"/>
      <c r="UQA86" s="22"/>
      <c r="UQB86" s="3"/>
      <c r="UQC86" s="5"/>
      <c r="UQD86" s="5"/>
      <c r="UQE86" s="8"/>
      <c r="UQF86" s="10"/>
      <c r="UQG86" s="68"/>
      <c r="UQH86" s="20"/>
      <c r="UQI86" s="57"/>
      <c r="UQJ86" s="21"/>
      <c r="UQK86" s="22"/>
      <c r="UQL86" s="3"/>
      <c r="UQM86" s="5"/>
      <c r="UQN86" s="5"/>
      <c r="UQO86" s="8"/>
      <c r="UQP86" s="10"/>
      <c r="UQQ86" s="68"/>
      <c r="UQR86" s="20"/>
      <c r="UQS86" s="57"/>
      <c r="UQT86" s="21"/>
      <c r="UQU86" s="22"/>
      <c r="UQV86" s="3"/>
      <c r="UQW86" s="5"/>
      <c r="UQX86" s="5"/>
      <c r="UQY86" s="8"/>
      <c r="UQZ86" s="10"/>
      <c r="URA86" s="68"/>
      <c r="URB86" s="20"/>
      <c r="URC86" s="57"/>
      <c r="URD86" s="21"/>
      <c r="URE86" s="22"/>
      <c r="URF86" s="3"/>
      <c r="URG86" s="5"/>
      <c r="URH86" s="5"/>
      <c r="URI86" s="8"/>
      <c r="URJ86" s="10"/>
      <c r="URK86" s="68"/>
      <c r="URL86" s="20"/>
      <c r="URM86" s="57"/>
      <c r="URN86" s="21"/>
      <c r="URO86" s="22"/>
      <c r="URP86" s="3"/>
      <c r="URQ86" s="5"/>
      <c r="URR86" s="5"/>
      <c r="URS86" s="8"/>
      <c r="URT86" s="10"/>
      <c r="URU86" s="68"/>
      <c r="URV86" s="20"/>
      <c r="URW86" s="57"/>
      <c r="URX86" s="21"/>
      <c r="URY86" s="22"/>
      <c r="URZ86" s="3"/>
      <c r="USA86" s="5"/>
      <c r="USB86" s="5"/>
      <c r="USC86" s="8"/>
      <c r="USD86" s="10"/>
      <c r="USE86" s="68"/>
      <c r="USF86" s="20"/>
      <c r="USG86" s="57"/>
      <c r="USH86" s="21"/>
      <c r="USI86" s="22"/>
      <c r="USJ86" s="3"/>
      <c r="USK86" s="5"/>
      <c r="USL86" s="5"/>
      <c r="USM86" s="8"/>
      <c r="USN86" s="10"/>
      <c r="USO86" s="68"/>
      <c r="USP86" s="20"/>
      <c r="USQ86" s="57"/>
      <c r="USR86" s="21"/>
      <c r="USS86" s="22"/>
      <c r="UST86" s="3"/>
      <c r="USU86" s="5"/>
      <c r="USV86" s="5"/>
      <c r="USW86" s="8"/>
      <c r="USX86" s="10"/>
      <c r="USY86" s="68"/>
      <c r="USZ86" s="20"/>
      <c r="UTA86" s="57"/>
      <c r="UTB86" s="21"/>
      <c r="UTC86" s="22"/>
      <c r="UTD86" s="3"/>
      <c r="UTE86" s="5"/>
      <c r="UTF86" s="5"/>
      <c r="UTG86" s="8"/>
      <c r="UTH86" s="10"/>
      <c r="UTI86" s="68"/>
      <c r="UTJ86" s="20"/>
      <c r="UTK86" s="57"/>
      <c r="UTL86" s="21"/>
      <c r="UTM86" s="22"/>
      <c r="UTN86" s="3"/>
      <c r="UTO86" s="5"/>
      <c r="UTP86" s="5"/>
      <c r="UTQ86" s="8"/>
      <c r="UTR86" s="10"/>
      <c r="UTS86" s="68"/>
      <c r="UTT86" s="20"/>
      <c r="UTU86" s="57"/>
      <c r="UTV86" s="21"/>
      <c r="UTW86" s="22"/>
      <c r="UTX86" s="3"/>
      <c r="UTY86" s="5"/>
      <c r="UTZ86" s="5"/>
      <c r="UUA86" s="8"/>
      <c r="UUB86" s="10"/>
      <c r="UUC86" s="68"/>
      <c r="UUD86" s="20"/>
      <c r="UUE86" s="57"/>
      <c r="UUF86" s="21"/>
      <c r="UUG86" s="22"/>
      <c r="UUH86" s="3"/>
      <c r="UUI86" s="5"/>
      <c r="UUJ86" s="5"/>
      <c r="UUK86" s="8"/>
      <c r="UUL86" s="10"/>
      <c r="UUM86" s="68"/>
      <c r="UUN86" s="20"/>
      <c r="UUO86" s="57"/>
      <c r="UUP86" s="21"/>
      <c r="UUQ86" s="22"/>
      <c r="UUR86" s="3"/>
      <c r="UUS86" s="5"/>
      <c r="UUT86" s="5"/>
      <c r="UUU86" s="8"/>
      <c r="UUV86" s="10"/>
      <c r="UUW86" s="68"/>
      <c r="UUX86" s="20"/>
      <c r="UUY86" s="57"/>
      <c r="UUZ86" s="21"/>
      <c r="UVA86" s="22"/>
      <c r="UVB86" s="3"/>
      <c r="UVC86" s="5"/>
      <c r="UVD86" s="5"/>
      <c r="UVE86" s="8"/>
      <c r="UVF86" s="10"/>
      <c r="UVG86" s="68"/>
      <c r="UVH86" s="20"/>
      <c r="UVI86" s="57"/>
      <c r="UVJ86" s="21"/>
      <c r="UVK86" s="22"/>
      <c r="UVL86" s="3"/>
      <c r="UVM86" s="5"/>
      <c r="UVN86" s="5"/>
      <c r="UVO86" s="8"/>
      <c r="UVP86" s="10"/>
      <c r="UVQ86" s="68"/>
      <c r="UVR86" s="20"/>
      <c r="UVS86" s="57"/>
      <c r="UVT86" s="21"/>
      <c r="UVU86" s="22"/>
      <c r="UVV86" s="3"/>
      <c r="UVW86" s="5"/>
      <c r="UVX86" s="5"/>
      <c r="UVY86" s="8"/>
      <c r="UVZ86" s="10"/>
      <c r="UWA86" s="68"/>
      <c r="UWB86" s="20"/>
      <c r="UWC86" s="57"/>
      <c r="UWD86" s="21"/>
      <c r="UWE86" s="22"/>
      <c r="UWF86" s="3"/>
      <c r="UWG86" s="5"/>
      <c r="UWH86" s="5"/>
      <c r="UWI86" s="8"/>
      <c r="UWJ86" s="10"/>
      <c r="UWK86" s="68"/>
      <c r="UWL86" s="20"/>
      <c r="UWM86" s="57"/>
      <c r="UWN86" s="21"/>
      <c r="UWO86" s="22"/>
      <c r="UWP86" s="3"/>
      <c r="UWQ86" s="5"/>
      <c r="UWR86" s="5"/>
      <c r="UWS86" s="8"/>
      <c r="UWT86" s="10"/>
      <c r="UWU86" s="68"/>
      <c r="UWV86" s="20"/>
      <c r="UWW86" s="57"/>
      <c r="UWX86" s="21"/>
      <c r="UWY86" s="22"/>
      <c r="UWZ86" s="3"/>
      <c r="UXA86" s="5"/>
      <c r="UXB86" s="5"/>
      <c r="UXC86" s="8"/>
      <c r="UXD86" s="10"/>
      <c r="UXE86" s="68"/>
      <c r="UXF86" s="20"/>
      <c r="UXG86" s="57"/>
      <c r="UXH86" s="21"/>
      <c r="UXI86" s="22"/>
      <c r="UXJ86" s="3"/>
      <c r="UXK86" s="5"/>
      <c r="UXL86" s="5"/>
      <c r="UXM86" s="8"/>
      <c r="UXN86" s="10"/>
      <c r="UXO86" s="68"/>
      <c r="UXP86" s="20"/>
      <c r="UXQ86" s="57"/>
      <c r="UXR86" s="21"/>
      <c r="UXS86" s="22"/>
      <c r="UXT86" s="3"/>
      <c r="UXU86" s="5"/>
      <c r="UXV86" s="5"/>
      <c r="UXW86" s="8"/>
      <c r="UXX86" s="10"/>
      <c r="UXY86" s="68"/>
      <c r="UXZ86" s="20"/>
      <c r="UYA86" s="57"/>
      <c r="UYB86" s="21"/>
      <c r="UYC86" s="22"/>
      <c r="UYD86" s="3"/>
      <c r="UYE86" s="5"/>
      <c r="UYF86" s="5"/>
      <c r="UYG86" s="8"/>
      <c r="UYH86" s="10"/>
      <c r="UYI86" s="68"/>
      <c r="UYJ86" s="20"/>
      <c r="UYK86" s="57"/>
      <c r="UYL86" s="21"/>
      <c r="UYM86" s="22"/>
      <c r="UYN86" s="3"/>
      <c r="UYO86" s="5"/>
      <c r="UYP86" s="5"/>
      <c r="UYQ86" s="8"/>
      <c r="UYR86" s="10"/>
      <c r="UYS86" s="68"/>
      <c r="UYT86" s="20"/>
      <c r="UYU86" s="57"/>
      <c r="UYV86" s="21"/>
      <c r="UYW86" s="22"/>
      <c r="UYX86" s="3"/>
      <c r="UYY86" s="5"/>
      <c r="UYZ86" s="5"/>
      <c r="UZA86" s="8"/>
      <c r="UZB86" s="10"/>
      <c r="UZC86" s="68"/>
      <c r="UZD86" s="20"/>
      <c r="UZE86" s="57"/>
      <c r="UZF86" s="21"/>
      <c r="UZG86" s="22"/>
      <c r="UZH86" s="3"/>
      <c r="UZI86" s="5"/>
      <c r="UZJ86" s="5"/>
      <c r="UZK86" s="8"/>
      <c r="UZL86" s="10"/>
      <c r="UZM86" s="68"/>
      <c r="UZN86" s="20"/>
      <c r="UZO86" s="57"/>
      <c r="UZP86" s="21"/>
      <c r="UZQ86" s="22"/>
      <c r="UZR86" s="3"/>
      <c r="UZS86" s="5"/>
      <c r="UZT86" s="5"/>
      <c r="UZU86" s="8"/>
      <c r="UZV86" s="10"/>
      <c r="UZW86" s="68"/>
      <c r="UZX86" s="20"/>
      <c r="UZY86" s="57"/>
      <c r="UZZ86" s="21"/>
      <c r="VAA86" s="22"/>
      <c r="VAB86" s="3"/>
      <c r="VAC86" s="5"/>
      <c r="VAD86" s="5"/>
      <c r="VAE86" s="8"/>
      <c r="VAF86" s="10"/>
      <c r="VAG86" s="68"/>
      <c r="VAH86" s="20"/>
      <c r="VAI86" s="57"/>
      <c r="VAJ86" s="21"/>
      <c r="VAK86" s="22"/>
      <c r="VAL86" s="3"/>
      <c r="VAM86" s="5"/>
      <c r="VAN86" s="5"/>
      <c r="VAO86" s="8"/>
      <c r="VAP86" s="10"/>
      <c r="VAQ86" s="68"/>
      <c r="VAR86" s="20"/>
      <c r="VAS86" s="57"/>
      <c r="VAT86" s="21"/>
      <c r="VAU86" s="22"/>
      <c r="VAV86" s="3"/>
      <c r="VAW86" s="5"/>
      <c r="VAX86" s="5"/>
      <c r="VAY86" s="8"/>
      <c r="VAZ86" s="10"/>
      <c r="VBA86" s="68"/>
      <c r="VBB86" s="20"/>
      <c r="VBC86" s="57"/>
      <c r="VBD86" s="21"/>
      <c r="VBE86" s="22"/>
      <c r="VBF86" s="3"/>
      <c r="VBG86" s="5"/>
      <c r="VBH86" s="5"/>
      <c r="VBI86" s="8"/>
      <c r="VBJ86" s="10"/>
      <c r="VBK86" s="68"/>
      <c r="VBL86" s="20"/>
      <c r="VBM86" s="57"/>
      <c r="VBN86" s="21"/>
      <c r="VBO86" s="22"/>
      <c r="VBP86" s="3"/>
      <c r="VBQ86" s="5"/>
      <c r="VBR86" s="5"/>
      <c r="VBS86" s="8"/>
      <c r="VBT86" s="10"/>
      <c r="VBU86" s="68"/>
      <c r="VBV86" s="20"/>
      <c r="VBW86" s="57"/>
      <c r="VBX86" s="21"/>
      <c r="VBY86" s="22"/>
      <c r="VBZ86" s="3"/>
      <c r="VCA86" s="5"/>
      <c r="VCB86" s="5"/>
      <c r="VCC86" s="8"/>
      <c r="VCD86" s="10"/>
      <c r="VCE86" s="68"/>
      <c r="VCF86" s="20"/>
      <c r="VCG86" s="57"/>
      <c r="VCH86" s="21"/>
      <c r="VCI86" s="22"/>
      <c r="VCJ86" s="3"/>
      <c r="VCK86" s="5"/>
      <c r="VCL86" s="5"/>
      <c r="VCM86" s="8"/>
      <c r="VCN86" s="10"/>
      <c r="VCO86" s="68"/>
      <c r="VCP86" s="20"/>
      <c r="VCQ86" s="57"/>
      <c r="VCR86" s="21"/>
      <c r="VCS86" s="22"/>
      <c r="VCT86" s="3"/>
      <c r="VCU86" s="5"/>
      <c r="VCV86" s="5"/>
      <c r="VCW86" s="8"/>
      <c r="VCX86" s="10"/>
      <c r="VCY86" s="68"/>
      <c r="VCZ86" s="20"/>
      <c r="VDA86" s="57"/>
      <c r="VDB86" s="21"/>
      <c r="VDC86" s="22"/>
      <c r="VDD86" s="3"/>
      <c r="VDE86" s="5"/>
      <c r="VDF86" s="5"/>
      <c r="VDG86" s="8"/>
      <c r="VDH86" s="10"/>
      <c r="VDI86" s="68"/>
      <c r="VDJ86" s="20"/>
      <c r="VDK86" s="57"/>
      <c r="VDL86" s="21"/>
      <c r="VDM86" s="22"/>
      <c r="VDN86" s="3"/>
      <c r="VDO86" s="5"/>
      <c r="VDP86" s="5"/>
      <c r="VDQ86" s="8"/>
      <c r="VDR86" s="10"/>
      <c r="VDS86" s="68"/>
      <c r="VDT86" s="20"/>
      <c r="VDU86" s="57"/>
      <c r="VDV86" s="21"/>
      <c r="VDW86" s="22"/>
      <c r="VDX86" s="3"/>
      <c r="VDY86" s="5"/>
      <c r="VDZ86" s="5"/>
      <c r="VEA86" s="8"/>
      <c r="VEB86" s="10"/>
      <c r="VEC86" s="68"/>
      <c r="VED86" s="20"/>
      <c r="VEE86" s="57"/>
      <c r="VEF86" s="21"/>
      <c r="VEG86" s="22"/>
      <c r="VEH86" s="3"/>
      <c r="VEI86" s="5"/>
      <c r="VEJ86" s="5"/>
      <c r="VEK86" s="8"/>
      <c r="VEL86" s="10"/>
      <c r="VEM86" s="68"/>
      <c r="VEN86" s="20"/>
      <c r="VEO86" s="57"/>
      <c r="VEP86" s="21"/>
      <c r="VEQ86" s="22"/>
      <c r="VER86" s="3"/>
      <c r="VES86" s="5"/>
      <c r="VET86" s="5"/>
      <c r="VEU86" s="8"/>
      <c r="VEV86" s="10"/>
      <c r="VEW86" s="68"/>
      <c r="VEX86" s="20"/>
      <c r="VEY86" s="57"/>
      <c r="VEZ86" s="21"/>
      <c r="VFA86" s="22"/>
      <c r="VFB86" s="3"/>
      <c r="VFC86" s="5"/>
      <c r="VFD86" s="5"/>
      <c r="VFE86" s="8"/>
      <c r="VFF86" s="10"/>
      <c r="VFG86" s="68"/>
      <c r="VFH86" s="20"/>
      <c r="VFI86" s="57"/>
      <c r="VFJ86" s="21"/>
      <c r="VFK86" s="22"/>
      <c r="VFL86" s="3"/>
      <c r="VFM86" s="5"/>
      <c r="VFN86" s="5"/>
      <c r="VFO86" s="8"/>
      <c r="VFP86" s="10"/>
      <c r="VFQ86" s="68"/>
      <c r="VFR86" s="20"/>
      <c r="VFS86" s="57"/>
      <c r="VFT86" s="21"/>
      <c r="VFU86" s="22"/>
      <c r="VFV86" s="3"/>
      <c r="VFW86" s="5"/>
      <c r="VFX86" s="5"/>
      <c r="VFY86" s="8"/>
      <c r="VFZ86" s="10"/>
      <c r="VGA86" s="68"/>
      <c r="VGB86" s="20"/>
      <c r="VGC86" s="57"/>
      <c r="VGD86" s="21"/>
      <c r="VGE86" s="22"/>
      <c r="VGF86" s="3"/>
      <c r="VGG86" s="5"/>
      <c r="VGH86" s="5"/>
      <c r="VGI86" s="8"/>
      <c r="VGJ86" s="10"/>
      <c r="VGK86" s="68"/>
      <c r="VGL86" s="20"/>
      <c r="VGM86" s="57"/>
      <c r="VGN86" s="21"/>
      <c r="VGO86" s="22"/>
      <c r="VGP86" s="3"/>
      <c r="VGQ86" s="5"/>
      <c r="VGR86" s="5"/>
      <c r="VGS86" s="8"/>
      <c r="VGT86" s="10"/>
      <c r="VGU86" s="68"/>
      <c r="VGV86" s="20"/>
      <c r="VGW86" s="57"/>
      <c r="VGX86" s="21"/>
      <c r="VGY86" s="22"/>
      <c r="VGZ86" s="3"/>
      <c r="VHA86" s="5"/>
      <c r="VHB86" s="5"/>
      <c r="VHC86" s="8"/>
      <c r="VHD86" s="10"/>
      <c r="VHE86" s="68"/>
      <c r="VHF86" s="20"/>
      <c r="VHG86" s="57"/>
      <c r="VHH86" s="21"/>
      <c r="VHI86" s="22"/>
      <c r="VHJ86" s="3"/>
      <c r="VHK86" s="5"/>
      <c r="VHL86" s="5"/>
      <c r="VHM86" s="8"/>
      <c r="VHN86" s="10"/>
      <c r="VHO86" s="68"/>
      <c r="VHP86" s="20"/>
      <c r="VHQ86" s="57"/>
      <c r="VHR86" s="21"/>
      <c r="VHS86" s="22"/>
      <c r="VHT86" s="3"/>
      <c r="VHU86" s="5"/>
      <c r="VHV86" s="5"/>
      <c r="VHW86" s="8"/>
      <c r="VHX86" s="10"/>
      <c r="VHY86" s="68"/>
      <c r="VHZ86" s="20"/>
      <c r="VIA86" s="57"/>
      <c r="VIB86" s="21"/>
      <c r="VIC86" s="22"/>
      <c r="VID86" s="3"/>
      <c r="VIE86" s="5"/>
      <c r="VIF86" s="5"/>
      <c r="VIG86" s="8"/>
      <c r="VIH86" s="10"/>
      <c r="VII86" s="68"/>
      <c r="VIJ86" s="20"/>
      <c r="VIK86" s="57"/>
      <c r="VIL86" s="21"/>
      <c r="VIM86" s="22"/>
      <c r="VIN86" s="3"/>
      <c r="VIO86" s="5"/>
      <c r="VIP86" s="5"/>
      <c r="VIQ86" s="8"/>
      <c r="VIR86" s="10"/>
      <c r="VIS86" s="68"/>
      <c r="VIT86" s="20"/>
      <c r="VIU86" s="57"/>
      <c r="VIV86" s="21"/>
      <c r="VIW86" s="22"/>
      <c r="VIX86" s="3"/>
      <c r="VIY86" s="5"/>
      <c r="VIZ86" s="5"/>
      <c r="VJA86" s="8"/>
      <c r="VJB86" s="10"/>
      <c r="VJC86" s="68"/>
      <c r="VJD86" s="20"/>
      <c r="VJE86" s="57"/>
      <c r="VJF86" s="21"/>
      <c r="VJG86" s="22"/>
      <c r="VJH86" s="3"/>
      <c r="VJI86" s="5"/>
      <c r="VJJ86" s="5"/>
      <c r="VJK86" s="8"/>
      <c r="VJL86" s="10"/>
      <c r="VJM86" s="68"/>
      <c r="VJN86" s="20"/>
      <c r="VJO86" s="57"/>
      <c r="VJP86" s="21"/>
      <c r="VJQ86" s="22"/>
      <c r="VJR86" s="3"/>
      <c r="VJS86" s="5"/>
      <c r="VJT86" s="5"/>
      <c r="VJU86" s="8"/>
      <c r="VJV86" s="10"/>
      <c r="VJW86" s="68"/>
      <c r="VJX86" s="20"/>
      <c r="VJY86" s="57"/>
      <c r="VJZ86" s="21"/>
      <c r="VKA86" s="22"/>
      <c r="VKB86" s="3"/>
      <c r="VKC86" s="5"/>
      <c r="VKD86" s="5"/>
      <c r="VKE86" s="8"/>
      <c r="VKF86" s="10"/>
      <c r="VKG86" s="68"/>
      <c r="VKH86" s="20"/>
      <c r="VKI86" s="57"/>
      <c r="VKJ86" s="21"/>
      <c r="VKK86" s="22"/>
      <c r="VKL86" s="3"/>
      <c r="VKM86" s="5"/>
      <c r="VKN86" s="5"/>
      <c r="VKO86" s="8"/>
      <c r="VKP86" s="10"/>
      <c r="VKQ86" s="68"/>
      <c r="VKR86" s="20"/>
      <c r="VKS86" s="57"/>
      <c r="VKT86" s="21"/>
      <c r="VKU86" s="22"/>
      <c r="VKV86" s="3"/>
      <c r="VKW86" s="5"/>
      <c r="VKX86" s="5"/>
      <c r="VKY86" s="8"/>
      <c r="VKZ86" s="10"/>
      <c r="VLA86" s="68"/>
      <c r="VLB86" s="20"/>
      <c r="VLC86" s="57"/>
      <c r="VLD86" s="21"/>
      <c r="VLE86" s="22"/>
      <c r="VLF86" s="3"/>
      <c r="VLG86" s="5"/>
      <c r="VLH86" s="5"/>
      <c r="VLI86" s="8"/>
      <c r="VLJ86" s="10"/>
      <c r="VLK86" s="68"/>
      <c r="VLL86" s="20"/>
      <c r="VLM86" s="57"/>
      <c r="VLN86" s="21"/>
      <c r="VLO86" s="22"/>
      <c r="VLP86" s="3"/>
      <c r="VLQ86" s="5"/>
      <c r="VLR86" s="5"/>
      <c r="VLS86" s="8"/>
      <c r="VLT86" s="10"/>
      <c r="VLU86" s="68"/>
      <c r="VLV86" s="20"/>
      <c r="VLW86" s="57"/>
      <c r="VLX86" s="21"/>
      <c r="VLY86" s="22"/>
      <c r="VLZ86" s="3"/>
      <c r="VMA86" s="5"/>
      <c r="VMB86" s="5"/>
      <c r="VMC86" s="8"/>
      <c r="VMD86" s="10"/>
      <c r="VME86" s="68"/>
      <c r="VMF86" s="20"/>
      <c r="VMG86" s="57"/>
      <c r="VMH86" s="21"/>
      <c r="VMI86" s="22"/>
      <c r="VMJ86" s="3"/>
      <c r="VMK86" s="5"/>
      <c r="VML86" s="5"/>
      <c r="VMM86" s="8"/>
      <c r="VMN86" s="10"/>
      <c r="VMO86" s="68"/>
      <c r="VMP86" s="20"/>
      <c r="VMQ86" s="57"/>
      <c r="VMR86" s="21"/>
      <c r="VMS86" s="22"/>
      <c r="VMT86" s="3"/>
      <c r="VMU86" s="5"/>
      <c r="VMV86" s="5"/>
      <c r="VMW86" s="8"/>
      <c r="VMX86" s="10"/>
      <c r="VMY86" s="68"/>
      <c r="VMZ86" s="20"/>
      <c r="VNA86" s="57"/>
      <c r="VNB86" s="21"/>
      <c r="VNC86" s="22"/>
      <c r="VND86" s="3"/>
      <c r="VNE86" s="5"/>
      <c r="VNF86" s="5"/>
      <c r="VNG86" s="8"/>
      <c r="VNH86" s="10"/>
      <c r="VNI86" s="68"/>
      <c r="VNJ86" s="20"/>
      <c r="VNK86" s="57"/>
      <c r="VNL86" s="21"/>
      <c r="VNM86" s="22"/>
      <c r="VNN86" s="3"/>
      <c r="VNO86" s="5"/>
      <c r="VNP86" s="5"/>
      <c r="VNQ86" s="8"/>
      <c r="VNR86" s="10"/>
      <c r="VNS86" s="68"/>
      <c r="VNT86" s="20"/>
      <c r="VNU86" s="57"/>
      <c r="VNV86" s="21"/>
      <c r="VNW86" s="22"/>
      <c r="VNX86" s="3"/>
      <c r="VNY86" s="5"/>
      <c r="VNZ86" s="5"/>
      <c r="VOA86" s="8"/>
      <c r="VOB86" s="10"/>
      <c r="VOC86" s="68"/>
      <c r="VOD86" s="20"/>
      <c r="VOE86" s="57"/>
      <c r="VOF86" s="21"/>
      <c r="VOG86" s="22"/>
      <c r="VOH86" s="3"/>
      <c r="VOI86" s="5"/>
      <c r="VOJ86" s="5"/>
      <c r="VOK86" s="8"/>
      <c r="VOL86" s="10"/>
      <c r="VOM86" s="68"/>
      <c r="VON86" s="20"/>
      <c r="VOO86" s="57"/>
      <c r="VOP86" s="21"/>
      <c r="VOQ86" s="22"/>
      <c r="VOR86" s="3"/>
      <c r="VOS86" s="5"/>
      <c r="VOT86" s="5"/>
      <c r="VOU86" s="8"/>
      <c r="VOV86" s="10"/>
      <c r="VOW86" s="68"/>
      <c r="VOX86" s="20"/>
      <c r="VOY86" s="57"/>
      <c r="VOZ86" s="21"/>
      <c r="VPA86" s="22"/>
      <c r="VPB86" s="3"/>
      <c r="VPC86" s="5"/>
      <c r="VPD86" s="5"/>
      <c r="VPE86" s="8"/>
      <c r="VPF86" s="10"/>
      <c r="VPG86" s="68"/>
      <c r="VPH86" s="20"/>
      <c r="VPI86" s="57"/>
      <c r="VPJ86" s="21"/>
      <c r="VPK86" s="22"/>
      <c r="VPL86" s="3"/>
      <c r="VPM86" s="5"/>
      <c r="VPN86" s="5"/>
      <c r="VPO86" s="8"/>
      <c r="VPP86" s="10"/>
      <c r="VPQ86" s="68"/>
      <c r="VPR86" s="20"/>
      <c r="VPS86" s="57"/>
      <c r="VPT86" s="21"/>
      <c r="VPU86" s="22"/>
      <c r="VPV86" s="3"/>
      <c r="VPW86" s="5"/>
      <c r="VPX86" s="5"/>
      <c r="VPY86" s="8"/>
      <c r="VPZ86" s="10"/>
      <c r="VQA86" s="68"/>
      <c r="VQB86" s="20"/>
      <c r="VQC86" s="57"/>
      <c r="VQD86" s="21"/>
      <c r="VQE86" s="22"/>
      <c r="VQF86" s="3"/>
      <c r="VQG86" s="5"/>
      <c r="VQH86" s="5"/>
      <c r="VQI86" s="8"/>
      <c r="VQJ86" s="10"/>
      <c r="VQK86" s="68"/>
      <c r="VQL86" s="20"/>
      <c r="VQM86" s="57"/>
      <c r="VQN86" s="21"/>
      <c r="VQO86" s="22"/>
      <c r="VQP86" s="3"/>
      <c r="VQQ86" s="5"/>
      <c r="VQR86" s="5"/>
      <c r="VQS86" s="8"/>
      <c r="VQT86" s="10"/>
      <c r="VQU86" s="68"/>
      <c r="VQV86" s="20"/>
      <c r="VQW86" s="57"/>
      <c r="VQX86" s="21"/>
      <c r="VQY86" s="22"/>
      <c r="VQZ86" s="3"/>
      <c r="VRA86" s="5"/>
      <c r="VRB86" s="5"/>
      <c r="VRC86" s="8"/>
      <c r="VRD86" s="10"/>
      <c r="VRE86" s="68"/>
      <c r="VRF86" s="20"/>
      <c r="VRG86" s="57"/>
      <c r="VRH86" s="21"/>
      <c r="VRI86" s="22"/>
      <c r="VRJ86" s="3"/>
      <c r="VRK86" s="5"/>
      <c r="VRL86" s="5"/>
      <c r="VRM86" s="8"/>
      <c r="VRN86" s="10"/>
      <c r="VRO86" s="68"/>
      <c r="VRP86" s="20"/>
      <c r="VRQ86" s="57"/>
      <c r="VRR86" s="21"/>
      <c r="VRS86" s="22"/>
      <c r="VRT86" s="3"/>
      <c r="VRU86" s="5"/>
      <c r="VRV86" s="5"/>
      <c r="VRW86" s="8"/>
      <c r="VRX86" s="10"/>
      <c r="VRY86" s="68"/>
      <c r="VRZ86" s="20"/>
      <c r="VSA86" s="57"/>
      <c r="VSB86" s="21"/>
      <c r="VSC86" s="22"/>
      <c r="VSD86" s="3"/>
      <c r="VSE86" s="5"/>
      <c r="VSF86" s="5"/>
      <c r="VSG86" s="8"/>
      <c r="VSH86" s="10"/>
      <c r="VSI86" s="68"/>
      <c r="VSJ86" s="20"/>
      <c r="VSK86" s="57"/>
      <c r="VSL86" s="21"/>
      <c r="VSM86" s="22"/>
      <c r="VSN86" s="3"/>
      <c r="VSO86" s="5"/>
      <c r="VSP86" s="5"/>
      <c r="VSQ86" s="8"/>
      <c r="VSR86" s="10"/>
      <c r="VSS86" s="68"/>
      <c r="VST86" s="20"/>
      <c r="VSU86" s="57"/>
      <c r="VSV86" s="21"/>
      <c r="VSW86" s="22"/>
      <c r="VSX86" s="3"/>
      <c r="VSY86" s="5"/>
      <c r="VSZ86" s="5"/>
      <c r="VTA86" s="8"/>
      <c r="VTB86" s="10"/>
      <c r="VTC86" s="68"/>
      <c r="VTD86" s="20"/>
      <c r="VTE86" s="57"/>
      <c r="VTF86" s="21"/>
      <c r="VTG86" s="22"/>
      <c r="VTH86" s="3"/>
      <c r="VTI86" s="5"/>
      <c r="VTJ86" s="5"/>
      <c r="VTK86" s="8"/>
      <c r="VTL86" s="10"/>
      <c r="VTM86" s="68"/>
      <c r="VTN86" s="20"/>
      <c r="VTO86" s="57"/>
      <c r="VTP86" s="21"/>
      <c r="VTQ86" s="22"/>
      <c r="VTR86" s="3"/>
      <c r="VTS86" s="5"/>
      <c r="VTT86" s="5"/>
      <c r="VTU86" s="8"/>
      <c r="VTV86" s="10"/>
      <c r="VTW86" s="68"/>
      <c r="VTX86" s="20"/>
      <c r="VTY86" s="57"/>
      <c r="VTZ86" s="21"/>
      <c r="VUA86" s="22"/>
      <c r="VUB86" s="3"/>
      <c r="VUC86" s="5"/>
      <c r="VUD86" s="5"/>
      <c r="VUE86" s="8"/>
      <c r="VUF86" s="10"/>
      <c r="VUG86" s="68"/>
      <c r="VUH86" s="20"/>
      <c r="VUI86" s="57"/>
      <c r="VUJ86" s="21"/>
      <c r="VUK86" s="22"/>
      <c r="VUL86" s="3"/>
      <c r="VUM86" s="5"/>
      <c r="VUN86" s="5"/>
      <c r="VUO86" s="8"/>
      <c r="VUP86" s="10"/>
      <c r="VUQ86" s="68"/>
      <c r="VUR86" s="20"/>
      <c r="VUS86" s="57"/>
      <c r="VUT86" s="21"/>
      <c r="VUU86" s="22"/>
      <c r="VUV86" s="3"/>
      <c r="VUW86" s="5"/>
      <c r="VUX86" s="5"/>
      <c r="VUY86" s="8"/>
      <c r="VUZ86" s="10"/>
      <c r="VVA86" s="68"/>
      <c r="VVB86" s="20"/>
      <c r="VVC86" s="57"/>
      <c r="VVD86" s="21"/>
      <c r="VVE86" s="22"/>
      <c r="VVF86" s="3"/>
      <c r="VVG86" s="5"/>
      <c r="VVH86" s="5"/>
      <c r="VVI86" s="8"/>
      <c r="VVJ86" s="10"/>
      <c r="VVK86" s="68"/>
      <c r="VVL86" s="20"/>
      <c r="VVM86" s="57"/>
      <c r="VVN86" s="21"/>
      <c r="VVO86" s="22"/>
      <c r="VVP86" s="3"/>
      <c r="VVQ86" s="5"/>
      <c r="VVR86" s="5"/>
      <c r="VVS86" s="8"/>
      <c r="VVT86" s="10"/>
      <c r="VVU86" s="68"/>
      <c r="VVV86" s="20"/>
      <c r="VVW86" s="57"/>
      <c r="VVX86" s="21"/>
      <c r="VVY86" s="22"/>
      <c r="VVZ86" s="3"/>
      <c r="VWA86" s="5"/>
      <c r="VWB86" s="5"/>
      <c r="VWC86" s="8"/>
      <c r="VWD86" s="10"/>
      <c r="VWE86" s="68"/>
      <c r="VWF86" s="20"/>
      <c r="VWG86" s="57"/>
      <c r="VWH86" s="21"/>
      <c r="VWI86" s="22"/>
      <c r="VWJ86" s="3"/>
      <c r="VWK86" s="5"/>
      <c r="VWL86" s="5"/>
      <c r="VWM86" s="8"/>
      <c r="VWN86" s="10"/>
      <c r="VWO86" s="68"/>
      <c r="VWP86" s="20"/>
      <c r="VWQ86" s="57"/>
      <c r="VWR86" s="21"/>
      <c r="VWS86" s="22"/>
      <c r="VWT86" s="3"/>
      <c r="VWU86" s="5"/>
      <c r="VWV86" s="5"/>
      <c r="VWW86" s="8"/>
      <c r="VWX86" s="10"/>
      <c r="VWY86" s="68"/>
      <c r="VWZ86" s="20"/>
      <c r="VXA86" s="57"/>
      <c r="VXB86" s="21"/>
      <c r="VXC86" s="22"/>
      <c r="VXD86" s="3"/>
      <c r="VXE86" s="5"/>
      <c r="VXF86" s="5"/>
      <c r="VXG86" s="8"/>
      <c r="VXH86" s="10"/>
      <c r="VXI86" s="68"/>
      <c r="VXJ86" s="20"/>
      <c r="VXK86" s="57"/>
      <c r="VXL86" s="21"/>
      <c r="VXM86" s="22"/>
      <c r="VXN86" s="3"/>
      <c r="VXO86" s="5"/>
      <c r="VXP86" s="5"/>
      <c r="VXQ86" s="8"/>
      <c r="VXR86" s="10"/>
      <c r="VXS86" s="68"/>
      <c r="VXT86" s="20"/>
      <c r="VXU86" s="57"/>
      <c r="VXV86" s="21"/>
      <c r="VXW86" s="22"/>
      <c r="VXX86" s="3"/>
      <c r="VXY86" s="5"/>
      <c r="VXZ86" s="5"/>
      <c r="VYA86" s="8"/>
      <c r="VYB86" s="10"/>
      <c r="VYC86" s="68"/>
      <c r="VYD86" s="20"/>
      <c r="VYE86" s="57"/>
      <c r="VYF86" s="21"/>
      <c r="VYG86" s="22"/>
      <c r="VYH86" s="3"/>
      <c r="VYI86" s="5"/>
      <c r="VYJ86" s="5"/>
      <c r="VYK86" s="8"/>
      <c r="VYL86" s="10"/>
      <c r="VYM86" s="68"/>
      <c r="VYN86" s="20"/>
      <c r="VYO86" s="57"/>
      <c r="VYP86" s="21"/>
      <c r="VYQ86" s="22"/>
      <c r="VYR86" s="3"/>
      <c r="VYS86" s="5"/>
      <c r="VYT86" s="5"/>
      <c r="VYU86" s="8"/>
      <c r="VYV86" s="10"/>
      <c r="VYW86" s="68"/>
      <c r="VYX86" s="20"/>
      <c r="VYY86" s="57"/>
      <c r="VYZ86" s="21"/>
      <c r="VZA86" s="22"/>
      <c r="VZB86" s="3"/>
      <c r="VZC86" s="5"/>
      <c r="VZD86" s="5"/>
      <c r="VZE86" s="8"/>
      <c r="VZF86" s="10"/>
      <c r="VZG86" s="68"/>
      <c r="VZH86" s="20"/>
      <c r="VZI86" s="57"/>
      <c r="VZJ86" s="21"/>
      <c r="VZK86" s="22"/>
      <c r="VZL86" s="3"/>
      <c r="VZM86" s="5"/>
      <c r="VZN86" s="5"/>
      <c r="VZO86" s="8"/>
      <c r="VZP86" s="10"/>
      <c r="VZQ86" s="68"/>
      <c r="VZR86" s="20"/>
      <c r="VZS86" s="57"/>
      <c r="VZT86" s="21"/>
      <c r="VZU86" s="22"/>
      <c r="VZV86" s="3"/>
      <c r="VZW86" s="5"/>
      <c r="VZX86" s="5"/>
      <c r="VZY86" s="8"/>
      <c r="VZZ86" s="10"/>
      <c r="WAA86" s="68"/>
      <c r="WAB86" s="20"/>
      <c r="WAC86" s="57"/>
      <c r="WAD86" s="21"/>
      <c r="WAE86" s="22"/>
      <c r="WAF86" s="3"/>
      <c r="WAG86" s="5"/>
      <c r="WAH86" s="5"/>
      <c r="WAI86" s="8"/>
      <c r="WAJ86" s="10"/>
      <c r="WAK86" s="68"/>
      <c r="WAL86" s="20"/>
      <c r="WAM86" s="57"/>
      <c r="WAN86" s="21"/>
      <c r="WAO86" s="22"/>
      <c r="WAP86" s="3"/>
      <c r="WAQ86" s="5"/>
      <c r="WAR86" s="5"/>
      <c r="WAS86" s="8"/>
      <c r="WAT86" s="10"/>
      <c r="WAU86" s="68"/>
      <c r="WAV86" s="20"/>
      <c r="WAW86" s="57"/>
      <c r="WAX86" s="21"/>
      <c r="WAY86" s="22"/>
      <c r="WAZ86" s="3"/>
      <c r="WBA86" s="5"/>
      <c r="WBB86" s="5"/>
      <c r="WBC86" s="8"/>
      <c r="WBD86" s="10"/>
      <c r="WBE86" s="68"/>
      <c r="WBF86" s="20"/>
      <c r="WBG86" s="57"/>
      <c r="WBH86" s="21"/>
      <c r="WBI86" s="22"/>
      <c r="WBJ86" s="3"/>
      <c r="WBK86" s="5"/>
      <c r="WBL86" s="5"/>
      <c r="WBM86" s="8"/>
      <c r="WBN86" s="10"/>
      <c r="WBO86" s="68"/>
      <c r="WBP86" s="20"/>
      <c r="WBQ86" s="57"/>
      <c r="WBR86" s="21"/>
      <c r="WBS86" s="22"/>
      <c r="WBT86" s="3"/>
      <c r="WBU86" s="5"/>
      <c r="WBV86" s="5"/>
      <c r="WBW86" s="8"/>
      <c r="WBX86" s="10"/>
      <c r="WBY86" s="68"/>
      <c r="WBZ86" s="20"/>
      <c r="WCA86" s="57"/>
      <c r="WCB86" s="21"/>
      <c r="WCC86" s="22"/>
      <c r="WCD86" s="3"/>
      <c r="WCE86" s="5"/>
      <c r="WCF86" s="5"/>
      <c r="WCG86" s="8"/>
      <c r="WCH86" s="10"/>
      <c r="WCI86" s="68"/>
      <c r="WCJ86" s="20"/>
      <c r="WCK86" s="57"/>
      <c r="WCL86" s="21"/>
      <c r="WCM86" s="22"/>
      <c r="WCN86" s="3"/>
      <c r="WCO86" s="5"/>
      <c r="WCP86" s="5"/>
      <c r="WCQ86" s="8"/>
      <c r="WCR86" s="10"/>
      <c r="WCS86" s="68"/>
      <c r="WCT86" s="20"/>
      <c r="WCU86" s="57"/>
      <c r="WCV86" s="21"/>
      <c r="WCW86" s="22"/>
      <c r="WCX86" s="3"/>
      <c r="WCY86" s="5"/>
      <c r="WCZ86" s="5"/>
      <c r="WDA86" s="8"/>
      <c r="WDB86" s="10"/>
      <c r="WDC86" s="68"/>
      <c r="WDD86" s="20"/>
      <c r="WDE86" s="57"/>
      <c r="WDF86" s="21"/>
      <c r="WDG86" s="22"/>
      <c r="WDH86" s="3"/>
      <c r="WDI86" s="5"/>
      <c r="WDJ86" s="5"/>
      <c r="WDK86" s="8"/>
      <c r="WDL86" s="10"/>
      <c r="WDM86" s="68"/>
      <c r="WDN86" s="20"/>
      <c r="WDO86" s="57"/>
      <c r="WDP86" s="21"/>
      <c r="WDQ86" s="22"/>
      <c r="WDR86" s="3"/>
      <c r="WDS86" s="5"/>
      <c r="WDT86" s="5"/>
      <c r="WDU86" s="8"/>
      <c r="WDV86" s="10"/>
      <c r="WDW86" s="68"/>
      <c r="WDX86" s="20"/>
      <c r="WDY86" s="57"/>
      <c r="WDZ86" s="21"/>
      <c r="WEA86" s="22"/>
      <c r="WEB86" s="3"/>
      <c r="WEC86" s="5"/>
      <c r="WED86" s="5"/>
      <c r="WEE86" s="8"/>
      <c r="WEF86" s="10"/>
      <c r="WEG86" s="68"/>
      <c r="WEH86" s="20"/>
      <c r="WEI86" s="57"/>
      <c r="WEJ86" s="21"/>
      <c r="WEK86" s="22"/>
      <c r="WEL86" s="3"/>
      <c r="WEM86" s="5"/>
      <c r="WEN86" s="5"/>
      <c r="WEO86" s="8"/>
      <c r="WEP86" s="10"/>
      <c r="WEQ86" s="68"/>
      <c r="WER86" s="20"/>
      <c r="WES86" s="57"/>
      <c r="WET86" s="21"/>
      <c r="WEU86" s="22"/>
      <c r="WEV86" s="3"/>
      <c r="WEW86" s="5"/>
      <c r="WEX86" s="5"/>
      <c r="WEY86" s="8"/>
      <c r="WEZ86" s="10"/>
      <c r="WFA86" s="68"/>
      <c r="WFB86" s="20"/>
      <c r="WFC86" s="57"/>
      <c r="WFD86" s="21"/>
      <c r="WFE86" s="22"/>
      <c r="WFF86" s="3"/>
      <c r="WFG86" s="5"/>
      <c r="WFH86" s="5"/>
      <c r="WFI86" s="8"/>
      <c r="WFJ86" s="10"/>
      <c r="WFK86" s="68"/>
      <c r="WFL86" s="20"/>
      <c r="WFM86" s="57"/>
      <c r="WFN86" s="21"/>
      <c r="WFO86" s="22"/>
      <c r="WFP86" s="3"/>
      <c r="WFQ86" s="5"/>
      <c r="WFR86" s="5"/>
      <c r="WFS86" s="8"/>
      <c r="WFT86" s="10"/>
      <c r="WFU86" s="68"/>
      <c r="WFV86" s="20"/>
      <c r="WFW86" s="57"/>
      <c r="WFX86" s="21"/>
      <c r="WFY86" s="22"/>
      <c r="WFZ86" s="3"/>
      <c r="WGA86" s="5"/>
      <c r="WGB86" s="5"/>
      <c r="WGC86" s="8"/>
      <c r="WGD86" s="10"/>
      <c r="WGE86" s="68"/>
      <c r="WGF86" s="20"/>
      <c r="WGG86" s="57"/>
      <c r="WGH86" s="21"/>
      <c r="WGI86" s="22"/>
      <c r="WGJ86" s="3"/>
      <c r="WGK86" s="5"/>
      <c r="WGL86" s="5"/>
      <c r="WGM86" s="8"/>
      <c r="WGN86" s="10"/>
      <c r="WGO86" s="68"/>
      <c r="WGP86" s="20"/>
      <c r="WGQ86" s="57"/>
      <c r="WGR86" s="21"/>
      <c r="WGS86" s="22"/>
      <c r="WGT86" s="3"/>
      <c r="WGU86" s="5"/>
      <c r="WGV86" s="5"/>
      <c r="WGW86" s="8"/>
      <c r="WGX86" s="10"/>
      <c r="WGY86" s="68"/>
      <c r="WGZ86" s="20"/>
      <c r="WHA86" s="57"/>
      <c r="WHB86" s="21"/>
      <c r="WHC86" s="22"/>
      <c r="WHD86" s="3"/>
      <c r="WHE86" s="5"/>
      <c r="WHF86" s="5"/>
      <c r="WHG86" s="8"/>
      <c r="WHH86" s="10"/>
      <c r="WHI86" s="68"/>
      <c r="WHJ86" s="20"/>
      <c r="WHK86" s="57"/>
      <c r="WHL86" s="21"/>
      <c r="WHM86" s="22"/>
      <c r="WHN86" s="3"/>
      <c r="WHO86" s="5"/>
      <c r="WHP86" s="5"/>
      <c r="WHQ86" s="8"/>
      <c r="WHR86" s="10"/>
      <c r="WHS86" s="68"/>
      <c r="WHT86" s="20"/>
      <c r="WHU86" s="57"/>
      <c r="WHV86" s="21"/>
      <c r="WHW86" s="22"/>
      <c r="WHX86" s="3"/>
      <c r="WHY86" s="5"/>
      <c r="WHZ86" s="5"/>
      <c r="WIA86" s="8"/>
      <c r="WIB86" s="10"/>
      <c r="WIC86" s="68"/>
      <c r="WID86" s="20"/>
      <c r="WIE86" s="57"/>
      <c r="WIF86" s="21"/>
      <c r="WIG86" s="22"/>
      <c r="WIH86" s="3"/>
      <c r="WII86" s="5"/>
      <c r="WIJ86" s="5"/>
      <c r="WIK86" s="8"/>
      <c r="WIL86" s="10"/>
      <c r="WIM86" s="68"/>
      <c r="WIN86" s="20"/>
      <c r="WIO86" s="57"/>
      <c r="WIP86" s="21"/>
      <c r="WIQ86" s="22"/>
      <c r="WIR86" s="3"/>
      <c r="WIS86" s="5"/>
      <c r="WIT86" s="5"/>
      <c r="WIU86" s="8"/>
      <c r="WIV86" s="10"/>
      <c r="WIW86" s="68"/>
      <c r="WIX86" s="20"/>
      <c r="WIY86" s="57"/>
      <c r="WIZ86" s="21"/>
      <c r="WJA86" s="22"/>
      <c r="WJB86" s="3"/>
      <c r="WJC86" s="5"/>
      <c r="WJD86" s="5"/>
      <c r="WJE86" s="8"/>
      <c r="WJF86" s="10"/>
      <c r="WJG86" s="68"/>
      <c r="WJH86" s="20"/>
      <c r="WJI86" s="57"/>
      <c r="WJJ86" s="21"/>
      <c r="WJK86" s="22"/>
      <c r="WJL86" s="3"/>
      <c r="WJM86" s="5"/>
      <c r="WJN86" s="5"/>
      <c r="WJO86" s="8"/>
      <c r="WJP86" s="10"/>
      <c r="WJQ86" s="68"/>
      <c r="WJR86" s="20"/>
      <c r="WJS86" s="57"/>
      <c r="WJT86" s="21"/>
      <c r="WJU86" s="22"/>
      <c r="WJV86" s="3"/>
      <c r="WJW86" s="5"/>
      <c r="WJX86" s="5"/>
      <c r="WJY86" s="8"/>
      <c r="WJZ86" s="10"/>
      <c r="WKA86" s="68"/>
      <c r="WKB86" s="20"/>
      <c r="WKC86" s="57"/>
      <c r="WKD86" s="21"/>
      <c r="WKE86" s="22"/>
      <c r="WKF86" s="3"/>
      <c r="WKG86" s="5"/>
      <c r="WKH86" s="5"/>
      <c r="WKI86" s="8"/>
      <c r="WKJ86" s="10"/>
      <c r="WKK86" s="68"/>
      <c r="WKL86" s="20"/>
      <c r="WKM86" s="57"/>
      <c r="WKN86" s="21"/>
      <c r="WKO86" s="22"/>
      <c r="WKP86" s="3"/>
      <c r="WKQ86" s="5"/>
      <c r="WKR86" s="5"/>
      <c r="WKS86" s="8"/>
      <c r="WKT86" s="10"/>
      <c r="WKU86" s="68"/>
      <c r="WKV86" s="20"/>
      <c r="WKW86" s="57"/>
      <c r="WKX86" s="21"/>
      <c r="WKY86" s="22"/>
      <c r="WKZ86" s="3"/>
      <c r="WLA86" s="5"/>
      <c r="WLB86" s="5"/>
      <c r="WLC86" s="8"/>
      <c r="WLD86" s="10"/>
      <c r="WLE86" s="68"/>
      <c r="WLF86" s="20"/>
      <c r="WLG86" s="57"/>
      <c r="WLH86" s="21"/>
      <c r="WLI86" s="22"/>
      <c r="WLJ86" s="3"/>
      <c r="WLK86" s="5"/>
      <c r="WLL86" s="5"/>
      <c r="WLM86" s="8"/>
      <c r="WLN86" s="10"/>
      <c r="WLO86" s="68"/>
      <c r="WLP86" s="20"/>
      <c r="WLQ86" s="57"/>
      <c r="WLR86" s="21"/>
      <c r="WLS86" s="22"/>
      <c r="WLT86" s="3"/>
      <c r="WLU86" s="5"/>
      <c r="WLV86" s="5"/>
      <c r="WLW86" s="8"/>
      <c r="WLX86" s="10"/>
      <c r="WLY86" s="68"/>
      <c r="WLZ86" s="20"/>
      <c r="WMA86" s="57"/>
      <c r="WMB86" s="21"/>
      <c r="WMC86" s="22"/>
      <c r="WMD86" s="3"/>
      <c r="WME86" s="5"/>
      <c r="WMF86" s="5"/>
      <c r="WMG86" s="8"/>
      <c r="WMH86" s="10"/>
      <c r="WMI86" s="68"/>
      <c r="WMJ86" s="20"/>
      <c r="WMK86" s="57"/>
      <c r="WML86" s="21"/>
      <c r="WMM86" s="22"/>
      <c r="WMN86" s="3"/>
      <c r="WMO86" s="5"/>
      <c r="WMP86" s="5"/>
      <c r="WMQ86" s="8"/>
      <c r="WMR86" s="10"/>
      <c r="WMS86" s="68"/>
      <c r="WMT86" s="20"/>
      <c r="WMU86" s="57"/>
      <c r="WMV86" s="21"/>
      <c r="WMW86" s="22"/>
      <c r="WMX86" s="3"/>
      <c r="WMY86" s="5"/>
      <c r="WMZ86" s="5"/>
      <c r="WNA86" s="8"/>
      <c r="WNB86" s="10"/>
      <c r="WNC86" s="68"/>
      <c r="WND86" s="20"/>
      <c r="WNE86" s="57"/>
      <c r="WNF86" s="21"/>
      <c r="WNG86" s="22"/>
      <c r="WNH86" s="3"/>
      <c r="WNI86" s="5"/>
      <c r="WNJ86" s="5"/>
      <c r="WNK86" s="8"/>
      <c r="WNL86" s="10"/>
      <c r="WNM86" s="68"/>
      <c r="WNN86" s="20"/>
      <c r="WNO86" s="57"/>
      <c r="WNP86" s="21"/>
      <c r="WNQ86" s="22"/>
      <c r="WNR86" s="3"/>
      <c r="WNS86" s="5"/>
      <c r="WNT86" s="5"/>
      <c r="WNU86" s="8"/>
      <c r="WNV86" s="10"/>
      <c r="WNW86" s="68"/>
      <c r="WNX86" s="20"/>
      <c r="WNY86" s="57"/>
      <c r="WNZ86" s="21"/>
      <c r="WOA86" s="22"/>
      <c r="WOB86" s="3"/>
      <c r="WOC86" s="5"/>
      <c r="WOD86" s="5"/>
      <c r="WOE86" s="8"/>
      <c r="WOF86" s="10"/>
      <c r="WOG86" s="68"/>
      <c r="WOH86" s="20"/>
      <c r="WOI86" s="57"/>
      <c r="WOJ86" s="21"/>
      <c r="WOK86" s="22"/>
      <c r="WOL86" s="3"/>
      <c r="WOM86" s="5"/>
      <c r="WON86" s="5"/>
      <c r="WOO86" s="8"/>
      <c r="WOP86" s="10"/>
      <c r="WOQ86" s="68"/>
      <c r="WOR86" s="20"/>
      <c r="WOS86" s="57"/>
      <c r="WOT86" s="21"/>
      <c r="WOU86" s="22"/>
      <c r="WOV86" s="3"/>
      <c r="WOW86" s="5"/>
      <c r="WOX86" s="5"/>
      <c r="WOY86" s="8"/>
      <c r="WOZ86" s="10"/>
      <c r="WPA86" s="68"/>
      <c r="WPB86" s="20"/>
      <c r="WPC86" s="57"/>
      <c r="WPD86" s="21"/>
      <c r="WPE86" s="22"/>
      <c r="WPF86" s="3"/>
      <c r="WPG86" s="5"/>
      <c r="WPH86" s="5"/>
      <c r="WPI86" s="8"/>
      <c r="WPJ86" s="10"/>
      <c r="WPK86" s="68"/>
      <c r="WPL86" s="20"/>
      <c r="WPM86" s="57"/>
      <c r="WPN86" s="21"/>
      <c r="WPO86" s="22"/>
      <c r="WPP86" s="3"/>
      <c r="WPQ86" s="5"/>
      <c r="WPR86" s="5"/>
      <c r="WPS86" s="8"/>
      <c r="WPT86" s="10"/>
      <c r="WPU86" s="68"/>
      <c r="WPV86" s="20"/>
      <c r="WPW86" s="57"/>
      <c r="WPX86" s="21"/>
      <c r="WPY86" s="22"/>
      <c r="WPZ86" s="3"/>
      <c r="WQA86" s="5"/>
      <c r="WQB86" s="5"/>
      <c r="WQC86" s="8"/>
      <c r="WQD86" s="10"/>
      <c r="WQE86" s="68"/>
      <c r="WQF86" s="20"/>
      <c r="WQG86" s="57"/>
      <c r="WQH86" s="21"/>
      <c r="WQI86" s="22"/>
      <c r="WQJ86" s="3"/>
      <c r="WQK86" s="5"/>
      <c r="WQL86" s="5"/>
      <c r="WQM86" s="8"/>
      <c r="WQN86" s="10"/>
      <c r="WQO86" s="68"/>
      <c r="WQP86" s="20"/>
      <c r="WQQ86" s="57"/>
      <c r="WQR86" s="21"/>
      <c r="WQS86" s="22"/>
      <c r="WQT86" s="3"/>
      <c r="WQU86" s="5"/>
      <c r="WQV86" s="5"/>
      <c r="WQW86" s="8"/>
      <c r="WQX86" s="10"/>
      <c r="WQY86" s="68"/>
      <c r="WQZ86" s="20"/>
      <c r="WRA86" s="57"/>
      <c r="WRB86" s="21"/>
      <c r="WRC86" s="22"/>
      <c r="WRD86" s="3"/>
      <c r="WRE86" s="5"/>
      <c r="WRF86" s="5"/>
      <c r="WRG86" s="8"/>
      <c r="WRH86" s="10"/>
      <c r="WRI86" s="68"/>
      <c r="WRJ86" s="20"/>
      <c r="WRK86" s="57"/>
      <c r="WRL86" s="21"/>
      <c r="WRM86" s="22"/>
      <c r="WRN86" s="3"/>
      <c r="WRO86" s="5"/>
      <c r="WRP86" s="5"/>
      <c r="WRQ86" s="8"/>
      <c r="WRR86" s="10"/>
      <c r="WRS86" s="68"/>
      <c r="WRT86" s="20"/>
      <c r="WRU86" s="57"/>
      <c r="WRV86" s="21"/>
      <c r="WRW86" s="22"/>
      <c r="WRX86" s="3"/>
      <c r="WRY86" s="5"/>
      <c r="WRZ86" s="5"/>
      <c r="WSA86" s="8"/>
      <c r="WSB86" s="10"/>
      <c r="WSC86" s="68"/>
      <c r="WSD86" s="20"/>
      <c r="WSE86" s="57"/>
      <c r="WSF86" s="21"/>
      <c r="WSG86" s="22"/>
      <c r="WSH86" s="3"/>
      <c r="WSI86" s="5"/>
      <c r="WSJ86" s="5"/>
      <c r="WSK86" s="8"/>
      <c r="WSL86" s="10"/>
      <c r="WSM86" s="68"/>
      <c r="WSN86" s="20"/>
      <c r="WSO86" s="57"/>
      <c r="WSP86" s="21"/>
      <c r="WSQ86" s="22"/>
      <c r="WSR86" s="3"/>
      <c r="WSS86" s="5"/>
      <c r="WST86" s="5"/>
      <c r="WSU86" s="8"/>
      <c r="WSV86" s="10"/>
      <c r="WSW86" s="68"/>
      <c r="WSX86" s="20"/>
      <c r="WSY86" s="57"/>
      <c r="WSZ86" s="21"/>
      <c r="WTA86" s="22"/>
      <c r="WTB86" s="3"/>
      <c r="WTC86" s="5"/>
      <c r="WTD86" s="5"/>
      <c r="WTE86" s="8"/>
      <c r="WTF86" s="10"/>
      <c r="WTG86" s="68"/>
      <c r="WTH86" s="20"/>
      <c r="WTI86" s="57"/>
      <c r="WTJ86" s="21"/>
      <c r="WTK86" s="22"/>
      <c r="WTL86" s="3"/>
      <c r="WTM86" s="5"/>
      <c r="WTN86" s="5"/>
      <c r="WTO86" s="8"/>
      <c r="WTP86" s="10"/>
      <c r="WTQ86" s="68"/>
      <c r="WTR86" s="20"/>
      <c r="WTS86" s="57"/>
      <c r="WTT86" s="21"/>
      <c r="WTU86" s="22"/>
      <c r="WTV86" s="3"/>
      <c r="WTW86" s="5"/>
      <c r="WTX86" s="5"/>
      <c r="WTY86" s="8"/>
      <c r="WTZ86" s="10"/>
      <c r="WUA86" s="68"/>
      <c r="WUB86" s="20"/>
      <c r="WUC86" s="57"/>
      <c r="WUD86" s="21"/>
      <c r="WUE86" s="22"/>
      <c r="WUF86" s="3"/>
      <c r="WUG86" s="5"/>
      <c r="WUH86" s="5"/>
      <c r="WUI86" s="8"/>
      <c r="WUJ86" s="10"/>
      <c r="WUK86" s="68"/>
      <c r="WUL86" s="20"/>
      <c r="WUM86" s="57"/>
      <c r="WUN86" s="21"/>
      <c r="WUO86" s="22"/>
      <c r="WUP86" s="3"/>
      <c r="WUQ86" s="5"/>
      <c r="WUR86" s="5"/>
      <c r="WUS86" s="8"/>
      <c r="WUT86" s="10"/>
      <c r="WUU86" s="68"/>
      <c r="WUV86" s="20"/>
      <c r="WUW86" s="57"/>
      <c r="WUX86" s="21"/>
      <c r="WUY86" s="22"/>
      <c r="WUZ86" s="3"/>
      <c r="WVA86" s="5"/>
      <c r="WVB86" s="5"/>
      <c r="WVC86" s="8"/>
      <c r="WVD86" s="10"/>
      <c r="WVE86" s="68"/>
      <c r="WVF86" s="20"/>
      <c r="WVG86" s="57"/>
      <c r="WVH86" s="21"/>
      <c r="WVI86" s="22"/>
      <c r="WVJ86" s="3"/>
      <c r="WVK86" s="5"/>
      <c r="WVL86" s="5"/>
      <c r="WVM86" s="8"/>
      <c r="WVN86" s="10"/>
      <c r="WVO86" s="68"/>
      <c r="WVP86" s="20"/>
      <c r="WVQ86" s="57"/>
      <c r="WVR86" s="21"/>
      <c r="WVS86" s="22"/>
      <c r="WVT86" s="3"/>
      <c r="WVU86" s="5"/>
      <c r="WVV86" s="5"/>
      <c r="WVW86" s="8"/>
      <c r="WVX86" s="10"/>
      <c r="WVY86" s="68"/>
      <c r="WVZ86" s="20"/>
      <c r="WWA86" s="57"/>
      <c r="WWB86" s="21"/>
      <c r="WWC86" s="22"/>
      <c r="WWD86" s="3"/>
      <c r="WWE86" s="5"/>
      <c r="WWF86" s="5"/>
      <c r="WWG86" s="8"/>
      <c r="WWH86" s="10"/>
      <c r="WWI86" s="68"/>
      <c r="WWJ86" s="20"/>
      <c r="WWK86" s="57"/>
      <c r="WWL86" s="21"/>
      <c r="WWM86" s="22"/>
      <c r="WWN86" s="3"/>
      <c r="WWO86" s="5"/>
      <c r="WWP86" s="5"/>
      <c r="WWQ86" s="8"/>
      <c r="WWR86" s="10"/>
      <c r="WWS86" s="68"/>
      <c r="WWT86" s="20"/>
      <c r="WWU86" s="57"/>
      <c r="WWV86" s="21"/>
      <c r="WWW86" s="22"/>
      <c r="WWX86" s="3"/>
      <c r="WWY86" s="5"/>
      <c r="WWZ86" s="5"/>
      <c r="WXA86" s="8"/>
      <c r="WXB86" s="10"/>
      <c r="WXC86" s="68"/>
      <c r="WXD86" s="20"/>
      <c r="WXE86" s="57"/>
      <c r="WXF86" s="21"/>
      <c r="WXG86" s="22"/>
      <c r="WXH86" s="3"/>
      <c r="WXI86" s="5"/>
      <c r="WXJ86" s="5"/>
      <c r="WXK86" s="8"/>
      <c r="WXL86" s="10"/>
      <c r="WXM86" s="68"/>
      <c r="WXN86" s="20"/>
      <c r="WXO86" s="57"/>
      <c r="WXP86" s="21"/>
      <c r="WXQ86" s="22"/>
      <c r="WXR86" s="3"/>
      <c r="WXS86" s="5"/>
      <c r="WXT86" s="5"/>
      <c r="WXU86" s="8"/>
      <c r="WXV86" s="10"/>
      <c r="WXW86" s="68"/>
      <c r="WXX86" s="20"/>
      <c r="WXY86" s="57"/>
      <c r="WXZ86" s="21"/>
      <c r="WYA86" s="22"/>
      <c r="WYB86" s="3"/>
      <c r="WYC86" s="5"/>
      <c r="WYD86" s="5"/>
      <c r="WYE86" s="8"/>
      <c r="WYF86" s="10"/>
      <c r="WYG86" s="68"/>
      <c r="WYH86" s="20"/>
      <c r="WYI86" s="57"/>
      <c r="WYJ86" s="21"/>
      <c r="WYK86" s="22"/>
      <c r="WYL86" s="3"/>
      <c r="WYM86" s="5"/>
      <c r="WYN86" s="5"/>
      <c r="WYO86" s="8"/>
      <c r="WYP86" s="10"/>
      <c r="WYQ86" s="68"/>
      <c r="WYR86" s="20"/>
      <c r="WYS86" s="57"/>
      <c r="WYT86" s="21"/>
      <c r="WYU86" s="22"/>
      <c r="WYV86" s="3"/>
      <c r="WYW86" s="5"/>
      <c r="WYX86" s="5"/>
      <c r="WYY86" s="8"/>
      <c r="WYZ86" s="10"/>
      <c r="WZA86" s="68"/>
      <c r="WZB86" s="20"/>
      <c r="WZC86" s="57"/>
      <c r="WZD86" s="21"/>
      <c r="WZE86" s="22"/>
      <c r="WZF86" s="3"/>
      <c r="WZG86" s="5"/>
      <c r="WZH86" s="5"/>
      <c r="WZI86" s="8"/>
      <c r="WZJ86" s="10"/>
      <c r="WZK86" s="68"/>
      <c r="WZL86" s="20"/>
      <c r="WZM86" s="57"/>
      <c r="WZN86" s="21"/>
      <c r="WZO86" s="22"/>
      <c r="WZP86" s="3"/>
      <c r="WZQ86" s="5"/>
      <c r="WZR86" s="5"/>
      <c r="WZS86" s="8"/>
      <c r="WZT86" s="10"/>
      <c r="WZU86" s="68"/>
      <c r="WZV86" s="20"/>
      <c r="WZW86" s="57"/>
      <c r="WZX86" s="21"/>
      <c r="WZY86" s="22"/>
      <c r="WZZ86" s="3"/>
      <c r="XAA86" s="5"/>
      <c r="XAB86" s="5"/>
      <c r="XAC86" s="8"/>
      <c r="XAD86" s="10"/>
      <c r="XAE86" s="68"/>
      <c r="XAF86" s="20"/>
      <c r="XAG86" s="57"/>
      <c r="XAH86" s="21"/>
      <c r="XAI86" s="22"/>
      <c r="XAJ86" s="3"/>
      <c r="XAK86" s="5"/>
      <c r="XAL86" s="5"/>
      <c r="XAM86" s="8"/>
      <c r="XAN86" s="10"/>
      <c r="XAO86" s="68"/>
      <c r="XAP86" s="20"/>
      <c r="XAQ86" s="57"/>
      <c r="XAR86" s="21"/>
      <c r="XAS86" s="22"/>
      <c r="XAT86" s="3"/>
      <c r="XAU86" s="5"/>
      <c r="XAV86" s="5"/>
      <c r="XAW86" s="8"/>
      <c r="XAX86" s="10"/>
      <c r="XAY86" s="68"/>
      <c r="XAZ86" s="20"/>
      <c r="XBA86" s="57"/>
      <c r="XBB86" s="21"/>
      <c r="XBC86" s="22"/>
      <c r="XBD86" s="3"/>
      <c r="XBE86" s="5"/>
      <c r="XBF86" s="5"/>
      <c r="XBG86" s="8"/>
      <c r="XBH86" s="10"/>
      <c r="XBI86" s="68"/>
      <c r="XBJ86" s="20"/>
      <c r="XBK86" s="57"/>
      <c r="XBL86" s="21"/>
      <c r="XBM86" s="22"/>
      <c r="XBN86" s="3"/>
      <c r="XBO86" s="5"/>
      <c r="XBP86" s="5"/>
      <c r="XBQ86" s="8"/>
      <c r="XBR86" s="10"/>
      <c r="XBS86" s="68"/>
      <c r="XBT86" s="20"/>
      <c r="XBU86" s="57"/>
      <c r="XBV86" s="21"/>
      <c r="XBW86" s="22"/>
      <c r="XBX86" s="3"/>
      <c r="XBY86" s="5"/>
      <c r="XBZ86" s="5"/>
      <c r="XCA86" s="8"/>
      <c r="XCB86" s="10"/>
      <c r="XCC86" s="68"/>
      <c r="XCD86" s="20"/>
      <c r="XCE86" s="57"/>
      <c r="XCF86" s="21"/>
      <c r="XCG86" s="22"/>
      <c r="XCH86" s="3"/>
      <c r="XCI86" s="5"/>
      <c r="XCJ86" s="5"/>
      <c r="XCK86" s="8"/>
      <c r="XCL86" s="10"/>
      <c r="XCM86" s="68"/>
      <c r="XCN86" s="20"/>
      <c r="XCO86" s="57"/>
      <c r="XCP86" s="21"/>
      <c r="XCQ86" s="22"/>
      <c r="XCR86" s="3"/>
      <c r="XCS86" s="5"/>
      <c r="XCT86" s="5"/>
      <c r="XCU86" s="8"/>
      <c r="XCV86" s="10"/>
      <c r="XCW86" s="68"/>
      <c r="XCX86" s="20"/>
      <c r="XCY86" s="57"/>
      <c r="XCZ86" s="21"/>
      <c r="XDA86" s="22"/>
      <c r="XDB86" s="3"/>
      <c r="XDC86" s="5"/>
      <c r="XDD86" s="5"/>
      <c r="XDE86" s="8"/>
      <c r="XDF86" s="10"/>
      <c r="XDG86" s="68"/>
      <c r="XDH86" s="20"/>
      <c r="XDI86" s="57"/>
      <c r="XDJ86" s="21"/>
      <c r="XDK86" s="22"/>
      <c r="XDL86" s="3"/>
      <c r="XDM86" s="5"/>
      <c r="XDN86" s="5"/>
      <c r="XDO86" s="8"/>
      <c r="XDP86" s="10"/>
      <c r="XDQ86" s="68"/>
      <c r="XDR86" s="20"/>
      <c r="XDS86" s="57"/>
      <c r="XDT86" s="21"/>
      <c r="XDU86" s="22"/>
      <c r="XDV86" s="3"/>
      <c r="XDW86" s="5"/>
      <c r="XDX86" s="5"/>
      <c r="XDY86" s="8"/>
      <c r="XDZ86" s="10"/>
      <c r="XEA86" s="68"/>
      <c r="XEB86" s="20"/>
      <c r="XEC86" s="57"/>
      <c r="XED86" s="21"/>
      <c r="XEE86" s="22"/>
      <c r="XEF86" s="3"/>
      <c r="XEG86" s="5"/>
      <c r="XEH86" s="5"/>
      <c r="XEI86" s="8"/>
      <c r="XEJ86" s="10"/>
      <c r="XEK86" s="68"/>
      <c r="XEL86" s="20"/>
      <c r="XEM86" s="57"/>
      <c r="XEN86" s="21"/>
      <c r="XEO86" s="22"/>
      <c r="XEP86" s="3"/>
      <c r="XEQ86" s="5"/>
      <c r="XER86" s="5"/>
      <c r="XES86" s="8"/>
      <c r="XET86" s="10"/>
      <c r="XEU86" s="68"/>
      <c r="XEV86" s="20"/>
      <c r="XEW86" s="57"/>
      <c r="XEX86" s="21"/>
      <c r="XEY86" s="22"/>
      <c r="XEZ86" s="3"/>
      <c r="XFA86" s="5"/>
      <c r="XFB86" s="5"/>
      <c r="XFC86" s="8"/>
    </row>
    <row r="87" spans="1:16383" s="51" customFormat="1" ht="17.25" customHeight="1">
      <c r="A87" s="47" t="s">
        <v>720</v>
      </c>
      <c r="B87" s="62"/>
      <c r="C87" s="48"/>
      <c r="D87" s="53" t="s">
        <v>107</v>
      </c>
      <c r="E87" s="53"/>
      <c r="F87" s="53"/>
      <c r="G87" s="120"/>
      <c r="H87" s="24"/>
      <c r="I87" s="53"/>
      <c r="J87" s="55" t="e">
        <f>SUM(J88)</f>
        <v>#REF!</v>
      </c>
      <c r="K87" s="193"/>
      <c r="L87" s="50">
        <v>9078.25</v>
      </c>
      <c r="M87" s="17" t="e">
        <f t="shared" si="3"/>
        <v>#REF!</v>
      </c>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row>
    <row r="88" spans="1:16383" ht="51.75" customHeight="1">
      <c r="A88" s="3" t="s">
        <v>721</v>
      </c>
      <c r="B88" s="5" t="s">
        <v>209</v>
      </c>
      <c r="C88" s="5" t="e">
        <f>VLOOKUP($B88,#REF!,2,FALSE)</f>
        <v>#REF!</v>
      </c>
      <c r="D88" s="4" t="e">
        <f>VLOOKUP($B88,#REF!,3,FALSE)</f>
        <v>#REF!</v>
      </c>
      <c r="E88" s="5" t="e">
        <f>VLOOKUP($B88,#REF!,4,FALSE)</f>
        <v>#REF!</v>
      </c>
      <c r="F88" s="68">
        <v>1</v>
      </c>
      <c r="G88" s="120" t="e">
        <f>VLOOKUP($B88,#REF!,13,FALSE)</f>
        <v>#REF!</v>
      </c>
      <c r="H88" s="24" t="e">
        <f>VLOOKUP($B88,#REF!,14,FALSE)</f>
        <v>#REF!</v>
      </c>
      <c r="I88" s="21" t="e">
        <f>G88*H88</f>
        <v>#REF!</v>
      </c>
      <c r="J88" s="22" t="e">
        <f>ROUND(F88*(G88+I88),2)</f>
        <v>#REF!</v>
      </c>
      <c r="K88" s="193" t="s">
        <v>159</v>
      </c>
      <c r="L88" s="25">
        <v>9078.25</v>
      </c>
      <c r="M88" s="17" t="e">
        <f t="shared" si="3"/>
        <v>#REF!</v>
      </c>
    </row>
    <row r="89" spans="1:16383" s="51" customFormat="1">
      <c r="A89" s="138" t="s">
        <v>722</v>
      </c>
      <c r="B89" s="139"/>
      <c r="C89" s="139"/>
      <c r="D89" s="139" t="s">
        <v>673</v>
      </c>
      <c r="E89" s="139"/>
      <c r="F89" s="139"/>
      <c r="G89" s="139"/>
      <c r="H89" s="139"/>
      <c r="I89" s="139"/>
      <c r="J89" s="143" t="e">
        <f>SUM(J90)</f>
        <v>#REF!</v>
      </c>
      <c r="K89" s="192"/>
      <c r="L89" s="51">
        <v>38786.14</v>
      </c>
      <c r="M89" s="17" t="e">
        <f t="shared" si="3"/>
        <v>#REF!</v>
      </c>
    </row>
    <row r="90" spans="1:16383" s="51" customFormat="1">
      <c r="A90" s="3" t="s">
        <v>723</v>
      </c>
      <c r="B90" s="5" t="s">
        <v>153</v>
      </c>
      <c r="C90" s="5" t="e">
        <f>VLOOKUP($B90,#REF!,2,FALSE)</f>
        <v>#REF!</v>
      </c>
      <c r="D90" s="4" t="e">
        <f>VLOOKUP($B90,#REF!,3,FALSE)</f>
        <v>#REF!</v>
      </c>
      <c r="E90" s="5" t="e">
        <f>VLOOKUP($B90,#REF!,4,FALSE)</f>
        <v>#REF!</v>
      </c>
      <c r="F90" s="19">
        <v>2</v>
      </c>
      <c r="G90" s="120" t="e">
        <f>VLOOKUP($B90,#REF!,13,FALSE)</f>
        <v>#REF!</v>
      </c>
      <c r="H90" s="24" t="e">
        <f>VLOOKUP($B90,#REF!,14,FALSE)</f>
        <v>#REF!</v>
      </c>
      <c r="I90" s="21" t="e">
        <f>G90*H90</f>
        <v>#REF!</v>
      </c>
      <c r="J90" s="22" t="e">
        <f>ROUND(F90*(G90+I90),2)</f>
        <v>#REF!</v>
      </c>
      <c r="K90" s="193" t="s">
        <v>159</v>
      </c>
      <c r="L90" s="50">
        <v>38786.14</v>
      </c>
      <c r="M90" s="17" t="e">
        <f t="shared" si="3"/>
        <v>#REF!</v>
      </c>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row>
    <row r="91" spans="1:16383" s="36" customFormat="1">
      <c r="A91" s="324" t="s">
        <v>208</v>
      </c>
      <c r="B91" s="325"/>
      <c r="C91" s="325"/>
      <c r="D91" s="326" t="s">
        <v>346</v>
      </c>
      <c r="E91" s="327"/>
      <c r="F91" s="249"/>
      <c r="G91" s="328"/>
      <c r="H91" s="329"/>
      <c r="I91" s="247"/>
      <c r="J91" s="330" t="e">
        <f>SUM(J92,J99,J117,J130,J149,J158)</f>
        <v>#REF!</v>
      </c>
      <c r="K91" s="306"/>
      <c r="L91" s="306">
        <v>2789975.7600000002</v>
      </c>
      <c r="M91" s="17" t="e">
        <f t="shared" si="3"/>
        <v>#REF!</v>
      </c>
    </row>
    <row r="92" spans="1:16383" s="51" customFormat="1">
      <c r="A92" s="138" t="s">
        <v>675</v>
      </c>
      <c r="B92" s="139"/>
      <c r="C92" s="139"/>
      <c r="D92" s="139" t="s">
        <v>347</v>
      </c>
      <c r="E92" s="139"/>
      <c r="F92" s="139"/>
      <c r="G92" s="139"/>
      <c r="H92" s="139"/>
      <c r="I92" s="139"/>
      <c r="J92" s="143" t="e">
        <f>SUM(J93,J95,J97)</f>
        <v>#REF!</v>
      </c>
      <c r="K92" s="192"/>
      <c r="L92" s="51">
        <v>257248.63999999998</v>
      </c>
      <c r="M92" s="17" t="e">
        <f t="shared" si="3"/>
        <v>#REF!</v>
      </c>
    </row>
    <row r="93" spans="1:16383" s="25" customFormat="1">
      <c r="A93" s="75" t="s">
        <v>728</v>
      </c>
      <c r="B93" s="48"/>
      <c r="C93" s="48"/>
      <c r="D93" s="53" t="s">
        <v>21</v>
      </c>
      <c r="E93" s="53"/>
      <c r="F93" s="53"/>
      <c r="G93" s="120"/>
      <c r="H93" s="24"/>
      <c r="I93" s="53"/>
      <c r="J93" s="76" t="e">
        <f>SUM(J94)</f>
        <v>#REF!</v>
      </c>
      <c r="K93" s="197"/>
      <c r="L93" s="27">
        <v>217428.84</v>
      </c>
      <c r="M93" s="17" t="e">
        <f t="shared" si="3"/>
        <v>#REF!</v>
      </c>
      <c r="N93" s="27"/>
      <c r="O93" s="27"/>
      <c r="P93" s="27"/>
      <c r="Q93" s="27"/>
    </row>
    <row r="94" spans="1:16383" s="25" customFormat="1" ht="181.5" customHeight="1">
      <c r="A94" s="77" t="s">
        <v>729</v>
      </c>
      <c r="B94" s="5" t="s">
        <v>88</v>
      </c>
      <c r="C94" s="5" t="e">
        <f>VLOOKUP($B94,#REF!,2,FALSE)</f>
        <v>#REF!</v>
      </c>
      <c r="D94" s="4" t="e">
        <f>VLOOKUP($B94,#REF!,3,FALSE)</f>
        <v>#REF!</v>
      </c>
      <c r="E94" s="5" t="e">
        <f>VLOOKUP($B94,#REF!,4,FALSE)</f>
        <v>#REF!</v>
      </c>
      <c r="F94" s="19">
        <v>2</v>
      </c>
      <c r="G94" s="120" t="e">
        <f>VLOOKUP($B94,#REF!,13,FALSE)</f>
        <v>#REF!</v>
      </c>
      <c r="H94" s="24" t="e">
        <f>VLOOKUP($B94,#REF!,14,FALSE)</f>
        <v>#REF!</v>
      </c>
      <c r="I94" s="21" t="e">
        <f>G94*H94</f>
        <v>#REF!</v>
      </c>
      <c r="J94" s="22" t="e">
        <f>ROUND(F94*(G94+I94),2)</f>
        <v>#REF!</v>
      </c>
      <c r="K94" s="197" t="s">
        <v>159</v>
      </c>
      <c r="L94" s="27">
        <v>217428.84</v>
      </c>
      <c r="M94" s="17" t="e">
        <f t="shared" si="3"/>
        <v>#REF!</v>
      </c>
      <c r="N94" s="27"/>
      <c r="O94" s="27"/>
      <c r="P94" s="27"/>
      <c r="Q94" s="27"/>
    </row>
    <row r="95" spans="1:16383" s="25" customFormat="1">
      <c r="A95" s="75" t="s">
        <v>730</v>
      </c>
      <c r="B95" s="48"/>
      <c r="C95" s="48"/>
      <c r="D95" s="53" t="s">
        <v>22</v>
      </c>
      <c r="E95" s="53"/>
      <c r="F95" s="53"/>
      <c r="G95" s="120"/>
      <c r="H95" s="24"/>
      <c r="I95" s="53"/>
      <c r="J95" s="76" t="e">
        <f>SUM(J96)</f>
        <v>#REF!</v>
      </c>
      <c r="K95" s="197"/>
      <c r="L95" s="27">
        <v>21864.25</v>
      </c>
      <c r="M95" s="17" t="e">
        <f t="shared" si="3"/>
        <v>#REF!</v>
      </c>
      <c r="N95" s="27"/>
      <c r="O95" s="27"/>
      <c r="P95" s="27"/>
      <c r="Q95" s="27"/>
    </row>
    <row r="96" spans="1:16383" s="25" customFormat="1" ht="108.75" customHeight="1">
      <c r="A96" s="77" t="s">
        <v>731</v>
      </c>
      <c r="B96" s="5" t="s">
        <v>90</v>
      </c>
      <c r="C96" s="5" t="e">
        <f>VLOOKUP($B96,#REF!,2,FALSE)</f>
        <v>#REF!</v>
      </c>
      <c r="D96" s="4" t="e">
        <f>VLOOKUP($B96,#REF!,3,FALSE)</f>
        <v>#REF!</v>
      </c>
      <c r="E96" s="5" t="e">
        <f>VLOOKUP($B96,#REF!,4,FALSE)</f>
        <v>#REF!</v>
      </c>
      <c r="F96" s="19">
        <v>2</v>
      </c>
      <c r="G96" s="120" t="e">
        <f>VLOOKUP($B96,#REF!,13,FALSE)</f>
        <v>#REF!</v>
      </c>
      <c r="H96" s="24" t="e">
        <f>VLOOKUP($B96,#REF!,14,FALSE)</f>
        <v>#REF!</v>
      </c>
      <c r="I96" s="21" t="e">
        <f>G96*H96</f>
        <v>#REF!</v>
      </c>
      <c r="J96" s="22" t="e">
        <f>ROUND(F96*(G96+I96),2)</f>
        <v>#REF!</v>
      </c>
      <c r="K96" s="197" t="s">
        <v>159</v>
      </c>
      <c r="L96" s="27">
        <v>21864.25</v>
      </c>
      <c r="M96" s="17" t="e">
        <f t="shared" si="3"/>
        <v>#REF!</v>
      </c>
      <c r="N96" s="27"/>
      <c r="O96" s="27"/>
      <c r="P96" s="27"/>
      <c r="Q96" s="27"/>
    </row>
    <row r="97" spans="1:16383" s="25" customFormat="1">
      <c r="A97" s="75" t="s">
        <v>732</v>
      </c>
      <c r="B97" s="62"/>
      <c r="C97" s="48"/>
      <c r="D97" s="53" t="s">
        <v>115</v>
      </c>
      <c r="E97" s="53"/>
      <c r="F97" s="53"/>
      <c r="G97" s="120"/>
      <c r="H97" s="24"/>
      <c r="I97" s="53"/>
      <c r="J97" s="76" t="e">
        <f>SUM(J98)</f>
        <v>#REF!</v>
      </c>
      <c r="K97" s="197"/>
      <c r="L97" s="27">
        <v>17955.55</v>
      </c>
      <c r="M97" s="17" t="e">
        <f t="shared" si="3"/>
        <v>#REF!</v>
      </c>
      <c r="N97" s="27"/>
      <c r="O97" s="27"/>
      <c r="P97" s="27"/>
      <c r="Q97" s="27"/>
    </row>
    <row r="98" spans="1:16383" s="73" customFormat="1" ht="48" customHeight="1">
      <c r="A98" s="3" t="s">
        <v>733</v>
      </c>
      <c r="B98" s="5" t="s">
        <v>318</v>
      </c>
      <c r="C98" s="5" t="e">
        <f>VLOOKUP($B98,#REF!,2,FALSE)</f>
        <v>#REF!</v>
      </c>
      <c r="D98" s="4" t="e">
        <f>VLOOKUP($B98,#REF!,3,FALSE)</f>
        <v>#REF!</v>
      </c>
      <c r="E98" s="5" t="e">
        <f>VLOOKUP($B98,#REF!,4,FALSE)</f>
        <v>#REF!</v>
      </c>
      <c r="F98" s="68">
        <v>1</v>
      </c>
      <c r="G98" s="120" t="e">
        <f>VLOOKUP($B98,#REF!,13,FALSE)</f>
        <v>#REF!</v>
      </c>
      <c r="H98" s="24" t="e">
        <f>VLOOKUP($B98,#REF!,14,FALSE)</f>
        <v>#REF!</v>
      </c>
      <c r="I98" s="21" t="e">
        <f>G98*H98</f>
        <v>#REF!</v>
      </c>
      <c r="J98" s="22" t="e">
        <f>ROUND(F98*(G98+I98),2)</f>
        <v>#REF!</v>
      </c>
      <c r="K98" s="194" t="s">
        <v>159</v>
      </c>
      <c r="L98" s="5">
        <v>17955.55</v>
      </c>
      <c r="M98" s="17" t="e">
        <f t="shared" si="3"/>
        <v>#REF!</v>
      </c>
      <c r="N98" s="10"/>
      <c r="O98" s="68"/>
      <c r="P98" s="20"/>
      <c r="Q98" s="57"/>
      <c r="R98" s="21"/>
      <c r="S98" s="22"/>
      <c r="T98" s="3"/>
      <c r="U98" s="5"/>
      <c r="V98" s="5"/>
      <c r="W98" s="8"/>
      <c r="X98" s="10"/>
      <c r="Y98" s="68"/>
      <c r="Z98" s="20"/>
      <c r="AA98" s="57"/>
      <c r="AB98" s="21"/>
      <c r="AC98" s="22"/>
      <c r="AD98" s="3"/>
      <c r="AE98" s="5"/>
      <c r="AF98" s="5"/>
      <c r="AG98" s="8"/>
      <c r="AH98" s="10"/>
      <c r="AI98" s="68"/>
      <c r="AJ98" s="20"/>
      <c r="AK98" s="57"/>
      <c r="AL98" s="21"/>
      <c r="AM98" s="22"/>
      <c r="AN98" s="3"/>
      <c r="AO98" s="5"/>
      <c r="AP98" s="5"/>
      <c r="AQ98" s="8"/>
      <c r="AR98" s="10"/>
      <c r="AS98" s="68"/>
      <c r="AT98" s="20"/>
      <c r="AU98" s="57"/>
      <c r="AV98" s="21"/>
      <c r="AW98" s="22"/>
      <c r="AX98" s="3"/>
      <c r="AY98" s="5"/>
      <c r="AZ98" s="5"/>
      <c r="BA98" s="8"/>
      <c r="BB98" s="10"/>
      <c r="BC98" s="68"/>
      <c r="BD98" s="20"/>
      <c r="BE98" s="57"/>
      <c r="BF98" s="21"/>
      <c r="BG98" s="22"/>
      <c r="BH98" s="3"/>
      <c r="BI98" s="5"/>
      <c r="BJ98" s="5"/>
      <c r="BK98" s="8"/>
      <c r="BL98" s="10"/>
      <c r="BM98" s="68"/>
      <c r="BN98" s="20"/>
      <c r="BO98" s="57"/>
      <c r="BP98" s="21"/>
      <c r="BQ98" s="22"/>
      <c r="BR98" s="3"/>
      <c r="BS98" s="5"/>
      <c r="BT98" s="5"/>
      <c r="BU98" s="8"/>
      <c r="BV98" s="10"/>
      <c r="BW98" s="68"/>
      <c r="BX98" s="20"/>
      <c r="BY98" s="57"/>
      <c r="BZ98" s="21"/>
      <c r="CA98" s="22"/>
      <c r="CB98" s="3"/>
      <c r="CC98" s="5"/>
      <c r="CD98" s="5"/>
      <c r="CE98" s="8"/>
      <c r="CF98" s="10"/>
      <c r="CG98" s="68"/>
      <c r="CH98" s="20"/>
      <c r="CI98" s="57"/>
      <c r="CJ98" s="21"/>
      <c r="CK98" s="22"/>
      <c r="CL98" s="3"/>
      <c r="CM98" s="5"/>
      <c r="CN98" s="5"/>
      <c r="CO98" s="8"/>
      <c r="CP98" s="10"/>
      <c r="CQ98" s="68"/>
      <c r="CR98" s="20"/>
      <c r="CS98" s="57"/>
      <c r="CT98" s="21"/>
      <c r="CU98" s="22"/>
      <c r="CV98" s="3"/>
      <c r="CW98" s="5"/>
      <c r="CX98" s="5"/>
      <c r="CY98" s="8"/>
      <c r="CZ98" s="10"/>
      <c r="DA98" s="68"/>
      <c r="DB98" s="20"/>
      <c r="DC98" s="57"/>
      <c r="DD98" s="21"/>
      <c r="DE98" s="22"/>
      <c r="DF98" s="3"/>
      <c r="DG98" s="5"/>
      <c r="DH98" s="5"/>
      <c r="DI98" s="8"/>
      <c r="DJ98" s="10"/>
      <c r="DK98" s="68"/>
      <c r="DL98" s="20"/>
      <c r="DM98" s="57"/>
      <c r="DN98" s="21"/>
      <c r="DO98" s="22"/>
      <c r="DP98" s="3"/>
      <c r="DQ98" s="5"/>
      <c r="DR98" s="5"/>
      <c r="DS98" s="8"/>
      <c r="DT98" s="10"/>
      <c r="DU98" s="68"/>
      <c r="DV98" s="20"/>
      <c r="DW98" s="57"/>
      <c r="DX98" s="21"/>
      <c r="DY98" s="22"/>
      <c r="DZ98" s="3"/>
      <c r="EA98" s="5"/>
      <c r="EB98" s="5"/>
      <c r="EC98" s="8"/>
      <c r="ED98" s="10"/>
      <c r="EE98" s="68"/>
      <c r="EF98" s="20"/>
      <c r="EG98" s="57"/>
      <c r="EH98" s="21"/>
      <c r="EI98" s="22"/>
      <c r="EJ98" s="3"/>
      <c r="EK98" s="5"/>
      <c r="EL98" s="5"/>
      <c r="EM98" s="8"/>
      <c r="EN98" s="10"/>
      <c r="EO98" s="68"/>
      <c r="EP98" s="20"/>
      <c r="EQ98" s="57"/>
      <c r="ER98" s="21"/>
      <c r="ES98" s="22"/>
      <c r="ET98" s="3"/>
      <c r="EU98" s="5"/>
      <c r="EV98" s="5"/>
      <c r="EW98" s="8"/>
      <c r="EX98" s="10"/>
      <c r="EY98" s="68"/>
      <c r="EZ98" s="20"/>
      <c r="FA98" s="57"/>
      <c r="FB98" s="21"/>
      <c r="FC98" s="22"/>
      <c r="FD98" s="3"/>
      <c r="FE98" s="5"/>
      <c r="FF98" s="5"/>
      <c r="FG98" s="8"/>
      <c r="FH98" s="10"/>
      <c r="FI98" s="68"/>
      <c r="FJ98" s="20"/>
      <c r="FK98" s="57"/>
      <c r="FL98" s="21"/>
      <c r="FM98" s="22"/>
      <c r="FN98" s="3"/>
      <c r="FO98" s="5"/>
      <c r="FP98" s="5"/>
      <c r="FQ98" s="8"/>
      <c r="FR98" s="10"/>
      <c r="FS98" s="68"/>
      <c r="FT98" s="20"/>
      <c r="FU98" s="57"/>
      <c r="FV98" s="21"/>
      <c r="FW98" s="22"/>
      <c r="FX98" s="3"/>
      <c r="FY98" s="5"/>
      <c r="FZ98" s="5"/>
      <c r="GA98" s="8"/>
      <c r="GB98" s="10"/>
      <c r="GC98" s="68"/>
      <c r="GD98" s="20"/>
      <c r="GE98" s="57"/>
      <c r="GF98" s="21"/>
      <c r="GG98" s="22"/>
      <c r="GH98" s="3"/>
      <c r="GI98" s="5"/>
      <c r="GJ98" s="5"/>
      <c r="GK98" s="8"/>
      <c r="GL98" s="10"/>
      <c r="GM98" s="68"/>
      <c r="GN98" s="20"/>
      <c r="GO98" s="57"/>
      <c r="GP98" s="21"/>
      <c r="GQ98" s="22"/>
      <c r="GR98" s="3"/>
      <c r="GS98" s="5"/>
      <c r="GT98" s="5"/>
      <c r="GU98" s="8"/>
      <c r="GV98" s="10"/>
      <c r="GW98" s="68"/>
      <c r="GX98" s="20"/>
      <c r="GY98" s="57"/>
      <c r="GZ98" s="21"/>
      <c r="HA98" s="22"/>
      <c r="HB98" s="3"/>
      <c r="HC98" s="5"/>
      <c r="HD98" s="5"/>
      <c r="HE98" s="8"/>
      <c r="HF98" s="10"/>
      <c r="HG98" s="68"/>
      <c r="HH98" s="20"/>
      <c r="HI98" s="57"/>
      <c r="HJ98" s="21"/>
      <c r="HK98" s="22"/>
      <c r="HL98" s="3"/>
      <c r="HM98" s="5"/>
      <c r="HN98" s="5"/>
      <c r="HO98" s="8"/>
      <c r="HP98" s="10"/>
      <c r="HQ98" s="68"/>
      <c r="HR98" s="20"/>
      <c r="HS98" s="57"/>
      <c r="HT98" s="21"/>
      <c r="HU98" s="22"/>
      <c r="HV98" s="3"/>
      <c r="HW98" s="5"/>
      <c r="HX98" s="5"/>
      <c r="HY98" s="8"/>
      <c r="HZ98" s="10"/>
      <c r="IA98" s="68"/>
      <c r="IB98" s="20"/>
      <c r="IC98" s="57"/>
      <c r="ID98" s="21"/>
      <c r="IE98" s="22"/>
      <c r="IF98" s="3"/>
      <c r="IG98" s="5"/>
      <c r="IH98" s="5"/>
      <c r="II98" s="8"/>
      <c r="IJ98" s="10"/>
      <c r="IK98" s="68"/>
      <c r="IL98" s="20"/>
      <c r="IM98" s="57"/>
      <c r="IN98" s="21"/>
      <c r="IO98" s="22"/>
      <c r="IP98" s="3"/>
      <c r="IQ98" s="5"/>
      <c r="IR98" s="5"/>
      <c r="IS98" s="8"/>
      <c r="IT98" s="10"/>
      <c r="IU98" s="68"/>
      <c r="IV98" s="20"/>
      <c r="IW98" s="57"/>
      <c r="IX98" s="21"/>
      <c r="IY98" s="22"/>
      <c r="IZ98" s="3"/>
      <c r="JA98" s="5"/>
      <c r="JB98" s="5"/>
      <c r="JC98" s="8"/>
      <c r="JD98" s="10"/>
      <c r="JE98" s="68"/>
      <c r="JF98" s="20"/>
      <c r="JG98" s="57"/>
      <c r="JH98" s="21"/>
      <c r="JI98" s="22"/>
      <c r="JJ98" s="3"/>
      <c r="JK98" s="5"/>
      <c r="JL98" s="5"/>
      <c r="JM98" s="8"/>
      <c r="JN98" s="10"/>
      <c r="JO98" s="68"/>
      <c r="JP98" s="20"/>
      <c r="JQ98" s="57"/>
      <c r="JR98" s="21"/>
      <c r="JS98" s="22"/>
      <c r="JT98" s="3"/>
      <c r="JU98" s="5"/>
      <c r="JV98" s="5"/>
      <c r="JW98" s="8"/>
      <c r="JX98" s="10"/>
      <c r="JY98" s="68"/>
      <c r="JZ98" s="20"/>
      <c r="KA98" s="57"/>
      <c r="KB98" s="21"/>
      <c r="KC98" s="22"/>
      <c r="KD98" s="3"/>
      <c r="KE98" s="5"/>
      <c r="KF98" s="5"/>
      <c r="KG98" s="8"/>
      <c r="KH98" s="10"/>
      <c r="KI98" s="68"/>
      <c r="KJ98" s="20"/>
      <c r="KK98" s="57"/>
      <c r="KL98" s="21"/>
      <c r="KM98" s="22"/>
      <c r="KN98" s="3"/>
      <c r="KO98" s="5"/>
      <c r="KP98" s="5"/>
      <c r="KQ98" s="8"/>
      <c r="KR98" s="10"/>
      <c r="KS98" s="68"/>
      <c r="KT98" s="20"/>
      <c r="KU98" s="57"/>
      <c r="KV98" s="21"/>
      <c r="KW98" s="22"/>
      <c r="KX98" s="3"/>
      <c r="KY98" s="5"/>
      <c r="KZ98" s="5"/>
      <c r="LA98" s="8"/>
      <c r="LB98" s="10"/>
      <c r="LC98" s="68"/>
      <c r="LD98" s="20"/>
      <c r="LE98" s="57"/>
      <c r="LF98" s="21"/>
      <c r="LG98" s="22"/>
      <c r="LH98" s="3"/>
      <c r="LI98" s="5"/>
      <c r="LJ98" s="5"/>
      <c r="LK98" s="8"/>
      <c r="LL98" s="10"/>
      <c r="LM98" s="68"/>
      <c r="LN98" s="20"/>
      <c r="LO98" s="57"/>
      <c r="LP98" s="21"/>
      <c r="LQ98" s="22"/>
      <c r="LR98" s="3"/>
      <c r="LS98" s="5"/>
      <c r="LT98" s="5"/>
      <c r="LU98" s="8"/>
      <c r="LV98" s="10"/>
      <c r="LW98" s="68"/>
      <c r="LX98" s="20"/>
      <c r="LY98" s="57"/>
      <c r="LZ98" s="21"/>
      <c r="MA98" s="22"/>
      <c r="MB98" s="3"/>
      <c r="MC98" s="5"/>
      <c r="MD98" s="5"/>
      <c r="ME98" s="8"/>
      <c r="MF98" s="10"/>
      <c r="MG98" s="68"/>
      <c r="MH98" s="20"/>
      <c r="MI98" s="57"/>
      <c r="MJ98" s="21"/>
      <c r="MK98" s="22"/>
      <c r="ML98" s="3"/>
      <c r="MM98" s="5"/>
      <c r="MN98" s="5"/>
      <c r="MO98" s="8"/>
      <c r="MP98" s="10"/>
      <c r="MQ98" s="68"/>
      <c r="MR98" s="20"/>
      <c r="MS98" s="57"/>
      <c r="MT98" s="21"/>
      <c r="MU98" s="22"/>
      <c r="MV98" s="3"/>
      <c r="MW98" s="5"/>
      <c r="MX98" s="5"/>
      <c r="MY98" s="8"/>
      <c r="MZ98" s="10"/>
      <c r="NA98" s="68"/>
      <c r="NB98" s="20"/>
      <c r="NC98" s="57"/>
      <c r="ND98" s="21"/>
      <c r="NE98" s="22"/>
      <c r="NF98" s="3"/>
      <c r="NG98" s="5"/>
      <c r="NH98" s="5"/>
      <c r="NI98" s="8"/>
      <c r="NJ98" s="10"/>
      <c r="NK98" s="68"/>
      <c r="NL98" s="20"/>
      <c r="NM98" s="57"/>
      <c r="NN98" s="21"/>
      <c r="NO98" s="22"/>
      <c r="NP98" s="3"/>
      <c r="NQ98" s="5"/>
      <c r="NR98" s="5"/>
      <c r="NS98" s="8"/>
      <c r="NT98" s="10"/>
      <c r="NU98" s="68"/>
      <c r="NV98" s="20"/>
      <c r="NW98" s="57"/>
      <c r="NX98" s="21"/>
      <c r="NY98" s="22"/>
      <c r="NZ98" s="3"/>
      <c r="OA98" s="5"/>
      <c r="OB98" s="5"/>
      <c r="OC98" s="8"/>
      <c r="OD98" s="10"/>
      <c r="OE98" s="68"/>
      <c r="OF98" s="20"/>
      <c r="OG98" s="57"/>
      <c r="OH98" s="21"/>
      <c r="OI98" s="22"/>
      <c r="OJ98" s="3"/>
      <c r="OK98" s="5"/>
      <c r="OL98" s="5"/>
      <c r="OM98" s="8"/>
      <c r="ON98" s="10"/>
      <c r="OO98" s="68"/>
      <c r="OP98" s="20"/>
      <c r="OQ98" s="57"/>
      <c r="OR98" s="21"/>
      <c r="OS98" s="22"/>
      <c r="OT98" s="3"/>
      <c r="OU98" s="5"/>
      <c r="OV98" s="5"/>
      <c r="OW98" s="8"/>
      <c r="OX98" s="10"/>
      <c r="OY98" s="68"/>
      <c r="OZ98" s="20"/>
      <c r="PA98" s="57"/>
      <c r="PB98" s="21"/>
      <c r="PC98" s="22"/>
      <c r="PD98" s="3"/>
      <c r="PE98" s="5"/>
      <c r="PF98" s="5"/>
      <c r="PG98" s="8"/>
      <c r="PH98" s="10"/>
      <c r="PI98" s="68"/>
      <c r="PJ98" s="20"/>
      <c r="PK98" s="57"/>
      <c r="PL98" s="21"/>
      <c r="PM98" s="22"/>
      <c r="PN98" s="3"/>
      <c r="PO98" s="5"/>
      <c r="PP98" s="5"/>
      <c r="PQ98" s="8"/>
      <c r="PR98" s="10"/>
      <c r="PS98" s="68"/>
      <c r="PT98" s="20"/>
      <c r="PU98" s="57"/>
      <c r="PV98" s="21"/>
      <c r="PW98" s="22"/>
      <c r="PX98" s="3"/>
      <c r="PY98" s="5"/>
      <c r="PZ98" s="5"/>
      <c r="QA98" s="8"/>
      <c r="QB98" s="10"/>
      <c r="QC98" s="68"/>
      <c r="QD98" s="20"/>
      <c r="QE98" s="57"/>
      <c r="QF98" s="21"/>
      <c r="QG98" s="22"/>
      <c r="QH98" s="3"/>
      <c r="QI98" s="5"/>
      <c r="QJ98" s="5"/>
      <c r="QK98" s="8"/>
      <c r="QL98" s="10"/>
      <c r="QM98" s="68"/>
      <c r="QN98" s="20"/>
      <c r="QO98" s="57"/>
      <c r="QP98" s="21"/>
      <c r="QQ98" s="22"/>
      <c r="QR98" s="3"/>
      <c r="QS98" s="5"/>
      <c r="QT98" s="5"/>
      <c r="QU98" s="8"/>
      <c r="QV98" s="10"/>
      <c r="QW98" s="68"/>
      <c r="QX98" s="20"/>
      <c r="QY98" s="57"/>
      <c r="QZ98" s="21"/>
      <c r="RA98" s="22"/>
      <c r="RB98" s="3"/>
      <c r="RC98" s="5"/>
      <c r="RD98" s="5"/>
      <c r="RE98" s="8"/>
      <c r="RF98" s="10"/>
      <c r="RG98" s="68"/>
      <c r="RH98" s="20"/>
      <c r="RI98" s="57"/>
      <c r="RJ98" s="21"/>
      <c r="RK98" s="22"/>
      <c r="RL98" s="3"/>
      <c r="RM98" s="5"/>
      <c r="RN98" s="5"/>
      <c r="RO98" s="8"/>
      <c r="RP98" s="10"/>
      <c r="RQ98" s="68"/>
      <c r="RR98" s="20"/>
      <c r="RS98" s="57"/>
      <c r="RT98" s="21"/>
      <c r="RU98" s="22"/>
      <c r="RV98" s="3"/>
      <c r="RW98" s="5"/>
      <c r="RX98" s="5"/>
      <c r="RY98" s="8"/>
      <c r="RZ98" s="10"/>
      <c r="SA98" s="68"/>
      <c r="SB98" s="20"/>
      <c r="SC98" s="57"/>
      <c r="SD98" s="21"/>
      <c r="SE98" s="22"/>
      <c r="SF98" s="3"/>
      <c r="SG98" s="5"/>
      <c r="SH98" s="5"/>
      <c r="SI98" s="8"/>
      <c r="SJ98" s="10"/>
      <c r="SK98" s="68"/>
      <c r="SL98" s="20"/>
      <c r="SM98" s="57"/>
      <c r="SN98" s="21"/>
      <c r="SO98" s="22"/>
      <c r="SP98" s="3"/>
      <c r="SQ98" s="5"/>
      <c r="SR98" s="5"/>
      <c r="SS98" s="8"/>
      <c r="ST98" s="10"/>
      <c r="SU98" s="68"/>
      <c r="SV98" s="20"/>
      <c r="SW98" s="57"/>
      <c r="SX98" s="21"/>
      <c r="SY98" s="22"/>
      <c r="SZ98" s="3"/>
      <c r="TA98" s="5"/>
      <c r="TB98" s="5"/>
      <c r="TC98" s="8"/>
      <c r="TD98" s="10"/>
      <c r="TE98" s="68"/>
      <c r="TF98" s="20"/>
      <c r="TG98" s="57"/>
      <c r="TH98" s="21"/>
      <c r="TI98" s="22"/>
      <c r="TJ98" s="3"/>
      <c r="TK98" s="5"/>
      <c r="TL98" s="5"/>
      <c r="TM98" s="8"/>
      <c r="TN98" s="10"/>
      <c r="TO98" s="68"/>
      <c r="TP98" s="20"/>
      <c r="TQ98" s="57"/>
      <c r="TR98" s="21"/>
      <c r="TS98" s="22"/>
      <c r="TT98" s="3"/>
      <c r="TU98" s="5"/>
      <c r="TV98" s="5"/>
      <c r="TW98" s="8"/>
      <c r="TX98" s="10"/>
      <c r="TY98" s="68"/>
      <c r="TZ98" s="20"/>
      <c r="UA98" s="57"/>
      <c r="UB98" s="21"/>
      <c r="UC98" s="22"/>
      <c r="UD98" s="3"/>
      <c r="UE98" s="5"/>
      <c r="UF98" s="5"/>
      <c r="UG98" s="8"/>
      <c r="UH98" s="10"/>
      <c r="UI98" s="68"/>
      <c r="UJ98" s="20"/>
      <c r="UK98" s="57"/>
      <c r="UL98" s="21"/>
      <c r="UM98" s="22"/>
      <c r="UN98" s="3"/>
      <c r="UO98" s="5"/>
      <c r="UP98" s="5"/>
      <c r="UQ98" s="8"/>
      <c r="UR98" s="10"/>
      <c r="US98" s="68"/>
      <c r="UT98" s="20"/>
      <c r="UU98" s="57"/>
      <c r="UV98" s="21"/>
      <c r="UW98" s="22"/>
      <c r="UX98" s="3"/>
      <c r="UY98" s="5"/>
      <c r="UZ98" s="5"/>
      <c r="VA98" s="8"/>
      <c r="VB98" s="10"/>
      <c r="VC98" s="68"/>
      <c r="VD98" s="20"/>
      <c r="VE98" s="57"/>
      <c r="VF98" s="21"/>
      <c r="VG98" s="22"/>
      <c r="VH98" s="3"/>
      <c r="VI98" s="5"/>
      <c r="VJ98" s="5"/>
      <c r="VK98" s="8"/>
      <c r="VL98" s="10"/>
      <c r="VM98" s="68"/>
      <c r="VN98" s="20"/>
      <c r="VO98" s="57"/>
      <c r="VP98" s="21"/>
      <c r="VQ98" s="22"/>
      <c r="VR98" s="3"/>
      <c r="VS98" s="5"/>
      <c r="VT98" s="5"/>
      <c r="VU98" s="8"/>
      <c r="VV98" s="10"/>
      <c r="VW98" s="68"/>
      <c r="VX98" s="20"/>
      <c r="VY98" s="57"/>
      <c r="VZ98" s="21"/>
      <c r="WA98" s="22"/>
      <c r="WB98" s="3"/>
      <c r="WC98" s="5"/>
      <c r="WD98" s="5"/>
      <c r="WE98" s="8"/>
      <c r="WF98" s="10"/>
      <c r="WG98" s="68"/>
      <c r="WH98" s="20"/>
      <c r="WI98" s="57"/>
      <c r="WJ98" s="21"/>
      <c r="WK98" s="22"/>
      <c r="WL98" s="3"/>
      <c r="WM98" s="5"/>
      <c r="WN98" s="5"/>
      <c r="WO98" s="8"/>
      <c r="WP98" s="10"/>
      <c r="WQ98" s="68"/>
      <c r="WR98" s="20"/>
      <c r="WS98" s="57"/>
      <c r="WT98" s="21"/>
      <c r="WU98" s="22"/>
      <c r="WV98" s="3"/>
      <c r="WW98" s="5"/>
      <c r="WX98" s="5"/>
      <c r="WY98" s="8"/>
      <c r="WZ98" s="10"/>
      <c r="XA98" s="68"/>
      <c r="XB98" s="20"/>
      <c r="XC98" s="57"/>
      <c r="XD98" s="21"/>
      <c r="XE98" s="22"/>
      <c r="XF98" s="3"/>
      <c r="XG98" s="5"/>
      <c r="XH98" s="5"/>
      <c r="XI98" s="8"/>
      <c r="XJ98" s="10"/>
      <c r="XK98" s="68"/>
      <c r="XL98" s="20"/>
      <c r="XM98" s="57"/>
      <c r="XN98" s="21"/>
      <c r="XO98" s="22"/>
      <c r="XP98" s="3"/>
      <c r="XQ98" s="5"/>
      <c r="XR98" s="5"/>
      <c r="XS98" s="8"/>
      <c r="XT98" s="10"/>
      <c r="XU98" s="68"/>
      <c r="XV98" s="20"/>
      <c r="XW98" s="57"/>
      <c r="XX98" s="21"/>
      <c r="XY98" s="22"/>
      <c r="XZ98" s="3"/>
      <c r="YA98" s="5"/>
      <c r="YB98" s="5"/>
      <c r="YC98" s="8"/>
      <c r="YD98" s="10"/>
      <c r="YE98" s="68"/>
      <c r="YF98" s="20"/>
      <c r="YG98" s="57"/>
      <c r="YH98" s="21"/>
      <c r="YI98" s="22"/>
      <c r="YJ98" s="3"/>
      <c r="YK98" s="5"/>
      <c r="YL98" s="5"/>
      <c r="YM98" s="8"/>
      <c r="YN98" s="10"/>
      <c r="YO98" s="68"/>
      <c r="YP98" s="20"/>
      <c r="YQ98" s="57"/>
      <c r="YR98" s="21"/>
      <c r="YS98" s="22"/>
      <c r="YT98" s="3"/>
      <c r="YU98" s="5"/>
      <c r="YV98" s="5"/>
      <c r="YW98" s="8"/>
      <c r="YX98" s="10"/>
      <c r="YY98" s="68"/>
      <c r="YZ98" s="20"/>
      <c r="ZA98" s="57"/>
      <c r="ZB98" s="21"/>
      <c r="ZC98" s="22"/>
      <c r="ZD98" s="3"/>
      <c r="ZE98" s="5"/>
      <c r="ZF98" s="5"/>
      <c r="ZG98" s="8"/>
      <c r="ZH98" s="10"/>
      <c r="ZI98" s="68"/>
      <c r="ZJ98" s="20"/>
      <c r="ZK98" s="57"/>
      <c r="ZL98" s="21"/>
      <c r="ZM98" s="22"/>
      <c r="ZN98" s="3"/>
      <c r="ZO98" s="5"/>
      <c r="ZP98" s="5"/>
      <c r="ZQ98" s="8"/>
      <c r="ZR98" s="10"/>
      <c r="ZS98" s="68"/>
      <c r="ZT98" s="20"/>
      <c r="ZU98" s="57"/>
      <c r="ZV98" s="21"/>
      <c r="ZW98" s="22"/>
      <c r="ZX98" s="3"/>
      <c r="ZY98" s="5"/>
      <c r="ZZ98" s="5"/>
      <c r="AAA98" s="8"/>
      <c r="AAB98" s="10"/>
      <c r="AAC98" s="68"/>
      <c r="AAD98" s="20"/>
      <c r="AAE98" s="57"/>
      <c r="AAF98" s="21"/>
      <c r="AAG98" s="22"/>
      <c r="AAH98" s="3"/>
      <c r="AAI98" s="5"/>
      <c r="AAJ98" s="5"/>
      <c r="AAK98" s="8"/>
      <c r="AAL98" s="10"/>
      <c r="AAM98" s="68"/>
      <c r="AAN98" s="20"/>
      <c r="AAO98" s="57"/>
      <c r="AAP98" s="21"/>
      <c r="AAQ98" s="22"/>
      <c r="AAR98" s="3"/>
      <c r="AAS98" s="5"/>
      <c r="AAT98" s="5"/>
      <c r="AAU98" s="8"/>
      <c r="AAV98" s="10"/>
      <c r="AAW98" s="68"/>
      <c r="AAX98" s="20"/>
      <c r="AAY98" s="57"/>
      <c r="AAZ98" s="21"/>
      <c r="ABA98" s="22"/>
      <c r="ABB98" s="3"/>
      <c r="ABC98" s="5"/>
      <c r="ABD98" s="5"/>
      <c r="ABE98" s="8"/>
      <c r="ABF98" s="10"/>
      <c r="ABG98" s="68"/>
      <c r="ABH98" s="20"/>
      <c r="ABI98" s="57"/>
      <c r="ABJ98" s="21"/>
      <c r="ABK98" s="22"/>
      <c r="ABL98" s="3"/>
      <c r="ABM98" s="5"/>
      <c r="ABN98" s="5"/>
      <c r="ABO98" s="8"/>
      <c r="ABP98" s="10"/>
      <c r="ABQ98" s="68"/>
      <c r="ABR98" s="20"/>
      <c r="ABS98" s="57"/>
      <c r="ABT98" s="21"/>
      <c r="ABU98" s="22"/>
      <c r="ABV98" s="3"/>
      <c r="ABW98" s="5"/>
      <c r="ABX98" s="5"/>
      <c r="ABY98" s="8"/>
      <c r="ABZ98" s="10"/>
      <c r="ACA98" s="68"/>
      <c r="ACB98" s="20"/>
      <c r="ACC98" s="57"/>
      <c r="ACD98" s="21"/>
      <c r="ACE98" s="22"/>
      <c r="ACF98" s="3"/>
      <c r="ACG98" s="5"/>
      <c r="ACH98" s="5"/>
      <c r="ACI98" s="8"/>
      <c r="ACJ98" s="10"/>
      <c r="ACK98" s="68"/>
      <c r="ACL98" s="20"/>
      <c r="ACM98" s="57"/>
      <c r="ACN98" s="21"/>
      <c r="ACO98" s="22"/>
      <c r="ACP98" s="3"/>
      <c r="ACQ98" s="5"/>
      <c r="ACR98" s="5"/>
      <c r="ACS98" s="8"/>
      <c r="ACT98" s="10"/>
      <c r="ACU98" s="68"/>
      <c r="ACV98" s="20"/>
      <c r="ACW98" s="57"/>
      <c r="ACX98" s="21"/>
      <c r="ACY98" s="22"/>
      <c r="ACZ98" s="3"/>
      <c r="ADA98" s="5"/>
      <c r="ADB98" s="5"/>
      <c r="ADC98" s="8"/>
      <c r="ADD98" s="10"/>
      <c r="ADE98" s="68"/>
      <c r="ADF98" s="20"/>
      <c r="ADG98" s="57"/>
      <c r="ADH98" s="21"/>
      <c r="ADI98" s="22"/>
      <c r="ADJ98" s="3"/>
      <c r="ADK98" s="5"/>
      <c r="ADL98" s="5"/>
      <c r="ADM98" s="8"/>
      <c r="ADN98" s="10"/>
      <c r="ADO98" s="68"/>
      <c r="ADP98" s="20"/>
      <c r="ADQ98" s="57"/>
      <c r="ADR98" s="21"/>
      <c r="ADS98" s="22"/>
      <c r="ADT98" s="3"/>
      <c r="ADU98" s="5"/>
      <c r="ADV98" s="5"/>
      <c r="ADW98" s="8"/>
      <c r="ADX98" s="10"/>
      <c r="ADY98" s="68"/>
      <c r="ADZ98" s="20"/>
      <c r="AEA98" s="57"/>
      <c r="AEB98" s="21"/>
      <c r="AEC98" s="22"/>
      <c r="AED98" s="3"/>
      <c r="AEE98" s="5"/>
      <c r="AEF98" s="5"/>
      <c r="AEG98" s="8"/>
      <c r="AEH98" s="10"/>
      <c r="AEI98" s="68"/>
      <c r="AEJ98" s="20"/>
      <c r="AEK98" s="57"/>
      <c r="AEL98" s="21"/>
      <c r="AEM98" s="22"/>
      <c r="AEN98" s="3"/>
      <c r="AEO98" s="5"/>
      <c r="AEP98" s="5"/>
      <c r="AEQ98" s="8"/>
      <c r="AER98" s="10"/>
      <c r="AES98" s="68"/>
      <c r="AET98" s="20"/>
      <c r="AEU98" s="57"/>
      <c r="AEV98" s="21"/>
      <c r="AEW98" s="22"/>
      <c r="AEX98" s="3"/>
      <c r="AEY98" s="5"/>
      <c r="AEZ98" s="5"/>
      <c r="AFA98" s="8"/>
      <c r="AFB98" s="10"/>
      <c r="AFC98" s="68"/>
      <c r="AFD98" s="20"/>
      <c r="AFE98" s="57"/>
      <c r="AFF98" s="21"/>
      <c r="AFG98" s="22"/>
      <c r="AFH98" s="3"/>
      <c r="AFI98" s="5"/>
      <c r="AFJ98" s="5"/>
      <c r="AFK98" s="8"/>
      <c r="AFL98" s="10"/>
      <c r="AFM98" s="68"/>
      <c r="AFN98" s="20"/>
      <c r="AFO98" s="57"/>
      <c r="AFP98" s="21"/>
      <c r="AFQ98" s="22"/>
      <c r="AFR98" s="3"/>
      <c r="AFS98" s="5"/>
      <c r="AFT98" s="5"/>
      <c r="AFU98" s="8"/>
      <c r="AFV98" s="10"/>
      <c r="AFW98" s="68"/>
      <c r="AFX98" s="20"/>
      <c r="AFY98" s="57"/>
      <c r="AFZ98" s="21"/>
      <c r="AGA98" s="22"/>
      <c r="AGB98" s="3"/>
      <c r="AGC98" s="5"/>
      <c r="AGD98" s="5"/>
      <c r="AGE98" s="8"/>
      <c r="AGF98" s="10"/>
      <c r="AGG98" s="68"/>
      <c r="AGH98" s="20"/>
      <c r="AGI98" s="57"/>
      <c r="AGJ98" s="21"/>
      <c r="AGK98" s="22"/>
      <c r="AGL98" s="3"/>
      <c r="AGM98" s="5"/>
      <c r="AGN98" s="5"/>
      <c r="AGO98" s="8"/>
      <c r="AGP98" s="10"/>
      <c r="AGQ98" s="68"/>
      <c r="AGR98" s="20"/>
      <c r="AGS98" s="57"/>
      <c r="AGT98" s="21"/>
      <c r="AGU98" s="22"/>
      <c r="AGV98" s="3"/>
      <c r="AGW98" s="5"/>
      <c r="AGX98" s="5"/>
      <c r="AGY98" s="8"/>
      <c r="AGZ98" s="10"/>
      <c r="AHA98" s="68"/>
      <c r="AHB98" s="20"/>
      <c r="AHC98" s="57"/>
      <c r="AHD98" s="21"/>
      <c r="AHE98" s="22"/>
      <c r="AHF98" s="3"/>
      <c r="AHG98" s="5"/>
      <c r="AHH98" s="5"/>
      <c r="AHI98" s="8"/>
      <c r="AHJ98" s="10"/>
      <c r="AHK98" s="68"/>
      <c r="AHL98" s="20"/>
      <c r="AHM98" s="57"/>
      <c r="AHN98" s="21"/>
      <c r="AHO98" s="22"/>
      <c r="AHP98" s="3"/>
      <c r="AHQ98" s="5"/>
      <c r="AHR98" s="5"/>
      <c r="AHS98" s="8"/>
      <c r="AHT98" s="10"/>
      <c r="AHU98" s="68"/>
      <c r="AHV98" s="20"/>
      <c r="AHW98" s="57"/>
      <c r="AHX98" s="21"/>
      <c r="AHY98" s="22"/>
      <c r="AHZ98" s="3"/>
      <c r="AIA98" s="5"/>
      <c r="AIB98" s="5"/>
      <c r="AIC98" s="8"/>
      <c r="AID98" s="10"/>
      <c r="AIE98" s="68"/>
      <c r="AIF98" s="20"/>
      <c r="AIG98" s="57"/>
      <c r="AIH98" s="21"/>
      <c r="AII98" s="22"/>
      <c r="AIJ98" s="3"/>
      <c r="AIK98" s="5"/>
      <c r="AIL98" s="5"/>
      <c r="AIM98" s="8"/>
      <c r="AIN98" s="10"/>
      <c r="AIO98" s="68"/>
      <c r="AIP98" s="20"/>
      <c r="AIQ98" s="57"/>
      <c r="AIR98" s="21"/>
      <c r="AIS98" s="22"/>
      <c r="AIT98" s="3"/>
      <c r="AIU98" s="5"/>
      <c r="AIV98" s="5"/>
      <c r="AIW98" s="8"/>
      <c r="AIX98" s="10"/>
      <c r="AIY98" s="68"/>
      <c r="AIZ98" s="20"/>
      <c r="AJA98" s="57"/>
      <c r="AJB98" s="21"/>
      <c r="AJC98" s="22"/>
      <c r="AJD98" s="3"/>
      <c r="AJE98" s="5"/>
      <c r="AJF98" s="5"/>
      <c r="AJG98" s="8"/>
      <c r="AJH98" s="10"/>
      <c r="AJI98" s="68"/>
      <c r="AJJ98" s="20"/>
      <c r="AJK98" s="57"/>
      <c r="AJL98" s="21"/>
      <c r="AJM98" s="22"/>
      <c r="AJN98" s="3"/>
      <c r="AJO98" s="5"/>
      <c r="AJP98" s="5"/>
      <c r="AJQ98" s="8"/>
      <c r="AJR98" s="10"/>
      <c r="AJS98" s="68"/>
      <c r="AJT98" s="20"/>
      <c r="AJU98" s="57"/>
      <c r="AJV98" s="21"/>
      <c r="AJW98" s="22"/>
      <c r="AJX98" s="3"/>
      <c r="AJY98" s="5"/>
      <c r="AJZ98" s="5"/>
      <c r="AKA98" s="8"/>
      <c r="AKB98" s="10"/>
      <c r="AKC98" s="68"/>
      <c r="AKD98" s="20"/>
      <c r="AKE98" s="57"/>
      <c r="AKF98" s="21"/>
      <c r="AKG98" s="22"/>
      <c r="AKH98" s="3"/>
      <c r="AKI98" s="5"/>
      <c r="AKJ98" s="5"/>
      <c r="AKK98" s="8"/>
      <c r="AKL98" s="10"/>
      <c r="AKM98" s="68"/>
      <c r="AKN98" s="20"/>
      <c r="AKO98" s="57"/>
      <c r="AKP98" s="21"/>
      <c r="AKQ98" s="22"/>
      <c r="AKR98" s="3"/>
      <c r="AKS98" s="5"/>
      <c r="AKT98" s="5"/>
      <c r="AKU98" s="8"/>
      <c r="AKV98" s="10"/>
      <c r="AKW98" s="68"/>
      <c r="AKX98" s="20"/>
      <c r="AKY98" s="57"/>
      <c r="AKZ98" s="21"/>
      <c r="ALA98" s="22"/>
      <c r="ALB98" s="3"/>
      <c r="ALC98" s="5"/>
      <c r="ALD98" s="5"/>
      <c r="ALE98" s="8"/>
      <c r="ALF98" s="10"/>
      <c r="ALG98" s="68"/>
      <c r="ALH98" s="20"/>
      <c r="ALI98" s="57"/>
      <c r="ALJ98" s="21"/>
      <c r="ALK98" s="22"/>
      <c r="ALL98" s="3"/>
      <c r="ALM98" s="5"/>
      <c r="ALN98" s="5"/>
      <c r="ALO98" s="8"/>
      <c r="ALP98" s="10"/>
      <c r="ALQ98" s="68"/>
      <c r="ALR98" s="20"/>
      <c r="ALS98" s="57"/>
      <c r="ALT98" s="21"/>
      <c r="ALU98" s="22"/>
      <c r="ALV98" s="3"/>
      <c r="ALW98" s="5"/>
      <c r="ALX98" s="5"/>
      <c r="ALY98" s="8"/>
      <c r="ALZ98" s="10"/>
      <c r="AMA98" s="68"/>
      <c r="AMB98" s="20"/>
      <c r="AMC98" s="57"/>
      <c r="AMD98" s="21"/>
      <c r="AME98" s="22"/>
      <c r="AMF98" s="3"/>
      <c r="AMG98" s="5"/>
      <c r="AMH98" s="5"/>
      <c r="AMI98" s="8"/>
      <c r="AMJ98" s="10"/>
      <c r="AMK98" s="68"/>
      <c r="AML98" s="20"/>
      <c r="AMM98" s="57"/>
      <c r="AMN98" s="21"/>
      <c r="AMO98" s="22"/>
      <c r="AMP98" s="3"/>
      <c r="AMQ98" s="5"/>
      <c r="AMR98" s="5"/>
      <c r="AMS98" s="8"/>
      <c r="AMT98" s="10"/>
      <c r="AMU98" s="68"/>
      <c r="AMV98" s="20"/>
      <c r="AMW98" s="57"/>
      <c r="AMX98" s="21"/>
      <c r="AMY98" s="22"/>
      <c r="AMZ98" s="3"/>
      <c r="ANA98" s="5"/>
      <c r="ANB98" s="5"/>
      <c r="ANC98" s="8"/>
      <c r="AND98" s="10"/>
      <c r="ANE98" s="68"/>
      <c r="ANF98" s="20"/>
      <c r="ANG98" s="57"/>
      <c r="ANH98" s="21"/>
      <c r="ANI98" s="22"/>
      <c r="ANJ98" s="3"/>
      <c r="ANK98" s="5"/>
      <c r="ANL98" s="5"/>
      <c r="ANM98" s="8"/>
      <c r="ANN98" s="10"/>
      <c r="ANO98" s="68"/>
      <c r="ANP98" s="20"/>
      <c r="ANQ98" s="57"/>
      <c r="ANR98" s="21"/>
      <c r="ANS98" s="22"/>
      <c r="ANT98" s="3"/>
      <c r="ANU98" s="5"/>
      <c r="ANV98" s="5"/>
      <c r="ANW98" s="8"/>
      <c r="ANX98" s="10"/>
      <c r="ANY98" s="68"/>
      <c r="ANZ98" s="20"/>
      <c r="AOA98" s="57"/>
      <c r="AOB98" s="21"/>
      <c r="AOC98" s="22"/>
      <c r="AOD98" s="3"/>
      <c r="AOE98" s="5"/>
      <c r="AOF98" s="5"/>
      <c r="AOG98" s="8"/>
      <c r="AOH98" s="10"/>
      <c r="AOI98" s="68"/>
      <c r="AOJ98" s="20"/>
      <c r="AOK98" s="57"/>
      <c r="AOL98" s="21"/>
      <c r="AOM98" s="22"/>
      <c r="AON98" s="3"/>
      <c r="AOO98" s="5"/>
      <c r="AOP98" s="5"/>
      <c r="AOQ98" s="8"/>
      <c r="AOR98" s="10"/>
      <c r="AOS98" s="68"/>
      <c r="AOT98" s="20"/>
      <c r="AOU98" s="57"/>
      <c r="AOV98" s="21"/>
      <c r="AOW98" s="22"/>
      <c r="AOX98" s="3"/>
      <c r="AOY98" s="5"/>
      <c r="AOZ98" s="5"/>
      <c r="APA98" s="8"/>
      <c r="APB98" s="10"/>
      <c r="APC98" s="68"/>
      <c r="APD98" s="20"/>
      <c r="APE98" s="57"/>
      <c r="APF98" s="21"/>
      <c r="APG98" s="22"/>
      <c r="APH98" s="3"/>
      <c r="API98" s="5"/>
      <c r="APJ98" s="5"/>
      <c r="APK98" s="8"/>
      <c r="APL98" s="10"/>
      <c r="APM98" s="68"/>
      <c r="APN98" s="20"/>
      <c r="APO98" s="57"/>
      <c r="APP98" s="21"/>
      <c r="APQ98" s="22"/>
      <c r="APR98" s="3"/>
      <c r="APS98" s="5"/>
      <c r="APT98" s="5"/>
      <c r="APU98" s="8"/>
      <c r="APV98" s="10"/>
      <c r="APW98" s="68"/>
      <c r="APX98" s="20"/>
      <c r="APY98" s="57"/>
      <c r="APZ98" s="21"/>
      <c r="AQA98" s="22"/>
      <c r="AQB98" s="3"/>
      <c r="AQC98" s="5"/>
      <c r="AQD98" s="5"/>
      <c r="AQE98" s="8"/>
      <c r="AQF98" s="10"/>
      <c r="AQG98" s="68"/>
      <c r="AQH98" s="20"/>
      <c r="AQI98" s="57"/>
      <c r="AQJ98" s="21"/>
      <c r="AQK98" s="22"/>
      <c r="AQL98" s="3"/>
      <c r="AQM98" s="5"/>
      <c r="AQN98" s="5"/>
      <c r="AQO98" s="8"/>
      <c r="AQP98" s="10"/>
      <c r="AQQ98" s="68"/>
      <c r="AQR98" s="20"/>
      <c r="AQS98" s="57"/>
      <c r="AQT98" s="21"/>
      <c r="AQU98" s="22"/>
      <c r="AQV98" s="3"/>
      <c r="AQW98" s="5"/>
      <c r="AQX98" s="5"/>
      <c r="AQY98" s="8"/>
      <c r="AQZ98" s="10"/>
      <c r="ARA98" s="68"/>
      <c r="ARB98" s="20"/>
      <c r="ARC98" s="57"/>
      <c r="ARD98" s="21"/>
      <c r="ARE98" s="22"/>
      <c r="ARF98" s="3"/>
      <c r="ARG98" s="5"/>
      <c r="ARH98" s="5"/>
      <c r="ARI98" s="8"/>
      <c r="ARJ98" s="10"/>
      <c r="ARK98" s="68"/>
      <c r="ARL98" s="20"/>
      <c r="ARM98" s="57"/>
      <c r="ARN98" s="21"/>
      <c r="ARO98" s="22"/>
      <c r="ARP98" s="3"/>
      <c r="ARQ98" s="5"/>
      <c r="ARR98" s="5"/>
      <c r="ARS98" s="8"/>
      <c r="ART98" s="10"/>
      <c r="ARU98" s="68"/>
      <c r="ARV98" s="20"/>
      <c r="ARW98" s="57"/>
      <c r="ARX98" s="21"/>
      <c r="ARY98" s="22"/>
      <c r="ARZ98" s="3"/>
      <c r="ASA98" s="5"/>
      <c r="ASB98" s="5"/>
      <c r="ASC98" s="8"/>
      <c r="ASD98" s="10"/>
      <c r="ASE98" s="68"/>
      <c r="ASF98" s="20"/>
      <c r="ASG98" s="57"/>
      <c r="ASH98" s="21"/>
      <c r="ASI98" s="22"/>
      <c r="ASJ98" s="3"/>
      <c r="ASK98" s="5"/>
      <c r="ASL98" s="5"/>
      <c r="ASM98" s="8"/>
      <c r="ASN98" s="10"/>
      <c r="ASO98" s="68"/>
      <c r="ASP98" s="20"/>
      <c r="ASQ98" s="57"/>
      <c r="ASR98" s="21"/>
      <c r="ASS98" s="22"/>
      <c r="AST98" s="3"/>
      <c r="ASU98" s="5"/>
      <c r="ASV98" s="5"/>
      <c r="ASW98" s="8"/>
      <c r="ASX98" s="10"/>
      <c r="ASY98" s="68"/>
      <c r="ASZ98" s="20"/>
      <c r="ATA98" s="57"/>
      <c r="ATB98" s="21"/>
      <c r="ATC98" s="22"/>
      <c r="ATD98" s="3"/>
      <c r="ATE98" s="5"/>
      <c r="ATF98" s="5"/>
      <c r="ATG98" s="8"/>
      <c r="ATH98" s="10"/>
      <c r="ATI98" s="68"/>
      <c r="ATJ98" s="20"/>
      <c r="ATK98" s="57"/>
      <c r="ATL98" s="21"/>
      <c r="ATM98" s="22"/>
      <c r="ATN98" s="3"/>
      <c r="ATO98" s="5"/>
      <c r="ATP98" s="5"/>
      <c r="ATQ98" s="8"/>
      <c r="ATR98" s="10"/>
      <c r="ATS98" s="68"/>
      <c r="ATT98" s="20"/>
      <c r="ATU98" s="57"/>
      <c r="ATV98" s="21"/>
      <c r="ATW98" s="22"/>
      <c r="ATX98" s="3"/>
      <c r="ATY98" s="5"/>
      <c r="ATZ98" s="5"/>
      <c r="AUA98" s="8"/>
      <c r="AUB98" s="10"/>
      <c r="AUC98" s="68"/>
      <c r="AUD98" s="20"/>
      <c r="AUE98" s="57"/>
      <c r="AUF98" s="21"/>
      <c r="AUG98" s="22"/>
      <c r="AUH98" s="3"/>
      <c r="AUI98" s="5"/>
      <c r="AUJ98" s="5"/>
      <c r="AUK98" s="8"/>
      <c r="AUL98" s="10"/>
      <c r="AUM98" s="68"/>
      <c r="AUN98" s="20"/>
      <c r="AUO98" s="57"/>
      <c r="AUP98" s="21"/>
      <c r="AUQ98" s="22"/>
      <c r="AUR98" s="3"/>
      <c r="AUS98" s="5"/>
      <c r="AUT98" s="5"/>
      <c r="AUU98" s="8"/>
      <c r="AUV98" s="10"/>
      <c r="AUW98" s="68"/>
      <c r="AUX98" s="20"/>
      <c r="AUY98" s="57"/>
      <c r="AUZ98" s="21"/>
      <c r="AVA98" s="22"/>
      <c r="AVB98" s="3"/>
      <c r="AVC98" s="5"/>
      <c r="AVD98" s="5"/>
      <c r="AVE98" s="8"/>
      <c r="AVF98" s="10"/>
      <c r="AVG98" s="68"/>
      <c r="AVH98" s="20"/>
      <c r="AVI98" s="57"/>
      <c r="AVJ98" s="21"/>
      <c r="AVK98" s="22"/>
      <c r="AVL98" s="3"/>
      <c r="AVM98" s="5"/>
      <c r="AVN98" s="5"/>
      <c r="AVO98" s="8"/>
      <c r="AVP98" s="10"/>
      <c r="AVQ98" s="68"/>
      <c r="AVR98" s="20"/>
      <c r="AVS98" s="57"/>
      <c r="AVT98" s="21"/>
      <c r="AVU98" s="22"/>
      <c r="AVV98" s="3"/>
      <c r="AVW98" s="5"/>
      <c r="AVX98" s="5"/>
      <c r="AVY98" s="8"/>
      <c r="AVZ98" s="10"/>
      <c r="AWA98" s="68"/>
      <c r="AWB98" s="20"/>
      <c r="AWC98" s="57"/>
      <c r="AWD98" s="21"/>
      <c r="AWE98" s="22"/>
      <c r="AWF98" s="3"/>
      <c r="AWG98" s="5"/>
      <c r="AWH98" s="5"/>
      <c r="AWI98" s="8"/>
      <c r="AWJ98" s="10"/>
      <c r="AWK98" s="68"/>
      <c r="AWL98" s="20"/>
      <c r="AWM98" s="57"/>
      <c r="AWN98" s="21"/>
      <c r="AWO98" s="22"/>
      <c r="AWP98" s="3"/>
      <c r="AWQ98" s="5"/>
      <c r="AWR98" s="5"/>
      <c r="AWS98" s="8"/>
      <c r="AWT98" s="10"/>
      <c r="AWU98" s="68"/>
      <c r="AWV98" s="20"/>
      <c r="AWW98" s="57"/>
      <c r="AWX98" s="21"/>
      <c r="AWY98" s="22"/>
      <c r="AWZ98" s="3"/>
      <c r="AXA98" s="5"/>
      <c r="AXB98" s="5"/>
      <c r="AXC98" s="8"/>
      <c r="AXD98" s="10"/>
      <c r="AXE98" s="68"/>
      <c r="AXF98" s="20"/>
      <c r="AXG98" s="57"/>
      <c r="AXH98" s="21"/>
      <c r="AXI98" s="22"/>
      <c r="AXJ98" s="3"/>
      <c r="AXK98" s="5"/>
      <c r="AXL98" s="5"/>
      <c r="AXM98" s="8"/>
      <c r="AXN98" s="10"/>
      <c r="AXO98" s="68"/>
      <c r="AXP98" s="20"/>
      <c r="AXQ98" s="57"/>
      <c r="AXR98" s="21"/>
      <c r="AXS98" s="22"/>
      <c r="AXT98" s="3"/>
      <c r="AXU98" s="5"/>
      <c r="AXV98" s="5"/>
      <c r="AXW98" s="8"/>
      <c r="AXX98" s="10"/>
      <c r="AXY98" s="68"/>
      <c r="AXZ98" s="20"/>
      <c r="AYA98" s="57"/>
      <c r="AYB98" s="21"/>
      <c r="AYC98" s="22"/>
      <c r="AYD98" s="3"/>
      <c r="AYE98" s="5"/>
      <c r="AYF98" s="5"/>
      <c r="AYG98" s="8"/>
      <c r="AYH98" s="10"/>
      <c r="AYI98" s="68"/>
      <c r="AYJ98" s="20"/>
      <c r="AYK98" s="57"/>
      <c r="AYL98" s="21"/>
      <c r="AYM98" s="22"/>
      <c r="AYN98" s="3"/>
      <c r="AYO98" s="5"/>
      <c r="AYP98" s="5"/>
      <c r="AYQ98" s="8"/>
      <c r="AYR98" s="10"/>
      <c r="AYS98" s="68"/>
      <c r="AYT98" s="20"/>
      <c r="AYU98" s="57"/>
      <c r="AYV98" s="21"/>
      <c r="AYW98" s="22"/>
      <c r="AYX98" s="3"/>
      <c r="AYY98" s="5"/>
      <c r="AYZ98" s="5"/>
      <c r="AZA98" s="8"/>
      <c r="AZB98" s="10"/>
      <c r="AZC98" s="68"/>
      <c r="AZD98" s="20"/>
      <c r="AZE98" s="57"/>
      <c r="AZF98" s="21"/>
      <c r="AZG98" s="22"/>
      <c r="AZH98" s="3"/>
      <c r="AZI98" s="5"/>
      <c r="AZJ98" s="5"/>
      <c r="AZK98" s="8"/>
      <c r="AZL98" s="10"/>
      <c r="AZM98" s="68"/>
      <c r="AZN98" s="20"/>
      <c r="AZO98" s="57"/>
      <c r="AZP98" s="21"/>
      <c r="AZQ98" s="22"/>
      <c r="AZR98" s="3"/>
      <c r="AZS98" s="5"/>
      <c r="AZT98" s="5"/>
      <c r="AZU98" s="8"/>
      <c r="AZV98" s="10"/>
      <c r="AZW98" s="68"/>
      <c r="AZX98" s="20"/>
      <c r="AZY98" s="57"/>
      <c r="AZZ98" s="21"/>
      <c r="BAA98" s="22"/>
      <c r="BAB98" s="3"/>
      <c r="BAC98" s="5"/>
      <c r="BAD98" s="5"/>
      <c r="BAE98" s="8"/>
      <c r="BAF98" s="10"/>
      <c r="BAG98" s="68"/>
      <c r="BAH98" s="20"/>
      <c r="BAI98" s="57"/>
      <c r="BAJ98" s="21"/>
      <c r="BAK98" s="22"/>
      <c r="BAL98" s="3"/>
      <c r="BAM98" s="5"/>
      <c r="BAN98" s="5"/>
      <c r="BAO98" s="8"/>
      <c r="BAP98" s="10"/>
      <c r="BAQ98" s="68"/>
      <c r="BAR98" s="20"/>
      <c r="BAS98" s="57"/>
      <c r="BAT98" s="21"/>
      <c r="BAU98" s="22"/>
      <c r="BAV98" s="3"/>
      <c r="BAW98" s="5"/>
      <c r="BAX98" s="5"/>
      <c r="BAY98" s="8"/>
      <c r="BAZ98" s="10"/>
      <c r="BBA98" s="68"/>
      <c r="BBB98" s="20"/>
      <c r="BBC98" s="57"/>
      <c r="BBD98" s="21"/>
      <c r="BBE98" s="22"/>
      <c r="BBF98" s="3"/>
      <c r="BBG98" s="5"/>
      <c r="BBH98" s="5"/>
      <c r="BBI98" s="8"/>
      <c r="BBJ98" s="10"/>
      <c r="BBK98" s="68"/>
      <c r="BBL98" s="20"/>
      <c r="BBM98" s="57"/>
      <c r="BBN98" s="21"/>
      <c r="BBO98" s="22"/>
      <c r="BBP98" s="3"/>
      <c r="BBQ98" s="5"/>
      <c r="BBR98" s="5"/>
      <c r="BBS98" s="8"/>
      <c r="BBT98" s="10"/>
      <c r="BBU98" s="68"/>
      <c r="BBV98" s="20"/>
      <c r="BBW98" s="57"/>
      <c r="BBX98" s="21"/>
      <c r="BBY98" s="22"/>
      <c r="BBZ98" s="3"/>
      <c r="BCA98" s="5"/>
      <c r="BCB98" s="5"/>
      <c r="BCC98" s="8"/>
      <c r="BCD98" s="10"/>
      <c r="BCE98" s="68"/>
      <c r="BCF98" s="20"/>
      <c r="BCG98" s="57"/>
      <c r="BCH98" s="21"/>
      <c r="BCI98" s="22"/>
      <c r="BCJ98" s="3"/>
      <c r="BCK98" s="5"/>
      <c r="BCL98" s="5"/>
      <c r="BCM98" s="8"/>
      <c r="BCN98" s="10"/>
      <c r="BCO98" s="68"/>
      <c r="BCP98" s="20"/>
      <c r="BCQ98" s="57"/>
      <c r="BCR98" s="21"/>
      <c r="BCS98" s="22"/>
      <c r="BCT98" s="3"/>
      <c r="BCU98" s="5"/>
      <c r="BCV98" s="5"/>
      <c r="BCW98" s="8"/>
      <c r="BCX98" s="10"/>
      <c r="BCY98" s="68"/>
      <c r="BCZ98" s="20"/>
      <c r="BDA98" s="57"/>
      <c r="BDB98" s="21"/>
      <c r="BDC98" s="22"/>
      <c r="BDD98" s="3"/>
      <c r="BDE98" s="5"/>
      <c r="BDF98" s="5"/>
      <c r="BDG98" s="8"/>
      <c r="BDH98" s="10"/>
      <c r="BDI98" s="68"/>
      <c r="BDJ98" s="20"/>
      <c r="BDK98" s="57"/>
      <c r="BDL98" s="21"/>
      <c r="BDM98" s="22"/>
      <c r="BDN98" s="3"/>
      <c r="BDO98" s="5"/>
      <c r="BDP98" s="5"/>
      <c r="BDQ98" s="8"/>
      <c r="BDR98" s="10"/>
      <c r="BDS98" s="68"/>
      <c r="BDT98" s="20"/>
      <c r="BDU98" s="57"/>
      <c r="BDV98" s="21"/>
      <c r="BDW98" s="22"/>
      <c r="BDX98" s="3"/>
      <c r="BDY98" s="5"/>
      <c r="BDZ98" s="5"/>
      <c r="BEA98" s="8"/>
      <c r="BEB98" s="10"/>
      <c r="BEC98" s="68"/>
      <c r="BED98" s="20"/>
      <c r="BEE98" s="57"/>
      <c r="BEF98" s="21"/>
      <c r="BEG98" s="22"/>
      <c r="BEH98" s="3"/>
      <c r="BEI98" s="5"/>
      <c r="BEJ98" s="5"/>
      <c r="BEK98" s="8"/>
      <c r="BEL98" s="10"/>
      <c r="BEM98" s="68"/>
      <c r="BEN98" s="20"/>
      <c r="BEO98" s="57"/>
      <c r="BEP98" s="21"/>
      <c r="BEQ98" s="22"/>
      <c r="BER98" s="3"/>
      <c r="BES98" s="5"/>
      <c r="BET98" s="5"/>
      <c r="BEU98" s="8"/>
      <c r="BEV98" s="10"/>
      <c r="BEW98" s="68"/>
      <c r="BEX98" s="20"/>
      <c r="BEY98" s="57"/>
      <c r="BEZ98" s="21"/>
      <c r="BFA98" s="22"/>
      <c r="BFB98" s="3"/>
      <c r="BFC98" s="5"/>
      <c r="BFD98" s="5"/>
      <c r="BFE98" s="8"/>
      <c r="BFF98" s="10"/>
      <c r="BFG98" s="68"/>
      <c r="BFH98" s="20"/>
      <c r="BFI98" s="57"/>
      <c r="BFJ98" s="21"/>
      <c r="BFK98" s="22"/>
      <c r="BFL98" s="3"/>
      <c r="BFM98" s="5"/>
      <c r="BFN98" s="5"/>
      <c r="BFO98" s="8"/>
      <c r="BFP98" s="10"/>
      <c r="BFQ98" s="68"/>
      <c r="BFR98" s="20"/>
      <c r="BFS98" s="57"/>
      <c r="BFT98" s="21"/>
      <c r="BFU98" s="22"/>
      <c r="BFV98" s="3"/>
      <c r="BFW98" s="5"/>
      <c r="BFX98" s="5"/>
      <c r="BFY98" s="8"/>
      <c r="BFZ98" s="10"/>
      <c r="BGA98" s="68"/>
      <c r="BGB98" s="20"/>
      <c r="BGC98" s="57"/>
      <c r="BGD98" s="21"/>
      <c r="BGE98" s="22"/>
      <c r="BGF98" s="3"/>
      <c r="BGG98" s="5"/>
      <c r="BGH98" s="5"/>
      <c r="BGI98" s="8"/>
      <c r="BGJ98" s="10"/>
      <c r="BGK98" s="68"/>
      <c r="BGL98" s="20"/>
      <c r="BGM98" s="57"/>
      <c r="BGN98" s="21"/>
      <c r="BGO98" s="22"/>
      <c r="BGP98" s="3"/>
      <c r="BGQ98" s="5"/>
      <c r="BGR98" s="5"/>
      <c r="BGS98" s="8"/>
      <c r="BGT98" s="10"/>
      <c r="BGU98" s="68"/>
      <c r="BGV98" s="20"/>
      <c r="BGW98" s="57"/>
      <c r="BGX98" s="21"/>
      <c r="BGY98" s="22"/>
      <c r="BGZ98" s="3"/>
      <c r="BHA98" s="5"/>
      <c r="BHB98" s="5"/>
      <c r="BHC98" s="8"/>
      <c r="BHD98" s="10"/>
      <c r="BHE98" s="68"/>
      <c r="BHF98" s="20"/>
      <c r="BHG98" s="57"/>
      <c r="BHH98" s="21"/>
      <c r="BHI98" s="22"/>
      <c r="BHJ98" s="3"/>
      <c r="BHK98" s="5"/>
      <c r="BHL98" s="5"/>
      <c r="BHM98" s="8"/>
      <c r="BHN98" s="10"/>
      <c r="BHO98" s="68"/>
      <c r="BHP98" s="20"/>
      <c r="BHQ98" s="57"/>
      <c r="BHR98" s="21"/>
      <c r="BHS98" s="22"/>
      <c r="BHT98" s="3"/>
      <c r="BHU98" s="5"/>
      <c r="BHV98" s="5"/>
      <c r="BHW98" s="8"/>
      <c r="BHX98" s="10"/>
      <c r="BHY98" s="68"/>
      <c r="BHZ98" s="20"/>
      <c r="BIA98" s="57"/>
      <c r="BIB98" s="21"/>
      <c r="BIC98" s="22"/>
      <c r="BID98" s="3"/>
      <c r="BIE98" s="5"/>
      <c r="BIF98" s="5"/>
      <c r="BIG98" s="8"/>
      <c r="BIH98" s="10"/>
      <c r="BII98" s="68"/>
      <c r="BIJ98" s="20"/>
      <c r="BIK98" s="57"/>
      <c r="BIL98" s="21"/>
      <c r="BIM98" s="22"/>
      <c r="BIN98" s="3"/>
      <c r="BIO98" s="5"/>
      <c r="BIP98" s="5"/>
      <c r="BIQ98" s="8"/>
      <c r="BIR98" s="10"/>
      <c r="BIS98" s="68"/>
      <c r="BIT98" s="20"/>
      <c r="BIU98" s="57"/>
      <c r="BIV98" s="21"/>
      <c r="BIW98" s="22"/>
      <c r="BIX98" s="3"/>
      <c r="BIY98" s="5"/>
      <c r="BIZ98" s="5"/>
      <c r="BJA98" s="8"/>
      <c r="BJB98" s="10"/>
      <c r="BJC98" s="68"/>
      <c r="BJD98" s="20"/>
      <c r="BJE98" s="57"/>
      <c r="BJF98" s="21"/>
      <c r="BJG98" s="22"/>
      <c r="BJH98" s="3"/>
      <c r="BJI98" s="5"/>
      <c r="BJJ98" s="5"/>
      <c r="BJK98" s="8"/>
      <c r="BJL98" s="10"/>
      <c r="BJM98" s="68"/>
      <c r="BJN98" s="20"/>
      <c r="BJO98" s="57"/>
      <c r="BJP98" s="21"/>
      <c r="BJQ98" s="22"/>
      <c r="BJR98" s="3"/>
      <c r="BJS98" s="5"/>
      <c r="BJT98" s="5"/>
      <c r="BJU98" s="8"/>
      <c r="BJV98" s="10"/>
      <c r="BJW98" s="68"/>
      <c r="BJX98" s="20"/>
      <c r="BJY98" s="57"/>
      <c r="BJZ98" s="21"/>
      <c r="BKA98" s="22"/>
      <c r="BKB98" s="3"/>
      <c r="BKC98" s="5"/>
      <c r="BKD98" s="5"/>
      <c r="BKE98" s="8"/>
      <c r="BKF98" s="10"/>
      <c r="BKG98" s="68"/>
      <c r="BKH98" s="20"/>
      <c r="BKI98" s="57"/>
      <c r="BKJ98" s="21"/>
      <c r="BKK98" s="22"/>
      <c r="BKL98" s="3"/>
      <c r="BKM98" s="5"/>
      <c r="BKN98" s="5"/>
      <c r="BKO98" s="8"/>
      <c r="BKP98" s="10"/>
      <c r="BKQ98" s="68"/>
      <c r="BKR98" s="20"/>
      <c r="BKS98" s="57"/>
      <c r="BKT98" s="21"/>
      <c r="BKU98" s="22"/>
      <c r="BKV98" s="3"/>
      <c r="BKW98" s="5"/>
      <c r="BKX98" s="5"/>
      <c r="BKY98" s="8"/>
      <c r="BKZ98" s="10"/>
      <c r="BLA98" s="68"/>
      <c r="BLB98" s="20"/>
      <c r="BLC98" s="57"/>
      <c r="BLD98" s="21"/>
      <c r="BLE98" s="22"/>
      <c r="BLF98" s="3"/>
      <c r="BLG98" s="5"/>
      <c r="BLH98" s="5"/>
      <c r="BLI98" s="8"/>
      <c r="BLJ98" s="10"/>
      <c r="BLK98" s="68"/>
      <c r="BLL98" s="20"/>
      <c r="BLM98" s="57"/>
      <c r="BLN98" s="21"/>
      <c r="BLO98" s="22"/>
      <c r="BLP98" s="3"/>
      <c r="BLQ98" s="5"/>
      <c r="BLR98" s="5"/>
      <c r="BLS98" s="8"/>
      <c r="BLT98" s="10"/>
      <c r="BLU98" s="68"/>
      <c r="BLV98" s="20"/>
      <c r="BLW98" s="57"/>
      <c r="BLX98" s="21"/>
      <c r="BLY98" s="22"/>
      <c r="BLZ98" s="3"/>
      <c r="BMA98" s="5"/>
      <c r="BMB98" s="5"/>
      <c r="BMC98" s="8"/>
      <c r="BMD98" s="10"/>
      <c r="BME98" s="68"/>
      <c r="BMF98" s="20"/>
      <c r="BMG98" s="57"/>
      <c r="BMH98" s="21"/>
      <c r="BMI98" s="22"/>
      <c r="BMJ98" s="3"/>
      <c r="BMK98" s="5"/>
      <c r="BML98" s="5"/>
      <c r="BMM98" s="8"/>
      <c r="BMN98" s="10"/>
      <c r="BMO98" s="68"/>
      <c r="BMP98" s="20"/>
      <c r="BMQ98" s="57"/>
      <c r="BMR98" s="21"/>
      <c r="BMS98" s="22"/>
      <c r="BMT98" s="3"/>
      <c r="BMU98" s="5"/>
      <c r="BMV98" s="5"/>
      <c r="BMW98" s="8"/>
      <c r="BMX98" s="10"/>
      <c r="BMY98" s="68"/>
      <c r="BMZ98" s="20"/>
      <c r="BNA98" s="57"/>
      <c r="BNB98" s="21"/>
      <c r="BNC98" s="22"/>
      <c r="BND98" s="3"/>
      <c r="BNE98" s="5"/>
      <c r="BNF98" s="5"/>
      <c r="BNG98" s="8"/>
      <c r="BNH98" s="10"/>
      <c r="BNI98" s="68"/>
      <c r="BNJ98" s="20"/>
      <c r="BNK98" s="57"/>
      <c r="BNL98" s="21"/>
      <c r="BNM98" s="22"/>
      <c r="BNN98" s="3"/>
      <c r="BNO98" s="5"/>
      <c r="BNP98" s="5"/>
      <c r="BNQ98" s="8"/>
      <c r="BNR98" s="10"/>
      <c r="BNS98" s="68"/>
      <c r="BNT98" s="20"/>
      <c r="BNU98" s="57"/>
      <c r="BNV98" s="21"/>
      <c r="BNW98" s="22"/>
      <c r="BNX98" s="3"/>
      <c r="BNY98" s="5"/>
      <c r="BNZ98" s="5"/>
      <c r="BOA98" s="8"/>
      <c r="BOB98" s="10"/>
      <c r="BOC98" s="68"/>
      <c r="BOD98" s="20"/>
      <c r="BOE98" s="57"/>
      <c r="BOF98" s="21"/>
      <c r="BOG98" s="22"/>
      <c r="BOH98" s="3"/>
      <c r="BOI98" s="5"/>
      <c r="BOJ98" s="5"/>
      <c r="BOK98" s="8"/>
      <c r="BOL98" s="10"/>
      <c r="BOM98" s="68"/>
      <c r="BON98" s="20"/>
      <c r="BOO98" s="57"/>
      <c r="BOP98" s="21"/>
      <c r="BOQ98" s="22"/>
      <c r="BOR98" s="3"/>
      <c r="BOS98" s="5"/>
      <c r="BOT98" s="5"/>
      <c r="BOU98" s="8"/>
      <c r="BOV98" s="10"/>
      <c r="BOW98" s="68"/>
      <c r="BOX98" s="20"/>
      <c r="BOY98" s="57"/>
      <c r="BOZ98" s="21"/>
      <c r="BPA98" s="22"/>
      <c r="BPB98" s="3"/>
      <c r="BPC98" s="5"/>
      <c r="BPD98" s="5"/>
      <c r="BPE98" s="8"/>
      <c r="BPF98" s="10"/>
      <c r="BPG98" s="68"/>
      <c r="BPH98" s="20"/>
      <c r="BPI98" s="57"/>
      <c r="BPJ98" s="21"/>
      <c r="BPK98" s="22"/>
      <c r="BPL98" s="3"/>
      <c r="BPM98" s="5"/>
      <c r="BPN98" s="5"/>
      <c r="BPO98" s="8"/>
      <c r="BPP98" s="10"/>
      <c r="BPQ98" s="68"/>
      <c r="BPR98" s="20"/>
      <c r="BPS98" s="57"/>
      <c r="BPT98" s="21"/>
      <c r="BPU98" s="22"/>
      <c r="BPV98" s="3"/>
      <c r="BPW98" s="5"/>
      <c r="BPX98" s="5"/>
      <c r="BPY98" s="8"/>
      <c r="BPZ98" s="10"/>
      <c r="BQA98" s="68"/>
      <c r="BQB98" s="20"/>
      <c r="BQC98" s="57"/>
      <c r="BQD98" s="21"/>
      <c r="BQE98" s="22"/>
      <c r="BQF98" s="3"/>
      <c r="BQG98" s="5"/>
      <c r="BQH98" s="5"/>
      <c r="BQI98" s="8"/>
      <c r="BQJ98" s="10"/>
      <c r="BQK98" s="68"/>
      <c r="BQL98" s="20"/>
      <c r="BQM98" s="57"/>
      <c r="BQN98" s="21"/>
      <c r="BQO98" s="22"/>
      <c r="BQP98" s="3"/>
      <c r="BQQ98" s="5"/>
      <c r="BQR98" s="5"/>
      <c r="BQS98" s="8"/>
      <c r="BQT98" s="10"/>
      <c r="BQU98" s="68"/>
      <c r="BQV98" s="20"/>
      <c r="BQW98" s="57"/>
      <c r="BQX98" s="21"/>
      <c r="BQY98" s="22"/>
      <c r="BQZ98" s="3"/>
      <c r="BRA98" s="5"/>
      <c r="BRB98" s="5"/>
      <c r="BRC98" s="8"/>
      <c r="BRD98" s="10"/>
      <c r="BRE98" s="68"/>
      <c r="BRF98" s="20"/>
      <c r="BRG98" s="57"/>
      <c r="BRH98" s="21"/>
      <c r="BRI98" s="22"/>
      <c r="BRJ98" s="3"/>
      <c r="BRK98" s="5"/>
      <c r="BRL98" s="5"/>
      <c r="BRM98" s="8"/>
      <c r="BRN98" s="10"/>
      <c r="BRO98" s="68"/>
      <c r="BRP98" s="20"/>
      <c r="BRQ98" s="57"/>
      <c r="BRR98" s="21"/>
      <c r="BRS98" s="22"/>
      <c r="BRT98" s="3"/>
      <c r="BRU98" s="5"/>
      <c r="BRV98" s="5"/>
      <c r="BRW98" s="8"/>
      <c r="BRX98" s="10"/>
      <c r="BRY98" s="68"/>
      <c r="BRZ98" s="20"/>
      <c r="BSA98" s="57"/>
      <c r="BSB98" s="21"/>
      <c r="BSC98" s="22"/>
      <c r="BSD98" s="3"/>
      <c r="BSE98" s="5"/>
      <c r="BSF98" s="5"/>
      <c r="BSG98" s="8"/>
      <c r="BSH98" s="10"/>
      <c r="BSI98" s="68"/>
      <c r="BSJ98" s="20"/>
      <c r="BSK98" s="57"/>
      <c r="BSL98" s="21"/>
      <c r="BSM98" s="22"/>
      <c r="BSN98" s="3"/>
      <c r="BSO98" s="5"/>
      <c r="BSP98" s="5"/>
      <c r="BSQ98" s="8"/>
      <c r="BSR98" s="10"/>
      <c r="BSS98" s="68"/>
      <c r="BST98" s="20"/>
      <c r="BSU98" s="57"/>
      <c r="BSV98" s="21"/>
      <c r="BSW98" s="22"/>
      <c r="BSX98" s="3"/>
      <c r="BSY98" s="5"/>
      <c r="BSZ98" s="5"/>
      <c r="BTA98" s="8"/>
      <c r="BTB98" s="10"/>
      <c r="BTC98" s="68"/>
      <c r="BTD98" s="20"/>
      <c r="BTE98" s="57"/>
      <c r="BTF98" s="21"/>
      <c r="BTG98" s="22"/>
      <c r="BTH98" s="3"/>
      <c r="BTI98" s="5"/>
      <c r="BTJ98" s="5"/>
      <c r="BTK98" s="8"/>
      <c r="BTL98" s="10"/>
      <c r="BTM98" s="68"/>
      <c r="BTN98" s="20"/>
      <c r="BTO98" s="57"/>
      <c r="BTP98" s="21"/>
      <c r="BTQ98" s="22"/>
      <c r="BTR98" s="3"/>
      <c r="BTS98" s="5"/>
      <c r="BTT98" s="5"/>
      <c r="BTU98" s="8"/>
      <c r="BTV98" s="10"/>
      <c r="BTW98" s="68"/>
      <c r="BTX98" s="20"/>
      <c r="BTY98" s="57"/>
      <c r="BTZ98" s="21"/>
      <c r="BUA98" s="22"/>
      <c r="BUB98" s="3"/>
      <c r="BUC98" s="5"/>
      <c r="BUD98" s="5"/>
      <c r="BUE98" s="8"/>
      <c r="BUF98" s="10"/>
      <c r="BUG98" s="68"/>
      <c r="BUH98" s="20"/>
      <c r="BUI98" s="57"/>
      <c r="BUJ98" s="21"/>
      <c r="BUK98" s="22"/>
      <c r="BUL98" s="3"/>
      <c r="BUM98" s="5"/>
      <c r="BUN98" s="5"/>
      <c r="BUO98" s="8"/>
      <c r="BUP98" s="10"/>
      <c r="BUQ98" s="68"/>
      <c r="BUR98" s="20"/>
      <c r="BUS98" s="57"/>
      <c r="BUT98" s="21"/>
      <c r="BUU98" s="22"/>
      <c r="BUV98" s="3"/>
      <c r="BUW98" s="5"/>
      <c r="BUX98" s="5"/>
      <c r="BUY98" s="8"/>
      <c r="BUZ98" s="10"/>
      <c r="BVA98" s="68"/>
      <c r="BVB98" s="20"/>
      <c r="BVC98" s="57"/>
      <c r="BVD98" s="21"/>
      <c r="BVE98" s="22"/>
      <c r="BVF98" s="3"/>
      <c r="BVG98" s="5"/>
      <c r="BVH98" s="5"/>
      <c r="BVI98" s="8"/>
      <c r="BVJ98" s="10"/>
      <c r="BVK98" s="68"/>
      <c r="BVL98" s="20"/>
      <c r="BVM98" s="57"/>
      <c r="BVN98" s="21"/>
      <c r="BVO98" s="22"/>
      <c r="BVP98" s="3"/>
      <c r="BVQ98" s="5"/>
      <c r="BVR98" s="5"/>
      <c r="BVS98" s="8"/>
      <c r="BVT98" s="10"/>
      <c r="BVU98" s="68"/>
      <c r="BVV98" s="20"/>
      <c r="BVW98" s="57"/>
      <c r="BVX98" s="21"/>
      <c r="BVY98" s="22"/>
      <c r="BVZ98" s="3"/>
      <c r="BWA98" s="5"/>
      <c r="BWB98" s="5"/>
      <c r="BWC98" s="8"/>
      <c r="BWD98" s="10"/>
      <c r="BWE98" s="68"/>
      <c r="BWF98" s="20"/>
      <c r="BWG98" s="57"/>
      <c r="BWH98" s="21"/>
      <c r="BWI98" s="22"/>
      <c r="BWJ98" s="3"/>
      <c r="BWK98" s="5"/>
      <c r="BWL98" s="5"/>
      <c r="BWM98" s="8"/>
      <c r="BWN98" s="10"/>
      <c r="BWO98" s="68"/>
      <c r="BWP98" s="20"/>
      <c r="BWQ98" s="57"/>
      <c r="BWR98" s="21"/>
      <c r="BWS98" s="22"/>
      <c r="BWT98" s="3"/>
      <c r="BWU98" s="5"/>
      <c r="BWV98" s="5"/>
      <c r="BWW98" s="8"/>
      <c r="BWX98" s="10"/>
      <c r="BWY98" s="68"/>
      <c r="BWZ98" s="20"/>
      <c r="BXA98" s="57"/>
      <c r="BXB98" s="21"/>
      <c r="BXC98" s="22"/>
      <c r="BXD98" s="3"/>
      <c r="BXE98" s="5"/>
      <c r="BXF98" s="5"/>
      <c r="BXG98" s="8"/>
      <c r="BXH98" s="10"/>
      <c r="BXI98" s="68"/>
      <c r="BXJ98" s="20"/>
      <c r="BXK98" s="57"/>
      <c r="BXL98" s="21"/>
      <c r="BXM98" s="22"/>
      <c r="BXN98" s="3"/>
      <c r="BXO98" s="5"/>
      <c r="BXP98" s="5"/>
      <c r="BXQ98" s="8"/>
      <c r="BXR98" s="10"/>
      <c r="BXS98" s="68"/>
      <c r="BXT98" s="20"/>
      <c r="BXU98" s="57"/>
      <c r="BXV98" s="21"/>
      <c r="BXW98" s="22"/>
      <c r="BXX98" s="3"/>
      <c r="BXY98" s="5"/>
      <c r="BXZ98" s="5"/>
      <c r="BYA98" s="8"/>
      <c r="BYB98" s="10"/>
      <c r="BYC98" s="68"/>
      <c r="BYD98" s="20"/>
      <c r="BYE98" s="57"/>
      <c r="BYF98" s="21"/>
      <c r="BYG98" s="22"/>
      <c r="BYH98" s="3"/>
      <c r="BYI98" s="5"/>
      <c r="BYJ98" s="5"/>
      <c r="BYK98" s="8"/>
      <c r="BYL98" s="10"/>
      <c r="BYM98" s="68"/>
      <c r="BYN98" s="20"/>
      <c r="BYO98" s="57"/>
      <c r="BYP98" s="21"/>
      <c r="BYQ98" s="22"/>
      <c r="BYR98" s="3"/>
      <c r="BYS98" s="5"/>
      <c r="BYT98" s="5"/>
      <c r="BYU98" s="8"/>
      <c r="BYV98" s="10"/>
      <c r="BYW98" s="68"/>
      <c r="BYX98" s="20"/>
      <c r="BYY98" s="57"/>
      <c r="BYZ98" s="21"/>
      <c r="BZA98" s="22"/>
      <c r="BZB98" s="3"/>
      <c r="BZC98" s="5"/>
      <c r="BZD98" s="5"/>
      <c r="BZE98" s="8"/>
      <c r="BZF98" s="10"/>
      <c r="BZG98" s="68"/>
      <c r="BZH98" s="20"/>
      <c r="BZI98" s="57"/>
      <c r="BZJ98" s="21"/>
      <c r="BZK98" s="22"/>
      <c r="BZL98" s="3"/>
      <c r="BZM98" s="5"/>
      <c r="BZN98" s="5"/>
      <c r="BZO98" s="8"/>
      <c r="BZP98" s="10"/>
      <c r="BZQ98" s="68"/>
      <c r="BZR98" s="20"/>
      <c r="BZS98" s="57"/>
      <c r="BZT98" s="21"/>
      <c r="BZU98" s="22"/>
      <c r="BZV98" s="3"/>
      <c r="BZW98" s="5"/>
      <c r="BZX98" s="5"/>
      <c r="BZY98" s="8"/>
      <c r="BZZ98" s="10"/>
      <c r="CAA98" s="68"/>
      <c r="CAB98" s="20"/>
      <c r="CAC98" s="57"/>
      <c r="CAD98" s="21"/>
      <c r="CAE98" s="22"/>
      <c r="CAF98" s="3"/>
      <c r="CAG98" s="5"/>
      <c r="CAH98" s="5"/>
      <c r="CAI98" s="8"/>
      <c r="CAJ98" s="10"/>
      <c r="CAK98" s="68"/>
      <c r="CAL98" s="20"/>
      <c r="CAM98" s="57"/>
      <c r="CAN98" s="21"/>
      <c r="CAO98" s="22"/>
      <c r="CAP98" s="3"/>
      <c r="CAQ98" s="5"/>
      <c r="CAR98" s="5"/>
      <c r="CAS98" s="8"/>
      <c r="CAT98" s="10"/>
      <c r="CAU98" s="68"/>
      <c r="CAV98" s="20"/>
      <c r="CAW98" s="57"/>
      <c r="CAX98" s="21"/>
      <c r="CAY98" s="22"/>
      <c r="CAZ98" s="3"/>
      <c r="CBA98" s="5"/>
      <c r="CBB98" s="5"/>
      <c r="CBC98" s="8"/>
      <c r="CBD98" s="10"/>
      <c r="CBE98" s="68"/>
      <c r="CBF98" s="20"/>
      <c r="CBG98" s="57"/>
      <c r="CBH98" s="21"/>
      <c r="CBI98" s="22"/>
      <c r="CBJ98" s="3"/>
      <c r="CBK98" s="5"/>
      <c r="CBL98" s="5"/>
      <c r="CBM98" s="8"/>
      <c r="CBN98" s="10"/>
      <c r="CBO98" s="68"/>
      <c r="CBP98" s="20"/>
      <c r="CBQ98" s="57"/>
      <c r="CBR98" s="21"/>
      <c r="CBS98" s="22"/>
      <c r="CBT98" s="3"/>
      <c r="CBU98" s="5"/>
      <c r="CBV98" s="5"/>
      <c r="CBW98" s="8"/>
      <c r="CBX98" s="10"/>
      <c r="CBY98" s="68"/>
      <c r="CBZ98" s="20"/>
      <c r="CCA98" s="57"/>
      <c r="CCB98" s="21"/>
      <c r="CCC98" s="22"/>
      <c r="CCD98" s="3"/>
      <c r="CCE98" s="5"/>
      <c r="CCF98" s="5"/>
      <c r="CCG98" s="8"/>
      <c r="CCH98" s="10"/>
      <c r="CCI98" s="68"/>
      <c r="CCJ98" s="20"/>
      <c r="CCK98" s="57"/>
      <c r="CCL98" s="21"/>
      <c r="CCM98" s="22"/>
      <c r="CCN98" s="3"/>
      <c r="CCO98" s="5"/>
      <c r="CCP98" s="5"/>
      <c r="CCQ98" s="8"/>
      <c r="CCR98" s="10"/>
      <c r="CCS98" s="68"/>
      <c r="CCT98" s="20"/>
      <c r="CCU98" s="57"/>
      <c r="CCV98" s="21"/>
      <c r="CCW98" s="22"/>
      <c r="CCX98" s="3"/>
      <c r="CCY98" s="5"/>
      <c r="CCZ98" s="5"/>
      <c r="CDA98" s="8"/>
      <c r="CDB98" s="10"/>
      <c r="CDC98" s="68"/>
      <c r="CDD98" s="20"/>
      <c r="CDE98" s="57"/>
      <c r="CDF98" s="21"/>
      <c r="CDG98" s="22"/>
      <c r="CDH98" s="3"/>
      <c r="CDI98" s="5"/>
      <c r="CDJ98" s="5"/>
      <c r="CDK98" s="8"/>
      <c r="CDL98" s="10"/>
      <c r="CDM98" s="68"/>
      <c r="CDN98" s="20"/>
      <c r="CDO98" s="57"/>
      <c r="CDP98" s="21"/>
      <c r="CDQ98" s="22"/>
      <c r="CDR98" s="3"/>
      <c r="CDS98" s="5"/>
      <c r="CDT98" s="5"/>
      <c r="CDU98" s="8"/>
      <c r="CDV98" s="10"/>
      <c r="CDW98" s="68"/>
      <c r="CDX98" s="20"/>
      <c r="CDY98" s="57"/>
      <c r="CDZ98" s="21"/>
      <c r="CEA98" s="22"/>
      <c r="CEB98" s="3"/>
      <c r="CEC98" s="5"/>
      <c r="CED98" s="5"/>
      <c r="CEE98" s="8"/>
      <c r="CEF98" s="10"/>
      <c r="CEG98" s="68"/>
      <c r="CEH98" s="20"/>
      <c r="CEI98" s="57"/>
      <c r="CEJ98" s="21"/>
      <c r="CEK98" s="22"/>
      <c r="CEL98" s="3"/>
      <c r="CEM98" s="5"/>
      <c r="CEN98" s="5"/>
      <c r="CEO98" s="8"/>
      <c r="CEP98" s="10"/>
      <c r="CEQ98" s="68"/>
      <c r="CER98" s="20"/>
      <c r="CES98" s="57"/>
      <c r="CET98" s="21"/>
      <c r="CEU98" s="22"/>
      <c r="CEV98" s="3"/>
      <c r="CEW98" s="5"/>
      <c r="CEX98" s="5"/>
      <c r="CEY98" s="8"/>
      <c r="CEZ98" s="10"/>
      <c r="CFA98" s="68"/>
      <c r="CFB98" s="20"/>
      <c r="CFC98" s="57"/>
      <c r="CFD98" s="21"/>
      <c r="CFE98" s="22"/>
      <c r="CFF98" s="3"/>
      <c r="CFG98" s="5"/>
      <c r="CFH98" s="5"/>
      <c r="CFI98" s="8"/>
      <c r="CFJ98" s="10"/>
      <c r="CFK98" s="68"/>
      <c r="CFL98" s="20"/>
      <c r="CFM98" s="57"/>
      <c r="CFN98" s="21"/>
      <c r="CFO98" s="22"/>
      <c r="CFP98" s="3"/>
      <c r="CFQ98" s="5"/>
      <c r="CFR98" s="5"/>
      <c r="CFS98" s="8"/>
      <c r="CFT98" s="10"/>
      <c r="CFU98" s="68"/>
      <c r="CFV98" s="20"/>
      <c r="CFW98" s="57"/>
      <c r="CFX98" s="21"/>
      <c r="CFY98" s="22"/>
      <c r="CFZ98" s="3"/>
      <c r="CGA98" s="5"/>
      <c r="CGB98" s="5"/>
      <c r="CGC98" s="8"/>
      <c r="CGD98" s="10"/>
      <c r="CGE98" s="68"/>
      <c r="CGF98" s="20"/>
      <c r="CGG98" s="57"/>
      <c r="CGH98" s="21"/>
      <c r="CGI98" s="22"/>
      <c r="CGJ98" s="3"/>
      <c r="CGK98" s="5"/>
      <c r="CGL98" s="5"/>
      <c r="CGM98" s="8"/>
      <c r="CGN98" s="10"/>
      <c r="CGO98" s="68"/>
      <c r="CGP98" s="20"/>
      <c r="CGQ98" s="57"/>
      <c r="CGR98" s="21"/>
      <c r="CGS98" s="22"/>
      <c r="CGT98" s="3"/>
      <c r="CGU98" s="5"/>
      <c r="CGV98" s="5"/>
      <c r="CGW98" s="8"/>
      <c r="CGX98" s="10"/>
      <c r="CGY98" s="68"/>
      <c r="CGZ98" s="20"/>
      <c r="CHA98" s="57"/>
      <c r="CHB98" s="21"/>
      <c r="CHC98" s="22"/>
      <c r="CHD98" s="3"/>
      <c r="CHE98" s="5"/>
      <c r="CHF98" s="5"/>
      <c r="CHG98" s="8"/>
      <c r="CHH98" s="10"/>
      <c r="CHI98" s="68"/>
      <c r="CHJ98" s="20"/>
      <c r="CHK98" s="57"/>
      <c r="CHL98" s="21"/>
      <c r="CHM98" s="22"/>
      <c r="CHN98" s="3"/>
      <c r="CHO98" s="5"/>
      <c r="CHP98" s="5"/>
      <c r="CHQ98" s="8"/>
      <c r="CHR98" s="10"/>
      <c r="CHS98" s="68"/>
      <c r="CHT98" s="20"/>
      <c r="CHU98" s="57"/>
      <c r="CHV98" s="21"/>
      <c r="CHW98" s="22"/>
      <c r="CHX98" s="3"/>
      <c r="CHY98" s="5"/>
      <c r="CHZ98" s="5"/>
      <c r="CIA98" s="8"/>
      <c r="CIB98" s="10"/>
      <c r="CIC98" s="68"/>
      <c r="CID98" s="20"/>
      <c r="CIE98" s="57"/>
      <c r="CIF98" s="21"/>
      <c r="CIG98" s="22"/>
      <c r="CIH98" s="3"/>
      <c r="CII98" s="5"/>
      <c r="CIJ98" s="5"/>
      <c r="CIK98" s="8"/>
      <c r="CIL98" s="10"/>
      <c r="CIM98" s="68"/>
      <c r="CIN98" s="20"/>
      <c r="CIO98" s="57"/>
      <c r="CIP98" s="21"/>
      <c r="CIQ98" s="22"/>
      <c r="CIR98" s="3"/>
      <c r="CIS98" s="5"/>
      <c r="CIT98" s="5"/>
      <c r="CIU98" s="8"/>
      <c r="CIV98" s="10"/>
      <c r="CIW98" s="68"/>
      <c r="CIX98" s="20"/>
      <c r="CIY98" s="57"/>
      <c r="CIZ98" s="21"/>
      <c r="CJA98" s="22"/>
      <c r="CJB98" s="3"/>
      <c r="CJC98" s="5"/>
      <c r="CJD98" s="5"/>
      <c r="CJE98" s="8"/>
      <c r="CJF98" s="10"/>
      <c r="CJG98" s="68"/>
      <c r="CJH98" s="20"/>
      <c r="CJI98" s="57"/>
      <c r="CJJ98" s="21"/>
      <c r="CJK98" s="22"/>
      <c r="CJL98" s="3"/>
      <c r="CJM98" s="5"/>
      <c r="CJN98" s="5"/>
      <c r="CJO98" s="8"/>
      <c r="CJP98" s="10"/>
      <c r="CJQ98" s="68"/>
      <c r="CJR98" s="20"/>
      <c r="CJS98" s="57"/>
      <c r="CJT98" s="21"/>
      <c r="CJU98" s="22"/>
      <c r="CJV98" s="3"/>
      <c r="CJW98" s="5"/>
      <c r="CJX98" s="5"/>
      <c r="CJY98" s="8"/>
      <c r="CJZ98" s="10"/>
      <c r="CKA98" s="68"/>
      <c r="CKB98" s="20"/>
      <c r="CKC98" s="57"/>
      <c r="CKD98" s="21"/>
      <c r="CKE98" s="22"/>
      <c r="CKF98" s="3"/>
      <c r="CKG98" s="5"/>
      <c r="CKH98" s="5"/>
      <c r="CKI98" s="8"/>
      <c r="CKJ98" s="10"/>
      <c r="CKK98" s="68"/>
      <c r="CKL98" s="20"/>
      <c r="CKM98" s="57"/>
      <c r="CKN98" s="21"/>
      <c r="CKO98" s="22"/>
      <c r="CKP98" s="3"/>
      <c r="CKQ98" s="5"/>
      <c r="CKR98" s="5"/>
      <c r="CKS98" s="8"/>
      <c r="CKT98" s="10"/>
      <c r="CKU98" s="68"/>
      <c r="CKV98" s="20"/>
      <c r="CKW98" s="57"/>
      <c r="CKX98" s="21"/>
      <c r="CKY98" s="22"/>
      <c r="CKZ98" s="3"/>
      <c r="CLA98" s="5"/>
      <c r="CLB98" s="5"/>
      <c r="CLC98" s="8"/>
      <c r="CLD98" s="10"/>
      <c r="CLE98" s="68"/>
      <c r="CLF98" s="20"/>
      <c r="CLG98" s="57"/>
      <c r="CLH98" s="21"/>
      <c r="CLI98" s="22"/>
      <c r="CLJ98" s="3"/>
      <c r="CLK98" s="5"/>
      <c r="CLL98" s="5"/>
      <c r="CLM98" s="8"/>
      <c r="CLN98" s="10"/>
      <c r="CLO98" s="68"/>
      <c r="CLP98" s="20"/>
      <c r="CLQ98" s="57"/>
      <c r="CLR98" s="21"/>
      <c r="CLS98" s="22"/>
      <c r="CLT98" s="3"/>
      <c r="CLU98" s="5"/>
      <c r="CLV98" s="5"/>
      <c r="CLW98" s="8"/>
      <c r="CLX98" s="10"/>
      <c r="CLY98" s="68"/>
      <c r="CLZ98" s="20"/>
      <c r="CMA98" s="57"/>
      <c r="CMB98" s="21"/>
      <c r="CMC98" s="22"/>
      <c r="CMD98" s="3"/>
      <c r="CME98" s="5"/>
      <c r="CMF98" s="5"/>
      <c r="CMG98" s="8"/>
      <c r="CMH98" s="10"/>
      <c r="CMI98" s="68"/>
      <c r="CMJ98" s="20"/>
      <c r="CMK98" s="57"/>
      <c r="CML98" s="21"/>
      <c r="CMM98" s="22"/>
      <c r="CMN98" s="3"/>
      <c r="CMO98" s="5"/>
      <c r="CMP98" s="5"/>
      <c r="CMQ98" s="8"/>
      <c r="CMR98" s="10"/>
      <c r="CMS98" s="68"/>
      <c r="CMT98" s="20"/>
      <c r="CMU98" s="57"/>
      <c r="CMV98" s="21"/>
      <c r="CMW98" s="22"/>
      <c r="CMX98" s="3"/>
      <c r="CMY98" s="5"/>
      <c r="CMZ98" s="5"/>
      <c r="CNA98" s="8"/>
      <c r="CNB98" s="10"/>
      <c r="CNC98" s="68"/>
      <c r="CND98" s="20"/>
      <c r="CNE98" s="57"/>
      <c r="CNF98" s="21"/>
      <c r="CNG98" s="22"/>
      <c r="CNH98" s="3"/>
      <c r="CNI98" s="5"/>
      <c r="CNJ98" s="5"/>
      <c r="CNK98" s="8"/>
      <c r="CNL98" s="10"/>
      <c r="CNM98" s="68"/>
      <c r="CNN98" s="20"/>
      <c r="CNO98" s="57"/>
      <c r="CNP98" s="21"/>
      <c r="CNQ98" s="22"/>
      <c r="CNR98" s="3"/>
      <c r="CNS98" s="5"/>
      <c r="CNT98" s="5"/>
      <c r="CNU98" s="8"/>
      <c r="CNV98" s="10"/>
      <c r="CNW98" s="68"/>
      <c r="CNX98" s="20"/>
      <c r="CNY98" s="57"/>
      <c r="CNZ98" s="21"/>
      <c r="COA98" s="22"/>
      <c r="COB98" s="3"/>
      <c r="COC98" s="5"/>
      <c r="COD98" s="5"/>
      <c r="COE98" s="8"/>
      <c r="COF98" s="10"/>
      <c r="COG98" s="68"/>
      <c r="COH98" s="20"/>
      <c r="COI98" s="57"/>
      <c r="COJ98" s="21"/>
      <c r="COK98" s="22"/>
      <c r="COL98" s="3"/>
      <c r="COM98" s="5"/>
      <c r="CON98" s="5"/>
      <c r="COO98" s="8"/>
      <c r="COP98" s="10"/>
      <c r="COQ98" s="68"/>
      <c r="COR98" s="20"/>
      <c r="COS98" s="57"/>
      <c r="COT98" s="21"/>
      <c r="COU98" s="22"/>
      <c r="COV98" s="3"/>
      <c r="COW98" s="5"/>
      <c r="COX98" s="5"/>
      <c r="COY98" s="8"/>
      <c r="COZ98" s="10"/>
      <c r="CPA98" s="68"/>
      <c r="CPB98" s="20"/>
      <c r="CPC98" s="57"/>
      <c r="CPD98" s="21"/>
      <c r="CPE98" s="22"/>
      <c r="CPF98" s="3"/>
      <c r="CPG98" s="5"/>
      <c r="CPH98" s="5"/>
      <c r="CPI98" s="8"/>
      <c r="CPJ98" s="10"/>
      <c r="CPK98" s="68"/>
      <c r="CPL98" s="20"/>
      <c r="CPM98" s="57"/>
      <c r="CPN98" s="21"/>
      <c r="CPO98" s="22"/>
      <c r="CPP98" s="3"/>
      <c r="CPQ98" s="5"/>
      <c r="CPR98" s="5"/>
      <c r="CPS98" s="8"/>
      <c r="CPT98" s="10"/>
      <c r="CPU98" s="68"/>
      <c r="CPV98" s="20"/>
      <c r="CPW98" s="57"/>
      <c r="CPX98" s="21"/>
      <c r="CPY98" s="22"/>
      <c r="CPZ98" s="3"/>
      <c r="CQA98" s="5"/>
      <c r="CQB98" s="5"/>
      <c r="CQC98" s="8"/>
      <c r="CQD98" s="10"/>
      <c r="CQE98" s="68"/>
      <c r="CQF98" s="20"/>
      <c r="CQG98" s="57"/>
      <c r="CQH98" s="21"/>
      <c r="CQI98" s="22"/>
      <c r="CQJ98" s="3"/>
      <c r="CQK98" s="5"/>
      <c r="CQL98" s="5"/>
      <c r="CQM98" s="8"/>
      <c r="CQN98" s="10"/>
      <c r="CQO98" s="68"/>
      <c r="CQP98" s="20"/>
      <c r="CQQ98" s="57"/>
      <c r="CQR98" s="21"/>
      <c r="CQS98" s="22"/>
      <c r="CQT98" s="3"/>
      <c r="CQU98" s="5"/>
      <c r="CQV98" s="5"/>
      <c r="CQW98" s="8"/>
      <c r="CQX98" s="10"/>
      <c r="CQY98" s="68"/>
      <c r="CQZ98" s="20"/>
      <c r="CRA98" s="57"/>
      <c r="CRB98" s="21"/>
      <c r="CRC98" s="22"/>
      <c r="CRD98" s="3"/>
      <c r="CRE98" s="5"/>
      <c r="CRF98" s="5"/>
      <c r="CRG98" s="8"/>
      <c r="CRH98" s="10"/>
      <c r="CRI98" s="68"/>
      <c r="CRJ98" s="20"/>
      <c r="CRK98" s="57"/>
      <c r="CRL98" s="21"/>
      <c r="CRM98" s="22"/>
      <c r="CRN98" s="3"/>
      <c r="CRO98" s="5"/>
      <c r="CRP98" s="5"/>
      <c r="CRQ98" s="8"/>
      <c r="CRR98" s="10"/>
      <c r="CRS98" s="68"/>
      <c r="CRT98" s="20"/>
      <c r="CRU98" s="57"/>
      <c r="CRV98" s="21"/>
      <c r="CRW98" s="22"/>
      <c r="CRX98" s="3"/>
      <c r="CRY98" s="5"/>
      <c r="CRZ98" s="5"/>
      <c r="CSA98" s="8"/>
      <c r="CSB98" s="10"/>
      <c r="CSC98" s="68"/>
      <c r="CSD98" s="20"/>
      <c r="CSE98" s="57"/>
      <c r="CSF98" s="21"/>
      <c r="CSG98" s="22"/>
      <c r="CSH98" s="3"/>
      <c r="CSI98" s="5"/>
      <c r="CSJ98" s="5"/>
      <c r="CSK98" s="8"/>
      <c r="CSL98" s="10"/>
      <c r="CSM98" s="68"/>
      <c r="CSN98" s="20"/>
      <c r="CSO98" s="57"/>
      <c r="CSP98" s="21"/>
      <c r="CSQ98" s="22"/>
      <c r="CSR98" s="3"/>
      <c r="CSS98" s="5"/>
      <c r="CST98" s="5"/>
      <c r="CSU98" s="8"/>
      <c r="CSV98" s="10"/>
      <c r="CSW98" s="68"/>
      <c r="CSX98" s="20"/>
      <c r="CSY98" s="57"/>
      <c r="CSZ98" s="21"/>
      <c r="CTA98" s="22"/>
      <c r="CTB98" s="3"/>
      <c r="CTC98" s="5"/>
      <c r="CTD98" s="5"/>
      <c r="CTE98" s="8"/>
      <c r="CTF98" s="10"/>
      <c r="CTG98" s="68"/>
      <c r="CTH98" s="20"/>
      <c r="CTI98" s="57"/>
      <c r="CTJ98" s="21"/>
      <c r="CTK98" s="22"/>
      <c r="CTL98" s="3"/>
      <c r="CTM98" s="5"/>
      <c r="CTN98" s="5"/>
      <c r="CTO98" s="8"/>
      <c r="CTP98" s="10"/>
      <c r="CTQ98" s="68"/>
      <c r="CTR98" s="20"/>
      <c r="CTS98" s="57"/>
      <c r="CTT98" s="21"/>
      <c r="CTU98" s="22"/>
      <c r="CTV98" s="3"/>
      <c r="CTW98" s="5"/>
      <c r="CTX98" s="5"/>
      <c r="CTY98" s="8"/>
      <c r="CTZ98" s="10"/>
      <c r="CUA98" s="68"/>
      <c r="CUB98" s="20"/>
      <c r="CUC98" s="57"/>
      <c r="CUD98" s="21"/>
      <c r="CUE98" s="22"/>
      <c r="CUF98" s="3"/>
      <c r="CUG98" s="5"/>
      <c r="CUH98" s="5"/>
      <c r="CUI98" s="8"/>
      <c r="CUJ98" s="10"/>
      <c r="CUK98" s="68"/>
      <c r="CUL98" s="20"/>
      <c r="CUM98" s="57"/>
      <c r="CUN98" s="21"/>
      <c r="CUO98" s="22"/>
      <c r="CUP98" s="3"/>
      <c r="CUQ98" s="5"/>
      <c r="CUR98" s="5"/>
      <c r="CUS98" s="8"/>
      <c r="CUT98" s="10"/>
      <c r="CUU98" s="68"/>
      <c r="CUV98" s="20"/>
      <c r="CUW98" s="57"/>
      <c r="CUX98" s="21"/>
      <c r="CUY98" s="22"/>
      <c r="CUZ98" s="3"/>
      <c r="CVA98" s="5"/>
      <c r="CVB98" s="5"/>
      <c r="CVC98" s="8"/>
      <c r="CVD98" s="10"/>
      <c r="CVE98" s="68"/>
      <c r="CVF98" s="20"/>
      <c r="CVG98" s="57"/>
      <c r="CVH98" s="21"/>
      <c r="CVI98" s="22"/>
      <c r="CVJ98" s="3"/>
      <c r="CVK98" s="5"/>
      <c r="CVL98" s="5"/>
      <c r="CVM98" s="8"/>
      <c r="CVN98" s="10"/>
      <c r="CVO98" s="68"/>
      <c r="CVP98" s="20"/>
      <c r="CVQ98" s="57"/>
      <c r="CVR98" s="21"/>
      <c r="CVS98" s="22"/>
      <c r="CVT98" s="3"/>
      <c r="CVU98" s="5"/>
      <c r="CVV98" s="5"/>
      <c r="CVW98" s="8"/>
      <c r="CVX98" s="10"/>
      <c r="CVY98" s="68"/>
      <c r="CVZ98" s="20"/>
      <c r="CWA98" s="57"/>
      <c r="CWB98" s="21"/>
      <c r="CWC98" s="22"/>
      <c r="CWD98" s="3"/>
      <c r="CWE98" s="5"/>
      <c r="CWF98" s="5"/>
      <c r="CWG98" s="8"/>
      <c r="CWH98" s="10"/>
      <c r="CWI98" s="68"/>
      <c r="CWJ98" s="20"/>
      <c r="CWK98" s="57"/>
      <c r="CWL98" s="21"/>
      <c r="CWM98" s="22"/>
      <c r="CWN98" s="3"/>
      <c r="CWO98" s="5"/>
      <c r="CWP98" s="5"/>
      <c r="CWQ98" s="8"/>
      <c r="CWR98" s="10"/>
      <c r="CWS98" s="68"/>
      <c r="CWT98" s="20"/>
      <c r="CWU98" s="57"/>
      <c r="CWV98" s="21"/>
      <c r="CWW98" s="22"/>
      <c r="CWX98" s="3"/>
      <c r="CWY98" s="5"/>
      <c r="CWZ98" s="5"/>
      <c r="CXA98" s="8"/>
      <c r="CXB98" s="10"/>
      <c r="CXC98" s="68"/>
      <c r="CXD98" s="20"/>
      <c r="CXE98" s="57"/>
      <c r="CXF98" s="21"/>
      <c r="CXG98" s="22"/>
      <c r="CXH98" s="3"/>
      <c r="CXI98" s="5"/>
      <c r="CXJ98" s="5"/>
      <c r="CXK98" s="8"/>
      <c r="CXL98" s="10"/>
      <c r="CXM98" s="68"/>
      <c r="CXN98" s="20"/>
      <c r="CXO98" s="57"/>
      <c r="CXP98" s="21"/>
      <c r="CXQ98" s="22"/>
      <c r="CXR98" s="3"/>
      <c r="CXS98" s="5"/>
      <c r="CXT98" s="5"/>
      <c r="CXU98" s="8"/>
      <c r="CXV98" s="10"/>
      <c r="CXW98" s="68"/>
      <c r="CXX98" s="20"/>
      <c r="CXY98" s="57"/>
      <c r="CXZ98" s="21"/>
      <c r="CYA98" s="22"/>
      <c r="CYB98" s="3"/>
      <c r="CYC98" s="5"/>
      <c r="CYD98" s="5"/>
      <c r="CYE98" s="8"/>
      <c r="CYF98" s="10"/>
      <c r="CYG98" s="68"/>
      <c r="CYH98" s="20"/>
      <c r="CYI98" s="57"/>
      <c r="CYJ98" s="21"/>
      <c r="CYK98" s="22"/>
      <c r="CYL98" s="3"/>
      <c r="CYM98" s="5"/>
      <c r="CYN98" s="5"/>
      <c r="CYO98" s="8"/>
      <c r="CYP98" s="10"/>
      <c r="CYQ98" s="68"/>
      <c r="CYR98" s="20"/>
      <c r="CYS98" s="57"/>
      <c r="CYT98" s="21"/>
      <c r="CYU98" s="22"/>
      <c r="CYV98" s="3"/>
      <c r="CYW98" s="5"/>
      <c r="CYX98" s="5"/>
      <c r="CYY98" s="8"/>
      <c r="CYZ98" s="10"/>
      <c r="CZA98" s="68"/>
      <c r="CZB98" s="20"/>
      <c r="CZC98" s="57"/>
      <c r="CZD98" s="21"/>
      <c r="CZE98" s="22"/>
      <c r="CZF98" s="3"/>
      <c r="CZG98" s="5"/>
      <c r="CZH98" s="5"/>
      <c r="CZI98" s="8"/>
      <c r="CZJ98" s="10"/>
      <c r="CZK98" s="68"/>
      <c r="CZL98" s="20"/>
      <c r="CZM98" s="57"/>
      <c r="CZN98" s="21"/>
      <c r="CZO98" s="22"/>
      <c r="CZP98" s="3"/>
      <c r="CZQ98" s="5"/>
      <c r="CZR98" s="5"/>
      <c r="CZS98" s="8"/>
      <c r="CZT98" s="10"/>
      <c r="CZU98" s="68"/>
      <c r="CZV98" s="20"/>
      <c r="CZW98" s="57"/>
      <c r="CZX98" s="21"/>
      <c r="CZY98" s="22"/>
      <c r="CZZ98" s="3"/>
      <c r="DAA98" s="5"/>
      <c r="DAB98" s="5"/>
      <c r="DAC98" s="8"/>
      <c r="DAD98" s="10"/>
      <c r="DAE98" s="68"/>
      <c r="DAF98" s="20"/>
      <c r="DAG98" s="57"/>
      <c r="DAH98" s="21"/>
      <c r="DAI98" s="22"/>
      <c r="DAJ98" s="3"/>
      <c r="DAK98" s="5"/>
      <c r="DAL98" s="5"/>
      <c r="DAM98" s="8"/>
      <c r="DAN98" s="10"/>
      <c r="DAO98" s="68"/>
      <c r="DAP98" s="20"/>
      <c r="DAQ98" s="57"/>
      <c r="DAR98" s="21"/>
      <c r="DAS98" s="22"/>
      <c r="DAT98" s="3"/>
      <c r="DAU98" s="5"/>
      <c r="DAV98" s="5"/>
      <c r="DAW98" s="8"/>
      <c r="DAX98" s="10"/>
      <c r="DAY98" s="68"/>
      <c r="DAZ98" s="20"/>
      <c r="DBA98" s="57"/>
      <c r="DBB98" s="21"/>
      <c r="DBC98" s="22"/>
      <c r="DBD98" s="3"/>
      <c r="DBE98" s="5"/>
      <c r="DBF98" s="5"/>
      <c r="DBG98" s="8"/>
      <c r="DBH98" s="10"/>
      <c r="DBI98" s="68"/>
      <c r="DBJ98" s="20"/>
      <c r="DBK98" s="57"/>
      <c r="DBL98" s="21"/>
      <c r="DBM98" s="22"/>
      <c r="DBN98" s="3"/>
      <c r="DBO98" s="5"/>
      <c r="DBP98" s="5"/>
      <c r="DBQ98" s="8"/>
      <c r="DBR98" s="10"/>
      <c r="DBS98" s="68"/>
      <c r="DBT98" s="20"/>
      <c r="DBU98" s="57"/>
      <c r="DBV98" s="21"/>
      <c r="DBW98" s="22"/>
      <c r="DBX98" s="3"/>
      <c r="DBY98" s="5"/>
      <c r="DBZ98" s="5"/>
      <c r="DCA98" s="8"/>
      <c r="DCB98" s="10"/>
      <c r="DCC98" s="68"/>
      <c r="DCD98" s="20"/>
      <c r="DCE98" s="57"/>
      <c r="DCF98" s="21"/>
      <c r="DCG98" s="22"/>
      <c r="DCH98" s="3"/>
      <c r="DCI98" s="5"/>
      <c r="DCJ98" s="5"/>
      <c r="DCK98" s="8"/>
      <c r="DCL98" s="10"/>
      <c r="DCM98" s="68"/>
      <c r="DCN98" s="20"/>
      <c r="DCO98" s="57"/>
      <c r="DCP98" s="21"/>
      <c r="DCQ98" s="22"/>
      <c r="DCR98" s="3"/>
      <c r="DCS98" s="5"/>
      <c r="DCT98" s="5"/>
      <c r="DCU98" s="8"/>
      <c r="DCV98" s="10"/>
      <c r="DCW98" s="68"/>
      <c r="DCX98" s="20"/>
      <c r="DCY98" s="57"/>
      <c r="DCZ98" s="21"/>
      <c r="DDA98" s="22"/>
      <c r="DDB98" s="3"/>
      <c r="DDC98" s="5"/>
      <c r="DDD98" s="5"/>
      <c r="DDE98" s="8"/>
      <c r="DDF98" s="10"/>
      <c r="DDG98" s="68"/>
      <c r="DDH98" s="20"/>
      <c r="DDI98" s="57"/>
      <c r="DDJ98" s="21"/>
      <c r="DDK98" s="22"/>
      <c r="DDL98" s="3"/>
      <c r="DDM98" s="5"/>
      <c r="DDN98" s="5"/>
      <c r="DDO98" s="8"/>
      <c r="DDP98" s="10"/>
      <c r="DDQ98" s="68"/>
      <c r="DDR98" s="20"/>
      <c r="DDS98" s="57"/>
      <c r="DDT98" s="21"/>
      <c r="DDU98" s="22"/>
      <c r="DDV98" s="3"/>
      <c r="DDW98" s="5"/>
      <c r="DDX98" s="5"/>
      <c r="DDY98" s="8"/>
      <c r="DDZ98" s="10"/>
      <c r="DEA98" s="68"/>
      <c r="DEB98" s="20"/>
      <c r="DEC98" s="57"/>
      <c r="DED98" s="21"/>
      <c r="DEE98" s="22"/>
      <c r="DEF98" s="3"/>
      <c r="DEG98" s="5"/>
      <c r="DEH98" s="5"/>
      <c r="DEI98" s="8"/>
      <c r="DEJ98" s="10"/>
      <c r="DEK98" s="68"/>
      <c r="DEL98" s="20"/>
      <c r="DEM98" s="57"/>
      <c r="DEN98" s="21"/>
      <c r="DEO98" s="22"/>
      <c r="DEP98" s="3"/>
      <c r="DEQ98" s="5"/>
      <c r="DER98" s="5"/>
      <c r="DES98" s="8"/>
      <c r="DET98" s="10"/>
      <c r="DEU98" s="68"/>
      <c r="DEV98" s="20"/>
      <c r="DEW98" s="57"/>
      <c r="DEX98" s="21"/>
      <c r="DEY98" s="22"/>
      <c r="DEZ98" s="3"/>
      <c r="DFA98" s="5"/>
      <c r="DFB98" s="5"/>
      <c r="DFC98" s="8"/>
      <c r="DFD98" s="10"/>
      <c r="DFE98" s="68"/>
      <c r="DFF98" s="20"/>
      <c r="DFG98" s="57"/>
      <c r="DFH98" s="21"/>
      <c r="DFI98" s="22"/>
      <c r="DFJ98" s="3"/>
      <c r="DFK98" s="5"/>
      <c r="DFL98" s="5"/>
      <c r="DFM98" s="8"/>
      <c r="DFN98" s="10"/>
      <c r="DFO98" s="68"/>
      <c r="DFP98" s="20"/>
      <c r="DFQ98" s="57"/>
      <c r="DFR98" s="21"/>
      <c r="DFS98" s="22"/>
      <c r="DFT98" s="3"/>
      <c r="DFU98" s="5"/>
      <c r="DFV98" s="5"/>
      <c r="DFW98" s="8"/>
      <c r="DFX98" s="10"/>
      <c r="DFY98" s="68"/>
      <c r="DFZ98" s="20"/>
      <c r="DGA98" s="57"/>
      <c r="DGB98" s="21"/>
      <c r="DGC98" s="22"/>
      <c r="DGD98" s="3"/>
      <c r="DGE98" s="5"/>
      <c r="DGF98" s="5"/>
      <c r="DGG98" s="8"/>
      <c r="DGH98" s="10"/>
      <c r="DGI98" s="68"/>
      <c r="DGJ98" s="20"/>
      <c r="DGK98" s="57"/>
      <c r="DGL98" s="21"/>
      <c r="DGM98" s="22"/>
      <c r="DGN98" s="3"/>
      <c r="DGO98" s="5"/>
      <c r="DGP98" s="5"/>
      <c r="DGQ98" s="8"/>
      <c r="DGR98" s="10"/>
      <c r="DGS98" s="68"/>
      <c r="DGT98" s="20"/>
      <c r="DGU98" s="57"/>
      <c r="DGV98" s="21"/>
      <c r="DGW98" s="22"/>
      <c r="DGX98" s="3"/>
      <c r="DGY98" s="5"/>
      <c r="DGZ98" s="5"/>
      <c r="DHA98" s="8"/>
      <c r="DHB98" s="10"/>
      <c r="DHC98" s="68"/>
      <c r="DHD98" s="20"/>
      <c r="DHE98" s="57"/>
      <c r="DHF98" s="21"/>
      <c r="DHG98" s="22"/>
      <c r="DHH98" s="3"/>
      <c r="DHI98" s="5"/>
      <c r="DHJ98" s="5"/>
      <c r="DHK98" s="8"/>
      <c r="DHL98" s="10"/>
      <c r="DHM98" s="68"/>
      <c r="DHN98" s="20"/>
      <c r="DHO98" s="57"/>
      <c r="DHP98" s="21"/>
      <c r="DHQ98" s="22"/>
      <c r="DHR98" s="3"/>
      <c r="DHS98" s="5"/>
      <c r="DHT98" s="5"/>
      <c r="DHU98" s="8"/>
      <c r="DHV98" s="10"/>
      <c r="DHW98" s="68"/>
      <c r="DHX98" s="20"/>
      <c r="DHY98" s="57"/>
      <c r="DHZ98" s="21"/>
      <c r="DIA98" s="22"/>
      <c r="DIB98" s="3"/>
      <c r="DIC98" s="5"/>
      <c r="DID98" s="5"/>
      <c r="DIE98" s="8"/>
      <c r="DIF98" s="10"/>
      <c r="DIG98" s="68"/>
      <c r="DIH98" s="20"/>
      <c r="DII98" s="57"/>
      <c r="DIJ98" s="21"/>
      <c r="DIK98" s="22"/>
      <c r="DIL98" s="3"/>
      <c r="DIM98" s="5"/>
      <c r="DIN98" s="5"/>
      <c r="DIO98" s="8"/>
      <c r="DIP98" s="10"/>
      <c r="DIQ98" s="68"/>
      <c r="DIR98" s="20"/>
      <c r="DIS98" s="57"/>
      <c r="DIT98" s="21"/>
      <c r="DIU98" s="22"/>
      <c r="DIV98" s="3"/>
      <c r="DIW98" s="5"/>
      <c r="DIX98" s="5"/>
      <c r="DIY98" s="8"/>
      <c r="DIZ98" s="10"/>
      <c r="DJA98" s="68"/>
      <c r="DJB98" s="20"/>
      <c r="DJC98" s="57"/>
      <c r="DJD98" s="21"/>
      <c r="DJE98" s="22"/>
      <c r="DJF98" s="3"/>
      <c r="DJG98" s="5"/>
      <c r="DJH98" s="5"/>
      <c r="DJI98" s="8"/>
      <c r="DJJ98" s="10"/>
      <c r="DJK98" s="68"/>
      <c r="DJL98" s="20"/>
      <c r="DJM98" s="57"/>
      <c r="DJN98" s="21"/>
      <c r="DJO98" s="22"/>
      <c r="DJP98" s="3"/>
      <c r="DJQ98" s="5"/>
      <c r="DJR98" s="5"/>
      <c r="DJS98" s="8"/>
      <c r="DJT98" s="10"/>
      <c r="DJU98" s="68"/>
      <c r="DJV98" s="20"/>
      <c r="DJW98" s="57"/>
      <c r="DJX98" s="21"/>
      <c r="DJY98" s="22"/>
      <c r="DJZ98" s="3"/>
      <c r="DKA98" s="5"/>
      <c r="DKB98" s="5"/>
      <c r="DKC98" s="8"/>
      <c r="DKD98" s="10"/>
      <c r="DKE98" s="68"/>
      <c r="DKF98" s="20"/>
      <c r="DKG98" s="57"/>
      <c r="DKH98" s="21"/>
      <c r="DKI98" s="22"/>
      <c r="DKJ98" s="3"/>
      <c r="DKK98" s="5"/>
      <c r="DKL98" s="5"/>
      <c r="DKM98" s="8"/>
      <c r="DKN98" s="10"/>
      <c r="DKO98" s="68"/>
      <c r="DKP98" s="20"/>
      <c r="DKQ98" s="57"/>
      <c r="DKR98" s="21"/>
      <c r="DKS98" s="22"/>
      <c r="DKT98" s="3"/>
      <c r="DKU98" s="5"/>
      <c r="DKV98" s="5"/>
      <c r="DKW98" s="8"/>
      <c r="DKX98" s="10"/>
      <c r="DKY98" s="68"/>
      <c r="DKZ98" s="20"/>
      <c r="DLA98" s="57"/>
      <c r="DLB98" s="21"/>
      <c r="DLC98" s="22"/>
      <c r="DLD98" s="3"/>
      <c r="DLE98" s="5"/>
      <c r="DLF98" s="5"/>
      <c r="DLG98" s="8"/>
      <c r="DLH98" s="10"/>
      <c r="DLI98" s="68"/>
      <c r="DLJ98" s="20"/>
      <c r="DLK98" s="57"/>
      <c r="DLL98" s="21"/>
      <c r="DLM98" s="22"/>
      <c r="DLN98" s="3"/>
      <c r="DLO98" s="5"/>
      <c r="DLP98" s="5"/>
      <c r="DLQ98" s="8"/>
      <c r="DLR98" s="10"/>
      <c r="DLS98" s="68"/>
      <c r="DLT98" s="20"/>
      <c r="DLU98" s="57"/>
      <c r="DLV98" s="21"/>
      <c r="DLW98" s="22"/>
      <c r="DLX98" s="3"/>
      <c r="DLY98" s="5"/>
      <c r="DLZ98" s="5"/>
      <c r="DMA98" s="8"/>
      <c r="DMB98" s="10"/>
      <c r="DMC98" s="68"/>
      <c r="DMD98" s="20"/>
      <c r="DME98" s="57"/>
      <c r="DMF98" s="21"/>
      <c r="DMG98" s="22"/>
      <c r="DMH98" s="3"/>
      <c r="DMI98" s="5"/>
      <c r="DMJ98" s="5"/>
      <c r="DMK98" s="8"/>
      <c r="DML98" s="10"/>
      <c r="DMM98" s="68"/>
      <c r="DMN98" s="20"/>
      <c r="DMO98" s="57"/>
      <c r="DMP98" s="21"/>
      <c r="DMQ98" s="22"/>
      <c r="DMR98" s="3"/>
      <c r="DMS98" s="5"/>
      <c r="DMT98" s="5"/>
      <c r="DMU98" s="8"/>
      <c r="DMV98" s="10"/>
      <c r="DMW98" s="68"/>
      <c r="DMX98" s="20"/>
      <c r="DMY98" s="57"/>
      <c r="DMZ98" s="21"/>
      <c r="DNA98" s="22"/>
      <c r="DNB98" s="3"/>
      <c r="DNC98" s="5"/>
      <c r="DND98" s="5"/>
      <c r="DNE98" s="8"/>
      <c r="DNF98" s="10"/>
      <c r="DNG98" s="68"/>
      <c r="DNH98" s="20"/>
      <c r="DNI98" s="57"/>
      <c r="DNJ98" s="21"/>
      <c r="DNK98" s="22"/>
      <c r="DNL98" s="3"/>
      <c r="DNM98" s="5"/>
      <c r="DNN98" s="5"/>
      <c r="DNO98" s="8"/>
      <c r="DNP98" s="10"/>
      <c r="DNQ98" s="68"/>
      <c r="DNR98" s="20"/>
      <c r="DNS98" s="57"/>
      <c r="DNT98" s="21"/>
      <c r="DNU98" s="22"/>
      <c r="DNV98" s="3"/>
      <c r="DNW98" s="5"/>
      <c r="DNX98" s="5"/>
      <c r="DNY98" s="8"/>
      <c r="DNZ98" s="10"/>
      <c r="DOA98" s="68"/>
      <c r="DOB98" s="20"/>
      <c r="DOC98" s="57"/>
      <c r="DOD98" s="21"/>
      <c r="DOE98" s="22"/>
      <c r="DOF98" s="3"/>
      <c r="DOG98" s="5"/>
      <c r="DOH98" s="5"/>
      <c r="DOI98" s="8"/>
      <c r="DOJ98" s="10"/>
      <c r="DOK98" s="68"/>
      <c r="DOL98" s="20"/>
      <c r="DOM98" s="57"/>
      <c r="DON98" s="21"/>
      <c r="DOO98" s="22"/>
      <c r="DOP98" s="3"/>
      <c r="DOQ98" s="5"/>
      <c r="DOR98" s="5"/>
      <c r="DOS98" s="8"/>
      <c r="DOT98" s="10"/>
      <c r="DOU98" s="68"/>
      <c r="DOV98" s="20"/>
      <c r="DOW98" s="57"/>
      <c r="DOX98" s="21"/>
      <c r="DOY98" s="22"/>
      <c r="DOZ98" s="3"/>
      <c r="DPA98" s="5"/>
      <c r="DPB98" s="5"/>
      <c r="DPC98" s="8"/>
      <c r="DPD98" s="10"/>
      <c r="DPE98" s="68"/>
      <c r="DPF98" s="20"/>
      <c r="DPG98" s="57"/>
      <c r="DPH98" s="21"/>
      <c r="DPI98" s="22"/>
      <c r="DPJ98" s="3"/>
      <c r="DPK98" s="5"/>
      <c r="DPL98" s="5"/>
      <c r="DPM98" s="8"/>
      <c r="DPN98" s="10"/>
      <c r="DPO98" s="68"/>
      <c r="DPP98" s="20"/>
      <c r="DPQ98" s="57"/>
      <c r="DPR98" s="21"/>
      <c r="DPS98" s="22"/>
      <c r="DPT98" s="3"/>
      <c r="DPU98" s="5"/>
      <c r="DPV98" s="5"/>
      <c r="DPW98" s="8"/>
      <c r="DPX98" s="10"/>
      <c r="DPY98" s="68"/>
      <c r="DPZ98" s="20"/>
      <c r="DQA98" s="57"/>
      <c r="DQB98" s="21"/>
      <c r="DQC98" s="22"/>
      <c r="DQD98" s="3"/>
      <c r="DQE98" s="5"/>
      <c r="DQF98" s="5"/>
      <c r="DQG98" s="8"/>
      <c r="DQH98" s="10"/>
      <c r="DQI98" s="68"/>
      <c r="DQJ98" s="20"/>
      <c r="DQK98" s="57"/>
      <c r="DQL98" s="21"/>
      <c r="DQM98" s="22"/>
      <c r="DQN98" s="3"/>
      <c r="DQO98" s="5"/>
      <c r="DQP98" s="5"/>
      <c r="DQQ98" s="8"/>
      <c r="DQR98" s="10"/>
      <c r="DQS98" s="68"/>
      <c r="DQT98" s="20"/>
      <c r="DQU98" s="57"/>
      <c r="DQV98" s="21"/>
      <c r="DQW98" s="22"/>
      <c r="DQX98" s="3"/>
      <c r="DQY98" s="5"/>
      <c r="DQZ98" s="5"/>
      <c r="DRA98" s="8"/>
      <c r="DRB98" s="10"/>
      <c r="DRC98" s="68"/>
      <c r="DRD98" s="20"/>
      <c r="DRE98" s="57"/>
      <c r="DRF98" s="21"/>
      <c r="DRG98" s="22"/>
      <c r="DRH98" s="3"/>
      <c r="DRI98" s="5"/>
      <c r="DRJ98" s="5"/>
      <c r="DRK98" s="8"/>
      <c r="DRL98" s="10"/>
      <c r="DRM98" s="68"/>
      <c r="DRN98" s="20"/>
      <c r="DRO98" s="57"/>
      <c r="DRP98" s="21"/>
      <c r="DRQ98" s="22"/>
      <c r="DRR98" s="3"/>
      <c r="DRS98" s="5"/>
      <c r="DRT98" s="5"/>
      <c r="DRU98" s="8"/>
      <c r="DRV98" s="10"/>
      <c r="DRW98" s="68"/>
      <c r="DRX98" s="20"/>
      <c r="DRY98" s="57"/>
      <c r="DRZ98" s="21"/>
      <c r="DSA98" s="22"/>
      <c r="DSB98" s="3"/>
      <c r="DSC98" s="5"/>
      <c r="DSD98" s="5"/>
      <c r="DSE98" s="8"/>
      <c r="DSF98" s="10"/>
      <c r="DSG98" s="68"/>
      <c r="DSH98" s="20"/>
      <c r="DSI98" s="57"/>
      <c r="DSJ98" s="21"/>
      <c r="DSK98" s="22"/>
      <c r="DSL98" s="3"/>
      <c r="DSM98" s="5"/>
      <c r="DSN98" s="5"/>
      <c r="DSO98" s="8"/>
      <c r="DSP98" s="10"/>
      <c r="DSQ98" s="68"/>
      <c r="DSR98" s="20"/>
      <c r="DSS98" s="57"/>
      <c r="DST98" s="21"/>
      <c r="DSU98" s="22"/>
      <c r="DSV98" s="3"/>
      <c r="DSW98" s="5"/>
      <c r="DSX98" s="5"/>
      <c r="DSY98" s="8"/>
      <c r="DSZ98" s="10"/>
      <c r="DTA98" s="68"/>
      <c r="DTB98" s="20"/>
      <c r="DTC98" s="57"/>
      <c r="DTD98" s="21"/>
      <c r="DTE98" s="22"/>
      <c r="DTF98" s="3"/>
      <c r="DTG98" s="5"/>
      <c r="DTH98" s="5"/>
      <c r="DTI98" s="8"/>
      <c r="DTJ98" s="10"/>
      <c r="DTK98" s="68"/>
      <c r="DTL98" s="20"/>
      <c r="DTM98" s="57"/>
      <c r="DTN98" s="21"/>
      <c r="DTO98" s="22"/>
      <c r="DTP98" s="3"/>
      <c r="DTQ98" s="5"/>
      <c r="DTR98" s="5"/>
      <c r="DTS98" s="8"/>
      <c r="DTT98" s="10"/>
      <c r="DTU98" s="68"/>
      <c r="DTV98" s="20"/>
      <c r="DTW98" s="57"/>
      <c r="DTX98" s="21"/>
      <c r="DTY98" s="22"/>
      <c r="DTZ98" s="3"/>
      <c r="DUA98" s="5"/>
      <c r="DUB98" s="5"/>
      <c r="DUC98" s="8"/>
      <c r="DUD98" s="10"/>
      <c r="DUE98" s="68"/>
      <c r="DUF98" s="20"/>
      <c r="DUG98" s="57"/>
      <c r="DUH98" s="21"/>
      <c r="DUI98" s="22"/>
      <c r="DUJ98" s="3"/>
      <c r="DUK98" s="5"/>
      <c r="DUL98" s="5"/>
      <c r="DUM98" s="8"/>
      <c r="DUN98" s="10"/>
      <c r="DUO98" s="68"/>
      <c r="DUP98" s="20"/>
      <c r="DUQ98" s="57"/>
      <c r="DUR98" s="21"/>
      <c r="DUS98" s="22"/>
      <c r="DUT98" s="3"/>
      <c r="DUU98" s="5"/>
      <c r="DUV98" s="5"/>
      <c r="DUW98" s="8"/>
      <c r="DUX98" s="10"/>
      <c r="DUY98" s="68"/>
      <c r="DUZ98" s="20"/>
      <c r="DVA98" s="57"/>
      <c r="DVB98" s="21"/>
      <c r="DVC98" s="22"/>
      <c r="DVD98" s="3"/>
      <c r="DVE98" s="5"/>
      <c r="DVF98" s="5"/>
      <c r="DVG98" s="8"/>
      <c r="DVH98" s="10"/>
      <c r="DVI98" s="68"/>
      <c r="DVJ98" s="20"/>
      <c r="DVK98" s="57"/>
      <c r="DVL98" s="21"/>
      <c r="DVM98" s="22"/>
      <c r="DVN98" s="3"/>
      <c r="DVO98" s="5"/>
      <c r="DVP98" s="5"/>
      <c r="DVQ98" s="8"/>
      <c r="DVR98" s="10"/>
      <c r="DVS98" s="68"/>
      <c r="DVT98" s="20"/>
      <c r="DVU98" s="57"/>
      <c r="DVV98" s="21"/>
      <c r="DVW98" s="22"/>
      <c r="DVX98" s="3"/>
      <c r="DVY98" s="5"/>
      <c r="DVZ98" s="5"/>
      <c r="DWA98" s="8"/>
      <c r="DWB98" s="10"/>
      <c r="DWC98" s="68"/>
      <c r="DWD98" s="20"/>
      <c r="DWE98" s="57"/>
      <c r="DWF98" s="21"/>
      <c r="DWG98" s="22"/>
      <c r="DWH98" s="3"/>
      <c r="DWI98" s="5"/>
      <c r="DWJ98" s="5"/>
      <c r="DWK98" s="8"/>
      <c r="DWL98" s="10"/>
      <c r="DWM98" s="68"/>
      <c r="DWN98" s="20"/>
      <c r="DWO98" s="57"/>
      <c r="DWP98" s="21"/>
      <c r="DWQ98" s="22"/>
      <c r="DWR98" s="3"/>
      <c r="DWS98" s="5"/>
      <c r="DWT98" s="5"/>
      <c r="DWU98" s="8"/>
      <c r="DWV98" s="10"/>
      <c r="DWW98" s="68"/>
      <c r="DWX98" s="20"/>
      <c r="DWY98" s="57"/>
      <c r="DWZ98" s="21"/>
      <c r="DXA98" s="22"/>
      <c r="DXB98" s="3"/>
      <c r="DXC98" s="5"/>
      <c r="DXD98" s="5"/>
      <c r="DXE98" s="8"/>
      <c r="DXF98" s="10"/>
      <c r="DXG98" s="68"/>
      <c r="DXH98" s="20"/>
      <c r="DXI98" s="57"/>
      <c r="DXJ98" s="21"/>
      <c r="DXK98" s="22"/>
      <c r="DXL98" s="3"/>
      <c r="DXM98" s="5"/>
      <c r="DXN98" s="5"/>
      <c r="DXO98" s="8"/>
      <c r="DXP98" s="10"/>
      <c r="DXQ98" s="68"/>
      <c r="DXR98" s="20"/>
      <c r="DXS98" s="57"/>
      <c r="DXT98" s="21"/>
      <c r="DXU98" s="22"/>
      <c r="DXV98" s="3"/>
      <c r="DXW98" s="5"/>
      <c r="DXX98" s="5"/>
      <c r="DXY98" s="8"/>
      <c r="DXZ98" s="10"/>
      <c r="DYA98" s="68"/>
      <c r="DYB98" s="20"/>
      <c r="DYC98" s="57"/>
      <c r="DYD98" s="21"/>
      <c r="DYE98" s="22"/>
      <c r="DYF98" s="3"/>
      <c r="DYG98" s="5"/>
      <c r="DYH98" s="5"/>
      <c r="DYI98" s="8"/>
      <c r="DYJ98" s="10"/>
      <c r="DYK98" s="68"/>
      <c r="DYL98" s="20"/>
      <c r="DYM98" s="57"/>
      <c r="DYN98" s="21"/>
      <c r="DYO98" s="22"/>
      <c r="DYP98" s="3"/>
      <c r="DYQ98" s="5"/>
      <c r="DYR98" s="5"/>
      <c r="DYS98" s="8"/>
      <c r="DYT98" s="10"/>
      <c r="DYU98" s="68"/>
      <c r="DYV98" s="20"/>
      <c r="DYW98" s="57"/>
      <c r="DYX98" s="21"/>
      <c r="DYY98" s="22"/>
      <c r="DYZ98" s="3"/>
      <c r="DZA98" s="5"/>
      <c r="DZB98" s="5"/>
      <c r="DZC98" s="8"/>
      <c r="DZD98" s="10"/>
      <c r="DZE98" s="68"/>
      <c r="DZF98" s="20"/>
      <c r="DZG98" s="57"/>
      <c r="DZH98" s="21"/>
      <c r="DZI98" s="22"/>
      <c r="DZJ98" s="3"/>
      <c r="DZK98" s="5"/>
      <c r="DZL98" s="5"/>
      <c r="DZM98" s="8"/>
      <c r="DZN98" s="10"/>
      <c r="DZO98" s="68"/>
      <c r="DZP98" s="20"/>
      <c r="DZQ98" s="57"/>
      <c r="DZR98" s="21"/>
      <c r="DZS98" s="22"/>
      <c r="DZT98" s="3"/>
      <c r="DZU98" s="5"/>
      <c r="DZV98" s="5"/>
      <c r="DZW98" s="8"/>
      <c r="DZX98" s="10"/>
      <c r="DZY98" s="68"/>
      <c r="DZZ98" s="20"/>
      <c r="EAA98" s="57"/>
      <c r="EAB98" s="21"/>
      <c r="EAC98" s="22"/>
      <c r="EAD98" s="3"/>
      <c r="EAE98" s="5"/>
      <c r="EAF98" s="5"/>
      <c r="EAG98" s="8"/>
      <c r="EAH98" s="10"/>
      <c r="EAI98" s="68"/>
      <c r="EAJ98" s="20"/>
      <c r="EAK98" s="57"/>
      <c r="EAL98" s="21"/>
      <c r="EAM98" s="22"/>
      <c r="EAN98" s="3"/>
      <c r="EAO98" s="5"/>
      <c r="EAP98" s="5"/>
      <c r="EAQ98" s="8"/>
      <c r="EAR98" s="10"/>
      <c r="EAS98" s="68"/>
      <c r="EAT98" s="20"/>
      <c r="EAU98" s="57"/>
      <c r="EAV98" s="21"/>
      <c r="EAW98" s="22"/>
      <c r="EAX98" s="3"/>
      <c r="EAY98" s="5"/>
      <c r="EAZ98" s="5"/>
      <c r="EBA98" s="8"/>
      <c r="EBB98" s="10"/>
      <c r="EBC98" s="68"/>
      <c r="EBD98" s="20"/>
      <c r="EBE98" s="57"/>
      <c r="EBF98" s="21"/>
      <c r="EBG98" s="22"/>
      <c r="EBH98" s="3"/>
      <c r="EBI98" s="5"/>
      <c r="EBJ98" s="5"/>
      <c r="EBK98" s="8"/>
      <c r="EBL98" s="10"/>
      <c r="EBM98" s="68"/>
      <c r="EBN98" s="20"/>
      <c r="EBO98" s="57"/>
      <c r="EBP98" s="21"/>
      <c r="EBQ98" s="22"/>
      <c r="EBR98" s="3"/>
      <c r="EBS98" s="5"/>
      <c r="EBT98" s="5"/>
      <c r="EBU98" s="8"/>
      <c r="EBV98" s="10"/>
      <c r="EBW98" s="68"/>
      <c r="EBX98" s="20"/>
      <c r="EBY98" s="57"/>
      <c r="EBZ98" s="21"/>
      <c r="ECA98" s="22"/>
      <c r="ECB98" s="3"/>
      <c r="ECC98" s="5"/>
      <c r="ECD98" s="5"/>
      <c r="ECE98" s="8"/>
      <c r="ECF98" s="10"/>
      <c r="ECG98" s="68"/>
      <c r="ECH98" s="20"/>
      <c r="ECI98" s="57"/>
      <c r="ECJ98" s="21"/>
      <c r="ECK98" s="22"/>
      <c r="ECL98" s="3"/>
      <c r="ECM98" s="5"/>
      <c r="ECN98" s="5"/>
      <c r="ECO98" s="8"/>
      <c r="ECP98" s="10"/>
      <c r="ECQ98" s="68"/>
      <c r="ECR98" s="20"/>
      <c r="ECS98" s="57"/>
      <c r="ECT98" s="21"/>
      <c r="ECU98" s="22"/>
      <c r="ECV98" s="3"/>
      <c r="ECW98" s="5"/>
      <c r="ECX98" s="5"/>
      <c r="ECY98" s="8"/>
      <c r="ECZ98" s="10"/>
      <c r="EDA98" s="68"/>
      <c r="EDB98" s="20"/>
      <c r="EDC98" s="57"/>
      <c r="EDD98" s="21"/>
      <c r="EDE98" s="22"/>
      <c r="EDF98" s="3"/>
      <c r="EDG98" s="5"/>
      <c r="EDH98" s="5"/>
      <c r="EDI98" s="8"/>
      <c r="EDJ98" s="10"/>
      <c r="EDK98" s="68"/>
      <c r="EDL98" s="20"/>
      <c r="EDM98" s="57"/>
      <c r="EDN98" s="21"/>
      <c r="EDO98" s="22"/>
      <c r="EDP98" s="3"/>
      <c r="EDQ98" s="5"/>
      <c r="EDR98" s="5"/>
      <c r="EDS98" s="8"/>
      <c r="EDT98" s="10"/>
      <c r="EDU98" s="68"/>
      <c r="EDV98" s="20"/>
      <c r="EDW98" s="57"/>
      <c r="EDX98" s="21"/>
      <c r="EDY98" s="22"/>
      <c r="EDZ98" s="3"/>
      <c r="EEA98" s="5"/>
      <c r="EEB98" s="5"/>
      <c r="EEC98" s="8"/>
      <c r="EED98" s="10"/>
      <c r="EEE98" s="68"/>
      <c r="EEF98" s="20"/>
      <c r="EEG98" s="57"/>
      <c r="EEH98" s="21"/>
      <c r="EEI98" s="22"/>
      <c r="EEJ98" s="3"/>
      <c r="EEK98" s="5"/>
      <c r="EEL98" s="5"/>
      <c r="EEM98" s="8"/>
      <c r="EEN98" s="10"/>
      <c r="EEO98" s="68"/>
      <c r="EEP98" s="20"/>
      <c r="EEQ98" s="57"/>
      <c r="EER98" s="21"/>
      <c r="EES98" s="22"/>
      <c r="EET98" s="3"/>
      <c r="EEU98" s="5"/>
      <c r="EEV98" s="5"/>
      <c r="EEW98" s="8"/>
      <c r="EEX98" s="10"/>
      <c r="EEY98" s="68"/>
      <c r="EEZ98" s="20"/>
      <c r="EFA98" s="57"/>
      <c r="EFB98" s="21"/>
      <c r="EFC98" s="22"/>
      <c r="EFD98" s="3"/>
      <c r="EFE98" s="5"/>
      <c r="EFF98" s="5"/>
      <c r="EFG98" s="8"/>
      <c r="EFH98" s="10"/>
      <c r="EFI98" s="68"/>
      <c r="EFJ98" s="20"/>
      <c r="EFK98" s="57"/>
      <c r="EFL98" s="21"/>
      <c r="EFM98" s="22"/>
      <c r="EFN98" s="3"/>
      <c r="EFO98" s="5"/>
      <c r="EFP98" s="5"/>
      <c r="EFQ98" s="8"/>
      <c r="EFR98" s="10"/>
      <c r="EFS98" s="68"/>
      <c r="EFT98" s="20"/>
      <c r="EFU98" s="57"/>
      <c r="EFV98" s="21"/>
      <c r="EFW98" s="22"/>
      <c r="EFX98" s="3"/>
      <c r="EFY98" s="5"/>
      <c r="EFZ98" s="5"/>
      <c r="EGA98" s="8"/>
      <c r="EGB98" s="10"/>
      <c r="EGC98" s="68"/>
      <c r="EGD98" s="20"/>
      <c r="EGE98" s="57"/>
      <c r="EGF98" s="21"/>
      <c r="EGG98" s="22"/>
      <c r="EGH98" s="3"/>
      <c r="EGI98" s="5"/>
      <c r="EGJ98" s="5"/>
      <c r="EGK98" s="8"/>
      <c r="EGL98" s="10"/>
      <c r="EGM98" s="68"/>
      <c r="EGN98" s="20"/>
      <c r="EGO98" s="57"/>
      <c r="EGP98" s="21"/>
      <c r="EGQ98" s="22"/>
      <c r="EGR98" s="3"/>
      <c r="EGS98" s="5"/>
      <c r="EGT98" s="5"/>
      <c r="EGU98" s="8"/>
      <c r="EGV98" s="10"/>
      <c r="EGW98" s="68"/>
      <c r="EGX98" s="20"/>
      <c r="EGY98" s="57"/>
      <c r="EGZ98" s="21"/>
      <c r="EHA98" s="22"/>
      <c r="EHB98" s="3"/>
      <c r="EHC98" s="5"/>
      <c r="EHD98" s="5"/>
      <c r="EHE98" s="8"/>
      <c r="EHF98" s="10"/>
      <c r="EHG98" s="68"/>
      <c r="EHH98" s="20"/>
      <c r="EHI98" s="57"/>
      <c r="EHJ98" s="21"/>
      <c r="EHK98" s="22"/>
      <c r="EHL98" s="3"/>
      <c r="EHM98" s="5"/>
      <c r="EHN98" s="5"/>
      <c r="EHO98" s="8"/>
      <c r="EHP98" s="10"/>
      <c r="EHQ98" s="68"/>
      <c r="EHR98" s="20"/>
      <c r="EHS98" s="57"/>
      <c r="EHT98" s="21"/>
      <c r="EHU98" s="22"/>
      <c r="EHV98" s="3"/>
      <c r="EHW98" s="5"/>
      <c r="EHX98" s="5"/>
      <c r="EHY98" s="8"/>
      <c r="EHZ98" s="10"/>
      <c r="EIA98" s="68"/>
      <c r="EIB98" s="20"/>
      <c r="EIC98" s="57"/>
      <c r="EID98" s="21"/>
      <c r="EIE98" s="22"/>
      <c r="EIF98" s="3"/>
      <c r="EIG98" s="5"/>
      <c r="EIH98" s="5"/>
      <c r="EII98" s="8"/>
      <c r="EIJ98" s="10"/>
      <c r="EIK98" s="68"/>
      <c r="EIL98" s="20"/>
      <c r="EIM98" s="57"/>
      <c r="EIN98" s="21"/>
      <c r="EIO98" s="22"/>
      <c r="EIP98" s="3"/>
      <c r="EIQ98" s="5"/>
      <c r="EIR98" s="5"/>
      <c r="EIS98" s="8"/>
      <c r="EIT98" s="10"/>
      <c r="EIU98" s="68"/>
      <c r="EIV98" s="20"/>
      <c r="EIW98" s="57"/>
      <c r="EIX98" s="21"/>
      <c r="EIY98" s="22"/>
      <c r="EIZ98" s="3"/>
      <c r="EJA98" s="5"/>
      <c r="EJB98" s="5"/>
      <c r="EJC98" s="8"/>
      <c r="EJD98" s="10"/>
      <c r="EJE98" s="68"/>
      <c r="EJF98" s="20"/>
      <c r="EJG98" s="57"/>
      <c r="EJH98" s="21"/>
      <c r="EJI98" s="22"/>
      <c r="EJJ98" s="3"/>
      <c r="EJK98" s="5"/>
      <c r="EJL98" s="5"/>
      <c r="EJM98" s="8"/>
      <c r="EJN98" s="10"/>
      <c r="EJO98" s="68"/>
      <c r="EJP98" s="20"/>
      <c r="EJQ98" s="57"/>
      <c r="EJR98" s="21"/>
      <c r="EJS98" s="22"/>
      <c r="EJT98" s="3"/>
      <c r="EJU98" s="5"/>
      <c r="EJV98" s="5"/>
      <c r="EJW98" s="8"/>
      <c r="EJX98" s="10"/>
      <c r="EJY98" s="68"/>
      <c r="EJZ98" s="20"/>
      <c r="EKA98" s="57"/>
      <c r="EKB98" s="21"/>
      <c r="EKC98" s="22"/>
      <c r="EKD98" s="3"/>
      <c r="EKE98" s="5"/>
      <c r="EKF98" s="5"/>
      <c r="EKG98" s="8"/>
      <c r="EKH98" s="10"/>
      <c r="EKI98" s="68"/>
      <c r="EKJ98" s="20"/>
      <c r="EKK98" s="57"/>
      <c r="EKL98" s="21"/>
      <c r="EKM98" s="22"/>
      <c r="EKN98" s="3"/>
      <c r="EKO98" s="5"/>
      <c r="EKP98" s="5"/>
      <c r="EKQ98" s="8"/>
      <c r="EKR98" s="10"/>
      <c r="EKS98" s="68"/>
      <c r="EKT98" s="20"/>
      <c r="EKU98" s="57"/>
      <c r="EKV98" s="21"/>
      <c r="EKW98" s="22"/>
      <c r="EKX98" s="3"/>
      <c r="EKY98" s="5"/>
      <c r="EKZ98" s="5"/>
      <c r="ELA98" s="8"/>
      <c r="ELB98" s="10"/>
      <c r="ELC98" s="68"/>
      <c r="ELD98" s="20"/>
      <c r="ELE98" s="57"/>
      <c r="ELF98" s="21"/>
      <c r="ELG98" s="22"/>
      <c r="ELH98" s="3"/>
      <c r="ELI98" s="5"/>
      <c r="ELJ98" s="5"/>
      <c r="ELK98" s="8"/>
      <c r="ELL98" s="10"/>
      <c r="ELM98" s="68"/>
      <c r="ELN98" s="20"/>
      <c r="ELO98" s="57"/>
      <c r="ELP98" s="21"/>
      <c r="ELQ98" s="22"/>
      <c r="ELR98" s="3"/>
      <c r="ELS98" s="5"/>
      <c r="ELT98" s="5"/>
      <c r="ELU98" s="8"/>
      <c r="ELV98" s="10"/>
      <c r="ELW98" s="68"/>
      <c r="ELX98" s="20"/>
      <c r="ELY98" s="57"/>
      <c r="ELZ98" s="21"/>
      <c r="EMA98" s="22"/>
      <c r="EMB98" s="3"/>
      <c r="EMC98" s="5"/>
      <c r="EMD98" s="5"/>
      <c r="EME98" s="8"/>
      <c r="EMF98" s="10"/>
      <c r="EMG98" s="68"/>
      <c r="EMH98" s="20"/>
      <c r="EMI98" s="57"/>
      <c r="EMJ98" s="21"/>
      <c r="EMK98" s="22"/>
      <c r="EML98" s="3"/>
      <c r="EMM98" s="5"/>
      <c r="EMN98" s="5"/>
      <c r="EMO98" s="8"/>
      <c r="EMP98" s="10"/>
      <c r="EMQ98" s="68"/>
      <c r="EMR98" s="20"/>
      <c r="EMS98" s="57"/>
      <c r="EMT98" s="21"/>
      <c r="EMU98" s="22"/>
      <c r="EMV98" s="3"/>
      <c r="EMW98" s="5"/>
      <c r="EMX98" s="5"/>
      <c r="EMY98" s="8"/>
      <c r="EMZ98" s="10"/>
      <c r="ENA98" s="68"/>
      <c r="ENB98" s="20"/>
      <c r="ENC98" s="57"/>
      <c r="END98" s="21"/>
      <c r="ENE98" s="22"/>
      <c r="ENF98" s="3"/>
      <c r="ENG98" s="5"/>
      <c r="ENH98" s="5"/>
      <c r="ENI98" s="8"/>
      <c r="ENJ98" s="10"/>
      <c r="ENK98" s="68"/>
      <c r="ENL98" s="20"/>
      <c r="ENM98" s="57"/>
      <c r="ENN98" s="21"/>
      <c r="ENO98" s="22"/>
      <c r="ENP98" s="3"/>
      <c r="ENQ98" s="5"/>
      <c r="ENR98" s="5"/>
      <c r="ENS98" s="8"/>
      <c r="ENT98" s="10"/>
      <c r="ENU98" s="68"/>
      <c r="ENV98" s="20"/>
      <c r="ENW98" s="57"/>
      <c r="ENX98" s="21"/>
      <c r="ENY98" s="22"/>
      <c r="ENZ98" s="3"/>
      <c r="EOA98" s="5"/>
      <c r="EOB98" s="5"/>
      <c r="EOC98" s="8"/>
      <c r="EOD98" s="10"/>
      <c r="EOE98" s="68"/>
      <c r="EOF98" s="20"/>
      <c r="EOG98" s="57"/>
      <c r="EOH98" s="21"/>
      <c r="EOI98" s="22"/>
      <c r="EOJ98" s="3"/>
      <c r="EOK98" s="5"/>
      <c r="EOL98" s="5"/>
      <c r="EOM98" s="8"/>
      <c r="EON98" s="10"/>
      <c r="EOO98" s="68"/>
      <c r="EOP98" s="20"/>
      <c r="EOQ98" s="57"/>
      <c r="EOR98" s="21"/>
      <c r="EOS98" s="22"/>
      <c r="EOT98" s="3"/>
      <c r="EOU98" s="5"/>
      <c r="EOV98" s="5"/>
      <c r="EOW98" s="8"/>
      <c r="EOX98" s="10"/>
      <c r="EOY98" s="68"/>
      <c r="EOZ98" s="20"/>
      <c r="EPA98" s="57"/>
      <c r="EPB98" s="21"/>
      <c r="EPC98" s="22"/>
      <c r="EPD98" s="3"/>
      <c r="EPE98" s="5"/>
      <c r="EPF98" s="5"/>
      <c r="EPG98" s="8"/>
      <c r="EPH98" s="10"/>
      <c r="EPI98" s="68"/>
      <c r="EPJ98" s="20"/>
      <c r="EPK98" s="57"/>
      <c r="EPL98" s="21"/>
      <c r="EPM98" s="22"/>
      <c r="EPN98" s="3"/>
      <c r="EPO98" s="5"/>
      <c r="EPP98" s="5"/>
      <c r="EPQ98" s="8"/>
      <c r="EPR98" s="10"/>
      <c r="EPS98" s="68"/>
      <c r="EPT98" s="20"/>
      <c r="EPU98" s="57"/>
      <c r="EPV98" s="21"/>
      <c r="EPW98" s="22"/>
      <c r="EPX98" s="3"/>
      <c r="EPY98" s="5"/>
      <c r="EPZ98" s="5"/>
      <c r="EQA98" s="8"/>
      <c r="EQB98" s="10"/>
      <c r="EQC98" s="68"/>
      <c r="EQD98" s="20"/>
      <c r="EQE98" s="57"/>
      <c r="EQF98" s="21"/>
      <c r="EQG98" s="22"/>
      <c r="EQH98" s="3"/>
      <c r="EQI98" s="5"/>
      <c r="EQJ98" s="5"/>
      <c r="EQK98" s="8"/>
      <c r="EQL98" s="10"/>
      <c r="EQM98" s="68"/>
      <c r="EQN98" s="20"/>
      <c r="EQO98" s="57"/>
      <c r="EQP98" s="21"/>
      <c r="EQQ98" s="22"/>
      <c r="EQR98" s="3"/>
      <c r="EQS98" s="5"/>
      <c r="EQT98" s="5"/>
      <c r="EQU98" s="8"/>
      <c r="EQV98" s="10"/>
      <c r="EQW98" s="68"/>
      <c r="EQX98" s="20"/>
      <c r="EQY98" s="57"/>
      <c r="EQZ98" s="21"/>
      <c r="ERA98" s="22"/>
      <c r="ERB98" s="3"/>
      <c r="ERC98" s="5"/>
      <c r="ERD98" s="5"/>
      <c r="ERE98" s="8"/>
      <c r="ERF98" s="10"/>
      <c r="ERG98" s="68"/>
      <c r="ERH98" s="20"/>
      <c r="ERI98" s="57"/>
      <c r="ERJ98" s="21"/>
      <c r="ERK98" s="22"/>
      <c r="ERL98" s="3"/>
      <c r="ERM98" s="5"/>
      <c r="ERN98" s="5"/>
      <c r="ERO98" s="8"/>
      <c r="ERP98" s="10"/>
      <c r="ERQ98" s="68"/>
      <c r="ERR98" s="20"/>
      <c r="ERS98" s="57"/>
      <c r="ERT98" s="21"/>
      <c r="ERU98" s="22"/>
      <c r="ERV98" s="3"/>
      <c r="ERW98" s="5"/>
      <c r="ERX98" s="5"/>
      <c r="ERY98" s="8"/>
      <c r="ERZ98" s="10"/>
      <c r="ESA98" s="68"/>
      <c r="ESB98" s="20"/>
      <c r="ESC98" s="57"/>
      <c r="ESD98" s="21"/>
      <c r="ESE98" s="22"/>
      <c r="ESF98" s="3"/>
      <c r="ESG98" s="5"/>
      <c r="ESH98" s="5"/>
      <c r="ESI98" s="8"/>
      <c r="ESJ98" s="10"/>
      <c r="ESK98" s="68"/>
      <c r="ESL98" s="20"/>
      <c r="ESM98" s="57"/>
      <c r="ESN98" s="21"/>
      <c r="ESO98" s="22"/>
      <c r="ESP98" s="3"/>
      <c r="ESQ98" s="5"/>
      <c r="ESR98" s="5"/>
      <c r="ESS98" s="8"/>
      <c r="EST98" s="10"/>
      <c r="ESU98" s="68"/>
      <c r="ESV98" s="20"/>
      <c r="ESW98" s="57"/>
      <c r="ESX98" s="21"/>
      <c r="ESY98" s="22"/>
      <c r="ESZ98" s="3"/>
      <c r="ETA98" s="5"/>
      <c r="ETB98" s="5"/>
      <c r="ETC98" s="8"/>
      <c r="ETD98" s="10"/>
      <c r="ETE98" s="68"/>
      <c r="ETF98" s="20"/>
      <c r="ETG98" s="57"/>
      <c r="ETH98" s="21"/>
      <c r="ETI98" s="22"/>
      <c r="ETJ98" s="3"/>
      <c r="ETK98" s="5"/>
      <c r="ETL98" s="5"/>
      <c r="ETM98" s="8"/>
      <c r="ETN98" s="10"/>
      <c r="ETO98" s="68"/>
      <c r="ETP98" s="20"/>
      <c r="ETQ98" s="57"/>
      <c r="ETR98" s="21"/>
      <c r="ETS98" s="22"/>
      <c r="ETT98" s="3"/>
      <c r="ETU98" s="5"/>
      <c r="ETV98" s="5"/>
      <c r="ETW98" s="8"/>
      <c r="ETX98" s="10"/>
      <c r="ETY98" s="68"/>
      <c r="ETZ98" s="20"/>
      <c r="EUA98" s="57"/>
      <c r="EUB98" s="21"/>
      <c r="EUC98" s="22"/>
      <c r="EUD98" s="3"/>
      <c r="EUE98" s="5"/>
      <c r="EUF98" s="5"/>
      <c r="EUG98" s="8"/>
      <c r="EUH98" s="10"/>
      <c r="EUI98" s="68"/>
      <c r="EUJ98" s="20"/>
      <c r="EUK98" s="57"/>
      <c r="EUL98" s="21"/>
      <c r="EUM98" s="22"/>
      <c r="EUN98" s="3"/>
      <c r="EUO98" s="5"/>
      <c r="EUP98" s="5"/>
      <c r="EUQ98" s="8"/>
      <c r="EUR98" s="10"/>
      <c r="EUS98" s="68"/>
      <c r="EUT98" s="20"/>
      <c r="EUU98" s="57"/>
      <c r="EUV98" s="21"/>
      <c r="EUW98" s="22"/>
      <c r="EUX98" s="3"/>
      <c r="EUY98" s="5"/>
      <c r="EUZ98" s="5"/>
      <c r="EVA98" s="8"/>
      <c r="EVB98" s="10"/>
      <c r="EVC98" s="68"/>
      <c r="EVD98" s="20"/>
      <c r="EVE98" s="57"/>
      <c r="EVF98" s="21"/>
      <c r="EVG98" s="22"/>
      <c r="EVH98" s="3"/>
      <c r="EVI98" s="5"/>
      <c r="EVJ98" s="5"/>
      <c r="EVK98" s="8"/>
      <c r="EVL98" s="10"/>
      <c r="EVM98" s="68"/>
      <c r="EVN98" s="20"/>
      <c r="EVO98" s="57"/>
      <c r="EVP98" s="21"/>
      <c r="EVQ98" s="22"/>
      <c r="EVR98" s="3"/>
      <c r="EVS98" s="5"/>
      <c r="EVT98" s="5"/>
      <c r="EVU98" s="8"/>
      <c r="EVV98" s="10"/>
      <c r="EVW98" s="68"/>
      <c r="EVX98" s="20"/>
      <c r="EVY98" s="57"/>
      <c r="EVZ98" s="21"/>
      <c r="EWA98" s="22"/>
      <c r="EWB98" s="3"/>
      <c r="EWC98" s="5"/>
      <c r="EWD98" s="5"/>
      <c r="EWE98" s="8"/>
      <c r="EWF98" s="10"/>
      <c r="EWG98" s="68"/>
      <c r="EWH98" s="20"/>
      <c r="EWI98" s="57"/>
      <c r="EWJ98" s="21"/>
      <c r="EWK98" s="22"/>
      <c r="EWL98" s="3"/>
      <c r="EWM98" s="5"/>
      <c r="EWN98" s="5"/>
      <c r="EWO98" s="8"/>
      <c r="EWP98" s="10"/>
      <c r="EWQ98" s="68"/>
      <c r="EWR98" s="20"/>
      <c r="EWS98" s="57"/>
      <c r="EWT98" s="21"/>
      <c r="EWU98" s="22"/>
      <c r="EWV98" s="3"/>
      <c r="EWW98" s="5"/>
      <c r="EWX98" s="5"/>
      <c r="EWY98" s="8"/>
      <c r="EWZ98" s="10"/>
      <c r="EXA98" s="68"/>
      <c r="EXB98" s="20"/>
      <c r="EXC98" s="57"/>
      <c r="EXD98" s="21"/>
      <c r="EXE98" s="22"/>
      <c r="EXF98" s="3"/>
      <c r="EXG98" s="5"/>
      <c r="EXH98" s="5"/>
      <c r="EXI98" s="8"/>
      <c r="EXJ98" s="10"/>
      <c r="EXK98" s="68"/>
      <c r="EXL98" s="20"/>
      <c r="EXM98" s="57"/>
      <c r="EXN98" s="21"/>
      <c r="EXO98" s="22"/>
      <c r="EXP98" s="3"/>
      <c r="EXQ98" s="5"/>
      <c r="EXR98" s="5"/>
      <c r="EXS98" s="8"/>
      <c r="EXT98" s="10"/>
      <c r="EXU98" s="68"/>
      <c r="EXV98" s="20"/>
      <c r="EXW98" s="57"/>
      <c r="EXX98" s="21"/>
      <c r="EXY98" s="22"/>
      <c r="EXZ98" s="3"/>
      <c r="EYA98" s="5"/>
      <c r="EYB98" s="5"/>
      <c r="EYC98" s="8"/>
      <c r="EYD98" s="10"/>
      <c r="EYE98" s="68"/>
      <c r="EYF98" s="20"/>
      <c r="EYG98" s="57"/>
      <c r="EYH98" s="21"/>
      <c r="EYI98" s="22"/>
      <c r="EYJ98" s="3"/>
      <c r="EYK98" s="5"/>
      <c r="EYL98" s="5"/>
      <c r="EYM98" s="8"/>
      <c r="EYN98" s="10"/>
      <c r="EYO98" s="68"/>
      <c r="EYP98" s="20"/>
      <c r="EYQ98" s="57"/>
      <c r="EYR98" s="21"/>
      <c r="EYS98" s="22"/>
      <c r="EYT98" s="3"/>
      <c r="EYU98" s="5"/>
      <c r="EYV98" s="5"/>
      <c r="EYW98" s="8"/>
      <c r="EYX98" s="10"/>
      <c r="EYY98" s="68"/>
      <c r="EYZ98" s="20"/>
      <c r="EZA98" s="57"/>
      <c r="EZB98" s="21"/>
      <c r="EZC98" s="22"/>
      <c r="EZD98" s="3"/>
      <c r="EZE98" s="5"/>
      <c r="EZF98" s="5"/>
      <c r="EZG98" s="8"/>
      <c r="EZH98" s="10"/>
      <c r="EZI98" s="68"/>
      <c r="EZJ98" s="20"/>
      <c r="EZK98" s="57"/>
      <c r="EZL98" s="21"/>
      <c r="EZM98" s="22"/>
      <c r="EZN98" s="3"/>
      <c r="EZO98" s="5"/>
      <c r="EZP98" s="5"/>
      <c r="EZQ98" s="8"/>
      <c r="EZR98" s="10"/>
      <c r="EZS98" s="68"/>
      <c r="EZT98" s="20"/>
      <c r="EZU98" s="57"/>
      <c r="EZV98" s="21"/>
      <c r="EZW98" s="22"/>
      <c r="EZX98" s="3"/>
      <c r="EZY98" s="5"/>
      <c r="EZZ98" s="5"/>
      <c r="FAA98" s="8"/>
      <c r="FAB98" s="10"/>
      <c r="FAC98" s="68"/>
      <c r="FAD98" s="20"/>
      <c r="FAE98" s="57"/>
      <c r="FAF98" s="21"/>
      <c r="FAG98" s="22"/>
      <c r="FAH98" s="3"/>
      <c r="FAI98" s="5"/>
      <c r="FAJ98" s="5"/>
      <c r="FAK98" s="8"/>
      <c r="FAL98" s="10"/>
      <c r="FAM98" s="68"/>
      <c r="FAN98" s="20"/>
      <c r="FAO98" s="57"/>
      <c r="FAP98" s="21"/>
      <c r="FAQ98" s="22"/>
      <c r="FAR98" s="3"/>
      <c r="FAS98" s="5"/>
      <c r="FAT98" s="5"/>
      <c r="FAU98" s="8"/>
      <c r="FAV98" s="10"/>
      <c r="FAW98" s="68"/>
      <c r="FAX98" s="20"/>
      <c r="FAY98" s="57"/>
      <c r="FAZ98" s="21"/>
      <c r="FBA98" s="22"/>
      <c r="FBB98" s="3"/>
      <c r="FBC98" s="5"/>
      <c r="FBD98" s="5"/>
      <c r="FBE98" s="8"/>
      <c r="FBF98" s="10"/>
      <c r="FBG98" s="68"/>
      <c r="FBH98" s="20"/>
      <c r="FBI98" s="57"/>
      <c r="FBJ98" s="21"/>
      <c r="FBK98" s="22"/>
      <c r="FBL98" s="3"/>
      <c r="FBM98" s="5"/>
      <c r="FBN98" s="5"/>
      <c r="FBO98" s="8"/>
      <c r="FBP98" s="10"/>
      <c r="FBQ98" s="68"/>
      <c r="FBR98" s="20"/>
      <c r="FBS98" s="57"/>
      <c r="FBT98" s="21"/>
      <c r="FBU98" s="22"/>
      <c r="FBV98" s="3"/>
      <c r="FBW98" s="5"/>
      <c r="FBX98" s="5"/>
      <c r="FBY98" s="8"/>
      <c r="FBZ98" s="10"/>
      <c r="FCA98" s="68"/>
      <c r="FCB98" s="20"/>
      <c r="FCC98" s="57"/>
      <c r="FCD98" s="21"/>
      <c r="FCE98" s="22"/>
      <c r="FCF98" s="3"/>
      <c r="FCG98" s="5"/>
      <c r="FCH98" s="5"/>
      <c r="FCI98" s="8"/>
      <c r="FCJ98" s="10"/>
      <c r="FCK98" s="68"/>
      <c r="FCL98" s="20"/>
      <c r="FCM98" s="57"/>
      <c r="FCN98" s="21"/>
      <c r="FCO98" s="22"/>
      <c r="FCP98" s="3"/>
      <c r="FCQ98" s="5"/>
      <c r="FCR98" s="5"/>
      <c r="FCS98" s="8"/>
      <c r="FCT98" s="10"/>
      <c r="FCU98" s="68"/>
      <c r="FCV98" s="20"/>
      <c r="FCW98" s="57"/>
      <c r="FCX98" s="21"/>
      <c r="FCY98" s="22"/>
      <c r="FCZ98" s="3"/>
      <c r="FDA98" s="5"/>
      <c r="FDB98" s="5"/>
      <c r="FDC98" s="8"/>
      <c r="FDD98" s="10"/>
      <c r="FDE98" s="68"/>
      <c r="FDF98" s="20"/>
      <c r="FDG98" s="57"/>
      <c r="FDH98" s="21"/>
      <c r="FDI98" s="22"/>
      <c r="FDJ98" s="3"/>
      <c r="FDK98" s="5"/>
      <c r="FDL98" s="5"/>
      <c r="FDM98" s="8"/>
      <c r="FDN98" s="10"/>
      <c r="FDO98" s="68"/>
      <c r="FDP98" s="20"/>
      <c r="FDQ98" s="57"/>
      <c r="FDR98" s="21"/>
      <c r="FDS98" s="22"/>
      <c r="FDT98" s="3"/>
      <c r="FDU98" s="5"/>
      <c r="FDV98" s="5"/>
      <c r="FDW98" s="8"/>
      <c r="FDX98" s="10"/>
      <c r="FDY98" s="68"/>
      <c r="FDZ98" s="20"/>
      <c r="FEA98" s="57"/>
      <c r="FEB98" s="21"/>
      <c r="FEC98" s="22"/>
      <c r="FED98" s="3"/>
      <c r="FEE98" s="5"/>
      <c r="FEF98" s="5"/>
      <c r="FEG98" s="8"/>
      <c r="FEH98" s="10"/>
      <c r="FEI98" s="68"/>
      <c r="FEJ98" s="20"/>
      <c r="FEK98" s="57"/>
      <c r="FEL98" s="21"/>
      <c r="FEM98" s="22"/>
      <c r="FEN98" s="3"/>
      <c r="FEO98" s="5"/>
      <c r="FEP98" s="5"/>
      <c r="FEQ98" s="8"/>
      <c r="FER98" s="10"/>
      <c r="FES98" s="68"/>
      <c r="FET98" s="20"/>
      <c r="FEU98" s="57"/>
      <c r="FEV98" s="21"/>
      <c r="FEW98" s="22"/>
      <c r="FEX98" s="3"/>
      <c r="FEY98" s="5"/>
      <c r="FEZ98" s="5"/>
      <c r="FFA98" s="8"/>
      <c r="FFB98" s="10"/>
      <c r="FFC98" s="68"/>
      <c r="FFD98" s="20"/>
      <c r="FFE98" s="57"/>
      <c r="FFF98" s="21"/>
      <c r="FFG98" s="22"/>
      <c r="FFH98" s="3"/>
      <c r="FFI98" s="5"/>
      <c r="FFJ98" s="5"/>
      <c r="FFK98" s="8"/>
      <c r="FFL98" s="10"/>
      <c r="FFM98" s="68"/>
      <c r="FFN98" s="20"/>
      <c r="FFO98" s="57"/>
      <c r="FFP98" s="21"/>
      <c r="FFQ98" s="22"/>
      <c r="FFR98" s="3"/>
      <c r="FFS98" s="5"/>
      <c r="FFT98" s="5"/>
      <c r="FFU98" s="8"/>
      <c r="FFV98" s="10"/>
      <c r="FFW98" s="68"/>
      <c r="FFX98" s="20"/>
      <c r="FFY98" s="57"/>
      <c r="FFZ98" s="21"/>
      <c r="FGA98" s="22"/>
      <c r="FGB98" s="3"/>
      <c r="FGC98" s="5"/>
      <c r="FGD98" s="5"/>
      <c r="FGE98" s="8"/>
      <c r="FGF98" s="10"/>
      <c r="FGG98" s="68"/>
      <c r="FGH98" s="20"/>
      <c r="FGI98" s="57"/>
      <c r="FGJ98" s="21"/>
      <c r="FGK98" s="22"/>
      <c r="FGL98" s="3"/>
      <c r="FGM98" s="5"/>
      <c r="FGN98" s="5"/>
      <c r="FGO98" s="8"/>
      <c r="FGP98" s="10"/>
      <c r="FGQ98" s="68"/>
      <c r="FGR98" s="20"/>
      <c r="FGS98" s="57"/>
      <c r="FGT98" s="21"/>
      <c r="FGU98" s="22"/>
      <c r="FGV98" s="3"/>
      <c r="FGW98" s="5"/>
      <c r="FGX98" s="5"/>
      <c r="FGY98" s="8"/>
      <c r="FGZ98" s="10"/>
      <c r="FHA98" s="68"/>
      <c r="FHB98" s="20"/>
      <c r="FHC98" s="57"/>
      <c r="FHD98" s="21"/>
      <c r="FHE98" s="22"/>
      <c r="FHF98" s="3"/>
      <c r="FHG98" s="5"/>
      <c r="FHH98" s="5"/>
      <c r="FHI98" s="8"/>
      <c r="FHJ98" s="10"/>
      <c r="FHK98" s="68"/>
      <c r="FHL98" s="20"/>
      <c r="FHM98" s="57"/>
      <c r="FHN98" s="21"/>
      <c r="FHO98" s="22"/>
      <c r="FHP98" s="3"/>
      <c r="FHQ98" s="5"/>
      <c r="FHR98" s="5"/>
      <c r="FHS98" s="8"/>
      <c r="FHT98" s="10"/>
      <c r="FHU98" s="68"/>
      <c r="FHV98" s="20"/>
      <c r="FHW98" s="57"/>
      <c r="FHX98" s="21"/>
      <c r="FHY98" s="22"/>
      <c r="FHZ98" s="3"/>
      <c r="FIA98" s="5"/>
      <c r="FIB98" s="5"/>
      <c r="FIC98" s="8"/>
      <c r="FID98" s="10"/>
      <c r="FIE98" s="68"/>
      <c r="FIF98" s="20"/>
      <c r="FIG98" s="57"/>
      <c r="FIH98" s="21"/>
      <c r="FII98" s="22"/>
      <c r="FIJ98" s="3"/>
      <c r="FIK98" s="5"/>
      <c r="FIL98" s="5"/>
      <c r="FIM98" s="8"/>
      <c r="FIN98" s="10"/>
      <c r="FIO98" s="68"/>
      <c r="FIP98" s="20"/>
      <c r="FIQ98" s="57"/>
      <c r="FIR98" s="21"/>
      <c r="FIS98" s="22"/>
      <c r="FIT98" s="3"/>
      <c r="FIU98" s="5"/>
      <c r="FIV98" s="5"/>
      <c r="FIW98" s="8"/>
      <c r="FIX98" s="10"/>
      <c r="FIY98" s="68"/>
      <c r="FIZ98" s="20"/>
      <c r="FJA98" s="57"/>
      <c r="FJB98" s="21"/>
      <c r="FJC98" s="22"/>
      <c r="FJD98" s="3"/>
      <c r="FJE98" s="5"/>
      <c r="FJF98" s="5"/>
      <c r="FJG98" s="8"/>
      <c r="FJH98" s="10"/>
      <c r="FJI98" s="68"/>
      <c r="FJJ98" s="20"/>
      <c r="FJK98" s="57"/>
      <c r="FJL98" s="21"/>
      <c r="FJM98" s="22"/>
      <c r="FJN98" s="3"/>
      <c r="FJO98" s="5"/>
      <c r="FJP98" s="5"/>
      <c r="FJQ98" s="8"/>
      <c r="FJR98" s="10"/>
      <c r="FJS98" s="68"/>
      <c r="FJT98" s="20"/>
      <c r="FJU98" s="57"/>
      <c r="FJV98" s="21"/>
      <c r="FJW98" s="22"/>
      <c r="FJX98" s="3"/>
      <c r="FJY98" s="5"/>
      <c r="FJZ98" s="5"/>
      <c r="FKA98" s="8"/>
      <c r="FKB98" s="10"/>
      <c r="FKC98" s="68"/>
      <c r="FKD98" s="20"/>
      <c r="FKE98" s="57"/>
      <c r="FKF98" s="21"/>
      <c r="FKG98" s="22"/>
      <c r="FKH98" s="3"/>
      <c r="FKI98" s="5"/>
      <c r="FKJ98" s="5"/>
      <c r="FKK98" s="8"/>
      <c r="FKL98" s="10"/>
      <c r="FKM98" s="68"/>
      <c r="FKN98" s="20"/>
      <c r="FKO98" s="57"/>
      <c r="FKP98" s="21"/>
      <c r="FKQ98" s="22"/>
      <c r="FKR98" s="3"/>
      <c r="FKS98" s="5"/>
      <c r="FKT98" s="5"/>
      <c r="FKU98" s="8"/>
      <c r="FKV98" s="10"/>
      <c r="FKW98" s="68"/>
      <c r="FKX98" s="20"/>
      <c r="FKY98" s="57"/>
      <c r="FKZ98" s="21"/>
      <c r="FLA98" s="22"/>
      <c r="FLB98" s="3"/>
      <c r="FLC98" s="5"/>
      <c r="FLD98" s="5"/>
      <c r="FLE98" s="8"/>
      <c r="FLF98" s="10"/>
      <c r="FLG98" s="68"/>
      <c r="FLH98" s="20"/>
      <c r="FLI98" s="57"/>
      <c r="FLJ98" s="21"/>
      <c r="FLK98" s="22"/>
      <c r="FLL98" s="3"/>
      <c r="FLM98" s="5"/>
      <c r="FLN98" s="5"/>
      <c r="FLO98" s="8"/>
      <c r="FLP98" s="10"/>
      <c r="FLQ98" s="68"/>
      <c r="FLR98" s="20"/>
      <c r="FLS98" s="57"/>
      <c r="FLT98" s="21"/>
      <c r="FLU98" s="22"/>
      <c r="FLV98" s="3"/>
      <c r="FLW98" s="5"/>
      <c r="FLX98" s="5"/>
      <c r="FLY98" s="8"/>
      <c r="FLZ98" s="10"/>
      <c r="FMA98" s="68"/>
      <c r="FMB98" s="20"/>
      <c r="FMC98" s="57"/>
      <c r="FMD98" s="21"/>
      <c r="FME98" s="22"/>
      <c r="FMF98" s="3"/>
      <c r="FMG98" s="5"/>
      <c r="FMH98" s="5"/>
      <c r="FMI98" s="8"/>
      <c r="FMJ98" s="10"/>
      <c r="FMK98" s="68"/>
      <c r="FML98" s="20"/>
      <c r="FMM98" s="57"/>
      <c r="FMN98" s="21"/>
      <c r="FMO98" s="22"/>
      <c r="FMP98" s="3"/>
      <c r="FMQ98" s="5"/>
      <c r="FMR98" s="5"/>
      <c r="FMS98" s="8"/>
      <c r="FMT98" s="10"/>
      <c r="FMU98" s="68"/>
      <c r="FMV98" s="20"/>
      <c r="FMW98" s="57"/>
      <c r="FMX98" s="21"/>
      <c r="FMY98" s="22"/>
      <c r="FMZ98" s="3"/>
      <c r="FNA98" s="5"/>
      <c r="FNB98" s="5"/>
      <c r="FNC98" s="8"/>
      <c r="FND98" s="10"/>
      <c r="FNE98" s="68"/>
      <c r="FNF98" s="20"/>
      <c r="FNG98" s="57"/>
      <c r="FNH98" s="21"/>
      <c r="FNI98" s="22"/>
      <c r="FNJ98" s="3"/>
      <c r="FNK98" s="5"/>
      <c r="FNL98" s="5"/>
      <c r="FNM98" s="8"/>
      <c r="FNN98" s="10"/>
      <c r="FNO98" s="68"/>
      <c r="FNP98" s="20"/>
      <c r="FNQ98" s="57"/>
      <c r="FNR98" s="21"/>
      <c r="FNS98" s="22"/>
      <c r="FNT98" s="3"/>
      <c r="FNU98" s="5"/>
      <c r="FNV98" s="5"/>
      <c r="FNW98" s="8"/>
      <c r="FNX98" s="10"/>
      <c r="FNY98" s="68"/>
      <c r="FNZ98" s="20"/>
      <c r="FOA98" s="57"/>
      <c r="FOB98" s="21"/>
      <c r="FOC98" s="22"/>
      <c r="FOD98" s="3"/>
      <c r="FOE98" s="5"/>
      <c r="FOF98" s="5"/>
      <c r="FOG98" s="8"/>
      <c r="FOH98" s="10"/>
      <c r="FOI98" s="68"/>
      <c r="FOJ98" s="20"/>
      <c r="FOK98" s="57"/>
      <c r="FOL98" s="21"/>
      <c r="FOM98" s="22"/>
      <c r="FON98" s="3"/>
      <c r="FOO98" s="5"/>
      <c r="FOP98" s="5"/>
      <c r="FOQ98" s="8"/>
      <c r="FOR98" s="10"/>
      <c r="FOS98" s="68"/>
      <c r="FOT98" s="20"/>
      <c r="FOU98" s="57"/>
      <c r="FOV98" s="21"/>
      <c r="FOW98" s="22"/>
      <c r="FOX98" s="3"/>
      <c r="FOY98" s="5"/>
      <c r="FOZ98" s="5"/>
      <c r="FPA98" s="8"/>
      <c r="FPB98" s="10"/>
      <c r="FPC98" s="68"/>
      <c r="FPD98" s="20"/>
      <c r="FPE98" s="57"/>
      <c r="FPF98" s="21"/>
      <c r="FPG98" s="22"/>
      <c r="FPH98" s="3"/>
      <c r="FPI98" s="5"/>
      <c r="FPJ98" s="5"/>
      <c r="FPK98" s="8"/>
      <c r="FPL98" s="10"/>
      <c r="FPM98" s="68"/>
      <c r="FPN98" s="20"/>
      <c r="FPO98" s="57"/>
      <c r="FPP98" s="21"/>
      <c r="FPQ98" s="22"/>
      <c r="FPR98" s="3"/>
      <c r="FPS98" s="5"/>
      <c r="FPT98" s="5"/>
      <c r="FPU98" s="8"/>
      <c r="FPV98" s="10"/>
      <c r="FPW98" s="68"/>
      <c r="FPX98" s="20"/>
      <c r="FPY98" s="57"/>
      <c r="FPZ98" s="21"/>
      <c r="FQA98" s="22"/>
      <c r="FQB98" s="3"/>
      <c r="FQC98" s="5"/>
      <c r="FQD98" s="5"/>
      <c r="FQE98" s="8"/>
      <c r="FQF98" s="10"/>
      <c r="FQG98" s="68"/>
      <c r="FQH98" s="20"/>
      <c r="FQI98" s="57"/>
      <c r="FQJ98" s="21"/>
      <c r="FQK98" s="22"/>
      <c r="FQL98" s="3"/>
      <c r="FQM98" s="5"/>
      <c r="FQN98" s="5"/>
      <c r="FQO98" s="8"/>
      <c r="FQP98" s="10"/>
      <c r="FQQ98" s="68"/>
      <c r="FQR98" s="20"/>
      <c r="FQS98" s="57"/>
      <c r="FQT98" s="21"/>
      <c r="FQU98" s="22"/>
      <c r="FQV98" s="3"/>
      <c r="FQW98" s="5"/>
      <c r="FQX98" s="5"/>
      <c r="FQY98" s="8"/>
      <c r="FQZ98" s="10"/>
      <c r="FRA98" s="68"/>
      <c r="FRB98" s="20"/>
      <c r="FRC98" s="57"/>
      <c r="FRD98" s="21"/>
      <c r="FRE98" s="22"/>
      <c r="FRF98" s="3"/>
      <c r="FRG98" s="5"/>
      <c r="FRH98" s="5"/>
      <c r="FRI98" s="8"/>
      <c r="FRJ98" s="10"/>
      <c r="FRK98" s="68"/>
      <c r="FRL98" s="20"/>
      <c r="FRM98" s="57"/>
      <c r="FRN98" s="21"/>
      <c r="FRO98" s="22"/>
      <c r="FRP98" s="3"/>
      <c r="FRQ98" s="5"/>
      <c r="FRR98" s="5"/>
      <c r="FRS98" s="8"/>
      <c r="FRT98" s="10"/>
      <c r="FRU98" s="68"/>
      <c r="FRV98" s="20"/>
      <c r="FRW98" s="57"/>
      <c r="FRX98" s="21"/>
      <c r="FRY98" s="22"/>
      <c r="FRZ98" s="3"/>
      <c r="FSA98" s="5"/>
      <c r="FSB98" s="5"/>
      <c r="FSC98" s="8"/>
      <c r="FSD98" s="10"/>
      <c r="FSE98" s="68"/>
      <c r="FSF98" s="20"/>
      <c r="FSG98" s="57"/>
      <c r="FSH98" s="21"/>
      <c r="FSI98" s="22"/>
      <c r="FSJ98" s="3"/>
      <c r="FSK98" s="5"/>
      <c r="FSL98" s="5"/>
      <c r="FSM98" s="8"/>
      <c r="FSN98" s="10"/>
      <c r="FSO98" s="68"/>
      <c r="FSP98" s="20"/>
      <c r="FSQ98" s="57"/>
      <c r="FSR98" s="21"/>
      <c r="FSS98" s="22"/>
      <c r="FST98" s="3"/>
      <c r="FSU98" s="5"/>
      <c r="FSV98" s="5"/>
      <c r="FSW98" s="8"/>
      <c r="FSX98" s="10"/>
      <c r="FSY98" s="68"/>
      <c r="FSZ98" s="20"/>
      <c r="FTA98" s="57"/>
      <c r="FTB98" s="21"/>
      <c r="FTC98" s="22"/>
      <c r="FTD98" s="3"/>
      <c r="FTE98" s="5"/>
      <c r="FTF98" s="5"/>
      <c r="FTG98" s="8"/>
      <c r="FTH98" s="10"/>
      <c r="FTI98" s="68"/>
      <c r="FTJ98" s="20"/>
      <c r="FTK98" s="57"/>
      <c r="FTL98" s="21"/>
      <c r="FTM98" s="22"/>
      <c r="FTN98" s="3"/>
      <c r="FTO98" s="5"/>
      <c r="FTP98" s="5"/>
      <c r="FTQ98" s="8"/>
      <c r="FTR98" s="10"/>
      <c r="FTS98" s="68"/>
      <c r="FTT98" s="20"/>
      <c r="FTU98" s="57"/>
      <c r="FTV98" s="21"/>
      <c r="FTW98" s="22"/>
      <c r="FTX98" s="3"/>
      <c r="FTY98" s="5"/>
      <c r="FTZ98" s="5"/>
      <c r="FUA98" s="8"/>
      <c r="FUB98" s="10"/>
      <c r="FUC98" s="68"/>
      <c r="FUD98" s="20"/>
      <c r="FUE98" s="57"/>
      <c r="FUF98" s="21"/>
      <c r="FUG98" s="22"/>
      <c r="FUH98" s="3"/>
      <c r="FUI98" s="5"/>
      <c r="FUJ98" s="5"/>
      <c r="FUK98" s="8"/>
      <c r="FUL98" s="10"/>
      <c r="FUM98" s="68"/>
      <c r="FUN98" s="20"/>
      <c r="FUO98" s="57"/>
      <c r="FUP98" s="21"/>
      <c r="FUQ98" s="22"/>
      <c r="FUR98" s="3"/>
      <c r="FUS98" s="5"/>
      <c r="FUT98" s="5"/>
      <c r="FUU98" s="8"/>
      <c r="FUV98" s="10"/>
      <c r="FUW98" s="68"/>
      <c r="FUX98" s="20"/>
      <c r="FUY98" s="57"/>
      <c r="FUZ98" s="21"/>
      <c r="FVA98" s="22"/>
      <c r="FVB98" s="3"/>
      <c r="FVC98" s="5"/>
      <c r="FVD98" s="5"/>
      <c r="FVE98" s="8"/>
      <c r="FVF98" s="10"/>
      <c r="FVG98" s="68"/>
      <c r="FVH98" s="20"/>
      <c r="FVI98" s="57"/>
      <c r="FVJ98" s="21"/>
      <c r="FVK98" s="22"/>
      <c r="FVL98" s="3"/>
      <c r="FVM98" s="5"/>
      <c r="FVN98" s="5"/>
      <c r="FVO98" s="8"/>
      <c r="FVP98" s="10"/>
      <c r="FVQ98" s="68"/>
      <c r="FVR98" s="20"/>
      <c r="FVS98" s="57"/>
      <c r="FVT98" s="21"/>
      <c r="FVU98" s="22"/>
      <c r="FVV98" s="3"/>
      <c r="FVW98" s="5"/>
      <c r="FVX98" s="5"/>
      <c r="FVY98" s="8"/>
      <c r="FVZ98" s="10"/>
      <c r="FWA98" s="68"/>
      <c r="FWB98" s="20"/>
      <c r="FWC98" s="57"/>
      <c r="FWD98" s="21"/>
      <c r="FWE98" s="22"/>
      <c r="FWF98" s="3"/>
      <c r="FWG98" s="5"/>
      <c r="FWH98" s="5"/>
      <c r="FWI98" s="8"/>
      <c r="FWJ98" s="10"/>
      <c r="FWK98" s="68"/>
      <c r="FWL98" s="20"/>
      <c r="FWM98" s="57"/>
      <c r="FWN98" s="21"/>
      <c r="FWO98" s="22"/>
      <c r="FWP98" s="3"/>
      <c r="FWQ98" s="5"/>
      <c r="FWR98" s="5"/>
      <c r="FWS98" s="8"/>
      <c r="FWT98" s="10"/>
      <c r="FWU98" s="68"/>
      <c r="FWV98" s="20"/>
      <c r="FWW98" s="57"/>
      <c r="FWX98" s="21"/>
      <c r="FWY98" s="22"/>
      <c r="FWZ98" s="3"/>
      <c r="FXA98" s="5"/>
      <c r="FXB98" s="5"/>
      <c r="FXC98" s="8"/>
      <c r="FXD98" s="10"/>
      <c r="FXE98" s="68"/>
      <c r="FXF98" s="20"/>
      <c r="FXG98" s="57"/>
      <c r="FXH98" s="21"/>
      <c r="FXI98" s="22"/>
      <c r="FXJ98" s="3"/>
      <c r="FXK98" s="5"/>
      <c r="FXL98" s="5"/>
      <c r="FXM98" s="8"/>
      <c r="FXN98" s="10"/>
      <c r="FXO98" s="68"/>
      <c r="FXP98" s="20"/>
      <c r="FXQ98" s="57"/>
      <c r="FXR98" s="21"/>
      <c r="FXS98" s="22"/>
      <c r="FXT98" s="3"/>
      <c r="FXU98" s="5"/>
      <c r="FXV98" s="5"/>
      <c r="FXW98" s="8"/>
      <c r="FXX98" s="10"/>
      <c r="FXY98" s="68"/>
      <c r="FXZ98" s="20"/>
      <c r="FYA98" s="57"/>
      <c r="FYB98" s="21"/>
      <c r="FYC98" s="22"/>
      <c r="FYD98" s="3"/>
      <c r="FYE98" s="5"/>
      <c r="FYF98" s="5"/>
      <c r="FYG98" s="8"/>
      <c r="FYH98" s="10"/>
      <c r="FYI98" s="68"/>
      <c r="FYJ98" s="20"/>
      <c r="FYK98" s="57"/>
      <c r="FYL98" s="21"/>
      <c r="FYM98" s="22"/>
      <c r="FYN98" s="3"/>
      <c r="FYO98" s="5"/>
      <c r="FYP98" s="5"/>
      <c r="FYQ98" s="8"/>
      <c r="FYR98" s="10"/>
      <c r="FYS98" s="68"/>
      <c r="FYT98" s="20"/>
      <c r="FYU98" s="57"/>
      <c r="FYV98" s="21"/>
      <c r="FYW98" s="22"/>
      <c r="FYX98" s="3"/>
      <c r="FYY98" s="5"/>
      <c r="FYZ98" s="5"/>
      <c r="FZA98" s="8"/>
      <c r="FZB98" s="10"/>
      <c r="FZC98" s="68"/>
      <c r="FZD98" s="20"/>
      <c r="FZE98" s="57"/>
      <c r="FZF98" s="21"/>
      <c r="FZG98" s="22"/>
      <c r="FZH98" s="3"/>
      <c r="FZI98" s="5"/>
      <c r="FZJ98" s="5"/>
      <c r="FZK98" s="8"/>
      <c r="FZL98" s="10"/>
      <c r="FZM98" s="68"/>
      <c r="FZN98" s="20"/>
      <c r="FZO98" s="57"/>
      <c r="FZP98" s="21"/>
      <c r="FZQ98" s="22"/>
      <c r="FZR98" s="3"/>
      <c r="FZS98" s="5"/>
      <c r="FZT98" s="5"/>
      <c r="FZU98" s="8"/>
      <c r="FZV98" s="10"/>
      <c r="FZW98" s="68"/>
      <c r="FZX98" s="20"/>
      <c r="FZY98" s="57"/>
      <c r="FZZ98" s="21"/>
      <c r="GAA98" s="22"/>
      <c r="GAB98" s="3"/>
      <c r="GAC98" s="5"/>
      <c r="GAD98" s="5"/>
      <c r="GAE98" s="8"/>
      <c r="GAF98" s="10"/>
      <c r="GAG98" s="68"/>
      <c r="GAH98" s="20"/>
      <c r="GAI98" s="57"/>
      <c r="GAJ98" s="21"/>
      <c r="GAK98" s="22"/>
      <c r="GAL98" s="3"/>
      <c r="GAM98" s="5"/>
      <c r="GAN98" s="5"/>
      <c r="GAO98" s="8"/>
      <c r="GAP98" s="10"/>
      <c r="GAQ98" s="68"/>
      <c r="GAR98" s="20"/>
      <c r="GAS98" s="57"/>
      <c r="GAT98" s="21"/>
      <c r="GAU98" s="22"/>
      <c r="GAV98" s="3"/>
      <c r="GAW98" s="5"/>
      <c r="GAX98" s="5"/>
      <c r="GAY98" s="8"/>
      <c r="GAZ98" s="10"/>
      <c r="GBA98" s="68"/>
      <c r="GBB98" s="20"/>
      <c r="GBC98" s="57"/>
      <c r="GBD98" s="21"/>
      <c r="GBE98" s="22"/>
      <c r="GBF98" s="3"/>
      <c r="GBG98" s="5"/>
      <c r="GBH98" s="5"/>
      <c r="GBI98" s="8"/>
      <c r="GBJ98" s="10"/>
      <c r="GBK98" s="68"/>
      <c r="GBL98" s="20"/>
      <c r="GBM98" s="57"/>
      <c r="GBN98" s="21"/>
      <c r="GBO98" s="22"/>
      <c r="GBP98" s="3"/>
      <c r="GBQ98" s="5"/>
      <c r="GBR98" s="5"/>
      <c r="GBS98" s="8"/>
      <c r="GBT98" s="10"/>
      <c r="GBU98" s="68"/>
      <c r="GBV98" s="20"/>
      <c r="GBW98" s="57"/>
      <c r="GBX98" s="21"/>
      <c r="GBY98" s="22"/>
      <c r="GBZ98" s="3"/>
      <c r="GCA98" s="5"/>
      <c r="GCB98" s="5"/>
      <c r="GCC98" s="8"/>
      <c r="GCD98" s="10"/>
      <c r="GCE98" s="68"/>
      <c r="GCF98" s="20"/>
      <c r="GCG98" s="57"/>
      <c r="GCH98" s="21"/>
      <c r="GCI98" s="22"/>
      <c r="GCJ98" s="3"/>
      <c r="GCK98" s="5"/>
      <c r="GCL98" s="5"/>
      <c r="GCM98" s="8"/>
      <c r="GCN98" s="10"/>
      <c r="GCO98" s="68"/>
      <c r="GCP98" s="20"/>
      <c r="GCQ98" s="57"/>
      <c r="GCR98" s="21"/>
      <c r="GCS98" s="22"/>
      <c r="GCT98" s="3"/>
      <c r="GCU98" s="5"/>
      <c r="GCV98" s="5"/>
      <c r="GCW98" s="8"/>
      <c r="GCX98" s="10"/>
      <c r="GCY98" s="68"/>
      <c r="GCZ98" s="20"/>
      <c r="GDA98" s="57"/>
      <c r="GDB98" s="21"/>
      <c r="GDC98" s="22"/>
      <c r="GDD98" s="3"/>
      <c r="GDE98" s="5"/>
      <c r="GDF98" s="5"/>
      <c r="GDG98" s="8"/>
      <c r="GDH98" s="10"/>
      <c r="GDI98" s="68"/>
      <c r="GDJ98" s="20"/>
      <c r="GDK98" s="57"/>
      <c r="GDL98" s="21"/>
      <c r="GDM98" s="22"/>
      <c r="GDN98" s="3"/>
      <c r="GDO98" s="5"/>
      <c r="GDP98" s="5"/>
      <c r="GDQ98" s="8"/>
      <c r="GDR98" s="10"/>
      <c r="GDS98" s="68"/>
      <c r="GDT98" s="20"/>
      <c r="GDU98" s="57"/>
      <c r="GDV98" s="21"/>
      <c r="GDW98" s="22"/>
      <c r="GDX98" s="3"/>
      <c r="GDY98" s="5"/>
      <c r="GDZ98" s="5"/>
      <c r="GEA98" s="8"/>
      <c r="GEB98" s="10"/>
      <c r="GEC98" s="68"/>
      <c r="GED98" s="20"/>
      <c r="GEE98" s="57"/>
      <c r="GEF98" s="21"/>
      <c r="GEG98" s="22"/>
      <c r="GEH98" s="3"/>
      <c r="GEI98" s="5"/>
      <c r="GEJ98" s="5"/>
      <c r="GEK98" s="8"/>
      <c r="GEL98" s="10"/>
      <c r="GEM98" s="68"/>
      <c r="GEN98" s="20"/>
      <c r="GEO98" s="57"/>
      <c r="GEP98" s="21"/>
      <c r="GEQ98" s="22"/>
      <c r="GER98" s="3"/>
      <c r="GES98" s="5"/>
      <c r="GET98" s="5"/>
      <c r="GEU98" s="8"/>
      <c r="GEV98" s="10"/>
      <c r="GEW98" s="68"/>
      <c r="GEX98" s="20"/>
      <c r="GEY98" s="57"/>
      <c r="GEZ98" s="21"/>
      <c r="GFA98" s="22"/>
      <c r="GFB98" s="3"/>
      <c r="GFC98" s="5"/>
      <c r="GFD98" s="5"/>
      <c r="GFE98" s="8"/>
      <c r="GFF98" s="10"/>
      <c r="GFG98" s="68"/>
      <c r="GFH98" s="20"/>
      <c r="GFI98" s="57"/>
      <c r="GFJ98" s="21"/>
      <c r="GFK98" s="22"/>
      <c r="GFL98" s="3"/>
      <c r="GFM98" s="5"/>
      <c r="GFN98" s="5"/>
      <c r="GFO98" s="8"/>
      <c r="GFP98" s="10"/>
      <c r="GFQ98" s="68"/>
      <c r="GFR98" s="20"/>
      <c r="GFS98" s="57"/>
      <c r="GFT98" s="21"/>
      <c r="GFU98" s="22"/>
      <c r="GFV98" s="3"/>
      <c r="GFW98" s="5"/>
      <c r="GFX98" s="5"/>
      <c r="GFY98" s="8"/>
      <c r="GFZ98" s="10"/>
      <c r="GGA98" s="68"/>
      <c r="GGB98" s="20"/>
      <c r="GGC98" s="57"/>
      <c r="GGD98" s="21"/>
      <c r="GGE98" s="22"/>
      <c r="GGF98" s="3"/>
      <c r="GGG98" s="5"/>
      <c r="GGH98" s="5"/>
      <c r="GGI98" s="8"/>
      <c r="GGJ98" s="10"/>
      <c r="GGK98" s="68"/>
      <c r="GGL98" s="20"/>
      <c r="GGM98" s="57"/>
      <c r="GGN98" s="21"/>
      <c r="GGO98" s="22"/>
      <c r="GGP98" s="3"/>
      <c r="GGQ98" s="5"/>
      <c r="GGR98" s="5"/>
      <c r="GGS98" s="8"/>
      <c r="GGT98" s="10"/>
      <c r="GGU98" s="68"/>
      <c r="GGV98" s="20"/>
      <c r="GGW98" s="57"/>
      <c r="GGX98" s="21"/>
      <c r="GGY98" s="22"/>
      <c r="GGZ98" s="3"/>
      <c r="GHA98" s="5"/>
      <c r="GHB98" s="5"/>
      <c r="GHC98" s="8"/>
      <c r="GHD98" s="10"/>
      <c r="GHE98" s="68"/>
      <c r="GHF98" s="20"/>
      <c r="GHG98" s="57"/>
      <c r="GHH98" s="21"/>
      <c r="GHI98" s="22"/>
      <c r="GHJ98" s="3"/>
      <c r="GHK98" s="5"/>
      <c r="GHL98" s="5"/>
      <c r="GHM98" s="8"/>
      <c r="GHN98" s="10"/>
      <c r="GHO98" s="68"/>
      <c r="GHP98" s="20"/>
      <c r="GHQ98" s="57"/>
      <c r="GHR98" s="21"/>
      <c r="GHS98" s="22"/>
      <c r="GHT98" s="3"/>
      <c r="GHU98" s="5"/>
      <c r="GHV98" s="5"/>
      <c r="GHW98" s="8"/>
      <c r="GHX98" s="10"/>
      <c r="GHY98" s="68"/>
      <c r="GHZ98" s="20"/>
      <c r="GIA98" s="57"/>
      <c r="GIB98" s="21"/>
      <c r="GIC98" s="22"/>
      <c r="GID98" s="3"/>
      <c r="GIE98" s="5"/>
      <c r="GIF98" s="5"/>
      <c r="GIG98" s="8"/>
      <c r="GIH98" s="10"/>
      <c r="GII98" s="68"/>
      <c r="GIJ98" s="20"/>
      <c r="GIK98" s="57"/>
      <c r="GIL98" s="21"/>
      <c r="GIM98" s="22"/>
      <c r="GIN98" s="3"/>
      <c r="GIO98" s="5"/>
      <c r="GIP98" s="5"/>
      <c r="GIQ98" s="8"/>
      <c r="GIR98" s="10"/>
      <c r="GIS98" s="68"/>
      <c r="GIT98" s="20"/>
      <c r="GIU98" s="57"/>
      <c r="GIV98" s="21"/>
      <c r="GIW98" s="22"/>
      <c r="GIX98" s="3"/>
      <c r="GIY98" s="5"/>
      <c r="GIZ98" s="5"/>
      <c r="GJA98" s="8"/>
      <c r="GJB98" s="10"/>
      <c r="GJC98" s="68"/>
      <c r="GJD98" s="20"/>
      <c r="GJE98" s="57"/>
      <c r="GJF98" s="21"/>
      <c r="GJG98" s="22"/>
      <c r="GJH98" s="3"/>
      <c r="GJI98" s="5"/>
      <c r="GJJ98" s="5"/>
      <c r="GJK98" s="8"/>
      <c r="GJL98" s="10"/>
      <c r="GJM98" s="68"/>
      <c r="GJN98" s="20"/>
      <c r="GJO98" s="57"/>
      <c r="GJP98" s="21"/>
      <c r="GJQ98" s="22"/>
      <c r="GJR98" s="3"/>
      <c r="GJS98" s="5"/>
      <c r="GJT98" s="5"/>
      <c r="GJU98" s="8"/>
      <c r="GJV98" s="10"/>
      <c r="GJW98" s="68"/>
      <c r="GJX98" s="20"/>
      <c r="GJY98" s="57"/>
      <c r="GJZ98" s="21"/>
      <c r="GKA98" s="22"/>
      <c r="GKB98" s="3"/>
      <c r="GKC98" s="5"/>
      <c r="GKD98" s="5"/>
      <c r="GKE98" s="8"/>
      <c r="GKF98" s="10"/>
      <c r="GKG98" s="68"/>
      <c r="GKH98" s="20"/>
      <c r="GKI98" s="57"/>
      <c r="GKJ98" s="21"/>
      <c r="GKK98" s="22"/>
      <c r="GKL98" s="3"/>
      <c r="GKM98" s="5"/>
      <c r="GKN98" s="5"/>
      <c r="GKO98" s="8"/>
      <c r="GKP98" s="10"/>
      <c r="GKQ98" s="68"/>
      <c r="GKR98" s="20"/>
      <c r="GKS98" s="57"/>
      <c r="GKT98" s="21"/>
      <c r="GKU98" s="22"/>
      <c r="GKV98" s="3"/>
      <c r="GKW98" s="5"/>
      <c r="GKX98" s="5"/>
      <c r="GKY98" s="8"/>
      <c r="GKZ98" s="10"/>
      <c r="GLA98" s="68"/>
      <c r="GLB98" s="20"/>
      <c r="GLC98" s="57"/>
      <c r="GLD98" s="21"/>
      <c r="GLE98" s="22"/>
      <c r="GLF98" s="3"/>
      <c r="GLG98" s="5"/>
      <c r="GLH98" s="5"/>
      <c r="GLI98" s="8"/>
      <c r="GLJ98" s="10"/>
      <c r="GLK98" s="68"/>
      <c r="GLL98" s="20"/>
      <c r="GLM98" s="57"/>
      <c r="GLN98" s="21"/>
      <c r="GLO98" s="22"/>
      <c r="GLP98" s="3"/>
      <c r="GLQ98" s="5"/>
      <c r="GLR98" s="5"/>
      <c r="GLS98" s="8"/>
      <c r="GLT98" s="10"/>
      <c r="GLU98" s="68"/>
      <c r="GLV98" s="20"/>
      <c r="GLW98" s="57"/>
      <c r="GLX98" s="21"/>
      <c r="GLY98" s="22"/>
      <c r="GLZ98" s="3"/>
      <c r="GMA98" s="5"/>
      <c r="GMB98" s="5"/>
      <c r="GMC98" s="8"/>
      <c r="GMD98" s="10"/>
      <c r="GME98" s="68"/>
      <c r="GMF98" s="20"/>
      <c r="GMG98" s="57"/>
      <c r="GMH98" s="21"/>
      <c r="GMI98" s="22"/>
      <c r="GMJ98" s="3"/>
      <c r="GMK98" s="5"/>
      <c r="GML98" s="5"/>
      <c r="GMM98" s="8"/>
      <c r="GMN98" s="10"/>
      <c r="GMO98" s="68"/>
      <c r="GMP98" s="20"/>
      <c r="GMQ98" s="57"/>
      <c r="GMR98" s="21"/>
      <c r="GMS98" s="22"/>
      <c r="GMT98" s="3"/>
      <c r="GMU98" s="5"/>
      <c r="GMV98" s="5"/>
      <c r="GMW98" s="8"/>
      <c r="GMX98" s="10"/>
      <c r="GMY98" s="68"/>
      <c r="GMZ98" s="20"/>
      <c r="GNA98" s="57"/>
      <c r="GNB98" s="21"/>
      <c r="GNC98" s="22"/>
      <c r="GND98" s="3"/>
      <c r="GNE98" s="5"/>
      <c r="GNF98" s="5"/>
      <c r="GNG98" s="8"/>
      <c r="GNH98" s="10"/>
      <c r="GNI98" s="68"/>
      <c r="GNJ98" s="20"/>
      <c r="GNK98" s="57"/>
      <c r="GNL98" s="21"/>
      <c r="GNM98" s="22"/>
      <c r="GNN98" s="3"/>
      <c r="GNO98" s="5"/>
      <c r="GNP98" s="5"/>
      <c r="GNQ98" s="8"/>
      <c r="GNR98" s="10"/>
      <c r="GNS98" s="68"/>
      <c r="GNT98" s="20"/>
      <c r="GNU98" s="57"/>
      <c r="GNV98" s="21"/>
      <c r="GNW98" s="22"/>
      <c r="GNX98" s="3"/>
      <c r="GNY98" s="5"/>
      <c r="GNZ98" s="5"/>
      <c r="GOA98" s="8"/>
      <c r="GOB98" s="10"/>
      <c r="GOC98" s="68"/>
      <c r="GOD98" s="20"/>
      <c r="GOE98" s="57"/>
      <c r="GOF98" s="21"/>
      <c r="GOG98" s="22"/>
      <c r="GOH98" s="3"/>
      <c r="GOI98" s="5"/>
      <c r="GOJ98" s="5"/>
      <c r="GOK98" s="8"/>
      <c r="GOL98" s="10"/>
      <c r="GOM98" s="68"/>
      <c r="GON98" s="20"/>
      <c r="GOO98" s="57"/>
      <c r="GOP98" s="21"/>
      <c r="GOQ98" s="22"/>
      <c r="GOR98" s="3"/>
      <c r="GOS98" s="5"/>
      <c r="GOT98" s="5"/>
      <c r="GOU98" s="8"/>
      <c r="GOV98" s="10"/>
      <c r="GOW98" s="68"/>
      <c r="GOX98" s="20"/>
      <c r="GOY98" s="57"/>
      <c r="GOZ98" s="21"/>
      <c r="GPA98" s="22"/>
      <c r="GPB98" s="3"/>
      <c r="GPC98" s="5"/>
      <c r="GPD98" s="5"/>
      <c r="GPE98" s="8"/>
      <c r="GPF98" s="10"/>
      <c r="GPG98" s="68"/>
      <c r="GPH98" s="20"/>
      <c r="GPI98" s="57"/>
      <c r="GPJ98" s="21"/>
      <c r="GPK98" s="22"/>
      <c r="GPL98" s="3"/>
      <c r="GPM98" s="5"/>
      <c r="GPN98" s="5"/>
      <c r="GPO98" s="8"/>
      <c r="GPP98" s="10"/>
      <c r="GPQ98" s="68"/>
      <c r="GPR98" s="20"/>
      <c r="GPS98" s="57"/>
      <c r="GPT98" s="21"/>
      <c r="GPU98" s="22"/>
      <c r="GPV98" s="3"/>
      <c r="GPW98" s="5"/>
      <c r="GPX98" s="5"/>
      <c r="GPY98" s="8"/>
      <c r="GPZ98" s="10"/>
      <c r="GQA98" s="68"/>
      <c r="GQB98" s="20"/>
      <c r="GQC98" s="57"/>
      <c r="GQD98" s="21"/>
      <c r="GQE98" s="22"/>
      <c r="GQF98" s="3"/>
      <c r="GQG98" s="5"/>
      <c r="GQH98" s="5"/>
      <c r="GQI98" s="8"/>
      <c r="GQJ98" s="10"/>
      <c r="GQK98" s="68"/>
      <c r="GQL98" s="20"/>
      <c r="GQM98" s="57"/>
      <c r="GQN98" s="21"/>
      <c r="GQO98" s="22"/>
      <c r="GQP98" s="3"/>
      <c r="GQQ98" s="5"/>
      <c r="GQR98" s="5"/>
      <c r="GQS98" s="8"/>
      <c r="GQT98" s="10"/>
      <c r="GQU98" s="68"/>
      <c r="GQV98" s="20"/>
      <c r="GQW98" s="57"/>
      <c r="GQX98" s="21"/>
      <c r="GQY98" s="22"/>
      <c r="GQZ98" s="3"/>
      <c r="GRA98" s="5"/>
      <c r="GRB98" s="5"/>
      <c r="GRC98" s="8"/>
      <c r="GRD98" s="10"/>
      <c r="GRE98" s="68"/>
      <c r="GRF98" s="20"/>
      <c r="GRG98" s="57"/>
      <c r="GRH98" s="21"/>
      <c r="GRI98" s="22"/>
      <c r="GRJ98" s="3"/>
      <c r="GRK98" s="5"/>
      <c r="GRL98" s="5"/>
      <c r="GRM98" s="8"/>
      <c r="GRN98" s="10"/>
      <c r="GRO98" s="68"/>
      <c r="GRP98" s="20"/>
      <c r="GRQ98" s="57"/>
      <c r="GRR98" s="21"/>
      <c r="GRS98" s="22"/>
      <c r="GRT98" s="3"/>
      <c r="GRU98" s="5"/>
      <c r="GRV98" s="5"/>
      <c r="GRW98" s="8"/>
      <c r="GRX98" s="10"/>
      <c r="GRY98" s="68"/>
      <c r="GRZ98" s="20"/>
      <c r="GSA98" s="57"/>
      <c r="GSB98" s="21"/>
      <c r="GSC98" s="22"/>
      <c r="GSD98" s="3"/>
      <c r="GSE98" s="5"/>
      <c r="GSF98" s="5"/>
      <c r="GSG98" s="8"/>
      <c r="GSH98" s="10"/>
      <c r="GSI98" s="68"/>
      <c r="GSJ98" s="20"/>
      <c r="GSK98" s="57"/>
      <c r="GSL98" s="21"/>
      <c r="GSM98" s="22"/>
      <c r="GSN98" s="3"/>
      <c r="GSO98" s="5"/>
      <c r="GSP98" s="5"/>
      <c r="GSQ98" s="8"/>
      <c r="GSR98" s="10"/>
      <c r="GSS98" s="68"/>
      <c r="GST98" s="20"/>
      <c r="GSU98" s="57"/>
      <c r="GSV98" s="21"/>
      <c r="GSW98" s="22"/>
      <c r="GSX98" s="3"/>
      <c r="GSY98" s="5"/>
      <c r="GSZ98" s="5"/>
      <c r="GTA98" s="8"/>
      <c r="GTB98" s="10"/>
      <c r="GTC98" s="68"/>
      <c r="GTD98" s="20"/>
      <c r="GTE98" s="57"/>
      <c r="GTF98" s="21"/>
      <c r="GTG98" s="22"/>
      <c r="GTH98" s="3"/>
      <c r="GTI98" s="5"/>
      <c r="GTJ98" s="5"/>
      <c r="GTK98" s="8"/>
      <c r="GTL98" s="10"/>
      <c r="GTM98" s="68"/>
      <c r="GTN98" s="20"/>
      <c r="GTO98" s="57"/>
      <c r="GTP98" s="21"/>
      <c r="GTQ98" s="22"/>
      <c r="GTR98" s="3"/>
      <c r="GTS98" s="5"/>
      <c r="GTT98" s="5"/>
      <c r="GTU98" s="8"/>
      <c r="GTV98" s="10"/>
      <c r="GTW98" s="68"/>
      <c r="GTX98" s="20"/>
      <c r="GTY98" s="57"/>
      <c r="GTZ98" s="21"/>
      <c r="GUA98" s="22"/>
      <c r="GUB98" s="3"/>
      <c r="GUC98" s="5"/>
      <c r="GUD98" s="5"/>
      <c r="GUE98" s="8"/>
      <c r="GUF98" s="10"/>
      <c r="GUG98" s="68"/>
      <c r="GUH98" s="20"/>
      <c r="GUI98" s="57"/>
      <c r="GUJ98" s="21"/>
      <c r="GUK98" s="22"/>
      <c r="GUL98" s="3"/>
      <c r="GUM98" s="5"/>
      <c r="GUN98" s="5"/>
      <c r="GUO98" s="8"/>
      <c r="GUP98" s="10"/>
      <c r="GUQ98" s="68"/>
      <c r="GUR98" s="20"/>
      <c r="GUS98" s="57"/>
      <c r="GUT98" s="21"/>
      <c r="GUU98" s="22"/>
      <c r="GUV98" s="3"/>
      <c r="GUW98" s="5"/>
      <c r="GUX98" s="5"/>
      <c r="GUY98" s="8"/>
      <c r="GUZ98" s="10"/>
      <c r="GVA98" s="68"/>
      <c r="GVB98" s="20"/>
      <c r="GVC98" s="57"/>
      <c r="GVD98" s="21"/>
      <c r="GVE98" s="22"/>
      <c r="GVF98" s="3"/>
      <c r="GVG98" s="5"/>
      <c r="GVH98" s="5"/>
      <c r="GVI98" s="8"/>
      <c r="GVJ98" s="10"/>
      <c r="GVK98" s="68"/>
      <c r="GVL98" s="20"/>
      <c r="GVM98" s="57"/>
      <c r="GVN98" s="21"/>
      <c r="GVO98" s="22"/>
      <c r="GVP98" s="3"/>
      <c r="GVQ98" s="5"/>
      <c r="GVR98" s="5"/>
      <c r="GVS98" s="8"/>
      <c r="GVT98" s="10"/>
      <c r="GVU98" s="68"/>
      <c r="GVV98" s="20"/>
      <c r="GVW98" s="57"/>
      <c r="GVX98" s="21"/>
      <c r="GVY98" s="22"/>
      <c r="GVZ98" s="3"/>
      <c r="GWA98" s="5"/>
      <c r="GWB98" s="5"/>
      <c r="GWC98" s="8"/>
      <c r="GWD98" s="10"/>
      <c r="GWE98" s="68"/>
      <c r="GWF98" s="20"/>
      <c r="GWG98" s="57"/>
      <c r="GWH98" s="21"/>
      <c r="GWI98" s="22"/>
      <c r="GWJ98" s="3"/>
      <c r="GWK98" s="5"/>
      <c r="GWL98" s="5"/>
      <c r="GWM98" s="8"/>
      <c r="GWN98" s="10"/>
      <c r="GWO98" s="68"/>
      <c r="GWP98" s="20"/>
      <c r="GWQ98" s="57"/>
      <c r="GWR98" s="21"/>
      <c r="GWS98" s="22"/>
      <c r="GWT98" s="3"/>
      <c r="GWU98" s="5"/>
      <c r="GWV98" s="5"/>
      <c r="GWW98" s="8"/>
      <c r="GWX98" s="10"/>
      <c r="GWY98" s="68"/>
      <c r="GWZ98" s="20"/>
      <c r="GXA98" s="57"/>
      <c r="GXB98" s="21"/>
      <c r="GXC98" s="22"/>
      <c r="GXD98" s="3"/>
      <c r="GXE98" s="5"/>
      <c r="GXF98" s="5"/>
      <c r="GXG98" s="8"/>
      <c r="GXH98" s="10"/>
      <c r="GXI98" s="68"/>
      <c r="GXJ98" s="20"/>
      <c r="GXK98" s="57"/>
      <c r="GXL98" s="21"/>
      <c r="GXM98" s="22"/>
      <c r="GXN98" s="3"/>
      <c r="GXO98" s="5"/>
      <c r="GXP98" s="5"/>
      <c r="GXQ98" s="8"/>
      <c r="GXR98" s="10"/>
      <c r="GXS98" s="68"/>
      <c r="GXT98" s="20"/>
      <c r="GXU98" s="57"/>
      <c r="GXV98" s="21"/>
      <c r="GXW98" s="22"/>
      <c r="GXX98" s="3"/>
      <c r="GXY98" s="5"/>
      <c r="GXZ98" s="5"/>
      <c r="GYA98" s="8"/>
      <c r="GYB98" s="10"/>
      <c r="GYC98" s="68"/>
      <c r="GYD98" s="20"/>
      <c r="GYE98" s="57"/>
      <c r="GYF98" s="21"/>
      <c r="GYG98" s="22"/>
      <c r="GYH98" s="3"/>
      <c r="GYI98" s="5"/>
      <c r="GYJ98" s="5"/>
      <c r="GYK98" s="8"/>
      <c r="GYL98" s="10"/>
      <c r="GYM98" s="68"/>
      <c r="GYN98" s="20"/>
      <c r="GYO98" s="57"/>
      <c r="GYP98" s="21"/>
      <c r="GYQ98" s="22"/>
      <c r="GYR98" s="3"/>
      <c r="GYS98" s="5"/>
      <c r="GYT98" s="5"/>
      <c r="GYU98" s="8"/>
      <c r="GYV98" s="10"/>
      <c r="GYW98" s="68"/>
      <c r="GYX98" s="20"/>
      <c r="GYY98" s="57"/>
      <c r="GYZ98" s="21"/>
      <c r="GZA98" s="22"/>
      <c r="GZB98" s="3"/>
      <c r="GZC98" s="5"/>
      <c r="GZD98" s="5"/>
      <c r="GZE98" s="8"/>
      <c r="GZF98" s="10"/>
      <c r="GZG98" s="68"/>
      <c r="GZH98" s="20"/>
      <c r="GZI98" s="57"/>
      <c r="GZJ98" s="21"/>
      <c r="GZK98" s="22"/>
      <c r="GZL98" s="3"/>
      <c r="GZM98" s="5"/>
      <c r="GZN98" s="5"/>
      <c r="GZO98" s="8"/>
      <c r="GZP98" s="10"/>
      <c r="GZQ98" s="68"/>
      <c r="GZR98" s="20"/>
      <c r="GZS98" s="57"/>
      <c r="GZT98" s="21"/>
      <c r="GZU98" s="22"/>
      <c r="GZV98" s="3"/>
      <c r="GZW98" s="5"/>
      <c r="GZX98" s="5"/>
      <c r="GZY98" s="8"/>
      <c r="GZZ98" s="10"/>
      <c r="HAA98" s="68"/>
      <c r="HAB98" s="20"/>
      <c r="HAC98" s="57"/>
      <c r="HAD98" s="21"/>
      <c r="HAE98" s="22"/>
      <c r="HAF98" s="3"/>
      <c r="HAG98" s="5"/>
      <c r="HAH98" s="5"/>
      <c r="HAI98" s="8"/>
      <c r="HAJ98" s="10"/>
      <c r="HAK98" s="68"/>
      <c r="HAL98" s="20"/>
      <c r="HAM98" s="57"/>
      <c r="HAN98" s="21"/>
      <c r="HAO98" s="22"/>
      <c r="HAP98" s="3"/>
      <c r="HAQ98" s="5"/>
      <c r="HAR98" s="5"/>
      <c r="HAS98" s="8"/>
      <c r="HAT98" s="10"/>
      <c r="HAU98" s="68"/>
      <c r="HAV98" s="20"/>
      <c r="HAW98" s="57"/>
      <c r="HAX98" s="21"/>
      <c r="HAY98" s="22"/>
      <c r="HAZ98" s="3"/>
      <c r="HBA98" s="5"/>
      <c r="HBB98" s="5"/>
      <c r="HBC98" s="8"/>
      <c r="HBD98" s="10"/>
      <c r="HBE98" s="68"/>
      <c r="HBF98" s="20"/>
      <c r="HBG98" s="57"/>
      <c r="HBH98" s="21"/>
      <c r="HBI98" s="22"/>
      <c r="HBJ98" s="3"/>
      <c r="HBK98" s="5"/>
      <c r="HBL98" s="5"/>
      <c r="HBM98" s="8"/>
      <c r="HBN98" s="10"/>
      <c r="HBO98" s="68"/>
      <c r="HBP98" s="20"/>
      <c r="HBQ98" s="57"/>
      <c r="HBR98" s="21"/>
      <c r="HBS98" s="22"/>
      <c r="HBT98" s="3"/>
      <c r="HBU98" s="5"/>
      <c r="HBV98" s="5"/>
      <c r="HBW98" s="8"/>
      <c r="HBX98" s="10"/>
      <c r="HBY98" s="68"/>
      <c r="HBZ98" s="20"/>
      <c r="HCA98" s="57"/>
      <c r="HCB98" s="21"/>
      <c r="HCC98" s="22"/>
      <c r="HCD98" s="3"/>
      <c r="HCE98" s="5"/>
      <c r="HCF98" s="5"/>
      <c r="HCG98" s="8"/>
      <c r="HCH98" s="10"/>
      <c r="HCI98" s="68"/>
      <c r="HCJ98" s="20"/>
      <c r="HCK98" s="57"/>
      <c r="HCL98" s="21"/>
      <c r="HCM98" s="22"/>
      <c r="HCN98" s="3"/>
      <c r="HCO98" s="5"/>
      <c r="HCP98" s="5"/>
      <c r="HCQ98" s="8"/>
      <c r="HCR98" s="10"/>
      <c r="HCS98" s="68"/>
      <c r="HCT98" s="20"/>
      <c r="HCU98" s="57"/>
      <c r="HCV98" s="21"/>
      <c r="HCW98" s="22"/>
      <c r="HCX98" s="3"/>
      <c r="HCY98" s="5"/>
      <c r="HCZ98" s="5"/>
      <c r="HDA98" s="8"/>
      <c r="HDB98" s="10"/>
      <c r="HDC98" s="68"/>
      <c r="HDD98" s="20"/>
      <c r="HDE98" s="57"/>
      <c r="HDF98" s="21"/>
      <c r="HDG98" s="22"/>
      <c r="HDH98" s="3"/>
      <c r="HDI98" s="5"/>
      <c r="HDJ98" s="5"/>
      <c r="HDK98" s="8"/>
      <c r="HDL98" s="10"/>
      <c r="HDM98" s="68"/>
      <c r="HDN98" s="20"/>
      <c r="HDO98" s="57"/>
      <c r="HDP98" s="21"/>
      <c r="HDQ98" s="22"/>
      <c r="HDR98" s="3"/>
      <c r="HDS98" s="5"/>
      <c r="HDT98" s="5"/>
      <c r="HDU98" s="8"/>
      <c r="HDV98" s="10"/>
      <c r="HDW98" s="68"/>
      <c r="HDX98" s="20"/>
      <c r="HDY98" s="57"/>
      <c r="HDZ98" s="21"/>
      <c r="HEA98" s="22"/>
      <c r="HEB98" s="3"/>
      <c r="HEC98" s="5"/>
      <c r="HED98" s="5"/>
      <c r="HEE98" s="8"/>
      <c r="HEF98" s="10"/>
      <c r="HEG98" s="68"/>
      <c r="HEH98" s="20"/>
      <c r="HEI98" s="57"/>
      <c r="HEJ98" s="21"/>
      <c r="HEK98" s="22"/>
      <c r="HEL98" s="3"/>
      <c r="HEM98" s="5"/>
      <c r="HEN98" s="5"/>
      <c r="HEO98" s="8"/>
      <c r="HEP98" s="10"/>
      <c r="HEQ98" s="68"/>
      <c r="HER98" s="20"/>
      <c r="HES98" s="57"/>
      <c r="HET98" s="21"/>
      <c r="HEU98" s="22"/>
      <c r="HEV98" s="3"/>
      <c r="HEW98" s="5"/>
      <c r="HEX98" s="5"/>
      <c r="HEY98" s="8"/>
      <c r="HEZ98" s="10"/>
      <c r="HFA98" s="68"/>
      <c r="HFB98" s="20"/>
      <c r="HFC98" s="57"/>
      <c r="HFD98" s="21"/>
      <c r="HFE98" s="22"/>
      <c r="HFF98" s="3"/>
      <c r="HFG98" s="5"/>
      <c r="HFH98" s="5"/>
      <c r="HFI98" s="8"/>
      <c r="HFJ98" s="10"/>
      <c r="HFK98" s="68"/>
      <c r="HFL98" s="20"/>
      <c r="HFM98" s="57"/>
      <c r="HFN98" s="21"/>
      <c r="HFO98" s="22"/>
      <c r="HFP98" s="3"/>
      <c r="HFQ98" s="5"/>
      <c r="HFR98" s="5"/>
      <c r="HFS98" s="8"/>
      <c r="HFT98" s="10"/>
      <c r="HFU98" s="68"/>
      <c r="HFV98" s="20"/>
      <c r="HFW98" s="57"/>
      <c r="HFX98" s="21"/>
      <c r="HFY98" s="22"/>
      <c r="HFZ98" s="3"/>
      <c r="HGA98" s="5"/>
      <c r="HGB98" s="5"/>
      <c r="HGC98" s="8"/>
      <c r="HGD98" s="10"/>
      <c r="HGE98" s="68"/>
      <c r="HGF98" s="20"/>
      <c r="HGG98" s="57"/>
      <c r="HGH98" s="21"/>
      <c r="HGI98" s="22"/>
      <c r="HGJ98" s="3"/>
      <c r="HGK98" s="5"/>
      <c r="HGL98" s="5"/>
      <c r="HGM98" s="8"/>
      <c r="HGN98" s="10"/>
      <c r="HGO98" s="68"/>
      <c r="HGP98" s="20"/>
      <c r="HGQ98" s="57"/>
      <c r="HGR98" s="21"/>
      <c r="HGS98" s="22"/>
      <c r="HGT98" s="3"/>
      <c r="HGU98" s="5"/>
      <c r="HGV98" s="5"/>
      <c r="HGW98" s="8"/>
      <c r="HGX98" s="10"/>
      <c r="HGY98" s="68"/>
      <c r="HGZ98" s="20"/>
      <c r="HHA98" s="57"/>
      <c r="HHB98" s="21"/>
      <c r="HHC98" s="22"/>
      <c r="HHD98" s="3"/>
      <c r="HHE98" s="5"/>
      <c r="HHF98" s="5"/>
      <c r="HHG98" s="8"/>
      <c r="HHH98" s="10"/>
      <c r="HHI98" s="68"/>
      <c r="HHJ98" s="20"/>
      <c r="HHK98" s="57"/>
      <c r="HHL98" s="21"/>
      <c r="HHM98" s="22"/>
      <c r="HHN98" s="3"/>
      <c r="HHO98" s="5"/>
      <c r="HHP98" s="5"/>
      <c r="HHQ98" s="8"/>
      <c r="HHR98" s="10"/>
      <c r="HHS98" s="68"/>
      <c r="HHT98" s="20"/>
      <c r="HHU98" s="57"/>
      <c r="HHV98" s="21"/>
      <c r="HHW98" s="22"/>
      <c r="HHX98" s="3"/>
      <c r="HHY98" s="5"/>
      <c r="HHZ98" s="5"/>
      <c r="HIA98" s="8"/>
      <c r="HIB98" s="10"/>
      <c r="HIC98" s="68"/>
      <c r="HID98" s="20"/>
      <c r="HIE98" s="57"/>
      <c r="HIF98" s="21"/>
      <c r="HIG98" s="22"/>
      <c r="HIH98" s="3"/>
      <c r="HII98" s="5"/>
      <c r="HIJ98" s="5"/>
      <c r="HIK98" s="8"/>
      <c r="HIL98" s="10"/>
      <c r="HIM98" s="68"/>
      <c r="HIN98" s="20"/>
      <c r="HIO98" s="57"/>
      <c r="HIP98" s="21"/>
      <c r="HIQ98" s="22"/>
      <c r="HIR98" s="3"/>
      <c r="HIS98" s="5"/>
      <c r="HIT98" s="5"/>
      <c r="HIU98" s="8"/>
      <c r="HIV98" s="10"/>
      <c r="HIW98" s="68"/>
      <c r="HIX98" s="20"/>
      <c r="HIY98" s="57"/>
      <c r="HIZ98" s="21"/>
      <c r="HJA98" s="22"/>
      <c r="HJB98" s="3"/>
      <c r="HJC98" s="5"/>
      <c r="HJD98" s="5"/>
      <c r="HJE98" s="8"/>
      <c r="HJF98" s="10"/>
      <c r="HJG98" s="68"/>
      <c r="HJH98" s="20"/>
      <c r="HJI98" s="57"/>
      <c r="HJJ98" s="21"/>
      <c r="HJK98" s="22"/>
      <c r="HJL98" s="3"/>
      <c r="HJM98" s="5"/>
      <c r="HJN98" s="5"/>
      <c r="HJO98" s="8"/>
      <c r="HJP98" s="10"/>
      <c r="HJQ98" s="68"/>
      <c r="HJR98" s="20"/>
      <c r="HJS98" s="57"/>
      <c r="HJT98" s="21"/>
      <c r="HJU98" s="22"/>
      <c r="HJV98" s="3"/>
      <c r="HJW98" s="5"/>
      <c r="HJX98" s="5"/>
      <c r="HJY98" s="8"/>
      <c r="HJZ98" s="10"/>
      <c r="HKA98" s="68"/>
      <c r="HKB98" s="20"/>
      <c r="HKC98" s="57"/>
      <c r="HKD98" s="21"/>
      <c r="HKE98" s="22"/>
      <c r="HKF98" s="3"/>
      <c r="HKG98" s="5"/>
      <c r="HKH98" s="5"/>
      <c r="HKI98" s="8"/>
      <c r="HKJ98" s="10"/>
      <c r="HKK98" s="68"/>
      <c r="HKL98" s="20"/>
      <c r="HKM98" s="57"/>
      <c r="HKN98" s="21"/>
      <c r="HKO98" s="22"/>
      <c r="HKP98" s="3"/>
      <c r="HKQ98" s="5"/>
      <c r="HKR98" s="5"/>
      <c r="HKS98" s="8"/>
      <c r="HKT98" s="10"/>
      <c r="HKU98" s="68"/>
      <c r="HKV98" s="20"/>
      <c r="HKW98" s="57"/>
      <c r="HKX98" s="21"/>
      <c r="HKY98" s="22"/>
      <c r="HKZ98" s="3"/>
      <c r="HLA98" s="5"/>
      <c r="HLB98" s="5"/>
      <c r="HLC98" s="8"/>
      <c r="HLD98" s="10"/>
      <c r="HLE98" s="68"/>
      <c r="HLF98" s="20"/>
      <c r="HLG98" s="57"/>
      <c r="HLH98" s="21"/>
      <c r="HLI98" s="22"/>
      <c r="HLJ98" s="3"/>
      <c r="HLK98" s="5"/>
      <c r="HLL98" s="5"/>
      <c r="HLM98" s="8"/>
      <c r="HLN98" s="10"/>
      <c r="HLO98" s="68"/>
      <c r="HLP98" s="20"/>
      <c r="HLQ98" s="57"/>
      <c r="HLR98" s="21"/>
      <c r="HLS98" s="22"/>
      <c r="HLT98" s="3"/>
      <c r="HLU98" s="5"/>
      <c r="HLV98" s="5"/>
      <c r="HLW98" s="8"/>
      <c r="HLX98" s="10"/>
      <c r="HLY98" s="68"/>
      <c r="HLZ98" s="20"/>
      <c r="HMA98" s="57"/>
      <c r="HMB98" s="21"/>
      <c r="HMC98" s="22"/>
      <c r="HMD98" s="3"/>
      <c r="HME98" s="5"/>
      <c r="HMF98" s="5"/>
      <c r="HMG98" s="8"/>
      <c r="HMH98" s="10"/>
      <c r="HMI98" s="68"/>
      <c r="HMJ98" s="20"/>
      <c r="HMK98" s="57"/>
      <c r="HML98" s="21"/>
      <c r="HMM98" s="22"/>
      <c r="HMN98" s="3"/>
      <c r="HMO98" s="5"/>
      <c r="HMP98" s="5"/>
      <c r="HMQ98" s="8"/>
      <c r="HMR98" s="10"/>
      <c r="HMS98" s="68"/>
      <c r="HMT98" s="20"/>
      <c r="HMU98" s="57"/>
      <c r="HMV98" s="21"/>
      <c r="HMW98" s="22"/>
      <c r="HMX98" s="3"/>
      <c r="HMY98" s="5"/>
      <c r="HMZ98" s="5"/>
      <c r="HNA98" s="8"/>
      <c r="HNB98" s="10"/>
      <c r="HNC98" s="68"/>
      <c r="HND98" s="20"/>
      <c r="HNE98" s="57"/>
      <c r="HNF98" s="21"/>
      <c r="HNG98" s="22"/>
      <c r="HNH98" s="3"/>
      <c r="HNI98" s="5"/>
      <c r="HNJ98" s="5"/>
      <c r="HNK98" s="8"/>
      <c r="HNL98" s="10"/>
      <c r="HNM98" s="68"/>
      <c r="HNN98" s="20"/>
      <c r="HNO98" s="57"/>
      <c r="HNP98" s="21"/>
      <c r="HNQ98" s="22"/>
      <c r="HNR98" s="3"/>
      <c r="HNS98" s="5"/>
      <c r="HNT98" s="5"/>
      <c r="HNU98" s="8"/>
      <c r="HNV98" s="10"/>
      <c r="HNW98" s="68"/>
      <c r="HNX98" s="20"/>
      <c r="HNY98" s="57"/>
      <c r="HNZ98" s="21"/>
      <c r="HOA98" s="22"/>
      <c r="HOB98" s="3"/>
      <c r="HOC98" s="5"/>
      <c r="HOD98" s="5"/>
      <c r="HOE98" s="8"/>
      <c r="HOF98" s="10"/>
      <c r="HOG98" s="68"/>
      <c r="HOH98" s="20"/>
      <c r="HOI98" s="57"/>
      <c r="HOJ98" s="21"/>
      <c r="HOK98" s="22"/>
      <c r="HOL98" s="3"/>
      <c r="HOM98" s="5"/>
      <c r="HON98" s="5"/>
      <c r="HOO98" s="8"/>
      <c r="HOP98" s="10"/>
      <c r="HOQ98" s="68"/>
      <c r="HOR98" s="20"/>
      <c r="HOS98" s="57"/>
      <c r="HOT98" s="21"/>
      <c r="HOU98" s="22"/>
      <c r="HOV98" s="3"/>
      <c r="HOW98" s="5"/>
      <c r="HOX98" s="5"/>
      <c r="HOY98" s="8"/>
      <c r="HOZ98" s="10"/>
      <c r="HPA98" s="68"/>
      <c r="HPB98" s="20"/>
      <c r="HPC98" s="57"/>
      <c r="HPD98" s="21"/>
      <c r="HPE98" s="22"/>
      <c r="HPF98" s="3"/>
      <c r="HPG98" s="5"/>
      <c r="HPH98" s="5"/>
      <c r="HPI98" s="8"/>
      <c r="HPJ98" s="10"/>
      <c r="HPK98" s="68"/>
      <c r="HPL98" s="20"/>
      <c r="HPM98" s="57"/>
      <c r="HPN98" s="21"/>
      <c r="HPO98" s="22"/>
      <c r="HPP98" s="3"/>
      <c r="HPQ98" s="5"/>
      <c r="HPR98" s="5"/>
      <c r="HPS98" s="8"/>
      <c r="HPT98" s="10"/>
      <c r="HPU98" s="68"/>
      <c r="HPV98" s="20"/>
      <c r="HPW98" s="57"/>
      <c r="HPX98" s="21"/>
      <c r="HPY98" s="22"/>
      <c r="HPZ98" s="3"/>
      <c r="HQA98" s="5"/>
      <c r="HQB98" s="5"/>
      <c r="HQC98" s="8"/>
      <c r="HQD98" s="10"/>
      <c r="HQE98" s="68"/>
      <c r="HQF98" s="20"/>
      <c r="HQG98" s="57"/>
      <c r="HQH98" s="21"/>
      <c r="HQI98" s="22"/>
      <c r="HQJ98" s="3"/>
      <c r="HQK98" s="5"/>
      <c r="HQL98" s="5"/>
      <c r="HQM98" s="8"/>
      <c r="HQN98" s="10"/>
      <c r="HQO98" s="68"/>
      <c r="HQP98" s="20"/>
      <c r="HQQ98" s="57"/>
      <c r="HQR98" s="21"/>
      <c r="HQS98" s="22"/>
      <c r="HQT98" s="3"/>
      <c r="HQU98" s="5"/>
      <c r="HQV98" s="5"/>
      <c r="HQW98" s="8"/>
      <c r="HQX98" s="10"/>
      <c r="HQY98" s="68"/>
      <c r="HQZ98" s="20"/>
      <c r="HRA98" s="57"/>
      <c r="HRB98" s="21"/>
      <c r="HRC98" s="22"/>
      <c r="HRD98" s="3"/>
      <c r="HRE98" s="5"/>
      <c r="HRF98" s="5"/>
      <c r="HRG98" s="8"/>
      <c r="HRH98" s="10"/>
      <c r="HRI98" s="68"/>
      <c r="HRJ98" s="20"/>
      <c r="HRK98" s="57"/>
      <c r="HRL98" s="21"/>
      <c r="HRM98" s="22"/>
      <c r="HRN98" s="3"/>
      <c r="HRO98" s="5"/>
      <c r="HRP98" s="5"/>
      <c r="HRQ98" s="8"/>
      <c r="HRR98" s="10"/>
      <c r="HRS98" s="68"/>
      <c r="HRT98" s="20"/>
      <c r="HRU98" s="57"/>
      <c r="HRV98" s="21"/>
      <c r="HRW98" s="22"/>
      <c r="HRX98" s="3"/>
      <c r="HRY98" s="5"/>
      <c r="HRZ98" s="5"/>
      <c r="HSA98" s="8"/>
      <c r="HSB98" s="10"/>
      <c r="HSC98" s="68"/>
      <c r="HSD98" s="20"/>
      <c r="HSE98" s="57"/>
      <c r="HSF98" s="21"/>
      <c r="HSG98" s="22"/>
      <c r="HSH98" s="3"/>
      <c r="HSI98" s="5"/>
      <c r="HSJ98" s="5"/>
      <c r="HSK98" s="8"/>
      <c r="HSL98" s="10"/>
      <c r="HSM98" s="68"/>
      <c r="HSN98" s="20"/>
      <c r="HSO98" s="57"/>
      <c r="HSP98" s="21"/>
      <c r="HSQ98" s="22"/>
      <c r="HSR98" s="3"/>
      <c r="HSS98" s="5"/>
      <c r="HST98" s="5"/>
      <c r="HSU98" s="8"/>
      <c r="HSV98" s="10"/>
      <c r="HSW98" s="68"/>
      <c r="HSX98" s="20"/>
      <c r="HSY98" s="57"/>
      <c r="HSZ98" s="21"/>
      <c r="HTA98" s="22"/>
      <c r="HTB98" s="3"/>
      <c r="HTC98" s="5"/>
      <c r="HTD98" s="5"/>
      <c r="HTE98" s="8"/>
      <c r="HTF98" s="10"/>
      <c r="HTG98" s="68"/>
      <c r="HTH98" s="20"/>
      <c r="HTI98" s="57"/>
      <c r="HTJ98" s="21"/>
      <c r="HTK98" s="22"/>
      <c r="HTL98" s="3"/>
      <c r="HTM98" s="5"/>
      <c r="HTN98" s="5"/>
      <c r="HTO98" s="8"/>
      <c r="HTP98" s="10"/>
      <c r="HTQ98" s="68"/>
      <c r="HTR98" s="20"/>
      <c r="HTS98" s="57"/>
      <c r="HTT98" s="21"/>
      <c r="HTU98" s="22"/>
      <c r="HTV98" s="3"/>
      <c r="HTW98" s="5"/>
      <c r="HTX98" s="5"/>
      <c r="HTY98" s="8"/>
      <c r="HTZ98" s="10"/>
      <c r="HUA98" s="68"/>
      <c r="HUB98" s="20"/>
      <c r="HUC98" s="57"/>
      <c r="HUD98" s="21"/>
      <c r="HUE98" s="22"/>
      <c r="HUF98" s="3"/>
      <c r="HUG98" s="5"/>
      <c r="HUH98" s="5"/>
      <c r="HUI98" s="8"/>
      <c r="HUJ98" s="10"/>
      <c r="HUK98" s="68"/>
      <c r="HUL98" s="20"/>
      <c r="HUM98" s="57"/>
      <c r="HUN98" s="21"/>
      <c r="HUO98" s="22"/>
      <c r="HUP98" s="3"/>
      <c r="HUQ98" s="5"/>
      <c r="HUR98" s="5"/>
      <c r="HUS98" s="8"/>
      <c r="HUT98" s="10"/>
      <c r="HUU98" s="68"/>
      <c r="HUV98" s="20"/>
      <c r="HUW98" s="57"/>
      <c r="HUX98" s="21"/>
      <c r="HUY98" s="22"/>
      <c r="HUZ98" s="3"/>
      <c r="HVA98" s="5"/>
      <c r="HVB98" s="5"/>
      <c r="HVC98" s="8"/>
      <c r="HVD98" s="10"/>
      <c r="HVE98" s="68"/>
      <c r="HVF98" s="20"/>
      <c r="HVG98" s="57"/>
      <c r="HVH98" s="21"/>
      <c r="HVI98" s="22"/>
      <c r="HVJ98" s="3"/>
      <c r="HVK98" s="5"/>
      <c r="HVL98" s="5"/>
      <c r="HVM98" s="8"/>
      <c r="HVN98" s="10"/>
      <c r="HVO98" s="68"/>
      <c r="HVP98" s="20"/>
      <c r="HVQ98" s="57"/>
      <c r="HVR98" s="21"/>
      <c r="HVS98" s="22"/>
      <c r="HVT98" s="3"/>
      <c r="HVU98" s="5"/>
      <c r="HVV98" s="5"/>
      <c r="HVW98" s="8"/>
      <c r="HVX98" s="10"/>
      <c r="HVY98" s="68"/>
      <c r="HVZ98" s="20"/>
      <c r="HWA98" s="57"/>
      <c r="HWB98" s="21"/>
      <c r="HWC98" s="22"/>
      <c r="HWD98" s="3"/>
      <c r="HWE98" s="5"/>
      <c r="HWF98" s="5"/>
      <c r="HWG98" s="8"/>
      <c r="HWH98" s="10"/>
      <c r="HWI98" s="68"/>
      <c r="HWJ98" s="20"/>
      <c r="HWK98" s="57"/>
      <c r="HWL98" s="21"/>
      <c r="HWM98" s="22"/>
      <c r="HWN98" s="3"/>
      <c r="HWO98" s="5"/>
      <c r="HWP98" s="5"/>
      <c r="HWQ98" s="8"/>
      <c r="HWR98" s="10"/>
      <c r="HWS98" s="68"/>
      <c r="HWT98" s="20"/>
      <c r="HWU98" s="57"/>
      <c r="HWV98" s="21"/>
      <c r="HWW98" s="22"/>
      <c r="HWX98" s="3"/>
      <c r="HWY98" s="5"/>
      <c r="HWZ98" s="5"/>
      <c r="HXA98" s="8"/>
      <c r="HXB98" s="10"/>
      <c r="HXC98" s="68"/>
      <c r="HXD98" s="20"/>
      <c r="HXE98" s="57"/>
      <c r="HXF98" s="21"/>
      <c r="HXG98" s="22"/>
      <c r="HXH98" s="3"/>
      <c r="HXI98" s="5"/>
      <c r="HXJ98" s="5"/>
      <c r="HXK98" s="8"/>
      <c r="HXL98" s="10"/>
      <c r="HXM98" s="68"/>
      <c r="HXN98" s="20"/>
      <c r="HXO98" s="57"/>
      <c r="HXP98" s="21"/>
      <c r="HXQ98" s="22"/>
      <c r="HXR98" s="3"/>
      <c r="HXS98" s="5"/>
      <c r="HXT98" s="5"/>
      <c r="HXU98" s="8"/>
      <c r="HXV98" s="10"/>
      <c r="HXW98" s="68"/>
      <c r="HXX98" s="20"/>
      <c r="HXY98" s="57"/>
      <c r="HXZ98" s="21"/>
      <c r="HYA98" s="22"/>
      <c r="HYB98" s="3"/>
      <c r="HYC98" s="5"/>
      <c r="HYD98" s="5"/>
      <c r="HYE98" s="8"/>
      <c r="HYF98" s="10"/>
      <c r="HYG98" s="68"/>
      <c r="HYH98" s="20"/>
      <c r="HYI98" s="57"/>
      <c r="HYJ98" s="21"/>
      <c r="HYK98" s="22"/>
      <c r="HYL98" s="3"/>
      <c r="HYM98" s="5"/>
      <c r="HYN98" s="5"/>
      <c r="HYO98" s="8"/>
      <c r="HYP98" s="10"/>
      <c r="HYQ98" s="68"/>
      <c r="HYR98" s="20"/>
      <c r="HYS98" s="57"/>
      <c r="HYT98" s="21"/>
      <c r="HYU98" s="22"/>
      <c r="HYV98" s="3"/>
      <c r="HYW98" s="5"/>
      <c r="HYX98" s="5"/>
      <c r="HYY98" s="8"/>
      <c r="HYZ98" s="10"/>
      <c r="HZA98" s="68"/>
      <c r="HZB98" s="20"/>
      <c r="HZC98" s="57"/>
      <c r="HZD98" s="21"/>
      <c r="HZE98" s="22"/>
      <c r="HZF98" s="3"/>
      <c r="HZG98" s="5"/>
      <c r="HZH98" s="5"/>
      <c r="HZI98" s="8"/>
      <c r="HZJ98" s="10"/>
      <c r="HZK98" s="68"/>
      <c r="HZL98" s="20"/>
      <c r="HZM98" s="57"/>
      <c r="HZN98" s="21"/>
      <c r="HZO98" s="22"/>
      <c r="HZP98" s="3"/>
      <c r="HZQ98" s="5"/>
      <c r="HZR98" s="5"/>
      <c r="HZS98" s="8"/>
      <c r="HZT98" s="10"/>
      <c r="HZU98" s="68"/>
      <c r="HZV98" s="20"/>
      <c r="HZW98" s="57"/>
      <c r="HZX98" s="21"/>
      <c r="HZY98" s="22"/>
      <c r="HZZ98" s="3"/>
      <c r="IAA98" s="5"/>
      <c r="IAB98" s="5"/>
      <c r="IAC98" s="8"/>
      <c r="IAD98" s="10"/>
      <c r="IAE98" s="68"/>
      <c r="IAF98" s="20"/>
      <c r="IAG98" s="57"/>
      <c r="IAH98" s="21"/>
      <c r="IAI98" s="22"/>
      <c r="IAJ98" s="3"/>
      <c r="IAK98" s="5"/>
      <c r="IAL98" s="5"/>
      <c r="IAM98" s="8"/>
      <c r="IAN98" s="10"/>
      <c r="IAO98" s="68"/>
      <c r="IAP98" s="20"/>
      <c r="IAQ98" s="57"/>
      <c r="IAR98" s="21"/>
      <c r="IAS98" s="22"/>
      <c r="IAT98" s="3"/>
      <c r="IAU98" s="5"/>
      <c r="IAV98" s="5"/>
      <c r="IAW98" s="8"/>
      <c r="IAX98" s="10"/>
      <c r="IAY98" s="68"/>
      <c r="IAZ98" s="20"/>
      <c r="IBA98" s="57"/>
      <c r="IBB98" s="21"/>
      <c r="IBC98" s="22"/>
      <c r="IBD98" s="3"/>
      <c r="IBE98" s="5"/>
      <c r="IBF98" s="5"/>
      <c r="IBG98" s="8"/>
      <c r="IBH98" s="10"/>
      <c r="IBI98" s="68"/>
      <c r="IBJ98" s="20"/>
      <c r="IBK98" s="57"/>
      <c r="IBL98" s="21"/>
      <c r="IBM98" s="22"/>
      <c r="IBN98" s="3"/>
      <c r="IBO98" s="5"/>
      <c r="IBP98" s="5"/>
      <c r="IBQ98" s="8"/>
      <c r="IBR98" s="10"/>
      <c r="IBS98" s="68"/>
      <c r="IBT98" s="20"/>
      <c r="IBU98" s="57"/>
      <c r="IBV98" s="21"/>
      <c r="IBW98" s="22"/>
      <c r="IBX98" s="3"/>
      <c r="IBY98" s="5"/>
      <c r="IBZ98" s="5"/>
      <c r="ICA98" s="8"/>
      <c r="ICB98" s="10"/>
      <c r="ICC98" s="68"/>
      <c r="ICD98" s="20"/>
      <c r="ICE98" s="57"/>
      <c r="ICF98" s="21"/>
      <c r="ICG98" s="22"/>
      <c r="ICH98" s="3"/>
      <c r="ICI98" s="5"/>
      <c r="ICJ98" s="5"/>
      <c r="ICK98" s="8"/>
      <c r="ICL98" s="10"/>
      <c r="ICM98" s="68"/>
      <c r="ICN98" s="20"/>
      <c r="ICO98" s="57"/>
      <c r="ICP98" s="21"/>
      <c r="ICQ98" s="22"/>
      <c r="ICR98" s="3"/>
      <c r="ICS98" s="5"/>
      <c r="ICT98" s="5"/>
      <c r="ICU98" s="8"/>
      <c r="ICV98" s="10"/>
      <c r="ICW98" s="68"/>
      <c r="ICX98" s="20"/>
      <c r="ICY98" s="57"/>
      <c r="ICZ98" s="21"/>
      <c r="IDA98" s="22"/>
      <c r="IDB98" s="3"/>
      <c r="IDC98" s="5"/>
      <c r="IDD98" s="5"/>
      <c r="IDE98" s="8"/>
      <c r="IDF98" s="10"/>
      <c r="IDG98" s="68"/>
      <c r="IDH98" s="20"/>
      <c r="IDI98" s="57"/>
      <c r="IDJ98" s="21"/>
      <c r="IDK98" s="22"/>
      <c r="IDL98" s="3"/>
      <c r="IDM98" s="5"/>
      <c r="IDN98" s="5"/>
      <c r="IDO98" s="8"/>
      <c r="IDP98" s="10"/>
      <c r="IDQ98" s="68"/>
      <c r="IDR98" s="20"/>
      <c r="IDS98" s="57"/>
      <c r="IDT98" s="21"/>
      <c r="IDU98" s="22"/>
      <c r="IDV98" s="3"/>
      <c r="IDW98" s="5"/>
      <c r="IDX98" s="5"/>
      <c r="IDY98" s="8"/>
      <c r="IDZ98" s="10"/>
      <c r="IEA98" s="68"/>
      <c r="IEB98" s="20"/>
      <c r="IEC98" s="57"/>
      <c r="IED98" s="21"/>
      <c r="IEE98" s="22"/>
      <c r="IEF98" s="3"/>
      <c r="IEG98" s="5"/>
      <c r="IEH98" s="5"/>
      <c r="IEI98" s="8"/>
      <c r="IEJ98" s="10"/>
      <c r="IEK98" s="68"/>
      <c r="IEL98" s="20"/>
      <c r="IEM98" s="57"/>
      <c r="IEN98" s="21"/>
      <c r="IEO98" s="22"/>
      <c r="IEP98" s="3"/>
      <c r="IEQ98" s="5"/>
      <c r="IER98" s="5"/>
      <c r="IES98" s="8"/>
      <c r="IET98" s="10"/>
      <c r="IEU98" s="68"/>
      <c r="IEV98" s="20"/>
      <c r="IEW98" s="57"/>
      <c r="IEX98" s="21"/>
      <c r="IEY98" s="22"/>
      <c r="IEZ98" s="3"/>
      <c r="IFA98" s="5"/>
      <c r="IFB98" s="5"/>
      <c r="IFC98" s="8"/>
      <c r="IFD98" s="10"/>
      <c r="IFE98" s="68"/>
      <c r="IFF98" s="20"/>
      <c r="IFG98" s="57"/>
      <c r="IFH98" s="21"/>
      <c r="IFI98" s="22"/>
      <c r="IFJ98" s="3"/>
      <c r="IFK98" s="5"/>
      <c r="IFL98" s="5"/>
      <c r="IFM98" s="8"/>
      <c r="IFN98" s="10"/>
      <c r="IFO98" s="68"/>
      <c r="IFP98" s="20"/>
      <c r="IFQ98" s="57"/>
      <c r="IFR98" s="21"/>
      <c r="IFS98" s="22"/>
      <c r="IFT98" s="3"/>
      <c r="IFU98" s="5"/>
      <c r="IFV98" s="5"/>
      <c r="IFW98" s="8"/>
      <c r="IFX98" s="10"/>
      <c r="IFY98" s="68"/>
      <c r="IFZ98" s="20"/>
      <c r="IGA98" s="57"/>
      <c r="IGB98" s="21"/>
      <c r="IGC98" s="22"/>
      <c r="IGD98" s="3"/>
      <c r="IGE98" s="5"/>
      <c r="IGF98" s="5"/>
      <c r="IGG98" s="8"/>
      <c r="IGH98" s="10"/>
      <c r="IGI98" s="68"/>
      <c r="IGJ98" s="20"/>
      <c r="IGK98" s="57"/>
      <c r="IGL98" s="21"/>
      <c r="IGM98" s="22"/>
      <c r="IGN98" s="3"/>
      <c r="IGO98" s="5"/>
      <c r="IGP98" s="5"/>
      <c r="IGQ98" s="8"/>
      <c r="IGR98" s="10"/>
      <c r="IGS98" s="68"/>
      <c r="IGT98" s="20"/>
      <c r="IGU98" s="57"/>
      <c r="IGV98" s="21"/>
      <c r="IGW98" s="22"/>
      <c r="IGX98" s="3"/>
      <c r="IGY98" s="5"/>
      <c r="IGZ98" s="5"/>
      <c r="IHA98" s="8"/>
      <c r="IHB98" s="10"/>
      <c r="IHC98" s="68"/>
      <c r="IHD98" s="20"/>
      <c r="IHE98" s="57"/>
      <c r="IHF98" s="21"/>
      <c r="IHG98" s="22"/>
      <c r="IHH98" s="3"/>
      <c r="IHI98" s="5"/>
      <c r="IHJ98" s="5"/>
      <c r="IHK98" s="8"/>
      <c r="IHL98" s="10"/>
      <c r="IHM98" s="68"/>
      <c r="IHN98" s="20"/>
      <c r="IHO98" s="57"/>
      <c r="IHP98" s="21"/>
      <c r="IHQ98" s="22"/>
      <c r="IHR98" s="3"/>
      <c r="IHS98" s="5"/>
      <c r="IHT98" s="5"/>
      <c r="IHU98" s="8"/>
      <c r="IHV98" s="10"/>
      <c r="IHW98" s="68"/>
      <c r="IHX98" s="20"/>
      <c r="IHY98" s="57"/>
      <c r="IHZ98" s="21"/>
      <c r="IIA98" s="22"/>
      <c r="IIB98" s="3"/>
      <c r="IIC98" s="5"/>
      <c r="IID98" s="5"/>
      <c r="IIE98" s="8"/>
      <c r="IIF98" s="10"/>
      <c r="IIG98" s="68"/>
      <c r="IIH98" s="20"/>
      <c r="III98" s="57"/>
      <c r="IIJ98" s="21"/>
      <c r="IIK98" s="22"/>
      <c r="IIL98" s="3"/>
      <c r="IIM98" s="5"/>
      <c r="IIN98" s="5"/>
      <c r="IIO98" s="8"/>
      <c r="IIP98" s="10"/>
      <c r="IIQ98" s="68"/>
      <c r="IIR98" s="20"/>
      <c r="IIS98" s="57"/>
      <c r="IIT98" s="21"/>
      <c r="IIU98" s="22"/>
      <c r="IIV98" s="3"/>
      <c r="IIW98" s="5"/>
      <c r="IIX98" s="5"/>
      <c r="IIY98" s="8"/>
      <c r="IIZ98" s="10"/>
      <c r="IJA98" s="68"/>
      <c r="IJB98" s="20"/>
      <c r="IJC98" s="57"/>
      <c r="IJD98" s="21"/>
      <c r="IJE98" s="22"/>
      <c r="IJF98" s="3"/>
      <c r="IJG98" s="5"/>
      <c r="IJH98" s="5"/>
      <c r="IJI98" s="8"/>
      <c r="IJJ98" s="10"/>
      <c r="IJK98" s="68"/>
      <c r="IJL98" s="20"/>
      <c r="IJM98" s="57"/>
      <c r="IJN98" s="21"/>
      <c r="IJO98" s="22"/>
      <c r="IJP98" s="3"/>
      <c r="IJQ98" s="5"/>
      <c r="IJR98" s="5"/>
      <c r="IJS98" s="8"/>
      <c r="IJT98" s="10"/>
      <c r="IJU98" s="68"/>
      <c r="IJV98" s="20"/>
      <c r="IJW98" s="57"/>
      <c r="IJX98" s="21"/>
      <c r="IJY98" s="22"/>
      <c r="IJZ98" s="3"/>
      <c r="IKA98" s="5"/>
      <c r="IKB98" s="5"/>
      <c r="IKC98" s="8"/>
      <c r="IKD98" s="10"/>
      <c r="IKE98" s="68"/>
      <c r="IKF98" s="20"/>
      <c r="IKG98" s="57"/>
      <c r="IKH98" s="21"/>
      <c r="IKI98" s="22"/>
      <c r="IKJ98" s="3"/>
      <c r="IKK98" s="5"/>
      <c r="IKL98" s="5"/>
      <c r="IKM98" s="8"/>
      <c r="IKN98" s="10"/>
      <c r="IKO98" s="68"/>
      <c r="IKP98" s="20"/>
      <c r="IKQ98" s="57"/>
      <c r="IKR98" s="21"/>
      <c r="IKS98" s="22"/>
      <c r="IKT98" s="3"/>
      <c r="IKU98" s="5"/>
      <c r="IKV98" s="5"/>
      <c r="IKW98" s="8"/>
      <c r="IKX98" s="10"/>
      <c r="IKY98" s="68"/>
      <c r="IKZ98" s="20"/>
      <c r="ILA98" s="57"/>
      <c r="ILB98" s="21"/>
      <c r="ILC98" s="22"/>
      <c r="ILD98" s="3"/>
      <c r="ILE98" s="5"/>
      <c r="ILF98" s="5"/>
      <c r="ILG98" s="8"/>
      <c r="ILH98" s="10"/>
      <c r="ILI98" s="68"/>
      <c r="ILJ98" s="20"/>
      <c r="ILK98" s="57"/>
      <c r="ILL98" s="21"/>
      <c r="ILM98" s="22"/>
      <c r="ILN98" s="3"/>
      <c r="ILO98" s="5"/>
      <c r="ILP98" s="5"/>
      <c r="ILQ98" s="8"/>
      <c r="ILR98" s="10"/>
      <c r="ILS98" s="68"/>
      <c r="ILT98" s="20"/>
      <c r="ILU98" s="57"/>
      <c r="ILV98" s="21"/>
      <c r="ILW98" s="22"/>
      <c r="ILX98" s="3"/>
      <c r="ILY98" s="5"/>
      <c r="ILZ98" s="5"/>
      <c r="IMA98" s="8"/>
      <c r="IMB98" s="10"/>
      <c r="IMC98" s="68"/>
      <c r="IMD98" s="20"/>
      <c r="IME98" s="57"/>
      <c r="IMF98" s="21"/>
      <c r="IMG98" s="22"/>
      <c r="IMH98" s="3"/>
      <c r="IMI98" s="5"/>
      <c r="IMJ98" s="5"/>
      <c r="IMK98" s="8"/>
      <c r="IML98" s="10"/>
      <c r="IMM98" s="68"/>
      <c r="IMN98" s="20"/>
      <c r="IMO98" s="57"/>
      <c r="IMP98" s="21"/>
      <c r="IMQ98" s="22"/>
      <c r="IMR98" s="3"/>
      <c r="IMS98" s="5"/>
      <c r="IMT98" s="5"/>
      <c r="IMU98" s="8"/>
      <c r="IMV98" s="10"/>
      <c r="IMW98" s="68"/>
      <c r="IMX98" s="20"/>
      <c r="IMY98" s="57"/>
      <c r="IMZ98" s="21"/>
      <c r="INA98" s="22"/>
      <c r="INB98" s="3"/>
      <c r="INC98" s="5"/>
      <c r="IND98" s="5"/>
      <c r="INE98" s="8"/>
      <c r="INF98" s="10"/>
      <c r="ING98" s="68"/>
      <c r="INH98" s="20"/>
      <c r="INI98" s="57"/>
      <c r="INJ98" s="21"/>
      <c r="INK98" s="22"/>
      <c r="INL98" s="3"/>
      <c r="INM98" s="5"/>
      <c r="INN98" s="5"/>
      <c r="INO98" s="8"/>
      <c r="INP98" s="10"/>
      <c r="INQ98" s="68"/>
      <c r="INR98" s="20"/>
      <c r="INS98" s="57"/>
      <c r="INT98" s="21"/>
      <c r="INU98" s="22"/>
      <c r="INV98" s="3"/>
      <c r="INW98" s="5"/>
      <c r="INX98" s="5"/>
      <c r="INY98" s="8"/>
      <c r="INZ98" s="10"/>
      <c r="IOA98" s="68"/>
      <c r="IOB98" s="20"/>
      <c r="IOC98" s="57"/>
      <c r="IOD98" s="21"/>
      <c r="IOE98" s="22"/>
      <c r="IOF98" s="3"/>
      <c r="IOG98" s="5"/>
      <c r="IOH98" s="5"/>
      <c r="IOI98" s="8"/>
      <c r="IOJ98" s="10"/>
      <c r="IOK98" s="68"/>
      <c r="IOL98" s="20"/>
      <c r="IOM98" s="57"/>
      <c r="ION98" s="21"/>
      <c r="IOO98" s="22"/>
      <c r="IOP98" s="3"/>
      <c r="IOQ98" s="5"/>
      <c r="IOR98" s="5"/>
      <c r="IOS98" s="8"/>
      <c r="IOT98" s="10"/>
      <c r="IOU98" s="68"/>
      <c r="IOV98" s="20"/>
      <c r="IOW98" s="57"/>
      <c r="IOX98" s="21"/>
      <c r="IOY98" s="22"/>
      <c r="IOZ98" s="3"/>
      <c r="IPA98" s="5"/>
      <c r="IPB98" s="5"/>
      <c r="IPC98" s="8"/>
      <c r="IPD98" s="10"/>
      <c r="IPE98" s="68"/>
      <c r="IPF98" s="20"/>
      <c r="IPG98" s="57"/>
      <c r="IPH98" s="21"/>
      <c r="IPI98" s="22"/>
      <c r="IPJ98" s="3"/>
      <c r="IPK98" s="5"/>
      <c r="IPL98" s="5"/>
      <c r="IPM98" s="8"/>
      <c r="IPN98" s="10"/>
      <c r="IPO98" s="68"/>
      <c r="IPP98" s="20"/>
      <c r="IPQ98" s="57"/>
      <c r="IPR98" s="21"/>
      <c r="IPS98" s="22"/>
      <c r="IPT98" s="3"/>
      <c r="IPU98" s="5"/>
      <c r="IPV98" s="5"/>
      <c r="IPW98" s="8"/>
      <c r="IPX98" s="10"/>
      <c r="IPY98" s="68"/>
      <c r="IPZ98" s="20"/>
      <c r="IQA98" s="57"/>
      <c r="IQB98" s="21"/>
      <c r="IQC98" s="22"/>
      <c r="IQD98" s="3"/>
      <c r="IQE98" s="5"/>
      <c r="IQF98" s="5"/>
      <c r="IQG98" s="8"/>
      <c r="IQH98" s="10"/>
      <c r="IQI98" s="68"/>
      <c r="IQJ98" s="20"/>
      <c r="IQK98" s="57"/>
      <c r="IQL98" s="21"/>
      <c r="IQM98" s="22"/>
      <c r="IQN98" s="3"/>
      <c r="IQO98" s="5"/>
      <c r="IQP98" s="5"/>
      <c r="IQQ98" s="8"/>
      <c r="IQR98" s="10"/>
      <c r="IQS98" s="68"/>
      <c r="IQT98" s="20"/>
      <c r="IQU98" s="57"/>
      <c r="IQV98" s="21"/>
      <c r="IQW98" s="22"/>
      <c r="IQX98" s="3"/>
      <c r="IQY98" s="5"/>
      <c r="IQZ98" s="5"/>
      <c r="IRA98" s="8"/>
      <c r="IRB98" s="10"/>
      <c r="IRC98" s="68"/>
      <c r="IRD98" s="20"/>
      <c r="IRE98" s="57"/>
      <c r="IRF98" s="21"/>
      <c r="IRG98" s="22"/>
      <c r="IRH98" s="3"/>
      <c r="IRI98" s="5"/>
      <c r="IRJ98" s="5"/>
      <c r="IRK98" s="8"/>
      <c r="IRL98" s="10"/>
      <c r="IRM98" s="68"/>
      <c r="IRN98" s="20"/>
      <c r="IRO98" s="57"/>
      <c r="IRP98" s="21"/>
      <c r="IRQ98" s="22"/>
      <c r="IRR98" s="3"/>
      <c r="IRS98" s="5"/>
      <c r="IRT98" s="5"/>
      <c r="IRU98" s="8"/>
      <c r="IRV98" s="10"/>
      <c r="IRW98" s="68"/>
      <c r="IRX98" s="20"/>
      <c r="IRY98" s="57"/>
      <c r="IRZ98" s="21"/>
      <c r="ISA98" s="22"/>
      <c r="ISB98" s="3"/>
      <c r="ISC98" s="5"/>
      <c r="ISD98" s="5"/>
      <c r="ISE98" s="8"/>
      <c r="ISF98" s="10"/>
      <c r="ISG98" s="68"/>
      <c r="ISH98" s="20"/>
      <c r="ISI98" s="57"/>
      <c r="ISJ98" s="21"/>
      <c r="ISK98" s="22"/>
      <c r="ISL98" s="3"/>
      <c r="ISM98" s="5"/>
      <c r="ISN98" s="5"/>
      <c r="ISO98" s="8"/>
      <c r="ISP98" s="10"/>
      <c r="ISQ98" s="68"/>
      <c r="ISR98" s="20"/>
      <c r="ISS98" s="57"/>
      <c r="IST98" s="21"/>
      <c r="ISU98" s="22"/>
      <c r="ISV98" s="3"/>
      <c r="ISW98" s="5"/>
      <c r="ISX98" s="5"/>
      <c r="ISY98" s="8"/>
      <c r="ISZ98" s="10"/>
      <c r="ITA98" s="68"/>
      <c r="ITB98" s="20"/>
      <c r="ITC98" s="57"/>
      <c r="ITD98" s="21"/>
      <c r="ITE98" s="22"/>
      <c r="ITF98" s="3"/>
      <c r="ITG98" s="5"/>
      <c r="ITH98" s="5"/>
      <c r="ITI98" s="8"/>
      <c r="ITJ98" s="10"/>
      <c r="ITK98" s="68"/>
      <c r="ITL98" s="20"/>
      <c r="ITM98" s="57"/>
      <c r="ITN98" s="21"/>
      <c r="ITO98" s="22"/>
      <c r="ITP98" s="3"/>
      <c r="ITQ98" s="5"/>
      <c r="ITR98" s="5"/>
      <c r="ITS98" s="8"/>
      <c r="ITT98" s="10"/>
      <c r="ITU98" s="68"/>
      <c r="ITV98" s="20"/>
      <c r="ITW98" s="57"/>
      <c r="ITX98" s="21"/>
      <c r="ITY98" s="22"/>
      <c r="ITZ98" s="3"/>
      <c r="IUA98" s="5"/>
      <c r="IUB98" s="5"/>
      <c r="IUC98" s="8"/>
      <c r="IUD98" s="10"/>
      <c r="IUE98" s="68"/>
      <c r="IUF98" s="20"/>
      <c r="IUG98" s="57"/>
      <c r="IUH98" s="21"/>
      <c r="IUI98" s="22"/>
      <c r="IUJ98" s="3"/>
      <c r="IUK98" s="5"/>
      <c r="IUL98" s="5"/>
      <c r="IUM98" s="8"/>
      <c r="IUN98" s="10"/>
      <c r="IUO98" s="68"/>
      <c r="IUP98" s="20"/>
      <c r="IUQ98" s="57"/>
      <c r="IUR98" s="21"/>
      <c r="IUS98" s="22"/>
      <c r="IUT98" s="3"/>
      <c r="IUU98" s="5"/>
      <c r="IUV98" s="5"/>
      <c r="IUW98" s="8"/>
      <c r="IUX98" s="10"/>
      <c r="IUY98" s="68"/>
      <c r="IUZ98" s="20"/>
      <c r="IVA98" s="57"/>
      <c r="IVB98" s="21"/>
      <c r="IVC98" s="22"/>
      <c r="IVD98" s="3"/>
      <c r="IVE98" s="5"/>
      <c r="IVF98" s="5"/>
      <c r="IVG98" s="8"/>
      <c r="IVH98" s="10"/>
      <c r="IVI98" s="68"/>
      <c r="IVJ98" s="20"/>
      <c r="IVK98" s="57"/>
      <c r="IVL98" s="21"/>
      <c r="IVM98" s="22"/>
      <c r="IVN98" s="3"/>
      <c r="IVO98" s="5"/>
      <c r="IVP98" s="5"/>
      <c r="IVQ98" s="8"/>
      <c r="IVR98" s="10"/>
      <c r="IVS98" s="68"/>
      <c r="IVT98" s="20"/>
      <c r="IVU98" s="57"/>
      <c r="IVV98" s="21"/>
      <c r="IVW98" s="22"/>
      <c r="IVX98" s="3"/>
      <c r="IVY98" s="5"/>
      <c r="IVZ98" s="5"/>
      <c r="IWA98" s="8"/>
      <c r="IWB98" s="10"/>
      <c r="IWC98" s="68"/>
      <c r="IWD98" s="20"/>
      <c r="IWE98" s="57"/>
      <c r="IWF98" s="21"/>
      <c r="IWG98" s="22"/>
      <c r="IWH98" s="3"/>
      <c r="IWI98" s="5"/>
      <c r="IWJ98" s="5"/>
      <c r="IWK98" s="8"/>
      <c r="IWL98" s="10"/>
      <c r="IWM98" s="68"/>
      <c r="IWN98" s="20"/>
      <c r="IWO98" s="57"/>
      <c r="IWP98" s="21"/>
      <c r="IWQ98" s="22"/>
      <c r="IWR98" s="3"/>
      <c r="IWS98" s="5"/>
      <c r="IWT98" s="5"/>
      <c r="IWU98" s="8"/>
      <c r="IWV98" s="10"/>
      <c r="IWW98" s="68"/>
      <c r="IWX98" s="20"/>
      <c r="IWY98" s="57"/>
      <c r="IWZ98" s="21"/>
      <c r="IXA98" s="22"/>
      <c r="IXB98" s="3"/>
      <c r="IXC98" s="5"/>
      <c r="IXD98" s="5"/>
      <c r="IXE98" s="8"/>
      <c r="IXF98" s="10"/>
      <c r="IXG98" s="68"/>
      <c r="IXH98" s="20"/>
      <c r="IXI98" s="57"/>
      <c r="IXJ98" s="21"/>
      <c r="IXK98" s="22"/>
      <c r="IXL98" s="3"/>
      <c r="IXM98" s="5"/>
      <c r="IXN98" s="5"/>
      <c r="IXO98" s="8"/>
      <c r="IXP98" s="10"/>
      <c r="IXQ98" s="68"/>
      <c r="IXR98" s="20"/>
      <c r="IXS98" s="57"/>
      <c r="IXT98" s="21"/>
      <c r="IXU98" s="22"/>
      <c r="IXV98" s="3"/>
      <c r="IXW98" s="5"/>
      <c r="IXX98" s="5"/>
      <c r="IXY98" s="8"/>
      <c r="IXZ98" s="10"/>
      <c r="IYA98" s="68"/>
      <c r="IYB98" s="20"/>
      <c r="IYC98" s="57"/>
      <c r="IYD98" s="21"/>
      <c r="IYE98" s="22"/>
      <c r="IYF98" s="3"/>
      <c r="IYG98" s="5"/>
      <c r="IYH98" s="5"/>
      <c r="IYI98" s="8"/>
      <c r="IYJ98" s="10"/>
      <c r="IYK98" s="68"/>
      <c r="IYL98" s="20"/>
      <c r="IYM98" s="57"/>
      <c r="IYN98" s="21"/>
      <c r="IYO98" s="22"/>
      <c r="IYP98" s="3"/>
      <c r="IYQ98" s="5"/>
      <c r="IYR98" s="5"/>
      <c r="IYS98" s="8"/>
      <c r="IYT98" s="10"/>
      <c r="IYU98" s="68"/>
      <c r="IYV98" s="20"/>
      <c r="IYW98" s="57"/>
      <c r="IYX98" s="21"/>
      <c r="IYY98" s="22"/>
      <c r="IYZ98" s="3"/>
      <c r="IZA98" s="5"/>
      <c r="IZB98" s="5"/>
      <c r="IZC98" s="8"/>
      <c r="IZD98" s="10"/>
      <c r="IZE98" s="68"/>
      <c r="IZF98" s="20"/>
      <c r="IZG98" s="57"/>
      <c r="IZH98" s="21"/>
      <c r="IZI98" s="22"/>
      <c r="IZJ98" s="3"/>
      <c r="IZK98" s="5"/>
      <c r="IZL98" s="5"/>
      <c r="IZM98" s="8"/>
      <c r="IZN98" s="10"/>
      <c r="IZO98" s="68"/>
      <c r="IZP98" s="20"/>
      <c r="IZQ98" s="57"/>
      <c r="IZR98" s="21"/>
      <c r="IZS98" s="22"/>
      <c r="IZT98" s="3"/>
      <c r="IZU98" s="5"/>
      <c r="IZV98" s="5"/>
      <c r="IZW98" s="8"/>
      <c r="IZX98" s="10"/>
      <c r="IZY98" s="68"/>
      <c r="IZZ98" s="20"/>
      <c r="JAA98" s="57"/>
      <c r="JAB98" s="21"/>
      <c r="JAC98" s="22"/>
      <c r="JAD98" s="3"/>
      <c r="JAE98" s="5"/>
      <c r="JAF98" s="5"/>
      <c r="JAG98" s="8"/>
      <c r="JAH98" s="10"/>
      <c r="JAI98" s="68"/>
      <c r="JAJ98" s="20"/>
      <c r="JAK98" s="57"/>
      <c r="JAL98" s="21"/>
      <c r="JAM98" s="22"/>
      <c r="JAN98" s="3"/>
      <c r="JAO98" s="5"/>
      <c r="JAP98" s="5"/>
      <c r="JAQ98" s="8"/>
      <c r="JAR98" s="10"/>
      <c r="JAS98" s="68"/>
      <c r="JAT98" s="20"/>
      <c r="JAU98" s="57"/>
      <c r="JAV98" s="21"/>
      <c r="JAW98" s="22"/>
      <c r="JAX98" s="3"/>
      <c r="JAY98" s="5"/>
      <c r="JAZ98" s="5"/>
      <c r="JBA98" s="8"/>
      <c r="JBB98" s="10"/>
      <c r="JBC98" s="68"/>
      <c r="JBD98" s="20"/>
      <c r="JBE98" s="57"/>
      <c r="JBF98" s="21"/>
      <c r="JBG98" s="22"/>
      <c r="JBH98" s="3"/>
      <c r="JBI98" s="5"/>
      <c r="JBJ98" s="5"/>
      <c r="JBK98" s="8"/>
      <c r="JBL98" s="10"/>
      <c r="JBM98" s="68"/>
      <c r="JBN98" s="20"/>
      <c r="JBO98" s="57"/>
      <c r="JBP98" s="21"/>
      <c r="JBQ98" s="22"/>
      <c r="JBR98" s="3"/>
      <c r="JBS98" s="5"/>
      <c r="JBT98" s="5"/>
      <c r="JBU98" s="8"/>
      <c r="JBV98" s="10"/>
      <c r="JBW98" s="68"/>
      <c r="JBX98" s="20"/>
      <c r="JBY98" s="57"/>
      <c r="JBZ98" s="21"/>
      <c r="JCA98" s="22"/>
      <c r="JCB98" s="3"/>
      <c r="JCC98" s="5"/>
      <c r="JCD98" s="5"/>
      <c r="JCE98" s="8"/>
      <c r="JCF98" s="10"/>
      <c r="JCG98" s="68"/>
      <c r="JCH98" s="20"/>
      <c r="JCI98" s="57"/>
      <c r="JCJ98" s="21"/>
      <c r="JCK98" s="22"/>
      <c r="JCL98" s="3"/>
      <c r="JCM98" s="5"/>
      <c r="JCN98" s="5"/>
      <c r="JCO98" s="8"/>
      <c r="JCP98" s="10"/>
      <c r="JCQ98" s="68"/>
      <c r="JCR98" s="20"/>
      <c r="JCS98" s="57"/>
      <c r="JCT98" s="21"/>
      <c r="JCU98" s="22"/>
      <c r="JCV98" s="3"/>
      <c r="JCW98" s="5"/>
      <c r="JCX98" s="5"/>
      <c r="JCY98" s="8"/>
      <c r="JCZ98" s="10"/>
      <c r="JDA98" s="68"/>
      <c r="JDB98" s="20"/>
      <c r="JDC98" s="57"/>
      <c r="JDD98" s="21"/>
      <c r="JDE98" s="22"/>
      <c r="JDF98" s="3"/>
      <c r="JDG98" s="5"/>
      <c r="JDH98" s="5"/>
      <c r="JDI98" s="8"/>
      <c r="JDJ98" s="10"/>
      <c r="JDK98" s="68"/>
      <c r="JDL98" s="20"/>
      <c r="JDM98" s="57"/>
      <c r="JDN98" s="21"/>
      <c r="JDO98" s="22"/>
      <c r="JDP98" s="3"/>
      <c r="JDQ98" s="5"/>
      <c r="JDR98" s="5"/>
      <c r="JDS98" s="8"/>
      <c r="JDT98" s="10"/>
      <c r="JDU98" s="68"/>
      <c r="JDV98" s="20"/>
      <c r="JDW98" s="57"/>
      <c r="JDX98" s="21"/>
      <c r="JDY98" s="22"/>
      <c r="JDZ98" s="3"/>
      <c r="JEA98" s="5"/>
      <c r="JEB98" s="5"/>
      <c r="JEC98" s="8"/>
      <c r="JED98" s="10"/>
      <c r="JEE98" s="68"/>
      <c r="JEF98" s="20"/>
      <c r="JEG98" s="57"/>
      <c r="JEH98" s="21"/>
      <c r="JEI98" s="22"/>
      <c r="JEJ98" s="3"/>
      <c r="JEK98" s="5"/>
      <c r="JEL98" s="5"/>
      <c r="JEM98" s="8"/>
      <c r="JEN98" s="10"/>
      <c r="JEO98" s="68"/>
      <c r="JEP98" s="20"/>
      <c r="JEQ98" s="57"/>
      <c r="JER98" s="21"/>
      <c r="JES98" s="22"/>
      <c r="JET98" s="3"/>
      <c r="JEU98" s="5"/>
      <c r="JEV98" s="5"/>
      <c r="JEW98" s="8"/>
      <c r="JEX98" s="10"/>
      <c r="JEY98" s="68"/>
      <c r="JEZ98" s="20"/>
      <c r="JFA98" s="57"/>
      <c r="JFB98" s="21"/>
      <c r="JFC98" s="22"/>
      <c r="JFD98" s="3"/>
      <c r="JFE98" s="5"/>
      <c r="JFF98" s="5"/>
      <c r="JFG98" s="8"/>
      <c r="JFH98" s="10"/>
      <c r="JFI98" s="68"/>
      <c r="JFJ98" s="20"/>
      <c r="JFK98" s="57"/>
      <c r="JFL98" s="21"/>
      <c r="JFM98" s="22"/>
      <c r="JFN98" s="3"/>
      <c r="JFO98" s="5"/>
      <c r="JFP98" s="5"/>
      <c r="JFQ98" s="8"/>
      <c r="JFR98" s="10"/>
      <c r="JFS98" s="68"/>
      <c r="JFT98" s="20"/>
      <c r="JFU98" s="57"/>
      <c r="JFV98" s="21"/>
      <c r="JFW98" s="22"/>
      <c r="JFX98" s="3"/>
      <c r="JFY98" s="5"/>
      <c r="JFZ98" s="5"/>
      <c r="JGA98" s="8"/>
      <c r="JGB98" s="10"/>
      <c r="JGC98" s="68"/>
      <c r="JGD98" s="20"/>
      <c r="JGE98" s="57"/>
      <c r="JGF98" s="21"/>
      <c r="JGG98" s="22"/>
      <c r="JGH98" s="3"/>
      <c r="JGI98" s="5"/>
      <c r="JGJ98" s="5"/>
      <c r="JGK98" s="8"/>
      <c r="JGL98" s="10"/>
      <c r="JGM98" s="68"/>
      <c r="JGN98" s="20"/>
      <c r="JGO98" s="57"/>
      <c r="JGP98" s="21"/>
      <c r="JGQ98" s="22"/>
      <c r="JGR98" s="3"/>
      <c r="JGS98" s="5"/>
      <c r="JGT98" s="5"/>
      <c r="JGU98" s="8"/>
      <c r="JGV98" s="10"/>
      <c r="JGW98" s="68"/>
      <c r="JGX98" s="20"/>
      <c r="JGY98" s="57"/>
      <c r="JGZ98" s="21"/>
      <c r="JHA98" s="22"/>
      <c r="JHB98" s="3"/>
      <c r="JHC98" s="5"/>
      <c r="JHD98" s="5"/>
      <c r="JHE98" s="8"/>
      <c r="JHF98" s="10"/>
      <c r="JHG98" s="68"/>
      <c r="JHH98" s="20"/>
      <c r="JHI98" s="57"/>
      <c r="JHJ98" s="21"/>
      <c r="JHK98" s="22"/>
      <c r="JHL98" s="3"/>
      <c r="JHM98" s="5"/>
      <c r="JHN98" s="5"/>
      <c r="JHO98" s="8"/>
      <c r="JHP98" s="10"/>
      <c r="JHQ98" s="68"/>
      <c r="JHR98" s="20"/>
      <c r="JHS98" s="57"/>
      <c r="JHT98" s="21"/>
      <c r="JHU98" s="22"/>
      <c r="JHV98" s="3"/>
      <c r="JHW98" s="5"/>
      <c r="JHX98" s="5"/>
      <c r="JHY98" s="8"/>
      <c r="JHZ98" s="10"/>
      <c r="JIA98" s="68"/>
      <c r="JIB98" s="20"/>
      <c r="JIC98" s="57"/>
      <c r="JID98" s="21"/>
      <c r="JIE98" s="22"/>
      <c r="JIF98" s="3"/>
      <c r="JIG98" s="5"/>
      <c r="JIH98" s="5"/>
      <c r="JII98" s="8"/>
      <c r="JIJ98" s="10"/>
      <c r="JIK98" s="68"/>
      <c r="JIL98" s="20"/>
      <c r="JIM98" s="57"/>
      <c r="JIN98" s="21"/>
      <c r="JIO98" s="22"/>
      <c r="JIP98" s="3"/>
      <c r="JIQ98" s="5"/>
      <c r="JIR98" s="5"/>
      <c r="JIS98" s="8"/>
      <c r="JIT98" s="10"/>
      <c r="JIU98" s="68"/>
      <c r="JIV98" s="20"/>
      <c r="JIW98" s="57"/>
      <c r="JIX98" s="21"/>
      <c r="JIY98" s="22"/>
      <c r="JIZ98" s="3"/>
      <c r="JJA98" s="5"/>
      <c r="JJB98" s="5"/>
      <c r="JJC98" s="8"/>
      <c r="JJD98" s="10"/>
      <c r="JJE98" s="68"/>
      <c r="JJF98" s="20"/>
      <c r="JJG98" s="57"/>
      <c r="JJH98" s="21"/>
      <c r="JJI98" s="22"/>
      <c r="JJJ98" s="3"/>
      <c r="JJK98" s="5"/>
      <c r="JJL98" s="5"/>
      <c r="JJM98" s="8"/>
      <c r="JJN98" s="10"/>
      <c r="JJO98" s="68"/>
      <c r="JJP98" s="20"/>
      <c r="JJQ98" s="57"/>
      <c r="JJR98" s="21"/>
      <c r="JJS98" s="22"/>
      <c r="JJT98" s="3"/>
      <c r="JJU98" s="5"/>
      <c r="JJV98" s="5"/>
      <c r="JJW98" s="8"/>
      <c r="JJX98" s="10"/>
      <c r="JJY98" s="68"/>
      <c r="JJZ98" s="20"/>
      <c r="JKA98" s="57"/>
      <c r="JKB98" s="21"/>
      <c r="JKC98" s="22"/>
      <c r="JKD98" s="3"/>
      <c r="JKE98" s="5"/>
      <c r="JKF98" s="5"/>
      <c r="JKG98" s="8"/>
      <c r="JKH98" s="10"/>
      <c r="JKI98" s="68"/>
      <c r="JKJ98" s="20"/>
      <c r="JKK98" s="57"/>
      <c r="JKL98" s="21"/>
      <c r="JKM98" s="22"/>
      <c r="JKN98" s="3"/>
      <c r="JKO98" s="5"/>
      <c r="JKP98" s="5"/>
      <c r="JKQ98" s="8"/>
      <c r="JKR98" s="10"/>
      <c r="JKS98" s="68"/>
      <c r="JKT98" s="20"/>
      <c r="JKU98" s="57"/>
      <c r="JKV98" s="21"/>
      <c r="JKW98" s="22"/>
      <c r="JKX98" s="3"/>
      <c r="JKY98" s="5"/>
      <c r="JKZ98" s="5"/>
      <c r="JLA98" s="8"/>
      <c r="JLB98" s="10"/>
      <c r="JLC98" s="68"/>
      <c r="JLD98" s="20"/>
      <c r="JLE98" s="57"/>
      <c r="JLF98" s="21"/>
      <c r="JLG98" s="22"/>
      <c r="JLH98" s="3"/>
      <c r="JLI98" s="5"/>
      <c r="JLJ98" s="5"/>
      <c r="JLK98" s="8"/>
      <c r="JLL98" s="10"/>
      <c r="JLM98" s="68"/>
      <c r="JLN98" s="20"/>
      <c r="JLO98" s="57"/>
      <c r="JLP98" s="21"/>
      <c r="JLQ98" s="22"/>
      <c r="JLR98" s="3"/>
      <c r="JLS98" s="5"/>
      <c r="JLT98" s="5"/>
      <c r="JLU98" s="8"/>
      <c r="JLV98" s="10"/>
      <c r="JLW98" s="68"/>
      <c r="JLX98" s="20"/>
      <c r="JLY98" s="57"/>
      <c r="JLZ98" s="21"/>
      <c r="JMA98" s="22"/>
      <c r="JMB98" s="3"/>
      <c r="JMC98" s="5"/>
      <c r="JMD98" s="5"/>
      <c r="JME98" s="8"/>
      <c r="JMF98" s="10"/>
      <c r="JMG98" s="68"/>
      <c r="JMH98" s="20"/>
      <c r="JMI98" s="57"/>
      <c r="JMJ98" s="21"/>
      <c r="JMK98" s="22"/>
      <c r="JML98" s="3"/>
      <c r="JMM98" s="5"/>
      <c r="JMN98" s="5"/>
      <c r="JMO98" s="8"/>
      <c r="JMP98" s="10"/>
      <c r="JMQ98" s="68"/>
      <c r="JMR98" s="20"/>
      <c r="JMS98" s="57"/>
      <c r="JMT98" s="21"/>
      <c r="JMU98" s="22"/>
      <c r="JMV98" s="3"/>
      <c r="JMW98" s="5"/>
      <c r="JMX98" s="5"/>
      <c r="JMY98" s="8"/>
      <c r="JMZ98" s="10"/>
      <c r="JNA98" s="68"/>
      <c r="JNB98" s="20"/>
      <c r="JNC98" s="57"/>
      <c r="JND98" s="21"/>
      <c r="JNE98" s="22"/>
      <c r="JNF98" s="3"/>
      <c r="JNG98" s="5"/>
      <c r="JNH98" s="5"/>
      <c r="JNI98" s="8"/>
      <c r="JNJ98" s="10"/>
      <c r="JNK98" s="68"/>
      <c r="JNL98" s="20"/>
      <c r="JNM98" s="57"/>
      <c r="JNN98" s="21"/>
      <c r="JNO98" s="22"/>
      <c r="JNP98" s="3"/>
      <c r="JNQ98" s="5"/>
      <c r="JNR98" s="5"/>
      <c r="JNS98" s="8"/>
      <c r="JNT98" s="10"/>
      <c r="JNU98" s="68"/>
      <c r="JNV98" s="20"/>
      <c r="JNW98" s="57"/>
      <c r="JNX98" s="21"/>
      <c r="JNY98" s="22"/>
      <c r="JNZ98" s="3"/>
      <c r="JOA98" s="5"/>
      <c r="JOB98" s="5"/>
      <c r="JOC98" s="8"/>
      <c r="JOD98" s="10"/>
      <c r="JOE98" s="68"/>
      <c r="JOF98" s="20"/>
      <c r="JOG98" s="57"/>
      <c r="JOH98" s="21"/>
      <c r="JOI98" s="22"/>
      <c r="JOJ98" s="3"/>
      <c r="JOK98" s="5"/>
      <c r="JOL98" s="5"/>
      <c r="JOM98" s="8"/>
      <c r="JON98" s="10"/>
      <c r="JOO98" s="68"/>
      <c r="JOP98" s="20"/>
      <c r="JOQ98" s="57"/>
      <c r="JOR98" s="21"/>
      <c r="JOS98" s="22"/>
      <c r="JOT98" s="3"/>
      <c r="JOU98" s="5"/>
      <c r="JOV98" s="5"/>
      <c r="JOW98" s="8"/>
      <c r="JOX98" s="10"/>
      <c r="JOY98" s="68"/>
      <c r="JOZ98" s="20"/>
      <c r="JPA98" s="57"/>
      <c r="JPB98" s="21"/>
      <c r="JPC98" s="22"/>
      <c r="JPD98" s="3"/>
      <c r="JPE98" s="5"/>
      <c r="JPF98" s="5"/>
      <c r="JPG98" s="8"/>
      <c r="JPH98" s="10"/>
      <c r="JPI98" s="68"/>
      <c r="JPJ98" s="20"/>
      <c r="JPK98" s="57"/>
      <c r="JPL98" s="21"/>
      <c r="JPM98" s="22"/>
      <c r="JPN98" s="3"/>
      <c r="JPO98" s="5"/>
      <c r="JPP98" s="5"/>
      <c r="JPQ98" s="8"/>
      <c r="JPR98" s="10"/>
      <c r="JPS98" s="68"/>
      <c r="JPT98" s="20"/>
      <c r="JPU98" s="57"/>
      <c r="JPV98" s="21"/>
      <c r="JPW98" s="22"/>
      <c r="JPX98" s="3"/>
      <c r="JPY98" s="5"/>
      <c r="JPZ98" s="5"/>
      <c r="JQA98" s="8"/>
      <c r="JQB98" s="10"/>
      <c r="JQC98" s="68"/>
      <c r="JQD98" s="20"/>
      <c r="JQE98" s="57"/>
      <c r="JQF98" s="21"/>
      <c r="JQG98" s="22"/>
      <c r="JQH98" s="3"/>
      <c r="JQI98" s="5"/>
      <c r="JQJ98" s="5"/>
      <c r="JQK98" s="8"/>
      <c r="JQL98" s="10"/>
      <c r="JQM98" s="68"/>
      <c r="JQN98" s="20"/>
      <c r="JQO98" s="57"/>
      <c r="JQP98" s="21"/>
      <c r="JQQ98" s="22"/>
      <c r="JQR98" s="3"/>
      <c r="JQS98" s="5"/>
      <c r="JQT98" s="5"/>
      <c r="JQU98" s="8"/>
      <c r="JQV98" s="10"/>
      <c r="JQW98" s="68"/>
      <c r="JQX98" s="20"/>
      <c r="JQY98" s="57"/>
      <c r="JQZ98" s="21"/>
      <c r="JRA98" s="22"/>
      <c r="JRB98" s="3"/>
      <c r="JRC98" s="5"/>
      <c r="JRD98" s="5"/>
      <c r="JRE98" s="8"/>
      <c r="JRF98" s="10"/>
      <c r="JRG98" s="68"/>
      <c r="JRH98" s="20"/>
      <c r="JRI98" s="57"/>
      <c r="JRJ98" s="21"/>
      <c r="JRK98" s="22"/>
      <c r="JRL98" s="3"/>
      <c r="JRM98" s="5"/>
      <c r="JRN98" s="5"/>
      <c r="JRO98" s="8"/>
      <c r="JRP98" s="10"/>
      <c r="JRQ98" s="68"/>
      <c r="JRR98" s="20"/>
      <c r="JRS98" s="57"/>
      <c r="JRT98" s="21"/>
      <c r="JRU98" s="22"/>
      <c r="JRV98" s="3"/>
      <c r="JRW98" s="5"/>
      <c r="JRX98" s="5"/>
      <c r="JRY98" s="8"/>
      <c r="JRZ98" s="10"/>
      <c r="JSA98" s="68"/>
      <c r="JSB98" s="20"/>
      <c r="JSC98" s="57"/>
      <c r="JSD98" s="21"/>
      <c r="JSE98" s="22"/>
      <c r="JSF98" s="3"/>
      <c r="JSG98" s="5"/>
      <c r="JSH98" s="5"/>
      <c r="JSI98" s="8"/>
      <c r="JSJ98" s="10"/>
      <c r="JSK98" s="68"/>
      <c r="JSL98" s="20"/>
      <c r="JSM98" s="57"/>
      <c r="JSN98" s="21"/>
      <c r="JSO98" s="22"/>
      <c r="JSP98" s="3"/>
      <c r="JSQ98" s="5"/>
      <c r="JSR98" s="5"/>
      <c r="JSS98" s="8"/>
      <c r="JST98" s="10"/>
      <c r="JSU98" s="68"/>
      <c r="JSV98" s="20"/>
      <c r="JSW98" s="57"/>
      <c r="JSX98" s="21"/>
      <c r="JSY98" s="22"/>
      <c r="JSZ98" s="3"/>
      <c r="JTA98" s="5"/>
      <c r="JTB98" s="5"/>
      <c r="JTC98" s="8"/>
      <c r="JTD98" s="10"/>
      <c r="JTE98" s="68"/>
      <c r="JTF98" s="20"/>
      <c r="JTG98" s="57"/>
      <c r="JTH98" s="21"/>
      <c r="JTI98" s="22"/>
      <c r="JTJ98" s="3"/>
      <c r="JTK98" s="5"/>
      <c r="JTL98" s="5"/>
      <c r="JTM98" s="8"/>
      <c r="JTN98" s="10"/>
      <c r="JTO98" s="68"/>
      <c r="JTP98" s="20"/>
      <c r="JTQ98" s="57"/>
      <c r="JTR98" s="21"/>
      <c r="JTS98" s="22"/>
      <c r="JTT98" s="3"/>
      <c r="JTU98" s="5"/>
      <c r="JTV98" s="5"/>
      <c r="JTW98" s="8"/>
      <c r="JTX98" s="10"/>
      <c r="JTY98" s="68"/>
      <c r="JTZ98" s="20"/>
      <c r="JUA98" s="57"/>
      <c r="JUB98" s="21"/>
      <c r="JUC98" s="22"/>
      <c r="JUD98" s="3"/>
      <c r="JUE98" s="5"/>
      <c r="JUF98" s="5"/>
      <c r="JUG98" s="8"/>
      <c r="JUH98" s="10"/>
      <c r="JUI98" s="68"/>
      <c r="JUJ98" s="20"/>
      <c r="JUK98" s="57"/>
      <c r="JUL98" s="21"/>
      <c r="JUM98" s="22"/>
      <c r="JUN98" s="3"/>
      <c r="JUO98" s="5"/>
      <c r="JUP98" s="5"/>
      <c r="JUQ98" s="8"/>
      <c r="JUR98" s="10"/>
      <c r="JUS98" s="68"/>
      <c r="JUT98" s="20"/>
      <c r="JUU98" s="57"/>
      <c r="JUV98" s="21"/>
      <c r="JUW98" s="22"/>
      <c r="JUX98" s="3"/>
      <c r="JUY98" s="5"/>
      <c r="JUZ98" s="5"/>
      <c r="JVA98" s="8"/>
      <c r="JVB98" s="10"/>
      <c r="JVC98" s="68"/>
      <c r="JVD98" s="20"/>
      <c r="JVE98" s="57"/>
      <c r="JVF98" s="21"/>
      <c r="JVG98" s="22"/>
      <c r="JVH98" s="3"/>
      <c r="JVI98" s="5"/>
      <c r="JVJ98" s="5"/>
      <c r="JVK98" s="8"/>
      <c r="JVL98" s="10"/>
      <c r="JVM98" s="68"/>
      <c r="JVN98" s="20"/>
      <c r="JVO98" s="57"/>
      <c r="JVP98" s="21"/>
      <c r="JVQ98" s="22"/>
      <c r="JVR98" s="3"/>
      <c r="JVS98" s="5"/>
      <c r="JVT98" s="5"/>
      <c r="JVU98" s="8"/>
      <c r="JVV98" s="10"/>
      <c r="JVW98" s="68"/>
      <c r="JVX98" s="20"/>
      <c r="JVY98" s="57"/>
      <c r="JVZ98" s="21"/>
      <c r="JWA98" s="22"/>
      <c r="JWB98" s="3"/>
      <c r="JWC98" s="5"/>
      <c r="JWD98" s="5"/>
      <c r="JWE98" s="8"/>
      <c r="JWF98" s="10"/>
      <c r="JWG98" s="68"/>
      <c r="JWH98" s="20"/>
      <c r="JWI98" s="57"/>
      <c r="JWJ98" s="21"/>
      <c r="JWK98" s="22"/>
      <c r="JWL98" s="3"/>
      <c r="JWM98" s="5"/>
      <c r="JWN98" s="5"/>
      <c r="JWO98" s="8"/>
      <c r="JWP98" s="10"/>
      <c r="JWQ98" s="68"/>
      <c r="JWR98" s="20"/>
      <c r="JWS98" s="57"/>
      <c r="JWT98" s="21"/>
      <c r="JWU98" s="22"/>
      <c r="JWV98" s="3"/>
      <c r="JWW98" s="5"/>
      <c r="JWX98" s="5"/>
      <c r="JWY98" s="8"/>
      <c r="JWZ98" s="10"/>
      <c r="JXA98" s="68"/>
      <c r="JXB98" s="20"/>
      <c r="JXC98" s="57"/>
      <c r="JXD98" s="21"/>
      <c r="JXE98" s="22"/>
      <c r="JXF98" s="3"/>
      <c r="JXG98" s="5"/>
      <c r="JXH98" s="5"/>
      <c r="JXI98" s="8"/>
      <c r="JXJ98" s="10"/>
      <c r="JXK98" s="68"/>
      <c r="JXL98" s="20"/>
      <c r="JXM98" s="57"/>
      <c r="JXN98" s="21"/>
      <c r="JXO98" s="22"/>
      <c r="JXP98" s="3"/>
      <c r="JXQ98" s="5"/>
      <c r="JXR98" s="5"/>
      <c r="JXS98" s="8"/>
      <c r="JXT98" s="10"/>
      <c r="JXU98" s="68"/>
      <c r="JXV98" s="20"/>
      <c r="JXW98" s="57"/>
      <c r="JXX98" s="21"/>
      <c r="JXY98" s="22"/>
      <c r="JXZ98" s="3"/>
      <c r="JYA98" s="5"/>
      <c r="JYB98" s="5"/>
      <c r="JYC98" s="8"/>
      <c r="JYD98" s="10"/>
      <c r="JYE98" s="68"/>
      <c r="JYF98" s="20"/>
      <c r="JYG98" s="57"/>
      <c r="JYH98" s="21"/>
      <c r="JYI98" s="22"/>
      <c r="JYJ98" s="3"/>
      <c r="JYK98" s="5"/>
      <c r="JYL98" s="5"/>
      <c r="JYM98" s="8"/>
      <c r="JYN98" s="10"/>
      <c r="JYO98" s="68"/>
      <c r="JYP98" s="20"/>
      <c r="JYQ98" s="57"/>
      <c r="JYR98" s="21"/>
      <c r="JYS98" s="22"/>
      <c r="JYT98" s="3"/>
      <c r="JYU98" s="5"/>
      <c r="JYV98" s="5"/>
      <c r="JYW98" s="8"/>
      <c r="JYX98" s="10"/>
      <c r="JYY98" s="68"/>
      <c r="JYZ98" s="20"/>
      <c r="JZA98" s="57"/>
      <c r="JZB98" s="21"/>
      <c r="JZC98" s="22"/>
      <c r="JZD98" s="3"/>
      <c r="JZE98" s="5"/>
      <c r="JZF98" s="5"/>
      <c r="JZG98" s="8"/>
      <c r="JZH98" s="10"/>
      <c r="JZI98" s="68"/>
      <c r="JZJ98" s="20"/>
      <c r="JZK98" s="57"/>
      <c r="JZL98" s="21"/>
      <c r="JZM98" s="22"/>
      <c r="JZN98" s="3"/>
      <c r="JZO98" s="5"/>
      <c r="JZP98" s="5"/>
      <c r="JZQ98" s="8"/>
      <c r="JZR98" s="10"/>
      <c r="JZS98" s="68"/>
      <c r="JZT98" s="20"/>
      <c r="JZU98" s="57"/>
      <c r="JZV98" s="21"/>
      <c r="JZW98" s="22"/>
      <c r="JZX98" s="3"/>
      <c r="JZY98" s="5"/>
      <c r="JZZ98" s="5"/>
      <c r="KAA98" s="8"/>
      <c r="KAB98" s="10"/>
      <c r="KAC98" s="68"/>
      <c r="KAD98" s="20"/>
      <c r="KAE98" s="57"/>
      <c r="KAF98" s="21"/>
      <c r="KAG98" s="22"/>
      <c r="KAH98" s="3"/>
      <c r="KAI98" s="5"/>
      <c r="KAJ98" s="5"/>
      <c r="KAK98" s="8"/>
      <c r="KAL98" s="10"/>
      <c r="KAM98" s="68"/>
      <c r="KAN98" s="20"/>
      <c r="KAO98" s="57"/>
      <c r="KAP98" s="21"/>
      <c r="KAQ98" s="22"/>
      <c r="KAR98" s="3"/>
      <c r="KAS98" s="5"/>
      <c r="KAT98" s="5"/>
      <c r="KAU98" s="8"/>
      <c r="KAV98" s="10"/>
      <c r="KAW98" s="68"/>
      <c r="KAX98" s="20"/>
      <c r="KAY98" s="57"/>
      <c r="KAZ98" s="21"/>
      <c r="KBA98" s="22"/>
      <c r="KBB98" s="3"/>
      <c r="KBC98" s="5"/>
      <c r="KBD98" s="5"/>
      <c r="KBE98" s="8"/>
      <c r="KBF98" s="10"/>
      <c r="KBG98" s="68"/>
      <c r="KBH98" s="20"/>
      <c r="KBI98" s="57"/>
      <c r="KBJ98" s="21"/>
      <c r="KBK98" s="22"/>
      <c r="KBL98" s="3"/>
      <c r="KBM98" s="5"/>
      <c r="KBN98" s="5"/>
      <c r="KBO98" s="8"/>
      <c r="KBP98" s="10"/>
      <c r="KBQ98" s="68"/>
      <c r="KBR98" s="20"/>
      <c r="KBS98" s="57"/>
      <c r="KBT98" s="21"/>
      <c r="KBU98" s="22"/>
      <c r="KBV98" s="3"/>
      <c r="KBW98" s="5"/>
      <c r="KBX98" s="5"/>
      <c r="KBY98" s="8"/>
      <c r="KBZ98" s="10"/>
      <c r="KCA98" s="68"/>
      <c r="KCB98" s="20"/>
      <c r="KCC98" s="57"/>
      <c r="KCD98" s="21"/>
      <c r="KCE98" s="22"/>
      <c r="KCF98" s="3"/>
      <c r="KCG98" s="5"/>
      <c r="KCH98" s="5"/>
      <c r="KCI98" s="8"/>
      <c r="KCJ98" s="10"/>
      <c r="KCK98" s="68"/>
      <c r="KCL98" s="20"/>
      <c r="KCM98" s="57"/>
      <c r="KCN98" s="21"/>
      <c r="KCO98" s="22"/>
      <c r="KCP98" s="3"/>
      <c r="KCQ98" s="5"/>
      <c r="KCR98" s="5"/>
      <c r="KCS98" s="8"/>
      <c r="KCT98" s="10"/>
      <c r="KCU98" s="68"/>
      <c r="KCV98" s="20"/>
      <c r="KCW98" s="57"/>
      <c r="KCX98" s="21"/>
      <c r="KCY98" s="22"/>
      <c r="KCZ98" s="3"/>
      <c r="KDA98" s="5"/>
      <c r="KDB98" s="5"/>
      <c r="KDC98" s="8"/>
      <c r="KDD98" s="10"/>
      <c r="KDE98" s="68"/>
      <c r="KDF98" s="20"/>
      <c r="KDG98" s="57"/>
      <c r="KDH98" s="21"/>
      <c r="KDI98" s="22"/>
      <c r="KDJ98" s="3"/>
      <c r="KDK98" s="5"/>
      <c r="KDL98" s="5"/>
      <c r="KDM98" s="8"/>
      <c r="KDN98" s="10"/>
      <c r="KDO98" s="68"/>
      <c r="KDP98" s="20"/>
      <c r="KDQ98" s="57"/>
      <c r="KDR98" s="21"/>
      <c r="KDS98" s="22"/>
      <c r="KDT98" s="3"/>
      <c r="KDU98" s="5"/>
      <c r="KDV98" s="5"/>
      <c r="KDW98" s="8"/>
      <c r="KDX98" s="10"/>
      <c r="KDY98" s="68"/>
      <c r="KDZ98" s="20"/>
      <c r="KEA98" s="57"/>
      <c r="KEB98" s="21"/>
      <c r="KEC98" s="22"/>
      <c r="KED98" s="3"/>
      <c r="KEE98" s="5"/>
      <c r="KEF98" s="5"/>
      <c r="KEG98" s="8"/>
      <c r="KEH98" s="10"/>
      <c r="KEI98" s="68"/>
      <c r="KEJ98" s="20"/>
      <c r="KEK98" s="57"/>
      <c r="KEL98" s="21"/>
      <c r="KEM98" s="22"/>
      <c r="KEN98" s="3"/>
      <c r="KEO98" s="5"/>
      <c r="KEP98" s="5"/>
      <c r="KEQ98" s="8"/>
      <c r="KER98" s="10"/>
      <c r="KES98" s="68"/>
      <c r="KET98" s="20"/>
      <c r="KEU98" s="57"/>
      <c r="KEV98" s="21"/>
      <c r="KEW98" s="22"/>
      <c r="KEX98" s="3"/>
      <c r="KEY98" s="5"/>
      <c r="KEZ98" s="5"/>
      <c r="KFA98" s="8"/>
      <c r="KFB98" s="10"/>
      <c r="KFC98" s="68"/>
      <c r="KFD98" s="20"/>
      <c r="KFE98" s="57"/>
      <c r="KFF98" s="21"/>
      <c r="KFG98" s="22"/>
      <c r="KFH98" s="3"/>
      <c r="KFI98" s="5"/>
      <c r="KFJ98" s="5"/>
      <c r="KFK98" s="8"/>
      <c r="KFL98" s="10"/>
      <c r="KFM98" s="68"/>
      <c r="KFN98" s="20"/>
      <c r="KFO98" s="57"/>
      <c r="KFP98" s="21"/>
      <c r="KFQ98" s="22"/>
      <c r="KFR98" s="3"/>
      <c r="KFS98" s="5"/>
      <c r="KFT98" s="5"/>
      <c r="KFU98" s="8"/>
      <c r="KFV98" s="10"/>
      <c r="KFW98" s="68"/>
      <c r="KFX98" s="20"/>
      <c r="KFY98" s="57"/>
      <c r="KFZ98" s="21"/>
      <c r="KGA98" s="22"/>
      <c r="KGB98" s="3"/>
      <c r="KGC98" s="5"/>
      <c r="KGD98" s="5"/>
      <c r="KGE98" s="8"/>
      <c r="KGF98" s="10"/>
      <c r="KGG98" s="68"/>
      <c r="KGH98" s="20"/>
      <c r="KGI98" s="57"/>
      <c r="KGJ98" s="21"/>
      <c r="KGK98" s="22"/>
      <c r="KGL98" s="3"/>
      <c r="KGM98" s="5"/>
      <c r="KGN98" s="5"/>
      <c r="KGO98" s="8"/>
      <c r="KGP98" s="10"/>
      <c r="KGQ98" s="68"/>
      <c r="KGR98" s="20"/>
      <c r="KGS98" s="57"/>
      <c r="KGT98" s="21"/>
      <c r="KGU98" s="22"/>
      <c r="KGV98" s="3"/>
      <c r="KGW98" s="5"/>
      <c r="KGX98" s="5"/>
      <c r="KGY98" s="8"/>
      <c r="KGZ98" s="10"/>
      <c r="KHA98" s="68"/>
      <c r="KHB98" s="20"/>
      <c r="KHC98" s="57"/>
      <c r="KHD98" s="21"/>
      <c r="KHE98" s="22"/>
      <c r="KHF98" s="3"/>
      <c r="KHG98" s="5"/>
      <c r="KHH98" s="5"/>
      <c r="KHI98" s="8"/>
      <c r="KHJ98" s="10"/>
      <c r="KHK98" s="68"/>
      <c r="KHL98" s="20"/>
      <c r="KHM98" s="57"/>
      <c r="KHN98" s="21"/>
      <c r="KHO98" s="22"/>
      <c r="KHP98" s="3"/>
      <c r="KHQ98" s="5"/>
      <c r="KHR98" s="5"/>
      <c r="KHS98" s="8"/>
      <c r="KHT98" s="10"/>
      <c r="KHU98" s="68"/>
      <c r="KHV98" s="20"/>
      <c r="KHW98" s="57"/>
      <c r="KHX98" s="21"/>
      <c r="KHY98" s="22"/>
      <c r="KHZ98" s="3"/>
      <c r="KIA98" s="5"/>
      <c r="KIB98" s="5"/>
      <c r="KIC98" s="8"/>
      <c r="KID98" s="10"/>
      <c r="KIE98" s="68"/>
      <c r="KIF98" s="20"/>
      <c r="KIG98" s="57"/>
      <c r="KIH98" s="21"/>
      <c r="KII98" s="22"/>
      <c r="KIJ98" s="3"/>
      <c r="KIK98" s="5"/>
      <c r="KIL98" s="5"/>
      <c r="KIM98" s="8"/>
      <c r="KIN98" s="10"/>
      <c r="KIO98" s="68"/>
      <c r="KIP98" s="20"/>
      <c r="KIQ98" s="57"/>
      <c r="KIR98" s="21"/>
      <c r="KIS98" s="22"/>
      <c r="KIT98" s="3"/>
      <c r="KIU98" s="5"/>
      <c r="KIV98" s="5"/>
      <c r="KIW98" s="8"/>
      <c r="KIX98" s="10"/>
      <c r="KIY98" s="68"/>
      <c r="KIZ98" s="20"/>
      <c r="KJA98" s="57"/>
      <c r="KJB98" s="21"/>
      <c r="KJC98" s="22"/>
      <c r="KJD98" s="3"/>
      <c r="KJE98" s="5"/>
      <c r="KJF98" s="5"/>
      <c r="KJG98" s="8"/>
      <c r="KJH98" s="10"/>
      <c r="KJI98" s="68"/>
      <c r="KJJ98" s="20"/>
      <c r="KJK98" s="57"/>
      <c r="KJL98" s="21"/>
      <c r="KJM98" s="22"/>
      <c r="KJN98" s="3"/>
      <c r="KJO98" s="5"/>
      <c r="KJP98" s="5"/>
      <c r="KJQ98" s="8"/>
      <c r="KJR98" s="10"/>
      <c r="KJS98" s="68"/>
      <c r="KJT98" s="20"/>
      <c r="KJU98" s="57"/>
      <c r="KJV98" s="21"/>
      <c r="KJW98" s="22"/>
      <c r="KJX98" s="3"/>
      <c r="KJY98" s="5"/>
      <c r="KJZ98" s="5"/>
      <c r="KKA98" s="8"/>
      <c r="KKB98" s="10"/>
      <c r="KKC98" s="68"/>
      <c r="KKD98" s="20"/>
      <c r="KKE98" s="57"/>
      <c r="KKF98" s="21"/>
      <c r="KKG98" s="22"/>
      <c r="KKH98" s="3"/>
      <c r="KKI98" s="5"/>
      <c r="KKJ98" s="5"/>
      <c r="KKK98" s="8"/>
      <c r="KKL98" s="10"/>
      <c r="KKM98" s="68"/>
      <c r="KKN98" s="20"/>
      <c r="KKO98" s="57"/>
      <c r="KKP98" s="21"/>
      <c r="KKQ98" s="22"/>
      <c r="KKR98" s="3"/>
      <c r="KKS98" s="5"/>
      <c r="KKT98" s="5"/>
      <c r="KKU98" s="8"/>
      <c r="KKV98" s="10"/>
      <c r="KKW98" s="68"/>
      <c r="KKX98" s="20"/>
      <c r="KKY98" s="57"/>
      <c r="KKZ98" s="21"/>
      <c r="KLA98" s="22"/>
      <c r="KLB98" s="3"/>
      <c r="KLC98" s="5"/>
      <c r="KLD98" s="5"/>
      <c r="KLE98" s="8"/>
      <c r="KLF98" s="10"/>
      <c r="KLG98" s="68"/>
      <c r="KLH98" s="20"/>
      <c r="KLI98" s="57"/>
      <c r="KLJ98" s="21"/>
      <c r="KLK98" s="22"/>
      <c r="KLL98" s="3"/>
      <c r="KLM98" s="5"/>
      <c r="KLN98" s="5"/>
      <c r="KLO98" s="8"/>
      <c r="KLP98" s="10"/>
      <c r="KLQ98" s="68"/>
      <c r="KLR98" s="20"/>
      <c r="KLS98" s="57"/>
      <c r="KLT98" s="21"/>
      <c r="KLU98" s="22"/>
      <c r="KLV98" s="3"/>
      <c r="KLW98" s="5"/>
      <c r="KLX98" s="5"/>
      <c r="KLY98" s="8"/>
      <c r="KLZ98" s="10"/>
      <c r="KMA98" s="68"/>
      <c r="KMB98" s="20"/>
      <c r="KMC98" s="57"/>
      <c r="KMD98" s="21"/>
      <c r="KME98" s="22"/>
      <c r="KMF98" s="3"/>
      <c r="KMG98" s="5"/>
      <c r="KMH98" s="5"/>
      <c r="KMI98" s="8"/>
      <c r="KMJ98" s="10"/>
      <c r="KMK98" s="68"/>
      <c r="KML98" s="20"/>
      <c r="KMM98" s="57"/>
      <c r="KMN98" s="21"/>
      <c r="KMO98" s="22"/>
      <c r="KMP98" s="3"/>
      <c r="KMQ98" s="5"/>
      <c r="KMR98" s="5"/>
      <c r="KMS98" s="8"/>
      <c r="KMT98" s="10"/>
      <c r="KMU98" s="68"/>
      <c r="KMV98" s="20"/>
      <c r="KMW98" s="57"/>
      <c r="KMX98" s="21"/>
      <c r="KMY98" s="22"/>
      <c r="KMZ98" s="3"/>
      <c r="KNA98" s="5"/>
      <c r="KNB98" s="5"/>
      <c r="KNC98" s="8"/>
      <c r="KND98" s="10"/>
      <c r="KNE98" s="68"/>
      <c r="KNF98" s="20"/>
      <c r="KNG98" s="57"/>
      <c r="KNH98" s="21"/>
      <c r="KNI98" s="22"/>
      <c r="KNJ98" s="3"/>
      <c r="KNK98" s="5"/>
      <c r="KNL98" s="5"/>
      <c r="KNM98" s="8"/>
      <c r="KNN98" s="10"/>
      <c r="KNO98" s="68"/>
      <c r="KNP98" s="20"/>
      <c r="KNQ98" s="57"/>
      <c r="KNR98" s="21"/>
      <c r="KNS98" s="22"/>
      <c r="KNT98" s="3"/>
      <c r="KNU98" s="5"/>
      <c r="KNV98" s="5"/>
      <c r="KNW98" s="8"/>
      <c r="KNX98" s="10"/>
      <c r="KNY98" s="68"/>
      <c r="KNZ98" s="20"/>
      <c r="KOA98" s="57"/>
      <c r="KOB98" s="21"/>
      <c r="KOC98" s="22"/>
      <c r="KOD98" s="3"/>
      <c r="KOE98" s="5"/>
      <c r="KOF98" s="5"/>
      <c r="KOG98" s="8"/>
      <c r="KOH98" s="10"/>
      <c r="KOI98" s="68"/>
      <c r="KOJ98" s="20"/>
      <c r="KOK98" s="57"/>
      <c r="KOL98" s="21"/>
      <c r="KOM98" s="22"/>
      <c r="KON98" s="3"/>
      <c r="KOO98" s="5"/>
      <c r="KOP98" s="5"/>
      <c r="KOQ98" s="8"/>
      <c r="KOR98" s="10"/>
      <c r="KOS98" s="68"/>
      <c r="KOT98" s="20"/>
      <c r="KOU98" s="57"/>
      <c r="KOV98" s="21"/>
      <c r="KOW98" s="22"/>
      <c r="KOX98" s="3"/>
      <c r="KOY98" s="5"/>
      <c r="KOZ98" s="5"/>
      <c r="KPA98" s="8"/>
      <c r="KPB98" s="10"/>
      <c r="KPC98" s="68"/>
      <c r="KPD98" s="20"/>
      <c r="KPE98" s="57"/>
      <c r="KPF98" s="21"/>
      <c r="KPG98" s="22"/>
      <c r="KPH98" s="3"/>
      <c r="KPI98" s="5"/>
      <c r="KPJ98" s="5"/>
      <c r="KPK98" s="8"/>
      <c r="KPL98" s="10"/>
      <c r="KPM98" s="68"/>
      <c r="KPN98" s="20"/>
      <c r="KPO98" s="57"/>
      <c r="KPP98" s="21"/>
      <c r="KPQ98" s="22"/>
      <c r="KPR98" s="3"/>
      <c r="KPS98" s="5"/>
      <c r="KPT98" s="5"/>
      <c r="KPU98" s="8"/>
      <c r="KPV98" s="10"/>
      <c r="KPW98" s="68"/>
      <c r="KPX98" s="20"/>
      <c r="KPY98" s="57"/>
      <c r="KPZ98" s="21"/>
      <c r="KQA98" s="22"/>
      <c r="KQB98" s="3"/>
      <c r="KQC98" s="5"/>
      <c r="KQD98" s="5"/>
      <c r="KQE98" s="8"/>
      <c r="KQF98" s="10"/>
      <c r="KQG98" s="68"/>
      <c r="KQH98" s="20"/>
      <c r="KQI98" s="57"/>
      <c r="KQJ98" s="21"/>
      <c r="KQK98" s="22"/>
      <c r="KQL98" s="3"/>
      <c r="KQM98" s="5"/>
      <c r="KQN98" s="5"/>
      <c r="KQO98" s="8"/>
      <c r="KQP98" s="10"/>
      <c r="KQQ98" s="68"/>
      <c r="KQR98" s="20"/>
      <c r="KQS98" s="57"/>
      <c r="KQT98" s="21"/>
      <c r="KQU98" s="22"/>
      <c r="KQV98" s="3"/>
      <c r="KQW98" s="5"/>
      <c r="KQX98" s="5"/>
      <c r="KQY98" s="8"/>
      <c r="KQZ98" s="10"/>
      <c r="KRA98" s="68"/>
      <c r="KRB98" s="20"/>
      <c r="KRC98" s="57"/>
      <c r="KRD98" s="21"/>
      <c r="KRE98" s="22"/>
      <c r="KRF98" s="3"/>
      <c r="KRG98" s="5"/>
      <c r="KRH98" s="5"/>
      <c r="KRI98" s="8"/>
      <c r="KRJ98" s="10"/>
      <c r="KRK98" s="68"/>
      <c r="KRL98" s="20"/>
      <c r="KRM98" s="57"/>
      <c r="KRN98" s="21"/>
      <c r="KRO98" s="22"/>
      <c r="KRP98" s="3"/>
      <c r="KRQ98" s="5"/>
      <c r="KRR98" s="5"/>
      <c r="KRS98" s="8"/>
      <c r="KRT98" s="10"/>
      <c r="KRU98" s="68"/>
      <c r="KRV98" s="20"/>
      <c r="KRW98" s="57"/>
      <c r="KRX98" s="21"/>
      <c r="KRY98" s="22"/>
      <c r="KRZ98" s="3"/>
      <c r="KSA98" s="5"/>
      <c r="KSB98" s="5"/>
      <c r="KSC98" s="8"/>
      <c r="KSD98" s="10"/>
      <c r="KSE98" s="68"/>
      <c r="KSF98" s="20"/>
      <c r="KSG98" s="57"/>
      <c r="KSH98" s="21"/>
      <c r="KSI98" s="22"/>
      <c r="KSJ98" s="3"/>
      <c r="KSK98" s="5"/>
      <c r="KSL98" s="5"/>
      <c r="KSM98" s="8"/>
      <c r="KSN98" s="10"/>
      <c r="KSO98" s="68"/>
      <c r="KSP98" s="20"/>
      <c r="KSQ98" s="57"/>
      <c r="KSR98" s="21"/>
      <c r="KSS98" s="22"/>
      <c r="KST98" s="3"/>
      <c r="KSU98" s="5"/>
      <c r="KSV98" s="5"/>
      <c r="KSW98" s="8"/>
      <c r="KSX98" s="10"/>
      <c r="KSY98" s="68"/>
      <c r="KSZ98" s="20"/>
      <c r="KTA98" s="57"/>
      <c r="KTB98" s="21"/>
      <c r="KTC98" s="22"/>
      <c r="KTD98" s="3"/>
      <c r="KTE98" s="5"/>
      <c r="KTF98" s="5"/>
      <c r="KTG98" s="8"/>
      <c r="KTH98" s="10"/>
      <c r="KTI98" s="68"/>
      <c r="KTJ98" s="20"/>
      <c r="KTK98" s="57"/>
      <c r="KTL98" s="21"/>
      <c r="KTM98" s="22"/>
      <c r="KTN98" s="3"/>
      <c r="KTO98" s="5"/>
      <c r="KTP98" s="5"/>
      <c r="KTQ98" s="8"/>
      <c r="KTR98" s="10"/>
      <c r="KTS98" s="68"/>
      <c r="KTT98" s="20"/>
      <c r="KTU98" s="57"/>
      <c r="KTV98" s="21"/>
      <c r="KTW98" s="22"/>
      <c r="KTX98" s="3"/>
      <c r="KTY98" s="5"/>
      <c r="KTZ98" s="5"/>
      <c r="KUA98" s="8"/>
      <c r="KUB98" s="10"/>
      <c r="KUC98" s="68"/>
      <c r="KUD98" s="20"/>
      <c r="KUE98" s="57"/>
      <c r="KUF98" s="21"/>
      <c r="KUG98" s="22"/>
      <c r="KUH98" s="3"/>
      <c r="KUI98" s="5"/>
      <c r="KUJ98" s="5"/>
      <c r="KUK98" s="8"/>
      <c r="KUL98" s="10"/>
      <c r="KUM98" s="68"/>
      <c r="KUN98" s="20"/>
      <c r="KUO98" s="57"/>
      <c r="KUP98" s="21"/>
      <c r="KUQ98" s="22"/>
      <c r="KUR98" s="3"/>
      <c r="KUS98" s="5"/>
      <c r="KUT98" s="5"/>
      <c r="KUU98" s="8"/>
      <c r="KUV98" s="10"/>
      <c r="KUW98" s="68"/>
      <c r="KUX98" s="20"/>
      <c r="KUY98" s="57"/>
      <c r="KUZ98" s="21"/>
      <c r="KVA98" s="22"/>
      <c r="KVB98" s="3"/>
      <c r="KVC98" s="5"/>
      <c r="KVD98" s="5"/>
      <c r="KVE98" s="8"/>
      <c r="KVF98" s="10"/>
      <c r="KVG98" s="68"/>
      <c r="KVH98" s="20"/>
      <c r="KVI98" s="57"/>
      <c r="KVJ98" s="21"/>
      <c r="KVK98" s="22"/>
      <c r="KVL98" s="3"/>
      <c r="KVM98" s="5"/>
      <c r="KVN98" s="5"/>
      <c r="KVO98" s="8"/>
      <c r="KVP98" s="10"/>
      <c r="KVQ98" s="68"/>
      <c r="KVR98" s="20"/>
      <c r="KVS98" s="57"/>
      <c r="KVT98" s="21"/>
      <c r="KVU98" s="22"/>
      <c r="KVV98" s="3"/>
      <c r="KVW98" s="5"/>
      <c r="KVX98" s="5"/>
      <c r="KVY98" s="8"/>
      <c r="KVZ98" s="10"/>
      <c r="KWA98" s="68"/>
      <c r="KWB98" s="20"/>
      <c r="KWC98" s="57"/>
      <c r="KWD98" s="21"/>
      <c r="KWE98" s="22"/>
      <c r="KWF98" s="3"/>
      <c r="KWG98" s="5"/>
      <c r="KWH98" s="5"/>
      <c r="KWI98" s="8"/>
      <c r="KWJ98" s="10"/>
      <c r="KWK98" s="68"/>
      <c r="KWL98" s="20"/>
      <c r="KWM98" s="57"/>
      <c r="KWN98" s="21"/>
      <c r="KWO98" s="22"/>
      <c r="KWP98" s="3"/>
      <c r="KWQ98" s="5"/>
      <c r="KWR98" s="5"/>
      <c r="KWS98" s="8"/>
      <c r="KWT98" s="10"/>
      <c r="KWU98" s="68"/>
      <c r="KWV98" s="20"/>
      <c r="KWW98" s="57"/>
      <c r="KWX98" s="21"/>
      <c r="KWY98" s="22"/>
      <c r="KWZ98" s="3"/>
      <c r="KXA98" s="5"/>
      <c r="KXB98" s="5"/>
      <c r="KXC98" s="8"/>
      <c r="KXD98" s="10"/>
      <c r="KXE98" s="68"/>
      <c r="KXF98" s="20"/>
      <c r="KXG98" s="57"/>
      <c r="KXH98" s="21"/>
      <c r="KXI98" s="22"/>
      <c r="KXJ98" s="3"/>
      <c r="KXK98" s="5"/>
      <c r="KXL98" s="5"/>
      <c r="KXM98" s="8"/>
      <c r="KXN98" s="10"/>
      <c r="KXO98" s="68"/>
      <c r="KXP98" s="20"/>
      <c r="KXQ98" s="57"/>
      <c r="KXR98" s="21"/>
      <c r="KXS98" s="22"/>
      <c r="KXT98" s="3"/>
      <c r="KXU98" s="5"/>
      <c r="KXV98" s="5"/>
      <c r="KXW98" s="8"/>
      <c r="KXX98" s="10"/>
      <c r="KXY98" s="68"/>
      <c r="KXZ98" s="20"/>
      <c r="KYA98" s="57"/>
      <c r="KYB98" s="21"/>
      <c r="KYC98" s="22"/>
      <c r="KYD98" s="3"/>
      <c r="KYE98" s="5"/>
      <c r="KYF98" s="5"/>
      <c r="KYG98" s="8"/>
      <c r="KYH98" s="10"/>
      <c r="KYI98" s="68"/>
      <c r="KYJ98" s="20"/>
      <c r="KYK98" s="57"/>
      <c r="KYL98" s="21"/>
      <c r="KYM98" s="22"/>
      <c r="KYN98" s="3"/>
      <c r="KYO98" s="5"/>
      <c r="KYP98" s="5"/>
      <c r="KYQ98" s="8"/>
      <c r="KYR98" s="10"/>
      <c r="KYS98" s="68"/>
      <c r="KYT98" s="20"/>
      <c r="KYU98" s="57"/>
      <c r="KYV98" s="21"/>
      <c r="KYW98" s="22"/>
      <c r="KYX98" s="3"/>
      <c r="KYY98" s="5"/>
      <c r="KYZ98" s="5"/>
      <c r="KZA98" s="8"/>
      <c r="KZB98" s="10"/>
      <c r="KZC98" s="68"/>
      <c r="KZD98" s="20"/>
      <c r="KZE98" s="57"/>
      <c r="KZF98" s="21"/>
      <c r="KZG98" s="22"/>
      <c r="KZH98" s="3"/>
      <c r="KZI98" s="5"/>
      <c r="KZJ98" s="5"/>
      <c r="KZK98" s="8"/>
      <c r="KZL98" s="10"/>
      <c r="KZM98" s="68"/>
      <c r="KZN98" s="20"/>
      <c r="KZO98" s="57"/>
      <c r="KZP98" s="21"/>
      <c r="KZQ98" s="22"/>
      <c r="KZR98" s="3"/>
      <c r="KZS98" s="5"/>
      <c r="KZT98" s="5"/>
      <c r="KZU98" s="8"/>
      <c r="KZV98" s="10"/>
      <c r="KZW98" s="68"/>
      <c r="KZX98" s="20"/>
      <c r="KZY98" s="57"/>
      <c r="KZZ98" s="21"/>
      <c r="LAA98" s="22"/>
      <c r="LAB98" s="3"/>
      <c r="LAC98" s="5"/>
      <c r="LAD98" s="5"/>
      <c r="LAE98" s="8"/>
      <c r="LAF98" s="10"/>
      <c r="LAG98" s="68"/>
      <c r="LAH98" s="20"/>
      <c r="LAI98" s="57"/>
      <c r="LAJ98" s="21"/>
      <c r="LAK98" s="22"/>
      <c r="LAL98" s="3"/>
      <c r="LAM98" s="5"/>
      <c r="LAN98" s="5"/>
      <c r="LAO98" s="8"/>
      <c r="LAP98" s="10"/>
      <c r="LAQ98" s="68"/>
      <c r="LAR98" s="20"/>
      <c r="LAS98" s="57"/>
      <c r="LAT98" s="21"/>
      <c r="LAU98" s="22"/>
      <c r="LAV98" s="3"/>
      <c r="LAW98" s="5"/>
      <c r="LAX98" s="5"/>
      <c r="LAY98" s="8"/>
      <c r="LAZ98" s="10"/>
      <c r="LBA98" s="68"/>
      <c r="LBB98" s="20"/>
      <c r="LBC98" s="57"/>
      <c r="LBD98" s="21"/>
      <c r="LBE98" s="22"/>
      <c r="LBF98" s="3"/>
      <c r="LBG98" s="5"/>
      <c r="LBH98" s="5"/>
      <c r="LBI98" s="8"/>
      <c r="LBJ98" s="10"/>
      <c r="LBK98" s="68"/>
      <c r="LBL98" s="20"/>
      <c r="LBM98" s="57"/>
      <c r="LBN98" s="21"/>
      <c r="LBO98" s="22"/>
      <c r="LBP98" s="3"/>
      <c r="LBQ98" s="5"/>
      <c r="LBR98" s="5"/>
      <c r="LBS98" s="8"/>
      <c r="LBT98" s="10"/>
      <c r="LBU98" s="68"/>
      <c r="LBV98" s="20"/>
      <c r="LBW98" s="57"/>
      <c r="LBX98" s="21"/>
      <c r="LBY98" s="22"/>
      <c r="LBZ98" s="3"/>
      <c r="LCA98" s="5"/>
      <c r="LCB98" s="5"/>
      <c r="LCC98" s="8"/>
      <c r="LCD98" s="10"/>
      <c r="LCE98" s="68"/>
      <c r="LCF98" s="20"/>
      <c r="LCG98" s="57"/>
      <c r="LCH98" s="21"/>
      <c r="LCI98" s="22"/>
      <c r="LCJ98" s="3"/>
      <c r="LCK98" s="5"/>
      <c r="LCL98" s="5"/>
      <c r="LCM98" s="8"/>
      <c r="LCN98" s="10"/>
      <c r="LCO98" s="68"/>
      <c r="LCP98" s="20"/>
      <c r="LCQ98" s="57"/>
      <c r="LCR98" s="21"/>
      <c r="LCS98" s="22"/>
      <c r="LCT98" s="3"/>
      <c r="LCU98" s="5"/>
      <c r="LCV98" s="5"/>
      <c r="LCW98" s="8"/>
      <c r="LCX98" s="10"/>
      <c r="LCY98" s="68"/>
      <c r="LCZ98" s="20"/>
      <c r="LDA98" s="57"/>
      <c r="LDB98" s="21"/>
      <c r="LDC98" s="22"/>
      <c r="LDD98" s="3"/>
      <c r="LDE98" s="5"/>
      <c r="LDF98" s="5"/>
      <c r="LDG98" s="8"/>
      <c r="LDH98" s="10"/>
      <c r="LDI98" s="68"/>
      <c r="LDJ98" s="20"/>
      <c r="LDK98" s="57"/>
      <c r="LDL98" s="21"/>
      <c r="LDM98" s="22"/>
      <c r="LDN98" s="3"/>
      <c r="LDO98" s="5"/>
      <c r="LDP98" s="5"/>
      <c r="LDQ98" s="8"/>
      <c r="LDR98" s="10"/>
      <c r="LDS98" s="68"/>
      <c r="LDT98" s="20"/>
      <c r="LDU98" s="57"/>
      <c r="LDV98" s="21"/>
      <c r="LDW98" s="22"/>
      <c r="LDX98" s="3"/>
      <c r="LDY98" s="5"/>
      <c r="LDZ98" s="5"/>
      <c r="LEA98" s="8"/>
      <c r="LEB98" s="10"/>
      <c r="LEC98" s="68"/>
      <c r="LED98" s="20"/>
      <c r="LEE98" s="57"/>
      <c r="LEF98" s="21"/>
      <c r="LEG98" s="22"/>
      <c r="LEH98" s="3"/>
      <c r="LEI98" s="5"/>
      <c r="LEJ98" s="5"/>
      <c r="LEK98" s="8"/>
      <c r="LEL98" s="10"/>
      <c r="LEM98" s="68"/>
      <c r="LEN98" s="20"/>
      <c r="LEO98" s="57"/>
      <c r="LEP98" s="21"/>
      <c r="LEQ98" s="22"/>
      <c r="LER98" s="3"/>
      <c r="LES98" s="5"/>
      <c r="LET98" s="5"/>
      <c r="LEU98" s="8"/>
      <c r="LEV98" s="10"/>
      <c r="LEW98" s="68"/>
      <c r="LEX98" s="20"/>
      <c r="LEY98" s="57"/>
      <c r="LEZ98" s="21"/>
      <c r="LFA98" s="22"/>
      <c r="LFB98" s="3"/>
      <c r="LFC98" s="5"/>
      <c r="LFD98" s="5"/>
      <c r="LFE98" s="8"/>
      <c r="LFF98" s="10"/>
      <c r="LFG98" s="68"/>
      <c r="LFH98" s="20"/>
      <c r="LFI98" s="57"/>
      <c r="LFJ98" s="21"/>
      <c r="LFK98" s="22"/>
      <c r="LFL98" s="3"/>
      <c r="LFM98" s="5"/>
      <c r="LFN98" s="5"/>
      <c r="LFO98" s="8"/>
      <c r="LFP98" s="10"/>
      <c r="LFQ98" s="68"/>
      <c r="LFR98" s="20"/>
      <c r="LFS98" s="57"/>
      <c r="LFT98" s="21"/>
      <c r="LFU98" s="22"/>
      <c r="LFV98" s="3"/>
      <c r="LFW98" s="5"/>
      <c r="LFX98" s="5"/>
      <c r="LFY98" s="8"/>
      <c r="LFZ98" s="10"/>
      <c r="LGA98" s="68"/>
      <c r="LGB98" s="20"/>
      <c r="LGC98" s="57"/>
      <c r="LGD98" s="21"/>
      <c r="LGE98" s="22"/>
      <c r="LGF98" s="3"/>
      <c r="LGG98" s="5"/>
      <c r="LGH98" s="5"/>
      <c r="LGI98" s="8"/>
      <c r="LGJ98" s="10"/>
      <c r="LGK98" s="68"/>
      <c r="LGL98" s="20"/>
      <c r="LGM98" s="57"/>
      <c r="LGN98" s="21"/>
      <c r="LGO98" s="22"/>
      <c r="LGP98" s="3"/>
      <c r="LGQ98" s="5"/>
      <c r="LGR98" s="5"/>
      <c r="LGS98" s="8"/>
      <c r="LGT98" s="10"/>
      <c r="LGU98" s="68"/>
      <c r="LGV98" s="20"/>
      <c r="LGW98" s="57"/>
      <c r="LGX98" s="21"/>
      <c r="LGY98" s="22"/>
      <c r="LGZ98" s="3"/>
      <c r="LHA98" s="5"/>
      <c r="LHB98" s="5"/>
      <c r="LHC98" s="8"/>
      <c r="LHD98" s="10"/>
      <c r="LHE98" s="68"/>
      <c r="LHF98" s="20"/>
      <c r="LHG98" s="57"/>
      <c r="LHH98" s="21"/>
      <c r="LHI98" s="22"/>
      <c r="LHJ98" s="3"/>
      <c r="LHK98" s="5"/>
      <c r="LHL98" s="5"/>
      <c r="LHM98" s="8"/>
      <c r="LHN98" s="10"/>
      <c r="LHO98" s="68"/>
      <c r="LHP98" s="20"/>
      <c r="LHQ98" s="57"/>
      <c r="LHR98" s="21"/>
      <c r="LHS98" s="22"/>
      <c r="LHT98" s="3"/>
      <c r="LHU98" s="5"/>
      <c r="LHV98" s="5"/>
      <c r="LHW98" s="8"/>
      <c r="LHX98" s="10"/>
      <c r="LHY98" s="68"/>
      <c r="LHZ98" s="20"/>
      <c r="LIA98" s="57"/>
      <c r="LIB98" s="21"/>
      <c r="LIC98" s="22"/>
      <c r="LID98" s="3"/>
      <c r="LIE98" s="5"/>
      <c r="LIF98" s="5"/>
      <c r="LIG98" s="8"/>
      <c r="LIH98" s="10"/>
      <c r="LII98" s="68"/>
      <c r="LIJ98" s="20"/>
      <c r="LIK98" s="57"/>
      <c r="LIL98" s="21"/>
      <c r="LIM98" s="22"/>
      <c r="LIN98" s="3"/>
      <c r="LIO98" s="5"/>
      <c r="LIP98" s="5"/>
      <c r="LIQ98" s="8"/>
      <c r="LIR98" s="10"/>
      <c r="LIS98" s="68"/>
      <c r="LIT98" s="20"/>
      <c r="LIU98" s="57"/>
      <c r="LIV98" s="21"/>
      <c r="LIW98" s="22"/>
      <c r="LIX98" s="3"/>
      <c r="LIY98" s="5"/>
      <c r="LIZ98" s="5"/>
      <c r="LJA98" s="8"/>
      <c r="LJB98" s="10"/>
      <c r="LJC98" s="68"/>
      <c r="LJD98" s="20"/>
      <c r="LJE98" s="57"/>
      <c r="LJF98" s="21"/>
      <c r="LJG98" s="22"/>
      <c r="LJH98" s="3"/>
      <c r="LJI98" s="5"/>
      <c r="LJJ98" s="5"/>
      <c r="LJK98" s="8"/>
      <c r="LJL98" s="10"/>
      <c r="LJM98" s="68"/>
      <c r="LJN98" s="20"/>
      <c r="LJO98" s="57"/>
      <c r="LJP98" s="21"/>
      <c r="LJQ98" s="22"/>
      <c r="LJR98" s="3"/>
      <c r="LJS98" s="5"/>
      <c r="LJT98" s="5"/>
      <c r="LJU98" s="8"/>
      <c r="LJV98" s="10"/>
      <c r="LJW98" s="68"/>
      <c r="LJX98" s="20"/>
      <c r="LJY98" s="57"/>
      <c r="LJZ98" s="21"/>
      <c r="LKA98" s="22"/>
      <c r="LKB98" s="3"/>
      <c r="LKC98" s="5"/>
      <c r="LKD98" s="5"/>
      <c r="LKE98" s="8"/>
      <c r="LKF98" s="10"/>
      <c r="LKG98" s="68"/>
      <c r="LKH98" s="20"/>
      <c r="LKI98" s="57"/>
      <c r="LKJ98" s="21"/>
      <c r="LKK98" s="22"/>
      <c r="LKL98" s="3"/>
      <c r="LKM98" s="5"/>
      <c r="LKN98" s="5"/>
      <c r="LKO98" s="8"/>
      <c r="LKP98" s="10"/>
      <c r="LKQ98" s="68"/>
      <c r="LKR98" s="20"/>
      <c r="LKS98" s="57"/>
      <c r="LKT98" s="21"/>
      <c r="LKU98" s="22"/>
      <c r="LKV98" s="3"/>
      <c r="LKW98" s="5"/>
      <c r="LKX98" s="5"/>
      <c r="LKY98" s="8"/>
      <c r="LKZ98" s="10"/>
      <c r="LLA98" s="68"/>
      <c r="LLB98" s="20"/>
      <c r="LLC98" s="57"/>
      <c r="LLD98" s="21"/>
      <c r="LLE98" s="22"/>
      <c r="LLF98" s="3"/>
      <c r="LLG98" s="5"/>
      <c r="LLH98" s="5"/>
      <c r="LLI98" s="8"/>
      <c r="LLJ98" s="10"/>
      <c r="LLK98" s="68"/>
      <c r="LLL98" s="20"/>
      <c r="LLM98" s="57"/>
      <c r="LLN98" s="21"/>
      <c r="LLO98" s="22"/>
      <c r="LLP98" s="3"/>
      <c r="LLQ98" s="5"/>
      <c r="LLR98" s="5"/>
      <c r="LLS98" s="8"/>
      <c r="LLT98" s="10"/>
      <c r="LLU98" s="68"/>
      <c r="LLV98" s="20"/>
      <c r="LLW98" s="57"/>
      <c r="LLX98" s="21"/>
      <c r="LLY98" s="22"/>
      <c r="LLZ98" s="3"/>
      <c r="LMA98" s="5"/>
      <c r="LMB98" s="5"/>
      <c r="LMC98" s="8"/>
      <c r="LMD98" s="10"/>
      <c r="LME98" s="68"/>
      <c r="LMF98" s="20"/>
      <c r="LMG98" s="57"/>
      <c r="LMH98" s="21"/>
      <c r="LMI98" s="22"/>
      <c r="LMJ98" s="3"/>
      <c r="LMK98" s="5"/>
      <c r="LML98" s="5"/>
      <c r="LMM98" s="8"/>
      <c r="LMN98" s="10"/>
      <c r="LMO98" s="68"/>
      <c r="LMP98" s="20"/>
      <c r="LMQ98" s="57"/>
      <c r="LMR98" s="21"/>
      <c r="LMS98" s="22"/>
      <c r="LMT98" s="3"/>
      <c r="LMU98" s="5"/>
      <c r="LMV98" s="5"/>
      <c r="LMW98" s="8"/>
      <c r="LMX98" s="10"/>
      <c r="LMY98" s="68"/>
      <c r="LMZ98" s="20"/>
      <c r="LNA98" s="57"/>
      <c r="LNB98" s="21"/>
      <c r="LNC98" s="22"/>
      <c r="LND98" s="3"/>
      <c r="LNE98" s="5"/>
      <c r="LNF98" s="5"/>
      <c r="LNG98" s="8"/>
      <c r="LNH98" s="10"/>
      <c r="LNI98" s="68"/>
      <c r="LNJ98" s="20"/>
      <c r="LNK98" s="57"/>
      <c r="LNL98" s="21"/>
      <c r="LNM98" s="22"/>
      <c r="LNN98" s="3"/>
      <c r="LNO98" s="5"/>
      <c r="LNP98" s="5"/>
      <c r="LNQ98" s="8"/>
      <c r="LNR98" s="10"/>
      <c r="LNS98" s="68"/>
      <c r="LNT98" s="20"/>
      <c r="LNU98" s="57"/>
      <c r="LNV98" s="21"/>
      <c r="LNW98" s="22"/>
      <c r="LNX98" s="3"/>
      <c r="LNY98" s="5"/>
      <c r="LNZ98" s="5"/>
      <c r="LOA98" s="8"/>
      <c r="LOB98" s="10"/>
      <c r="LOC98" s="68"/>
      <c r="LOD98" s="20"/>
      <c r="LOE98" s="57"/>
      <c r="LOF98" s="21"/>
      <c r="LOG98" s="22"/>
      <c r="LOH98" s="3"/>
      <c r="LOI98" s="5"/>
      <c r="LOJ98" s="5"/>
      <c r="LOK98" s="8"/>
      <c r="LOL98" s="10"/>
      <c r="LOM98" s="68"/>
      <c r="LON98" s="20"/>
      <c r="LOO98" s="57"/>
      <c r="LOP98" s="21"/>
      <c r="LOQ98" s="22"/>
      <c r="LOR98" s="3"/>
      <c r="LOS98" s="5"/>
      <c r="LOT98" s="5"/>
      <c r="LOU98" s="8"/>
      <c r="LOV98" s="10"/>
      <c r="LOW98" s="68"/>
      <c r="LOX98" s="20"/>
      <c r="LOY98" s="57"/>
      <c r="LOZ98" s="21"/>
      <c r="LPA98" s="22"/>
      <c r="LPB98" s="3"/>
      <c r="LPC98" s="5"/>
      <c r="LPD98" s="5"/>
      <c r="LPE98" s="8"/>
      <c r="LPF98" s="10"/>
      <c r="LPG98" s="68"/>
      <c r="LPH98" s="20"/>
      <c r="LPI98" s="57"/>
      <c r="LPJ98" s="21"/>
      <c r="LPK98" s="22"/>
      <c r="LPL98" s="3"/>
      <c r="LPM98" s="5"/>
      <c r="LPN98" s="5"/>
      <c r="LPO98" s="8"/>
      <c r="LPP98" s="10"/>
      <c r="LPQ98" s="68"/>
      <c r="LPR98" s="20"/>
      <c r="LPS98" s="57"/>
      <c r="LPT98" s="21"/>
      <c r="LPU98" s="22"/>
      <c r="LPV98" s="3"/>
      <c r="LPW98" s="5"/>
      <c r="LPX98" s="5"/>
      <c r="LPY98" s="8"/>
      <c r="LPZ98" s="10"/>
      <c r="LQA98" s="68"/>
      <c r="LQB98" s="20"/>
      <c r="LQC98" s="57"/>
      <c r="LQD98" s="21"/>
      <c r="LQE98" s="22"/>
      <c r="LQF98" s="3"/>
      <c r="LQG98" s="5"/>
      <c r="LQH98" s="5"/>
      <c r="LQI98" s="8"/>
      <c r="LQJ98" s="10"/>
      <c r="LQK98" s="68"/>
      <c r="LQL98" s="20"/>
      <c r="LQM98" s="57"/>
      <c r="LQN98" s="21"/>
      <c r="LQO98" s="22"/>
      <c r="LQP98" s="3"/>
      <c r="LQQ98" s="5"/>
      <c r="LQR98" s="5"/>
      <c r="LQS98" s="8"/>
      <c r="LQT98" s="10"/>
      <c r="LQU98" s="68"/>
      <c r="LQV98" s="20"/>
      <c r="LQW98" s="57"/>
      <c r="LQX98" s="21"/>
      <c r="LQY98" s="22"/>
      <c r="LQZ98" s="3"/>
      <c r="LRA98" s="5"/>
      <c r="LRB98" s="5"/>
      <c r="LRC98" s="8"/>
      <c r="LRD98" s="10"/>
      <c r="LRE98" s="68"/>
      <c r="LRF98" s="20"/>
      <c r="LRG98" s="57"/>
      <c r="LRH98" s="21"/>
      <c r="LRI98" s="22"/>
      <c r="LRJ98" s="3"/>
      <c r="LRK98" s="5"/>
      <c r="LRL98" s="5"/>
      <c r="LRM98" s="8"/>
      <c r="LRN98" s="10"/>
      <c r="LRO98" s="68"/>
      <c r="LRP98" s="20"/>
      <c r="LRQ98" s="57"/>
      <c r="LRR98" s="21"/>
      <c r="LRS98" s="22"/>
      <c r="LRT98" s="3"/>
      <c r="LRU98" s="5"/>
      <c r="LRV98" s="5"/>
      <c r="LRW98" s="8"/>
      <c r="LRX98" s="10"/>
      <c r="LRY98" s="68"/>
      <c r="LRZ98" s="20"/>
      <c r="LSA98" s="57"/>
      <c r="LSB98" s="21"/>
      <c r="LSC98" s="22"/>
      <c r="LSD98" s="3"/>
      <c r="LSE98" s="5"/>
      <c r="LSF98" s="5"/>
      <c r="LSG98" s="8"/>
      <c r="LSH98" s="10"/>
      <c r="LSI98" s="68"/>
      <c r="LSJ98" s="20"/>
      <c r="LSK98" s="57"/>
      <c r="LSL98" s="21"/>
      <c r="LSM98" s="22"/>
      <c r="LSN98" s="3"/>
      <c r="LSO98" s="5"/>
      <c r="LSP98" s="5"/>
      <c r="LSQ98" s="8"/>
      <c r="LSR98" s="10"/>
      <c r="LSS98" s="68"/>
      <c r="LST98" s="20"/>
      <c r="LSU98" s="57"/>
      <c r="LSV98" s="21"/>
      <c r="LSW98" s="22"/>
      <c r="LSX98" s="3"/>
      <c r="LSY98" s="5"/>
      <c r="LSZ98" s="5"/>
      <c r="LTA98" s="8"/>
      <c r="LTB98" s="10"/>
      <c r="LTC98" s="68"/>
      <c r="LTD98" s="20"/>
      <c r="LTE98" s="57"/>
      <c r="LTF98" s="21"/>
      <c r="LTG98" s="22"/>
      <c r="LTH98" s="3"/>
      <c r="LTI98" s="5"/>
      <c r="LTJ98" s="5"/>
      <c r="LTK98" s="8"/>
      <c r="LTL98" s="10"/>
      <c r="LTM98" s="68"/>
      <c r="LTN98" s="20"/>
      <c r="LTO98" s="57"/>
      <c r="LTP98" s="21"/>
      <c r="LTQ98" s="22"/>
      <c r="LTR98" s="3"/>
      <c r="LTS98" s="5"/>
      <c r="LTT98" s="5"/>
      <c r="LTU98" s="8"/>
      <c r="LTV98" s="10"/>
      <c r="LTW98" s="68"/>
      <c r="LTX98" s="20"/>
      <c r="LTY98" s="57"/>
      <c r="LTZ98" s="21"/>
      <c r="LUA98" s="22"/>
      <c r="LUB98" s="3"/>
      <c r="LUC98" s="5"/>
      <c r="LUD98" s="5"/>
      <c r="LUE98" s="8"/>
      <c r="LUF98" s="10"/>
      <c r="LUG98" s="68"/>
      <c r="LUH98" s="20"/>
      <c r="LUI98" s="57"/>
      <c r="LUJ98" s="21"/>
      <c r="LUK98" s="22"/>
      <c r="LUL98" s="3"/>
      <c r="LUM98" s="5"/>
      <c r="LUN98" s="5"/>
      <c r="LUO98" s="8"/>
      <c r="LUP98" s="10"/>
      <c r="LUQ98" s="68"/>
      <c r="LUR98" s="20"/>
      <c r="LUS98" s="57"/>
      <c r="LUT98" s="21"/>
      <c r="LUU98" s="22"/>
      <c r="LUV98" s="3"/>
      <c r="LUW98" s="5"/>
      <c r="LUX98" s="5"/>
      <c r="LUY98" s="8"/>
      <c r="LUZ98" s="10"/>
      <c r="LVA98" s="68"/>
      <c r="LVB98" s="20"/>
      <c r="LVC98" s="57"/>
      <c r="LVD98" s="21"/>
      <c r="LVE98" s="22"/>
      <c r="LVF98" s="3"/>
      <c r="LVG98" s="5"/>
      <c r="LVH98" s="5"/>
      <c r="LVI98" s="8"/>
      <c r="LVJ98" s="10"/>
      <c r="LVK98" s="68"/>
      <c r="LVL98" s="20"/>
      <c r="LVM98" s="57"/>
      <c r="LVN98" s="21"/>
      <c r="LVO98" s="22"/>
      <c r="LVP98" s="3"/>
      <c r="LVQ98" s="5"/>
      <c r="LVR98" s="5"/>
      <c r="LVS98" s="8"/>
      <c r="LVT98" s="10"/>
      <c r="LVU98" s="68"/>
      <c r="LVV98" s="20"/>
      <c r="LVW98" s="57"/>
      <c r="LVX98" s="21"/>
      <c r="LVY98" s="22"/>
      <c r="LVZ98" s="3"/>
      <c r="LWA98" s="5"/>
      <c r="LWB98" s="5"/>
      <c r="LWC98" s="8"/>
      <c r="LWD98" s="10"/>
      <c r="LWE98" s="68"/>
      <c r="LWF98" s="20"/>
      <c r="LWG98" s="57"/>
      <c r="LWH98" s="21"/>
      <c r="LWI98" s="22"/>
      <c r="LWJ98" s="3"/>
      <c r="LWK98" s="5"/>
      <c r="LWL98" s="5"/>
      <c r="LWM98" s="8"/>
      <c r="LWN98" s="10"/>
      <c r="LWO98" s="68"/>
      <c r="LWP98" s="20"/>
      <c r="LWQ98" s="57"/>
      <c r="LWR98" s="21"/>
      <c r="LWS98" s="22"/>
      <c r="LWT98" s="3"/>
      <c r="LWU98" s="5"/>
      <c r="LWV98" s="5"/>
      <c r="LWW98" s="8"/>
      <c r="LWX98" s="10"/>
      <c r="LWY98" s="68"/>
      <c r="LWZ98" s="20"/>
      <c r="LXA98" s="57"/>
      <c r="LXB98" s="21"/>
      <c r="LXC98" s="22"/>
      <c r="LXD98" s="3"/>
      <c r="LXE98" s="5"/>
      <c r="LXF98" s="5"/>
      <c r="LXG98" s="8"/>
      <c r="LXH98" s="10"/>
      <c r="LXI98" s="68"/>
      <c r="LXJ98" s="20"/>
      <c r="LXK98" s="57"/>
      <c r="LXL98" s="21"/>
      <c r="LXM98" s="22"/>
      <c r="LXN98" s="3"/>
      <c r="LXO98" s="5"/>
      <c r="LXP98" s="5"/>
      <c r="LXQ98" s="8"/>
      <c r="LXR98" s="10"/>
      <c r="LXS98" s="68"/>
      <c r="LXT98" s="20"/>
      <c r="LXU98" s="57"/>
      <c r="LXV98" s="21"/>
      <c r="LXW98" s="22"/>
      <c r="LXX98" s="3"/>
      <c r="LXY98" s="5"/>
      <c r="LXZ98" s="5"/>
      <c r="LYA98" s="8"/>
      <c r="LYB98" s="10"/>
      <c r="LYC98" s="68"/>
      <c r="LYD98" s="20"/>
      <c r="LYE98" s="57"/>
      <c r="LYF98" s="21"/>
      <c r="LYG98" s="22"/>
      <c r="LYH98" s="3"/>
      <c r="LYI98" s="5"/>
      <c r="LYJ98" s="5"/>
      <c r="LYK98" s="8"/>
      <c r="LYL98" s="10"/>
      <c r="LYM98" s="68"/>
      <c r="LYN98" s="20"/>
      <c r="LYO98" s="57"/>
      <c r="LYP98" s="21"/>
      <c r="LYQ98" s="22"/>
      <c r="LYR98" s="3"/>
      <c r="LYS98" s="5"/>
      <c r="LYT98" s="5"/>
      <c r="LYU98" s="8"/>
      <c r="LYV98" s="10"/>
      <c r="LYW98" s="68"/>
      <c r="LYX98" s="20"/>
      <c r="LYY98" s="57"/>
      <c r="LYZ98" s="21"/>
      <c r="LZA98" s="22"/>
      <c r="LZB98" s="3"/>
      <c r="LZC98" s="5"/>
      <c r="LZD98" s="5"/>
      <c r="LZE98" s="8"/>
      <c r="LZF98" s="10"/>
      <c r="LZG98" s="68"/>
      <c r="LZH98" s="20"/>
      <c r="LZI98" s="57"/>
      <c r="LZJ98" s="21"/>
      <c r="LZK98" s="22"/>
      <c r="LZL98" s="3"/>
      <c r="LZM98" s="5"/>
      <c r="LZN98" s="5"/>
      <c r="LZO98" s="8"/>
      <c r="LZP98" s="10"/>
      <c r="LZQ98" s="68"/>
      <c r="LZR98" s="20"/>
      <c r="LZS98" s="57"/>
      <c r="LZT98" s="21"/>
      <c r="LZU98" s="22"/>
      <c r="LZV98" s="3"/>
      <c r="LZW98" s="5"/>
      <c r="LZX98" s="5"/>
      <c r="LZY98" s="8"/>
      <c r="LZZ98" s="10"/>
      <c r="MAA98" s="68"/>
      <c r="MAB98" s="20"/>
      <c r="MAC98" s="57"/>
      <c r="MAD98" s="21"/>
      <c r="MAE98" s="22"/>
      <c r="MAF98" s="3"/>
      <c r="MAG98" s="5"/>
      <c r="MAH98" s="5"/>
      <c r="MAI98" s="8"/>
      <c r="MAJ98" s="10"/>
      <c r="MAK98" s="68"/>
      <c r="MAL98" s="20"/>
      <c r="MAM98" s="57"/>
      <c r="MAN98" s="21"/>
      <c r="MAO98" s="22"/>
      <c r="MAP98" s="3"/>
      <c r="MAQ98" s="5"/>
      <c r="MAR98" s="5"/>
      <c r="MAS98" s="8"/>
      <c r="MAT98" s="10"/>
      <c r="MAU98" s="68"/>
      <c r="MAV98" s="20"/>
      <c r="MAW98" s="57"/>
      <c r="MAX98" s="21"/>
      <c r="MAY98" s="22"/>
      <c r="MAZ98" s="3"/>
      <c r="MBA98" s="5"/>
      <c r="MBB98" s="5"/>
      <c r="MBC98" s="8"/>
      <c r="MBD98" s="10"/>
      <c r="MBE98" s="68"/>
      <c r="MBF98" s="20"/>
      <c r="MBG98" s="57"/>
      <c r="MBH98" s="21"/>
      <c r="MBI98" s="22"/>
      <c r="MBJ98" s="3"/>
      <c r="MBK98" s="5"/>
      <c r="MBL98" s="5"/>
      <c r="MBM98" s="8"/>
      <c r="MBN98" s="10"/>
      <c r="MBO98" s="68"/>
      <c r="MBP98" s="20"/>
      <c r="MBQ98" s="57"/>
      <c r="MBR98" s="21"/>
      <c r="MBS98" s="22"/>
      <c r="MBT98" s="3"/>
      <c r="MBU98" s="5"/>
      <c r="MBV98" s="5"/>
      <c r="MBW98" s="8"/>
      <c r="MBX98" s="10"/>
      <c r="MBY98" s="68"/>
      <c r="MBZ98" s="20"/>
      <c r="MCA98" s="57"/>
      <c r="MCB98" s="21"/>
      <c r="MCC98" s="22"/>
      <c r="MCD98" s="3"/>
      <c r="MCE98" s="5"/>
      <c r="MCF98" s="5"/>
      <c r="MCG98" s="8"/>
      <c r="MCH98" s="10"/>
      <c r="MCI98" s="68"/>
      <c r="MCJ98" s="20"/>
      <c r="MCK98" s="57"/>
      <c r="MCL98" s="21"/>
      <c r="MCM98" s="22"/>
      <c r="MCN98" s="3"/>
      <c r="MCO98" s="5"/>
      <c r="MCP98" s="5"/>
      <c r="MCQ98" s="8"/>
      <c r="MCR98" s="10"/>
      <c r="MCS98" s="68"/>
      <c r="MCT98" s="20"/>
      <c r="MCU98" s="57"/>
      <c r="MCV98" s="21"/>
      <c r="MCW98" s="22"/>
      <c r="MCX98" s="3"/>
      <c r="MCY98" s="5"/>
      <c r="MCZ98" s="5"/>
      <c r="MDA98" s="8"/>
      <c r="MDB98" s="10"/>
      <c r="MDC98" s="68"/>
      <c r="MDD98" s="20"/>
      <c r="MDE98" s="57"/>
      <c r="MDF98" s="21"/>
      <c r="MDG98" s="22"/>
      <c r="MDH98" s="3"/>
      <c r="MDI98" s="5"/>
      <c r="MDJ98" s="5"/>
      <c r="MDK98" s="8"/>
      <c r="MDL98" s="10"/>
      <c r="MDM98" s="68"/>
      <c r="MDN98" s="20"/>
      <c r="MDO98" s="57"/>
      <c r="MDP98" s="21"/>
      <c r="MDQ98" s="22"/>
      <c r="MDR98" s="3"/>
      <c r="MDS98" s="5"/>
      <c r="MDT98" s="5"/>
      <c r="MDU98" s="8"/>
      <c r="MDV98" s="10"/>
      <c r="MDW98" s="68"/>
      <c r="MDX98" s="20"/>
      <c r="MDY98" s="57"/>
      <c r="MDZ98" s="21"/>
      <c r="MEA98" s="22"/>
      <c r="MEB98" s="3"/>
      <c r="MEC98" s="5"/>
      <c r="MED98" s="5"/>
      <c r="MEE98" s="8"/>
      <c r="MEF98" s="10"/>
      <c r="MEG98" s="68"/>
      <c r="MEH98" s="20"/>
      <c r="MEI98" s="57"/>
      <c r="MEJ98" s="21"/>
      <c r="MEK98" s="22"/>
      <c r="MEL98" s="3"/>
      <c r="MEM98" s="5"/>
      <c r="MEN98" s="5"/>
      <c r="MEO98" s="8"/>
      <c r="MEP98" s="10"/>
      <c r="MEQ98" s="68"/>
      <c r="MER98" s="20"/>
      <c r="MES98" s="57"/>
      <c r="MET98" s="21"/>
      <c r="MEU98" s="22"/>
      <c r="MEV98" s="3"/>
      <c r="MEW98" s="5"/>
      <c r="MEX98" s="5"/>
      <c r="MEY98" s="8"/>
      <c r="MEZ98" s="10"/>
      <c r="MFA98" s="68"/>
      <c r="MFB98" s="20"/>
      <c r="MFC98" s="57"/>
      <c r="MFD98" s="21"/>
      <c r="MFE98" s="22"/>
      <c r="MFF98" s="3"/>
      <c r="MFG98" s="5"/>
      <c r="MFH98" s="5"/>
      <c r="MFI98" s="8"/>
      <c r="MFJ98" s="10"/>
      <c r="MFK98" s="68"/>
      <c r="MFL98" s="20"/>
      <c r="MFM98" s="57"/>
      <c r="MFN98" s="21"/>
      <c r="MFO98" s="22"/>
      <c r="MFP98" s="3"/>
      <c r="MFQ98" s="5"/>
      <c r="MFR98" s="5"/>
      <c r="MFS98" s="8"/>
      <c r="MFT98" s="10"/>
      <c r="MFU98" s="68"/>
      <c r="MFV98" s="20"/>
      <c r="MFW98" s="57"/>
      <c r="MFX98" s="21"/>
      <c r="MFY98" s="22"/>
      <c r="MFZ98" s="3"/>
      <c r="MGA98" s="5"/>
      <c r="MGB98" s="5"/>
      <c r="MGC98" s="8"/>
      <c r="MGD98" s="10"/>
      <c r="MGE98" s="68"/>
      <c r="MGF98" s="20"/>
      <c r="MGG98" s="57"/>
      <c r="MGH98" s="21"/>
      <c r="MGI98" s="22"/>
      <c r="MGJ98" s="3"/>
      <c r="MGK98" s="5"/>
      <c r="MGL98" s="5"/>
      <c r="MGM98" s="8"/>
      <c r="MGN98" s="10"/>
      <c r="MGO98" s="68"/>
      <c r="MGP98" s="20"/>
      <c r="MGQ98" s="57"/>
      <c r="MGR98" s="21"/>
      <c r="MGS98" s="22"/>
      <c r="MGT98" s="3"/>
      <c r="MGU98" s="5"/>
      <c r="MGV98" s="5"/>
      <c r="MGW98" s="8"/>
      <c r="MGX98" s="10"/>
      <c r="MGY98" s="68"/>
      <c r="MGZ98" s="20"/>
      <c r="MHA98" s="57"/>
      <c r="MHB98" s="21"/>
      <c r="MHC98" s="22"/>
      <c r="MHD98" s="3"/>
      <c r="MHE98" s="5"/>
      <c r="MHF98" s="5"/>
      <c r="MHG98" s="8"/>
      <c r="MHH98" s="10"/>
      <c r="MHI98" s="68"/>
      <c r="MHJ98" s="20"/>
      <c r="MHK98" s="57"/>
      <c r="MHL98" s="21"/>
      <c r="MHM98" s="22"/>
      <c r="MHN98" s="3"/>
      <c r="MHO98" s="5"/>
      <c r="MHP98" s="5"/>
      <c r="MHQ98" s="8"/>
      <c r="MHR98" s="10"/>
      <c r="MHS98" s="68"/>
      <c r="MHT98" s="20"/>
      <c r="MHU98" s="57"/>
      <c r="MHV98" s="21"/>
      <c r="MHW98" s="22"/>
      <c r="MHX98" s="3"/>
      <c r="MHY98" s="5"/>
      <c r="MHZ98" s="5"/>
      <c r="MIA98" s="8"/>
      <c r="MIB98" s="10"/>
      <c r="MIC98" s="68"/>
      <c r="MID98" s="20"/>
      <c r="MIE98" s="57"/>
      <c r="MIF98" s="21"/>
      <c r="MIG98" s="22"/>
      <c r="MIH98" s="3"/>
      <c r="MII98" s="5"/>
      <c r="MIJ98" s="5"/>
      <c r="MIK98" s="8"/>
      <c r="MIL98" s="10"/>
      <c r="MIM98" s="68"/>
      <c r="MIN98" s="20"/>
      <c r="MIO98" s="57"/>
      <c r="MIP98" s="21"/>
      <c r="MIQ98" s="22"/>
      <c r="MIR98" s="3"/>
      <c r="MIS98" s="5"/>
      <c r="MIT98" s="5"/>
      <c r="MIU98" s="8"/>
      <c r="MIV98" s="10"/>
      <c r="MIW98" s="68"/>
      <c r="MIX98" s="20"/>
      <c r="MIY98" s="57"/>
      <c r="MIZ98" s="21"/>
      <c r="MJA98" s="22"/>
      <c r="MJB98" s="3"/>
      <c r="MJC98" s="5"/>
      <c r="MJD98" s="5"/>
      <c r="MJE98" s="8"/>
      <c r="MJF98" s="10"/>
      <c r="MJG98" s="68"/>
      <c r="MJH98" s="20"/>
      <c r="MJI98" s="57"/>
      <c r="MJJ98" s="21"/>
      <c r="MJK98" s="22"/>
      <c r="MJL98" s="3"/>
      <c r="MJM98" s="5"/>
      <c r="MJN98" s="5"/>
      <c r="MJO98" s="8"/>
      <c r="MJP98" s="10"/>
      <c r="MJQ98" s="68"/>
      <c r="MJR98" s="20"/>
      <c r="MJS98" s="57"/>
      <c r="MJT98" s="21"/>
      <c r="MJU98" s="22"/>
      <c r="MJV98" s="3"/>
      <c r="MJW98" s="5"/>
      <c r="MJX98" s="5"/>
      <c r="MJY98" s="8"/>
      <c r="MJZ98" s="10"/>
      <c r="MKA98" s="68"/>
      <c r="MKB98" s="20"/>
      <c r="MKC98" s="57"/>
      <c r="MKD98" s="21"/>
      <c r="MKE98" s="22"/>
      <c r="MKF98" s="3"/>
      <c r="MKG98" s="5"/>
      <c r="MKH98" s="5"/>
      <c r="MKI98" s="8"/>
      <c r="MKJ98" s="10"/>
      <c r="MKK98" s="68"/>
      <c r="MKL98" s="20"/>
      <c r="MKM98" s="57"/>
      <c r="MKN98" s="21"/>
      <c r="MKO98" s="22"/>
      <c r="MKP98" s="3"/>
      <c r="MKQ98" s="5"/>
      <c r="MKR98" s="5"/>
      <c r="MKS98" s="8"/>
      <c r="MKT98" s="10"/>
      <c r="MKU98" s="68"/>
      <c r="MKV98" s="20"/>
      <c r="MKW98" s="57"/>
      <c r="MKX98" s="21"/>
      <c r="MKY98" s="22"/>
      <c r="MKZ98" s="3"/>
      <c r="MLA98" s="5"/>
      <c r="MLB98" s="5"/>
      <c r="MLC98" s="8"/>
      <c r="MLD98" s="10"/>
      <c r="MLE98" s="68"/>
      <c r="MLF98" s="20"/>
      <c r="MLG98" s="57"/>
      <c r="MLH98" s="21"/>
      <c r="MLI98" s="22"/>
      <c r="MLJ98" s="3"/>
      <c r="MLK98" s="5"/>
      <c r="MLL98" s="5"/>
      <c r="MLM98" s="8"/>
      <c r="MLN98" s="10"/>
      <c r="MLO98" s="68"/>
      <c r="MLP98" s="20"/>
      <c r="MLQ98" s="57"/>
      <c r="MLR98" s="21"/>
      <c r="MLS98" s="22"/>
      <c r="MLT98" s="3"/>
      <c r="MLU98" s="5"/>
      <c r="MLV98" s="5"/>
      <c r="MLW98" s="8"/>
      <c r="MLX98" s="10"/>
      <c r="MLY98" s="68"/>
      <c r="MLZ98" s="20"/>
      <c r="MMA98" s="57"/>
      <c r="MMB98" s="21"/>
      <c r="MMC98" s="22"/>
      <c r="MMD98" s="3"/>
      <c r="MME98" s="5"/>
      <c r="MMF98" s="5"/>
      <c r="MMG98" s="8"/>
      <c r="MMH98" s="10"/>
      <c r="MMI98" s="68"/>
      <c r="MMJ98" s="20"/>
      <c r="MMK98" s="57"/>
      <c r="MML98" s="21"/>
      <c r="MMM98" s="22"/>
      <c r="MMN98" s="3"/>
      <c r="MMO98" s="5"/>
      <c r="MMP98" s="5"/>
      <c r="MMQ98" s="8"/>
      <c r="MMR98" s="10"/>
      <c r="MMS98" s="68"/>
      <c r="MMT98" s="20"/>
      <c r="MMU98" s="57"/>
      <c r="MMV98" s="21"/>
      <c r="MMW98" s="22"/>
      <c r="MMX98" s="3"/>
      <c r="MMY98" s="5"/>
      <c r="MMZ98" s="5"/>
      <c r="MNA98" s="8"/>
      <c r="MNB98" s="10"/>
      <c r="MNC98" s="68"/>
      <c r="MND98" s="20"/>
      <c r="MNE98" s="57"/>
      <c r="MNF98" s="21"/>
      <c r="MNG98" s="22"/>
      <c r="MNH98" s="3"/>
      <c r="MNI98" s="5"/>
      <c r="MNJ98" s="5"/>
      <c r="MNK98" s="8"/>
      <c r="MNL98" s="10"/>
      <c r="MNM98" s="68"/>
      <c r="MNN98" s="20"/>
      <c r="MNO98" s="57"/>
      <c r="MNP98" s="21"/>
      <c r="MNQ98" s="22"/>
      <c r="MNR98" s="3"/>
      <c r="MNS98" s="5"/>
      <c r="MNT98" s="5"/>
      <c r="MNU98" s="8"/>
      <c r="MNV98" s="10"/>
      <c r="MNW98" s="68"/>
      <c r="MNX98" s="20"/>
      <c r="MNY98" s="57"/>
      <c r="MNZ98" s="21"/>
      <c r="MOA98" s="22"/>
      <c r="MOB98" s="3"/>
      <c r="MOC98" s="5"/>
      <c r="MOD98" s="5"/>
      <c r="MOE98" s="8"/>
      <c r="MOF98" s="10"/>
      <c r="MOG98" s="68"/>
      <c r="MOH98" s="20"/>
      <c r="MOI98" s="57"/>
      <c r="MOJ98" s="21"/>
      <c r="MOK98" s="22"/>
      <c r="MOL98" s="3"/>
      <c r="MOM98" s="5"/>
      <c r="MON98" s="5"/>
      <c r="MOO98" s="8"/>
      <c r="MOP98" s="10"/>
      <c r="MOQ98" s="68"/>
      <c r="MOR98" s="20"/>
      <c r="MOS98" s="57"/>
      <c r="MOT98" s="21"/>
      <c r="MOU98" s="22"/>
      <c r="MOV98" s="3"/>
      <c r="MOW98" s="5"/>
      <c r="MOX98" s="5"/>
      <c r="MOY98" s="8"/>
      <c r="MOZ98" s="10"/>
      <c r="MPA98" s="68"/>
      <c r="MPB98" s="20"/>
      <c r="MPC98" s="57"/>
      <c r="MPD98" s="21"/>
      <c r="MPE98" s="22"/>
      <c r="MPF98" s="3"/>
      <c r="MPG98" s="5"/>
      <c r="MPH98" s="5"/>
      <c r="MPI98" s="8"/>
      <c r="MPJ98" s="10"/>
      <c r="MPK98" s="68"/>
      <c r="MPL98" s="20"/>
      <c r="MPM98" s="57"/>
      <c r="MPN98" s="21"/>
      <c r="MPO98" s="22"/>
      <c r="MPP98" s="3"/>
      <c r="MPQ98" s="5"/>
      <c r="MPR98" s="5"/>
      <c r="MPS98" s="8"/>
      <c r="MPT98" s="10"/>
      <c r="MPU98" s="68"/>
      <c r="MPV98" s="20"/>
      <c r="MPW98" s="57"/>
      <c r="MPX98" s="21"/>
      <c r="MPY98" s="22"/>
      <c r="MPZ98" s="3"/>
      <c r="MQA98" s="5"/>
      <c r="MQB98" s="5"/>
      <c r="MQC98" s="8"/>
      <c r="MQD98" s="10"/>
      <c r="MQE98" s="68"/>
      <c r="MQF98" s="20"/>
      <c r="MQG98" s="57"/>
      <c r="MQH98" s="21"/>
      <c r="MQI98" s="22"/>
      <c r="MQJ98" s="3"/>
      <c r="MQK98" s="5"/>
      <c r="MQL98" s="5"/>
      <c r="MQM98" s="8"/>
      <c r="MQN98" s="10"/>
      <c r="MQO98" s="68"/>
      <c r="MQP98" s="20"/>
      <c r="MQQ98" s="57"/>
      <c r="MQR98" s="21"/>
      <c r="MQS98" s="22"/>
      <c r="MQT98" s="3"/>
      <c r="MQU98" s="5"/>
      <c r="MQV98" s="5"/>
      <c r="MQW98" s="8"/>
      <c r="MQX98" s="10"/>
      <c r="MQY98" s="68"/>
      <c r="MQZ98" s="20"/>
      <c r="MRA98" s="57"/>
      <c r="MRB98" s="21"/>
      <c r="MRC98" s="22"/>
      <c r="MRD98" s="3"/>
      <c r="MRE98" s="5"/>
      <c r="MRF98" s="5"/>
      <c r="MRG98" s="8"/>
      <c r="MRH98" s="10"/>
      <c r="MRI98" s="68"/>
      <c r="MRJ98" s="20"/>
      <c r="MRK98" s="57"/>
      <c r="MRL98" s="21"/>
      <c r="MRM98" s="22"/>
      <c r="MRN98" s="3"/>
      <c r="MRO98" s="5"/>
      <c r="MRP98" s="5"/>
      <c r="MRQ98" s="8"/>
      <c r="MRR98" s="10"/>
      <c r="MRS98" s="68"/>
      <c r="MRT98" s="20"/>
      <c r="MRU98" s="57"/>
      <c r="MRV98" s="21"/>
      <c r="MRW98" s="22"/>
      <c r="MRX98" s="3"/>
      <c r="MRY98" s="5"/>
      <c r="MRZ98" s="5"/>
      <c r="MSA98" s="8"/>
      <c r="MSB98" s="10"/>
      <c r="MSC98" s="68"/>
      <c r="MSD98" s="20"/>
      <c r="MSE98" s="57"/>
      <c r="MSF98" s="21"/>
      <c r="MSG98" s="22"/>
      <c r="MSH98" s="3"/>
      <c r="MSI98" s="5"/>
      <c r="MSJ98" s="5"/>
      <c r="MSK98" s="8"/>
      <c r="MSL98" s="10"/>
      <c r="MSM98" s="68"/>
      <c r="MSN98" s="20"/>
      <c r="MSO98" s="57"/>
      <c r="MSP98" s="21"/>
      <c r="MSQ98" s="22"/>
      <c r="MSR98" s="3"/>
      <c r="MSS98" s="5"/>
      <c r="MST98" s="5"/>
      <c r="MSU98" s="8"/>
      <c r="MSV98" s="10"/>
      <c r="MSW98" s="68"/>
      <c r="MSX98" s="20"/>
      <c r="MSY98" s="57"/>
      <c r="MSZ98" s="21"/>
      <c r="MTA98" s="22"/>
      <c r="MTB98" s="3"/>
      <c r="MTC98" s="5"/>
      <c r="MTD98" s="5"/>
      <c r="MTE98" s="8"/>
      <c r="MTF98" s="10"/>
      <c r="MTG98" s="68"/>
      <c r="MTH98" s="20"/>
      <c r="MTI98" s="57"/>
      <c r="MTJ98" s="21"/>
      <c r="MTK98" s="22"/>
      <c r="MTL98" s="3"/>
      <c r="MTM98" s="5"/>
      <c r="MTN98" s="5"/>
      <c r="MTO98" s="8"/>
      <c r="MTP98" s="10"/>
      <c r="MTQ98" s="68"/>
      <c r="MTR98" s="20"/>
      <c r="MTS98" s="57"/>
      <c r="MTT98" s="21"/>
      <c r="MTU98" s="22"/>
      <c r="MTV98" s="3"/>
      <c r="MTW98" s="5"/>
      <c r="MTX98" s="5"/>
      <c r="MTY98" s="8"/>
      <c r="MTZ98" s="10"/>
      <c r="MUA98" s="68"/>
      <c r="MUB98" s="20"/>
      <c r="MUC98" s="57"/>
      <c r="MUD98" s="21"/>
      <c r="MUE98" s="22"/>
      <c r="MUF98" s="3"/>
      <c r="MUG98" s="5"/>
      <c r="MUH98" s="5"/>
      <c r="MUI98" s="8"/>
      <c r="MUJ98" s="10"/>
      <c r="MUK98" s="68"/>
      <c r="MUL98" s="20"/>
      <c r="MUM98" s="57"/>
      <c r="MUN98" s="21"/>
      <c r="MUO98" s="22"/>
      <c r="MUP98" s="3"/>
      <c r="MUQ98" s="5"/>
      <c r="MUR98" s="5"/>
      <c r="MUS98" s="8"/>
      <c r="MUT98" s="10"/>
      <c r="MUU98" s="68"/>
      <c r="MUV98" s="20"/>
      <c r="MUW98" s="57"/>
      <c r="MUX98" s="21"/>
      <c r="MUY98" s="22"/>
      <c r="MUZ98" s="3"/>
      <c r="MVA98" s="5"/>
      <c r="MVB98" s="5"/>
      <c r="MVC98" s="8"/>
      <c r="MVD98" s="10"/>
      <c r="MVE98" s="68"/>
      <c r="MVF98" s="20"/>
      <c r="MVG98" s="57"/>
      <c r="MVH98" s="21"/>
      <c r="MVI98" s="22"/>
      <c r="MVJ98" s="3"/>
      <c r="MVK98" s="5"/>
      <c r="MVL98" s="5"/>
      <c r="MVM98" s="8"/>
      <c r="MVN98" s="10"/>
      <c r="MVO98" s="68"/>
      <c r="MVP98" s="20"/>
      <c r="MVQ98" s="57"/>
      <c r="MVR98" s="21"/>
      <c r="MVS98" s="22"/>
      <c r="MVT98" s="3"/>
      <c r="MVU98" s="5"/>
      <c r="MVV98" s="5"/>
      <c r="MVW98" s="8"/>
      <c r="MVX98" s="10"/>
      <c r="MVY98" s="68"/>
      <c r="MVZ98" s="20"/>
      <c r="MWA98" s="57"/>
      <c r="MWB98" s="21"/>
      <c r="MWC98" s="22"/>
      <c r="MWD98" s="3"/>
      <c r="MWE98" s="5"/>
      <c r="MWF98" s="5"/>
      <c r="MWG98" s="8"/>
      <c r="MWH98" s="10"/>
      <c r="MWI98" s="68"/>
      <c r="MWJ98" s="20"/>
      <c r="MWK98" s="57"/>
      <c r="MWL98" s="21"/>
      <c r="MWM98" s="22"/>
      <c r="MWN98" s="3"/>
      <c r="MWO98" s="5"/>
      <c r="MWP98" s="5"/>
      <c r="MWQ98" s="8"/>
      <c r="MWR98" s="10"/>
      <c r="MWS98" s="68"/>
      <c r="MWT98" s="20"/>
      <c r="MWU98" s="57"/>
      <c r="MWV98" s="21"/>
      <c r="MWW98" s="22"/>
      <c r="MWX98" s="3"/>
      <c r="MWY98" s="5"/>
      <c r="MWZ98" s="5"/>
      <c r="MXA98" s="8"/>
      <c r="MXB98" s="10"/>
      <c r="MXC98" s="68"/>
      <c r="MXD98" s="20"/>
      <c r="MXE98" s="57"/>
      <c r="MXF98" s="21"/>
      <c r="MXG98" s="22"/>
      <c r="MXH98" s="3"/>
      <c r="MXI98" s="5"/>
      <c r="MXJ98" s="5"/>
      <c r="MXK98" s="8"/>
      <c r="MXL98" s="10"/>
      <c r="MXM98" s="68"/>
      <c r="MXN98" s="20"/>
      <c r="MXO98" s="57"/>
      <c r="MXP98" s="21"/>
      <c r="MXQ98" s="22"/>
      <c r="MXR98" s="3"/>
      <c r="MXS98" s="5"/>
      <c r="MXT98" s="5"/>
      <c r="MXU98" s="8"/>
      <c r="MXV98" s="10"/>
      <c r="MXW98" s="68"/>
      <c r="MXX98" s="20"/>
      <c r="MXY98" s="57"/>
      <c r="MXZ98" s="21"/>
      <c r="MYA98" s="22"/>
      <c r="MYB98" s="3"/>
      <c r="MYC98" s="5"/>
      <c r="MYD98" s="5"/>
      <c r="MYE98" s="8"/>
      <c r="MYF98" s="10"/>
      <c r="MYG98" s="68"/>
      <c r="MYH98" s="20"/>
      <c r="MYI98" s="57"/>
      <c r="MYJ98" s="21"/>
      <c r="MYK98" s="22"/>
      <c r="MYL98" s="3"/>
      <c r="MYM98" s="5"/>
      <c r="MYN98" s="5"/>
      <c r="MYO98" s="8"/>
      <c r="MYP98" s="10"/>
      <c r="MYQ98" s="68"/>
      <c r="MYR98" s="20"/>
      <c r="MYS98" s="57"/>
      <c r="MYT98" s="21"/>
      <c r="MYU98" s="22"/>
      <c r="MYV98" s="3"/>
      <c r="MYW98" s="5"/>
      <c r="MYX98" s="5"/>
      <c r="MYY98" s="8"/>
      <c r="MYZ98" s="10"/>
      <c r="MZA98" s="68"/>
      <c r="MZB98" s="20"/>
      <c r="MZC98" s="57"/>
      <c r="MZD98" s="21"/>
      <c r="MZE98" s="22"/>
      <c r="MZF98" s="3"/>
      <c r="MZG98" s="5"/>
      <c r="MZH98" s="5"/>
      <c r="MZI98" s="8"/>
      <c r="MZJ98" s="10"/>
      <c r="MZK98" s="68"/>
      <c r="MZL98" s="20"/>
      <c r="MZM98" s="57"/>
      <c r="MZN98" s="21"/>
      <c r="MZO98" s="22"/>
      <c r="MZP98" s="3"/>
      <c r="MZQ98" s="5"/>
      <c r="MZR98" s="5"/>
      <c r="MZS98" s="8"/>
      <c r="MZT98" s="10"/>
      <c r="MZU98" s="68"/>
      <c r="MZV98" s="20"/>
      <c r="MZW98" s="57"/>
      <c r="MZX98" s="21"/>
      <c r="MZY98" s="22"/>
      <c r="MZZ98" s="3"/>
      <c r="NAA98" s="5"/>
      <c r="NAB98" s="5"/>
      <c r="NAC98" s="8"/>
      <c r="NAD98" s="10"/>
      <c r="NAE98" s="68"/>
      <c r="NAF98" s="20"/>
      <c r="NAG98" s="57"/>
      <c r="NAH98" s="21"/>
      <c r="NAI98" s="22"/>
      <c r="NAJ98" s="3"/>
      <c r="NAK98" s="5"/>
      <c r="NAL98" s="5"/>
      <c r="NAM98" s="8"/>
      <c r="NAN98" s="10"/>
      <c r="NAO98" s="68"/>
      <c r="NAP98" s="20"/>
      <c r="NAQ98" s="57"/>
      <c r="NAR98" s="21"/>
      <c r="NAS98" s="22"/>
      <c r="NAT98" s="3"/>
      <c r="NAU98" s="5"/>
      <c r="NAV98" s="5"/>
      <c r="NAW98" s="8"/>
      <c r="NAX98" s="10"/>
      <c r="NAY98" s="68"/>
      <c r="NAZ98" s="20"/>
      <c r="NBA98" s="57"/>
      <c r="NBB98" s="21"/>
      <c r="NBC98" s="22"/>
      <c r="NBD98" s="3"/>
      <c r="NBE98" s="5"/>
      <c r="NBF98" s="5"/>
      <c r="NBG98" s="8"/>
      <c r="NBH98" s="10"/>
      <c r="NBI98" s="68"/>
      <c r="NBJ98" s="20"/>
      <c r="NBK98" s="57"/>
      <c r="NBL98" s="21"/>
      <c r="NBM98" s="22"/>
      <c r="NBN98" s="3"/>
      <c r="NBO98" s="5"/>
      <c r="NBP98" s="5"/>
      <c r="NBQ98" s="8"/>
      <c r="NBR98" s="10"/>
      <c r="NBS98" s="68"/>
      <c r="NBT98" s="20"/>
      <c r="NBU98" s="57"/>
      <c r="NBV98" s="21"/>
      <c r="NBW98" s="22"/>
      <c r="NBX98" s="3"/>
      <c r="NBY98" s="5"/>
      <c r="NBZ98" s="5"/>
      <c r="NCA98" s="8"/>
      <c r="NCB98" s="10"/>
      <c r="NCC98" s="68"/>
      <c r="NCD98" s="20"/>
      <c r="NCE98" s="57"/>
      <c r="NCF98" s="21"/>
      <c r="NCG98" s="22"/>
      <c r="NCH98" s="3"/>
      <c r="NCI98" s="5"/>
      <c r="NCJ98" s="5"/>
      <c r="NCK98" s="8"/>
      <c r="NCL98" s="10"/>
      <c r="NCM98" s="68"/>
      <c r="NCN98" s="20"/>
      <c r="NCO98" s="57"/>
      <c r="NCP98" s="21"/>
      <c r="NCQ98" s="22"/>
      <c r="NCR98" s="3"/>
      <c r="NCS98" s="5"/>
      <c r="NCT98" s="5"/>
      <c r="NCU98" s="8"/>
      <c r="NCV98" s="10"/>
      <c r="NCW98" s="68"/>
      <c r="NCX98" s="20"/>
      <c r="NCY98" s="57"/>
      <c r="NCZ98" s="21"/>
      <c r="NDA98" s="22"/>
      <c r="NDB98" s="3"/>
      <c r="NDC98" s="5"/>
      <c r="NDD98" s="5"/>
      <c r="NDE98" s="8"/>
      <c r="NDF98" s="10"/>
      <c r="NDG98" s="68"/>
      <c r="NDH98" s="20"/>
      <c r="NDI98" s="57"/>
      <c r="NDJ98" s="21"/>
      <c r="NDK98" s="22"/>
      <c r="NDL98" s="3"/>
      <c r="NDM98" s="5"/>
      <c r="NDN98" s="5"/>
      <c r="NDO98" s="8"/>
      <c r="NDP98" s="10"/>
      <c r="NDQ98" s="68"/>
      <c r="NDR98" s="20"/>
      <c r="NDS98" s="57"/>
      <c r="NDT98" s="21"/>
      <c r="NDU98" s="22"/>
      <c r="NDV98" s="3"/>
      <c r="NDW98" s="5"/>
      <c r="NDX98" s="5"/>
      <c r="NDY98" s="8"/>
      <c r="NDZ98" s="10"/>
      <c r="NEA98" s="68"/>
      <c r="NEB98" s="20"/>
      <c r="NEC98" s="57"/>
      <c r="NED98" s="21"/>
      <c r="NEE98" s="22"/>
      <c r="NEF98" s="3"/>
      <c r="NEG98" s="5"/>
      <c r="NEH98" s="5"/>
      <c r="NEI98" s="8"/>
      <c r="NEJ98" s="10"/>
      <c r="NEK98" s="68"/>
      <c r="NEL98" s="20"/>
      <c r="NEM98" s="57"/>
      <c r="NEN98" s="21"/>
      <c r="NEO98" s="22"/>
      <c r="NEP98" s="3"/>
      <c r="NEQ98" s="5"/>
      <c r="NER98" s="5"/>
      <c r="NES98" s="8"/>
      <c r="NET98" s="10"/>
      <c r="NEU98" s="68"/>
      <c r="NEV98" s="20"/>
      <c r="NEW98" s="57"/>
      <c r="NEX98" s="21"/>
      <c r="NEY98" s="22"/>
      <c r="NEZ98" s="3"/>
      <c r="NFA98" s="5"/>
      <c r="NFB98" s="5"/>
      <c r="NFC98" s="8"/>
      <c r="NFD98" s="10"/>
      <c r="NFE98" s="68"/>
      <c r="NFF98" s="20"/>
      <c r="NFG98" s="57"/>
      <c r="NFH98" s="21"/>
      <c r="NFI98" s="22"/>
      <c r="NFJ98" s="3"/>
      <c r="NFK98" s="5"/>
      <c r="NFL98" s="5"/>
      <c r="NFM98" s="8"/>
      <c r="NFN98" s="10"/>
      <c r="NFO98" s="68"/>
      <c r="NFP98" s="20"/>
      <c r="NFQ98" s="57"/>
      <c r="NFR98" s="21"/>
      <c r="NFS98" s="22"/>
      <c r="NFT98" s="3"/>
      <c r="NFU98" s="5"/>
      <c r="NFV98" s="5"/>
      <c r="NFW98" s="8"/>
      <c r="NFX98" s="10"/>
      <c r="NFY98" s="68"/>
      <c r="NFZ98" s="20"/>
      <c r="NGA98" s="57"/>
      <c r="NGB98" s="21"/>
      <c r="NGC98" s="22"/>
      <c r="NGD98" s="3"/>
      <c r="NGE98" s="5"/>
      <c r="NGF98" s="5"/>
      <c r="NGG98" s="8"/>
      <c r="NGH98" s="10"/>
      <c r="NGI98" s="68"/>
      <c r="NGJ98" s="20"/>
      <c r="NGK98" s="57"/>
      <c r="NGL98" s="21"/>
      <c r="NGM98" s="22"/>
      <c r="NGN98" s="3"/>
      <c r="NGO98" s="5"/>
      <c r="NGP98" s="5"/>
      <c r="NGQ98" s="8"/>
      <c r="NGR98" s="10"/>
      <c r="NGS98" s="68"/>
      <c r="NGT98" s="20"/>
      <c r="NGU98" s="57"/>
      <c r="NGV98" s="21"/>
      <c r="NGW98" s="22"/>
      <c r="NGX98" s="3"/>
      <c r="NGY98" s="5"/>
      <c r="NGZ98" s="5"/>
      <c r="NHA98" s="8"/>
      <c r="NHB98" s="10"/>
      <c r="NHC98" s="68"/>
      <c r="NHD98" s="20"/>
      <c r="NHE98" s="57"/>
      <c r="NHF98" s="21"/>
      <c r="NHG98" s="22"/>
      <c r="NHH98" s="3"/>
      <c r="NHI98" s="5"/>
      <c r="NHJ98" s="5"/>
      <c r="NHK98" s="8"/>
      <c r="NHL98" s="10"/>
      <c r="NHM98" s="68"/>
      <c r="NHN98" s="20"/>
      <c r="NHO98" s="57"/>
      <c r="NHP98" s="21"/>
      <c r="NHQ98" s="22"/>
      <c r="NHR98" s="3"/>
      <c r="NHS98" s="5"/>
      <c r="NHT98" s="5"/>
      <c r="NHU98" s="8"/>
      <c r="NHV98" s="10"/>
      <c r="NHW98" s="68"/>
      <c r="NHX98" s="20"/>
      <c r="NHY98" s="57"/>
      <c r="NHZ98" s="21"/>
      <c r="NIA98" s="22"/>
      <c r="NIB98" s="3"/>
      <c r="NIC98" s="5"/>
      <c r="NID98" s="5"/>
      <c r="NIE98" s="8"/>
      <c r="NIF98" s="10"/>
      <c r="NIG98" s="68"/>
      <c r="NIH98" s="20"/>
      <c r="NII98" s="57"/>
      <c r="NIJ98" s="21"/>
      <c r="NIK98" s="22"/>
      <c r="NIL98" s="3"/>
      <c r="NIM98" s="5"/>
      <c r="NIN98" s="5"/>
      <c r="NIO98" s="8"/>
      <c r="NIP98" s="10"/>
      <c r="NIQ98" s="68"/>
      <c r="NIR98" s="20"/>
      <c r="NIS98" s="57"/>
      <c r="NIT98" s="21"/>
      <c r="NIU98" s="22"/>
      <c r="NIV98" s="3"/>
      <c r="NIW98" s="5"/>
      <c r="NIX98" s="5"/>
      <c r="NIY98" s="8"/>
      <c r="NIZ98" s="10"/>
      <c r="NJA98" s="68"/>
      <c r="NJB98" s="20"/>
      <c r="NJC98" s="57"/>
      <c r="NJD98" s="21"/>
      <c r="NJE98" s="22"/>
      <c r="NJF98" s="3"/>
      <c r="NJG98" s="5"/>
      <c r="NJH98" s="5"/>
      <c r="NJI98" s="8"/>
      <c r="NJJ98" s="10"/>
      <c r="NJK98" s="68"/>
      <c r="NJL98" s="20"/>
      <c r="NJM98" s="57"/>
      <c r="NJN98" s="21"/>
      <c r="NJO98" s="22"/>
      <c r="NJP98" s="3"/>
      <c r="NJQ98" s="5"/>
      <c r="NJR98" s="5"/>
      <c r="NJS98" s="8"/>
      <c r="NJT98" s="10"/>
      <c r="NJU98" s="68"/>
      <c r="NJV98" s="20"/>
      <c r="NJW98" s="57"/>
      <c r="NJX98" s="21"/>
      <c r="NJY98" s="22"/>
      <c r="NJZ98" s="3"/>
      <c r="NKA98" s="5"/>
      <c r="NKB98" s="5"/>
      <c r="NKC98" s="8"/>
      <c r="NKD98" s="10"/>
      <c r="NKE98" s="68"/>
      <c r="NKF98" s="20"/>
      <c r="NKG98" s="57"/>
      <c r="NKH98" s="21"/>
      <c r="NKI98" s="22"/>
      <c r="NKJ98" s="3"/>
      <c r="NKK98" s="5"/>
      <c r="NKL98" s="5"/>
      <c r="NKM98" s="8"/>
      <c r="NKN98" s="10"/>
      <c r="NKO98" s="68"/>
      <c r="NKP98" s="20"/>
      <c r="NKQ98" s="57"/>
      <c r="NKR98" s="21"/>
      <c r="NKS98" s="22"/>
      <c r="NKT98" s="3"/>
      <c r="NKU98" s="5"/>
      <c r="NKV98" s="5"/>
      <c r="NKW98" s="8"/>
      <c r="NKX98" s="10"/>
      <c r="NKY98" s="68"/>
      <c r="NKZ98" s="20"/>
      <c r="NLA98" s="57"/>
      <c r="NLB98" s="21"/>
      <c r="NLC98" s="22"/>
      <c r="NLD98" s="3"/>
      <c r="NLE98" s="5"/>
      <c r="NLF98" s="5"/>
      <c r="NLG98" s="8"/>
      <c r="NLH98" s="10"/>
      <c r="NLI98" s="68"/>
      <c r="NLJ98" s="20"/>
      <c r="NLK98" s="57"/>
      <c r="NLL98" s="21"/>
      <c r="NLM98" s="22"/>
      <c r="NLN98" s="3"/>
      <c r="NLO98" s="5"/>
      <c r="NLP98" s="5"/>
      <c r="NLQ98" s="8"/>
      <c r="NLR98" s="10"/>
      <c r="NLS98" s="68"/>
      <c r="NLT98" s="20"/>
      <c r="NLU98" s="57"/>
      <c r="NLV98" s="21"/>
      <c r="NLW98" s="22"/>
      <c r="NLX98" s="3"/>
      <c r="NLY98" s="5"/>
      <c r="NLZ98" s="5"/>
      <c r="NMA98" s="8"/>
      <c r="NMB98" s="10"/>
      <c r="NMC98" s="68"/>
      <c r="NMD98" s="20"/>
      <c r="NME98" s="57"/>
      <c r="NMF98" s="21"/>
      <c r="NMG98" s="22"/>
      <c r="NMH98" s="3"/>
      <c r="NMI98" s="5"/>
      <c r="NMJ98" s="5"/>
      <c r="NMK98" s="8"/>
      <c r="NML98" s="10"/>
      <c r="NMM98" s="68"/>
      <c r="NMN98" s="20"/>
      <c r="NMO98" s="57"/>
      <c r="NMP98" s="21"/>
      <c r="NMQ98" s="22"/>
      <c r="NMR98" s="3"/>
      <c r="NMS98" s="5"/>
      <c r="NMT98" s="5"/>
      <c r="NMU98" s="8"/>
      <c r="NMV98" s="10"/>
      <c r="NMW98" s="68"/>
      <c r="NMX98" s="20"/>
      <c r="NMY98" s="57"/>
      <c r="NMZ98" s="21"/>
      <c r="NNA98" s="22"/>
      <c r="NNB98" s="3"/>
      <c r="NNC98" s="5"/>
      <c r="NND98" s="5"/>
      <c r="NNE98" s="8"/>
      <c r="NNF98" s="10"/>
      <c r="NNG98" s="68"/>
      <c r="NNH98" s="20"/>
      <c r="NNI98" s="57"/>
      <c r="NNJ98" s="21"/>
      <c r="NNK98" s="22"/>
      <c r="NNL98" s="3"/>
      <c r="NNM98" s="5"/>
      <c r="NNN98" s="5"/>
      <c r="NNO98" s="8"/>
      <c r="NNP98" s="10"/>
      <c r="NNQ98" s="68"/>
      <c r="NNR98" s="20"/>
      <c r="NNS98" s="57"/>
      <c r="NNT98" s="21"/>
      <c r="NNU98" s="22"/>
      <c r="NNV98" s="3"/>
      <c r="NNW98" s="5"/>
      <c r="NNX98" s="5"/>
      <c r="NNY98" s="8"/>
      <c r="NNZ98" s="10"/>
      <c r="NOA98" s="68"/>
      <c r="NOB98" s="20"/>
      <c r="NOC98" s="57"/>
      <c r="NOD98" s="21"/>
      <c r="NOE98" s="22"/>
      <c r="NOF98" s="3"/>
      <c r="NOG98" s="5"/>
      <c r="NOH98" s="5"/>
      <c r="NOI98" s="8"/>
      <c r="NOJ98" s="10"/>
      <c r="NOK98" s="68"/>
      <c r="NOL98" s="20"/>
      <c r="NOM98" s="57"/>
      <c r="NON98" s="21"/>
      <c r="NOO98" s="22"/>
      <c r="NOP98" s="3"/>
      <c r="NOQ98" s="5"/>
      <c r="NOR98" s="5"/>
      <c r="NOS98" s="8"/>
      <c r="NOT98" s="10"/>
      <c r="NOU98" s="68"/>
      <c r="NOV98" s="20"/>
      <c r="NOW98" s="57"/>
      <c r="NOX98" s="21"/>
      <c r="NOY98" s="22"/>
      <c r="NOZ98" s="3"/>
      <c r="NPA98" s="5"/>
      <c r="NPB98" s="5"/>
      <c r="NPC98" s="8"/>
      <c r="NPD98" s="10"/>
      <c r="NPE98" s="68"/>
      <c r="NPF98" s="20"/>
      <c r="NPG98" s="57"/>
      <c r="NPH98" s="21"/>
      <c r="NPI98" s="22"/>
      <c r="NPJ98" s="3"/>
      <c r="NPK98" s="5"/>
      <c r="NPL98" s="5"/>
      <c r="NPM98" s="8"/>
      <c r="NPN98" s="10"/>
      <c r="NPO98" s="68"/>
      <c r="NPP98" s="20"/>
      <c r="NPQ98" s="57"/>
      <c r="NPR98" s="21"/>
      <c r="NPS98" s="22"/>
      <c r="NPT98" s="3"/>
      <c r="NPU98" s="5"/>
      <c r="NPV98" s="5"/>
      <c r="NPW98" s="8"/>
      <c r="NPX98" s="10"/>
      <c r="NPY98" s="68"/>
      <c r="NPZ98" s="20"/>
      <c r="NQA98" s="57"/>
      <c r="NQB98" s="21"/>
      <c r="NQC98" s="22"/>
      <c r="NQD98" s="3"/>
      <c r="NQE98" s="5"/>
      <c r="NQF98" s="5"/>
      <c r="NQG98" s="8"/>
      <c r="NQH98" s="10"/>
      <c r="NQI98" s="68"/>
      <c r="NQJ98" s="20"/>
      <c r="NQK98" s="57"/>
      <c r="NQL98" s="21"/>
      <c r="NQM98" s="22"/>
      <c r="NQN98" s="3"/>
      <c r="NQO98" s="5"/>
      <c r="NQP98" s="5"/>
      <c r="NQQ98" s="8"/>
      <c r="NQR98" s="10"/>
      <c r="NQS98" s="68"/>
      <c r="NQT98" s="20"/>
      <c r="NQU98" s="57"/>
      <c r="NQV98" s="21"/>
      <c r="NQW98" s="22"/>
      <c r="NQX98" s="3"/>
      <c r="NQY98" s="5"/>
      <c r="NQZ98" s="5"/>
      <c r="NRA98" s="8"/>
      <c r="NRB98" s="10"/>
      <c r="NRC98" s="68"/>
      <c r="NRD98" s="20"/>
      <c r="NRE98" s="57"/>
      <c r="NRF98" s="21"/>
      <c r="NRG98" s="22"/>
      <c r="NRH98" s="3"/>
      <c r="NRI98" s="5"/>
      <c r="NRJ98" s="5"/>
      <c r="NRK98" s="8"/>
      <c r="NRL98" s="10"/>
      <c r="NRM98" s="68"/>
      <c r="NRN98" s="20"/>
      <c r="NRO98" s="57"/>
      <c r="NRP98" s="21"/>
      <c r="NRQ98" s="22"/>
      <c r="NRR98" s="3"/>
      <c r="NRS98" s="5"/>
      <c r="NRT98" s="5"/>
      <c r="NRU98" s="8"/>
      <c r="NRV98" s="10"/>
      <c r="NRW98" s="68"/>
      <c r="NRX98" s="20"/>
      <c r="NRY98" s="57"/>
      <c r="NRZ98" s="21"/>
      <c r="NSA98" s="22"/>
      <c r="NSB98" s="3"/>
      <c r="NSC98" s="5"/>
      <c r="NSD98" s="5"/>
      <c r="NSE98" s="8"/>
      <c r="NSF98" s="10"/>
      <c r="NSG98" s="68"/>
      <c r="NSH98" s="20"/>
      <c r="NSI98" s="57"/>
      <c r="NSJ98" s="21"/>
      <c r="NSK98" s="22"/>
      <c r="NSL98" s="3"/>
      <c r="NSM98" s="5"/>
      <c r="NSN98" s="5"/>
      <c r="NSO98" s="8"/>
      <c r="NSP98" s="10"/>
      <c r="NSQ98" s="68"/>
      <c r="NSR98" s="20"/>
      <c r="NSS98" s="57"/>
      <c r="NST98" s="21"/>
      <c r="NSU98" s="22"/>
      <c r="NSV98" s="3"/>
      <c r="NSW98" s="5"/>
      <c r="NSX98" s="5"/>
      <c r="NSY98" s="8"/>
      <c r="NSZ98" s="10"/>
      <c r="NTA98" s="68"/>
      <c r="NTB98" s="20"/>
      <c r="NTC98" s="57"/>
      <c r="NTD98" s="21"/>
      <c r="NTE98" s="22"/>
      <c r="NTF98" s="3"/>
      <c r="NTG98" s="5"/>
      <c r="NTH98" s="5"/>
      <c r="NTI98" s="8"/>
      <c r="NTJ98" s="10"/>
      <c r="NTK98" s="68"/>
      <c r="NTL98" s="20"/>
      <c r="NTM98" s="57"/>
      <c r="NTN98" s="21"/>
      <c r="NTO98" s="22"/>
      <c r="NTP98" s="3"/>
      <c r="NTQ98" s="5"/>
      <c r="NTR98" s="5"/>
      <c r="NTS98" s="8"/>
      <c r="NTT98" s="10"/>
      <c r="NTU98" s="68"/>
      <c r="NTV98" s="20"/>
      <c r="NTW98" s="57"/>
      <c r="NTX98" s="21"/>
      <c r="NTY98" s="22"/>
      <c r="NTZ98" s="3"/>
      <c r="NUA98" s="5"/>
      <c r="NUB98" s="5"/>
      <c r="NUC98" s="8"/>
      <c r="NUD98" s="10"/>
      <c r="NUE98" s="68"/>
      <c r="NUF98" s="20"/>
      <c r="NUG98" s="57"/>
      <c r="NUH98" s="21"/>
      <c r="NUI98" s="22"/>
      <c r="NUJ98" s="3"/>
      <c r="NUK98" s="5"/>
      <c r="NUL98" s="5"/>
      <c r="NUM98" s="8"/>
      <c r="NUN98" s="10"/>
      <c r="NUO98" s="68"/>
      <c r="NUP98" s="20"/>
      <c r="NUQ98" s="57"/>
      <c r="NUR98" s="21"/>
      <c r="NUS98" s="22"/>
      <c r="NUT98" s="3"/>
      <c r="NUU98" s="5"/>
      <c r="NUV98" s="5"/>
      <c r="NUW98" s="8"/>
      <c r="NUX98" s="10"/>
      <c r="NUY98" s="68"/>
      <c r="NUZ98" s="20"/>
      <c r="NVA98" s="57"/>
      <c r="NVB98" s="21"/>
      <c r="NVC98" s="22"/>
      <c r="NVD98" s="3"/>
      <c r="NVE98" s="5"/>
      <c r="NVF98" s="5"/>
      <c r="NVG98" s="8"/>
      <c r="NVH98" s="10"/>
      <c r="NVI98" s="68"/>
      <c r="NVJ98" s="20"/>
      <c r="NVK98" s="57"/>
      <c r="NVL98" s="21"/>
      <c r="NVM98" s="22"/>
      <c r="NVN98" s="3"/>
      <c r="NVO98" s="5"/>
      <c r="NVP98" s="5"/>
      <c r="NVQ98" s="8"/>
      <c r="NVR98" s="10"/>
      <c r="NVS98" s="68"/>
      <c r="NVT98" s="20"/>
      <c r="NVU98" s="57"/>
      <c r="NVV98" s="21"/>
      <c r="NVW98" s="22"/>
      <c r="NVX98" s="3"/>
      <c r="NVY98" s="5"/>
      <c r="NVZ98" s="5"/>
      <c r="NWA98" s="8"/>
      <c r="NWB98" s="10"/>
      <c r="NWC98" s="68"/>
      <c r="NWD98" s="20"/>
      <c r="NWE98" s="57"/>
      <c r="NWF98" s="21"/>
      <c r="NWG98" s="22"/>
      <c r="NWH98" s="3"/>
      <c r="NWI98" s="5"/>
      <c r="NWJ98" s="5"/>
      <c r="NWK98" s="8"/>
      <c r="NWL98" s="10"/>
      <c r="NWM98" s="68"/>
      <c r="NWN98" s="20"/>
      <c r="NWO98" s="57"/>
      <c r="NWP98" s="21"/>
      <c r="NWQ98" s="22"/>
      <c r="NWR98" s="3"/>
      <c r="NWS98" s="5"/>
      <c r="NWT98" s="5"/>
      <c r="NWU98" s="8"/>
      <c r="NWV98" s="10"/>
      <c r="NWW98" s="68"/>
      <c r="NWX98" s="20"/>
      <c r="NWY98" s="57"/>
      <c r="NWZ98" s="21"/>
      <c r="NXA98" s="22"/>
      <c r="NXB98" s="3"/>
      <c r="NXC98" s="5"/>
      <c r="NXD98" s="5"/>
      <c r="NXE98" s="8"/>
      <c r="NXF98" s="10"/>
      <c r="NXG98" s="68"/>
      <c r="NXH98" s="20"/>
      <c r="NXI98" s="57"/>
      <c r="NXJ98" s="21"/>
      <c r="NXK98" s="22"/>
      <c r="NXL98" s="3"/>
      <c r="NXM98" s="5"/>
      <c r="NXN98" s="5"/>
      <c r="NXO98" s="8"/>
      <c r="NXP98" s="10"/>
      <c r="NXQ98" s="68"/>
      <c r="NXR98" s="20"/>
      <c r="NXS98" s="57"/>
      <c r="NXT98" s="21"/>
      <c r="NXU98" s="22"/>
      <c r="NXV98" s="3"/>
      <c r="NXW98" s="5"/>
      <c r="NXX98" s="5"/>
      <c r="NXY98" s="8"/>
      <c r="NXZ98" s="10"/>
      <c r="NYA98" s="68"/>
      <c r="NYB98" s="20"/>
      <c r="NYC98" s="57"/>
      <c r="NYD98" s="21"/>
      <c r="NYE98" s="22"/>
      <c r="NYF98" s="3"/>
      <c r="NYG98" s="5"/>
      <c r="NYH98" s="5"/>
      <c r="NYI98" s="8"/>
      <c r="NYJ98" s="10"/>
      <c r="NYK98" s="68"/>
      <c r="NYL98" s="20"/>
      <c r="NYM98" s="57"/>
      <c r="NYN98" s="21"/>
      <c r="NYO98" s="22"/>
      <c r="NYP98" s="3"/>
      <c r="NYQ98" s="5"/>
      <c r="NYR98" s="5"/>
      <c r="NYS98" s="8"/>
      <c r="NYT98" s="10"/>
      <c r="NYU98" s="68"/>
      <c r="NYV98" s="20"/>
      <c r="NYW98" s="57"/>
      <c r="NYX98" s="21"/>
      <c r="NYY98" s="22"/>
      <c r="NYZ98" s="3"/>
      <c r="NZA98" s="5"/>
      <c r="NZB98" s="5"/>
      <c r="NZC98" s="8"/>
      <c r="NZD98" s="10"/>
      <c r="NZE98" s="68"/>
      <c r="NZF98" s="20"/>
      <c r="NZG98" s="57"/>
      <c r="NZH98" s="21"/>
      <c r="NZI98" s="22"/>
      <c r="NZJ98" s="3"/>
      <c r="NZK98" s="5"/>
      <c r="NZL98" s="5"/>
      <c r="NZM98" s="8"/>
      <c r="NZN98" s="10"/>
      <c r="NZO98" s="68"/>
      <c r="NZP98" s="20"/>
      <c r="NZQ98" s="57"/>
      <c r="NZR98" s="21"/>
      <c r="NZS98" s="22"/>
      <c r="NZT98" s="3"/>
      <c r="NZU98" s="5"/>
      <c r="NZV98" s="5"/>
      <c r="NZW98" s="8"/>
      <c r="NZX98" s="10"/>
      <c r="NZY98" s="68"/>
      <c r="NZZ98" s="20"/>
      <c r="OAA98" s="57"/>
      <c r="OAB98" s="21"/>
      <c r="OAC98" s="22"/>
      <c r="OAD98" s="3"/>
      <c r="OAE98" s="5"/>
      <c r="OAF98" s="5"/>
      <c r="OAG98" s="8"/>
      <c r="OAH98" s="10"/>
      <c r="OAI98" s="68"/>
      <c r="OAJ98" s="20"/>
      <c r="OAK98" s="57"/>
      <c r="OAL98" s="21"/>
      <c r="OAM98" s="22"/>
      <c r="OAN98" s="3"/>
      <c r="OAO98" s="5"/>
      <c r="OAP98" s="5"/>
      <c r="OAQ98" s="8"/>
      <c r="OAR98" s="10"/>
      <c r="OAS98" s="68"/>
      <c r="OAT98" s="20"/>
      <c r="OAU98" s="57"/>
      <c r="OAV98" s="21"/>
      <c r="OAW98" s="22"/>
      <c r="OAX98" s="3"/>
      <c r="OAY98" s="5"/>
      <c r="OAZ98" s="5"/>
      <c r="OBA98" s="8"/>
      <c r="OBB98" s="10"/>
      <c r="OBC98" s="68"/>
      <c r="OBD98" s="20"/>
      <c r="OBE98" s="57"/>
      <c r="OBF98" s="21"/>
      <c r="OBG98" s="22"/>
      <c r="OBH98" s="3"/>
      <c r="OBI98" s="5"/>
      <c r="OBJ98" s="5"/>
      <c r="OBK98" s="8"/>
      <c r="OBL98" s="10"/>
      <c r="OBM98" s="68"/>
      <c r="OBN98" s="20"/>
      <c r="OBO98" s="57"/>
      <c r="OBP98" s="21"/>
      <c r="OBQ98" s="22"/>
      <c r="OBR98" s="3"/>
      <c r="OBS98" s="5"/>
      <c r="OBT98" s="5"/>
      <c r="OBU98" s="8"/>
      <c r="OBV98" s="10"/>
      <c r="OBW98" s="68"/>
      <c r="OBX98" s="20"/>
      <c r="OBY98" s="57"/>
      <c r="OBZ98" s="21"/>
      <c r="OCA98" s="22"/>
      <c r="OCB98" s="3"/>
      <c r="OCC98" s="5"/>
      <c r="OCD98" s="5"/>
      <c r="OCE98" s="8"/>
      <c r="OCF98" s="10"/>
      <c r="OCG98" s="68"/>
      <c r="OCH98" s="20"/>
      <c r="OCI98" s="57"/>
      <c r="OCJ98" s="21"/>
      <c r="OCK98" s="22"/>
      <c r="OCL98" s="3"/>
      <c r="OCM98" s="5"/>
      <c r="OCN98" s="5"/>
      <c r="OCO98" s="8"/>
      <c r="OCP98" s="10"/>
      <c r="OCQ98" s="68"/>
      <c r="OCR98" s="20"/>
      <c r="OCS98" s="57"/>
      <c r="OCT98" s="21"/>
      <c r="OCU98" s="22"/>
      <c r="OCV98" s="3"/>
      <c r="OCW98" s="5"/>
      <c r="OCX98" s="5"/>
      <c r="OCY98" s="8"/>
      <c r="OCZ98" s="10"/>
      <c r="ODA98" s="68"/>
      <c r="ODB98" s="20"/>
      <c r="ODC98" s="57"/>
      <c r="ODD98" s="21"/>
      <c r="ODE98" s="22"/>
      <c r="ODF98" s="3"/>
      <c r="ODG98" s="5"/>
      <c r="ODH98" s="5"/>
      <c r="ODI98" s="8"/>
      <c r="ODJ98" s="10"/>
      <c r="ODK98" s="68"/>
      <c r="ODL98" s="20"/>
      <c r="ODM98" s="57"/>
      <c r="ODN98" s="21"/>
      <c r="ODO98" s="22"/>
      <c r="ODP98" s="3"/>
      <c r="ODQ98" s="5"/>
      <c r="ODR98" s="5"/>
      <c r="ODS98" s="8"/>
      <c r="ODT98" s="10"/>
      <c r="ODU98" s="68"/>
      <c r="ODV98" s="20"/>
      <c r="ODW98" s="57"/>
      <c r="ODX98" s="21"/>
      <c r="ODY98" s="22"/>
      <c r="ODZ98" s="3"/>
      <c r="OEA98" s="5"/>
      <c r="OEB98" s="5"/>
      <c r="OEC98" s="8"/>
      <c r="OED98" s="10"/>
      <c r="OEE98" s="68"/>
      <c r="OEF98" s="20"/>
      <c r="OEG98" s="57"/>
      <c r="OEH98" s="21"/>
      <c r="OEI98" s="22"/>
      <c r="OEJ98" s="3"/>
      <c r="OEK98" s="5"/>
      <c r="OEL98" s="5"/>
      <c r="OEM98" s="8"/>
      <c r="OEN98" s="10"/>
      <c r="OEO98" s="68"/>
      <c r="OEP98" s="20"/>
      <c r="OEQ98" s="57"/>
      <c r="OER98" s="21"/>
      <c r="OES98" s="22"/>
      <c r="OET98" s="3"/>
      <c r="OEU98" s="5"/>
      <c r="OEV98" s="5"/>
      <c r="OEW98" s="8"/>
      <c r="OEX98" s="10"/>
      <c r="OEY98" s="68"/>
      <c r="OEZ98" s="20"/>
      <c r="OFA98" s="57"/>
      <c r="OFB98" s="21"/>
      <c r="OFC98" s="22"/>
      <c r="OFD98" s="3"/>
      <c r="OFE98" s="5"/>
      <c r="OFF98" s="5"/>
      <c r="OFG98" s="8"/>
      <c r="OFH98" s="10"/>
      <c r="OFI98" s="68"/>
      <c r="OFJ98" s="20"/>
      <c r="OFK98" s="57"/>
      <c r="OFL98" s="21"/>
      <c r="OFM98" s="22"/>
      <c r="OFN98" s="3"/>
      <c r="OFO98" s="5"/>
      <c r="OFP98" s="5"/>
      <c r="OFQ98" s="8"/>
      <c r="OFR98" s="10"/>
      <c r="OFS98" s="68"/>
      <c r="OFT98" s="20"/>
      <c r="OFU98" s="57"/>
      <c r="OFV98" s="21"/>
      <c r="OFW98" s="22"/>
      <c r="OFX98" s="3"/>
      <c r="OFY98" s="5"/>
      <c r="OFZ98" s="5"/>
      <c r="OGA98" s="8"/>
      <c r="OGB98" s="10"/>
      <c r="OGC98" s="68"/>
      <c r="OGD98" s="20"/>
      <c r="OGE98" s="57"/>
      <c r="OGF98" s="21"/>
      <c r="OGG98" s="22"/>
      <c r="OGH98" s="3"/>
      <c r="OGI98" s="5"/>
      <c r="OGJ98" s="5"/>
      <c r="OGK98" s="8"/>
      <c r="OGL98" s="10"/>
      <c r="OGM98" s="68"/>
      <c r="OGN98" s="20"/>
      <c r="OGO98" s="57"/>
      <c r="OGP98" s="21"/>
      <c r="OGQ98" s="22"/>
      <c r="OGR98" s="3"/>
      <c r="OGS98" s="5"/>
      <c r="OGT98" s="5"/>
      <c r="OGU98" s="8"/>
      <c r="OGV98" s="10"/>
      <c r="OGW98" s="68"/>
      <c r="OGX98" s="20"/>
      <c r="OGY98" s="57"/>
      <c r="OGZ98" s="21"/>
      <c r="OHA98" s="22"/>
      <c r="OHB98" s="3"/>
      <c r="OHC98" s="5"/>
      <c r="OHD98" s="5"/>
      <c r="OHE98" s="8"/>
      <c r="OHF98" s="10"/>
      <c r="OHG98" s="68"/>
      <c r="OHH98" s="20"/>
      <c r="OHI98" s="57"/>
      <c r="OHJ98" s="21"/>
      <c r="OHK98" s="22"/>
      <c r="OHL98" s="3"/>
      <c r="OHM98" s="5"/>
      <c r="OHN98" s="5"/>
      <c r="OHO98" s="8"/>
      <c r="OHP98" s="10"/>
      <c r="OHQ98" s="68"/>
      <c r="OHR98" s="20"/>
      <c r="OHS98" s="57"/>
      <c r="OHT98" s="21"/>
      <c r="OHU98" s="22"/>
      <c r="OHV98" s="3"/>
      <c r="OHW98" s="5"/>
      <c r="OHX98" s="5"/>
      <c r="OHY98" s="8"/>
      <c r="OHZ98" s="10"/>
      <c r="OIA98" s="68"/>
      <c r="OIB98" s="20"/>
      <c r="OIC98" s="57"/>
      <c r="OID98" s="21"/>
      <c r="OIE98" s="22"/>
      <c r="OIF98" s="3"/>
      <c r="OIG98" s="5"/>
      <c r="OIH98" s="5"/>
      <c r="OII98" s="8"/>
      <c r="OIJ98" s="10"/>
      <c r="OIK98" s="68"/>
      <c r="OIL98" s="20"/>
      <c r="OIM98" s="57"/>
      <c r="OIN98" s="21"/>
      <c r="OIO98" s="22"/>
      <c r="OIP98" s="3"/>
      <c r="OIQ98" s="5"/>
      <c r="OIR98" s="5"/>
      <c r="OIS98" s="8"/>
      <c r="OIT98" s="10"/>
      <c r="OIU98" s="68"/>
      <c r="OIV98" s="20"/>
      <c r="OIW98" s="57"/>
      <c r="OIX98" s="21"/>
      <c r="OIY98" s="22"/>
      <c r="OIZ98" s="3"/>
      <c r="OJA98" s="5"/>
      <c r="OJB98" s="5"/>
      <c r="OJC98" s="8"/>
      <c r="OJD98" s="10"/>
      <c r="OJE98" s="68"/>
      <c r="OJF98" s="20"/>
      <c r="OJG98" s="57"/>
      <c r="OJH98" s="21"/>
      <c r="OJI98" s="22"/>
      <c r="OJJ98" s="3"/>
      <c r="OJK98" s="5"/>
      <c r="OJL98" s="5"/>
      <c r="OJM98" s="8"/>
      <c r="OJN98" s="10"/>
      <c r="OJO98" s="68"/>
      <c r="OJP98" s="20"/>
      <c r="OJQ98" s="57"/>
      <c r="OJR98" s="21"/>
      <c r="OJS98" s="22"/>
      <c r="OJT98" s="3"/>
      <c r="OJU98" s="5"/>
      <c r="OJV98" s="5"/>
      <c r="OJW98" s="8"/>
      <c r="OJX98" s="10"/>
      <c r="OJY98" s="68"/>
      <c r="OJZ98" s="20"/>
      <c r="OKA98" s="57"/>
      <c r="OKB98" s="21"/>
      <c r="OKC98" s="22"/>
      <c r="OKD98" s="3"/>
      <c r="OKE98" s="5"/>
      <c r="OKF98" s="5"/>
      <c r="OKG98" s="8"/>
      <c r="OKH98" s="10"/>
      <c r="OKI98" s="68"/>
      <c r="OKJ98" s="20"/>
      <c r="OKK98" s="57"/>
      <c r="OKL98" s="21"/>
      <c r="OKM98" s="22"/>
      <c r="OKN98" s="3"/>
      <c r="OKO98" s="5"/>
      <c r="OKP98" s="5"/>
      <c r="OKQ98" s="8"/>
      <c r="OKR98" s="10"/>
      <c r="OKS98" s="68"/>
      <c r="OKT98" s="20"/>
      <c r="OKU98" s="57"/>
      <c r="OKV98" s="21"/>
      <c r="OKW98" s="22"/>
      <c r="OKX98" s="3"/>
      <c r="OKY98" s="5"/>
      <c r="OKZ98" s="5"/>
      <c r="OLA98" s="8"/>
      <c r="OLB98" s="10"/>
      <c r="OLC98" s="68"/>
      <c r="OLD98" s="20"/>
      <c r="OLE98" s="57"/>
      <c r="OLF98" s="21"/>
      <c r="OLG98" s="22"/>
      <c r="OLH98" s="3"/>
      <c r="OLI98" s="5"/>
      <c r="OLJ98" s="5"/>
      <c r="OLK98" s="8"/>
      <c r="OLL98" s="10"/>
      <c r="OLM98" s="68"/>
      <c r="OLN98" s="20"/>
      <c r="OLO98" s="57"/>
      <c r="OLP98" s="21"/>
      <c r="OLQ98" s="22"/>
      <c r="OLR98" s="3"/>
      <c r="OLS98" s="5"/>
      <c r="OLT98" s="5"/>
      <c r="OLU98" s="8"/>
      <c r="OLV98" s="10"/>
      <c r="OLW98" s="68"/>
      <c r="OLX98" s="20"/>
      <c r="OLY98" s="57"/>
      <c r="OLZ98" s="21"/>
      <c r="OMA98" s="22"/>
      <c r="OMB98" s="3"/>
      <c r="OMC98" s="5"/>
      <c r="OMD98" s="5"/>
      <c r="OME98" s="8"/>
      <c r="OMF98" s="10"/>
      <c r="OMG98" s="68"/>
      <c r="OMH98" s="20"/>
      <c r="OMI98" s="57"/>
      <c r="OMJ98" s="21"/>
      <c r="OMK98" s="22"/>
      <c r="OML98" s="3"/>
      <c r="OMM98" s="5"/>
      <c r="OMN98" s="5"/>
      <c r="OMO98" s="8"/>
      <c r="OMP98" s="10"/>
      <c r="OMQ98" s="68"/>
      <c r="OMR98" s="20"/>
      <c r="OMS98" s="57"/>
      <c r="OMT98" s="21"/>
      <c r="OMU98" s="22"/>
      <c r="OMV98" s="3"/>
      <c r="OMW98" s="5"/>
      <c r="OMX98" s="5"/>
      <c r="OMY98" s="8"/>
      <c r="OMZ98" s="10"/>
      <c r="ONA98" s="68"/>
      <c r="ONB98" s="20"/>
      <c r="ONC98" s="57"/>
      <c r="OND98" s="21"/>
      <c r="ONE98" s="22"/>
      <c r="ONF98" s="3"/>
      <c r="ONG98" s="5"/>
      <c r="ONH98" s="5"/>
      <c r="ONI98" s="8"/>
      <c r="ONJ98" s="10"/>
      <c r="ONK98" s="68"/>
      <c r="ONL98" s="20"/>
      <c r="ONM98" s="57"/>
      <c r="ONN98" s="21"/>
      <c r="ONO98" s="22"/>
      <c r="ONP98" s="3"/>
      <c r="ONQ98" s="5"/>
      <c r="ONR98" s="5"/>
      <c r="ONS98" s="8"/>
      <c r="ONT98" s="10"/>
      <c r="ONU98" s="68"/>
      <c r="ONV98" s="20"/>
      <c r="ONW98" s="57"/>
      <c r="ONX98" s="21"/>
      <c r="ONY98" s="22"/>
      <c r="ONZ98" s="3"/>
      <c r="OOA98" s="5"/>
      <c r="OOB98" s="5"/>
      <c r="OOC98" s="8"/>
      <c r="OOD98" s="10"/>
      <c r="OOE98" s="68"/>
      <c r="OOF98" s="20"/>
      <c r="OOG98" s="57"/>
      <c r="OOH98" s="21"/>
      <c r="OOI98" s="22"/>
      <c r="OOJ98" s="3"/>
      <c r="OOK98" s="5"/>
      <c r="OOL98" s="5"/>
      <c r="OOM98" s="8"/>
      <c r="OON98" s="10"/>
      <c r="OOO98" s="68"/>
      <c r="OOP98" s="20"/>
      <c r="OOQ98" s="57"/>
      <c r="OOR98" s="21"/>
      <c r="OOS98" s="22"/>
      <c r="OOT98" s="3"/>
      <c r="OOU98" s="5"/>
      <c r="OOV98" s="5"/>
      <c r="OOW98" s="8"/>
      <c r="OOX98" s="10"/>
      <c r="OOY98" s="68"/>
      <c r="OOZ98" s="20"/>
      <c r="OPA98" s="57"/>
      <c r="OPB98" s="21"/>
      <c r="OPC98" s="22"/>
      <c r="OPD98" s="3"/>
      <c r="OPE98" s="5"/>
      <c r="OPF98" s="5"/>
      <c r="OPG98" s="8"/>
      <c r="OPH98" s="10"/>
      <c r="OPI98" s="68"/>
      <c r="OPJ98" s="20"/>
      <c r="OPK98" s="57"/>
      <c r="OPL98" s="21"/>
      <c r="OPM98" s="22"/>
      <c r="OPN98" s="3"/>
      <c r="OPO98" s="5"/>
      <c r="OPP98" s="5"/>
      <c r="OPQ98" s="8"/>
      <c r="OPR98" s="10"/>
      <c r="OPS98" s="68"/>
      <c r="OPT98" s="20"/>
      <c r="OPU98" s="57"/>
      <c r="OPV98" s="21"/>
      <c r="OPW98" s="22"/>
      <c r="OPX98" s="3"/>
      <c r="OPY98" s="5"/>
      <c r="OPZ98" s="5"/>
      <c r="OQA98" s="8"/>
      <c r="OQB98" s="10"/>
      <c r="OQC98" s="68"/>
      <c r="OQD98" s="20"/>
      <c r="OQE98" s="57"/>
      <c r="OQF98" s="21"/>
      <c r="OQG98" s="22"/>
      <c r="OQH98" s="3"/>
      <c r="OQI98" s="5"/>
      <c r="OQJ98" s="5"/>
      <c r="OQK98" s="8"/>
      <c r="OQL98" s="10"/>
      <c r="OQM98" s="68"/>
      <c r="OQN98" s="20"/>
      <c r="OQO98" s="57"/>
      <c r="OQP98" s="21"/>
      <c r="OQQ98" s="22"/>
      <c r="OQR98" s="3"/>
      <c r="OQS98" s="5"/>
      <c r="OQT98" s="5"/>
      <c r="OQU98" s="8"/>
      <c r="OQV98" s="10"/>
      <c r="OQW98" s="68"/>
      <c r="OQX98" s="20"/>
      <c r="OQY98" s="57"/>
      <c r="OQZ98" s="21"/>
      <c r="ORA98" s="22"/>
      <c r="ORB98" s="3"/>
      <c r="ORC98" s="5"/>
      <c r="ORD98" s="5"/>
      <c r="ORE98" s="8"/>
      <c r="ORF98" s="10"/>
      <c r="ORG98" s="68"/>
      <c r="ORH98" s="20"/>
      <c r="ORI98" s="57"/>
      <c r="ORJ98" s="21"/>
      <c r="ORK98" s="22"/>
      <c r="ORL98" s="3"/>
      <c r="ORM98" s="5"/>
      <c r="ORN98" s="5"/>
      <c r="ORO98" s="8"/>
      <c r="ORP98" s="10"/>
      <c r="ORQ98" s="68"/>
      <c r="ORR98" s="20"/>
      <c r="ORS98" s="57"/>
      <c r="ORT98" s="21"/>
      <c r="ORU98" s="22"/>
      <c r="ORV98" s="3"/>
      <c r="ORW98" s="5"/>
      <c r="ORX98" s="5"/>
      <c r="ORY98" s="8"/>
      <c r="ORZ98" s="10"/>
      <c r="OSA98" s="68"/>
      <c r="OSB98" s="20"/>
      <c r="OSC98" s="57"/>
      <c r="OSD98" s="21"/>
      <c r="OSE98" s="22"/>
      <c r="OSF98" s="3"/>
      <c r="OSG98" s="5"/>
      <c r="OSH98" s="5"/>
      <c r="OSI98" s="8"/>
      <c r="OSJ98" s="10"/>
      <c r="OSK98" s="68"/>
      <c r="OSL98" s="20"/>
      <c r="OSM98" s="57"/>
      <c r="OSN98" s="21"/>
      <c r="OSO98" s="22"/>
      <c r="OSP98" s="3"/>
      <c r="OSQ98" s="5"/>
      <c r="OSR98" s="5"/>
      <c r="OSS98" s="8"/>
      <c r="OST98" s="10"/>
      <c r="OSU98" s="68"/>
      <c r="OSV98" s="20"/>
      <c r="OSW98" s="57"/>
      <c r="OSX98" s="21"/>
      <c r="OSY98" s="22"/>
      <c r="OSZ98" s="3"/>
      <c r="OTA98" s="5"/>
      <c r="OTB98" s="5"/>
      <c r="OTC98" s="8"/>
      <c r="OTD98" s="10"/>
      <c r="OTE98" s="68"/>
      <c r="OTF98" s="20"/>
      <c r="OTG98" s="57"/>
      <c r="OTH98" s="21"/>
      <c r="OTI98" s="22"/>
      <c r="OTJ98" s="3"/>
      <c r="OTK98" s="5"/>
      <c r="OTL98" s="5"/>
      <c r="OTM98" s="8"/>
      <c r="OTN98" s="10"/>
      <c r="OTO98" s="68"/>
      <c r="OTP98" s="20"/>
      <c r="OTQ98" s="57"/>
      <c r="OTR98" s="21"/>
      <c r="OTS98" s="22"/>
      <c r="OTT98" s="3"/>
      <c r="OTU98" s="5"/>
      <c r="OTV98" s="5"/>
      <c r="OTW98" s="8"/>
      <c r="OTX98" s="10"/>
      <c r="OTY98" s="68"/>
      <c r="OTZ98" s="20"/>
      <c r="OUA98" s="57"/>
      <c r="OUB98" s="21"/>
      <c r="OUC98" s="22"/>
      <c r="OUD98" s="3"/>
      <c r="OUE98" s="5"/>
      <c r="OUF98" s="5"/>
      <c r="OUG98" s="8"/>
      <c r="OUH98" s="10"/>
      <c r="OUI98" s="68"/>
      <c r="OUJ98" s="20"/>
      <c r="OUK98" s="57"/>
      <c r="OUL98" s="21"/>
      <c r="OUM98" s="22"/>
      <c r="OUN98" s="3"/>
      <c r="OUO98" s="5"/>
      <c r="OUP98" s="5"/>
      <c r="OUQ98" s="8"/>
      <c r="OUR98" s="10"/>
      <c r="OUS98" s="68"/>
      <c r="OUT98" s="20"/>
      <c r="OUU98" s="57"/>
      <c r="OUV98" s="21"/>
      <c r="OUW98" s="22"/>
      <c r="OUX98" s="3"/>
      <c r="OUY98" s="5"/>
      <c r="OUZ98" s="5"/>
      <c r="OVA98" s="8"/>
      <c r="OVB98" s="10"/>
      <c r="OVC98" s="68"/>
      <c r="OVD98" s="20"/>
      <c r="OVE98" s="57"/>
      <c r="OVF98" s="21"/>
      <c r="OVG98" s="22"/>
      <c r="OVH98" s="3"/>
      <c r="OVI98" s="5"/>
      <c r="OVJ98" s="5"/>
      <c r="OVK98" s="8"/>
      <c r="OVL98" s="10"/>
      <c r="OVM98" s="68"/>
      <c r="OVN98" s="20"/>
      <c r="OVO98" s="57"/>
      <c r="OVP98" s="21"/>
      <c r="OVQ98" s="22"/>
      <c r="OVR98" s="3"/>
      <c r="OVS98" s="5"/>
      <c r="OVT98" s="5"/>
      <c r="OVU98" s="8"/>
      <c r="OVV98" s="10"/>
      <c r="OVW98" s="68"/>
      <c r="OVX98" s="20"/>
      <c r="OVY98" s="57"/>
      <c r="OVZ98" s="21"/>
      <c r="OWA98" s="22"/>
      <c r="OWB98" s="3"/>
      <c r="OWC98" s="5"/>
      <c r="OWD98" s="5"/>
      <c r="OWE98" s="8"/>
      <c r="OWF98" s="10"/>
      <c r="OWG98" s="68"/>
      <c r="OWH98" s="20"/>
      <c r="OWI98" s="57"/>
      <c r="OWJ98" s="21"/>
      <c r="OWK98" s="22"/>
      <c r="OWL98" s="3"/>
      <c r="OWM98" s="5"/>
      <c r="OWN98" s="5"/>
      <c r="OWO98" s="8"/>
      <c r="OWP98" s="10"/>
      <c r="OWQ98" s="68"/>
      <c r="OWR98" s="20"/>
      <c r="OWS98" s="57"/>
      <c r="OWT98" s="21"/>
      <c r="OWU98" s="22"/>
      <c r="OWV98" s="3"/>
      <c r="OWW98" s="5"/>
      <c r="OWX98" s="5"/>
      <c r="OWY98" s="8"/>
      <c r="OWZ98" s="10"/>
      <c r="OXA98" s="68"/>
      <c r="OXB98" s="20"/>
      <c r="OXC98" s="57"/>
      <c r="OXD98" s="21"/>
      <c r="OXE98" s="22"/>
      <c r="OXF98" s="3"/>
      <c r="OXG98" s="5"/>
      <c r="OXH98" s="5"/>
      <c r="OXI98" s="8"/>
      <c r="OXJ98" s="10"/>
      <c r="OXK98" s="68"/>
      <c r="OXL98" s="20"/>
      <c r="OXM98" s="57"/>
      <c r="OXN98" s="21"/>
      <c r="OXO98" s="22"/>
      <c r="OXP98" s="3"/>
      <c r="OXQ98" s="5"/>
      <c r="OXR98" s="5"/>
      <c r="OXS98" s="8"/>
      <c r="OXT98" s="10"/>
      <c r="OXU98" s="68"/>
      <c r="OXV98" s="20"/>
      <c r="OXW98" s="57"/>
      <c r="OXX98" s="21"/>
      <c r="OXY98" s="22"/>
      <c r="OXZ98" s="3"/>
      <c r="OYA98" s="5"/>
      <c r="OYB98" s="5"/>
      <c r="OYC98" s="8"/>
      <c r="OYD98" s="10"/>
      <c r="OYE98" s="68"/>
      <c r="OYF98" s="20"/>
      <c r="OYG98" s="57"/>
      <c r="OYH98" s="21"/>
      <c r="OYI98" s="22"/>
      <c r="OYJ98" s="3"/>
      <c r="OYK98" s="5"/>
      <c r="OYL98" s="5"/>
      <c r="OYM98" s="8"/>
      <c r="OYN98" s="10"/>
      <c r="OYO98" s="68"/>
      <c r="OYP98" s="20"/>
      <c r="OYQ98" s="57"/>
      <c r="OYR98" s="21"/>
      <c r="OYS98" s="22"/>
      <c r="OYT98" s="3"/>
      <c r="OYU98" s="5"/>
      <c r="OYV98" s="5"/>
      <c r="OYW98" s="8"/>
      <c r="OYX98" s="10"/>
      <c r="OYY98" s="68"/>
      <c r="OYZ98" s="20"/>
      <c r="OZA98" s="57"/>
      <c r="OZB98" s="21"/>
      <c r="OZC98" s="22"/>
      <c r="OZD98" s="3"/>
      <c r="OZE98" s="5"/>
      <c r="OZF98" s="5"/>
      <c r="OZG98" s="8"/>
      <c r="OZH98" s="10"/>
      <c r="OZI98" s="68"/>
      <c r="OZJ98" s="20"/>
      <c r="OZK98" s="57"/>
      <c r="OZL98" s="21"/>
      <c r="OZM98" s="22"/>
      <c r="OZN98" s="3"/>
      <c r="OZO98" s="5"/>
      <c r="OZP98" s="5"/>
      <c r="OZQ98" s="8"/>
      <c r="OZR98" s="10"/>
      <c r="OZS98" s="68"/>
      <c r="OZT98" s="20"/>
      <c r="OZU98" s="57"/>
      <c r="OZV98" s="21"/>
      <c r="OZW98" s="22"/>
      <c r="OZX98" s="3"/>
      <c r="OZY98" s="5"/>
      <c r="OZZ98" s="5"/>
      <c r="PAA98" s="8"/>
      <c r="PAB98" s="10"/>
      <c r="PAC98" s="68"/>
      <c r="PAD98" s="20"/>
      <c r="PAE98" s="57"/>
      <c r="PAF98" s="21"/>
      <c r="PAG98" s="22"/>
      <c r="PAH98" s="3"/>
      <c r="PAI98" s="5"/>
      <c r="PAJ98" s="5"/>
      <c r="PAK98" s="8"/>
      <c r="PAL98" s="10"/>
      <c r="PAM98" s="68"/>
      <c r="PAN98" s="20"/>
      <c r="PAO98" s="57"/>
      <c r="PAP98" s="21"/>
      <c r="PAQ98" s="22"/>
      <c r="PAR98" s="3"/>
      <c r="PAS98" s="5"/>
      <c r="PAT98" s="5"/>
      <c r="PAU98" s="8"/>
      <c r="PAV98" s="10"/>
      <c r="PAW98" s="68"/>
      <c r="PAX98" s="20"/>
      <c r="PAY98" s="57"/>
      <c r="PAZ98" s="21"/>
      <c r="PBA98" s="22"/>
      <c r="PBB98" s="3"/>
      <c r="PBC98" s="5"/>
      <c r="PBD98" s="5"/>
      <c r="PBE98" s="8"/>
      <c r="PBF98" s="10"/>
      <c r="PBG98" s="68"/>
      <c r="PBH98" s="20"/>
      <c r="PBI98" s="57"/>
      <c r="PBJ98" s="21"/>
      <c r="PBK98" s="22"/>
      <c r="PBL98" s="3"/>
      <c r="PBM98" s="5"/>
      <c r="PBN98" s="5"/>
      <c r="PBO98" s="8"/>
      <c r="PBP98" s="10"/>
      <c r="PBQ98" s="68"/>
      <c r="PBR98" s="20"/>
      <c r="PBS98" s="57"/>
      <c r="PBT98" s="21"/>
      <c r="PBU98" s="22"/>
      <c r="PBV98" s="3"/>
      <c r="PBW98" s="5"/>
      <c r="PBX98" s="5"/>
      <c r="PBY98" s="8"/>
      <c r="PBZ98" s="10"/>
      <c r="PCA98" s="68"/>
      <c r="PCB98" s="20"/>
      <c r="PCC98" s="57"/>
      <c r="PCD98" s="21"/>
      <c r="PCE98" s="22"/>
      <c r="PCF98" s="3"/>
      <c r="PCG98" s="5"/>
      <c r="PCH98" s="5"/>
      <c r="PCI98" s="8"/>
      <c r="PCJ98" s="10"/>
      <c r="PCK98" s="68"/>
      <c r="PCL98" s="20"/>
      <c r="PCM98" s="57"/>
      <c r="PCN98" s="21"/>
      <c r="PCO98" s="22"/>
      <c r="PCP98" s="3"/>
      <c r="PCQ98" s="5"/>
      <c r="PCR98" s="5"/>
      <c r="PCS98" s="8"/>
      <c r="PCT98" s="10"/>
      <c r="PCU98" s="68"/>
      <c r="PCV98" s="20"/>
      <c r="PCW98" s="57"/>
      <c r="PCX98" s="21"/>
      <c r="PCY98" s="22"/>
      <c r="PCZ98" s="3"/>
      <c r="PDA98" s="5"/>
      <c r="PDB98" s="5"/>
      <c r="PDC98" s="8"/>
      <c r="PDD98" s="10"/>
      <c r="PDE98" s="68"/>
      <c r="PDF98" s="20"/>
      <c r="PDG98" s="57"/>
      <c r="PDH98" s="21"/>
      <c r="PDI98" s="22"/>
      <c r="PDJ98" s="3"/>
      <c r="PDK98" s="5"/>
      <c r="PDL98" s="5"/>
      <c r="PDM98" s="8"/>
      <c r="PDN98" s="10"/>
      <c r="PDO98" s="68"/>
      <c r="PDP98" s="20"/>
      <c r="PDQ98" s="57"/>
      <c r="PDR98" s="21"/>
      <c r="PDS98" s="22"/>
      <c r="PDT98" s="3"/>
      <c r="PDU98" s="5"/>
      <c r="PDV98" s="5"/>
      <c r="PDW98" s="8"/>
      <c r="PDX98" s="10"/>
      <c r="PDY98" s="68"/>
      <c r="PDZ98" s="20"/>
      <c r="PEA98" s="57"/>
      <c r="PEB98" s="21"/>
      <c r="PEC98" s="22"/>
      <c r="PED98" s="3"/>
      <c r="PEE98" s="5"/>
      <c r="PEF98" s="5"/>
      <c r="PEG98" s="8"/>
      <c r="PEH98" s="10"/>
      <c r="PEI98" s="68"/>
      <c r="PEJ98" s="20"/>
      <c r="PEK98" s="57"/>
      <c r="PEL98" s="21"/>
      <c r="PEM98" s="22"/>
      <c r="PEN98" s="3"/>
      <c r="PEO98" s="5"/>
      <c r="PEP98" s="5"/>
      <c r="PEQ98" s="8"/>
      <c r="PER98" s="10"/>
      <c r="PES98" s="68"/>
      <c r="PET98" s="20"/>
      <c r="PEU98" s="57"/>
      <c r="PEV98" s="21"/>
      <c r="PEW98" s="22"/>
      <c r="PEX98" s="3"/>
      <c r="PEY98" s="5"/>
      <c r="PEZ98" s="5"/>
      <c r="PFA98" s="8"/>
      <c r="PFB98" s="10"/>
      <c r="PFC98" s="68"/>
      <c r="PFD98" s="20"/>
      <c r="PFE98" s="57"/>
      <c r="PFF98" s="21"/>
      <c r="PFG98" s="22"/>
      <c r="PFH98" s="3"/>
      <c r="PFI98" s="5"/>
      <c r="PFJ98" s="5"/>
      <c r="PFK98" s="8"/>
      <c r="PFL98" s="10"/>
      <c r="PFM98" s="68"/>
      <c r="PFN98" s="20"/>
      <c r="PFO98" s="57"/>
      <c r="PFP98" s="21"/>
      <c r="PFQ98" s="22"/>
      <c r="PFR98" s="3"/>
      <c r="PFS98" s="5"/>
      <c r="PFT98" s="5"/>
      <c r="PFU98" s="8"/>
      <c r="PFV98" s="10"/>
      <c r="PFW98" s="68"/>
      <c r="PFX98" s="20"/>
      <c r="PFY98" s="57"/>
      <c r="PFZ98" s="21"/>
      <c r="PGA98" s="22"/>
      <c r="PGB98" s="3"/>
      <c r="PGC98" s="5"/>
      <c r="PGD98" s="5"/>
      <c r="PGE98" s="8"/>
      <c r="PGF98" s="10"/>
      <c r="PGG98" s="68"/>
      <c r="PGH98" s="20"/>
      <c r="PGI98" s="57"/>
      <c r="PGJ98" s="21"/>
      <c r="PGK98" s="22"/>
      <c r="PGL98" s="3"/>
      <c r="PGM98" s="5"/>
      <c r="PGN98" s="5"/>
      <c r="PGO98" s="8"/>
      <c r="PGP98" s="10"/>
      <c r="PGQ98" s="68"/>
      <c r="PGR98" s="20"/>
      <c r="PGS98" s="57"/>
      <c r="PGT98" s="21"/>
      <c r="PGU98" s="22"/>
      <c r="PGV98" s="3"/>
      <c r="PGW98" s="5"/>
      <c r="PGX98" s="5"/>
      <c r="PGY98" s="8"/>
      <c r="PGZ98" s="10"/>
      <c r="PHA98" s="68"/>
      <c r="PHB98" s="20"/>
      <c r="PHC98" s="57"/>
      <c r="PHD98" s="21"/>
      <c r="PHE98" s="22"/>
      <c r="PHF98" s="3"/>
      <c r="PHG98" s="5"/>
      <c r="PHH98" s="5"/>
      <c r="PHI98" s="8"/>
      <c r="PHJ98" s="10"/>
      <c r="PHK98" s="68"/>
      <c r="PHL98" s="20"/>
      <c r="PHM98" s="57"/>
      <c r="PHN98" s="21"/>
      <c r="PHO98" s="22"/>
      <c r="PHP98" s="3"/>
      <c r="PHQ98" s="5"/>
      <c r="PHR98" s="5"/>
      <c r="PHS98" s="8"/>
      <c r="PHT98" s="10"/>
      <c r="PHU98" s="68"/>
      <c r="PHV98" s="20"/>
      <c r="PHW98" s="57"/>
      <c r="PHX98" s="21"/>
      <c r="PHY98" s="22"/>
      <c r="PHZ98" s="3"/>
      <c r="PIA98" s="5"/>
      <c r="PIB98" s="5"/>
      <c r="PIC98" s="8"/>
      <c r="PID98" s="10"/>
      <c r="PIE98" s="68"/>
      <c r="PIF98" s="20"/>
      <c r="PIG98" s="57"/>
      <c r="PIH98" s="21"/>
      <c r="PII98" s="22"/>
      <c r="PIJ98" s="3"/>
      <c r="PIK98" s="5"/>
      <c r="PIL98" s="5"/>
      <c r="PIM98" s="8"/>
      <c r="PIN98" s="10"/>
      <c r="PIO98" s="68"/>
      <c r="PIP98" s="20"/>
      <c r="PIQ98" s="57"/>
      <c r="PIR98" s="21"/>
      <c r="PIS98" s="22"/>
      <c r="PIT98" s="3"/>
      <c r="PIU98" s="5"/>
      <c r="PIV98" s="5"/>
      <c r="PIW98" s="8"/>
      <c r="PIX98" s="10"/>
      <c r="PIY98" s="68"/>
      <c r="PIZ98" s="20"/>
      <c r="PJA98" s="57"/>
      <c r="PJB98" s="21"/>
      <c r="PJC98" s="22"/>
      <c r="PJD98" s="3"/>
      <c r="PJE98" s="5"/>
      <c r="PJF98" s="5"/>
      <c r="PJG98" s="8"/>
      <c r="PJH98" s="10"/>
      <c r="PJI98" s="68"/>
      <c r="PJJ98" s="20"/>
      <c r="PJK98" s="57"/>
      <c r="PJL98" s="21"/>
      <c r="PJM98" s="22"/>
      <c r="PJN98" s="3"/>
      <c r="PJO98" s="5"/>
      <c r="PJP98" s="5"/>
      <c r="PJQ98" s="8"/>
      <c r="PJR98" s="10"/>
      <c r="PJS98" s="68"/>
      <c r="PJT98" s="20"/>
      <c r="PJU98" s="57"/>
      <c r="PJV98" s="21"/>
      <c r="PJW98" s="22"/>
      <c r="PJX98" s="3"/>
      <c r="PJY98" s="5"/>
      <c r="PJZ98" s="5"/>
      <c r="PKA98" s="8"/>
      <c r="PKB98" s="10"/>
      <c r="PKC98" s="68"/>
      <c r="PKD98" s="20"/>
      <c r="PKE98" s="57"/>
      <c r="PKF98" s="21"/>
      <c r="PKG98" s="22"/>
      <c r="PKH98" s="3"/>
      <c r="PKI98" s="5"/>
      <c r="PKJ98" s="5"/>
      <c r="PKK98" s="8"/>
      <c r="PKL98" s="10"/>
      <c r="PKM98" s="68"/>
      <c r="PKN98" s="20"/>
      <c r="PKO98" s="57"/>
      <c r="PKP98" s="21"/>
      <c r="PKQ98" s="22"/>
      <c r="PKR98" s="3"/>
      <c r="PKS98" s="5"/>
      <c r="PKT98" s="5"/>
      <c r="PKU98" s="8"/>
      <c r="PKV98" s="10"/>
      <c r="PKW98" s="68"/>
      <c r="PKX98" s="20"/>
      <c r="PKY98" s="57"/>
      <c r="PKZ98" s="21"/>
      <c r="PLA98" s="22"/>
      <c r="PLB98" s="3"/>
      <c r="PLC98" s="5"/>
      <c r="PLD98" s="5"/>
      <c r="PLE98" s="8"/>
      <c r="PLF98" s="10"/>
      <c r="PLG98" s="68"/>
      <c r="PLH98" s="20"/>
      <c r="PLI98" s="57"/>
      <c r="PLJ98" s="21"/>
      <c r="PLK98" s="22"/>
      <c r="PLL98" s="3"/>
      <c r="PLM98" s="5"/>
      <c r="PLN98" s="5"/>
      <c r="PLO98" s="8"/>
      <c r="PLP98" s="10"/>
      <c r="PLQ98" s="68"/>
      <c r="PLR98" s="20"/>
      <c r="PLS98" s="57"/>
      <c r="PLT98" s="21"/>
      <c r="PLU98" s="22"/>
      <c r="PLV98" s="3"/>
      <c r="PLW98" s="5"/>
      <c r="PLX98" s="5"/>
      <c r="PLY98" s="8"/>
      <c r="PLZ98" s="10"/>
      <c r="PMA98" s="68"/>
      <c r="PMB98" s="20"/>
      <c r="PMC98" s="57"/>
      <c r="PMD98" s="21"/>
      <c r="PME98" s="22"/>
      <c r="PMF98" s="3"/>
      <c r="PMG98" s="5"/>
      <c r="PMH98" s="5"/>
      <c r="PMI98" s="8"/>
      <c r="PMJ98" s="10"/>
      <c r="PMK98" s="68"/>
      <c r="PML98" s="20"/>
      <c r="PMM98" s="57"/>
      <c r="PMN98" s="21"/>
      <c r="PMO98" s="22"/>
      <c r="PMP98" s="3"/>
      <c r="PMQ98" s="5"/>
      <c r="PMR98" s="5"/>
      <c r="PMS98" s="8"/>
      <c r="PMT98" s="10"/>
      <c r="PMU98" s="68"/>
      <c r="PMV98" s="20"/>
      <c r="PMW98" s="57"/>
      <c r="PMX98" s="21"/>
      <c r="PMY98" s="22"/>
      <c r="PMZ98" s="3"/>
      <c r="PNA98" s="5"/>
      <c r="PNB98" s="5"/>
      <c r="PNC98" s="8"/>
      <c r="PND98" s="10"/>
      <c r="PNE98" s="68"/>
      <c r="PNF98" s="20"/>
      <c r="PNG98" s="57"/>
      <c r="PNH98" s="21"/>
      <c r="PNI98" s="22"/>
      <c r="PNJ98" s="3"/>
      <c r="PNK98" s="5"/>
      <c r="PNL98" s="5"/>
      <c r="PNM98" s="8"/>
      <c r="PNN98" s="10"/>
      <c r="PNO98" s="68"/>
      <c r="PNP98" s="20"/>
      <c r="PNQ98" s="57"/>
      <c r="PNR98" s="21"/>
      <c r="PNS98" s="22"/>
      <c r="PNT98" s="3"/>
      <c r="PNU98" s="5"/>
      <c r="PNV98" s="5"/>
      <c r="PNW98" s="8"/>
      <c r="PNX98" s="10"/>
      <c r="PNY98" s="68"/>
      <c r="PNZ98" s="20"/>
      <c r="POA98" s="57"/>
      <c r="POB98" s="21"/>
      <c r="POC98" s="22"/>
      <c r="POD98" s="3"/>
      <c r="POE98" s="5"/>
      <c r="POF98" s="5"/>
      <c r="POG98" s="8"/>
      <c r="POH98" s="10"/>
      <c r="POI98" s="68"/>
      <c r="POJ98" s="20"/>
      <c r="POK98" s="57"/>
      <c r="POL98" s="21"/>
      <c r="POM98" s="22"/>
      <c r="PON98" s="3"/>
      <c r="POO98" s="5"/>
      <c r="POP98" s="5"/>
      <c r="POQ98" s="8"/>
      <c r="POR98" s="10"/>
      <c r="POS98" s="68"/>
      <c r="POT98" s="20"/>
      <c r="POU98" s="57"/>
      <c r="POV98" s="21"/>
      <c r="POW98" s="22"/>
      <c r="POX98" s="3"/>
      <c r="POY98" s="5"/>
      <c r="POZ98" s="5"/>
      <c r="PPA98" s="8"/>
      <c r="PPB98" s="10"/>
      <c r="PPC98" s="68"/>
      <c r="PPD98" s="20"/>
      <c r="PPE98" s="57"/>
      <c r="PPF98" s="21"/>
      <c r="PPG98" s="22"/>
      <c r="PPH98" s="3"/>
      <c r="PPI98" s="5"/>
      <c r="PPJ98" s="5"/>
      <c r="PPK98" s="8"/>
      <c r="PPL98" s="10"/>
      <c r="PPM98" s="68"/>
      <c r="PPN98" s="20"/>
      <c r="PPO98" s="57"/>
      <c r="PPP98" s="21"/>
      <c r="PPQ98" s="22"/>
      <c r="PPR98" s="3"/>
      <c r="PPS98" s="5"/>
      <c r="PPT98" s="5"/>
      <c r="PPU98" s="8"/>
      <c r="PPV98" s="10"/>
      <c r="PPW98" s="68"/>
      <c r="PPX98" s="20"/>
      <c r="PPY98" s="57"/>
      <c r="PPZ98" s="21"/>
      <c r="PQA98" s="22"/>
      <c r="PQB98" s="3"/>
      <c r="PQC98" s="5"/>
      <c r="PQD98" s="5"/>
      <c r="PQE98" s="8"/>
      <c r="PQF98" s="10"/>
      <c r="PQG98" s="68"/>
      <c r="PQH98" s="20"/>
      <c r="PQI98" s="57"/>
      <c r="PQJ98" s="21"/>
      <c r="PQK98" s="22"/>
      <c r="PQL98" s="3"/>
      <c r="PQM98" s="5"/>
      <c r="PQN98" s="5"/>
      <c r="PQO98" s="8"/>
      <c r="PQP98" s="10"/>
      <c r="PQQ98" s="68"/>
      <c r="PQR98" s="20"/>
      <c r="PQS98" s="57"/>
      <c r="PQT98" s="21"/>
      <c r="PQU98" s="22"/>
      <c r="PQV98" s="3"/>
      <c r="PQW98" s="5"/>
      <c r="PQX98" s="5"/>
      <c r="PQY98" s="8"/>
      <c r="PQZ98" s="10"/>
      <c r="PRA98" s="68"/>
      <c r="PRB98" s="20"/>
      <c r="PRC98" s="57"/>
      <c r="PRD98" s="21"/>
      <c r="PRE98" s="22"/>
      <c r="PRF98" s="3"/>
      <c r="PRG98" s="5"/>
      <c r="PRH98" s="5"/>
      <c r="PRI98" s="8"/>
      <c r="PRJ98" s="10"/>
      <c r="PRK98" s="68"/>
      <c r="PRL98" s="20"/>
      <c r="PRM98" s="57"/>
      <c r="PRN98" s="21"/>
      <c r="PRO98" s="22"/>
      <c r="PRP98" s="3"/>
      <c r="PRQ98" s="5"/>
      <c r="PRR98" s="5"/>
      <c r="PRS98" s="8"/>
      <c r="PRT98" s="10"/>
      <c r="PRU98" s="68"/>
      <c r="PRV98" s="20"/>
      <c r="PRW98" s="57"/>
      <c r="PRX98" s="21"/>
      <c r="PRY98" s="22"/>
      <c r="PRZ98" s="3"/>
      <c r="PSA98" s="5"/>
      <c r="PSB98" s="5"/>
      <c r="PSC98" s="8"/>
      <c r="PSD98" s="10"/>
      <c r="PSE98" s="68"/>
      <c r="PSF98" s="20"/>
      <c r="PSG98" s="57"/>
      <c r="PSH98" s="21"/>
      <c r="PSI98" s="22"/>
      <c r="PSJ98" s="3"/>
      <c r="PSK98" s="5"/>
      <c r="PSL98" s="5"/>
      <c r="PSM98" s="8"/>
      <c r="PSN98" s="10"/>
      <c r="PSO98" s="68"/>
      <c r="PSP98" s="20"/>
      <c r="PSQ98" s="57"/>
      <c r="PSR98" s="21"/>
      <c r="PSS98" s="22"/>
      <c r="PST98" s="3"/>
      <c r="PSU98" s="5"/>
      <c r="PSV98" s="5"/>
      <c r="PSW98" s="8"/>
      <c r="PSX98" s="10"/>
      <c r="PSY98" s="68"/>
      <c r="PSZ98" s="20"/>
      <c r="PTA98" s="57"/>
      <c r="PTB98" s="21"/>
      <c r="PTC98" s="22"/>
      <c r="PTD98" s="3"/>
      <c r="PTE98" s="5"/>
      <c r="PTF98" s="5"/>
      <c r="PTG98" s="8"/>
      <c r="PTH98" s="10"/>
      <c r="PTI98" s="68"/>
      <c r="PTJ98" s="20"/>
      <c r="PTK98" s="57"/>
      <c r="PTL98" s="21"/>
      <c r="PTM98" s="22"/>
      <c r="PTN98" s="3"/>
      <c r="PTO98" s="5"/>
      <c r="PTP98" s="5"/>
      <c r="PTQ98" s="8"/>
      <c r="PTR98" s="10"/>
      <c r="PTS98" s="68"/>
      <c r="PTT98" s="20"/>
      <c r="PTU98" s="57"/>
      <c r="PTV98" s="21"/>
      <c r="PTW98" s="22"/>
      <c r="PTX98" s="3"/>
      <c r="PTY98" s="5"/>
      <c r="PTZ98" s="5"/>
      <c r="PUA98" s="8"/>
      <c r="PUB98" s="10"/>
      <c r="PUC98" s="68"/>
      <c r="PUD98" s="20"/>
      <c r="PUE98" s="57"/>
      <c r="PUF98" s="21"/>
      <c r="PUG98" s="22"/>
      <c r="PUH98" s="3"/>
      <c r="PUI98" s="5"/>
      <c r="PUJ98" s="5"/>
      <c r="PUK98" s="8"/>
      <c r="PUL98" s="10"/>
      <c r="PUM98" s="68"/>
      <c r="PUN98" s="20"/>
      <c r="PUO98" s="57"/>
      <c r="PUP98" s="21"/>
      <c r="PUQ98" s="22"/>
      <c r="PUR98" s="3"/>
      <c r="PUS98" s="5"/>
      <c r="PUT98" s="5"/>
      <c r="PUU98" s="8"/>
      <c r="PUV98" s="10"/>
      <c r="PUW98" s="68"/>
      <c r="PUX98" s="20"/>
      <c r="PUY98" s="57"/>
      <c r="PUZ98" s="21"/>
      <c r="PVA98" s="22"/>
      <c r="PVB98" s="3"/>
      <c r="PVC98" s="5"/>
      <c r="PVD98" s="5"/>
      <c r="PVE98" s="8"/>
      <c r="PVF98" s="10"/>
      <c r="PVG98" s="68"/>
      <c r="PVH98" s="20"/>
      <c r="PVI98" s="57"/>
      <c r="PVJ98" s="21"/>
      <c r="PVK98" s="22"/>
      <c r="PVL98" s="3"/>
      <c r="PVM98" s="5"/>
      <c r="PVN98" s="5"/>
      <c r="PVO98" s="8"/>
      <c r="PVP98" s="10"/>
      <c r="PVQ98" s="68"/>
      <c r="PVR98" s="20"/>
      <c r="PVS98" s="57"/>
      <c r="PVT98" s="21"/>
      <c r="PVU98" s="22"/>
      <c r="PVV98" s="3"/>
      <c r="PVW98" s="5"/>
      <c r="PVX98" s="5"/>
      <c r="PVY98" s="8"/>
      <c r="PVZ98" s="10"/>
      <c r="PWA98" s="68"/>
      <c r="PWB98" s="20"/>
      <c r="PWC98" s="57"/>
      <c r="PWD98" s="21"/>
      <c r="PWE98" s="22"/>
      <c r="PWF98" s="3"/>
      <c r="PWG98" s="5"/>
      <c r="PWH98" s="5"/>
      <c r="PWI98" s="8"/>
      <c r="PWJ98" s="10"/>
      <c r="PWK98" s="68"/>
      <c r="PWL98" s="20"/>
      <c r="PWM98" s="57"/>
      <c r="PWN98" s="21"/>
      <c r="PWO98" s="22"/>
      <c r="PWP98" s="3"/>
      <c r="PWQ98" s="5"/>
      <c r="PWR98" s="5"/>
      <c r="PWS98" s="8"/>
      <c r="PWT98" s="10"/>
      <c r="PWU98" s="68"/>
      <c r="PWV98" s="20"/>
      <c r="PWW98" s="57"/>
      <c r="PWX98" s="21"/>
      <c r="PWY98" s="22"/>
      <c r="PWZ98" s="3"/>
      <c r="PXA98" s="5"/>
      <c r="PXB98" s="5"/>
      <c r="PXC98" s="8"/>
      <c r="PXD98" s="10"/>
      <c r="PXE98" s="68"/>
      <c r="PXF98" s="20"/>
      <c r="PXG98" s="57"/>
      <c r="PXH98" s="21"/>
      <c r="PXI98" s="22"/>
      <c r="PXJ98" s="3"/>
      <c r="PXK98" s="5"/>
      <c r="PXL98" s="5"/>
      <c r="PXM98" s="8"/>
      <c r="PXN98" s="10"/>
      <c r="PXO98" s="68"/>
      <c r="PXP98" s="20"/>
      <c r="PXQ98" s="57"/>
      <c r="PXR98" s="21"/>
      <c r="PXS98" s="22"/>
      <c r="PXT98" s="3"/>
      <c r="PXU98" s="5"/>
      <c r="PXV98" s="5"/>
      <c r="PXW98" s="8"/>
      <c r="PXX98" s="10"/>
      <c r="PXY98" s="68"/>
      <c r="PXZ98" s="20"/>
      <c r="PYA98" s="57"/>
      <c r="PYB98" s="21"/>
      <c r="PYC98" s="22"/>
      <c r="PYD98" s="3"/>
      <c r="PYE98" s="5"/>
      <c r="PYF98" s="5"/>
      <c r="PYG98" s="8"/>
      <c r="PYH98" s="10"/>
      <c r="PYI98" s="68"/>
      <c r="PYJ98" s="20"/>
      <c r="PYK98" s="57"/>
      <c r="PYL98" s="21"/>
      <c r="PYM98" s="22"/>
      <c r="PYN98" s="3"/>
      <c r="PYO98" s="5"/>
      <c r="PYP98" s="5"/>
      <c r="PYQ98" s="8"/>
      <c r="PYR98" s="10"/>
      <c r="PYS98" s="68"/>
      <c r="PYT98" s="20"/>
      <c r="PYU98" s="57"/>
      <c r="PYV98" s="21"/>
      <c r="PYW98" s="22"/>
      <c r="PYX98" s="3"/>
      <c r="PYY98" s="5"/>
      <c r="PYZ98" s="5"/>
      <c r="PZA98" s="8"/>
      <c r="PZB98" s="10"/>
      <c r="PZC98" s="68"/>
      <c r="PZD98" s="20"/>
      <c r="PZE98" s="57"/>
      <c r="PZF98" s="21"/>
      <c r="PZG98" s="22"/>
      <c r="PZH98" s="3"/>
      <c r="PZI98" s="5"/>
      <c r="PZJ98" s="5"/>
      <c r="PZK98" s="8"/>
      <c r="PZL98" s="10"/>
      <c r="PZM98" s="68"/>
      <c r="PZN98" s="20"/>
      <c r="PZO98" s="57"/>
      <c r="PZP98" s="21"/>
      <c r="PZQ98" s="22"/>
      <c r="PZR98" s="3"/>
      <c r="PZS98" s="5"/>
      <c r="PZT98" s="5"/>
      <c r="PZU98" s="8"/>
      <c r="PZV98" s="10"/>
      <c r="PZW98" s="68"/>
      <c r="PZX98" s="20"/>
      <c r="PZY98" s="57"/>
      <c r="PZZ98" s="21"/>
      <c r="QAA98" s="22"/>
      <c r="QAB98" s="3"/>
      <c r="QAC98" s="5"/>
      <c r="QAD98" s="5"/>
      <c r="QAE98" s="8"/>
      <c r="QAF98" s="10"/>
      <c r="QAG98" s="68"/>
      <c r="QAH98" s="20"/>
      <c r="QAI98" s="57"/>
      <c r="QAJ98" s="21"/>
      <c r="QAK98" s="22"/>
      <c r="QAL98" s="3"/>
      <c r="QAM98" s="5"/>
      <c r="QAN98" s="5"/>
      <c r="QAO98" s="8"/>
      <c r="QAP98" s="10"/>
      <c r="QAQ98" s="68"/>
      <c r="QAR98" s="20"/>
      <c r="QAS98" s="57"/>
      <c r="QAT98" s="21"/>
      <c r="QAU98" s="22"/>
      <c r="QAV98" s="3"/>
      <c r="QAW98" s="5"/>
      <c r="QAX98" s="5"/>
      <c r="QAY98" s="8"/>
      <c r="QAZ98" s="10"/>
      <c r="QBA98" s="68"/>
      <c r="QBB98" s="20"/>
      <c r="QBC98" s="57"/>
      <c r="QBD98" s="21"/>
      <c r="QBE98" s="22"/>
      <c r="QBF98" s="3"/>
      <c r="QBG98" s="5"/>
      <c r="QBH98" s="5"/>
      <c r="QBI98" s="8"/>
      <c r="QBJ98" s="10"/>
      <c r="QBK98" s="68"/>
      <c r="QBL98" s="20"/>
      <c r="QBM98" s="57"/>
      <c r="QBN98" s="21"/>
      <c r="QBO98" s="22"/>
      <c r="QBP98" s="3"/>
      <c r="QBQ98" s="5"/>
      <c r="QBR98" s="5"/>
      <c r="QBS98" s="8"/>
      <c r="QBT98" s="10"/>
      <c r="QBU98" s="68"/>
      <c r="QBV98" s="20"/>
      <c r="QBW98" s="57"/>
      <c r="QBX98" s="21"/>
      <c r="QBY98" s="22"/>
      <c r="QBZ98" s="3"/>
      <c r="QCA98" s="5"/>
      <c r="QCB98" s="5"/>
      <c r="QCC98" s="8"/>
      <c r="QCD98" s="10"/>
      <c r="QCE98" s="68"/>
      <c r="QCF98" s="20"/>
      <c r="QCG98" s="57"/>
      <c r="QCH98" s="21"/>
      <c r="QCI98" s="22"/>
      <c r="QCJ98" s="3"/>
      <c r="QCK98" s="5"/>
      <c r="QCL98" s="5"/>
      <c r="QCM98" s="8"/>
      <c r="QCN98" s="10"/>
      <c r="QCO98" s="68"/>
      <c r="QCP98" s="20"/>
      <c r="QCQ98" s="57"/>
      <c r="QCR98" s="21"/>
      <c r="QCS98" s="22"/>
      <c r="QCT98" s="3"/>
      <c r="QCU98" s="5"/>
      <c r="QCV98" s="5"/>
      <c r="QCW98" s="8"/>
      <c r="QCX98" s="10"/>
      <c r="QCY98" s="68"/>
      <c r="QCZ98" s="20"/>
      <c r="QDA98" s="57"/>
      <c r="QDB98" s="21"/>
      <c r="QDC98" s="22"/>
      <c r="QDD98" s="3"/>
      <c r="QDE98" s="5"/>
      <c r="QDF98" s="5"/>
      <c r="QDG98" s="8"/>
      <c r="QDH98" s="10"/>
      <c r="QDI98" s="68"/>
      <c r="QDJ98" s="20"/>
      <c r="QDK98" s="57"/>
      <c r="QDL98" s="21"/>
      <c r="QDM98" s="22"/>
      <c r="QDN98" s="3"/>
      <c r="QDO98" s="5"/>
      <c r="QDP98" s="5"/>
      <c r="QDQ98" s="8"/>
      <c r="QDR98" s="10"/>
      <c r="QDS98" s="68"/>
      <c r="QDT98" s="20"/>
      <c r="QDU98" s="57"/>
      <c r="QDV98" s="21"/>
      <c r="QDW98" s="22"/>
      <c r="QDX98" s="3"/>
      <c r="QDY98" s="5"/>
      <c r="QDZ98" s="5"/>
      <c r="QEA98" s="8"/>
      <c r="QEB98" s="10"/>
      <c r="QEC98" s="68"/>
      <c r="QED98" s="20"/>
      <c r="QEE98" s="57"/>
      <c r="QEF98" s="21"/>
      <c r="QEG98" s="22"/>
      <c r="QEH98" s="3"/>
      <c r="QEI98" s="5"/>
      <c r="QEJ98" s="5"/>
      <c r="QEK98" s="8"/>
      <c r="QEL98" s="10"/>
      <c r="QEM98" s="68"/>
      <c r="QEN98" s="20"/>
      <c r="QEO98" s="57"/>
      <c r="QEP98" s="21"/>
      <c r="QEQ98" s="22"/>
      <c r="QER98" s="3"/>
      <c r="QES98" s="5"/>
      <c r="QET98" s="5"/>
      <c r="QEU98" s="8"/>
      <c r="QEV98" s="10"/>
      <c r="QEW98" s="68"/>
      <c r="QEX98" s="20"/>
      <c r="QEY98" s="57"/>
      <c r="QEZ98" s="21"/>
      <c r="QFA98" s="22"/>
      <c r="QFB98" s="3"/>
      <c r="QFC98" s="5"/>
      <c r="QFD98" s="5"/>
      <c r="QFE98" s="8"/>
      <c r="QFF98" s="10"/>
      <c r="QFG98" s="68"/>
      <c r="QFH98" s="20"/>
      <c r="QFI98" s="57"/>
      <c r="QFJ98" s="21"/>
      <c r="QFK98" s="22"/>
      <c r="QFL98" s="3"/>
      <c r="QFM98" s="5"/>
      <c r="QFN98" s="5"/>
      <c r="QFO98" s="8"/>
      <c r="QFP98" s="10"/>
      <c r="QFQ98" s="68"/>
      <c r="QFR98" s="20"/>
      <c r="QFS98" s="57"/>
      <c r="QFT98" s="21"/>
      <c r="QFU98" s="22"/>
      <c r="QFV98" s="3"/>
      <c r="QFW98" s="5"/>
      <c r="QFX98" s="5"/>
      <c r="QFY98" s="8"/>
      <c r="QFZ98" s="10"/>
      <c r="QGA98" s="68"/>
      <c r="QGB98" s="20"/>
      <c r="QGC98" s="57"/>
      <c r="QGD98" s="21"/>
      <c r="QGE98" s="22"/>
      <c r="QGF98" s="3"/>
      <c r="QGG98" s="5"/>
      <c r="QGH98" s="5"/>
      <c r="QGI98" s="8"/>
      <c r="QGJ98" s="10"/>
      <c r="QGK98" s="68"/>
      <c r="QGL98" s="20"/>
      <c r="QGM98" s="57"/>
      <c r="QGN98" s="21"/>
      <c r="QGO98" s="22"/>
      <c r="QGP98" s="3"/>
      <c r="QGQ98" s="5"/>
      <c r="QGR98" s="5"/>
      <c r="QGS98" s="8"/>
      <c r="QGT98" s="10"/>
      <c r="QGU98" s="68"/>
      <c r="QGV98" s="20"/>
      <c r="QGW98" s="57"/>
      <c r="QGX98" s="21"/>
      <c r="QGY98" s="22"/>
      <c r="QGZ98" s="3"/>
      <c r="QHA98" s="5"/>
      <c r="QHB98" s="5"/>
      <c r="QHC98" s="8"/>
      <c r="QHD98" s="10"/>
      <c r="QHE98" s="68"/>
      <c r="QHF98" s="20"/>
      <c r="QHG98" s="57"/>
      <c r="QHH98" s="21"/>
      <c r="QHI98" s="22"/>
      <c r="QHJ98" s="3"/>
      <c r="QHK98" s="5"/>
      <c r="QHL98" s="5"/>
      <c r="QHM98" s="8"/>
      <c r="QHN98" s="10"/>
      <c r="QHO98" s="68"/>
      <c r="QHP98" s="20"/>
      <c r="QHQ98" s="57"/>
      <c r="QHR98" s="21"/>
      <c r="QHS98" s="22"/>
      <c r="QHT98" s="3"/>
      <c r="QHU98" s="5"/>
      <c r="QHV98" s="5"/>
      <c r="QHW98" s="8"/>
      <c r="QHX98" s="10"/>
      <c r="QHY98" s="68"/>
      <c r="QHZ98" s="20"/>
      <c r="QIA98" s="57"/>
      <c r="QIB98" s="21"/>
      <c r="QIC98" s="22"/>
      <c r="QID98" s="3"/>
      <c r="QIE98" s="5"/>
      <c r="QIF98" s="5"/>
      <c r="QIG98" s="8"/>
      <c r="QIH98" s="10"/>
      <c r="QII98" s="68"/>
      <c r="QIJ98" s="20"/>
      <c r="QIK98" s="57"/>
      <c r="QIL98" s="21"/>
      <c r="QIM98" s="22"/>
      <c r="QIN98" s="3"/>
      <c r="QIO98" s="5"/>
      <c r="QIP98" s="5"/>
      <c r="QIQ98" s="8"/>
      <c r="QIR98" s="10"/>
      <c r="QIS98" s="68"/>
      <c r="QIT98" s="20"/>
      <c r="QIU98" s="57"/>
      <c r="QIV98" s="21"/>
      <c r="QIW98" s="22"/>
      <c r="QIX98" s="3"/>
      <c r="QIY98" s="5"/>
      <c r="QIZ98" s="5"/>
      <c r="QJA98" s="8"/>
      <c r="QJB98" s="10"/>
      <c r="QJC98" s="68"/>
      <c r="QJD98" s="20"/>
      <c r="QJE98" s="57"/>
      <c r="QJF98" s="21"/>
      <c r="QJG98" s="22"/>
      <c r="QJH98" s="3"/>
      <c r="QJI98" s="5"/>
      <c r="QJJ98" s="5"/>
      <c r="QJK98" s="8"/>
      <c r="QJL98" s="10"/>
      <c r="QJM98" s="68"/>
      <c r="QJN98" s="20"/>
      <c r="QJO98" s="57"/>
      <c r="QJP98" s="21"/>
      <c r="QJQ98" s="22"/>
      <c r="QJR98" s="3"/>
      <c r="QJS98" s="5"/>
      <c r="QJT98" s="5"/>
      <c r="QJU98" s="8"/>
      <c r="QJV98" s="10"/>
      <c r="QJW98" s="68"/>
      <c r="QJX98" s="20"/>
      <c r="QJY98" s="57"/>
      <c r="QJZ98" s="21"/>
      <c r="QKA98" s="22"/>
      <c r="QKB98" s="3"/>
      <c r="QKC98" s="5"/>
      <c r="QKD98" s="5"/>
      <c r="QKE98" s="8"/>
      <c r="QKF98" s="10"/>
      <c r="QKG98" s="68"/>
      <c r="QKH98" s="20"/>
      <c r="QKI98" s="57"/>
      <c r="QKJ98" s="21"/>
      <c r="QKK98" s="22"/>
      <c r="QKL98" s="3"/>
      <c r="QKM98" s="5"/>
      <c r="QKN98" s="5"/>
      <c r="QKO98" s="8"/>
      <c r="QKP98" s="10"/>
      <c r="QKQ98" s="68"/>
      <c r="QKR98" s="20"/>
      <c r="QKS98" s="57"/>
      <c r="QKT98" s="21"/>
      <c r="QKU98" s="22"/>
      <c r="QKV98" s="3"/>
      <c r="QKW98" s="5"/>
      <c r="QKX98" s="5"/>
      <c r="QKY98" s="8"/>
      <c r="QKZ98" s="10"/>
      <c r="QLA98" s="68"/>
      <c r="QLB98" s="20"/>
      <c r="QLC98" s="57"/>
      <c r="QLD98" s="21"/>
      <c r="QLE98" s="22"/>
      <c r="QLF98" s="3"/>
      <c r="QLG98" s="5"/>
      <c r="QLH98" s="5"/>
      <c r="QLI98" s="8"/>
      <c r="QLJ98" s="10"/>
      <c r="QLK98" s="68"/>
      <c r="QLL98" s="20"/>
      <c r="QLM98" s="57"/>
      <c r="QLN98" s="21"/>
      <c r="QLO98" s="22"/>
      <c r="QLP98" s="3"/>
      <c r="QLQ98" s="5"/>
      <c r="QLR98" s="5"/>
      <c r="QLS98" s="8"/>
      <c r="QLT98" s="10"/>
      <c r="QLU98" s="68"/>
      <c r="QLV98" s="20"/>
      <c r="QLW98" s="57"/>
      <c r="QLX98" s="21"/>
      <c r="QLY98" s="22"/>
      <c r="QLZ98" s="3"/>
      <c r="QMA98" s="5"/>
      <c r="QMB98" s="5"/>
      <c r="QMC98" s="8"/>
      <c r="QMD98" s="10"/>
      <c r="QME98" s="68"/>
      <c r="QMF98" s="20"/>
      <c r="QMG98" s="57"/>
      <c r="QMH98" s="21"/>
      <c r="QMI98" s="22"/>
      <c r="QMJ98" s="3"/>
      <c r="QMK98" s="5"/>
      <c r="QML98" s="5"/>
      <c r="QMM98" s="8"/>
      <c r="QMN98" s="10"/>
      <c r="QMO98" s="68"/>
      <c r="QMP98" s="20"/>
      <c r="QMQ98" s="57"/>
      <c r="QMR98" s="21"/>
      <c r="QMS98" s="22"/>
      <c r="QMT98" s="3"/>
      <c r="QMU98" s="5"/>
      <c r="QMV98" s="5"/>
      <c r="QMW98" s="8"/>
      <c r="QMX98" s="10"/>
      <c r="QMY98" s="68"/>
      <c r="QMZ98" s="20"/>
      <c r="QNA98" s="57"/>
      <c r="QNB98" s="21"/>
      <c r="QNC98" s="22"/>
      <c r="QND98" s="3"/>
      <c r="QNE98" s="5"/>
      <c r="QNF98" s="5"/>
      <c r="QNG98" s="8"/>
      <c r="QNH98" s="10"/>
      <c r="QNI98" s="68"/>
      <c r="QNJ98" s="20"/>
      <c r="QNK98" s="57"/>
      <c r="QNL98" s="21"/>
      <c r="QNM98" s="22"/>
      <c r="QNN98" s="3"/>
      <c r="QNO98" s="5"/>
      <c r="QNP98" s="5"/>
      <c r="QNQ98" s="8"/>
      <c r="QNR98" s="10"/>
      <c r="QNS98" s="68"/>
      <c r="QNT98" s="20"/>
      <c r="QNU98" s="57"/>
      <c r="QNV98" s="21"/>
      <c r="QNW98" s="22"/>
      <c r="QNX98" s="3"/>
      <c r="QNY98" s="5"/>
      <c r="QNZ98" s="5"/>
      <c r="QOA98" s="8"/>
      <c r="QOB98" s="10"/>
      <c r="QOC98" s="68"/>
      <c r="QOD98" s="20"/>
      <c r="QOE98" s="57"/>
      <c r="QOF98" s="21"/>
      <c r="QOG98" s="22"/>
      <c r="QOH98" s="3"/>
      <c r="QOI98" s="5"/>
      <c r="QOJ98" s="5"/>
      <c r="QOK98" s="8"/>
      <c r="QOL98" s="10"/>
      <c r="QOM98" s="68"/>
      <c r="QON98" s="20"/>
      <c r="QOO98" s="57"/>
      <c r="QOP98" s="21"/>
      <c r="QOQ98" s="22"/>
      <c r="QOR98" s="3"/>
      <c r="QOS98" s="5"/>
      <c r="QOT98" s="5"/>
      <c r="QOU98" s="8"/>
      <c r="QOV98" s="10"/>
      <c r="QOW98" s="68"/>
      <c r="QOX98" s="20"/>
      <c r="QOY98" s="57"/>
      <c r="QOZ98" s="21"/>
      <c r="QPA98" s="22"/>
      <c r="QPB98" s="3"/>
      <c r="QPC98" s="5"/>
      <c r="QPD98" s="5"/>
      <c r="QPE98" s="8"/>
      <c r="QPF98" s="10"/>
      <c r="QPG98" s="68"/>
      <c r="QPH98" s="20"/>
      <c r="QPI98" s="57"/>
      <c r="QPJ98" s="21"/>
      <c r="QPK98" s="22"/>
      <c r="QPL98" s="3"/>
      <c r="QPM98" s="5"/>
      <c r="QPN98" s="5"/>
      <c r="QPO98" s="8"/>
      <c r="QPP98" s="10"/>
      <c r="QPQ98" s="68"/>
      <c r="QPR98" s="20"/>
      <c r="QPS98" s="57"/>
      <c r="QPT98" s="21"/>
      <c r="QPU98" s="22"/>
      <c r="QPV98" s="3"/>
      <c r="QPW98" s="5"/>
      <c r="QPX98" s="5"/>
      <c r="QPY98" s="8"/>
      <c r="QPZ98" s="10"/>
      <c r="QQA98" s="68"/>
      <c r="QQB98" s="20"/>
      <c r="QQC98" s="57"/>
      <c r="QQD98" s="21"/>
      <c r="QQE98" s="22"/>
      <c r="QQF98" s="3"/>
      <c r="QQG98" s="5"/>
      <c r="QQH98" s="5"/>
      <c r="QQI98" s="8"/>
      <c r="QQJ98" s="10"/>
      <c r="QQK98" s="68"/>
      <c r="QQL98" s="20"/>
      <c r="QQM98" s="57"/>
      <c r="QQN98" s="21"/>
      <c r="QQO98" s="22"/>
      <c r="QQP98" s="3"/>
      <c r="QQQ98" s="5"/>
      <c r="QQR98" s="5"/>
      <c r="QQS98" s="8"/>
      <c r="QQT98" s="10"/>
      <c r="QQU98" s="68"/>
      <c r="QQV98" s="20"/>
      <c r="QQW98" s="57"/>
      <c r="QQX98" s="21"/>
      <c r="QQY98" s="22"/>
      <c r="QQZ98" s="3"/>
      <c r="QRA98" s="5"/>
      <c r="QRB98" s="5"/>
      <c r="QRC98" s="8"/>
      <c r="QRD98" s="10"/>
      <c r="QRE98" s="68"/>
      <c r="QRF98" s="20"/>
      <c r="QRG98" s="57"/>
      <c r="QRH98" s="21"/>
      <c r="QRI98" s="22"/>
      <c r="QRJ98" s="3"/>
      <c r="QRK98" s="5"/>
      <c r="QRL98" s="5"/>
      <c r="QRM98" s="8"/>
      <c r="QRN98" s="10"/>
      <c r="QRO98" s="68"/>
      <c r="QRP98" s="20"/>
      <c r="QRQ98" s="57"/>
      <c r="QRR98" s="21"/>
      <c r="QRS98" s="22"/>
      <c r="QRT98" s="3"/>
      <c r="QRU98" s="5"/>
      <c r="QRV98" s="5"/>
      <c r="QRW98" s="8"/>
      <c r="QRX98" s="10"/>
      <c r="QRY98" s="68"/>
      <c r="QRZ98" s="20"/>
      <c r="QSA98" s="57"/>
      <c r="QSB98" s="21"/>
      <c r="QSC98" s="22"/>
      <c r="QSD98" s="3"/>
      <c r="QSE98" s="5"/>
      <c r="QSF98" s="5"/>
      <c r="QSG98" s="8"/>
      <c r="QSH98" s="10"/>
      <c r="QSI98" s="68"/>
      <c r="QSJ98" s="20"/>
      <c r="QSK98" s="57"/>
      <c r="QSL98" s="21"/>
      <c r="QSM98" s="22"/>
      <c r="QSN98" s="3"/>
      <c r="QSO98" s="5"/>
      <c r="QSP98" s="5"/>
      <c r="QSQ98" s="8"/>
      <c r="QSR98" s="10"/>
      <c r="QSS98" s="68"/>
      <c r="QST98" s="20"/>
      <c r="QSU98" s="57"/>
      <c r="QSV98" s="21"/>
      <c r="QSW98" s="22"/>
      <c r="QSX98" s="3"/>
      <c r="QSY98" s="5"/>
      <c r="QSZ98" s="5"/>
      <c r="QTA98" s="8"/>
      <c r="QTB98" s="10"/>
      <c r="QTC98" s="68"/>
      <c r="QTD98" s="20"/>
      <c r="QTE98" s="57"/>
      <c r="QTF98" s="21"/>
      <c r="QTG98" s="22"/>
      <c r="QTH98" s="3"/>
      <c r="QTI98" s="5"/>
      <c r="QTJ98" s="5"/>
      <c r="QTK98" s="8"/>
      <c r="QTL98" s="10"/>
      <c r="QTM98" s="68"/>
      <c r="QTN98" s="20"/>
      <c r="QTO98" s="57"/>
      <c r="QTP98" s="21"/>
      <c r="QTQ98" s="22"/>
      <c r="QTR98" s="3"/>
      <c r="QTS98" s="5"/>
      <c r="QTT98" s="5"/>
      <c r="QTU98" s="8"/>
      <c r="QTV98" s="10"/>
      <c r="QTW98" s="68"/>
      <c r="QTX98" s="20"/>
      <c r="QTY98" s="57"/>
      <c r="QTZ98" s="21"/>
      <c r="QUA98" s="22"/>
      <c r="QUB98" s="3"/>
      <c r="QUC98" s="5"/>
      <c r="QUD98" s="5"/>
      <c r="QUE98" s="8"/>
      <c r="QUF98" s="10"/>
      <c r="QUG98" s="68"/>
      <c r="QUH98" s="20"/>
      <c r="QUI98" s="57"/>
      <c r="QUJ98" s="21"/>
      <c r="QUK98" s="22"/>
      <c r="QUL98" s="3"/>
      <c r="QUM98" s="5"/>
      <c r="QUN98" s="5"/>
      <c r="QUO98" s="8"/>
      <c r="QUP98" s="10"/>
      <c r="QUQ98" s="68"/>
      <c r="QUR98" s="20"/>
      <c r="QUS98" s="57"/>
      <c r="QUT98" s="21"/>
      <c r="QUU98" s="22"/>
      <c r="QUV98" s="3"/>
      <c r="QUW98" s="5"/>
      <c r="QUX98" s="5"/>
      <c r="QUY98" s="8"/>
      <c r="QUZ98" s="10"/>
      <c r="QVA98" s="68"/>
      <c r="QVB98" s="20"/>
      <c r="QVC98" s="57"/>
      <c r="QVD98" s="21"/>
      <c r="QVE98" s="22"/>
      <c r="QVF98" s="3"/>
      <c r="QVG98" s="5"/>
      <c r="QVH98" s="5"/>
      <c r="QVI98" s="8"/>
      <c r="QVJ98" s="10"/>
      <c r="QVK98" s="68"/>
      <c r="QVL98" s="20"/>
      <c r="QVM98" s="57"/>
      <c r="QVN98" s="21"/>
      <c r="QVO98" s="22"/>
      <c r="QVP98" s="3"/>
      <c r="QVQ98" s="5"/>
      <c r="QVR98" s="5"/>
      <c r="QVS98" s="8"/>
      <c r="QVT98" s="10"/>
      <c r="QVU98" s="68"/>
      <c r="QVV98" s="20"/>
      <c r="QVW98" s="57"/>
      <c r="QVX98" s="21"/>
      <c r="QVY98" s="22"/>
      <c r="QVZ98" s="3"/>
      <c r="QWA98" s="5"/>
      <c r="QWB98" s="5"/>
      <c r="QWC98" s="8"/>
      <c r="QWD98" s="10"/>
      <c r="QWE98" s="68"/>
      <c r="QWF98" s="20"/>
      <c r="QWG98" s="57"/>
      <c r="QWH98" s="21"/>
      <c r="QWI98" s="22"/>
      <c r="QWJ98" s="3"/>
      <c r="QWK98" s="5"/>
      <c r="QWL98" s="5"/>
      <c r="QWM98" s="8"/>
      <c r="QWN98" s="10"/>
      <c r="QWO98" s="68"/>
      <c r="QWP98" s="20"/>
      <c r="QWQ98" s="57"/>
      <c r="QWR98" s="21"/>
      <c r="QWS98" s="22"/>
      <c r="QWT98" s="3"/>
      <c r="QWU98" s="5"/>
      <c r="QWV98" s="5"/>
      <c r="QWW98" s="8"/>
      <c r="QWX98" s="10"/>
      <c r="QWY98" s="68"/>
      <c r="QWZ98" s="20"/>
      <c r="QXA98" s="57"/>
      <c r="QXB98" s="21"/>
      <c r="QXC98" s="22"/>
      <c r="QXD98" s="3"/>
      <c r="QXE98" s="5"/>
      <c r="QXF98" s="5"/>
      <c r="QXG98" s="8"/>
      <c r="QXH98" s="10"/>
      <c r="QXI98" s="68"/>
      <c r="QXJ98" s="20"/>
      <c r="QXK98" s="57"/>
      <c r="QXL98" s="21"/>
      <c r="QXM98" s="22"/>
      <c r="QXN98" s="3"/>
      <c r="QXO98" s="5"/>
      <c r="QXP98" s="5"/>
      <c r="QXQ98" s="8"/>
      <c r="QXR98" s="10"/>
      <c r="QXS98" s="68"/>
      <c r="QXT98" s="20"/>
      <c r="QXU98" s="57"/>
      <c r="QXV98" s="21"/>
      <c r="QXW98" s="22"/>
      <c r="QXX98" s="3"/>
      <c r="QXY98" s="5"/>
      <c r="QXZ98" s="5"/>
      <c r="QYA98" s="8"/>
      <c r="QYB98" s="10"/>
      <c r="QYC98" s="68"/>
      <c r="QYD98" s="20"/>
      <c r="QYE98" s="57"/>
      <c r="QYF98" s="21"/>
      <c r="QYG98" s="22"/>
      <c r="QYH98" s="3"/>
      <c r="QYI98" s="5"/>
      <c r="QYJ98" s="5"/>
      <c r="QYK98" s="8"/>
      <c r="QYL98" s="10"/>
      <c r="QYM98" s="68"/>
      <c r="QYN98" s="20"/>
      <c r="QYO98" s="57"/>
      <c r="QYP98" s="21"/>
      <c r="QYQ98" s="22"/>
      <c r="QYR98" s="3"/>
      <c r="QYS98" s="5"/>
      <c r="QYT98" s="5"/>
      <c r="QYU98" s="8"/>
      <c r="QYV98" s="10"/>
      <c r="QYW98" s="68"/>
      <c r="QYX98" s="20"/>
      <c r="QYY98" s="57"/>
      <c r="QYZ98" s="21"/>
      <c r="QZA98" s="22"/>
      <c r="QZB98" s="3"/>
      <c r="QZC98" s="5"/>
      <c r="QZD98" s="5"/>
      <c r="QZE98" s="8"/>
      <c r="QZF98" s="10"/>
      <c r="QZG98" s="68"/>
      <c r="QZH98" s="20"/>
      <c r="QZI98" s="57"/>
      <c r="QZJ98" s="21"/>
      <c r="QZK98" s="22"/>
      <c r="QZL98" s="3"/>
      <c r="QZM98" s="5"/>
      <c r="QZN98" s="5"/>
      <c r="QZO98" s="8"/>
      <c r="QZP98" s="10"/>
      <c r="QZQ98" s="68"/>
      <c r="QZR98" s="20"/>
      <c r="QZS98" s="57"/>
      <c r="QZT98" s="21"/>
      <c r="QZU98" s="22"/>
      <c r="QZV98" s="3"/>
      <c r="QZW98" s="5"/>
      <c r="QZX98" s="5"/>
      <c r="QZY98" s="8"/>
      <c r="QZZ98" s="10"/>
      <c r="RAA98" s="68"/>
      <c r="RAB98" s="20"/>
      <c r="RAC98" s="57"/>
      <c r="RAD98" s="21"/>
      <c r="RAE98" s="22"/>
      <c r="RAF98" s="3"/>
      <c r="RAG98" s="5"/>
      <c r="RAH98" s="5"/>
      <c r="RAI98" s="8"/>
      <c r="RAJ98" s="10"/>
      <c r="RAK98" s="68"/>
      <c r="RAL98" s="20"/>
      <c r="RAM98" s="57"/>
      <c r="RAN98" s="21"/>
      <c r="RAO98" s="22"/>
      <c r="RAP98" s="3"/>
      <c r="RAQ98" s="5"/>
      <c r="RAR98" s="5"/>
      <c r="RAS98" s="8"/>
      <c r="RAT98" s="10"/>
      <c r="RAU98" s="68"/>
      <c r="RAV98" s="20"/>
      <c r="RAW98" s="57"/>
      <c r="RAX98" s="21"/>
      <c r="RAY98" s="22"/>
      <c r="RAZ98" s="3"/>
      <c r="RBA98" s="5"/>
      <c r="RBB98" s="5"/>
      <c r="RBC98" s="8"/>
      <c r="RBD98" s="10"/>
      <c r="RBE98" s="68"/>
      <c r="RBF98" s="20"/>
      <c r="RBG98" s="57"/>
      <c r="RBH98" s="21"/>
      <c r="RBI98" s="22"/>
      <c r="RBJ98" s="3"/>
      <c r="RBK98" s="5"/>
      <c r="RBL98" s="5"/>
      <c r="RBM98" s="8"/>
      <c r="RBN98" s="10"/>
      <c r="RBO98" s="68"/>
      <c r="RBP98" s="20"/>
      <c r="RBQ98" s="57"/>
      <c r="RBR98" s="21"/>
      <c r="RBS98" s="22"/>
      <c r="RBT98" s="3"/>
      <c r="RBU98" s="5"/>
      <c r="RBV98" s="5"/>
      <c r="RBW98" s="8"/>
      <c r="RBX98" s="10"/>
      <c r="RBY98" s="68"/>
      <c r="RBZ98" s="20"/>
      <c r="RCA98" s="57"/>
      <c r="RCB98" s="21"/>
      <c r="RCC98" s="22"/>
      <c r="RCD98" s="3"/>
      <c r="RCE98" s="5"/>
      <c r="RCF98" s="5"/>
      <c r="RCG98" s="8"/>
      <c r="RCH98" s="10"/>
      <c r="RCI98" s="68"/>
      <c r="RCJ98" s="20"/>
      <c r="RCK98" s="57"/>
      <c r="RCL98" s="21"/>
      <c r="RCM98" s="22"/>
      <c r="RCN98" s="3"/>
      <c r="RCO98" s="5"/>
      <c r="RCP98" s="5"/>
      <c r="RCQ98" s="8"/>
      <c r="RCR98" s="10"/>
      <c r="RCS98" s="68"/>
      <c r="RCT98" s="20"/>
      <c r="RCU98" s="57"/>
      <c r="RCV98" s="21"/>
      <c r="RCW98" s="22"/>
      <c r="RCX98" s="3"/>
      <c r="RCY98" s="5"/>
      <c r="RCZ98" s="5"/>
      <c r="RDA98" s="8"/>
      <c r="RDB98" s="10"/>
      <c r="RDC98" s="68"/>
      <c r="RDD98" s="20"/>
      <c r="RDE98" s="57"/>
      <c r="RDF98" s="21"/>
      <c r="RDG98" s="22"/>
      <c r="RDH98" s="3"/>
      <c r="RDI98" s="5"/>
      <c r="RDJ98" s="5"/>
      <c r="RDK98" s="8"/>
      <c r="RDL98" s="10"/>
      <c r="RDM98" s="68"/>
      <c r="RDN98" s="20"/>
      <c r="RDO98" s="57"/>
      <c r="RDP98" s="21"/>
      <c r="RDQ98" s="22"/>
      <c r="RDR98" s="3"/>
      <c r="RDS98" s="5"/>
      <c r="RDT98" s="5"/>
      <c r="RDU98" s="8"/>
      <c r="RDV98" s="10"/>
      <c r="RDW98" s="68"/>
      <c r="RDX98" s="20"/>
      <c r="RDY98" s="57"/>
      <c r="RDZ98" s="21"/>
      <c r="REA98" s="22"/>
      <c r="REB98" s="3"/>
      <c r="REC98" s="5"/>
      <c r="RED98" s="5"/>
      <c r="REE98" s="8"/>
      <c r="REF98" s="10"/>
      <c r="REG98" s="68"/>
      <c r="REH98" s="20"/>
      <c r="REI98" s="57"/>
      <c r="REJ98" s="21"/>
      <c r="REK98" s="22"/>
      <c r="REL98" s="3"/>
      <c r="REM98" s="5"/>
      <c r="REN98" s="5"/>
      <c r="REO98" s="8"/>
      <c r="REP98" s="10"/>
      <c r="REQ98" s="68"/>
      <c r="RER98" s="20"/>
      <c r="RES98" s="57"/>
      <c r="RET98" s="21"/>
      <c r="REU98" s="22"/>
      <c r="REV98" s="3"/>
      <c r="REW98" s="5"/>
      <c r="REX98" s="5"/>
      <c r="REY98" s="8"/>
      <c r="REZ98" s="10"/>
      <c r="RFA98" s="68"/>
      <c r="RFB98" s="20"/>
      <c r="RFC98" s="57"/>
      <c r="RFD98" s="21"/>
      <c r="RFE98" s="22"/>
      <c r="RFF98" s="3"/>
      <c r="RFG98" s="5"/>
      <c r="RFH98" s="5"/>
      <c r="RFI98" s="8"/>
      <c r="RFJ98" s="10"/>
      <c r="RFK98" s="68"/>
      <c r="RFL98" s="20"/>
      <c r="RFM98" s="57"/>
      <c r="RFN98" s="21"/>
      <c r="RFO98" s="22"/>
      <c r="RFP98" s="3"/>
      <c r="RFQ98" s="5"/>
      <c r="RFR98" s="5"/>
      <c r="RFS98" s="8"/>
      <c r="RFT98" s="10"/>
      <c r="RFU98" s="68"/>
      <c r="RFV98" s="20"/>
      <c r="RFW98" s="57"/>
      <c r="RFX98" s="21"/>
      <c r="RFY98" s="22"/>
      <c r="RFZ98" s="3"/>
      <c r="RGA98" s="5"/>
      <c r="RGB98" s="5"/>
      <c r="RGC98" s="8"/>
      <c r="RGD98" s="10"/>
      <c r="RGE98" s="68"/>
      <c r="RGF98" s="20"/>
      <c r="RGG98" s="57"/>
      <c r="RGH98" s="21"/>
      <c r="RGI98" s="22"/>
      <c r="RGJ98" s="3"/>
      <c r="RGK98" s="5"/>
      <c r="RGL98" s="5"/>
      <c r="RGM98" s="8"/>
      <c r="RGN98" s="10"/>
      <c r="RGO98" s="68"/>
      <c r="RGP98" s="20"/>
      <c r="RGQ98" s="57"/>
      <c r="RGR98" s="21"/>
      <c r="RGS98" s="22"/>
      <c r="RGT98" s="3"/>
      <c r="RGU98" s="5"/>
      <c r="RGV98" s="5"/>
      <c r="RGW98" s="8"/>
      <c r="RGX98" s="10"/>
      <c r="RGY98" s="68"/>
      <c r="RGZ98" s="20"/>
      <c r="RHA98" s="57"/>
      <c r="RHB98" s="21"/>
      <c r="RHC98" s="22"/>
      <c r="RHD98" s="3"/>
      <c r="RHE98" s="5"/>
      <c r="RHF98" s="5"/>
      <c r="RHG98" s="8"/>
      <c r="RHH98" s="10"/>
      <c r="RHI98" s="68"/>
      <c r="RHJ98" s="20"/>
      <c r="RHK98" s="57"/>
      <c r="RHL98" s="21"/>
      <c r="RHM98" s="22"/>
      <c r="RHN98" s="3"/>
      <c r="RHO98" s="5"/>
      <c r="RHP98" s="5"/>
      <c r="RHQ98" s="8"/>
      <c r="RHR98" s="10"/>
      <c r="RHS98" s="68"/>
      <c r="RHT98" s="20"/>
      <c r="RHU98" s="57"/>
      <c r="RHV98" s="21"/>
      <c r="RHW98" s="22"/>
      <c r="RHX98" s="3"/>
      <c r="RHY98" s="5"/>
      <c r="RHZ98" s="5"/>
      <c r="RIA98" s="8"/>
      <c r="RIB98" s="10"/>
      <c r="RIC98" s="68"/>
      <c r="RID98" s="20"/>
      <c r="RIE98" s="57"/>
      <c r="RIF98" s="21"/>
      <c r="RIG98" s="22"/>
      <c r="RIH98" s="3"/>
      <c r="RII98" s="5"/>
      <c r="RIJ98" s="5"/>
      <c r="RIK98" s="8"/>
      <c r="RIL98" s="10"/>
      <c r="RIM98" s="68"/>
      <c r="RIN98" s="20"/>
      <c r="RIO98" s="57"/>
      <c r="RIP98" s="21"/>
      <c r="RIQ98" s="22"/>
      <c r="RIR98" s="3"/>
      <c r="RIS98" s="5"/>
      <c r="RIT98" s="5"/>
      <c r="RIU98" s="8"/>
      <c r="RIV98" s="10"/>
      <c r="RIW98" s="68"/>
      <c r="RIX98" s="20"/>
      <c r="RIY98" s="57"/>
      <c r="RIZ98" s="21"/>
      <c r="RJA98" s="22"/>
      <c r="RJB98" s="3"/>
      <c r="RJC98" s="5"/>
      <c r="RJD98" s="5"/>
      <c r="RJE98" s="8"/>
      <c r="RJF98" s="10"/>
      <c r="RJG98" s="68"/>
      <c r="RJH98" s="20"/>
      <c r="RJI98" s="57"/>
      <c r="RJJ98" s="21"/>
      <c r="RJK98" s="22"/>
      <c r="RJL98" s="3"/>
      <c r="RJM98" s="5"/>
      <c r="RJN98" s="5"/>
      <c r="RJO98" s="8"/>
      <c r="RJP98" s="10"/>
      <c r="RJQ98" s="68"/>
      <c r="RJR98" s="20"/>
      <c r="RJS98" s="57"/>
      <c r="RJT98" s="21"/>
      <c r="RJU98" s="22"/>
      <c r="RJV98" s="3"/>
      <c r="RJW98" s="5"/>
      <c r="RJX98" s="5"/>
      <c r="RJY98" s="8"/>
      <c r="RJZ98" s="10"/>
      <c r="RKA98" s="68"/>
      <c r="RKB98" s="20"/>
      <c r="RKC98" s="57"/>
      <c r="RKD98" s="21"/>
      <c r="RKE98" s="22"/>
      <c r="RKF98" s="3"/>
      <c r="RKG98" s="5"/>
      <c r="RKH98" s="5"/>
      <c r="RKI98" s="8"/>
      <c r="RKJ98" s="10"/>
      <c r="RKK98" s="68"/>
      <c r="RKL98" s="20"/>
      <c r="RKM98" s="57"/>
      <c r="RKN98" s="21"/>
      <c r="RKO98" s="22"/>
      <c r="RKP98" s="3"/>
      <c r="RKQ98" s="5"/>
      <c r="RKR98" s="5"/>
      <c r="RKS98" s="8"/>
      <c r="RKT98" s="10"/>
      <c r="RKU98" s="68"/>
      <c r="RKV98" s="20"/>
      <c r="RKW98" s="57"/>
      <c r="RKX98" s="21"/>
      <c r="RKY98" s="22"/>
      <c r="RKZ98" s="3"/>
      <c r="RLA98" s="5"/>
      <c r="RLB98" s="5"/>
      <c r="RLC98" s="8"/>
      <c r="RLD98" s="10"/>
      <c r="RLE98" s="68"/>
      <c r="RLF98" s="20"/>
      <c r="RLG98" s="57"/>
      <c r="RLH98" s="21"/>
      <c r="RLI98" s="22"/>
      <c r="RLJ98" s="3"/>
      <c r="RLK98" s="5"/>
      <c r="RLL98" s="5"/>
      <c r="RLM98" s="8"/>
      <c r="RLN98" s="10"/>
      <c r="RLO98" s="68"/>
      <c r="RLP98" s="20"/>
      <c r="RLQ98" s="57"/>
      <c r="RLR98" s="21"/>
      <c r="RLS98" s="22"/>
      <c r="RLT98" s="3"/>
      <c r="RLU98" s="5"/>
      <c r="RLV98" s="5"/>
      <c r="RLW98" s="8"/>
      <c r="RLX98" s="10"/>
      <c r="RLY98" s="68"/>
      <c r="RLZ98" s="20"/>
      <c r="RMA98" s="57"/>
      <c r="RMB98" s="21"/>
      <c r="RMC98" s="22"/>
      <c r="RMD98" s="3"/>
      <c r="RME98" s="5"/>
      <c r="RMF98" s="5"/>
      <c r="RMG98" s="8"/>
      <c r="RMH98" s="10"/>
      <c r="RMI98" s="68"/>
      <c r="RMJ98" s="20"/>
      <c r="RMK98" s="57"/>
      <c r="RML98" s="21"/>
      <c r="RMM98" s="22"/>
      <c r="RMN98" s="3"/>
      <c r="RMO98" s="5"/>
      <c r="RMP98" s="5"/>
      <c r="RMQ98" s="8"/>
      <c r="RMR98" s="10"/>
      <c r="RMS98" s="68"/>
      <c r="RMT98" s="20"/>
      <c r="RMU98" s="57"/>
      <c r="RMV98" s="21"/>
      <c r="RMW98" s="22"/>
      <c r="RMX98" s="3"/>
      <c r="RMY98" s="5"/>
      <c r="RMZ98" s="5"/>
      <c r="RNA98" s="8"/>
      <c r="RNB98" s="10"/>
      <c r="RNC98" s="68"/>
      <c r="RND98" s="20"/>
      <c r="RNE98" s="57"/>
      <c r="RNF98" s="21"/>
      <c r="RNG98" s="22"/>
      <c r="RNH98" s="3"/>
      <c r="RNI98" s="5"/>
      <c r="RNJ98" s="5"/>
      <c r="RNK98" s="8"/>
      <c r="RNL98" s="10"/>
      <c r="RNM98" s="68"/>
      <c r="RNN98" s="20"/>
      <c r="RNO98" s="57"/>
      <c r="RNP98" s="21"/>
      <c r="RNQ98" s="22"/>
      <c r="RNR98" s="3"/>
      <c r="RNS98" s="5"/>
      <c r="RNT98" s="5"/>
      <c r="RNU98" s="8"/>
      <c r="RNV98" s="10"/>
      <c r="RNW98" s="68"/>
      <c r="RNX98" s="20"/>
      <c r="RNY98" s="57"/>
      <c r="RNZ98" s="21"/>
      <c r="ROA98" s="22"/>
      <c r="ROB98" s="3"/>
      <c r="ROC98" s="5"/>
      <c r="ROD98" s="5"/>
      <c r="ROE98" s="8"/>
      <c r="ROF98" s="10"/>
      <c r="ROG98" s="68"/>
      <c r="ROH98" s="20"/>
      <c r="ROI98" s="57"/>
      <c r="ROJ98" s="21"/>
      <c r="ROK98" s="22"/>
      <c r="ROL98" s="3"/>
      <c r="ROM98" s="5"/>
      <c r="RON98" s="5"/>
      <c r="ROO98" s="8"/>
      <c r="ROP98" s="10"/>
      <c r="ROQ98" s="68"/>
      <c r="ROR98" s="20"/>
      <c r="ROS98" s="57"/>
      <c r="ROT98" s="21"/>
      <c r="ROU98" s="22"/>
      <c r="ROV98" s="3"/>
      <c r="ROW98" s="5"/>
      <c r="ROX98" s="5"/>
      <c r="ROY98" s="8"/>
      <c r="ROZ98" s="10"/>
      <c r="RPA98" s="68"/>
      <c r="RPB98" s="20"/>
      <c r="RPC98" s="57"/>
      <c r="RPD98" s="21"/>
      <c r="RPE98" s="22"/>
      <c r="RPF98" s="3"/>
      <c r="RPG98" s="5"/>
      <c r="RPH98" s="5"/>
      <c r="RPI98" s="8"/>
      <c r="RPJ98" s="10"/>
      <c r="RPK98" s="68"/>
      <c r="RPL98" s="20"/>
      <c r="RPM98" s="57"/>
      <c r="RPN98" s="21"/>
      <c r="RPO98" s="22"/>
      <c r="RPP98" s="3"/>
      <c r="RPQ98" s="5"/>
      <c r="RPR98" s="5"/>
      <c r="RPS98" s="8"/>
      <c r="RPT98" s="10"/>
      <c r="RPU98" s="68"/>
      <c r="RPV98" s="20"/>
      <c r="RPW98" s="57"/>
      <c r="RPX98" s="21"/>
      <c r="RPY98" s="22"/>
      <c r="RPZ98" s="3"/>
      <c r="RQA98" s="5"/>
      <c r="RQB98" s="5"/>
      <c r="RQC98" s="8"/>
      <c r="RQD98" s="10"/>
      <c r="RQE98" s="68"/>
      <c r="RQF98" s="20"/>
      <c r="RQG98" s="57"/>
      <c r="RQH98" s="21"/>
      <c r="RQI98" s="22"/>
      <c r="RQJ98" s="3"/>
      <c r="RQK98" s="5"/>
      <c r="RQL98" s="5"/>
      <c r="RQM98" s="8"/>
      <c r="RQN98" s="10"/>
      <c r="RQO98" s="68"/>
      <c r="RQP98" s="20"/>
      <c r="RQQ98" s="57"/>
      <c r="RQR98" s="21"/>
      <c r="RQS98" s="22"/>
      <c r="RQT98" s="3"/>
      <c r="RQU98" s="5"/>
      <c r="RQV98" s="5"/>
      <c r="RQW98" s="8"/>
      <c r="RQX98" s="10"/>
      <c r="RQY98" s="68"/>
      <c r="RQZ98" s="20"/>
      <c r="RRA98" s="57"/>
      <c r="RRB98" s="21"/>
      <c r="RRC98" s="22"/>
      <c r="RRD98" s="3"/>
      <c r="RRE98" s="5"/>
      <c r="RRF98" s="5"/>
      <c r="RRG98" s="8"/>
      <c r="RRH98" s="10"/>
      <c r="RRI98" s="68"/>
      <c r="RRJ98" s="20"/>
      <c r="RRK98" s="57"/>
      <c r="RRL98" s="21"/>
      <c r="RRM98" s="22"/>
      <c r="RRN98" s="3"/>
      <c r="RRO98" s="5"/>
      <c r="RRP98" s="5"/>
      <c r="RRQ98" s="8"/>
      <c r="RRR98" s="10"/>
      <c r="RRS98" s="68"/>
      <c r="RRT98" s="20"/>
      <c r="RRU98" s="57"/>
      <c r="RRV98" s="21"/>
      <c r="RRW98" s="22"/>
      <c r="RRX98" s="3"/>
      <c r="RRY98" s="5"/>
      <c r="RRZ98" s="5"/>
      <c r="RSA98" s="8"/>
      <c r="RSB98" s="10"/>
      <c r="RSC98" s="68"/>
      <c r="RSD98" s="20"/>
      <c r="RSE98" s="57"/>
      <c r="RSF98" s="21"/>
      <c r="RSG98" s="22"/>
      <c r="RSH98" s="3"/>
      <c r="RSI98" s="5"/>
      <c r="RSJ98" s="5"/>
      <c r="RSK98" s="8"/>
      <c r="RSL98" s="10"/>
      <c r="RSM98" s="68"/>
      <c r="RSN98" s="20"/>
      <c r="RSO98" s="57"/>
      <c r="RSP98" s="21"/>
      <c r="RSQ98" s="22"/>
      <c r="RSR98" s="3"/>
      <c r="RSS98" s="5"/>
      <c r="RST98" s="5"/>
      <c r="RSU98" s="8"/>
      <c r="RSV98" s="10"/>
      <c r="RSW98" s="68"/>
      <c r="RSX98" s="20"/>
      <c r="RSY98" s="57"/>
      <c r="RSZ98" s="21"/>
      <c r="RTA98" s="22"/>
      <c r="RTB98" s="3"/>
      <c r="RTC98" s="5"/>
      <c r="RTD98" s="5"/>
      <c r="RTE98" s="8"/>
      <c r="RTF98" s="10"/>
      <c r="RTG98" s="68"/>
      <c r="RTH98" s="20"/>
      <c r="RTI98" s="57"/>
      <c r="RTJ98" s="21"/>
      <c r="RTK98" s="22"/>
      <c r="RTL98" s="3"/>
      <c r="RTM98" s="5"/>
      <c r="RTN98" s="5"/>
      <c r="RTO98" s="8"/>
      <c r="RTP98" s="10"/>
      <c r="RTQ98" s="68"/>
      <c r="RTR98" s="20"/>
      <c r="RTS98" s="57"/>
      <c r="RTT98" s="21"/>
      <c r="RTU98" s="22"/>
      <c r="RTV98" s="3"/>
      <c r="RTW98" s="5"/>
      <c r="RTX98" s="5"/>
      <c r="RTY98" s="8"/>
      <c r="RTZ98" s="10"/>
      <c r="RUA98" s="68"/>
      <c r="RUB98" s="20"/>
      <c r="RUC98" s="57"/>
      <c r="RUD98" s="21"/>
      <c r="RUE98" s="22"/>
      <c r="RUF98" s="3"/>
      <c r="RUG98" s="5"/>
      <c r="RUH98" s="5"/>
      <c r="RUI98" s="8"/>
      <c r="RUJ98" s="10"/>
      <c r="RUK98" s="68"/>
      <c r="RUL98" s="20"/>
      <c r="RUM98" s="57"/>
      <c r="RUN98" s="21"/>
      <c r="RUO98" s="22"/>
      <c r="RUP98" s="3"/>
      <c r="RUQ98" s="5"/>
      <c r="RUR98" s="5"/>
      <c r="RUS98" s="8"/>
      <c r="RUT98" s="10"/>
      <c r="RUU98" s="68"/>
      <c r="RUV98" s="20"/>
      <c r="RUW98" s="57"/>
      <c r="RUX98" s="21"/>
      <c r="RUY98" s="22"/>
      <c r="RUZ98" s="3"/>
      <c r="RVA98" s="5"/>
      <c r="RVB98" s="5"/>
      <c r="RVC98" s="8"/>
      <c r="RVD98" s="10"/>
      <c r="RVE98" s="68"/>
      <c r="RVF98" s="20"/>
      <c r="RVG98" s="57"/>
      <c r="RVH98" s="21"/>
      <c r="RVI98" s="22"/>
      <c r="RVJ98" s="3"/>
      <c r="RVK98" s="5"/>
      <c r="RVL98" s="5"/>
      <c r="RVM98" s="8"/>
      <c r="RVN98" s="10"/>
      <c r="RVO98" s="68"/>
      <c r="RVP98" s="20"/>
      <c r="RVQ98" s="57"/>
      <c r="RVR98" s="21"/>
      <c r="RVS98" s="22"/>
      <c r="RVT98" s="3"/>
      <c r="RVU98" s="5"/>
      <c r="RVV98" s="5"/>
      <c r="RVW98" s="8"/>
      <c r="RVX98" s="10"/>
      <c r="RVY98" s="68"/>
      <c r="RVZ98" s="20"/>
      <c r="RWA98" s="57"/>
      <c r="RWB98" s="21"/>
      <c r="RWC98" s="22"/>
      <c r="RWD98" s="3"/>
      <c r="RWE98" s="5"/>
      <c r="RWF98" s="5"/>
      <c r="RWG98" s="8"/>
      <c r="RWH98" s="10"/>
      <c r="RWI98" s="68"/>
      <c r="RWJ98" s="20"/>
      <c r="RWK98" s="57"/>
      <c r="RWL98" s="21"/>
      <c r="RWM98" s="22"/>
      <c r="RWN98" s="3"/>
      <c r="RWO98" s="5"/>
      <c r="RWP98" s="5"/>
      <c r="RWQ98" s="8"/>
      <c r="RWR98" s="10"/>
      <c r="RWS98" s="68"/>
      <c r="RWT98" s="20"/>
      <c r="RWU98" s="57"/>
      <c r="RWV98" s="21"/>
      <c r="RWW98" s="22"/>
      <c r="RWX98" s="3"/>
      <c r="RWY98" s="5"/>
      <c r="RWZ98" s="5"/>
      <c r="RXA98" s="8"/>
      <c r="RXB98" s="10"/>
      <c r="RXC98" s="68"/>
      <c r="RXD98" s="20"/>
      <c r="RXE98" s="57"/>
      <c r="RXF98" s="21"/>
      <c r="RXG98" s="22"/>
      <c r="RXH98" s="3"/>
      <c r="RXI98" s="5"/>
      <c r="RXJ98" s="5"/>
      <c r="RXK98" s="8"/>
      <c r="RXL98" s="10"/>
      <c r="RXM98" s="68"/>
      <c r="RXN98" s="20"/>
      <c r="RXO98" s="57"/>
      <c r="RXP98" s="21"/>
      <c r="RXQ98" s="22"/>
      <c r="RXR98" s="3"/>
      <c r="RXS98" s="5"/>
      <c r="RXT98" s="5"/>
      <c r="RXU98" s="8"/>
      <c r="RXV98" s="10"/>
      <c r="RXW98" s="68"/>
      <c r="RXX98" s="20"/>
      <c r="RXY98" s="57"/>
      <c r="RXZ98" s="21"/>
      <c r="RYA98" s="22"/>
      <c r="RYB98" s="3"/>
      <c r="RYC98" s="5"/>
      <c r="RYD98" s="5"/>
      <c r="RYE98" s="8"/>
      <c r="RYF98" s="10"/>
      <c r="RYG98" s="68"/>
      <c r="RYH98" s="20"/>
      <c r="RYI98" s="57"/>
      <c r="RYJ98" s="21"/>
      <c r="RYK98" s="22"/>
      <c r="RYL98" s="3"/>
      <c r="RYM98" s="5"/>
      <c r="RYN98" s="5"/>
      <c r="RYO98" s="8"/>
      <c r="RYP98" s="10"/>
      <c r="RYQ98" s="68"/>
      <c r="RYR98" s="20"/>
      <c r="RYS98" s="57"/>
      <c r="RYT98" s="21"/>
      <c r="RYU98" s="22"/>
      <c r="RYV98" s="3"/>
      <c r="RYW98" s="5"/>
      <c r="RYX98" s="5"/>
      <c r="RYY98" s="8"/>
      <c r="RYZ98" s="10"/>
      <c r="RZA98" s="68"/>
      <c r="RZB98" s="20"/>
      <c r="RZC98" s="57"/>
      <c r="RZD98" s="21"/>
      <c r="RZE98" s="22"/>
      <c r="RZF98" s="3"/>
      <c r="RZG98" s="5"/>
      <c r="RZH98" s="5"/>
      <c r="RZI98" s="8"/>
      <c r="RZJ98" s="10"/>
      <c r="RZK98" s="68"/>
      <c r="RZL98" s="20"/>
      <c r="RZM98" s="57"/>
      <c r="RZN98" s="21"/>
      <c r="RZO98" s="22"/>
      <c r="RZP98" s="3"/>
      <c r="RZQ98" s="5"/>
      <c r="RZR98" s="5"/>
      <c r="RZS98" s="8"/>
      <c r="RZT98" s="10"/>
      <c r="RZU98" s="68"/>
      <c r="RZV98" s="20"/>
      <c r="RZW98" s="57"/>
      <c r="RZX98" s="21"/>
      <c r="RZY98" s="22"/>
      <c r="RZZ98" s="3"/>
      <c r="SAA98" s="5"/>
      <c r="SAB98" s="5"/>
      <c r="SAC98" s="8"/>
      <c r="SAD98" s="10"/>
      <c r="SAE98" s="68"/>
      <c r="SAF98" s="20"/>
      <c r="SAG98" s="57"/>
      <c r="SAH98" s="21"/>
      <c r="SAI98" s="22"/>
      <c r="SAJ98" s="3"/>
      <c r="SAK98" s="5"/>
      <c r="SAL98" s="5"/>
      <c r="SAM98" s="8"/>
      <c r="SAN98" s="10"/>
      <c r="SAO98" s="68"/>
      <c r="SAP98" s="20"/>
      <c r="SAQ98" s="57"/>
      <c r="SAR98" s="21"/>
      <c r="SAS98" s="22"/>
      <c r="SAT98" s="3"/>
      <c r="SAU98" s="5"/>
      <c r="SAV98" s="5"/>
      <c r="SAW98" s="8"/>
      <c r="SAX98" s="10"/>
      <c r="SAY98" s="68"/>
      <c r="SAZ98" s="20"/>
      <c r="SBA98" s="57"/>
      <c r="SBB98" s="21"/>
      <c r="SBC98" s="22"/>
      <c r="SBD98" s="3"/>
      <c r="SBE98" s="5"/>
      <c r="SBF98" s="5"/>
      <c r="SBG98" s="8"/>
      <c r="SBH98" s="10"/>
      <c r="SBI98" s="68"/>
      <c r="SBJ98" s="20"/>
      <c r="SBK98" s="57"/>
      <c r="SBL98" s="21"/>
      <c r="SBM98" s="22"/>
      <c r="SBN98" s="3"/>
      <c r="SBO98" s="5"/>
      <c r="SBP98" s="5"/>
      <c r="SBQ98" s="8"/>
      <c r="SBR98" s="10"/>
      <c r="SBS98" s="68"/>
      <c r="SBT98" s="20"/>
      <c r="SBU98" s="57"/>
      <c r="SBV98" s="21"/>
      <c r="SBW98" s="22"/>
      <c r="SBX98" s="3"/>
      <c r="SBY98" s="5"/>
      <c r="SBZ98" s="5"/>
      <c r="SCA98" s="8"/>
      <c r="SCB98" s="10"/>
      <c r="SCC98" s="68"/>
      <c r="SCD98" s="20"/>
      <c r="SCE98" s="57"/>
      <c r="SCF98" s="21"/>
      <c r="SCG98" s="22"/>
      <c r="SCH98" s="3"/>
      <c r="SCI98" s="5"/>
      <c r="SCJ98" s="5"/>
      <c r="SCK98" s="8"/>
      <c r="SCL98" s="10"/>
      <c r="SCM98" s="68"/>
      <c r="SCN98" s="20"/>
      <c r="SCO98" s="57"/>
      <c r="SCP98" s="21"/>
      <c r="SCQ98" s="22"/>
      <c r="SCR98" s="3"/>
      <c r="SCS98" s="5"/>
      <c r="SCT98" s="5"/>
      <c r="SCU98" s="8"/>
      <c r="SCV98" s="10"/>
      <c r="SCW98" s="68"/>
      <c r="SCX98" s="20"/>
      <c r="SCY98" s="57"/>
      <c r="SCZ98" s="21"/>
      <c r="SDA98" s="22"/>
      <c r="SDB98" s="3"/>
      <c r="SDC98" s="5"/>
      <c r="SDD98" s="5"/>
      <c r="SDE98" s="8"/>
      <c r="SDF98" s="10"/>
      <c r="SDG98" s="68"/>
      <c r="SDH98" s="20"/>
      <c r="SDI98" s="57"/>
      <c r="SDJ98" s="21"/>
      <c r="SDK98" s="22"/>
      <c r="SDL98" s="3"/>
      <c r="SDM98" s="5"/>
      <c r="SDN98" s="5"/>
      <c r="SDO98" s="8"/>
      <c r="SDP98" s="10"/>
      <c r="SDQ98" s="68"/>
      <c r="SDR98" s="20"/>
      <c r="SDS98" s="57"/>
      <c r="SDT98" s="21"/>
      <c r="SDU98" s="22"/>
      <c r="SDV98" s="3"/>
      <c r="SDW98" s="5"/>
      <c r="SDX98" s="5"/>
      <c r="SDY98" s="8"/>
      <c r="SDZ98" s="10"/>
      <c r="SEA98" s="68"/>
      <c r="SEB98" s="20"/>
      <c r="SEC98" s="57"/>
      <c r="SED98" s="21"/>
      <c r="SEE98" s="22"/>
      <c r="SEF98" s="3"/>
      <c r="SEG98" s="5"/>
      <c r="SEH98" s="5"/>
      <c r="SEI98" s="8"/>
      <c r="SEJ98" s="10"/>
      <c r="SEK98" s="68"/>
      <c r="SEL98" s="20"/>
      <c r="SEM98" s="57"/>
      <c r="SEN98" s="21"/>
      <c r="SEO98" s="22"/>
      <c r="SEP98" s="3"/>
      <c r="SEQ98" s="5"/>
      <c r="SER98" s="5"/>
      <c r="SES98" s="8"/>
      <c r="SET98" s="10"/>
      <c r="SEU98" s="68"/>
      <c r="SEV98" s="20"/>
      <c r="SEW98" s="57"/>
      <c r="SEX98" s="21"/>
      <c r="SEY98" s="22"/>
      <c r="SEZ98" s="3"/>
      <c r="SFA98" s="5"/>
      <c r="SFB98" s="5"/>
      <c r="SFC98" s="8"/>
      <c r="SFD98" s="10"/>
      <c r="SFE98" s="68"/>
      <c r="SFF98" s="20"/>
      <c r="SFG98" s="57"/>
      <c r="SFH98" s="21"/>
      <c r="SFI98" s="22"/>
      <c r="SFJ98" s="3"/>
      <c r="SFK98" s="5"/>
      <c r="SFL98" s="5"/>
      <c r="SFM98" s="8"/>
      <c r="SFN98" s="10"/>
      <c r="SFO98" s="68"/>
      <c r="SFP98" s="20"/>
      <c r="SFQ98" s="57"/>
      <c r="SFR98" s="21"/>
      <c r="SFS98" s="22"/>
      <c r="SFT98" s="3"/>
      <c r="SFU98" s="5"/>
      <c r="SFV98" s="5"/>
      <c r="SFW98" s="8"/>
      <c r="SFX98" s="10"/>
      <c r="SFY98" s="68"/>
      <c r="SFZ98" s="20"/>
      <c r="SGA98" s="57"/>
      <c r="SGB98" s="21"/>
      <c r="SGC98" s="22"/>
      <c r="SGD98" s="3"/>
      <c r="SGE98" s="5"/>
      <c r="SGF98" s="5"/>
      <c r="SGG98" s="8"/>
      <c r="SGH98" s="10"/>
      <c r="SGI98" s="68"/>
      <c r="SGJ98" s="20"/>
      <c r="SGK98" s="57"/>
      <c r="SGL98" s="21"/>
      <c r="SGM98" s="22"/>
      <c r="SGN98" s="3"/>
      <c r="SGO98" s="5"/>
      <c r="SGP98" s="5"/>
      <c r="SGQ98" s="8"/>
      <c r="SGR98" s="10"/>
      <c r="SGS98" s="68"/>
      <c r="SGT98" s="20"/>
      <c r="SGU98" s="57"/>
      <c r="SGV98" s="21"/>
      <c r="SGW98" s="22"/>
      <c r="SGX98" s="3"/>
      <c r="SGY98" s="5"/>
      <c r="SGZ98" s="5"/>
      <c r="SHA98" s="8"/>
      <c r="SHB98" s="10"/>
      <c r="SHC98" s="68"/>
      <c r="SHD98" s="20"/>
      <c r="SHE98" s="57"/>
      <c r="SHF98" s="21"/>
      <c r="SHG98" s="22"/>
      <c r="SHH98" s="3"/>
      <c r="SHI98" s="5"/>
      <c r="SHJ98" s="5"/>
      <c r="SHK98" s="8"/>
      <c r="SHL98" s="10"/>
      <c r="SHM98" s="68"/>
      <c r="SHN98" s="20"/>
      <c r="SHO98" s="57"/>
      <c r="SHP98" s="21"/>
      <c r="SHQ98" s="22"/>
      <c r="SHR98" s="3"/>
      <c r="SHS98" s="5"/>
      <c r="SHT98" s="5"/>
      <c r="SHU98" s="8"/>
      <c r="SHV98" s="10"/>
      <c r="SHW98" s="68"/>
      <c r="SHX98" s="20"/>
      <c r="SHY98" s="57"/>
      <c r="SHZ98" s="21"/>
      <c r="SIA98" s="22"/>
      <c r="SIB98" s="3"/>
      <c r="SIC98" s="5"/>
      <c r="SID98" s="5"/>
      <c r="SIE98" s="8"/>
      <c r="SIF98" s="10"/>
      <c r="SIG98" s="68"/>
      <c r="SIH98" s="20"/>
      <c r="SII98" s="57"/>
      <c r="SIJ98" s="21"/>
      <c r="SIK98" s="22"/>
      <c r="SIL98" s="3"/>
      <c r="SIM98" s="5"/>
      <c r="SIN98" s="5"/>
      <c r="SIO98" s="8"/>
      <c r="SIP98" s="10"/>
      <c r="SIQ98" s="68"/>
      <c r="SIR98" s="20"/>
      <c r="SIS98" s="57"/>
      <c r="SIT98" s="21"/>
      <c r="SIU98" s="22"/>
      <c r="SIV98" s="3"/>
      <c r="SIW98" s="5"/>
      <c r="SIX98" s="5"/>
      <c r="SIY98" s="8"/>
      <c r="SIZ98" s="10"/>
      <c r="SJA98" s="68"/>
      <c r="SJB98" s="20"/>
      <c r="SJC98" s="57"/>
      <c r="SJD98" s="21"/>
      <c r="SJE98" s="22"/>
      <c r="SJF98" s="3"/>
      <c r="SJG98" s="5"/>
      <c r="SJH98" s="5"/>
      <c r="SJI98" s="8"/>
      <c r="SJJ98" s="10"/>
      <c r="SJK98" s="68"/>
      <c r="SJL98" s="20"/>
      <c r="SJM98" s="57"/>
      <c r="SJN98" s="21"/>
      <c r="SJO98" s="22"/>
      <c r="SJP98" s="3"/>
      <c r="SJQ98" s="5"/>
      <c r="SJR98" s="5"/>
      <c r="SJS98" s="8"/>
      <c r="SJT98" s="10"/>
      <c r="SJU98" s="68"/>
      <c r="SJV98" s="20"/>
      <c r="SJW98" s="57"/>
      <c r="SJX98" s="21"/>
      <c r="SJY98" s="22"/>
      <c r="SJZ98" s="3"/>
      <c r="SKA98" s="5"/>
      <c r="SKB98" s="5"/>
      <c r="SKC98" s="8"/>
      <c r="SKD98" s="10"/>
      <c r="SKE98" s="68"/>
      <c r="SKF98" s="20"/>
      <c r="SKG98" s="57"/>
      <c r="SKH98" s="21"/>
      <c r="SKI98" s="22"/>
      <c r="SKJ98" s="3"/>
      <c r="SKK98" s="5"/>
      <c r="SKL98" s="5"/>
      <c r="SKM98" s="8"/>
      <c r="SKN98" s="10"/>
      <c r="SKO98" s="68"/>
      <c r="SKP98" s="20"/>
      <c r="SKQ98" s="57"/>
      <c r="SKR98" s="21"/>
      <c r="SKS98" s="22"/>
      <c r="SKT98" s="3"/>
      <c r="SKU98" s="5"/>
      <c r="SKV98" s="5"/>
      <c r="SKW98" s="8"/>
      <c r="SKX98" s="10"/>
      <c r="SKY98" s="68"/>
      <c r="SKZ98" s="20"/>
      <c r="SLA98" s="57"/>
      <c r="SLB98" s="21"/>
      <c r="SLC98" s="22"/>
      <c r="SLD98" s="3"/>
      <c r="SLE98" s="5"/>
      <c r="SLF98" s="5"/>
      <c r="SLG98" s="8"/>
      <c r="SLH98" s="10"/>
      <c r="SLI98" s="68"/>
      <c r="SLJ98" s="20"/>
      <c r="SLK98" s="57"/>
      <c r="SLL98" s="21"/>
      <c r="SLM98" s="22"/>
      <c r="SLN98" s="3"/>
      <c r="SLO98" s="5"/>
      <c r="SLP98" s="5"/>
      <c r="SLQ98" s="8"/>
      <c r="SLR98" s="10"/>
      <c r="SLS98" s="68"/>
      <c r="SLT98" s="20"/>
      <c r="SLU98" s="57"/>
      <c r="SLV98" s="21"/>
      <c r="SLW98" s="22"/>
      <c r="SLX98" s="3"/>
      <c r="SLY98" s="5"/>
      <c r="SLZ98" s="5"/>
      <c r="SMA98" s="8"/>
      <c r="SMB98" s="10"/>
      <c r="SMC98" s="68"/>
      <c r="SMD98" s="20"/>
      <c r="SME98" s="57"/>
      <c r="SMF98" s="21"/>
      <c r="SMG98" s="22"/>
      <c r="SMH98" s="3"/>
      <c r="SMI98" s="5"/>
      <c r="SMJ98" s="5"/>
      <c r="SMK98" s="8"/>
      <c r="SML98" s="10"/>
      <c r="SMM98" s="68"/>
      <c r="SMN98" s="20"/>
      <c r="SMO98" s="57"/>
      <c r="SMP98" s="21"/>
      <c r="SMQ98" s="22"/>
      <c r="SMR98" s="3"/>
      <c r="SMS98" s="5"/>
      <c r="SMT98" s="5"/>
      <c r="SMU98" s="8"/>
      <c r="SMV98" s="10"/>
      <c r="SMW98" s="68"/>
      <c r="SMX98" s="20"/>
      <c r="SMY98" s="57"/>
      <c r="SMZ98" s="21"/>
      <c r="SNA98" s="22"/>
      <c r="SNB98" s="3"/>
      <c r="SNC98" s="5"/>
      <c r="SND98" s="5"/>
      <c r="SNE98" s="8"/>
      <c r="SNF98" s="10"/>
      <c r="SNG98" s="68"/>
      <c r="SNH98" s="20"/>
      <c r="SNI98" s="57"/>
      <c r="SNJ98" s="21"/>
      <c r="SNK98" s="22"/>
      <c r="SNL98" s="3"/>
      <c r="SNM98" s="5"/>
      <c r="SNN98" s="5"/>
      <c r="SNO98" s="8"/>
      <c r="SNP98" s="10"/>
      <c r="SNQ98" s="68"/>
      <c r="SNR98" s="20"/>
      <c r="SNS98" s="57"/>
      <c r="SNT98" s="21"/>
      <c r="SNU98" s="22"/>
      <c r="SNV98" s="3"/>
      <c r="SNW98" s="5"/>
      <c r="SNX98" s="5"/>
      <c r="SNY98" s="8"/>
      <c r="SNZ98" s="10"/>
      <c r="SOA98" s="68"/>
      <c r="SOB98" s="20"/>
      <c r="SOC98" s="57"/>
      <c r="SOD98" s="21"/>
      <c r="SOE98" s="22"/>
      <c r="SOF98" s="3"/>
      <c r="SOG98" s="5"/>
      <c r="SOH98" s="5"/>
      <c r="SOI98" s="8"/>
      <c r="SOJ98" s="10"/>
      <c r="SOK98" s="68"/>
      <c r="SOL98" s="20"/>
      <c r="SOM98" s="57"/>
      <c r="SON98" s="21"/>
      <c r="SOO98" s="22"/>
      <c r="SOP98" s="3"/>
      <c r="SOQ98" s="5"/>
      <c r="SOR98" s="5"/>
      <c r="SOS98" s="8"/>
      <c r="SOT98" s="10"/>
      <c r="SOU98" s="68"/>
      <c r="SOV98" s="20"/>
      <c r="SOW98" s="57"/>
      <c r="SOX98" s="21"/>
      <c r="SOY98" s="22"/>
      <c r="SOZ98" s="3"/>
      <c r="SPA98" s="5"/>
      <c r="SPB98" s="5"/>
      <c r="SPC98" s="8"/>
      <c r="SPD98" s="10"/>
      <c r="SPE98" s="68"/>
      <c r="SPF98" s="20"/>
      <c r="SPG98" s="57"/>
      <c r="SPH98" s="21"/>
      <c r="SPI98" s="22"/>
      <c r="SPJ98" s="3"/>
      <c r="SPK98" s="5"/>
      <c r="SPL98" s="5"/>
      <c r="SPM98" s="8"/>
      <c r="SPN98" s="10"/>
      <c r="SPO98" s="68"/>
      <c r="SPP98" s="20"/>
      <c r="SPQ98" s="57"/>
      <c r="SPR98" s="21"/>
      <c r="SPS98" s="22"/>
      <c r="SPT98" s="3"/>
      <c r="SPU98" s="5"/>
      <c r="SPV98" s="5"/>
      <c r="SPW98" s="8"/>
      <c r="SPX98" s="10"/>
      <c r="SPY98" s="68"/>
      <c r="SPZ98" s="20"/>
      <c r="SQA98" s="57"/>
      <c r="SQB98" s="21"/>
      <c r="SQC98" s="22"/>
      <c r="SQD98" s="3"/>
      <c r="SQE98" s="5"/>
      <c r="SQF98" s="5"/>
      <c r="SQG98" s="8"/>
      <c r="SQH98" s="10"/>
      <c r="SQI98" s="68"/>
      <c r="SQJ98" s="20"/>
      <c r="SQK98" s="57"/>
      <c r="SQL98" s="21"/>
      <c r="SQM98" s="22"/>
      <c r="SQN98" s="3"/>
      <c r="SQO98" s="5"/>
      <c r="SQP98" s="5"/>
      <c r="SQQ98" s="8"/>
      <c r="SQR98" s="10"/>
      <c r="SQS98" s="68"/>
      <c r="SQT98" s="20"/>
      <c r="SQU98" s="57"/>
      <c r="SQV98" s="21"/>
      <c r="SQW98" s="22"/>
      <c r="SQX98" s="3"/>
      <c r="SQY98" s="5"/>
      <c r="SQZ98" s="5"/>
      <c r="SRA98" s="8"/>
      <c r="SRB98" s="10"/>
      <c r="SRC98" s="68"/>
      <c r="SRD98" s="20"/>
      <c r="SRE98" s="57"/>
      <c r="SRF98" s="21"/>
      <c r="SRG98" s="22"/>
      <c r="SRH98" s="3"/>
      <c r="SRI98" s="5"/>
      <c r="SRJ98" s="5"/>
      <c r="SRK98" s="8"/>
      <c r="SRL98" s="10"/>
      <c r="SRM98" s="68"/>
      <c r="SRN98" s="20"/>
      <c r="SRO98" s="57"/>
      <c r="SRP98" s="21"/>
      <c r="SRQ98" s="22"/>
      <c r="SRR98" s="3"/>
      <c r="SRS98" s="5"/>
      <c r="SRT98" s="5"/>
      <c r="SRU98" s="8"/>
      <c r="SRV98" s="10"/>
      <c r="SRW98" s="68"/>
      <c r="SRX98" s="20"/>
      <c r="SRY98" s="57"/>
      <c r="SRZ98" s="21"/>
      <c r="SSA98" s="22"/>
      <c r="SSB98" s="3"/>
      <c r="SSC98" s="5"/>
      <c r="SSD98" s="5"/>
      <c r="SSE98" s="8"/>
      <c r="SSF98" s="10"/>
      <c r="SSG98" s="68"/>
      <c r="SSH98" s="20"/>
      <c r="SSI98" s="57"/>
      <c r="SSJ98" s="21"/>
      <c r="SSK98" s="22"/>
      <c r="SSL98" s="3"/>
      <c r="SSM98" s="5"/>
      <c r="SSN98" s="5"/>
      <c r="SSO98" s="8"/>
      <c r="SSP98" s="10"/>
      <c r="SSQ98" s="68"/>
      <c r="SSR98" s="20"/>
      <c r="SSS98" s="57"/>
      <c r="SST98" s="21"/>
      <c r="SSU98" s="22"/>
      <c r="SSV98" s="3"/>
      <c r="SSW98" s="5"/>
      <c r="SSX98" s="5"/>
      <c r="SSY98" s="8"/>
      <c r="SSZ98" s="10"/>
      <c r="STA98" s="68"/>
      <c r="STB98" s="20"/>
      <c r="STC98" s="57"/>
      <c r="STD98" s="21"/>
      <c r="STE98" s="22"/>
      <c r="STF98" s="3"/>
      <c r="STG98" s="5"/>
      <c r="STH98" s="5"/>
      <c r="STI98" s="8"/>
      <c r="STJ98" s="10"/>
      <c r="STK98" s="68"/>
      <c r="STL98" s="20"/>
      <c r="STM98" s="57"/>
      <c r="STN98" s="21"/>
      <c r="STO98" s="22"/>
      <c r="STP98" s="3"/>
      <c r="STQ98" s="5"/>
      <c r="STR98" s="5"/>
      <c r="STS98" s="8"/>
      <c r="STT98" s="10"/>
      <c r="STU98" s="68"/>
      <c r="STV98" s="20"/>
      <c r="STW98" s="57"/>
      <c r="STX98" s="21"/>
      <c r="STY98" s="22"/>
      <c r="STZ98" s="3"/>
      <c r="SUA98" s="5"/>
      <c r="SUB98" s="5"/>
      <c r="SUC98" s="8"/>
      <c r="SUD98" s="10"/>
      <c r="SUE98" s="68"/>
      <c r="SUF98" s="20"/>
      <c r="SUG98" s="57"/>
      <c r="SUH98" s="21"/>
      <c r="SUI98" s="22"/>
      <c r="SUJ98" s="3"/>
      <c r="SUK98" s="5"/>
      <c r="SUL98" s="5"/>
      <c r="SUM98" s="8"/>
      <c r="SUN98" s="10"/>
      <c r="SUO98" s="68"/>
      <c r="SUP98" s="20"/>
      <c r="SUQ98" s="57"/>
      <c r="SUR98" s="21"/>
      <c r="SUS98" s="22"/>
      <c r="SUT98" s="3"/>
      <c r="SUU98" s="5"/>
      <c r="SUV98" s="5"/>
      <c r="SUW98" s="8"/>
      <c r="SUX98" s="10"/>
      <c r="SUY98" s="68"/>
      <c r="SUZ98" s="20"/>
      <c r="SVA98" s="57"/>
      <c r="SVB98" s="21"/>
      <c r="SVC98" s="22"/>
      <c r="SVD98" s="3"/>
      <c r="SVE98" s="5"/>
      <c r="SVF98" s="5"/>
      <c r="SVG98" s="8"/>
      <c r="SVH98" s="10"/>
      <c r="SVI98" s="68"/>
      <c r="SVJ98" s="20"/>
      <c r="SVK98" s="57"/>
      <c r="SVL98" s="21"/>
      <c r="SVM98" s="22"/>
      <c r="SVN98" s="3"/>
      <c r="SVO98" s="5"/>
      <c r="SVP98" s="5"/>
      <c r="SVQ98" s="8"/>
      <c r="SVR98" s="10"/>
      <c r="SVS98" s="68"/>
      <c r="SVT98" s="20"/>
      <c r="SVU98" s="57"/>
      <c r="SVV98" s="21"/>
      <c r="SVW98" s="22"/>
      <c r="SVX98" s="3"/>
      <c r="SVY98" s="5"/>
      <c r="SVZ98" s="5"/>
      <c r="SWA98" s="8"/>
      <c r="SWB98" s="10"/>
      <c r="SWC98" s="68"/>
      <c r="SWD98" s="20"/>
      <c r="SWE98" s="57"/>
      <c r="SWF98" s="21"/>
      <c r="SWG98" s="22"/>
      <c r="SWH98" s="3"/>
      <c r="SWI98" s="5"/>
      <c r="SWJ98" s="5"/>
      <c r="SWK98" s="8"/>
      <c r="SWL98" s="10"/>
      <c r="SWM98" s="68"/>
      <c r="SWN98" s="20"/>
      <c r="SWO98" s="57"/>
      <c r="SWP98" s="21"/>
      <c r="SWQ98" s="22"/>
      <c r="SWR98" s="3"/>
      <c r="SWS98" s="5"/>
      <c r="SWT98" s="5"/>
      <c r="SWU98" s="8"/>
      <c r="SWV98" s="10"/>
      <c r="SWW98" s="68"/>
      <c r="SWX98" s="20"/>
      <c r="SWY98" s="57"/>
      <c r="SWZ98" s="21"/>
      <c r="SXA98" s="22"/>
      <c r="SXB98" s="3"/>
      <c r="SXC98" s="5"/>
      <c r="SXD98" s="5"/>
      <c r="SXE98" s="8"/>
      <c r="SXF98" s="10"/>
      <c r="SXG98" s="68"/>
      <c r="SXH98" s="20"/>
      <c r="SXI98" s="57"/>
      <c r="SXJ98" s="21"/>
      <c r="SXK98" s="22"/>
      <c r="SXL98" s="3"/>
      <c r="SXM98" s="5"/>
      <c r="SXN98" s="5"/>
      <c r="SXO98" s="8"/>
      <c r="SXP98" s="10"/>
      <c r="SXQ98" s="68"/>
      <c r="SXR98" s="20"/>
      <c r="SXS98" s="57"/>
      <c r="SXT98" s="21"/>
      <c r="SXU98" s="22"/>
      <c r="SXV98" s="3"/>
      <c r="SXW98" s="5"/>
      <c r="SXX98" s="5"/>
      <c r="SXY98" s="8"/>
      <c r="SXZ98" s="10"/>
      <c r="SYA98" s="68"/>
      <c r="SYB98" s="20"/>
      <c r="SYC98" s="57"/>
      <c r="SYD98" s="21"/>
      <c r="SYE98" s="22"/>
      <c r="SYF98" s="3"/>
      <c r="SYG98" s="5"/>
      <c r="SYH98" s="5"/>
      <c r="SYI98" s="8"/>
      <c r="SYJ98" s="10"/>
      <c r="SYK98" s="68"/>
      <c r="SYL98" s="20"/>
      <c r="SYM98" s="57"/>
      <c r="SYN98" s="21"/>
      <c r="SYO98" s="22"/>
      <c r="SYP98" s="3"/>
      <c r="SYQ98" s="5"/>
      <c r="SYR98" s="5"/>
      <c r="SYS98" s="8"/>
      <c r="SYT98" s="10"/>
      <c r="SYU98" s="68"/>
      <c r="SYV98" s="20"/>
      <c r="SYW98" s="57"/>
      <c r="SYX98" s="21"/>
      <c r="SYY98" s="22"/>
      <c r="SYZ98" s="3"/>
      <c r="SZA98" s="5"/>
      <c r="SZB98" s="5"/>
      <c r="SZC98" s="8"/>
      <c r="SZD98" s="10"/>
      <c r="SZE98" s="68"/>
      <c r="SZF98" s="20"/>
      <c r="SZG98" s="57"/>
      <c r="SZH98" s="21"/>
      <c r="SZI98" s="22"/>
      <c r="SZJ98" s="3"/>
      <c r="SZK98" s="5"/>
      <c r="SZL98" s="5"/>
      <c r="SZM98" s="8"/>
      <c r="SZN98" s="10"/>
      <c r="SZO98" s="68"/>
      <c r="SZP98" s="20"/>
      <c r="SZQ98" s="57"/>
      <c r="SZR98" s="21"/>
      <c r="SZS98" s="22"/>
      <c r="SZT98" s="3"/>
      <c r="SZU98" s="5"/>
      <c r="SZV98" s="5"/>
      <c r="SZW98" s="8"/>
      <c r="SZX98" s="10"/>
      <c r="SZY98" s="68"/>
      <c r="SZZ98" s="20"/>
      <c r="TAA98" s="57"/>
      <c r="TAB98" s="21"/>
      <c r="TAC98" s="22"/>
      <c r="TAD98" s="3"/>
      <c r="TAE98" s="5"/>
      <c r="TAF98" s="5"/>
      <c r="TAG98" s="8"/>
      <c r="TAH98" s="10"/>
      <c r="TAI98" s="68"/>
      <c r="TAJ98" s="20"/>
      <c r="TAK98" s="57"/>
      <c r="TAL98" s="21"/>
      <c r="TAM98" s="22"/>
      <c r="TAN98" s="3"/>
      <c r="TAO98" s="5"/>
      <c r="TAP98" s="5"/>
      <c r="TAQ98" s="8"/>
      <c r="TAR98" s="10"/>
      <c r="TAS98" s="68"/>
      <c r="TAT98" s="20"/>
      <c r="TAU98" s="57"/>
      <c r="TAV98" s="21"/>
      <c r="TAW98" s="22"/>
      <c r="TAX98" s="3"/>
      <c r="TAY98" s="5"/>
      <c r="TAZ98" s="5"/>
      <c r="TBA98" s="8"/>
      <c r="TBB98" s="10"/>
      <c r="TBC98" s="68"/>
      <c r="TBD98" s="20"/>
      <c r="TBE98" s="57"/>
      <c r="TBF98" s="21"/>
      <c r="TBG98" s="22"/>
      <c r="TBH98" s="3"/>
      <c r="TBI98" s="5"/>
      <c r="TBJ98" s="5"/>
      <c r="TBK98" s="8"/>
      <c r="TBL98" s="10"/>
      <c r="TBM98" s="68"/>
      <c r="TBN98" s="20"/>
      <c r="TBO98" s="57"/>
      <c r="TBP98" s="21"/>
      <c r="TBQ98" s="22"/>
      <c r="TBR98" s="3"/>
      <c r="TBS98" s="5"/>
      <c r="TBT98" s="5"/>
      <c r="TBU98" s="8"/>
      <c r="TBV98" s="10"/>
      <c r="TBW98" s="68"/>
      <c r="TBX98" s="20"/>
      <c r="TBY98" s="57"/>
      <c r="TBZ98" s="21"/>
      <c r="TCA98" s="22"/>
      <c r="TCB98" s="3"/>
      <c r="TCC98" s="5"/>
      <c r="TCD98" s="5"/>
      <c r="TCE98" s="8"/>
      <c r="TCF98" s="10"/>
      <c r="TCG98" s="68"/>
      <c r="TCH98" s="20"/>
      <c r="TCI98" s="57"/>
      <c r="TCJ98" s="21"/>
      <c r="TCK98" s="22"/>
      <c r="TCL98" s="3"/>
      <c r="TCM98" s="5"/>
      <c r="TCN98" s="5"/>
      <c r="TCO98" s="8"/>
      <c r="TCP98" s="10"/>
      <c r="TCQ98" s="68"/>
      <c r="TCR98" s="20"/>
      <c r="TCS98" s="57"/>
      <c r="TCT98" s="21"/>
      <c r="TCU98" s="22"/>
      <c r="TCV98" s="3"/>
      <c r="TCW98" s="5"/>
      <c r="TCX98" s="5"/>
      <c r="TCY98" s="8"/>
      <c r="TCZ98" s="10"/>
      <c r="TDA98" s="68"/>
      <c r="TDB98" s="20"/>
      <c r="TDC98" s="57"/>
      <c r="TDD98" s="21"/>
      <c r="TDE98" s="22"/>
      <c r="TDF98" s="3"/>
      <c r="TDG98" s="5"/>
      <c r="TDH98" s="5"/>
      <c r="TDI98" s="8"/>
      <c r="TDJ98" s="10"/>
      <c r="TDK98" s="68"/>
      <c r="TDL98" s="20"/>
      <c r="TDM98" s="57"/>
      <c r="TDN98" s="21"/>
      <c r="TDO98" s="22"/>
      <c r="TDP98" s="3"/>
      <c r="TDQ98" s="5"/>
      <c r="TDR98" s="5"/>
      <c r="TDS98" s="8"/>
      <c r="TDT98" s="10"/>
      <c r="TDU98" s="68"/>
      <c r="TDV98" s="20"/>
      <c r="TDW98" s="57"/>
      <c r="TDX98" s="21"/>
      <c r="TDY98" s="22"/>
      <c r="TDZ98" s="3"/>
      <c r="TEA98" s="5"/>
      <c r="TEB98" s="5"/>
      <c r="TEC98" s="8"/>
      <c r="TED98" s="10"/>
      <c r="TEE98" s="68"/>
      <c r="TEF98" s="20"/>
      <c r="TEG98" s="57"/>
      <c r="TEH98" s="21"/>
      <c r="TEI98" s="22"/>
      <c r="TEJ98" s="3"/>
      <c r="TEK98" s="5"/>
      <c r="TEL98" s="5"/>
      <c r="TEM98" s="8"/>
      <c r="TEN98" s="10"/>
      <c r="TEO98" s="68"/>
      <c r="TEP98" s="20"/>
      <c r="TEQ98" s="57"/>
      <c r="TER98" s="21"/>
      <c r="TES98" s="22"/>
      <c r="TET98" s="3"/>
      <c r="TEU98" s="5"/>
      <c r="TEV98" s="5"/>
      <c r="TEW98" s="8"/>
      <c r="TEX98" s="10"/>
      <c r="TEY98" s="68"/>
      <c r="TEZ98" s="20"/>
      <c r="TFA98" s="57"/>
      <c r="TFB98" s="21"/>
      <c r="TFC98" s="22"/>
      <c r="TFD98" s="3"/>
      <c r="TFE98" s="5"/>
      <c r="TFF98" s="5"/>
      <c r="TFG98" s="8"/>
      <c r="TFH98" s="10"/>
      <c r="TFI98" s="68"/>
      <c r="TFJ98" s="20"/>
      <c r="TFK98" s="57"/>
      <c r="TFL98" s="21"/>
      <c r="TFM98" s="22"/>
      <c r="TFN98" s="3"/>
      <c r="TFO98" s="5"/>
      <c r="TFP98" s="5"/>
      <c r="TFQ98" s="8"/>
      <c r="TFR98" s="10"/>
      <c r="TFS98" s="68"/>
      <c r="TFT98" s="20"/>
      <c r="TFU98" s="57"/>
      <c r="TFV98" s="21"/>
      <c r="TFW98" s="22"/>
      <c r="TFX98" s="3"/>
      <c r="TFY98" s="5"/>
      <c r="TFZ98" s="5"/>
      <c r="TGA98" s="8"/>
      <c r="TGB98" s="10"/>
      <c r="TGC98" s="68"/>
      <c r="TGD98" s="20"/>
      <c r="TGE98" s="57"/>
      <c r="TGF98" s="21"/>
      <c r="TGG98" s="22"/>
      <c r="TGH98" s="3"/>
      <c r="TGI98" s="5"/>
      <c r="TGJ98" s="5"/>
      <c r="TGK98" s="8"/>
      <c r="TGL98" s="10"/>
      <c r="TGM98" s="68"/>
      <c r="TGN98" s="20"/>
      <c r="TGO98" s="57"/>
      <c r="TGP98" s="21"/>
      <c r="TGQ98" s="22"/>
      <c r="TGR98" s="3"/>
      <c r="TGS98" s="5"/>
      <c r="TGT98" s="5"/>
      <c r="TGU98" s="8"/>
      <c r="TGV98" s="10"/>
      <c r="TGW98" s="68"/>
      <c r="TGX98" s="20"/>
      <c r="TGY98" s="57"/>
      <c r="TGZ98" s="21"/>
      <c r="THA98" s="22"/>
      <c r="THB98" s="3"/>
      <c r="THC98" s="5"/>
      <c r="THD98" s="5"/>
      <c r="THE98" s="8"/>
      <c r="THF98" s="10"/>
      <c r="THG98" s="68"/>
      <c r="THH98" s="20"/>
      <c r="THI98" s="57"/>
      <c r="THJ98" s="21"/>
      <c r="THK98" s="22"/>
      <c r="THL98" s="3"/>
      <c r="THM98" s="5"/>
      <c r="THN98" s="5"/>
      <c r="THO98" s="8"/>
      <c r="THP98" s="10"/>
      <c r="THQ98" s="68"/>
      <c r="THR98" s="20"/>
      <c r="THS98" s="57"/>
      <c r="THT98" s="21"/>
      <c r="THU98" s="22"/>
      <c r="THV98" s="3"/>
      <c r="THW98" s="5"/>
      <c r="THX98" s="5"/>
      <c r="THY98" s="8"/>
      <c r="THZ98" s="10"/>
      <c r="TIA98" s="68"/>
      <c r="TIB98" s="20"/>
      <c r="TIC98" s="57"/>
      <c r="TID98" s="21"/>
      <c r="TIE98" s="22"/>
      <c r="TIF98" s="3"/>
      <c r="TIG98" s="5"/>
      <c r="TIH98" s="5"/>
      <c r="TII98" s="8"/>
      <c r="TIJ98" s="10"/>
      <c r="TIK98" s="68"/>
      <c r="TIL98" s="20"/>
      <c r="TIM98" s="57"/>
      <c r="TIN98" s="21"/>
      <c r="TIO98" s="22"/>
      <c r="TIP98" s="3"/>
      <c r="TIQ98" s="5"/>
      <c r="TIR98" s="5"/>
      <c r="TIS98" s="8"/>
      <c r="TIT98" s="10"/>
      <c r="TIU98" s="68"/>
      <c r="TIV98" s="20"/>
      <c r="TIW98" s="57"/>
      <c r="TIX98" s="21"/>
      <c r="TIY98" s="22"/>
      <c r="TIZ98" s="3"/>
      <c r="TJA98" s="5"/>
      <c r="TJB98" s="5"/>
      <c r="TJC98" s="8"/>
      <c r="TJD98" s="10"/>
      <c r="TJE98" s="68"/>
      <c r="TJF98" s="20"/>
      <c r="TJG98" s="57"/>
      <c r="TJH98" s="21"/>
      <c r="TJI98" s="22"/>
      <c r="TJJ98" s="3"/>
      <c r="TJK98" s="5"/>
      <c r="TJL98" s="5"/>
      <c r="TJM98" s="8"/>
      <c r="TJN98" s="10"/>
      <c r="TJO98" s="68"/>
      <c r="TJP98" s="20"/>
      <c r="TJQ98" s="57"/>
      <c r="TJR98" s="21"/>
      <c r="TJS98" s="22"/>
      <c r="TJT98" s="3"/>
      <c r="TJU98" s="5"/>
      <c r="TJV98" s="5"/>
      <c r="TJW98" s="8"/>
      <c r="TJX98" s="10"/>
      <c r="TJY98" s="68"/>
      <c r="TJZ98" s="20"/>
      <c r="TKA98" s="57"/>
      <c r="TKB98" s="21"/>
      <c r="TKC98" s="22"/>
      <c r="TKD98" s="3"/>
      <c r="TKE98" s="5"/>
      <c r="TKF98" s="5"/>
      <c r="TKG98" s="8"/>
      <c r="TKH98" s="10"/>
      <c r="TKI98" s="68"/>
      <c r="TKJ98" s="20"/>
      <c r="TKK98" s="57"/>
      <c r="TKL98" s="21"/>
      <c r="TKM98" s="22"/>
      <c r="TKN98" s="3"/>
      <c r="TKO98" s="5"/>
      <c r="TKP98" s="5"/>
      <c r="TKQ98" s="8"/>
      <c r="TKR98" s="10"/>
      <c r="TKS98" s="68"/>
      <c r="TKT98" s="20"/>
      <c r="TKU98" s="57"/>
      <c r="TKV98" s="21"/>
      <c r="TKW98" s="22"/>
      <c r="TKX98" s="3"/>
      <c r="TKY98" s="5"/>
      <c r="TKZ98" s="5"/>
      <c r="TLA98" s="8"/>
      <c r="TLB98" s="10"/>
      <c r="TLC98" s="68"/>
      <c r="TLD98" s="20"/>
      <c r="TLE98" s="57"/>
      <c r="TLF98" s="21"/>
      <c r="TLG98" s="22"/>
      <c r="TLH98" s="3"/>
      <c r="TLI98" s="5"/>
      <c r="TLJ98" s="5"/>
      <c r="TLK98" s="8"/>
      <c r="TLL98" s="10"/>
      <c r="TLM98" s="68"/>
      <c r="TLN98" s="20"/>
      <c r="TLO98" s="57"/>
      <c r="TLP98" s="21"/>
      <c r="TLQ98" s="22"/>
      <c r="TLR98" s="3"/>
      <c r="TLS98" s="5"/>
      <c r="TLT98" s="5"/>
      <c r="TLU98" s="8"/>
      <c r="TLV98" s="10"/>
      <c r="TLW98" s="68"/>
      <c r="TLX98" s="20"/>
      <c r="TLY98" s="57"/>
      <c r="TLZ98" s="21"/>
      <c r="TMA98" s="22"/>
      <c r="TMB98" s="3"/>
      <c r="TMC98" s="5"/>
      <c r="TMD98" s="5"/>
      <c r="TME98" s="8"/>
      <c r="TMF98" s="10"/>
      <c r="TMG98" s="68"/>
      <c r="TMH98" s="20"/>
      <c r="TMI98" s="57"/>
      <c r="TMJ98" s="21"/>
      <c r="TMK98" s="22"/>
      <c r="TML98" s="3"/>
      <c r="TMM98" s="5"/>
      <c r="TMN98" s="5"/>
      <c r="TMO98" s="8"/>
      <c r="TMP98" s="10"/>
      <c r="TMQ98" s="68"/>
      <c r="TMR98" s="20"/>
      <c r="TMS98" s="57"/>
      <c r="TMT98" s="21"/>
      <c r="TMU98" s="22"/>
      <c r="TMV98" s="3"/>
      <c r="TMW98" s="5"/>
      <c r="TMX98" s="5"/>
      <c r="TMY98" s="8"/>
      <c r="TMZ98" s="10"/>
      <c r="TNA98" s="68"/>
      <c r="TNB98" s="20"/>
      <c r="TNC98" s="57"/>
      <c r="TND98" s="21"/>
      <c r="TNE98" s="22"/>
      <c r="TNF98" s="3"/>
      <c r="TNG98" s="5"/>
      <c r="TNH98" s="5"/>
      <c r="TNI98" s="8"/>
      <c r="TNJ98" s="10"/>
      <c r="TNK98" s="68"/>
      <c r="TNL98" s="20"/>
      <c r="TNM98" s="57"/>
      <c r="TNN98" s="21"/>
      <c r="TNO98" s="22"/>
      <c r="TNP98" s="3"/>
      <c r="TNQ98" s="5"/>
      <c r="TNR98" s="5"/>
      <c r="TNS98" s="8"/>
      <c r="TNT98" s="10"/>
      <c r="TNU98" s="68"/>
      <c r="TNV98" s="20"/>
      <c r="TNW98" s="57"/>
      <c r="TNX98" s="21"/>
      <c r="TNY98" s="22"/>
      <c r="TNZ98" s="3"/>
      <c r="TOA98" s="5"/>
      <c r="TOB98" s="5"/>
      <c r="TOC98" s="8"/>
      <c r="TOD98" s="10"/>
      <c r="TOE98" s="68"/>
      <c r="TOF98" s="20"/>
      <c r="TOG98" s="57"/>
      <c r="TOH98" s="21"/>
      <c r="TOI98" s="22"/>
      <c r="TOJ98" s="3"/>
      <c r="TOK98" s="5"/>
      <c r="TOL98" s="5"/>
      <c r="TOM98" s="8"/>
      <c r="TON98" s="10"/>
      <c r="TOO98" s="68"/>
      <c r="TOP98" s="20"/>
      <c r="TOQ98" s="57"/>
      <c r="TOR98" s="21"/>
      <c r="TOS98" s="22"/>
      <c r="TOT98" s="3"/>
      <c r="TOU98" s="5"/>
      <c r="TOV98" s="5"/>
      <c r="TOW98" s="8"/>
      <c r="TOX98" s="10"/>
      <c r="TOY98" s="68"/>
      <c r="TOZ98" s="20"/>
      <c r="TPA98" s="57"/>
      <c r="TPB98" s="21"/>
      <c r="TPC98" s="22"/>
      <c r="TPD98" s="3"/>
      <c r="TPE98" s="5"/>
      <c r="TPF98" s="5"/>
      <c r="TPG98" s="8"/>
      <c r="TPH98" s="10"/>
      <c r="TPI98" s="68"/>
      <c r="TPJ98" s="20"/>
      <c r="TPK98" s="57"/>
      <c r="TPL98" s="21"/>
      <c r="TPM98" s="22"/>
      <c r="TPN98" s="3"/>
      <c r="TPO98" s="5"/>
      <c r="TPP98" s="5"/>
      <c r="TPQ98" s="8"/>
      <c r="TPR98" s="10"/>
      <c r="TPS98" s="68"/>
      <c r="TPT98" s="20"/>
      <c r="TPU98" s="57"/>
      <c r="TPV98" s="21"/>
      <c r="TPW98" s="22"/>
      <c r="TPX98" s="3"/>
      <c r="TPY98" s="5"/>
      <c r="TPZ98" s="5"/>
      <c r="TQA98" s="8"/>
      <c r="TQB98" s="10"/>
      <c r="TQC98" s="68"/>
      <c r="TQD98" s="20"/>
      <c r="TQE98" s="57"/>
      <c r="TQF98" s="21"/>
      <c r="TQG98" s="22"/>
      <c r="TQH98" s="3"/>
      <c r="TQI98" s="5"/>
      <c r="TQJ98" s="5"/>
      <c r="TQK98" s="8"/>
      <c r="TQL98" s="10"/>
      <c r="TQM98" s="68"/>
      <c r="TQN98" s="20"/>
      <c r="TQO98" s="57"/>
      <c r="TQP98" s="21"/>
      <c r="TQQ98" s="22"/>
      <c r="TQR98" s="3"/>
      <c r="TQS98" s="5"/>
      <c r="TQT98" s="5"/>
      <c r="TQU98" s="8"/>
      <c r="TQV98" s="10"/>
      <c r="TQW98" s="68"/>
      <c r="TQX98" s="20"/>
      <c r="TQY98" s="57"/>
      <c r="TQZ98" s="21"/>
      <c r="TRA98" s="22"/>
      <c r="TRB98" s="3"/>
      <c r="TRC98" s="5"/>
      <c r="TRD98" s="5"/>
      <c r="TRE98" s="8"/>
      <c r="TRF98" s="10"/>
      <c r="TRG98" s="68"/>
      <c r="TRH98" s="20"/>
      <c r="TRI98" s="57"/>
      <c r="TRJ98" s="21"/>
      <c r="TRK98" s="22"/>
      <c r="TRL98" s="3"/>
      <c r="TRM98" s="5"/>
      <c r="TRN98" s="5"/>
      <c r="TRO98" s="8"/>
      <c r="TRP98" s="10"/>
      <c r="TRQ98" s="68"/>
      <c r="TRR98" s="20"/>
      <c r="TRS98" s="57"/>
      <c r="TRT98" s="21"/>
      <c r="TRU98" s="22"/>
      <c r="TRV98" s="3"/>
      <c r="TRW98" s="5"/>
      <c r="TRX98" s="5"/>
      <c r="TRY98" s="8"/>
      <c r="TRZ98" s="10"/>
      <c r="TSA98" s="68"/>
      <c r="TSB98" s="20"/>
      <c r="TSC98" s="57"/>
      <c r="TSD98" s="21"/>
      <c r="TSE98" s="22"/>
      <c r="TSF98" s="3"/>
      <c r="TSG98" s="5"/>
      <c r="TSH98" s="5"/>
      <c r="TSI98" s="8"/>
      <c r="TSJ98" s="10"/>
      <c r="TSK98" s="68"/>
      <c r="TSL98" s="20"/>
      <c r="TSM98" s="57"/>
      <c r="TSN98" s="21"/>
      <c r="TSO98" s="22"/>
      <c r="TSP98" s="3"/>
      <c r="TSQ98" s="5"/>
      <c r="TSR98" s="5"/>
      <c r="TSS98" s="8"/>
      <c r="TST98" s="10"/>
      <c r="TSU98" s="68"/>
      <c r="TSV98" s="20"/>
      <c r="TSW98" s="57"/>
      <c r="TSX98" s="21"/>
      <c r="TSY98" s="22"/>
      <c r="TSZ98" s="3"/>
      <c r="TTA98" s="5"/>
      <c r="TTB98" s="5"/>
      <c r="TTC98" s="8"/>
      <c r="TTD98" s="10"/>
      <c r="TTE98" s="68"/>
      <c r="TTF98" s="20"/>
      <c r="TTG98" s="57"/>
      <c r="TTH98" s="21"/>
      <c r="TTI98" s="22"/>
      <c r="TTJ98" s="3"/>
      <c r="TTK98" s="5"/>
      <c r="TTL98" s="5"/>
      <c r="TTM98" s="8"/>
      <c r="TTN98" s="10"/>
      <c r="TTO98" s="68"/>
      <c r="TTP98" s="20"/>
      <c r="TTQ98" s="57"/>
      <c r="TTR98" s="21"/>
      <c r="TTS98" s="22"/>
      <c r="TTT98" s="3"/>
      <c r="TTU98" s="5"/>
      <c r="TTV98" s="5"/>
      <c r="TTW98" s="8"/>
      <c r="TTX98" s="10"/>
      <c r="TTY98" s="68"/>
      <c r="TTZ98" s="20"/>
      <c r="TUA98" s="57"/>
      <c r="TUB98" s="21"/>
      <c r="TUC98" s="22"/>
      <c r="TUD98" s="3"/>
      <c r="TUE98" s="5"/>
      <c r="TUF98" s="5"/>
      <c r="TUG98" s="8"/>
      <c r="TUH98" s="10"/>
      <c r="TUI98" s="68"/>
      <c r="TUJ98" s="20"/>
      <c r="TUK98" s="57"/>
      <c r="TUL98" s="21"/>
      <c r="TUM98" s="22"/>
      <c r="TUN98" s="3"/>
      <c r="TUO98" s="5"/>
      <c r="TUP98" s="5"/>
      <c r="TUQ98" s="8"/>
      <c r="TUR98" s="10"/>
      <c r="TUS98" s="68"/>
      <c r="TUT98" s="20"/>
      <c r="TUU98" s="57"/>
      <c r="TUV98" s="21"/>
      <c r="TUW98" s="22"/>
      <c r="TUX98" s="3"/>
      <c r="TUY98" s="5"/>
      <c r="TUZ98" s="5"/>
      <c r="TVA98" s="8"/>
      <c r="TVB98" s="10"/>
      <c r="TVC98" s="68"/>
      <c r="TVD98" s="20"/>
      <c r="TVE98" s="57"/>
      <c r="TVF98" s="21"/>
      <c r="TVG98" s="22"/>
      <c r="TVH98" s="3"/>
      <c r="TVI98" s="5"/>
      <c r="TVJ98" s="5"/>
      <c r="TVK98" s="8"/>
      <c r="TVL98" s="10"/>
      <c r="TVM98" s="68"/>
      <c r="TVN98" s="20"/>
      <c r="TVO98" s="57"/>
      <c r="TVP98" s="21"/>
      <c r="TVQ98" s="22"/>
      <c r="TVR98" s="3"/>
      <c r="TVS98" s="5"/>
      <c r="TVT98" s="5"/>
      <c r="TVU98" s="8"/>
      <c r="TVV98" s="10"/>
      <c r="TVW98" s="68"/>
      <c r="TVX98" s="20"/>
      <c r="TVY98" s="57"/>
      <c r="TVZ98" s="21"/>
      <c r="TWA98" s="22"/>
      <c r="TWB98" s="3"/>
      <c r="TWC98" s="5"/>
      <c r="TWD98" s="5"/>
      <c r="TWE98" s="8"/>
      <c r="TWF98" s="10"/>
      <c r="TWG98" s="68"/>
      <c r="TWH98" s="20"/>
      <c r="TWI98" s="57"/>
      <c r="TWJ98" s="21"/>
      <c r="TWK98" s="22"/>
      <c r="TWL98" s="3"/>
      <c r="TWM98" s="5"/>
      <c r="TWN98" s="5"/>
      <c r="TWO98" s="8"/>
      <c r="TWP98" s="10"/>
      <c r="TWQ98" s="68"/>
      <c r="TWR98" s="20"/>
      <c r="TWS98" s="57"/>
      <c r="TWT98" s="21"/>
      <c r="TWU98" s="22"/>
      <c r="TWV98" s="3"/>
      <c r="TWW98" s="5"/>
      <c r="TWX98" s="5"/>
      <c r="TWY98" s="8"/>
      <c r="TWZ98" s="10"/>
      <c r="TXA98" s="68"/>
      <c r="TXB98" s="20"/>
      <c r="TXC98" s="57"/>
      <c r="TXD98" s="21"/>
      <c r="TXE98" s="22"/>
      <c r="TXF98" s="3"/>
      <c r="TXG98" s="5"/>
      <c r="TXH98" s="5"/>
      <c r="TXI98" s="8"/>
      <c r="TXJ98" s="10"/>
      <c r="TXK98" s="68"/>
      <c r="TXL98" s="20"/>
      <c r="TXM98" s="57"/>
      <c r="TXN98" s="21"/>
      <c r="TXO98" s="22"/>
      <c r="TXP98" s="3"/>
      <c r="TXQ98" s="5"/>
      <c r="TXR98" s="5"/>
      <c r="TXS98" s="8"/>
      <c r="TXT98" s="10"/>
      <c r="TXU98" s="68"/>
      <c r="TXV98" s="20"/>
      <c r="TXW98" s="57"/>
      <c r="TXX98" s="21"/>
      <c r="TXY98" s="22"/>
      <c r="TXZ98" s="3"/>
      <c r="TYA98" s="5"/>
      <c r="TYB98" s="5"/>
      <c r="TYC98" s="8"/>
      <c r="TYD98" s="10"/>
      <c r="TYE98" s="68"/>
      <c r="TYF98" s="20"/>
      <c r="TYG98" s="57"/>
      <c r="TYH98" s="21"/>
      <c r="TYI98" s="22"/>
      <c r="TYJ98" s="3"/>
      <c r="TYK98" s="5"/>
      <c r="TYL98" s="5"/>
      <c r="TYM98" s="8"/>
      <c r="TYN98" s="10"/>
      <c r="TYO98" s="68"/>
      <c r="TYP98" s="20"/>
      <c r="TYQ98" s="57"/>
      <c r="TYR98" s="21"/>
      <c r="TYS98" s="22"/>
      <c r="TYT98" s="3"/>
      <c r="TYU98" s="5"/>
      <c r="TYV98" s="5"/>
      <c r="TYW98" s="8"/>
      <c r="TYX98" s="10"/>
      <c r="TYY98" s="68"/>
      <c r="TYZ98" s="20"/>
      <c r="TZA98" s="57"/>
      <c r="TZB98" s="21"/>
      <c r="TZC98" s="22"/>
      <c r="TZD98" s="3"/>
      <c r="TZE98" s="5"/>
      <c r="TZF98" s="5"/>
      <c r="TZG98" s="8"/>
      <c r="TZH98" s="10"/>
      <c r="TZI98" s="68"/>
      <c r="TZJ98" s="20"/>
      <c r="TZK98" s="57"/>
      <c r="TZL98" s="21"/>
      <c r="TZM98" s="22"/>
      <c r="TZN98" s="3"/>
      <c r="TZO98" s="5"/>
      <c r="TZP98" s="5"/>
      <c r="TZQ98" s="8"/>
      <c r="TZR98" s="10"/>
      <c r="TZS98" s="68"/>
      <c r="TZT98" s="20"/>
      <c r="TZU98" s="57"/>
      <c r="TZV98" s="21"/>
      <c r="TZW98" s="22"/>
      <c r="TZX98" s="3"/>
      <c r="TZY98" s="5"/>
      <c r="TZZ98" s="5"/>
      <c r="UAA98" s="8"/>
      <c r="UAB98" s="10"/>
      <c r="UAC98" s="68"/>
      <c r="UAD98" s="20"/>
      <c r="UAE98" s="57"/>
      <c r="UAF98" s="21"/>
      <c r="UAG98" s="22"/>
      <c r="UAH98" s="3"/>
      <c r="UAI98" s="5"/>
      <c r="UAJ98" s="5"/>
      <c r="UAK98" s="8"/>
      <c r="UAL98" s="10"/>
      <c r="UAM98" s="68"/>
      <c r="UAN98" s="20"/>
      <c r="UAO98" s="57"/>
      <c r="UAP98" s="21"/>
      <c r="UAQ98" s="22"/>
      <c r="UAR98" s="3"/>
      <c r="UAS98" s="5"/>
      <c r="UAT98" s="5"/>
      <c r="UAU98" s="8"/>
      <c r="UAV98" s="10"/>
      <c r="UAW98" s="68"/>
      <c r="UAX98" s="20"/>
      <c r="UAY98" s="57"/>
      <c r="UAZ98" s="21"/>
      <c r="UBA98" s="22"/>
      <c r="UBB98" s="3"/>
      <c r="UBC98" s="5"/>
      <c r="UBD98" s="5"/>
      <c r="UBE98" s="8"/>
      <c r="UBF98" s="10"/>
      <c r="UBG98" s="68"/>
      <c r="UBH98" s="20"/>
      <c r="UBI98" s="57"/>
      <c r="UBJ98" s="21"/>
      <c r="UBK98" s="22"/>
      <c r="UBL98" s="3"/>
      <c r="UBM98" s="5"/>
      <c r="UBN98" s="5"/>
      <c r="UBO98" s="8"/>
      <c r="UBP98" s="10"/>
      <c r="UBQ98" s="68"/>
      <c r="UBR98" s="20"/>
      <c r="UBS98" s="57"/>
      <c r="UBT98" s="21"/>
      <c r="UBU98" s="22"/>
      <c r="UBV98" s="3"/>
      <c r="UBW98" s="5"/>
      <c r="UBX98" s="5"/>
      <c r="UBY98" s="8"/>
      <c r="UBZ98" s="10"/>
      <c r="UCA98" s="68"/>
      <c r="UCB98" s="20"/>
      <c r="UCC98" s="57"/>
      <c r="UCD98" s="21"/>
      <c r="UCE98" s="22"/>
      <c r="UCF98" s="3"/>
      <c r="UCG98" s="5"/>
      <c r="UCH98" s="5"/>
      <c r="UCI98" s="8"/>
      <c r="UCJ98" s="10"/>
      <c r="UCK98" s="68"/>
      <c r="UCL98" s="20"/>
      <c r="UCM98" s="57"/>
      <c r="UCN98" s="21"/>
      <c r="UCO98" s="22"/>
      <c r="UCP98" s="3"/>
      <c r="UCQ98" s="5"/>
      <c r="UCR98" s="5"/>
      <c r="UCS98" s="8"/>
      <c r="UCT98" s="10"/>
      <c r="UCU98" s="68"/>
      <c r="UCV98" s="20"/>
      <c r="UCW98" s="57"/>
      <c r="UCX98" s="21"/>
      <c r="UCY98" s="22"/>
      <c r="UCZ98" s="3"/>
      <c r="UDA98" s="5"/>
      <c r="UDB98" s="5"/>
      <c r="UDC98" s="8"/>
      <c r="UDD98" s="10"/>
      <c r="UDE98" s="68"/>
      <c r="UDF98" s="20"/>
      <c r="UDG98" s="57"/>
      <c r="UDH98" s="21"/>
      <c r="UDI98" s="22"/>
      <c r="UDJ98" s="3"/>
      <c r="UDK98" s="5"/>
      <c r="UDL98" s="5"/>
      <c r="UDM98" s="8"/>
      <c r="UDN98" s="10"/>
      <c r="UDO98" s="68"/>
      <c r="UDP98" s="20"/>
      <c r="UDQ98" s="57"/>
      <c r="UDR98" s="21"/>
      <c r="UDS98" s="22"/>
      <c r="UDT98" s="3"/>
      <c r="UDU98" s="5"/>
      <c r="UDV98" s="5"/>
      <c r="UDW98" s="8"/>
      <c r="UDX98" s="10"/>
      <c r="UDY98" s="68"/>
      <c r="UDZ98" s="20"/>
      <c r="UEA98" s="57"/>
      <c r="UEB98" s="21"/>
      <c r="UEC98" s="22"/>
      <c r="UED98" s="3"/>
      <c r="UEE98" s="5"/>
      <c r="UEF98" s="5"/>
      <c r="UEG98" s="8"/>
      <c r="UEH98" s="10"/>
      <c r="UEI98" s="68"/>
      <c r="UEJ98" s="20"/>
      <c r="UEK98" s="57"/>
      <c r="UEL98" s="21"/>
      <c r="UEM98" s="22"/>
      <c r="UEN98" s="3"/>
      <c r="UEO98" s="5"/>
      <c r="UEP98" s="5"/>
      <c r="UEQ98" s="8"/>
      <c r="UER98" s="10"/>
      <c r="UES98" s="68"/>
      <c r="UET98" s="20"/>
      <c r="UEU98" s="57"/>
      <c r="UEV98" s="21"/>
      <c r="UEW98" s="22"/>
      <c r="UEX98" s="3"/>
      <c r="UEY98" s="5"/>
      <c r="UEZ98" s="5"/>
      <c r="UFA98" s="8"/>
      <c r="UFB98" s="10"/>
      <c r="UFC98" s="68"/>
      <c r="UFD98" s="20"/>
      <c r="UFE98" s="57"/>
      <c r="UFF98" s="21"/>
      <c r="UFG98" s="22"/>
      <c r="UFH98" s="3"/>
      <c r="UFI98" s="5"/>
      <c r="UFJ98" s="5"/>
      <c r="UFK98" s="8"/>
      <c r="UFL98" s="10"/>
      <c r="UFM98" s="68"/>
      <c r="UFN98" s="20"/>
      <c r="UFO98" s="57"/>
      <c r="UFP98" s="21"/>
      <c r="UFQ98" s="22"/>
      <c r="UFR98" s="3"/>
      <c r="UFS98" s="5"/>
      <c r="UFT98" s="5"/>
      <c r="UFU98" s="8"/>
      <c r="UFV98" s="10"/>
      <c r="UFW98" s="68"/>
      <c r="UFX98" s="20"/>
      <c r="UFY98" s="57"/>
      <c r="UFZ98" s="21"/>
      <c r="UGA98" s="22"/>
      <c r="UGB98" s="3"/>
      <c r="UGC98" s="5"/>
      <c r="UGD98" s="5"/>
      <c r="UGE98" s="8"/>
      <c r="UGF98" s="10"/>
      <c r="UGG98" s="68"/>
      <c r="UGH98" s="20"/>
      <c r="UGI98" s="57"/>
      <c r="UGJ98" s="21"/>
      <c r="UGK98" s="22"/>
      <c r="UGL98" s="3"/>
      <c r="UGM98" s="5"/>
      <c r="UGN98" s="5"/>
      <c r="UGO98" s="8"/>
      <c r="UGP98" s="10"/>
      <c r="UGQ98" s="68"/>
      <c r="UGR98" s="20"/>
      <c r="UGS98" s="57"/>
      <c r="UGT98" s="21"/>
      <c r="UGU98" s="22"/>
      <c r="UGV98" s="3"/>
      <c r="UGW98" s="5"/>
      <c r="UGX98" s="5"/>
      <c r="UGY98" s="8"/>
      <c r="UGZ98" s="10"/>
      <c r="UHA98" s="68"/>
      <c r="UHB98" s="20"/>
      <c r="UHC98" s="57"/>
      <c r="UHD98" s="21"/>
      <c r="UHE98" s="22"/>
      <c r="UHF98" s="3"/>
      <c r="UHG98" s="5"/>
      <c r="UHH98" s="5"/>
      <c r="UHI98" s="8"/>
      <c r="UHJ98" s="10"/>
      <c r="UHK98" s="68"/>
      <c r="UHL98" s="20"/>
      <c r="UHM98" s="57"/>
      <c r="UHN98" s="21"/>
      <c r="UHO98" s="22"/>
      <c r="UHP98" s="3"/>
      <c r="UHQ98" s="5"/>
      <c r="UHR98" s="5"/>
      <c r="UHS98" s="8"/>
      <c r="UHT98" s="10"/>
      <c r="UHU98" s="68"/>
      <c r="UHV98" s="20"/>
      <c r="UHW98" s="57"/>
      <c r="UHX98" s="21"/>
      <c r="UHY98" s="22"/>
      <c r="UHZ98" s="3"/>
      <c r="UIA98" s="5"/>
      <c r="UIB98" s="5"/>
      <c r="UIC98" s="8"/>
      <c r="UID98" s="10"/>
      <c r="UIE98" s="68"/>
      <c r="UIF98" s="20"/>
      <c r="UIG98" s="57"/>
      <c r="UIH98" s="21"/>
      <c r="UII98" s="22"/>
      <c r="UIJ98" s="3"/>
      <c r="UIK98" s="5"/>
      <c r="UIL98" s="5"/>
      <c r="UIM98" s="8"/>
      <c r="UIN98" s="10"/>
      <c r="UIO98" s="68"/>
      <c r="UIP98" s="20"/>
      <c r="UIQ98" s="57"/>
      <c r="UIR98" s="21"/>
      <c r="UIS98" s="22"/>
      <c r="UIT98" s="3"/>
      <c r="UIU98" s="5"/>
      <c r="UIV98" s="5"/>
      <c r="UIW98" s="8"/>
      <c r="UIX98" s="10"/>
      <c r="UIY98" s="68"/>
      <c r="UIZ98" s="20"/>
      <c r="UJA98" s="57"/>
      <c r="UJB98" s="21"/>
      <c r="UJC98" s="22"/>
      <c r="UJD98" s="3"/>
      <c r="UJE98" s="5"/>
      <c r="UJF98" s="5"/>
      <c r="UJG98" s="8"/>
      <c r="UJH98" s="10"/>
      <c r="UJI98" s="68"/>
      <c r="UJJ98" s="20"/>
      <c r="UJK98" s="57"/>
      <c r="UJL98" s="21"/>
      <c r="UJM98" s="22"/>
      <c r="UJN98" s="3"/>
      <c r="UJO98" s="5"/>
      <c r="UJP98" s="5"/>
      <c r="UJQ98" s="8"/>
      <c r="UJR98" s="10"/>
      <c r="UJS98" s="68"/>
      <c r="UJT98" s="20"/>
      <c r="UJU98" s="57"/>
      <c r="UJV98" s="21"/>
      <c r="UJW98" s="22"/>
      <c r="UJX98" s="3"/>
      <c r="UJY98" s="5"/>
      <c r="UJZ98" s="5"/>
      <c r="UKA98" s="8"/>
      <c r="UKB98" s="10"/>
      <c r="UKC98" s="68"/>
      <c r="UKD98" s="20"/>
      <c r="UKE98" s="57"/>
      <c r="UKF98" s="21"/>
      <c r="UKG98" s="22"/>
      <c r="UKH98" s="3"/>
      <c r="UKI98" s="5"/>
      <c r="UKJ98" s="5"/>
      <c r="UKK98" s="8"/>
      <c r="UKL98" s="10"/>
      <c r="UKM98" s="68"/>
      <c r="UKN98" s="20"/>
      <c r="UKO98" s="57"/>
      <c r="UKP98" s="21"/>
      <c r="UKQ98" s="22"/>
      <c r="UKR98" s="3"/>
      <c r="UKS98" s="5"/>
      <c r="UKT98" s="5"/>
      <c r="UKU98" s="8"/>
      <c r="UKV98" s="10"/>
      <c r="UKW98" s="68"/>
      <c r="UKX98" s="20"/>
      <c r="UKY98" s="57"/>
      <c r="UKZ98" s="21"/>
      <c r="ULA98" s="22"/>
      <c r="ULB98" s="3"/>
      <c r="ULC98" s="5"/>
      <c r="ULD98" s="5"/>
      <c r="ULE98" s="8"/>
      <c r="ULF98" s="10"/>
      <c r="ULG98" s="68"/>
      <c r="ULH98" s="20"/>
      <c r="ULI98" s="57"/>
      <c r="ULJ98" s="21"/>
      <c r="ULK98" s="22"/>
      <c r="ULL98" s="3"/>
      <c r="ULM98" s="5"/>
      <c r="ULN98" s="5"/>
      <c r="ULO98" s="8"/>
      <c r="ULP98" s="10"/>
      <c r="ULQ98" s="68"/>
      <c r="ULR98" s="20"/>
      <c r="ULS98" s="57"/>
      <c r="ULT98" s="21"/>
      <c r="ULU98" s="22"/>
      <c r="ULV98" s="3"/>
      <c r="ULW98" s="5"/>
      <c r="ULX98" s="5"/>
      <c r="ULY98" s="8"/>
      <c r="ULZ98" s="10"/>
      <c r="UMA98" s="68"/>
      <c r="UMB98" s="20"/>
      <c r="UMC98" s="57"/>
      <c r="UMD98" s="21"/>
      <c r="UME98" s="22"/>
      <c r="UMF98" s="3"/>
      <c r="UMG98" s="5"/>
      <c r="UMH98" s="5"/>
      <c r="UMI98" s="8"/>
      <c r="UMJ98" s="10"/>
      <c r="UMK98" s="68"/>
      <c r="UML98" s="20"/>
      <c r="UMM98" s="57"/>
      <c r="UMN98" s="21"/>
      <c r="UMO98" s="22"/>
      <c r="UMP98" s="3"/>
      <c r="UMQ98" s="5"/>
      <c r="UMR98" s="5"/>
      <c r="UMS98" s="8"/>
      <c r="UMT98" s="10"/>
      <c r="UMU98" s="68"/>
      <c r="UMV98" s="20"/>
      <c r="UMW98" s="57"/>
      <c r="UMX98" s="21"/>
      <c r="UMY98" s="22"/>
      <c r="UMZ98" s="3"/>
      <c r="UNA98" s="5"/>
      <c r="UNB98" s="5"/>
      <c r="UNC98" s="8"/>
      <c r="UND98" s="10"/>
      <c r="UNE98" s="68"/>
      <c r="UNF98" s="20"/>
      <c r="UNG98" s="57"/>
      <c r="UNH98" s="21"/>
      <c r="UNI98" s="22"/>
      <c r="UNJ98" s="3"/>
      <c r="UNK98" s="5"/>
      <c r="UNL98" s="5"/>
      <c r="UNM98" s="8"/>
      <c r="UNN98" s="10"/>
      <c r="UNO98" s="68"/>
      <c r="UNP98" s="20"/>
      <c r="UNQ98" s="57"/>
      <c r="UNR98" s="21"/>
      <c r="UNS98" s="22"/>
      <c r="UNT98" s="3"/>
      <c r="UNU98" s="5"/>
      <c r="UNV98" s="5"/>
      <c r="UNW98" s="8"/>
      <c r="UNX98" s="10"/>
      <c r="UNY98" s="68"/>
      <c r="UNZ98" s="20"/>
      <c r="UOA98" s="57"/>
      <c r="UOB98" s="21"/>
      <c r="UOC98" s="22"/>
      <c r="UOD98" s="3"/>
      <c r="UOE98" s="5"/>
      <c r="UOF98" s="5"/>
      <c r="UOG98" s="8"/>
      <c r="UOH98" s="10"/>
      <c r="UOI98" s="68"/>
      <c r="UOJ98" s="20"/>
      <c r="UOK98" s="57"/>
      <c r="UOL98" s="21"/>
      <c r="UOM98" s="22"/>
      <c r="UON98" s="3"/>
      <c r="UOO98" s="5"/>
      <c r="UOP98" s="5"/>
      <c r="UOQ98" s="8"/>
      <c r="UOR98" s="10"/>
      <c r="UOS98" s="68"/>
      <c r="UOT98" s="20"/>
      <c r="UOU98" s="57"/>
      <c r="UOV98" s="21"/>
      <c r="UOW98" s="22"/>
      <c r="UOX98" s="3"/>
      <c r="UOY98" s="5"/>
      <c r="UOZ98" s="5"/>
      <c r="UPA98" s="8"/>
      <c r="UPB98" s="10"/>
      <c r="UPC98" s="68"/>
      <c r="UPD98" s="20"/>
      <c r="UPE98" s="57"/>
      <c r="UPF98" s="21"/>
      <c r="UPG98" s="22"/>
      <c r="UPH98" s="3"/>
      <c r="UPI98" s="5"/>
      <c r="UPJ98" s="5"/>
      <c r="UPK98" s="8"/>
      <c r="UPL98" s="10"/>
      <c r="UPM98" s="68"/>
      <c r="UPN98" s="20"/>
      <c r="UPO98" s="57"/>
      <c r="UPP98" s="21"/>
      <c r="UPQ98" s="22"/>
      <c r="UPR98" s="3"/>
      <c r="UPS98" s="5"/>
      <c r="UPT98" s="5"/>
      <c r="UPU98" s="8"/>
      <c r="UPV98" s="10"/>
      <c r="UPW98" s="68"/>
      <c r="UPX98" s="20"/>
      <c r="UPY98" s="57"/>
      <c r="UPZ98" s="21"/>
      <c r="UQA98" s="22"/>
      <c r="UQB98" s="3"/>
      <c r="UQC98" s="5"/>
      <c r="UQD98" s="5"/>
      <c r="UQE98" s="8"/>
      <c r="UQF98" s="10"/>
      <c r="UQG98" s="68"/>
      <c r="UQH98" s="20"/>
      <c r="UQI98" s="57"/>
      <c r="UQJ98" s="21"/>
      <c r="UQK98" s="22"/>
      <c r="UQL98" s="3"/>
      <c r="UQM98" s="5"/>
      <c r="UQN98" s="5"/>
      <c r="UQO98" s="8"/>
      <c r="UQP98" s="10"/>
      <c r="UQQ98" s="68"/>
      <c r="UQR98" s="20"/>
      <c r="UQS98" s="57"/>
      <c r="UQT98" s="21"/>
      <c r="UQU98" s="22"/>
      <c r="UQV98" s="3"/>
      <c r="UQW98" s="5"/>
      <c r="UQX98" s="5"/>
      <c r="UQY98" s="8"/>
      <c r="UQZ98" s="10"/>
      <c r="URA98" s="68"/>
      <c r="URB98" s="20"/>
      <c r="URC98" s="57"/>
      <c r="URD98" s="21"/>
      <c r="URE98" s="22"/>
      <c r="URF98" s="3"/>
      <c r="URG98" s="5"/>
      <c r="URH98" s="5"/>
      <c r="URI98" s="8"/>
      <c r="URJ98" s="10"/>
      <c r="URK98" s="68"/>
      <c r="URL98" s="20"/>
      <c r="URM98" s="57"/>
      <c r="URN98" s="21"/>
      <c r="URO98" s="22"/>
      <c r="URP98" s="3"/>
      <c r="URQ98" s="5"/>
      <c r="URR98" s="5"/>
      <c r="URS98" s="8"/>
      <c r="URT98" s="10"/>
      <c r="URU98" s="68"/>
      <c r="URV98" s="20"/>
      <c r="URW98" s="57"/>
      <c r="URX98" s="21"/>
      <c r="URY98" s="22"/>
      <c r="URZ98" s="3"/>
      <c r="USA98" s="5"/>
      <c r="USB98" s="5"/>
      <c r="USC98" s="8"/>
      <c r="USD98" s="10"/>
      <c r="USE98" s="68"/>
      <c r="USF98" s="20"/>
      <c r="USG98" s="57"/>
      <c r="USH98" s="21"/>
      <c r="USI98" s="22"/>
      <c r="USJ98" s="3"/>
      <c r="USK98" s="5"/>
      <c r="USL98" s="5"/>
      <c r="USM98" s="8"/>
      <c r="USN98" s="10"/>
      <c r="USO98" s="68"/>
      <c r="USP98" s="20"/>
      <c r="USQ98" s="57"/>
      <c r="USR98" s="21"/>
      <c r="USS98" s="22"/>
      <c r="UST98" s="3"/>
      <c r="USU98" s="5"/>
      <c r="USV98" s="5"/>
      <c r="USW98" s="8"/>
      <c r="USX98" s="10"/>
      <c r="USY98" s="68"/>
      <c r="USZ98" s="20"/>
      <c r="UTA98" s="57"/>
      <c r="UTB98" s="21"/>
      <c r="UTC98" s="22"/>
      <c r="UTD98" s="3"/>
      <c r="UTE98" s="5"/>
      <c r="UTF98" s="5"/>
      <c r="UTG98" s="8"/>
      <c r="UTH98" s="10"/>
      <c r="UTI98" s="68"/>
      <c r="UTJ98" s="20"/>
      <c r="UTK98" s="57"/>
      <c r="UTL98" s="21"/>
      <c r="UTM98" s="22"/>
      <c r="UTN98" s="3"/>
      <c r="UTO98" s="5"/>
      <c r="UTP98" s="5"/>
      <c r="UTQ98" s="8"/>
      <c r="UTR98" s="10"/>
      <c r="UTS98" s="68"/>
      <c r="UTT98" s="20"/>
      <c r="UTU98" s="57"/>
      <c r="UTV98" s="21"/>
      <c r="UTW98" s="22"/>
      <c r="UTX98" s="3"/>
      <c r="UTY98" s="5"/>
      <c r="UTZ98" s="5"/>
      <c r="UUA98" s="8"/>
      <c r="UUB98" s="10"/>
      <c r="UUC98" s="68"/>
      <c r="UUD98" s="20"/>
      <c r="UUE98" s="57"/>
      <c r="UUF98" s="21"/>
      <c r="UUG98" s="22"/>
      <c r="UUH98" s="3"/>
      <c r="UUI98" s="5"/>
      <c r="UUJ98" s="5"/>
      <c r="UUK98" s="8"/>
      <c r="UUL98" s="10"/>
      <c r="UUM98" s="68"/>
      <c r="UUN98" s="20"/>
      <c r="UUO98" s="57"/>
      <c r="UUP98" s="21"/>
      <c r="UUQ98" s="22"/>
      <c r="UUR98" s="3"/>
      <c r="UUS98" s="5"/>
      <c r="UUT98" s="5"/>
      <c r="UUU98" s="8"/>
      <c r="UUV98" s="10"/>
      <c r="UUW98" s="68"/>
      <c r="UUX98" s="20"/>
      <c r="UUY98" s="57"/>
      <c r="UUZ98" s="21"/>
      <c r="UVA98" s="22"/>
      <c r="UVB98" s="3"/>
      <c r="UVC98" s="5"/>
      <c r="UVD98" s="5"/>
      <c r="UVE98" s="8"/>
      <c r="UVF98" s="10"/>
      <c r="UVG98" s="68"/>
      <c r="UVH98" s="20"/>
      <c r="UVI98" s="57"/>
      <c r="UVJ98" s="21"/>
      <c r="UVK98" s="22"/>
      <c r="UVL98" s="3"/>
      <c r="UVM98" s="5"/>
      <c r="UVN98" s="5"/>
      <c r="UVO98" s="8"/>
      <c r="UVP98" s="10"/>
      <c r="UVQ98" s="68"/>
      <c r="UVR98" s="20"/>
      <c r="UVS98" s="57"/>
      <c r="UVT98" s="21"/>
      <c r="UVU98" s="22"/>
      <c r="UVV98" s="3"/>
      <c r="UVW98" s="5"/>
      <c r="UVX98" s="5"/>
      <c r="UVY98" s="8"/>
      <c r="UVZ98" s="10"/>
      <c r="UWA98" s="68"/>
      <c r="UWB98" s="20"/>
      <c r="UWC98" s="57"/>
      <c r="UWD98" s="21"/>
      <c r="UWE98" s="22"/>
      <c r="UWF98" s="3"/>
      <c r="UWG98" s="5"/>
      <c r="UWH98" s="5"/>
      <c r="UWI98" s="8"/>
      <c r="UWJ98" s="10"/>
      <c r="UWK98" s="68"/>
      <c r="UWL98" s="20"/>
      <c r="UWM98" s="57"/>
      <c r="UWN98" s="21"/>
      <c r="UWO98" s="22"/>
      <c r="UWP98" s="3"/>
      <c r="UWQ98" s="5"/>
      <c r="UWR98" s="5"/>
      <c r="UWS98" s="8"/>
      <c r="UWT98" s="10"/>
      <c r="UWU98" s="68"/>
      <c r="UWV98" s="20"/>
      <c r="UWW98" s="57"/>
      <c r="UWX98" s="21"/>
      <c r="UWY98" s="22"/>
      <c r="UWZ98" s="3"/>
      <c r="UXA98" s="5"/>
      <c r="UXB98" s="5"/>
      <c r="UXC98" s="8"/>
      <c r="UXD98" s="10"/>
      <c r="UXE98" s="68"/>
      <c r="UXF98" s="20"/>
      <c r="UXG98" s="57"/>
      <c r="UXH98" s="21"/>
      <c r="UXI98" s="22"/>
      <c r="UXJ98" s="3"/>
      <c r="UXK98" s="5"/>
      <c r="UXL98" s="5"/>
      <c r="UXM98" s="8"/>
      <c r="UXN98" s="10"/>
      <c r="UXO98" s="68"/>
      <c r="UXP98" s="20"/>
      <c r="UXQ98" s="57"/>
      <c r="UXR98" s="21"/>
      <c r="UXS98" s="22"/>
      <c r="UXT98" s="3"/>
      <c r="UXU98" s="5"/>
      <c r="UXV98" s="5"/>
      <c r="UXW98" s="8"/>
      <c r="UXX98" s="10"/>
      <c r="UXY98" s="68"/>
      <c r="UXZ98" s="20"/>
      <c r="UYA98" s="57"/>
      <c r="UYB98" s="21"/>
      <c r="UYC98" s="22"/>
      <c r="UYD98" s="3"/>
      <c r="UYE98" s="5"/>
      <c r="UYF98" s="5"/>
      <c r="UYG98" s="8"/>
      <c r="UYH98" s="10"/>
      <c r="UYI98" s="68"/>
      <c r="UYJ98" s="20"/>
      <c r="UYK98" s="57"/>
      <c r="UYL98" s="21"/>
      <c r="UYM98" s="22"/>
      <c r="UYN98" s="3"/>
      <c r="UYO98" s="5"/>
      <c r="UYP98" s="5"/>
      <c r="UYQ98" s="8"/>
      <c r="UYR98" s="10"/>
      <c r="UYS98" s="68"/>
      <c r="UYT98" s="20"/>
      <c r="UYU98" s="57"/>
      <c r="UYV98" s="21"/>
      <c r="UYW98" s="22"/>
      <c r="UYX98" s="3"/>
      <c r="UYY98" s="5"/>
      <c r="UYZ98" s="5"/>
      <c r="UZA98" s="8"/>
      <c r="UZB98" s="10"/>
      <c r="UZC98" s="68"/>
      <c r="UZD98" s="20"/>
      <c r="UZE98" s="57"/>
      <c r="UZF98" s="21"/>
      <c r="UZG98" s="22"/>
      <c r="UZH98" s="3"/>
      <c r="UZI98" s="5"/>
      <c r="UZJ98" s="5"/>
      <c r="UZK98" s="8"/>
      <c r="UZL98" s="10"/>
      <c r="UZM98" s="68"/>
      <c r="UZN98" s="20"/>
      <c r="UZO98" s="57"/>
      <c r="UZP98" s="21"/>
      <c r="UZQ98" s="22"/>
      <c r="UZR98" s="3"/>
      <c r="UZS98" s="5"/>
      <c r="UZT98" s="5"/>
      <c r="UZU98" s="8"/>
      <c r="UZV98" s="10"/>
      <c r="UZW98" s="68"/>
      <c r="UZX98" s="20"/>
      <c r="UZY98" s="57"/>
      <c r="UZZ98" s="21"/>
      <c r="VAA98" s="22"/>
      <c r="VAB98" s="3"/>
      <c r="VAC98" s="5"/>
      <c r="VAD98" s="5"/>
      <c r="VAE98" s="8"/>
      <c r="VAF98" s="10"/>
      <c r="VAG98" s="68"/>
      <c r="VAH98" s="20"/>
      <c r="VAI98" s="57"/>
      <c r="VAJ98" s="21"/>
      <c r="VAK98" s="22"/>
      <c r="VAL98" s="3"/>
      <c r="VAM98" s="5"/>
      <c r="VAN98" s="5"/>
      <c r="VAO98" s="8"/>
      <c r="VAP98" s="10"/>
      <c r="VAQ98" s="68"/>
      <c r="VAR98" s="20"/>
      <c r="VAS98" s="57"/>
      <c r="VAT98" s="21"/>
      <c r="VAU98" s="22"/>
      <c r="VAV98" s="3"/>
      <c r="VAW98" s="5"/>
      <c r="VAX98" s="5"/>
      <c r="VAY98" s="8"/>
      <c r="VAZ98" s="10"/>
      <c r="VBA98" s="68"/>
      <c r="VBB98" s="20"/>
      <c r="VBC98" s="57"/>
      <c r="VBD98" s="21"/>
      <c r="VBE98" s="22"/>
      <c r="VBF98" s="3"/>
      <c r="VBG98" s="5"/>
      <c r="VBH98" s="5"/>
      <c r="VBI98" s="8"/>
      <c r="VBJ98" s="10"/>
      <c r="VBK98" s="68"/>
      <c r="VBL98" s="20"/>
      <c r="VBM98" s="57"/>
      <c r="VBN98" s="21"/>
      <c r="VBO98" s="22"/>
      <c r="VBP98" s="3"/>
      <c r="VBQ98" s="5"/>
      <c r="VBR98" s="5"/>
      <c r="VBS98" s="8"/>
      <c r="VBT98" s="10"/>
      <c r="VBU98" s="68"/>
      <c r="VBV98" s="20"/>
      <c r="VBW98" s="57"/>
      <c r="VBX98" s="21"/>
      <c r="VBY98" s="22"/>
      <c r="VBZ98" s="3"/>
      <c r="VCA98" s="5"/>
      <c r="VCB98" s="5"/>
      <c r="VCC98" s="8"/>
      <c r="VCD98" s="10"/>
      <c r="VCE98" s="68"/>
      <c r="VCF98" s="20"/>
      <c r="VCG98" s="57"/>
      <c r="VCH98" s="21"/>
      <c r="VCI98" s="22"/>
      <c r="VCJ98" s="3"/>
      <c r="VCK98" s="5"/>
      <c r="VCL98" s="5"/>
      <c r="VCM98" s="8"/>
      <c r="VCN98" s="10"/>
      <c r="VCO98" s="68"/>
      <c r="VCP98" s="20"/>
      <c r="VCQ98" s="57"/>
      <c r="VCR98" s="21"/>
      <c r="VCS98" s="22"/>
      <c r="VCT98" s="3"/>
      <c r="VCU98" s="5"/>
      <c r="VCV98" s="5"/>
      <c r="VCW98" s="8"/>
      <c r="VCX98" s="10"/>
      <c r="VCY98" s="68"/>
      <c r="VCZ98" s="20"/>
      <c r="VDA98" s="57"/>
      <c r="VDB98" s="21"/>
      <c r="VDC98" s="22"/>
      <c r="VDD98" s="3"/>
      <c r="VDE98" s="5"/>
      <c r="VDF98" s="5"/>
      <c r="VDG98" s="8"/>
      <c r="VDH98" s="10"/>
      <c r="VDI98" s="68"/>
      <c r="VDJ98" s="20"/>
      <c r="VDK98" s="57"/>
      <c r="VDL98" s="21"/>
      <c r="VDM98" s="22"/>
      <c r="VDN98" s="3"/>
      <c r="VDO98" s="5"/>
      <c r="VDP98" s="5"/>
      <c r="VDQ98" s="8"/>
      <c r="VDR98" s="10"/>
      <c r="VDS98" s="68"/>
      <c r="VDT98" s="20"/>
      <c r="VDU98" s="57"/>
      <c r="VDV98" s="21"/>
      <c r="VDW98" s="22"/>
      <c r="VDX98" s="3"/>
      <c r="VDY98" s="5"/>
      <c r="VDZ98" s="5"/>
      <c r="VEA98" s="8"/>
      <c r="VEB98" s="10"/>
      <c r="VEC98" s="68"/>
      <c r="VED98" s="20"/>
      <c r="VEE98" s="57"/>
      <c r="VEF98" s="21"/>
      <c r="VEG98" s="22"/>
      <c r="VEH98" s="3"/>
      <c r="VEI98" s="5"/>
      <c r="VEJ98" s="5"/>
      <c r="VEK98" s="8"/>
      <c r="VEL98" s="10"/>
      <c r="VEM98" s="68"/>
      <c r="VEN98" s="20"/>
      <c r="VEO98" s="57"/>
      <c r="VEP98" s="21"/>
      <c r="VEQ98" s="22"/>
      <c r="VER98" s="3"/>
      <c r="VES98" s="5"/>
      <c r="VET98" s="5"/>
      <c r="VEU98" s="8"/>
      <c r="VEV98" s="10"/>
      <c r="VEW98" s="68"/>
      <c r="VEX98" s="20"/>
      <c r="VEY98" s="57"/>
      <c r="VEZ98" s="21"/>
      <c r="VFA98" s="22"/>
      <c r="VFB98" s="3"/>
      <c r="VFC98" s="5"/>
      <c r="VFD98" s="5"/>
      <c r="VFE98" s="8"/>
      <c r="VFF98" s="10"/>
      <c r="VFG98" s="68"/>
      <c r="VFH98" s="20"/>
      <c r="VFI98" s="57"/>
      <c r="VFJ98" s="21"/>
      <c r="VFK98" s="22"/>
      <c r="VFL98" s="3"/>
      <c r="VFM98" s="5"/>
      <c r="VFN98" s="5"/>
      <c r="VFO98" s="8"/>
      <c r="VFP98" s="10"/>
      <c r="VFQ98" s="68"/>
      <c r="VFR98" s="20"/>
      <c r="VFS98" s="57"/>
      <c r="VFT98" s="21"/>
      <c r="VFU98" s="22"/>
      <c r="VFV98" s="3"/>
      <c r="VFW98" s="5"/>
      <c r="VFX98" s="5"/>
      <c r="VFY98" s="8"/>
      <c r="VFZ98" s="10"/>
      <c r="VGA98" s="68"/>
      <c r="VGB98" s="20"/>
      <c r="VGC98" s="57"/>
      <c r="VGD98" s="21"/>
      <c r="VGE98" s="22"/>
      <c r="VGF98" s="3"/>
      <c r="VGG98" s="5"/>
      <c r="VGH98" s="5"/>
      <c r="VGI98" s="8"/>
      <c r="VGJ98" s="10"/>
      <c r="VGK98" s="68"/>
      <c r="VGL98" s="20"/>
      <c r="VGM98" s="57"/>
      <c r="VGN98" s="21"/>
      <c r="VGO98" s="22"/>
      <c r="VGP98" s="3"/>
      <c r="VGQ98" s="5"/>
      <c r="VGR98" s="5"/>
      <c r="VGS98" s="8"/>
      <c r="VGT98" s="10"/>
      <c r="VGU98" s="68"/>
      <c r="VGV98" s="20"/>
      <c r="VGW98" s="57"/>
      <c r="VGX98" s="21"/>
      <c r="VGY98" s="22"/>
      <c r="VGZ98" s="3"/>
      <c r="VHA98" s="5"/>
      <c r="VHB98" s="5"/>
      <c r="VHC98" s="8"/>
      <c r="VHD98" s="10"/>
      <c r="VHE98" s="68"/>
      <c r="VHF98" s="20"/>
      <c r="VHG98" s="57"/>
      <c r="VHH98" s="21"/>
      <c r="VHI98" s="22"/>
      <c r="VHJ98" s="3"/>
      <c r="VHK98" s="5"/>
      <c r="VHL98" s="5"/>
      <c r="VHM98" s="8"/>
      <c r="VHN98" s="10"/>
      <c r="VHO98" s="68"/>
      <c r="VHP98" s="20"/>
      <c r="VHQ98" s="57"/>
      <c r="VHR98" s="21"/>
      <c r="VHS98" s="22"/>
      <c r="VHT98" s="3"/>
      <c r="VHU98" s="5"/>
      <c r="VHV98" s="5"/>
      <c r="VHW98" s="8"/>
      <c r="VHX98" s="10"/>
      <c r="VHY98" s="68"/>
      <c r="VHZ98" s="20"/>
      <c r="VIA98" s="57"/>
      <c r="VIB98" s="21"/>
      <c r="VIC98" s="22"/>
      <c r="VID98" s="3"/>
      <c r="VIE98" s="5"/>
      <c r="VIF98" s="5"/>
      <c r="VIG98" s="8"/>
      <c r="VIH98" s="10"/>
      <c r="VII98" s="68"/>
      <c r="VIJ98" s="20"/>
      <c r="VIK98" s="57"/>
      <c r="VIL98" s="21"/>
      <c r="VIM98" s="22"/>
      <c r="VIN98" s="3"/>
      <c r="VIO98" s="5"/>
      <c r="VIP98" s="5"/>
      <c r="VIQ98" s="8"/>
      <c r="VIR98" s="10"/>
      <c r="VIS98" s="68"/>
      <c r="VIT98" s="20"/>
      <c r="VIU98" s="57"/>
      <c r="VIV98" s="21"/>
      <c r="VIW98" s="22"/>
      <c r="VIX98" s="3"/>
      <c r="VIY98" s="5"/>
      <c r="VIZ98" s="5"/>
      <c r="VJA98" s="8"/>
      <c r="VJB98" s="10"/>
      <c r="VJC98" s="68"/>
      <c r="VJD98" s="20"/>
      <c r="VJE98" s="57"/>
      <c r="VJF98" s="21"/>
      <c r="VJG98" s="22"/>
      <c r="VJH98" s="3"/>
      <c r="VJI98" s="5"/>
      <c r="VJJ98" s="5"/>
      <c r="VJK98" s="8"/>
      <c r="VJL98" s="10"/>
      <c r="VJM98" s="68"/>
      <c r="VJN98" s="20"/>
      <c r="VJO98" s="57"/>
      <c r="VJP98" s="21"/>
      <c r="VJQ98" s="22"/>
      <c r="VJR98" s="3"/>
      <c r="VJS98" s="5"/>
      <c r="VJT98" s="5"/>
      <c r="VJU98" s="8"/>
      <c r="VJV98" s="10"/>
      <c r="VJW98" s="68"/>
      <c r="VJX98" s="20"/>
      <c r="VJY98" s="57"/>
      <c r="VJZ98" s="21"/>
      <c r="VKA98" s="22"/>
      <c r="VKB98" s="3"/>
      <c r="VKC98" s="5"/>
      <c r="VKD98" s="5"/>
      <c r="VKE98" s="8"/>
      <c r="VKF98" s="10"/>
      <c r="VKG98" s="68"/>
      <c r="VKH98" s="20"/>
      <c r="VKI98" s="57"/>
      <c r="VKJ98" s="21"/>
      <c r="VKK98" s="22"/>
      <c r="VKL98" s="3"/>
      <c r="VKM98" s="5"/>
      <c r="VKN98" s="5"/>
      <c r="VKO98" s="8"/>
      <c r="VKP98" s="10"/>
      <c r="VKQ98" s="68"/>
      <c r="VKR98" s="20"/>
      <c r="VKS98" s="57"/>
      <c r="VKT98" s="21"/>
      <c r="VKU98" s="22"/>
      <c r="VKV98" s="3"/>
      <c r="VKW98" s="5"/>
      <c r="VKX98" s="5"/>
      <c r="VKY98" s="8"/>
      <c r="VKZ98" s="10"/>
      <c r="VLA98" s="68"/>
      <c r="VLB98" s="20"/>
      <c r="VLC98" s="57"/>
      <c r="VLD98" s="21"/>
      <c r="VLE98" s="22"/>
      <c r="VLF98" s="3"/>
      <c r="VLG98" s="5"/>
      <c r="VLH98" s="5"/>
      <c r="VLI98" s="8"/>
      <c r="VLJ98" s="10"/>
      <c r="VLK98" s="68"/>
      <c r="VLL98" s="20"/>
      <c r="VLM98" s="57"/>
      <c r="VLN98" s="21"/>
      <c r="VLO98" s="22"/>
      <c r="VLP98" s="3"/>
      <c r="VLQ98" s="5"/>
      <c r="VLR98" s="5"/>
      <c r="VLS98" s="8"/>
      <c r="VLT98" s="10"/>
      <c r="VLU98" s="68"/>
      <c r="VLV98" s="20"/>
      <c r="VLW98" s="57"/>
      <c r="VLX98" s="21"/>
      <c r="VLY98" s="22"/>
      <c r="VLZ98" s="3"/>
      <c r="VMA98" s="5"/>
      <c r="VMB98" s="5"/>
      <c r="VMC98" s="8"/>
      <c r="VMD98" s="10"/>
      <c r="VME98" s="68"/>
      <c r="VMF98" s="20"/>
      <c r="VMG98" s="57"/>
      <c r="VMH98" s="21"/>
      <c r="VMI98" s="22"/>
      <c r="VMJ98" s="3"/>
      <c r="VMK98" s="5"/>
      <c r="VML98" s="5"/>
      <c r="VMM98" s="8"/>
      <c r="VMN98" s="10"/>
      <c r="VMO98" s="68"/>
      <c r="VMP98" s="20"/>
      <c r="VMQ98" s="57"/>
      <c r="VMR98" s="21"/>
      <c r="VMS98" s="22"/>
      <c r="VMT98" s="3"/>
      <c r="VMU98" s="5"/>
      <c r="VMV98" s="5"/>
      <c r="VMW98" s="8"/>
      <c r="VMX98" s="10"/>
      <c r="VMY98" s="68"/>
      <c r="VMZ98" s="20"/>
      <c r="VNA98" s="57"/>
      <c r="VNB98" s="21"/>
      <c r="VNC98" s="22"/>
      <c r="VND98" s="3"/>
      <c r="VNE98" s="5"/>
      <c r="VNF98" s="5"/>
      <c r="VNG98" s="8"/>
      <c r="VNH98" s="10"/>
      <c r="VNI98" s="68"/>
      <c r="VNJ98" s="20"/>
      <c r="VNK98" s="57"/>
      <c r="VNL98" s="21"/>
      <c r="VNM98" s="22"/>
      <c r="VNN98" s="3"/>
      <c r="VNO98" s="5"/>
      <c r="VNP98" s="5"/>
      <c r="VNQ98" s="8"/>
      <c r="VNR98" s="10"/>
      <c r="VNS98" s="68"/>
      <c r="VNT98" s="20"/>
      <c r="VNU98" s="57"/>
      <c r="VNV98" s="21"/>
      <c r="VNW98" s="22"/>
      <c r="VNX98" s="3"/>
      <c r="VNY98" s="5"/>
      <c r="VNZ98" s="5"/>
      <c r="VOA98" s="8"/>
      <c r="VOB98" s="10"/>
      <c r="VOC98" s="68"/>
      <c r="VOD98" s="20"/>
      <c r="VOE98" s="57"/>
      <c r="VOF98" s="21"/>
      <c r="VOG98" s="22"/>
      <c r="VOH98" s="3"/>
      <c r="VOI98" s="5"/>
      <c r="VOJ98" s="5"/>
      <c r="VOK98" s="8"/>
      <c r="VOL98" s="10"/>
      <c r="VOM98" s="68"/>
      <c r="VON98" s="20"/>
      <c r="VOO98" s="57"/>
      <c r="VOP98" s="21"/>
      <c r="VOQ98" s="22"/>
      <c r="VOR98" s="3"/>
      <c r="VOS98" s="5"/>
      <c r="VOT98" s="5"/>
      <c r="VOU98" s="8"/>
      <c r="VOV98" s="10"/>
      <c r="VOW98" s="68"/>
      <c r="VOX98" s="20"/>
      <c r="VOY98" s="57"/>
      <c r="VOZ98" s="21"/>
      <c r="VPA98" s="22"/>
      <c r="VPB98" s="3"/>
      <c r="VPC98" s="5"/>
      <c r="VPD98" s="5"/>
      <c r="VPE98" s="8"/>
      <c r="VPF98" s="10"/>
      <c r="VPG98" s="68"/>
      <c r="VPH98" s="20"/>
      <c r="VPI98" s="57"/>
      <c r="VPJ98" s="21"/>
      <c r="VPK98" s="22"/>
      <c r="VPL98" s="3"/>
      <c r="VPM98" s="5"/>
      <c r="VPN98" s="5"/>
      <c r="VPO98" s="8"/>
      <c r="VPP98" s="10"/>
      <c r="VPQ98" s="68"/>
      <c r="VPR98" s="20"/>
      <c r="VPS98" s="57"/>
      <c r="VPT98" s="21"/>
      <c r="VPU98" s="22"/>
      <c r="VPV98" s="3"/>
      <c r="VPW98" s="5"/>
      <c r="VPX98" s="5"/>
      <c r="VPY98" s="8"/>
      <c r="VPZ98" s="10"/>
      <c r="VQA98" s="68"/>
      <c r="VQB98" s="20"/>
      <c r="VQC98" s="57"/>
      <c r="VQD98" s="21"/>
      <c r="VQE98" s="22"/>
      <c r="VQF98" s="3"/>
      <c r="VQG98" s="5"/>
      <c r="VQH98" s="5"/>
      <c r="VQI98" s="8"/>
      <c r="VQJ98" s="10"/>
      <c r="VQK98" s="68"/>
      <c r="VQL98" s="20"/>
      <c r="VQM98" s="57"/>
      <c r="VQN98" s="21"/>
      <c r="VQO98" s="22"/>
      <c r="VQP98" s="3"/>
      <c r="VQQ98" s="5"/>
      <c r="VQR98" s="5"/>
      <c r="VQS98" s="8"/>
      <c r="VQT98" s="10"/>
      <c r="VQU98" s="68"/>
      <c r="VQV98" s="20"/>
      <c r="VQW98" s="57"/>
      <c r="VQX98" s="21"/>
      <c r="VQY98" s="22"/>
      <c r="VQZ98" s="3"/>
      <c r="VRA98" s="5"/>
      <c r="VRB98" s="5"/>
      <c r="VRC98" s="8"/>
      <c r="VRD98" s="10"/>
      <c r="VRE98" s="68"/>
      <c r="VRF98" s="20"/>
      <c r="VRG98" s="57"/>
      <c r="VRH98" s="21"/>
      <c r="VRI98" s="22"/>
      <c r="VRJ98" s="3"/>
      <c r="VRK98" s="5"/>
      <c r="VRL98" s="5"/>
      <c r="VRM98" s="8"/>
      <c r="VRN98" s="10"/>
      <c r="VRO98" s="68"/>
      <c r="VRP98" s="20"/>
      <c r="VRQ98" s="57"/>
      <c r="VRR98" s="21"/>
      <c r="VRS98" s="22"/>
      <c r="VRT98" s="3"/>
      <c r="VRU98" s="5"/>
      <c r="VRV98" s="5"/>
      <c r="VRW98" s="8"/>
      <c r="VRX98" s="10"/>
      <c r="VRY98" s="68"/>
      <c r="VRZ98" s="20"/>
      <c r="VSA98" s="57"/>
      <c r="VSB98" s="21"/>
      <c r="VSC98" s="22"/>
      <c r="VSD98" s="3"/>
      <c r="VSE98" s="5"/>
      <c r="VSF98" s="5"/>
      <c r="VSG98" s="8"/>
      <c r="VSH98" s="10"/>
      <c r="VSI98" s="68"/>
      <c r="VSJ98" s="20"/>
      <c r="VSK98" s="57"/>
      <c r="VSL98" s="21"/>
      <c r="VSM98" s="22"/>
      <c r="VSN98" s="3"/>
      <c r="VSO98" s="5"/>
      <c r="VSP98" s="5"/>
      <c r="VSQ98" s="8"/>
      <c r="VSR98" s="10"/>
      <c r="VSS98" s="68"/>
      <c r="VST98" s="20"/>
      <c r="VSU98" s="57"/>
      <c r="VSV98" s="21"/>
      <c r="VSW98" s="22"/>
      <c r="VSX98" s="3"/>
      <c r="VSY98" s="5"/>
      <c r="VSZ98" s="5"/>
      <c r="VTA98" s="8"/>
      <c r="VTB98" s="10"/>
      <c r="VTC98" s="68"/>
      <c r="VTD98" s="20"/>
      <c r="VTE98" s="57"/>
      <c r="VTF98" s="21"/>
      <c r="VTG98" s="22"/>
      <c r="VTH98" s="3"/>
      <c r="VTI98" s="5"/>
      <c r="VTJ98" s="5"/>
      <c r="VTK98" s="8"/>
      <c r="VTL98" s="10"/>
      <c r="VTM98" s="68"/>
      <c r="VTN98" s="20"/>
      <c r="VTO98" s="57"/>
      <c r="VTP98" s="21"/>
      <c r="VTQ98" s="22"/>
      <c r="VTR98" s="3"/>
      <c r="VTS98" s="5"/>
      <c r="VTT98" s="5"/>
      <c r="VTU98" s="8"/>
      <c r="VTV98" s="10"/>
      <c r="VTW98" s="68"/>
      <c r="VTX98" s="20"/>
      <c r="VTY98" s="57"/>
      <c r="VTZ98" s="21"/>
      <c r="VUA98" s="22"/>
      <c r="VUB98" s="3"/>
      <c r="VUC98" s="5"/>
      <c r="VUD98" s="5"/>
      <c r="VUE98" s="8"/>
      <c r="VUF98" s="10"/>
      <c r="VUG98" s="68"/>
      <c r="VUH98" s="20"/>
      <c r="VUI98" s="57"/>
      <c r="VUJ98" s="21"/>
      <c r="VUK98" s="22"/>
      <c r="VUL98" s="3"/>
      <c r="VUM98" s="5"/>
      <c r="VUN98" s="5"/>
      <c r="VUO98" s="8"/>
      <c r="VUP98" s="10"/>
      <c r="VUQ98" s="68"/>
      <c r="VUR98" s="20"/>
      <c r="VUS98" s="57"/>
      <c r="VUT98" s="21"/>
      <c r="VUU98" s="22"/>
      <c r="VUV98" s="3"/>
      <c r="VUW98" s="5"/>
      <c r="VUX98" s="5"/>
      <c r="VUY98" s="8"/>
      <c r="VUZ98" s="10"/>
      <c r="VVA98" s="68"/>
      <c r="VVB98" s="20"/>
      <c r="VVC98" s="57"/>
      <c r="VVD98" s="21"/>
      <c r="VVE98" s="22"/>
      <c r="VVF98" s="3"/>
      <c r="VVG98" s="5"/>
      <c r="VVH98" s="5"/>
      <c r="VVI98" s="8"/>
      <c r="VVJ98" s="10"/>
      <c r="VVK98" s="68"/>
      <c r="VVL98" s="20"/>
      <c r="VVM98" s="57"/>
      <c r="VVN98" s="21"/>
      <c r="VVO98" s="22"/>
      <c r="VVP98" s="3"/>
      <c r="VVQ98" s="5"/>
      <c r="VVR98" s="5"/>
      <c r="VVS98" s="8"/>
      <c r="VVT98" s="10"/>
      <c r="VVU98" s="68"/>
      <c r="VVV98" s="20"/>
      <c r="VVW98" s="57"/>
      <c r="VVX98" s="21"/>
      <c r="VVY98" s="22"/>
      <c r="VVZ98" s="3"/>
      <c r="VWA98" s="5"/>
      <c r="VWB98" s="5"/>
      <c r="VWC98" s="8"/>
      <c r="VWD98" s="10"/>
      <c r="VWE98" s="68"/>
      <c r="VWF98" s="20"/>
      <c r="VWG98" s="57"/>
      <c r="VWH98" s="21"/>
      <c r="VWI98" s="22"/>
      <c r="VWJ98" s="3"/>
      <c r="VWK98" s="5"/>
      <c r="VWL98" s="5"/>
      <c r="VWM98" s="8"/>
      <c r="VWN98" s="10"/>
      <c r="VWO98" s="68"/>
      <c r="VWP98" s="20"/>
      <c r="VWQ98" s="57"/>
      <c r="VWR98" s="21"/>
      <c r="VWS98" s="22"/>
      <c r="VWT98" s="3"/>
      <c r="VWU98" s="5"/>
      <c r="VWV98" s="5"/>
      <c r="VWW98" s="8"/>
      <c r="VWX98" s="10"/>
      <c r="VWY98" s="68"/>
      <c r="VWZ98" s="20"/>
      <c r="VXA98" s="57"/>
      <c r="VXB98" s="21"/>
      <c r="VXC98" s="22"/>
      <c r="VXD98" s="3"/>
      <c r="VXE98" s="5"/>
      <c r="VXF98" s="5"/>
      <c r="VXG98" s="8"/>
      <c r="VXH98" s="10"/>
      <c r="VXI98" s="68"/>
      <c r="VXJ98" s="20"/>
      <c r="VXK98" s="57"/>
      <c r="VXL98" s="21"/>
      <c r="VXM98" s="22"/>
      <c r="VXN98" s="3"/>
      <c r="VXO98" s="5"/>
      <c r="VXP98" s="5"/>
      <c r="VXQ98" s="8"/>
      <c r="VXR98" s="10"/>
      <c r="VXS98" s="68"/>
      <c r="VXT98" s="20"/>
      <c r="VXU98" s="57"/>
      <c r="VXV98" s="21"/>
      <c r="VXW98" s="22"/>
      <c r="VXX98" s="3"/>
      <c r="VXY98" s="5"/>
      <c r="VXZ98" s="5"/>
      <c r="VYA98" s="8"/>
      <c r="VYB98" s="10"/>
      <c r="VYC98" s="68"/>
      <c r="VYD98" s="20"/>
      <c r="VYE98" s="57"/>
      <c r="VYF98" s="21"/>
      <c r="VYG98" s="22"/>
      <c r="VYH98" s="3"/>
      <c r="VYI98" s="5"/>
      <c r="VYJ98" s="5"/>
      <c r="VYK98" s="8"/>
      <c r="VYL98" s="10"/>
      <c r="VYM98" s="68"/>
      <c r="VYN98" s="20"/>
      <c r="VYO98" s="57"/>
      <c r="VYP98" s="21"/>
      <c r="VYQ98" s="22"/>
      <c r="VYR98" s="3"/>
      <c r="VYS98" s="5"/>
      <c r="VYT98" s="5"/>
      <c r="VYU98" s="8"/>
      <c r="VYV98" s="10"/>
      <c r="VYW98" s="68"/>
      <c r="VYX98" s="20"/>
      <c r="VYY98" s="57"/>
      <c r="VYZ98" s="21"/>
      <c r="VZA98" s="22"/>
      <c r="VZB98" s="3"/>
      <c r="VZC98" s="5"/>
      <c r="VZD98" s="5"/>
      <c r="VZE98" s="8"/>
      <c r="VZF98" s="10"/>
      <c r="VZG98" s="68"/>
      <c r="VZH98" s="20"/>
      <c r="VZI98" s="57"/>
      <c r="VZJ98" s="21"/>
      <c r="VZK98" s="22"/>
      <c r="VZL98" s="3"/>
      <c r="VZM98" s="5"/>
      <c r="VZN98" s="5"/>
      <c r="VZO98" s="8"/>
      <c r="VZP98" s="10"/>
      <c r="VZQ98" s="68"/>
      <c r="VZR98" s="20"/>
      <c r="VZS98" s="57"/>
      <c r="VZT98" s="21"/>
      <c r="VZU98" s="22"/>
      <c r="VZV98" s="3"/>
      <c r="VZW98" s="5"/>
      <c r="VZX98" s="5"/>
      <c r="VZY98" s="8"/>
      <c r="VZZ98" s="10"/>
      <c r="WAA98" s="68"/>
      <c r="WAB98" s="20"/>
      <c r="WAC98" s="57"/>
      <c r="WAD98" s="21"/>
      <c r="WAE98" s="22"/>
      <c r="WAF98" s="3"/>
      <c r="WAG98" s="5"/>
      <c r="WAH98" s="5"/>
      <c r="WAI98" s="8"/>
      <c r="WAJ98" s="10"/>
      <c r="WAK98" s="68"/>
      <c r="WAL98" s="20"/>
      <c r="WAM98" s="57"/>
      <c r="WAN98" s="21"/>
      <c r="WAO98" s="22"/>
      <c r="WAP98" s="3"/>
      <c r="WAQ98" s="5"/>
      <c r="WAR98" s="5"/>
      <c r="WAS98" s="8"/>
      <c r="WAT98" s="10"/>
      <c r="WAU98" s="68"/>
      <c r="WAV98" s="20"/>
      <c r="WAW98" s="57"/>
      <c r="WAX98" s="21"/>
      <c r="WAY98" s="22"/>
      <c r="WAZ98" s="3"/>
      <c r="WBA98" s="5"/>
      <c r="WBB98" s="5"/>
      <c r="WBC98" s="8"/>
      <c r="WBD98" s="10"/>
      <c r="WBE98" s="68"/>
      <c r="WBF98" s="20"/>
      <c r="WBG98" s="57"/>
      <c r="WBH98" s="21"/>
      <c r="WBI98" s="22"/>
      <c r="WBJ98" s="3"/>
      <c r="WBK98" s="5"/>
      <c r="WBL98" s="5"/>
      <c r="WBM98" s="8"/>
      <c r="WBN98" s="10"/>
      <c r="WBO98" s="68"/>
      <c r="WBP98" s="20"/>
      <c r="WBQ98" s="57"/>
      <c r="WBR98" s="21"/>
      <c r="WBS98" s="22"/>
      <c r="WBT98" s="3"/>
      <c r="WBU98" s="5"/>
      <c r="WBV98" s="5"/>
      <c r="WBW98" s="8"/>
      <c r="WBX98" s="10"/>
      <c r="WBY98" s="68"/>
      <c r="WBZ98" s="20"/>
      <c r="WCA98" s="57"/>
      <c r="WCB98" s="21"/>
      <c r="WCC98" s="22"/>
      <c r="WCD98" s="3"/>
      <c r="WCE98" s="5"/>
      <c r="WCF98" s="5"/>
      <c r="WCG98" s="8"/>
      <c r="WCH98" s="10"/>
      <c r="WCI98" s="68"/>
      <c r="WCJ98" s="20"/>
      <c r="WCK98" s="57"/>
      <c r="WCL98" s="21"/>
      <c r="WCM98" s="22"/>
      <c r="WCN98" s="3"/>
      <c r="WCO98" s="5"/>
      <c r="WCP98" s="5"/>
      <c r="WCQ98" s="8"/>
      <c r="WCR98" s="10"/>
      <c r="WCS98" s="68"/>
      <c r="WCT98" s="20"/>
      <c r="WCU98" s="57"/>
      <c r="WCV98" s="21"/>
      <c r="WCW98" s="22"/>
      <c r="WCX98" s="3"/>
      <c r="WCY98" s="5"/>
      <c r="WCZ98" s="5"/>
      <c r="WDA98" s="8"/>
      <c r="WDB98" s="10"/>
      <c r="WDC98" s="68"/>
      <c r="WDD98" s="20"/>
      <c r="WDE98" s="57"/>
      <c r="WDF98" s="21"/>
      <c r="WDG98" s="22"/>
      <c r="WDH98" s="3"/>
      <c r="WDI98" s="5"/>
      <c r="WDJ98" s="5"/>
      <c r="WDK98" s="8"/>
      <c r="WDL98" s="10"/>
      <c r="WDM98" s="68"/>
      <c r="WDN98" s="20"/>
      <c r="WDO98" s="57"/>
      <c r="WDP98" s="21"/>
      <c r="WDQ98" s="22"/>
      <c r="WDR98" s="3"/>
      <c r="WDS98" s="5"/>
      <c r="WDT98" s="5"/>
      <c r="WDU98" s="8"/>
      <c r="WDV98" s="10"/>
      <c r="WDW98" s="68"/>
      <c r="WDX98" s="20"/>
      <c r="WDY98" s="57"/>
      <c r="WDZ98" s="21"/>
      <c r="WEA98" s="22"/>
      <c r="WEB98" s="3"/>
      <c r="WEC98" s="5"/>
      <c r="WED98" s="5"/>
      <c r="WEE98" s="8"/>
      <c r="WEF98" s="10"/>
      <c r="WEG98" s="68"/>
      <c r="WEH98" s="20"/>
      <c r="WEI98" s="57"/>
      <c r="WEJ98" s="21"/>
      <c r="WEK98" s="22"/>
      <c r="WEL98" s="3"/>
      <c r="WEM98" s="5"/>
      <c r="WEN98" s="5"/>
      <c r="WEO98" s="8"/>
      <c r="WEP98" s="10"/>
      <c r="WEQ98" s="68"/>
      <c r="WER98" s="20"/>
      <c r="WES98" s="57"/>
      <c r="WET98" s="21"/>
      <c r="WEU98" s="22"/>
      <c r="WEV98" s="3"/>
      <c r="WEW98" s="5"/>
      <c r="WEX98" s="5"/>
      <c r="WEY98" s="8"/>
      <c r="WEZ98" s="10"/>
      <c r="WFA98" s="68"/>
      <c r="WFB98" s="20"/>
      <c r="WFC98" s="57"/>
      <c r="WFD98" s="21"/>
      <c r="WFE98" s="22"/>
      <c r="WFF98" s="3"/>
      <c r="WFG98" s="5"/>
      <c r="WFH98" s="5"/>
      <c r="WFI98" s="8"/>
      <c r="WFJ98" s="10"/>
      <c r="WFK98" s="68"/>
      <c r="WFL98" s="20"/>
      <c r="WFM98" s="57"/>
      <c r="WFN98" s="21"/>
      <c r="WFO98" s="22"/>
      <c r="WFP98" s="3"/>
      <c r="WFQ98" s="5"/>
      <c r="WFR98" s="5"/>
      <c r="WFS98" s="8"/>
      <c r="WFT98" s="10"/>
      <c r="WFU98" s="68"/>
      <c r="WFV98" s="20"/>
      <c r="WFW98" s="57"/>
      <c r="WFX98" s="21"/>
      <c r="WFY98" s="22"/>
      <c r="WFZ98" s="3"/>
      <c r="WGA98" s="5"/>
      <c r="WGB98" s="5"/>
      <c r="WGC98" s="8"/>
      <c r="WGD98" s="10"/>
      <c r="WGE98" s="68"/>
      <c r="WGF98" s="20"/>
      <c r="WGG98" s="57"/>
      <c r="WGH98" s="21"/>
      <c r="WGI98" s="22"/>
      <c r="WGJ98" s="3"/>
      <c r="WGK98" s="5"/>
      <c r="WGL98" s="5"/>
      <c r="WGM98" s="8"/>
      <c r="WGN98" s="10"/>
      <c r="WGO98" s="68"/>
      <c r="WGP98" s="20"/>
      <c r="WGQ98" s="57"/>
      <c r="WGR98" s="21"/>
      <c r="WGS98" s="22"/>
      <c r="WGT98" s="3"/>
      <c r="WGU98" s="5"/>
      <c r="WGV98" s="5"/>
      <c r="WGW98" s="8"/>
      <c r="WGX98" s="10"/>
      <c r="WGY98" s="68"/>
      <c r="WGZ98" s="20"/>
      <c r="WHA98" s="57"/>
      <c r="WHB98" s="21"/>
      <c r="WHC98" s="22"/>
      <c r="WHD98" s="3"/>
      <c r="WHE98" s="5"/>
      <c r="WHF98" s="5"/>
      <c r="WHG98" s="8"/>
      <c r="WHH98" s="10"/>
      <c r="WHI98" s="68"/>
      <c r="WHJ98" s="20"/>
      <c r="WHK98" s="57"/>
      <c r="WHL98" s="21"/>
      <c r="WHM98" s="22"/>
      <c r="WHN98" s="3"/>
      <c r="WHO98" s="5"/>
      <c r="WHP98" s="5"/>
      <c r="WHQ98" s="8"/>
      <c r="WHR98" s="10"/>
      <c r="WHS98" s="68"/>
      <c r="WHT98" s="20"/>
      <c r="WHU98" s="57"/>
      <c r="WHV98" s="21"/>
      <c r="WHW98" s="22"/>
      <c r="WHX98" s="3"/>
      <c r="WHY98" s="5"/>
      <c r="WHZ98" s="5"/>
      <c r="WIA98" s="8"/>
      <c r="WIB98" s="10"/>
      <c r="WIC98" s="68"/>
      <c r="WID98" s="20"/>
      <c r="WIE98" s="57"/>
      <c r="WIF98" s="21"/>
      <c r="WIG98" s="22"/>
      <c r="WIH98" s="3"/>
      <c r="WII98" s="5"/>
      <c r="WIJ98" s="5"/>
      <c r="WIK98" s="8"/>
      <c r="WIL98" s="10"/>
      <c r="WIM98" s="68"/>
      <c r="WIN98" s="20"/>
      <c r="WIO98" s="57"/>
      <c r="WIP98" s="21"/>
      <c r="WIQ98" s="22"/>
      <c r="WIR98" s="3"/>
      <c r="WIS98" s="5"/>
      <c r="WIT98" s="5"/>
      <c r="WIU98" s="8"/>
      <c r="WIV98" s="10"/>
      <c r="WIW98" s="68"/>
      <c r="WIX98" s="20"/>
      <c r="WIY98" s="57"/>
      <c r="WIZ98" s="21"/>
      <c r="WJA98" s="22"/>
      <c r="WJB98" s="3"/>
      <c r="WJC98" s="5"/>
      <c r="WJD98" s="5"/>
      <c r="WJE98" s="8"/>
      <c r="WJF98" s="10"/>
      <c r="WJG98" s="68"/>
      <c r="WJH98" s="20"/>
      <c r="WJI98" s="57"/>
      <c r="WJJ98" s="21"/>
      <c r="WJK98" s="22"/>
      <c r="WJL98" s="3"/>
      <c r="WJM98" s="5"/>
      <c r="WJN98" s="5"/>
      <c r="WJO98" s="8"/>
      <c r="WJP98" s="10"/>
      <c r="WJQ98" s="68"/>
      <c r="WJR98" s="20"/>
      <c r="WJS98" s="57"/>
      <c r="WJT98" s="21"/>
      <c r="WJU98" s="22"/>
      <c r="WJV98" s="3"/>
      <c r="WJW98" s="5"/>
      <c r="WJX98" s="5"/>
      <c r="WJY98" s="8"/>
      <c r="WJZ98" s="10"/>
      <c r="WKA98" s="68"/>
      <c r="WKB98" s="20"/>
      <c r="WKC98" s="57"/>
      <c r="WKD98" s="21"/>
      <c r="WKE98" s="22"/>
      <c r="WKF98" s="3"/>
      <c r="WKG98" s="5"/>
      <c r="WKH98" s="5"/>
      <c r="WKI98" s="8"/>
      <c r="WKJ98" s="10"/>
      <c r="WKK98" s="68"/>
      <c r="WKL98" s="20"/>
      <c r="WKM98" s="57"/>
      <c r="WKN98" s="21"/>
      <c r="WKO98" s="22"/>
      <c r="WKP98" s="3"/>
      <c r="WKQ98" s="5"/>
      <c r="WKR98" s="5"/>
      <c r="WKS98" s="8"/>
      <c r="WKT98" s="10"/>
      <c r="WKU98" s="68"/>
      <c r="WKV98" s="20"/>
      <c r="WKW98" s="57"/>
      <c r="WKX98" s="21"/>
      <c r="WKY98" s="22"/>
      <c r="WKZ98" s="3"/>
      <c r="WLA98" s="5"/>
      <c r="WLB98" s="5"/>
      <c r="WLC98" s="8"/>
      <c r="WLD98" s="10"/>
      <c r="WLE98" s="68"/>
      <c r="WLF98" s="20"/>
      <c r="WLG98" s="57"/>
      <c r="WLH98" s="21"/>
      <c r="WLI98" s="22"/>
      <c r="WLJ98" s="3"/>
      <c r="WLK98" s="5"/>
      <c r="WLL98" s="5"/>
      <c r="WLM98" s="8"/>
      <c r="WLN98" s="10"/>
      <c r="WLO98" s="68"/>
      <c r="WLP98" s="20"/>
      <c r="WLQ98" s="57"/>
      <c r="WLR98" s="21"/>
      <c r="WLS98" s="22"/>
      <c r="WLT98" s="3"/>
      <c r="WLU98" s="5"/>
      <c r="WLV98" s="5"/>
      <c r="WLW98" s="8"/>
      <c r="WLX98" s="10"/>
      <c r="WLY98" s="68"/>
      <c r="WLZ98" s="20"/>
      <c r="WMA98" s="57"/>
      <c r="WMB98" s="21"/>
      <c r="WMC98" s="22"/>
      <c r="WMD98" s="3"/>
      <c r="WME98" s="5"/>
      <c r="WMF98" s="5"/>
      <c r="WMG98" s="8"/>
      <c r="WMH98" s="10"/>
      <c r="WMI98" s="68"/>
      <c r="WMJ98" s="20"/>
      <c r="WMK98" s="57"/>
      <c r="WML98" s="21"/>
      <c r="WMM98" s="22"/>
      <c r="WMN98" s="3"/>
      <c r="WMO98" s="5"/>
      <c r="WMP98" s="5"/>
      <c r="WMQ98" s="8"/>
      <c r="WMR98" s="10"/>
      <c r="WMS98" s="68"/>
      <c r="WMT98" s="20"/>
      <c r="WMU98" s="57"/>
      <c r="WMV98" s="21"/>
      <c r="WMW98" s="22"/>
      <c r="WMX98" s="3"/>
      <c r="WMY98" s="5"/>
      <c r="WMZ98" s="5"/>
      <c r="WNA98" s="8"/>
      <c r="WNB98" s="10"/>
      <c r="WNC98" s="68"/>
      <c r="WND98" s="20"/>
      <c r="WNE98" s="57"/>
      <c r="WNF98" s="21"/>
      <c r="WNG98" s="22"/>
      <c r="WNH98" s="3"/>
      <c r="WNI98" s="5"/>
      <c r="WNJ98" s="5"/>
      <c r="WNK98" s="8"/>
      <c r="WNL98" s="10"/>
      <c r="WNM98" s="68"/>
      <c r="WNN98" s="20"/>
      <c r="WNO98" s="57"/>
      <c r="WNP98" s="21"/>
      <c r="WNQ98" s="22"/>
      <c r="WNR98" s="3"/>
      <c r="WNS98" s="5"/>
      <c r="WNT98" s="5"/>
      <c r="WNU98" s="8"/>
      <c r="WNV98" s="10"/>
      <c r="WNW98" s="68"/>
      <c r="WNX98" s="20"/>
      <c r="WNY98" s="57"/>
      <c r="WNZ98" s="21"/>
      <c r="WOA98" s="22"/>
      <c r="WOB98" s="3"/>
      <c r="WOC98" s="5"/>
      <c r="WOD98" s="5"/>
      <c r="WOE98" s="8"/>
      <c r="WOF98" s="10"/>
      <c r="WOG98" s="68"/>
      <c r="WOH98" s="20"/>
      <c r="WOI98" s="57"/>
      <c r="WOJ98" s="21"/>
      <c r="WOK98" s="22"/>
      <c r="WOL98" s="3"/>
      <c r="WOM98" s="5"/>
      <c r="WON98" s="5"/>
      <c r="WOO98" s="8"/>
      <c r="WOP98" s="10"/>
      <c r="WOQ98" s="68"/>
      <c r="WOR98" s="20"/>
      <c r="WOS98" s="57"/>
      <c r="WOT98" s="21"/>
      <c r="WOU98" s="22"/>
      <c r="WOV98" s="3"/>
      <c r="WOW98" s="5"/>
      <c r="WOX98" s="5"/>
      <c r="WOY98" s="8"/>
      <c r="WOZ98" s="10"/>
      <c r="WPA98" s="68"/>
      <c r="WPB98" s="20"/>
      <c r="WPC98" s="57"/>
      <c r="WPD98" s="21"/>
      <c r="WPE98" s="22"/>
      <c r="WPF98" s="3"/>
      <c r="WPG98" s="5"/>
      <c r="WPH98" s="5"/>
      <c r="WPI98" s="8"/>
      <c r="WPJ98" s="10"/>
      <c r="WPK98" s="68"/>
      <c r="WPL98" s="20"/>
      <c r="WPM98" s="57"/>
      <c r="WPN98" s="21"/>
      <c r="WPO98" s="22"/>
      <c r="WPP98" s="3"/>
      <c r="WPQ98" s="5"/>
      <c r="WPR98" s="5"/>
      <c r="WPS98" s="8"/>
      <c r="WPT98" s="10"/>
      <c r="WPU98" s="68"/>
      <c r="WPV98" s="20"/>
      <c r="WPW98" s="57"/>
      <c r="WPX98" s="21"/>
      <c r="WPY98" s="22"/>
      <c r="WPZ98" s="3"/>
      <c r="WQA98" s="5"/>
      <c r="WQB98" s="5"/>
      <c r="WQC98" s="8"/>
      <c r="WQD98" s="10"/>
      <c r="WQE98" s="68"/>
      <c r="WQF98" s="20"/>
      <c r="WQG98" s="57"/>
      <c r="WQH98" s="21"/>
      <c r="WQI98" s="22"/>
      <c r="WQJ98" s="3"/>
      <c r="WQK98" s="5"/>
      <c r="WQL98" s="5"/>
      <c r="WQM98" s="8"/>
      <c r="WQN98" s="10"/>
      <c r="WQO98" s="68"/>
      <c r="WQP98" s="20"/>
      <c r="WQQ98" s="57"/>
      <c r="WQR98" s="21"/>
      <c r="WQS98" s="22"/>
      <c r="WQT98" s="3"/>
      <c r="WQU98" s="5"/>
      <c r="WQV98" s="5"/>
      <c r="WQW98" s="8"/>
      <c r="WQX98" s="10"/>
      <c r="WQY98" s="68"/>
      <c r="WQZ98" s="20"/>
      <c r="WRA98" s="57"/>
      <c r="WRB98" s="21"/>
      <c r="WRC98" s="22"/>
      <c r="WRD98" s="3"/>
      <c r="WRE98" s="5"/>
      <c r="WRF98" s="5"/>
      <c r="WRG98" s="8"/>
      <c r="WRH98" s="10"/>
      <c r="WRI98" s="68"/>
      <c r="WRJ98" s="20"/>
      <c r="WRK98" s="57"/>
      <c r="WRL98" s="21"/>
      <c r="WRM98" s="22"/>
      <c r="WRN98" s="3"/>
      <c r="WRO98" s="5"/>
      <c r="WRP98" s="5"/>
      <c r="WRQ98" s="8"/>
      <c r="WRR98" s="10"/>
      <c r="WRS98" s="68"/>
      <c r="WRT98" s="20"/>
      <c r="WRU98" s="57"/>
      <c r="WRV98" s="21"/>
      <c r="WRW98" s="22"/>
      <c r="WRX98" s="3"/>
      <c r="WRY98" s="5"/>
      <c r="WRZ98" s="5"/>
      <c r="WSA98" s="8"/>
      <c r="WSB98" s="10"/>
      <c r="WSC98" s="68"/>
      <c r="WSD98" s="20"/>
      <c r="WSE98" s="57"/>
      <c r="WSF98" s="21"/>
      <c r="WSG98" s="22"/>
      <c r="WSH98" s="3"/>
      <c r="WSI98" s="5"/>
      <c r="WSJ98" s="5"/>
      <c r="WSK98" s="8"/>
      <c r="WSL98" s="10"/>
      <c r="WSM98" s="68"/>
      <c r="WSN98" s="20"/>
      <c r="WSO98" s="57"/>
      <c r="WSP98" s="21"/>
      <c r="WSQ98" s="22"/>
      <c r="WSR98" s="3"/>
      <c r="WSS98" s="5"/>
      <c r="WST98" s="5"/>
      <c r="WSU98" s="8"/>
      <c r="WSV98" s="10"/>
      <c r="WSW98" s="68"/>
      <c r="WSX98" s="20"/>
      <c r="WSY98" s="57"/>
      <c r="WSZ98" s="21"/>
      <c r="WTA98" s="22"/>
      <c r="WTB98" s="3"/>
      <c r="WTC98" s="5"/>
      <c r="WTD98" s="5"/>
      <c r="WTE98" s="8"/>
      <c r="WTF98" s="10"/>
      <c r="WTG98" s="68"/>
      <c r="WTH98" s="20"/>
      <c r="WTI98" s="57"/>
      <c r="WTJ98" s="21"/>
      <c r="WTK98" s="22"/>
      <c r="WTL98" s="3"/>
      <c r="WTM98" s="5"/>
      <c r="WTN98" s="5"/>
      <c r="WTO98" s="8"/>
      <c r="WTP98" s="10"/>
      <c r="WTQ98" s="68"/>
      <c r="WTR98" s="20"/>
      <c r="WTS98" s="57"/>
      <c r="WTT98" s="21"/>
      <c r="WTU98" s="22"/>
      <c r="WTV98" s="3"/>
      <c r="WTW98" s="5"/>
      <c r="WTX98" s="5"/>
      <c r="WTY98" s="8"/>
      <c r="WTZ98" s="10"/>
      <c r="WUA98" s="68"/>
      <c r="WUB98" s="20"/>
      <c r="WUC98" s="57"/>
      <c r="WUD98" s="21"/>
      <c r="WUE98" s="22"/>
      <c r="WUF98" s="3"/>
      <c r="WUG98" s="5"/>
      <c r="WUH98" s="5"/>
      <c r="WUI98" s="8"/>
      <c r="WUJ98" s="10"/>
      <c r="WUK98" s="68"/>
      <c r="WUL98" s="20"/>
      <c r="WUM98" s="57"/>
      <c r="WUN98" s="21"/>
      <c r="WUO98" s="22"/>
      <c r="WUP98" s="3"/>
      <c r="WUQ98" s="5"/>
      <c r="WUR98" s="5"/>
      <c r="WUS98" s="8"/>
      <c r="WUT98" s="10"/>
      <c r="WUU98" s="68"/>
      <c r="WUV98" s="20"/>
      <c r="WUW98" s="57"/>
      <c r="WUX98" s="21"/>
      <c r="WUY98" s="22"/>
      <c r="WUZ98" s="3"/>
      <c r="WVA98" s="5"/>
      <c r="WVB98" s="5"/>
      <c r="WVC98" s="8"/>
      <c r="WVD98" s="10"/>
      <c r="WVE98" s="68"/>
      <c r="WVF98" s="20"/>
      <c r="WVG98" s="57"/>
      <c r="WVH98" s="21"/>
      <c r="WVI98" s="22"/>
      <c r="WVJ98" s="3"/>
      <c r="WVK98" s="5"/>
      <c r="WVL98" s="5"/>
      <c r="WVM98" s="8"/>
      <c r="WVN98" s="10"/>
      <c r="WVO98" s="68"/>
      <c r="WVP98" s="20"/>
      <c r="WVQ98" s="57"/>
      <c r="WVR98" s="21"/>
      <c r="WVS98" s="22"/>
      <c r="WVT98" s="3"/>
      <c r="WVU98" s="5"/>
      <c r="WVV98" s="5"/>
      <c r="WVW98" s="8"/>
      <c r="WVX98" s="10"/>
      <c r="WVY98" s="68"/>
      <c r="WVZ98" s="20"/>
      <c r="WWA98" s="57"/>
      <c r="WWB98" s="21"/>
      <c r="WWC98" s="22"/>
      <c r="WWD98" s="3"/>
      <c r="WWE98" s="5"/>
      <c r="WWF98" s="5"/>
      <c r="WWG98" s="8"/>
      <c r="WWH98" s="10"/>
      <c r="WWI98" s="68"/>
      <c r="WWJ98" s="20"/>
      <c r="WWK98" s="57"/>
      <c r="WWL98" s="21"/>
      <c r="WWM98" s="22"/>
      <c r="WWN98" s="3"/>
      <c r="WWO98" s="5"/>
      <c r="WWP98" s="5"/>
      <c r="WWQ98" s="8"/>
      <c r="WWR98" s="10"/>
      <c r="WWS98" s="68"/>
      <c r="WWT98" s="20"/>
      <c r="WWU98" s="57"/>
      <c r="WWV98" s="21"/>
      <c r="WWW98" s="22"/>
      <c r="WWX98" s="3"/>
      <c r="WWY98" s="5"/>
      <c r="WWZ98" s="5"/>
      <c r="WXA98" s="8"/>
      <c r="WXB98" s="10"/>
      <c r="WXC98" s="68"/>
      <c r="WXD98" s="20"/>
      <c r="WXE98" s="57"/>
      <c r="WXF98" s="21"/>
      <c r="WXG98" s="22"/>
      <c r="WXH98" s="3"/>
      <c r="WXI98" s="5"/>
      <c r="WXJ98" s="5"/>
      <c r="WXK98" s="8"/>
      <c r="WXL98" s="10"/>
      <c r="WXM98" s="68"/>
      <c r="WXN98" s="20"/>
      <c r="WXO98" s="57"/>
      <c r="WXP98" s="21"/>
      <c r="WXQ98" s="22"/>
      <c r="WXR98" s="3"/>
      <c r="WXS98" s="5"/>
      <c r="WXT98" s="5"/>
      <c r="WXU98" s="8"/>
      <c r="WXV98" s="10"/>
      <c r="WXW98" s="68"/>
      <c r="WXX98" s="20"/>
      <c r="WXY98" s="57"/>
      <c r="WXZ98" s="21"/>
      <c r="WYA98" s="22"/>
      <c r="WYB98" s="3"/>
      <c r="WYC98" s="5"/>
      <c r="WYD98" s="5"/>
      <c r="WYE98" s="8"/>
      <c r="WYF98" s="10"/>
      <c r="WYG98" s="68"/>
      <c r="WYH98" s="20"/>
      <c r="WYI98" s="57"/>
      <c r="WYJ98" s="21"/>
      <c r="WYK98" s="22"/>
      <c r="WYL98" s="3"/>
      <c r="WYM98" s="5"/>
      <c r="WYN98" s="5"/>
      <c r="WYO98" s="8"/>
      <c r="WYP98" s="10"/>
      <c r="WYQ98" s="68"/>
      <c r="WYR98" s="20"/>
      <c r="WYS98" s="57"/>
      <c r="WYT98" s="21"/>
      <c r="WYU98" s="22"/>
      <c r="WYV98" s="3"/>
      <c r="WYW98" s="5"/>
      <c r="WYX98" s="5"/>
      <c r="WYY98" s="8"/>
      <c r="WYZ98" s="10"/>
      <c r="WZA98" s="68"/>
      <c r="WZB98" s="20"/>
      <c r="WZC98" s="57"/>
      <c r="WZD98" s="21"/>
      <c r="WZE98" s="22"/>
      <c r="WZF98" s="3"/>
      <c r="WZG98" s="5"/>
      <c r="WZH98" s="5"/>
      <c r="WZI98" s="8"/>
      <c r="WZJ98" s="10"/>
      <c r="WZK98" s="68"/>
      <c r="WZL98" s="20"/>
      <c r="WZM98" s="57"/>
      <c r="WZN98" s="21"/>
      <c r="WZO98" s="22"/>
      <c r="WZP98" s="3"/>
      <c r="WZQ98" s="5"/>
      <c r="WZR98" s="5"/>
      <c r="WZS98" s="8"/>
      <c r="WZT98" s="10"/>
      <c r="WZU98" s="68"/>
      <c r="WZV98" s="20"/>
      <c r="WZW98" s="57"/>
      <c r="WZX98" s="21"/>
      <c r="WZY98" s="22"/>
      <c r="WZZ98" s="3"/>
      <c r="XAA98" s="5"/>
      <c r="XAB98" s="5"/>
      <c r="XAC98" s="8"/>
      <c r="XAD98" s="10"/>
      <c r="XAE98" s="68"/>
      <c r="XAF98" s="20"/>
      <c r="XAG98" s="57"/>
      <c r="XAH98" s="21"/>
      <c r="XAI98" s="22"/>
      <c r="XAJ98" s="3"/>
      <c r="XAK98" s="5"/>
      <c r="XAL98" s="5"/>
      <c r="XAM98" s="8"/>
      <c r="XAN98" s="10"/>
      <c r="XAO98" s="68"/>
      <c r="XAP98" s="20"/>
      <c r="XAQ98" s="57"/>
      <c r="XAR98" s="21"/>
      <c r="XAS98" s="22"/>
      <c r="XAT98" s="3"/>
      <c r="XAU98" s="5"/>
      <c r="XAV98" s="5"/>
      <c r="XAW98" s="8"/>
      <c r="XAX98" s="10"/>
      <c r="XAY98" s="68"/>
      <c r="XAZ98" s="20"/>
      <c r="XBA98" s="57"/>
      <c r="XBB98" s="21"/>
      <c r="XBC98" s="22"/>
      <c r="XBD98" s="3"/>
      <c r="XBE98" s="5"/>
      <c r="XBF98" s="5"/>
      <c r="XBG98" s="8"/>
      <c r="XBH98" s="10"/>
      <c r="XBI98" s="68"/>
      <c r="XBJ98" s="20"/>
      <c r="XBK98" s="57"/>
      <c r="XBL98" s="21"/>
      <c r="XBM98" s="22"/>
      <c r="XBN98" s="3"/>
      <c r="XBO98" s="5"/>
      <c r="XBP98" s="5"/>
      <c r="XBQ98" s="8"/>
      <c r="XBR98" s="10"/>
      <c r="XBS98" s="68"/>
      <c r="XBT98" s="20"/>
      <c r="XBU98" s="57"/>
      <c r="XBV98" s="21"/>
      <c r="XBW98" s="22"/>
      <c r="XBX98" s="3"/>
      <c r="XBY98" s="5"/>
      <c r="XBZ98" s="5"/>
      <c r="XCA98" s="8"/>
      <c r="XCB98" s="10"/>
      <c r="XCC98" s="68"/>
      <c r="XCD98" s="20"/>
      <c r="XCE98" s="57"/>
      <c r="XCF98" s="21"/>
      <c r="XCG98" s="22"/>
      <c r="XCH98" s="3"/>
      <c r="XCI98" s="5"/>
      <c r="XCJ98" s="5"/>
      <c r="XCK98" s="8"/>
      <c r="XCL98" s="10"/>
      <c r="XCM98" s="68"/>
      <c r="XCN98" s="20"/>
      <c r="XCO98" s="57"/>
      <c r="XCP98" s="21"/>
      <c r="XCQ98" s="22"/>
      <c r="XCR98" s="3"/>
      <c r="XCS98" s="5"/>
      <c r="XCT98" s="5"/>
      <c r="XCU98" s="8"/>
      <c r="XCV98" s="10"/>
      <c r="XCW98" s="68"/>
      <c r="XCX98" s="20"/>
      <c r="XCY98" s="57"/>
      <c r="XCZ98" s="21"/>
      <c r="XDA98" s="22"/>
      <c r="XDB98" s="3"/>
      <c r="XDC98" s="5"/>
      <c r="XDD98" s="5"/>
      <c r="XDE98" s="8"/>
      <c r="XDF98" s="10"/>
      <c r="XDG98" s="68"/>
      <c r="XDH98" s="20"/>
      <c r="XDI98" s="57"/>
      <c r="XDJ98" s="21"/>
      <c r="XDK98" s="22"/>
      <c r="XDL98" s="3"/>
      <c r="XDM98" s="5"/>
      <c r="XDN98" s="5"/>
      <c r="XDO98" s="8"/>
      <c r="XDP98" s="10"/>
      <c r="XDQ98" s="68"/>
      <c r="XDR98" s="20"/>
      <c r="XDS98" s="57"/>
      <c r="XDT98" s="21"/>
      <c r="XDU98" s="22"/>
      <c r="XDV98" s="3"/>
      <c r="XDW98" s="5"/>
      <c r="XDX98" s="5"/>
      <c r="XDY98" s="8"/>
      <c r="XDZ98" s="10"/>
      <c r="XEA98" s="68"/>
      <c r="XEB98" s="20"/>
      <c r="XEC98" s="57"/>
      <c r="XED98" s="21"/>
      <c r="XEE98" s="22"/>
      <c r="XEF98" s="3"/>
      <c r="XEG98" s="5"/>
      <c r="XEH98" s="5"/>
      <c r="XEI98" s="8"/>
      <c r="XEJ98" s="10"/>
      <c r="XEK98" s="68"/>
      <c r="XEL98" s="20"/>
      <c r="XEM98" s="57"/>
      <c r="XEN98" s="21"/>
      <c r="XEO98" s="22"/>
      <c r="XEP98" s="3"/>
      <c r="XEQ98" s="5"/>
      <c r="XER98" s="5"/>
      <c r="XES98" s="8"/>
      <c r="XET98" s="10"/>
      <c r="XEU98" s="68"/>
      <c r="XEV98" s="20"/>
      <c r="XEW98" s="57"/>
      <c r="XEX98" s="21"/>
      <c r="XEY98" s="22"/>
      <c r="XEZ98" s="3"/>
      <c r="XFA98" s="5"/>
      <c r="XFB98" s="5"/>
      <c r="XFC98" s="8"/>
    </row>
    <row r="99" spans="1:16383" s="51" customFormat="1">
      <c r="A99" s="138" t="s">
        <v>734</v>
      </c>
      <c r="B99" s="139"/>
      <c r="C99" s="139"/>
      <c r="D99" s="139" t="s">
        <v>348</v>
      </c>
      <c r="E99" s="139"/>
      <c r="F99" s="139"/>
      <c r="G99" s="139"/>
      <c r="H99" s="139"/>
      <c r="I99" s="139"/>
      <c r="J99" s="143" t="e">
        <f>SUM(J100,J106,J111,J113,J115)</f>
        <v>#REF!</v>
      </c>
      <c r="K99" s="192"/>
      <c r="L99" s="51">
        <v>583548.23</v>
      </c>
      <c r="M99" s="17" t="e">
        <f t="shared" si="3"/>
        <v>#REF!</v>
      </c>
    </row>
    <row r="100" spans="1:16383" s="25" customFormat="1">
      <c r="A100" s="75" t="s">
        <v>735</v>
      </c>
      <c r="B100" s="48"/>
      <c r="C100" s="48"/>
      <c r="D100" s="53" t="s">
        <v>21</v>
      </c>
      <c r="E100" s="53"/>
      <c r="F100" s="53"/>
      <c r="G100" s="120"/>
      <c r="H100" s="24"/>
      <c r="I100" s="53"/>
      <c r="J100" s="76" t="e">
        <f>SUM(J101:J105)</f>
        <v>#REF!</v>
      </c>
      <c r="K100" s="197"/>
      <c r="L100" s="27">
        <v>531309.60000000009</v>
      </c>
      <c r="M100" s="17" t="e">
        <f t="shared" si="3"/>
        <v>#REF!</v>
      </c>
      <c r="N100" s="27"/>
      <c r="O100" s="27"/>
      <c r="P100" s="27"/>
      <c r="Q100" s="27"/>
    </row>
    <row r="101" spans="1:16383" s="25" customFormat="1" ht="116.25" customHeight="1">
      <c r="A101" s="77"/>
      <c r="B101" s="5"/>
      <c r="C101" s="5"/>
      <c r="D101" s="4" t="s">
        <v>317</v>
      </c>
      <c r="E101" s="10"/>
      <c r="F101" s="19"/>
      <c r="G101" s="120"/>
      <c r="H101" s="24"/>
      <c r="I101" s="21"/>
      <c r="J101" s="72"/>
      <c r="K101" s="197"/>
      <c r="L101" s="27"/>
      <c r="M101" s="17" t="str">
        <f t="shared" si="3"/>
        <v xml:space="preserve"> </v>
      </c>
      <c r="N101" s="27"/>
      <c r="O101" s="27"/>
      <c r="P101" s="27"/>
      <c r="Q101" s="27"/>
    </row>
    <row r="102" spans="1:16383" s="25" customFormat="1">
      <c r="A102" s="77" t="s">
        <v>736</v>
      </c>
      <c r="B102" s="5" t="s">
        <v>256</v>
      </c>
      <c r="C102" s="5" t="e">
        <f>VLOOKUP($B102,#REF!,2,FALSE)</f>
        <v>#REF!</v>
      </c>
      <c r="D102" s="4" t="e">
        <f>VLOOKUP($B102,#REF!,3,FALSE)</f>
        <v>#REF!</v>
      </c>
      <c r="E102" s="5" t="e">
        <f>VLOOKUP($B102,#REF!,4,FALSE)</f>
        <v>#REF!</v>
      </c>
      <c r="F102" s="19">
        <v>1</v>
      </c>
      <c r="G102" s="120" t="e">
        <f>VLOOKUP($B102,#REF!,13,FALSE)</f>
        <v>#REF!</v>
      </c>
      <c r="H102" s="24" t="e">
        <f>VLOOKUP($B102,#REF!,14,FALSE)</f>
        <v>#REF!</v>
      </c>
      <c r="I102" s="21" t="e">
        <f>G102*H102</f>
        <v>#REF!</v>
      </c>
      <c r="J102" s="22" t="e">
        <f>ROUND(F102*(G102+I102),2)</f>
        <v>#REF!</v>
      </c>
      <c r="K102" s="197" t="s">
        <v>159</v>
      </c>
      <c r="L102" s="27">
        <v>355514.4</v>
      </c>
      <c r="M102" s="17" t="e">
        <f t="shared" si="3"/>
        <v>#REF!</v>
      </c>
      <c r="N102" s="27"/>
      <c r="O102" s="27"/>
      <c r="P102" s="27"/>
      <c r="Q102" s="27"/>
    </row>
    <row r="103" spans="1:16383" s="25" customFormat="1">
      <c r="A103" s="77" t="s">
        <v>737</v>
      </c>
      <c r="B103" s="5" t="s">
        <v>222</v>
      </c>
      <c r="C103" s="5" t="e">
        <f>VLOOKUP($B103,#REF!,2,FALSE)</f>
        <v>#REF!</v>
      </c>
      <c r="D103" s="4" t="e">
        <f>VLOOKUP($B103,#REF!,3,FALSE)</f>
        <v>#REF!</v>
      </c>
      <c r="E103" s="5" t="e">
        <f>VLOOKUP($B103,#REF!,4,FALSE)</f>
        <v>#REF!</v>
      </c>
      <c r="F103" s="19">
        <v>1</v>
      </c>
      <c r="G103" s="120" t="e">
        <f>VLOOKUP($B103,#REF!,13,FALSE)</f>
        <v>#REF!</v>
      </c>
      <c r="H103" s="24" t="e">
        <f>VLOOKUP($B103,#REF!,14,FALSE)</f>
        <v>#REF!</v>
      </c>
      <c r="I103" s="21" t="e">
        <f>G103*H103</f>
        <v>#REF!</v>
      </c>
      <c r="J103" s="22" t="e">
        <f>ROUND(F103*(G103+I103),2)</f>
        <v>#REF!</v>
      </c>
      <c r="K103" s="197" t="s">
        <v>159</v>
      </c>
      <c r="L103" s="27">
        <v>14126.4</v>
      </c>
      <c r="M103" s="17" t="e">
        <f t="shared" si="3"/>
        <v>#REF!</v>
      </c>
      <c r="N103" s="27"/>
      <c r="O103" s="27"/>
      <c r="P103" s="27"/>
      <c r="Q103" s="27"/>
    </row>
    <row r="104" spans="1:16383" s="51" customFormat="1" ht="39.75" customHeight="1">
      <c r="A104" s="77" t="s">
        <v>738</v>
      </c>
      <c r="B104" s="5" t="s">
        <v>296</v>
      </c>
      <c r="C104" s="5" t="e">
        <f>VLOOKUP($B104,#REF!,2,FALSE)</f>
        <v>#REF!</v>
      </c>
      <c r="D104" s="4" t="e">
        <f>VLOOKUP($B104,#REF!,3,FALSE)</f>
        <v>#REF!</v>
      </c>
      <c r="E104" s="5" t="e">
        <f>VLOOKUP($B104,#REF!,4,FALSE)</f>
        <v>#REF!</v>
      </c>
      <c r="F104" s="19">
        <v>1</v>
      </c>
      <c r="G104" s="120" t="e">
        <f>VLOOKUP($B104,#REF!,13,FALSE)</f>
        <v>#REF!</v>
      </c>
      <c r="H104" s="24" t="e">
        <f>VLOOKUP($B104,#REF!,14,FALSE)</f>
        <v>#REF!</v>
      </c>
      <c r="I104" s="21" t="e">
        <f>G104*H104</f>
        <v>#REF!</v>
      </c>
      <c r="J104" s="22" t="e">
        <f>ROUND(F104*(G104+I104),2)</f>
        <v>#REF!</v>
      </c>
      <c r="K104" s="193" t="s">
        <v>159</v>
      </c>
      <c r="L104" s="50">
        <v>13341.6</v>
      </c>
      <c r="M104" s="17" t="e">
        <f t="shared" si="3"/>
        <v>#REF!</v>
      </c>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row>
    <row r="105" spans="1:16383" s="51" customFormat="1" ht="33.75" customHeight="1">
      <c r="A105" s="77" t="s">
        <v>739</v>
      </c>
      <c r="B105" s="5" t="s">
        <v>335</v>
      </c>
      <c r="C105" s="5" t="e">
        <f>VLOOKUP($B105,#REF!,2,FALSE)</f>
        <v>#REF!</v>
      </c>
      <c r="D105" s="4" t="e">
        <f>VLOOKUP($B105,#REF!,3,FALSE)</f>
        <v>#REF!</v>
      </c>
      <c r="E105" s="5" t="e">
        <f>VLOOKUP($B105,#REF!,4,FALSE)</f>
        <v>#REF!</v>
      </c>
      <c r="F105" s="19">
        <v>42</v>
      </c>
      <c r="G105" s="120" t="e">
        <f>VLOOKUP($B105,#REF!,13,FALSE)</f>
        <v>#REF!</v>
      </c>
      <c r="H105" s="24" t="e">
        <f>VLOOKUP($B105,#REF!,14,FALSE)</f>
        <v>#REF!</v>
      </c>
      <c r="I105" s="21" t="e">
        <f>G105*H105</f>
        <v>#REF!</v>
      </c>
      <c r="J105" s="22" t="e">
        <f>ROUND(F105*(G105+I105),2)</f>
        <v>#REF!</v>
      </c>
      <c r="K105" s="193" t="s">
        <v>159</v>
      </c>
      <c r="L105" s="50">
        <v>148327.20000000001</v>
      </c>
      <c r="M105" s="17" t="e">
        <f t="shared" si="3"/>
        <v>#REF!</v>
      </c>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row>
    <row r="106" spans="1:16383" s="25" customFormat="1">
      <c r="A106" s="75" t="s">
        <v>740</v>
      </c>
      <c r="B106" s="48"/>
      <c r="C106" s="48"/>
      <c r="D106" s="53" t="s">
        <v>22</v>
      </c>
      <c r="E106" s="53"/>
      <c r="F106" s="53"/>
      <c r="G106" s="120"/>
      <c r="H106" s="24"/>
      <c r="I106" s="53"/>
      <c r="J106" s="76" t="e">
        <f>SUM(J107:J110)</f>
        <v>#REF!</v>
      </c>
      <c r="K106" s="197"/>
      <c r="L106" s="27">
        <v>29570.57</v>
      </c>
      <c r="M106" s="17" t="e">
        <f t="shared" si="3"/>
        <v>#REF!</v>
      </c>
      <c r="N106" s="27"/>
      <c r="O106" s="27"/>
      <c r="P106" s="27"/>
      <c r="Q106" s="27"/>
    </row>
    <row r="107" spans="1:16383" s="25" customFormat="1" ht="36">
      <c r="A107" s="77" t="s">
        <v>741</v>
      </c>
      <c r="B107" s="5"/>
      <c r="C107" s="5"/>
      <c r="D107" s="4" t="s">
        <v>242</v>
      </c>
      <c r="E107" s="10"/>
      <c r="F107" s="19"/>
      <c r="G107" s="120"/>
      <c r="H107" s="24"/>
      <c r="I107" s="21"/>
      <c r="J107" s="72"/>
      <c r="K107" s="197"/>
      <c r="L107" s="27"/>
      <c r="M107" s="17" t="str">
        <f t="shared" si="3"/>
        <v xml:space="preserve"> </v>
      </c>
      <c r="N107" s="27"/>
      <c r="O107" s="27"/>
      <c r="P107" s="27"/>
      <c r="Q107" s="27"/>
    </row>
    <row r="108" spans="1:16383" s="25" customFormat="1">
      <c r="A108" s="77" t="s">
        <v>742</v>
      </c>
      <c r="B108" s="5" t="s">
        <v>297</v>
      </c>
      <c r="C108" s="5" t="e">
        <f>VLOOKUP($B108,#REF!,2,FALSE)</f>
        <v>#REF!</v>
      </c>
      <c r="D108" s="4" t="e">
        <f>VLOOKUP($B108,#REF!,3,FALSE)</f>
        <v>#REF!</v>
      </c>
      <c r="E108" s="5" t="e">
        <f>VLOOKUP($B108,#REF!,4,FALSE)</f>
        <v>#REF!</v>
      </c>
      <c r="F108" s="19">
        <v>1</v>
      </c>
      <c r="G108" s="120" t="e">
        <f>VLOOKUP($B108,#REF!,13,FALSE)</f>
        <v>#REF!</v>
      </c>
      <c r="H108" s="24" t="e">
        <f>VLOOKUP($B108,#REF!,14,FALSE)</f>
        <v>#REF!</v>
      </c>
      <c r="I108" s="21" t="e">
        <f>G108*H108</f>
        <v>#REF!</v>
      </c>
      <c r="J108" s="22" t="e">
        <f>ROUND(F108*(G108+I108),2)</f>
        <v>#REF!</v>
      </c>
      <c r="K108" s="197" t="s">
        <v>159</v>
      </c>
      <c r="L108" s="27">
        <v>18379.5</v>
      </c>
      <c r="M108" s="17" t="e">
        <f t="shared" si="3"/>
        <v>#REF!</v>
      </c>
      <c r="N108" s="27"/>
      <c r="O108" s="27"/>
      <c r="P108" s="27"/>
      <c r="Q108" s="27"/>
    </row>
    <row r="109" spans="1:16383" s="25" customFormat="1">
      <c r="A109" s="77" t="s">
        <v>743</v>
      </c>
      <c r="B109" s="5" t="s">
        <v>257</v>
      </c>
      <c r="C109" s="5" t="e">
        <f>VLOOKUP($B109,#REF!,2,FALSE)</f>
        <v>#REF!</v>
      </c>
      <c r="D109" s="4" t="e">
        <f>VLOOKUP($B109,#REF!,3,FALSE)</f>
        <v>#REF!</v>
      </c>
      <c r="E109" s="5" t="e">
        <f>VLOOKUP($B109,#REF!,4,FALSE)</f>
        <v>#REF!</v>
      </c>
      <c r="F109" s="19">
        <v>1</v>
      </c>
      <c r="G109" s="120" t="e">
        <f>VLOOKUP($B109,#REF!,13,FALSE)</f>
        <v>#REF!</v>
      </c>
      <c r="H109" s="24" t="e">
        <f>VLOOKUP($B109,#REF!,14,FALSE)</f>
        <v>#REF!</v>
      </c>
      <c r="I109" s="21" t="e">
        <f>G109*H109</f>
        <v>#REF!</v>
      </c>
      <c r="J109" s="22" t="e">
        <f>ROUND(F109*(G109+I109),2)</f>
        <v>#REF!</v>
      </c>
      <c r="K109" s="197" t="s">
        <v>159</v>
      </c>
      <c r="L109" s="27">
        <v>7106.74</v>
      </c>
      <c r="M109" s="17" t="e">
        <f t="shared" si="3"/>
        <v>#REF!</v>
      </c>
      <c r="N109" s="27"/>
      <c r="O109" s="27"/>
      <c r="P109" s="27"/>
      <c r="Q109" s="27"/>
    </row>
    <row r="110" spans="1:16383" s="51" customFormat="1" ht="49.5" customHeight="1">
      <c r="A110" s="77" t="s">
        <v>1591</v>
      </c>
      <c r="B110" s="5" t="s">
        <v>298</v>
      </c>
      <c r="C110" s="5" t="e">
        <f>VLOOKUP($B110,#REF!,2,FALSE)</f>
        <v>#REF!</v>
      </c>
      <c r="D110" s="4" t="e">
        <f>VLOOKUP($B110,#REF!,3,FALSE)</f>
        <v>#REF!</v>
      </c>
      <c r="E110" s="5" t="e">
        <f>VLOOKUP($B110,#REF!,4,FALSE)</f>
        <v>#REF!</v>
      </c>
      <c r="F110" s="19">
        <v>1</v>
      </c>
      <c r="G110" s="120" t="e">
        <f>VLOOKUP($B110,#REF!,13,FALSE)</f>
        <v>#REF!</v>
      </c>
      <c r="H110" s="24" t="e">
        <f>VLOOKUP($B110,#REF!,14,FALSE)</f>
        <v>#REF!</v>
      </c>
      <c r="I110" s="21" t="e">
        <f>G110*H110</f>
        <v>#REF!</v>
      </c>
      <c r="J110" s="22" t="e">
        <f>ROUND(F110*(G110+I110),2)</f>
        <v>#REF!</v>
      </c>
      <c r="K110" s="193" t="s">
        <v>159</v>
      </c>
      <c r="L110" s="50">
        <v>4084.33</v>
      </c>
      <c r="M110" s="17" t="e">
        <f t="shared" si="3"/>
        <v>#REF!</v>
      </c>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row>
    <row r="111" spans="1:16383" s="25" customFormat="1">
      <c r="A111" s="75" t="s">
        <v>744</v>
      </c>
      <c r="B111" s="62"/>
      <c r="C111" s="48"/>
      <c r="D111" s="53" t="s">
        <v>106</v>
      </c>
      <c r="E111" s="53"/>
      <c r="F111" s="53"/>
      <c r="G111" s="120"/>
      <c r="H111" s="24"/>
      <c r="I111" s="53"/>
      <c r="J111" s="76" t="e">
        <f>SUM(J112)</f>
        <v>#REF!</v>
      </c>
      <c r="K111" s="197"/>
      <c r="L111" s="27">
        <v>12253.01</v>
      </c>
      <c r="M111" s="17" t="e">
        <f t="shared" si="3"/>
        <v>#REF!</v>
      </c>
      <c r="N111" s="27"/>
      <c r="O111" s="27"/>
      <c r="P111" s="27"/>
      <c r="Q111" s="27"/>
    </row>
    <row r="112" spans="1:16383" s="25" customFormat="1">
      <c r="A112" s="81" t="s">
        <v>745</v>
      </c>
      <c r="B112" s="5" t="s">
        <v>164</v>
      </c>
      <c r="C112" s="5" t="e">
        <f>VLOOKUP($B112,#REF!,2,FALSE)</f>
        <v>#REF!</v>
      </c>
      <c r="D112" s="4" t="e">
        <f>VLOOKUP($B112,#REF!,3,FALSE)</f>
        <v>#REF!</v>
      </c>
      <c r="E112" s="5" t="e">
        <f>VLOOKUP($B112,#REF!,4,FALSE)</f>
        <v>#REF!</v>
      </c>
      <c r="F112" s="19">
        <v>1</v>
      </c>
      <c r="G112" s="120" t="e">
        <f>VLOOKUP($B112,#REF!,13,FALSE)</f>
        <v>#REF!</v>
      </c>
      <c r="H112" s="24" t="e">
        <f>VLOOKUP($B112,#REF!,14,FALSE)</f>
        <v>#REF!</v>
      </c>
      <c r="I112" s="21" t="e">
        <f>G112*H112</f>
        <v>#REF!</v>
      </c>
      <c r="J112" s="22" t="e">
        <f>ROUND(F112*(G112+I112),2)</f>
        <v>#REF!</v>
      </c>
      <c r="K112" s="197" t="s">
        <v>159</v>
      </c>
      <c r="L112" s="27">
        <v>12253.01</v>
      </c>
      <c r="M112" s="17" t="e">
        <f t="shared" si="3"/>
        <v>#REF!</v>
      </c>
      <c r="N112" s="27"/>
      <c r="O112" s="27"/>
      <c r="P112" s="27"/>
      <c r="Q112" s="27"/>
    </row>
    <row r="113" spans="1:17" s="25" customFormat="1">
      <c r="A113" s="75" t="s">
        <v>746</v>
      </c>
      <c r="B113" s="62"/>
      <c r="C113" s="48"/>
      <c r="D113" s="53" t="s">
        <v>115</v>
      </c>
      <c r="E113" s="53"/>
      <c r="F113" s="53"/>
      <c r="G113" s="120"/>
      <c r="H113" s="24"/>
      <c r="I113" s="53"/>
      <c r="J113" s="76" t="e">
        <f>SUM(J114)</f>
        <v>#REF!</v>
      </c>
      <c r="K113" s="197"/>
      <c r="L113" s="27">
        <v>4901.2</v>
      </c>
      <c r="M113" s="17" t="e">
        <f t="shared" si="3"/>
        <v>#REF!</v>
      </c>
      <c r="N113" s="27"/>
      <c r="O113" s="27"/>
      <c r="P113" s="27"/>
      <c r="Q113" s="27"/>
    </row>
    <row r="114" spans="1:17" s="25" customFormat="1">
      <c r="A114" s="81" t="s">
        <v>747</v>
      </c>
      <c r="B114" s="5" t="s">
        <v>172</v>
      </c>
      <c r="C114" s="5" t="e">
        <f>VLOOKUP($B114,#REF!,2,FALSE)</f>
        <v>#REF!</v>
      </c>
      <c r="D114" s="4" t="e">
        <f>VLOOKUP($B114,#REF!,3,FALSE)</f>
        <v>#REF!</v>
      </c>
      <c r="E114" s="5" t="e">
        <f>VLOOKUP($B114,#REF!,4,FALSE)</f>
        <v>#REF!</v>
      </c>
      <c r="F114" s="19">
        <v>1</v>
      </c>
      <c r="G114" s="120" t="e">
        <f>VLOOKUP($B114,#REF!,13,FALSE)</f>
        <v>#REF!</v>
      </c>
      <c r="H114" s="24" t="e">
        <f>VLOOKUP($B114,#REF!,14,FALSE)</f>
        <v>#REF!</v>
      </c>
      <c r="I114" s="21" t="e">
        <f>G114*H114</f>
        <v>#REF!</v>
      </c>
      <c r="J114" s="22" t="e">
        <f>ROUND(F114*(G114+I114),2)</f>
        <v>#REF!</v>
      </c>
      <c r="K114" s="197" t="s">
        <v>159</v>
      </c>
      <c r="L114" s="27">
        <v>4901.2</v>
      </c>
      <c r="M114" s="17" t="e">
        <f t="shared" si="3"/>
        <v>#REF!</v>
      </c>
      <c r="N114" s="27"/>
      <c r="O114" s="27"/>
      <c r="P114" s="27"/>
      <c r="Q114" s="27"/>
    </row>
    <row r="115" spans="1:17" s="25" customFormat="1">
      <c r="A115" s="75" t="s">
        <v>748</v>
      </c>
      <c r="B115" s="62"/>
      <c r="C115" s="48"/>
      <c r="D115" s="53" t="s">
        <v>107</v>
      </c>
      <c r="E115" s="53"/>
      <c r="F115" s="53"/>
      <c r="G115" s="120"/>
      <c r="H115" s="24"/>
      <c r="I115" s="53"/>
      <c r="J115" s="76" t="e">
        <f>SUM(J116)</f>
        <v>#REF!</v>
      </c>
      <c r="K115" s="197"/>
      <c r="L115" s="27">
        <v>5513.85</v>
      </c>
      <c r="M115" s="17" t="e">
        <f t="shared" si="3"/>
        <v>#REF!</v>
      </c>
      <c r="N115" s="27"/>
      <c r="O115" s="27"/>
      <c r="P115" s="27"/>
      <c r="Q115" s="27"/>
    </row>
    <row r="116" spans="1:17" s="25" customFormat="1">
      <c r="A116" s="81" t="s">
        <v>749</v>
      </c>
      <c r="B116" s="5" t="s">
        <v>165</v>
      </c>
      <c r="C116" s="5" t="e">
        <f>VLOOKUP($B116,#REF!,2,FALSE)</f>
        <v>#REF!</v>
      </c>
      <c r="D116" s="4" t="e">
        <f>VLOOKUP($B116,#REF!,3,FALSE)</f>
        <v>#REF!</v>
      </c>
      <c r="E116" s="5" t="e">
        <f>VLOOKUP($B116,#REF!,4,FALSE)</f>
        <v>#REF!</v>
      </c>
      <c r="F116" s="19">
        <v>1</v>
      </c>
      <c r="G116" s="120" t="e">
        <f>VLOOKUP($B116,#REF!,13,FALSE)</f>
        <v>#REF!</v>
      </c>
      <c r="H116" s="24" t="e">
        <f>VLOOKUP($B116,#REF!,14,FALSE)</f>
        <v>#REF!</v>
      </c>
      <c r="I116" s="21" t="e">
        <f>G116*H116</f>
        <v>#REF!</v>
      </c>
      <c r="J116" s="22" t="e">
        <f>ROUND(F116*(G116+I116),2)</f>
        <v>#REF!</v>
      </c>
      <c r="K116" s="197" t="s">
        <v>159</v>
      </c>
      <c r="L116" s="27">
        <v>5513.85</v>
      </c>
      <c r="M116" s="17" t="e">
        <f t="shared" si="3"/>
        <v>#REF!</v>
      </c>
      <c r="N116" s="27"/>
      <c r="O116" s="27"/>
      <c r="P116" s="27"/>
      <c r="Q116" s="27"/>
    </row>
    <row r="117" spans="1:17" s="51" customFormat="1">
      <c r="A117" s="138" t="s">
        <v>750</v>
      </c>
      <c r="B117" s="139"/>
      <c r="C117" s="139"/>
      <c r="D117" s="139" t="s">
        <v>349</v>
      </c>
      <c r="E117" s="139"/>
      <c r="F117" s="139"/>
      <c r="G117" s="139"/>
      <c r="H117" s="139"/>
      <c r="I117" s="139"/>
      <c r="J117" s="143" t="e">
        <f>SUM(J118,J122,J124,J126,J128)</f>
        <v>#REF!</v>
      </c>
      <c r="K117" s="192"/>
      <c r="L117" s="51">
        <v>494754.29</v>
      </c>
      <c r="M117" s="17" t="e">
        <f t="shared" si="3"/>
        <v>#REF!</v>
      </c>
    </row>
    <row r="118" spans="1:17" s="25" customFormat="1">
      <c r="A118" s="75" t="s">
        <v>751</v>
      </c>
      <c r="B118" s="48"/>
      <c r="C118" s="48"/>
      <c r="D118" s="53" t="s">
        <v>21</v>
      </c>
      <c r="E118" s="53"/>
      <c r="F118" s="53"/>
      <c r="G118" s="120"/>
      <c r="H118" s="24"/>
      <c r="I118" s="53"/>
      <c r="J118" s="76" t="e">
        <f>SUM(J119:J121)</f>
        <v>#REF!</v>
      </c>
      <c r="K118" s="197"/>
      <c r="L118" s="27">
        <v>377995.82</v>
      </c>
      <c r="M118" s="17" t="e">
        <f t="shared" si="3"/>
        <v>#REF!</v>
      </c>
      <c r="N118" s="27"/>
      <c r="O118" s="27"/>
      <c r="P118" s="27"/>
      <c r="Q118" s="27"/>
    </row>
    <row r="119" spans="1:17" s="25" customFormat="1" ht="180">
      <c r="A119" s="77"/>
      <c r="B119" s="5"/>
      <c r="C119" s="5"/>
      <c r="D119" s="4" t="s">
        <v>224</v>
      </c>
      <c r="E119" s="10"/>
      <c r="F119" s="19"/>
      <c r="G119" s="120"/>
      <c r="H119" s="24"/>
      <c r="I119" s="21"/>
      <c r="J119" s="72"/>
      <c r="K119" s="197"/>
      <c r="L119" s="27"/>
      <c r="M119" s="17" t="str">
        <f t="shared" si="3"/>
        <v xml:space="preserve"> </v>
      </c>
      <c r="N119" s="27"/>
      <c r="O119" s="27"/>
      <c r="P119" s="27"/>
      <c r="Q119" s="27"/>
    </row>
    <row r="120" spans="1:17" s="25" customFormat="1">
      <c r="A120" s="77" t="s">
        <v>752</v>
      </c>
      <c r="B120" s="5" t="s">
        <v>89</v>
      </c>
      <c r="C120" s="5" t="e">
        <f>VLOOKUP($B120,#REF!,2,FALSE)</f>
        <v>#REF!</v>
      </c>
      <c r="D120" s="4" t="e">
        <f>VLOOKUP($B120,#REF!,3,FALSE)</f>
        <v>#REF!</v>
      </c>
      <c r="E120" s="5" t="e">
        <f>VLOOKUP($B120,#REF!,4,FALSE)</f>
        <v>#REF!</v>
      </c>
      <c r="F120" s="19">
        <v>8</v>
      </c>
      <c r="G120" s="120" t="e">
        <f>VLOOKUP($B120,#REF!,13,FALSE)</f>
        <v>#REF!</v>
      </c>
      <c r="H120" s="24" t="e">
        <f>VLOOKUP($B120,#REF!,14,FALSE)</f>
        <v>#REF!</v>
      </c>
      <c r="I120" s="21" t="e">
        <f>G120*H120</f>
        <v>#REF!</v>
      </c>
      <c r="J120" s="22" t="e">
        <f>ROUND(F120*(G120+I120),2)</f>
        <v>#REF!</v>
      </c>
      <c r="K120" s="197" t="s">
        <v>159</v>
      </c>
      <c r="L120" s="27">
        <v>356452.02</v>
      </c>
      <c r="M120" s="17" t="e">
        <f t="shared" si="3"/>
        <v>#REF!</v>
      </c>
      <c r="N120" s="27"/>
      <c r="O120" s="27"/>
      <c r="P120" s="27"/>
      <c r="Q120" s="27"/>
    </row>
    <row r="121" spans="1:17" s="25" customFormat="1">
      <c r="A121" s="77" t="s">
        <v>753</v>
      </c>
      <c r="B121" s="5" t="s">
        <v>225</v>
      </c>
      <c r="C121" s="5" t="e">
        <f>VLOOKUP($B121,#REF!,2,FALSE)</f>
        <v>#REF!</v>
      </c>
      <c r="D121" s="4" t="e">
        <f>VLOOKUP($B121,#REF!,3,FALSE)</f>
        <v>#REF!</v>
      </c>
      <c r="E121" s="5" t="e">
        <f>VLOOKUP($B121,#REF!,4,FALSE)</f>
        <v>#REF!</v>
      </c>
      <c r="F121" s="19">
        <v>2</v>
      </c>
      <c r="G121" s="120" t="e">
        <f>VLOOKUP($B121,#REF!,13,FALSE)</f>
        <v>#REF!</v>
      </c>
      <c r="H121" s="24" t="e">
        <f>VLOOKUP($B121,#REF!,14,FALSE)</f>
        <v>#REF!</v>
      </c>
      <c r="I121" s="21" t="e">
        <f>G121*H121</f>
        <v>#REF!</v>
      </c>
      <c r="J121" s="22" t="e">
        <f>ROUND(F121*(G121+I121),2)</f>
        <v>#REF!</v>
      </c>
      <c r="K121" s="197" t="s">
        <v>159</v>
      </c>
      <c r="L121" s="27">
        <v>21543.8</v>
      </c>
      <c r="M121" s="17" t="e">
        <f t="shared" si="3"/>
        <v>#REF!</v>
      </c>
      <c r="N121" s="27"/>
      <c r="O121" s="27"/>
      <c r="P121" s="27"/>
      <c r="Q121" s="27"/>
    </row>
    <row r="122" spans="1:17" s="25" customFormat="1">
      <c r="A122" s="75" t="s">
        <v>754</v>
      </c>
      <c r="B122" s="48"/>
      <c r="C122" s="48"/>
      <c r="D122" s="53" t="s">
        <v>22</v>
      </c>
      <c r="E122" s="53"/>
      <c r="F122" s="53"/>
      <c r="G122" s="120"/>
      <c r="H122" s="24"/>
      <c r="I122" s="53"/>
      <c r="J122" s="76" t="e">
        <f>SUM(J123)</f>
        <v>#REF!</v>
      </c>
      <c r="K122" s="197"/>
      <c r="L122" s="27">
        <v>20906.66</v>
      </c>
      <c r="M122" s="17" t="e">
        <f t="shared" si="3"/>
        <v>#REF!</v>
      </c>
      <c r="N122" s="27"/>
      <c r="O122" s="27"/>
      <c r="P122" s="27"/>
      <c r="Q122" s="27"/>
    </row>
    <row r="123" spans="1:17" s="25" customFormat="1">
      <c r="A123" s="77" t="s">
        <v>755</v>
      </c>
      <c r="B123" s="5" t="s">
        <v>91</v>
      </c>
      <c r="C123" s="5" t="e">
        <f>VLOOKUP($B123,#REF!,2,FALSE)</f>
        <v>#REF!</v>
      </c>
      <c r="D123" s="4" t="e">
        <f>VLOOKUP($B123,#REF!,3,FALSE)</f>
        <v>#REF!</v>
      </c>
      <c r="E123" s="5" t="e">
        <f>VLOOKUP($B123,#REF!,4,FALSE)</f>
        <v>#REF!</v>
      </c>
      <c r="F123" s="19">
        <v>8</v>
      </c>
      <c r="G123" s="120" t="e">
        <f>VLOOKUP($B123,#REF!,13,FALSE)</f>
        <v>#REF!</v>
      </c>
      <c r="H123" s="24" t="e">
        <f>VLOOKUP($B123,#REF!,14,FALSE)</f>
        <v>#REF!</v>
      </c>
      <c r="I123" s="21" t="e">
        <f>G123*H123</f>
        <v>#REF!</v>
      </c>
      <c r="J123" s="22" t="e">
        <f>ROUND(F123*(G123+I123),2)</f>
        <v>#REF!</v>
      </c>
      <c r="K123" s="197" t="s">
        <v>159</v>
      </c>
      <c r="L123" s="27">
        <v>20906.66</v>
      </c>
      <c r="M123" s="17" t="e">
        <f t="shared" si="3"/>
        <v>#REF!</v>
      </c>
      <c r="N123" s="27"/>
      <c r="O123" s="27"/>
      <c r="P123" s="27"/>
      <c r="Q123" s="27"/>
    </row>
    <row r="124" spans="1:17" s="25" customFormat="1">
      <c r="A124" s="75" t="s">
        <v>756</v>
      </c>
      <c r="B124" s="62"/>
      <c r="C124" s="48"/>
      <c r="D124" s="53" t="s">
        <v>106</v>
      </c>
      <c r="E124" s="53"/>
      <c r="F124" s="53"/>
      <c r="G124" s="120"/>
      <c r="H124" s="24"/>
      <c r="I124" s="53"/>
      <c r="J124" s="76" t="e">
        <f>SUM(J125)</f>
        <v>#REF!</v>
      </c>
      <c r="K124" s="197"/>
      <c r="L124" s="27">
        <v>24506.02</v>
      </c>
      <c r="M124" s="17" t="e">
        <f t="shared" si="3"/>
        <v>#REF!</v>
      </c>
      <c r="N124" s="27"/>
      <c r="O124" s="27"/>
      <c r="P124" s="27"/>
      <c r="Q124" s="27"/>
    </row>
    <row r="125" spans="1:17" ht="43.5" customHeight="1">
      <c r="A125" s="81" t="s">
        <v>757</v>
      </c>
      <c r="B125" s="5" t="s">
        <v>299</v>
      </c>
      <c r="C125" s="5" t="e">
        <f>VLOOKUP($B125,#REF!,2,FALSE)</f>
        <v>#REF!</v>
      </c>
      <c r="D125" s="4" t="e">
        <f>VLOOKUP($B125,#REF!,3,FALSE)</f>
        <v>#REF!</v>
      </c>
      <c r="E125" s="5" t="e">
        <f>VLOOKUP($B125,#REF!,4,FALSE)</f>
        <v>#REF!</v>
      </c>
      <c r="F125" s="19">
        <v>1</v>
      </c>
      <c r="G125" s="120" t="e">
        <f>VLOOKUP($B125,#REF!,13,FALSE)</f>
        <v>#REF!</v>
      </c>
      <c r="H125" s="24" t="e">
        <f>VLOOKUP($B125,#REF!,14,FALSE)</f>
        <v>#REF!</v>
      </c>
      <c r="I125" s="21" t="e">
        <f>G125*H125</f>
        <v>#REF!</v>
      </c>
      <c r="J125" s="22" t="e">
        <f>ROUND(F125*(G125+I125),2)</f>
        <v>#REF!</v>
      </c>
      <c r="K125" s="193" t="s">
        <v>159</v>
      </c>
      <c r="L125" s="25">
        <v>24506.02</v>
      </c>
      <c r="M125" s="17" t="e">
        <f t="shared" si="3"/>
        <v>#REF!</v>
      </c>
    </row>
    <row r="126" spans="1:17" s="25" customFormat="1">
      <c r="A126" s="75" t="s">
        <v>758</v>
      </c>
      <c r="B126" s="62"/>
      <c r="C126" s="48"/>
      <c r="D126" s="53" t="s">
        <v>115</v>
      </c>
      <c r="E126" s="53"/>
      <c r="F126" s="53"/>
      <c r="G126" s="120"/>
      <c r="H126" s="24"/>
      <c r="I126" s="53"/>
      <c r="J126" s="76" t="e">
        <f>SUM(J127)</f>
        <v>#REF!</v>
      </c>
      <c r="K126" s="197"/>
      <c r="L126" s="27">
        <v>9708.2999999999993</v>
      </c>
      <c r="M126" s="17" t="e">
        <f t="shared" si="3"/>
        <v>#REF!</v>
      </c>
      <c r="N126" s="27"/>
      <c r="O126" s="27"/>
      <c r="P126" s="27"/>
      <c r="Q126" s="27"/>
    </row>
    <row r="127" spans="1:17" s="25" customFormat="1">
      <c r="A127" s="81" t="s">
        <v>759</v>
      </c>
      <c r="B127" s="5" t="s">
        <v>173</v>
      </c>
      <c r="C127" s="5" t="e">
        <f>VLOOKUP($B127,#REF!,2,FALSE)</f>
        <v>#REF!</v>
      </c>
      <c r="D127" s="4" t="e">
        <f>VLOOKUP($B127,#REF!,3,FALSE)</f>
        <v>#REF!</v>
      </c>
      <c r="E127" s="5" t="e">
        <f>VLOOKUP($B127,#REF!,4,FALSE)</f>
        <v>#REF!</v>
      </c>
      <c r="F127" s="19">
        <v>8</v>
      </c>
      <c r="G127" s="120" t="e">
        <f>VLOOKUP($B127,#REF!,13,FALSE)</f>
        <v>#REF!</v>
      </c>
      <c r="H127" s="24" t="e">
        <f>VLOOKUP($B127,#REF!,14,FALSE)</f>
        <v>#REF!</v>
      </c>
      <c r="I127" s="21" t="e">
        <f>G127*H127</f>
        <v>#REF!</v>
      </c>
      <c r="J127" s="22" t="e">
        <f>ROUND(F127*(G127+I127),2)</f>
        <v>#REF!</v>
      </c>
      <c r="K127" s="197" t="s">
        <v>159</v>
      </c>
      <c r="L127" s="27">
        <v>9708.2999999999993</v>
      </c>
      <c r="M127" s="17" t="e">
        <f t="shared" si="3"/>
        <v>#REF!</v>
      </c>
      <c r="N127" s="27"/>
      <c r="O127" s="27"/>
      <c r="P127" s="27"/>
      <c r="Q127" s="27"/>
    </row>
    <row r="128" spans="1:17" s="25" customFormat="1">
      <c r="A128" s="75" t="s">
        <v>760</v>
      </c>
      <c r="B128" s="62"/>
      <c r="C128" s="48"/>
      <c r="D128" s="53" t="s">
        <v>107</v>
      </c>
      <c r="E128" s="53"/>
      <c r="F128" s="53"/>
      <c r="G128" s="120"/>
      <c r="H128" s="24"/>
      <c r="I128" s="53"/>
      <c r="J128" s="76" t="e">
        <f>SUM(J129)</f>
        <v>#REF!</v>
      </c>
      <c r="K128" s="197"/>
      <c r="L128" s="27">
        <v>61637.49</v>
      </c>
      <c r="M128" s="17" t="e">
        <f t="shared" si="3"/>
        <v>#REF!</v>
      </c>
      <c r="N128" s="27"/>
      <c r="O128" s="27"/>
      <c r="P128" s="27"/>
      <c r="Q128" s="27"/>
    </row>
    <row r="129" spans="1:50" s="25" customFormat="1">
      <c r="A129" s="81" t="s">
        <v>761</v>
      </c>
      <c r="B129" s="5" t="s">
        <v>94</v>
      </c>
      <c r="C129" s="5" t="e">
        <f>VLOOKUP($B129,#REF!,2,FALSE)</f>
        <v>#REF!</v>
      </c>
      <c r="D129" s="4" t="e">
        <f>VLOOKUP($B129,#REF!,3,FALSE)</f>
        <v>#REF!</v>
      </c>
      <c r="E129" s="5" t="e">
        <f>VLOOKUP($B129,#REF!,4,FALSE)</f>
        <v>#REF!</v>
      </c>
      <c r="F129" s="19">
        <v>8</v>
      </c>
      <c r="G129" s="120" t="e">
        <f>VLOOKUP($B129,#REF!,13,FALSE)</f>
        <v>#REF!</v>
      </c>
      <c r="H129" s="24" t="e">
        <f>VLOOKUP($B129,#REF!,14,FALSE)</f>
        <v>#REF!</v>
      </c>
      <c r="I129" s="21" t="e">
        <f>G129*H129</f>
        <v>#REF!</v>
      </c>
      <c r="J129" s="22" t="e">
        <f>ROUND(F129*(G129+I129),2)</f>
        <v>#REF!</v>
      </c>
      <c r="K129" s="197" t="s">
        <v>159</v>
      </c>
      <c r="L129" s="27">
        <v>61637.49</v>
      </c>
      <c r="M129" s="17" t="e">
        <f t="shared" si="3"/>
        <v>#REF!</v>
      </c>
      <c r="N129" s="27"/>
      <c r="O129" s="27"/>
      <c r="P129" s="27"/>
      <c r="Q129" s="27"/>
    </row>
    <row r="130" spans="1:50" s="51" customFormat="1">
      <c r="A130" s="138" t="s">
        <v>762</v>
      </c>
      <c r="B130" s="139"/>
      <c r="C130" s="139"/>
      <c r="D130" s="139" t="s">
        <v>350</v>
      </c>
      <c r="E130" s="139"/>
      <c r="F130" s="139"/>
      <c r="G130" s="139"/>
      <c r="H130" s="139"/>
      <c r="I130" s="139"/>
      <c r="J130" s="143" t="e">
        <f>SUM(J131,J141,J143,J145,J147)</f>
        <v>#REF!</v>
      </c>
      <c r="K130" s="192"/>
      <c r="L130" s="51">
        <v>459761.22000000009</v>
      </c>
      <c r="M130" s="17" t="e">
        <f t="shared" si="3"/>
        <v>#REF!</v>
      </c>
    </row>
    <row r="131" spans="1:50" s="25" customFormat="1">
      <c r="A131" s="75" t="s">
        <v>763</v>
      </c>
      <c r="B131" s="48"/>
      <c r="C131" s="48"/>
      <c r="D131" s="53" t="s">
        <v>21</v>
      </c>
      <c r="E131" s="53"/>
      <c r="F131" s="53"/>
      <c r="G131" s="120"/>
      <c r="H131" s="24"/>
      <c r="I131" s="53"/>
      <c r="J131" s="76" t="e">
        <f>SUM(J132:J140)</f>
        <v>#REF!</v>
      </c>
      <c r="K131" s="197"/>
      <c r="L131" s="27">
        <v>346017.83000000007</v>
      </c>
      <c r="M131" s="17" t="e">
        <f t="shared" si="3"/>
        <v>#REF!</v>
      </c>
      <c r="N131" s="27"/>
      <c r="O131" s="27"/>
      <c r="P131" s="27"/>
      <c r="Q131" s="27"/>
    </row>
    <row r="132" spans="1:50" s="25" customFormat="1" ht="168">
      <c r="A132" s="77"/>
      <c r="B132" s="5"/>
      <c r="C132" s="5"/>
      <c r="D132" s="4" t="s">
        <v>324</v>
      </c>
      <c r="E132" s="10"/>
      <c r="F132" s="19"/>
      <c r="G132" s="120"/>
      <c r="H132" s="24"/>
      <c r="I132" s="21"/>
      <c r="J132" s="72"/>
      <c r="K132" s="197"/>
      <c r="L132" s="27"/>
      <c r="M132" s="17" t="str">
        <f t="shared" si="3"/>
        <v xml:space="preserve"> </v>
      </c>
      <c r="N132" s="27"/>
      <c r="O132" s="27"/>
      <c r="P132" s="27"/>
      <c r="Q132" s="27"/>
    </row>
    <row r="133" spans="1:50" s="25" customFormat="1">
      <c r="A133" s="26" t="s">
        <v>764</v>
      </c>
      <c r="B133" s="5" t="s">
        <v>307</v>
      </c>
      <c r="C133" s="5" t="e">
        <f>VLOOKUP($B133,#REF!,2,FALSE)</f>
        <v>#REF!</v>
      </c>
      <c r="D133" s="4" t="e">
        <f>VLOOKUP($B133,#REF!,3,FALSE)</f>
        <v>#REF!</v>
      </c>
      <c r="E133" s="5" t="e">
        <f>VLOOKUP($B133,#REF!,4,FALSE)</f>
        <v>#REF!</v>
      </c>
      <c r="F133" s="19">
        <v>70</v>
      </c>
      <c r="G133" s="120" t="e">
        <f>VLOOKUP($B133,#REF!,13,FALSE)</f>
        <v>#REF!</v>
      </c>
      <c r="H133" s="24" t="e">
        <f>VLOOKUP($B133,#REF!,14,FALSE)</f>
        <v>#REF!</v>
      </c>
      <c r="I133" s="21" t="e">
        <f t="shared" ref="I133:I140" si="4">G133*H133</f>
        <v>#REF!</v>
      </c>
      <c r="J133" s="22" t="e">
        <f t="shared" ref="J133:J140" si="5">ROUND(F133*(G133+I133),2)</f>
        <v>#REF!</v>
      </c>
      <c r="K133" s="197" t="s">
        <v>159</v>
      </c>
      <c r="L133" s="27">
        <v>101356.92</v>
      </c>
      <c r="M133" s="17" t="e">
        <f t="shared" si="3"/>
        <v>#REF!</v>
      </c>
      <c r="N133" s="27"/>
      <c r="O133" s="27"/>
      <c r="P133" s="27"/>
      <c r="Q133" s="27"/>
    </row>
    <row r="134" spans="1:50" s="25" customFormat="1">
      <c r="A134" s="26" t="s">
        <v>765</v>
      </c>
      <c r="B134" s="5" t="s">
        <v>308</v>
      </c>
      <c r="C134" s="5" t="e">
        <f>VLOOKUP($B134,#REF!,2,FALSE)</f>
        <v>#REF!</v>
      </c>
      <c r="D134" s="4" t="e">
        <f>VLOOKUP($B134,#REF!,3,FALSE)</f>
        <v>#REF!</v>
      </c>
      <c r="E134" s="5" t="e">
        <f>VLOOKUP($B134,#REF!,4,FALSE)</f>
        <v>#REF!</v>
      </c>
      <c r="F134" s="19">
        <v>2</v>
      </c>
      <c r="G134" s="120" t="e">
        <f>VLOOKUP($B134,#REF!,13,FALSE)</f>
        <v>#REF!</v>
      </c>
      <c r="H134" s="24" t="e">
        <f>VLOOKUP($B134,#REF!,14,FALSE)</f>
        <v>#REF!</v>
      </c>
      <c r="I134" s="21" t="e">
        <f t="shared" si="4"/>
        <v>#REF!</v>
      </c>
      <c r="J134" s="22" t="e">
        <f t="shared" si="5"/>
        <v>#REF!</v>
      </c>
      <c r="K134" s="197" t="s">
        <v>159</v>
      </c>
      <c r="L134" s="27">
        <v>23418.89</v>
      </c>
      <c r="M134" s="17" t="e">
        <f t="shared" si="3"/>
        <v>#REF!</v>
      </c>
      <c r="N134" s="27"/>
      <c r="O134" s="27"/>
      <c r="P134" s="27"/>
      <c r="Q134" s="27"/>
    </row>
    <row r="135" spans="1:50" s="51" customFormat="1" ht="23.25" customHeight="1">
      <c r="A135" s="26" t="s">
        <v>766</v>
      </c>
      <c r="B135" s="5" t="s">
        <v>309</v>
      </c>
      <c r="C135" s="5" t="e">
        <f>VLOOKUP($B135,#REF!,2,FALSE)</f>
        <v>#REF!</v>
      </c>
      <c r="D135" s="4" t="e">
        <f>VLOOKUP($B135,#REF!,3,FALSE)</f>
        <v>#REF!</v>
      </c>
      <c r="E135" s="5" t="e">
        <f>VLOOKUP($B135,#REF!,4,FALSE)</f>
        <v>#REF!</v>
      </c>
      <c r="F135" s="19">
        <v>2</v>
      </c>
      <c r="G135" s="120" t="e">
        <f>VLOOKUP($B135,#REF!,13,FALSE)</f>
        <v>#REF!</v>
      </c>
      <c r="H135" s="24" t="e">
        <f>VLOOKUP($B135,#REF!,14,FALSE)</f>
        <v>#REF!</v>
      </c>
      <c r="I135" s="21" t="e">
        <f t="shared" si="4"/>
        <v>#REF!</v>
      </c>
      <c r="J135" s="22" t="e">
        <f t="shared" si="5"/>
        <v>#REF!</v>
      </c>
      <c r="K135" s="193" t="s">
        <v>159</v>
      </c>
      <c r="L135" s="50">
        <v>175641.58</v>
      </c>
      <c r="M135" s="17" t="e">
        <f t="shared" ref="M135:M198" si="6">IF(L135=J135," ", "ERRO")</f>
        <v>#REF!</v>
      </c>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row>
    <row r="136" spans="1:50" s="51" customFormat="1" ht="23.25" customHeight="1">
      <c r="A136" s="26" t="s">
        <v>767</v>
      </c>
      <c r="B136" s="5" t="s">
        <v>310</v>
      </c>
      <c r="C136" s="5" t="e">
        <f>VLOOKUP($B136,#REF!,2,FALSE)</f>
        <v>#REF!</v>
      </c>
      <c r="D136" s="4" t="e">
        <f>VLOOKUP($B136,#REF!,3,FALSE)</f>
        <v>#REF!</v>
      </c>
      <c r="E136" s="5" t="e">
        <f>VLOOKUP($B136,#REF!,4,FALSE)</f>
        <v>#REF!</v>
      </c>
      <c r="F136" s="19">
        <v>4</v>
      </c>
      <c r="G136" s="120" t="e">
        <f>VLOOKUP($B136,#REF!,13,FALSE)</f>
        <v>#REF!</v>
      </c>
      <c r="H136" s="24" t="e">
        <f>VLOOKUP($B136,#REF!,14,FALSE)</f>
        <v>#REF!</v>
      </c>
      <c r="I136" s="21" t="e">
        <f t="shared" si="4"/>
        <v>#REF!</v>
      </c>
      <c r="J136" s="22" t="e">
        <f t="shared" si="5"/>
        <v>#REF!</v>
      </c>
      <c r="K136" s="193" t="s">
        <v>159</v>
      </c>
      <c r="L136" s="50">
        <v>14051.34</v>
      </c>
      <c r="M136" s="17" t="e">
        <f t="shared" si="6"/>
        <v>#REF!</v>
      </c>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row>
    <row r="137" spans="1:50" s="51" customFormat="1" ht="23.25" customHeight="1">
      <c r="A137" s="26" t="s">
        <v>768</v>
      </c>
      <c r="B137" s="5" t="s">
        <v>311</v>
      </c>
      <c r="C137" s="5" t="e">
        <f>VLOOKUP($B137,#REF!,2,FALSE)</f>
        <v>#REF!</v>
      </c>
      <c r="D137" s="4" t="e">
        <f>VLOOKUP($B137,#REF!,3,FALSE)</f>
        <v>#REF!</v>
      </c>
      <c r="E137" s="5" t="e">
        <f>VLOOKUP($B137,#REF!,4,FALSE)</f>
        <v>#REF!</v>
      </c>
      <c r="F137" s="19">
        <v>4</v>
      </c>
      <c r="G137" s="120" t="e">
        <f>VLOOKUP($B137,#REF!,13,FALSE)</f>
        <v>#REF!</v>
      </c>
      <c r="H137" s="24" t="e">
        <f>VLOOKUP($B137,#REF!,14,FALSE)</f>
        <v>#REF!</v>
      </c>
      <c r="I137" s="21" t="e">
        <f t="shared" si="4"/>
        <v>#REF!</v>
      </c>
      <c r="J137" s="22" t="e">
        <f t="shared" si="5"/>
        <v>#REF!</v>
      </c>
      <c r="K137" s="193" t="s">
        <v>159</v>
      </c>
      <c r="L137" s="50">
        <v>16245.36</v>
      </c>
      <c r="M137" s="17" t="e">
        <f t="shared" si="6"/>
        <v>#REF!</v>
      </c>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row>
    <row r="138" spans="1:50" s="51" customFormat="1" ht="23.25" customHeight="1">
      <c r="A138" s="26" t="s">
        <v>769</v>
      </c>
      <c r="B138" s="5" t="s">
        <v>312</v>
      </c>
      <c r="C138" s="5" t="e">
        <f>VLOOKUP($B138,#REF!,2,FALSE)</f>
        <v>#REF!</v>
      </c>
      <c r="D138" s="4" t="e">
        <f>VLOOKUP($B138,#REF!,3,FALSE)</f>
        <v>#REF!</v>
      </c>
      <c r="E138" s="5" t="e">
        <f>VLOOKUP($B138,#REF!,4,FALSE)</f>
        <v>#REF!</v>
      </c>
      <c r="F138" s="19">
        <v>2</v>
      </c>
      <c r="G138" s="120" t="e">
        <f>VLOOKUP($B138,#REF!,13,FALSE)</f>
        <v>#REF!</v>
      </c>
      <c r="H138" s="24" t="e">
        <f>VLOOKUP($B138,#REF!,14,FALSE)</f>
        <v>#REF!</v>
      </c>
      <c r="I138" s="21" t="e">
        <f t="shared" si="4"/>
        <v>#REF!</v>
      </c>
      <c r="J138" s="22" t="e">
        <f t="shared" si="5"/>
        <v>#REF!</v>
      </c>
      <c r="K138" s="193" t="s">
        <v>159</v>
      </c>
      <c r="L138" s="50">
        <v>4683.7700000000004</v>
      </c>
      <c r="M138" s="17" t="e">
        <f t="shared" si="6"/>
        <v>#REF!</v>
      </c>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row>
    <row r="139" spans="1:50" s="51" customFormat="1" ht="23.25" customHeight="1">
      <c r="A139" s="26" t="s">
        <v>770</v>
      </c>
      <c r="B139" s="5" t="s">
        <v>313</v>
      </c>
      <c r="C139" s="5" t="e">
        <f>VLOOKUP($B139,#REF!,2,FALSE)</f>
        <v>#REF!</v>
      </c>
      <c r="D139" s="4" t="e">
        <f>VLOOKUP($B139,#REF!,3,FALSE)</f>
        <v>#REF!</v>
      </c>
      <c r="E139" s="5" t="e">
        <f>VLOOKUP($B139,#REF!,4,FALSE)</f>
        <v>#REF!</v>
      </c>
      <c r="F139" s="19">
        <v>2</v>
      </c>
      <c r="G139" s="120" t="e">
        <f>VLOOKUP($B139,#REF!,13,FALSE)</f>
        <v>#REF!</v>
      </c>
      <c r="H139" s="24" t="e">
        <f>VLOOKUP($B139,#REF!,14,FALSE)</f>
        <v>#REF!</v>
      </c>
      <c r="I139" s="21" t="e">
        <f t="shared" si="4"/>
        <v>#REF!</v>
      </c>
      <c r="J139" s="22" t="e">
        <f t="shared" si="5"/>
        <v>#REF!</v>
      </c>
      <c r="K139" s="193" t="s">
        <v>159</v>
      </c>
      <c r="L139" s="50">
        <v>2341.9</v>
      </c>
      <c r="M139" s="17" t="e">
        <f t="shared" si="6"/>
        <v>#REF!</v>
      </c>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row>
    <row r="140" spans="1:50" s="51" customFormat="1" ht="23.25" customHeight="1">
      <c r="A140" s="26" t="s">
        <v>771</v>
      </c>
      <c r="B140" s="5" t="s">
        <v>314</v>
      </c>
      <c r="C140" s="5" t="e">
        <f>VLOOKUP($B140,#REF!,2,FALSE)</f>
        <v>#REF!</v>
      </c>
      <c r="D140" s="4" t="e">
        <f>VLOOKUP($B140,#REF!,3,FALSE)</f>
        <v>#REF!</v>
      </c>
      <c r="E140" s="5" t="e">
        <f>VLOOKUP($B140,#REF!,4,FALSE)</f>
        <v>#REF!</v>
      </c>
      <c r="F140" s="19">
        <v>2400</v>
      </c>
      <c r="G140" s="120" t="e">
        <f>VLOOKUP($B140,#REF!,13,FALSE)</f>
        <v>#REF!</v>
      </c>
      <c r="H140" s="24" t="e">
        <f>VLOOKUP($B140,#REF!,14,FALSE)</f>
        <v>#REF!</v>
      </c>
      <c r="I140" s="21" t="e">
        <f t="shared" si="4"/>
        <v>#REF!</v>
      </c>
      <c r="J140" s="22" t="e">
        <f t="shared" si="5"/>
        <v>#REF!</v>
      </c>
      <c r="K140" s="193" t="s">
        <v>159</v>
      </c>
      <c r="L140" s="50">
        <v>8278.07</v>
      </c>
      <c r="M140" s="17" t="e">
        <f t="shared" si="6"/>
        <v>#REF!</v>
      </c>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row>
    <row r="141" spans="1:50" s="25" customFormat="1">
      <c r="A141" s="75" t="s">
        <v>772</v>
      </c>
      <c r="B141" s="48"/>
      <c r="C141" s="48"/>
      <c r="D141" s="53" t="s">
        <v>22</v>
      </c>
      <c r="E141" s="53"/>
      <c r="F141" s="53"/>
      <c r="G141" s="120"/>
      <c r="H141" s="24"/>
      <c r="I141" s="53"/>
      <c r="J141" s="76" t="e">
        <f>SUM(J142)</f>
        <v>#REF!</v>
      </c>
      <c r="K141" s="197"/>
      <c r="L141" s="27">
        <v>52075.25</v>
      </c>
      <c r="M141" s="17" t="e">
        <f t="shared" si="6"/>
        <v>#REF!</v>
      </c>
      <c r="N141" s="27"/>
      <c r="O141" s="27"/>
      <c r="P141" s="27"/>
      <c r="Q141" s="27"/>
    </row>
    <row r="142" spans="1:50" s="25" customFormat="1" ht="78.75" customHeight="1">
      <c r="A142" s="77" t="s">
        <v>773</v>
      </c>
      <c r="B142" s="5" t="s">
        <v>92</v>
      </c>
      <c r="C142" s="5" t="e">
        <f>VLOOKUP($B142,#REF!,2,FALSE)</f>
        <v>#REF!</v>
      </c>
      <c r="D142" s="4" t="e">
        <f>VLOOKUP($B142,#REF!,3,FALSE)</f>
        <v>#REF!</v>
      </c>
      <c r="E142" s="5" t="e">
        <f>VLOOKUP($B142,#REF!,4,FALSE)</f>
        <v>#REF!</v>
      </c>
      <c r="F142" s="19">
        <v>2</v>
      </c>
      <c r="G142" s="120" t="e">
        <f>VLOOKUP($B142,#REF!,13,FALSE)</f>
        <v>#REF!</v>
      </c>
      <c r="H142" s="24" t="e">
        <f>VLOOKUP($B142,#REF!,14,FALSE)</f>
        <v>#REF!</v>
      </c>
      <c r="I142" s="21" t="e">
        <f>G142*H142</f>
        <v>#REF!</v>
      </c>
      <c r="J142" s="22" t="e">
        <f>ROUND(F142*(G142+I142),2)</f>
        <v>#REF!</v>
      </c>
      <c r="K142" s="197" t="s">
        <v>159</v>
      </c>
      <c r="L142" s="27">
        <v>52075.25</v>
      </c>
      <c r="M142" s="17" t="e">
        <f t="shared" si="6"/>
        <v>#REF!</v>
      </c>
      <c r="N142" s="27"/>
      <c r="O142" s="27"/>
      <c r="P142" s="27"/>
      <c r="Q142" s="27"/>
    </row>
    <row r="143" spans="1:50" s="25" customFormat="1">
      <c r="A143" s="75" t="s">
        <v>774</v>
      </c>
      <c r="B143" s="62"/>
      <c r="C143" s="48"/>
      <c r="D143" s="53" t="s">
        <v>106</v>
      </c>
      <c r="E143" s="53"/>
      <c r="F143" s="53"/>
      <c r="G143" s="120"/>
      <c r="H143" s="24"/>
      <c r="I143" s="53"/>
      <c r="J143" s="76" t="e">
        <f>SUM(J144)</f>
        <v>#REF!</v>
      </c>
      <c r="K143" s="197"/>
      <c r="L143" s="27">
        <v>24506.01</v>
      </c>
      <c r="M143" s="17" t="e">
        <f t="shared" si="6"/>
        <v>#REF!</v>
      </c>
      <c r="N143" s="27"/>
      <c r="O143" s="27"/>
      <c r="P143" s="27"/>
      <c r="Q143" s="27"/>
    </row>
    <row r="144" spans="1:50" s="25" customFormat="1">
      <c r="A144" s="81" t="s">
        <v>775</v>
      </c>
      <c r="B144" s="5" t="s">
        <v>123</v>
      </c>
      <c r="C144" s="5" t="e">
        <f>VLOOKUP($B144,#REF!,2,FALSE)</f>
        <v>#REF!</v>
      </c>
      <c r="D144" s="4" t="e">
        <f>VLOOKUP($B144,#REF!,3,FALSE)</f>
        <v>#REF!</v>
      </c>
      <c r="E144" s="5" t="e">
        <f>VLOOKUP($B144,#REF!,4,FALSE)</f>
        <v>#REF!</v>
      </c>
      <c r="F144" s="19">
        <v>1</v>
      </c>
      <c r="G144" s="120" t="e">
        <f>VLOOKUP($B144,#REF!,13,FALSE)</f>
        <v>#REF!</v>
      </c>
      <c r="H144" s="24" t="e">
        <f>VLOOKUP($B144,#REF!,14,FALSE)</f>
        <v>#REF!</v>
      </c>
      <c r="I144" s="21" t="e">
        <f>G144*H144</f>
        <v>#REF!</v>
      </c>
      <c r="J144" s="22" t="e">
        <f>ROUND(F144*(G144+I144),2)</f>
        <v>#REF!</v>
      </c>
      <c r="K144" s="197" t="s">
        <v>159</v>
      </c>
      <c r="L144" s="27">
        <v>24506.01</v>
      </c>
      <c r="M144" s="17" t="e">
        <f t="shared" si="6"/>
        <v>#REF!</v>
      </c>
      <c r="N144" s="27"/>
      <c r="O144" s="27"/>
      <c r="P144" s="27"/>
      <c r="Q144" s="27"/>
    </row>
    <row r="145" spans="1:16383" s="25" customFormat="1">
      <c r="A145" s="75" t="s">
        <v>776</v>
      </c>
      <c r="B145" s="62"/>
      <c r="C145" s="48"/>
      <c r="D145" s="53" t="s">
        <v>115</v>
      </c>
      <c r="E145" s="53"/>
      <c r="F145" s="53"/>
      <c r="G145" s="120"/>
      <c r="H145" s="24"/>
      <c r="I145" s="53"/>
      <c r="J145" s="76" t="e">
        <f>SUM(J146)</f>
        <v>#REF!</v>
      </c>
      <c r="K145" s="197"/>
      <c r="L145" s="27">
        <v>4936.7299999999996</v>
      </c>
      <c r="M145" s="17" t="e">
        <f t="shared" si="6"/>
        <v>#REF!</v>
      </c>
      <c r="N145" s="27"/>
      <c r="O145" s="27"/>
      <c r="P145" s="27"/>
      <c r="Q145" s="27"/>
    </row>
    <row r="146" spans="1:16383" s="25" customFormat="1">
      <c r="A146" s="81" t="s">
        <v>777</v>
      </c>
      <c r="B146" s="5" t="s">
        <v>174</v>
      </c>
      <c r="C146" s="5" t="e">
        <f>VLOOKUP($B146,#REF!,2,FALSE)</f>
        <v>#REF!</v>
      </c>
      <c r="D146" s="4" t="e">
        <f>VLOOKUP($B146,#REF!,3,FALSE)</f>
        <v>#REF!</v>
      </c>
      <c r="E146" s="5" t="e">
        <f>VLOOKUP($B146,#REF!,4,FALSE)</f>
        <v>#REF!</v>
      </c>
      <c r="F146" s="19">
        <v>1</v>
      </c>
      <c r="G146" s="120" t="e">
        <f>VLOOKUP($B146,#REF!,13,FALSE)</f>
        <v>#REF!</v>
      </c>
      <c r="H146" s="24" t="e">
        <f>VLOOKUP($B146,#REF!,14,FALSE)</f>
        <v>#REF!</v>
      </c>
      <c r="I146" s="21" t="e">
        <f>G146*H146</f>
        <v>#REF!</v>
      </c>
      <c r="J146" s="22" t="e">
        <f>ROUND(F146*(G146+I146),2)</f>
        <v>#REF!</v>
      </c>
      <c r="K146" s="197" t="s">
        <v>159</v>
      </c>
      <c r="L146" s="27">
        <v>4936.7299999999996</v>
      </c>
      <c r="M146" s="17" t="e">
        <f t="shared" si="6"/>
        <v>#REF!</v>
      </c>
      <c r="N146" s="27"/>
      <c r="O146" s="27"/>
      <c r="P146" s="27"/>
      <c r="Q146" s="27"/>
    </row>
    <row r="147" spans="1:16383" s="25" customFormat="1">
      <c r="A147" s="75" t="s">
        <v>1505</v>
      </c>
      <c r="B147" s="62"/>
      <c r="C147" s="48"/>
      <c r="D147" s="53" t="s">
        <v>107</v>
      </c>
      <c r="E147" s="53"/>
      <c r="F147" s="53"/>
      <c r="G147" s="120"/>
      <c r="H147" s="24"/>
      <c r="I147" s="53"/>
      <c r="J147" s="76" t="e">
        <f>SUM(J148)</f>
        <v>#REF!</v>
      </c>
      <c r="K147" s="197"/>
      <c r="L147" s="27">
        <v>32225.4</v>
      </c>
      <c r="M147" s="17" t="e">
        <f t="shared" si="6"/>
        <v>#REF!</v>
      </c>
      <c r="N147" s="27"/>
      <c r="O147" s="27"/>
      <c r="P147" s="27"/>
      <c r="Q147" s="27"/>
    </row>
    <row r="148" spans="1:16383" s="25" customFormat="1">
      <c r="A148" s="81" t="s">
        <v>1504</v>
      </c>
      <c r="B148" s="5" t="s">
        <v>95</v>
      </c>
      <c r="C148" s="5" t="e">
        <f>VLOOKUP($B148,#REF!,2,FALSE)</f>
        <v>#REF!</v>
      </c>
      <c r="D148" s="4" t="e">
        <f>VLOOKUP($B148,#REF!,3,FALSE)</f>
        <v>#REF!</v>
      </c>
      <c r="E148" s="5" t="e">
        <f>VLOOKUP($B148,#REF!,4,FALSE)</f>
        <v>#REF!</v>
      </c>
      <c r="F148" s="19">
        <v>1</v>
      </c>
      <c r="G148" s="120" t="e">
        <f>VLOOKUP($B148,#REF!,13,FALSE)</f>
        <v>#REF!</v>
      </c>
      <c r="H148" s="24" t="e">
        <f>VLOOKUP($B148,#REF!,14,FALSE)</f>
        <v>#REF!</v>
      </c>
      <c r="I148" s="21" t="e">
        <f>G148*H148</f>
        <v>#REF!</v>
      </c>
      <c r="J148" s="22" t="e">
        <f>ROUND(F148*(G148+I148),2)</f>
        <v>#REF!</v>
      </c>
      <c r="K148" s="197" t="s">
        <v>159</v>
      </c>
      <c r="L148" s="27">
        <v>32225.4</v>
      </c>
      <c r="M148" s="17" t="e">
        <f t="shared" si="6"/>
        <v>#REF!</v>
      </c>
      <c r="N148" s="27"/>
      <c r="O148" s="27"/>
      <c r="P148" s="27"/>
      <c r="Q148" s="27"/>
    </row>
    <row r="149" spans="1:16383" s="51" customFormat="1">
      <c r="A149" s="138" t="s">
        <v>778</v>
      </c>
      <c r="B149" s="139"/>
      <c r="C149" s="139"/>
      <c r="D149" s="139" t="s">
        <v>351</v>
      </c>
      <c r="E149" s="139"/>
      <c r="F149" s="139"/>
      <c r="G149" s="139"/>
      <c r="H149" s="139"/>
      <c r="I149" s="139"/>
      <c r="J149" s="143" t="e">
        <f>SUM(J150,J152,J154,J156)</f>
        <v>#REF!</v>
      </c>
      <c r="K149" s="192"/>
      <c r="L149" s="51">
        <v>955877.24</v>
      </c>
      <c r="M149" s="17" t="e">
        <f t="shared" si="6"/>
        <v>#REF!</v>
      </c>
    </row>
    <row r="150" spans="1:16383" s="25" customFormat="1">
      <c r="A150" s="75" t="s">
        <v>779</v>
      </c>
      <c r="B150" s="48"/>
      <c r="C150" s="48"/>
      <c r="D150" s="53" t="s">
        <v>21</v>
      </c>
      <c r="E150" s="53"/>
      <c r="F150" s="53"/>
      <c r="G150" s="120"/>
      <c r="H150" s="24"/>
      <c r="I150" s="53"/>
      <c r="J150" s="76" t="e">
        <f>SUM(J151)</f>
        <v>#REF!</v>
      </c>
      <c r="K150" s="197"/>
      <c r="L150" s="27">
        <v>708260.03</v>
      </c>
      <c r="M150" s="17" t="e">
        <f t="shared" si="6"/>
        <v>#REF!</v>
      </c>
      <c r="N150" s="27"/>
      <c r="O150" s="27"/>
      <c r="P150" s="27"/>
      <c r="Q150" s="27"/>
    </row>
    <row r="151" spans="1:16383" s="25" customFormat="1">
      <c r="A151" s="77" t="s">
        <v>780</v>
      </c>
      <c r="B151" s="5" t="s">
        <v>229</v>
      </c>
      <c r="C151" s="5" t="e">
        <f>VLOOKUP($B151,#REF!,2,FALSE)</f>
        <v>#REF!</v>
      </c>
      <c r="D151" s="4" t="e">
        <f>VLOOKUP($B151,#REF!,3,FALSE)</f>
        <v>#REF!</v>
      </c>
      <c r="E151" s="5" t="e">
        <f>VLOOKUP($B151,#REF!,4,FALSE)</f>
        <v>#REF!</v>
      </c>
      <c r="F151" s="19">
        <v>2</v>
      </c>
      <c r="G151" s="120" t="e">
        <f>VLOOKUP($B151,#REF!,13,FALSE)</f>
        <v>#REF!</v>
      </c>
      <c r="H151" s="24" t="e">
        <f>VLOOKUP($B151,#REF!,14,FALSE)</f>
        <v>#REF!</v>
      </c>
      <c r="I151" s="21" t="e">
        <f>G151*H151</f>
        <v>#REF!</v>
      </c>
      <c r="J151" s="22" t="e">
        <f>ROUND(F151*(G151+I151),2)</f>
        <v>#REF!</v>
      </c>
      <c r="K151" s="197" t="s">
        <v>159</v>
      </c>
      <c r="L151" s="27">
        <v>708260.03</v>
      </c>
      <c r="M151" s="17" t="e">
        <f t="shared" si="6"/>
        <v>#REF!</v>
      </c>
      <c r="N151" s="27"/>
      <c r="O151" s="27"/>
      <c r="P151" s="27"/>
      <c r="Q151" s="27"/>
    </row>
    <row r="152" spans="1:16383" s="25" customFormat="1">
      <c r="A152" s="75" t="s">
        <v>781</v>
      </c>
      <c r="B152" s="48"/>
      <c r="C152" s="48"/>
      <c r="D152" s="53" t="s">
        <v>22</v>
      </c>
      <c r="E152" s="53"/>
      <c r="F152" s="53"/>
      <c r="G152" s="120"/>
      <c r="H152" s="24"/>
      <c r="I152" s="53"/>
      <c r="J152" s="76" t="e">
        <f>SUM(J153)</f>
        <v>#REF!</v>
      </c>
      <c r="K152" s="197"/>
      <c r="L152" s="27">
        <v>220382.46</v>
      </c>
      <c r="M152" s="17" t="e">
        <f t="shared" si="6"/>
        <v>#REF!</v>
      </c>
      <c r="N152" s="27"/>
      <c r="O152" s="27"/>
      <c r="P152" s="27"/>
      <c r="Q152" s="27"/>
    </row>
    <row r="153" spans="1:16383" s="25" customFormat="1" ht="86.25" customHeight="1">
      <c r="A153" s="77" t="s">
        <v>782</v>
      </c>
      <c r="B153" s="5" t="s">
        <v>93</v>
      </c>
      <c r="C153" s="5" t="e">
        <f>VLOOKUP($B153,#REF!,2,FALSE)</f>
        <v>#REF!</v>
      </c>
      <c r="D153" s="4" t="e">
        <f>VLOOKUP($B153,#REF!,3,FALSE)</f>
        <v>#REF!</v>
      </c>
      <c r="E153" s="5" t="e">
        <f>VLOOKUP($B153,#REF!,4,FALSE)</f>
        <v>#REF!</v>
      </c>
      <c r="F153" s="19">
        <v>2</v>
      </c>
      <c r="G153" s="120" t="e">
        <f>VLOOKUP($B153,#REF!,13,FALSE)</f>
        <v>#REF!</v>
      </c>
      <c r="H153" s="24" t="e">
        <f>VLOOKUP($B153,#REF!,14,FALSE)</f>
        <v>#REF!</v>
      </c>
      <c r="I153" s="21" t="e">
        <f>G153*H153</f>
        <v>#REF!</v>
      </c>
      <c r="J153" s="22" t="e">
        <f>ROUND(F153*(G153+I153),2)</f>
        <v>#REF!</v>
      </c>
      <c r="K153" s="197" t="s">
        <v>159</v>
      </c>
      <c r="L153" s="27">
        <v>220382.46</v>
      </c>
      <c r="M153" s="17" t="e">
        <f t="shared" si="6"/>
        <v>#REF!</v>
      </c>
      <c r="N153" s="27"/>
      <c r="O153" s="27"/>
      <c r="P153" s="27"/>
      <c r="Q153" s="27"/>
    </row>
    <row r="154" spans="1:16383" s="25" customFormat="1">
      <c r="A154" s="75" t="s">
        <v>783</v>
      </c>
      <c r="B154" s="62"/>
      <c r="C154" s="48"/>
      <c r="D154" s="53" t="s">
        <v>115</v>
      </c>
      <c r="E154" s="53"/>
      <c r="F154" s="53"/>
      <c r="G154" s="120"/>
      <c r="H154" s="24"/>
      <c r="I154" s="53"/>
      <c r="J154" s="76" t="e">
        <f>SUM(J155)</f>
        <v>#REF!</v>
      </c>
      <c r="K154" s="197"/>
      <c r="L154" s="27">
        <v>18156.5</v>
      </c>
      <c r="M154" s="17" t="e">
        <f t="shared" si="6"/>
        <v>#REF!</v>
      </c>
      <c r="N154" s="27"/>
      <c r="O154" s="27"/>
      <c r="P154" s="27"/>
      <c r="Q154" s="27"/>
    </row>
    <row r="155" spans="1:16383" s="73" customFormat="1" ht="48" customHeight="1">
      <c r="A155" s="3" t="s">
        <v>784</v>
      </c>
      <c r="B155" s="5" t="s">
        <v>319</v>
      </c>
      <c r="C155" s="5" t="e">
        <f>VLOOKUP($B155,#REF!,2,FALSE)</f>
        <v>#REF!</v>
      </c>
      <c r="D155" s="4" t="e">
        <f>VLOOKUP($B155,#REF!,3,FALSE)</f>
        <v>#REF!</v>
      </c>
      <c r="E155" s="5" t="e">
        <f>VLOOKUP($B155,#REF!,4,FALSE)</f>
        <v>#REF!</v>
      </c>
      <c r="F155" s="68">
        <v>1</v>
      </c>
      <c r="G155" s="120" t="e">
        <f>VLOOKUP($B155,#REF!,13,FALSE)</f>
        <v>#REF!</v>
      </c>
      <c r="H155" s="24" t="e">
        <f>VLOOKUP($B155,#REF!,14,FALSE)</f>
        <v>#REF!</v>
      </c>
      <c r="I155" s="21" t="e">
        <f>G155*H155</f>
        <v>#REF!</v>
      </c>
      <c r="J155" s="22" t="e">
        <f>ROUND(F155*(G155+I155),2)</f>
        <v>#REF!</v>
      </c>
      <c r="K155" s="194" t="s">
        <v>159</v>
      </c>
      <c r="L155" s="5">
        <v>18156.5</v>
      </c>
      <c r="M155" s="17" t="e">
        <f t="shared" si="6"/>
        <v>#REF!</v>
      </c>
      <c r="N155" s="10"/>
      <c r="O155" s="68"/>
      <c r="P155" s="20"/>
      <c r="Q155" s="57"/>
      <c r="R155" s="21"/>
      <c r="S155" s="22"/>
      <c r="T155" s="3"/>
      <c r="U155" s="5"/>
      <c r="V155" s="5"/>
      <c r="W155" s="8"/>
      <c r="X155" s="10"/>
      <c r="Y155" s="68"/>
      <c r="Z155" s="20"/>
      <c r="AA155" s="57"/>
      <c r="AB155" s="21"/>
      <c r="AC155" s="22"/>
      <c r="AD155" s="3"/>
      <c r="AE155" s="5"/>
      <c r="AF155" s="5"/>
      <c r="AG155" s="8"/>
      <c r="AH155" s="10"/>
      <c r="AI155" s="68"/>
      <c r="AJ155" s="20"/>
      <c r="AK155" s="57"/>
      <c r="AL155" s="21"/>
      <c r="AM155" s="22"/>
      <c r="AN155" s="3"/>
      <c r="AO155" s="5"/>
      <c r="AP155" s="5"/>
      <c r="AQ155" s="8"/>
      <c r="AR155" s="10"/>
      <c r="AS155" s="68"/>
      <c r="AT155" s="20"/>
      <c r="AU155" s="57"/>
      <c r="AV155" s="21"/>
      <c r="AW155" s="22"/>
      <c r="AX155" s="3"/>
      <c r="AY155" s="5"/>
      <c r="AZ155" s="5"/>
      <c r="BA155" s="8"/>
      <c r="BB155" s="10"/>
      <c r="BC155" s="68"/>
      <c r="BD155" s="20"/>
      <c r="BE155" s="57"/>
      <c r="BF155" s="21"/>
      <c r="BG155" s="22"/>
      <c r="BH155" s="3"/>
      <c r="BI155" s="5"/>
      <c r="BJ155" s="5"/>
      <c r="BK155" s="8"/>
      <c r="BL155" s="10"/>
      <c r="BM155" s="68"/>
      <c r="BN155" s="20"/>
      <c r="BO155" s="57"/>
      <c r="BP155" s="21"/>
      <c r="BQ155" s="22"/>
      <c r="BR155" s="3"/>
      <c r="BS155" s="5"/>
      <c r="BT155" s="5"/>
      <c r="BU155" s="8"/>
      <c r="BV155" s="10"/>
      <c r="BW155" s="68"/>
      <c r="BX155" s="20"/>
      <c r="BY155" s="57"/>
      <c r="BZ155" s="21"/>
      <c r="CA155" s="22"/>
      <c r="CB155" s="3"/>
      <c r="CC155" s="5"/>
      <c r="CD155" s="5"/>
      <c r="CE155" s="8"/>
      <c r="CF155" s="10"/>
      <c r="CG155" s="68"/>
      <c r="CH155" s="20"/>
      <c r="CI155" s="57"/>
      <c r="CJ155" s="21"/>
      <c r="CK155" s="22"/>
      <c r="CL155" s="3"/>
      <c r="CM155" s="5"/>
      <c r="CN155" s="5"/>
      <c r="CO155" s="8"/>
      <c r="CP155" s="10"/>
      <c r="CQ155" s="68"/>
      <c r="CR155" s="20"/>
      <c r="CS155" s="57"/>
      <c r="CT155" s="21"/>
      <c r="CU155" s="22"/>
      <c r="CV155" s="3"/>
      <c r="CW155" s="5"/>
      <c r="CX155" s="5"/>
      <c r="CY155" s="8"/>
      <c r="CZ155" s="10"/>
      <c r="DA155" s="68"/>
      <c r="DB155" s="20"/>
      <c r="DC155" s="57"/>
      <c r="DD155" s="21"/>
      <c r="DE155" s="22"/>
      <c r="DF155" s="3"/>
      <c r="DG155" s="5"/>
      <c r="DH155" s="5"/>
      <c r="DI155" s="8"/>
      <c r="DJ155" s="10"/>
      <c r="DK155" s="68"/>
      <c r="DL155" s="20"/>
      <c r="DM155" s="57"/>
      <c r="DN155" s="21"/>
      <c r="DO155" s="22"/>
      <c r="DP155" s="3"/>
      <c r="DQ155" s="5"/>
      <c r="DR155" s="5"/>
      <c r="DS155" s="8"/>
      <c r="DT155" s="10"/>
      <c r="DU155" s="68"/>
      <c r="DV155" s="20"/>
      <c r="DW155" s="57"/>
      <c r="DX155" s="21"/>
      <c r="DY155" s="22"/>
      <c r="DZ155" s="3"/>
      <c r="EA155" s="5"/>
      <c r="EB155" s="5"/>
      <c r="EC155" s="8"/>
      <c r="ED155" s="10"/>
      <c r="EE155" s="68"/>
      <c r="EF155" s="20"/>
      <c r="EG155" s="57"/>
      <c r="EH155" s="21"/>
      <c r="EI155" s="22"/>
      <c r="EJ155" s="3"/>
      <c r="EK155" s="5"/>
      <c r="EL155" s="5"/>
      <c r="EM155" s="8"/>
      <c r="EN155" s="10"/>
      <c r="EO155" s="68"/>
      <c r="EP155" s="20"/>
      <c r="EQ155" s="57"/>
      <c r="ER155" s="21"/>
      <c r="ES155" s="22"/>
      <c r="ET155" s="3"/>
      <c r="EU155" s="5"/>
      <c r="EV155" s="5"/>
      <c r="EW155" s="8"/>
      <c r="EX155" s="10"/>
      <c r="EY155" s="68"/>
      <c r="EZ155" s="20"/>
      <c r="FA155" s="57"/>
      <c r="FB155" s="21"/>
      <c r="FC155" s="22"/>
      <c r="FD155" s="3"/>
      <c r="FE155" s="5"/>
      <c r="FF155" s="5"/>
      <c r="FG155" s="8"/>
      <c r="FH155" s="10"/>
      <c r="FI155" s="68"/>
      <c r="FJ155" s="20"/>
      <c r="FK155" s="57"/>
      <c r="FL155" s="21"/>
      <c r="FM155" s="22"/>
      <c r="FN155" s="3"/>
      <c r="FO155" s="5"/>
      <c r="FP155" s="5"/>
      <c r="FQ155" s="8"/>
      <c r="FR155" s="10"/>
      <c r="FS155" s="68"/>
      <c r="FT155" s="20"/>
      <c r="FU155" s="57"/>
      <c r="FV155" s="21"/>
      <c r="FW155" s="22"/>
      <c r="FX155" s="3"/>
      <c r="FY155" s="5"/>
      <c r="FZ155" s="5"/>
      <c r="GA155" s="8"/>
      <c r="GB155" s="10"/>
      <c r="GC155" s="68"/>
      <c r="GD155" s="20"/>
      <c r="GE155" s="57"/>
      <c r="GF155" s="21"/>
      <c r="GG155" s="22"/>
      <c r="GH155" s="3"/>
      <c r="GI155" s="5"/>
      <c r="GJ155" s="5"/>
      <c r="GK155" s="8"/>
      <c r="GL155" s="10"/>
      <c r="GM155" s="68"/>
      <c r="GN155" s="20"/>
      <c r="GO155" s="57"/>
      <c r="GP155" s="21"/>
      <c r="GQ155" s="22"/>
      <c r="GR155" s="3"/>
      <c r="GS155" s="5"/>
      <c r="GT155" s="5"/>
      <c r="GU155" s="8"/>
      <c r="GV155" s="10"/>
      <c r="GW155" s="68"/>
      <c r="GX155" s="20"/>
      <c r="GY155" s="57"/>
      <c r="GZ155" s="21"/>
      <c r="HA155" s="22"/>
      <c r="HB155" s="3"/>
      <c r="HC155" s="5"/>
      <c r="HD155" s="5"/>
      <c r="HE155" s="8"/>
      <c r="HF155" s="10"/>
      <c r="HG155" s="68"/>
      <c r="HH155" s="20"/>
      <c r="HI155" s="57"/>
      <c r="HJ155" s="21"/>
      <c r="HK155" s="22"/>
      <c r="HL155" s="3"/>
      <c r="HM155" s="5"/>
      <c r="HN155" s="5"/>
      <c r="HO155" s="8"/>
      <c r="HP155" s="10"/>
      <c r="HQ155" s="68"/>
      <c r="HR155" s="20"/>
      <c r="HS155" s="57"/>
      <c r="HT155" s="21"/>
      <c r="HU155" s="22"/>
      <c r="HV155" s="3"/>
      <c r="HW155" s="5"/>
      <c r="HX155" s="5"/>
      <c r="HY155" s="8"/>
      <c r="HZ155" s="10"/>
      <c r="IA155" s="68"/>
      <c r="IB155" s="20"/>
      <c r="IC155" s="57"/>
      <c r="ID155" s="21"/>
      <c r="IE155" s="22"/>
      <c r="IF155" s="3"/>
      <c r="IG155" s="5"/>
      <c r="IH155" s="5"/>
      <c r="II155" s="8"/>
      <c r="IJ155" s="10"/>
      <c r="IK155" s="68"/>
      <c r="IL155" s="20"/>
      <c r="IM155" s="57"/>
      <c r="IN155" s="21"/>
      <c r="IO155" s="22"/>
      <c r="IP155" s="3"/>
      <c r="IQ155" s="5"/>
      <c r="IR155" s="5"/>
      <c r="IS155" s="8"/>
      <c r="IT155" s="10"/>
      <c r="IU155" s="68"/>
      <c r="IV155" s="20"/>
      <c r="IW155" s="57"/>
      <c r="IX155" s="21"/>
      <c r="IY155" s="22"/>
      <c r="IZ155" s="3"/>
      <c r="JA155" s="5"/>
      <c r="JB155" s="5"/>
      <c r="JC155" s="8"/>
      <c r="JD155" s="10"/>
      <c r="JE155" s="68"/>
      <c r="JF155" s="20"/>
      <c r="JG155" s="57"/>
      <c r="JH155" s="21"/>
      <c r="JI155" s="22"/>
      <c r="JJ155" s="3"/>
      <c r="JK155" s="5"/>
      <c r="JL155" s="5"/>
      <c r="JM155" s="8"/>
      <c r="JN155" s="10"/>
      <c r="JO155" s="68"/>
      <c r="JP155" s="20"/>
      <c r="JQ155" s="57"/>
      <c r="JR155" s="21"/>
      <c r="JS155" s="22"/>
      <c r="JT155" s="3"/>
      <c r="JU155" s="5"/>
      <c r="JV155" s="5"/>
      <c r="JW155" s="8"/>
      <c r="JX155" s="10"/>
      <c r="JY155" s="68"/>
      <c r="JZ155" s="20"/>
      <c r="KA155" s="57"/>
      <c r="KB155" s="21"/>
      <c r="KC155" s="22"/>
      <c r="KD155" s="3"/>
      <c r="KE155" s="5"/>
      <c r="KF155" s="5"/>
      <c r="KG155" s="8"/>
      <c r="KH155" s="10"/>
      <c r="KI155" s="68"/>
      <c r="KJ155" s="20"/>
      <c r="KK155" s="57"/>
      <c r="KL155" s="21"/>
      <c r="KM155" s="22"/>
      <c r="KN155" s="3"/>
      <c r="KO155" s="5"/>
      <c r="KP155" s="5"/>
      <c r="KQ155" s="8"/>
      <c r="KR155" s="10"/>
      <c r="KS155" s="68"/>
      <c r="KT155" s="20"/>
      <c r="KU155" s="57"/>
      <c r="KV155" s="21"/>
      <c r="KW155" s="22"/>
      <c r="KX155" s="3"/>
      <c r="KY155" s="5"/>
      <c r="KZ155" s="5"/>
      <c r="LA155" s="8"/>
      <c r="LB155" s="10"/>
      <c r="LC155" s="68"/>
      <c r="LD155" s="20"/>
      <c r="LE155" s="57"/>
      <c r="LF155" s="21"/>
      <c r="LG155" s="22"/>
      <c r="LH155" s="3"/>
      <c r="LI155" s="5"/>
      <c r="LJ155" s="5"/>
      <c r="LK155" s="8"/>
      <c r="LL155" s="10"/>
      <c r="LM155" s="68"/>
      <c r="LN155" s="20"/>
      <c r="LO155" s="57"/>
      <c r="LP155" s="21"/>
      <c r="LQ155" s="22"/>
      <c r="LR155" s="3"/>
      <c r="LS155" s="5"/>
      <c r="LT155" s="5"/>
      <c r="LU155" s="8"/>
      <c r="LV155" s="10"/>
      <c r="LW155" s="68"/>
      <c r="LX155" s="20"/>
      <c r="LY155" s="57"/>
      <c r="LZ155" s="21"/>
      <c r="MA155" s="22"/>
      <c r="MB155" s="3"/>
      <c r="MC155" s="5"/>
      <c r="MD155" s="5"/>
      <c r="ME155" s="8"/>
      <c r="MF155" s="10"/>
      <c r="MG155" s="68"/>
      <c r="MH155" s="20"/>
      <c r="MI155" s="57"/>
      <c r="MJ155" s="21"/>
      <c r="MK155" s="22"/>
      <c r="ML155" s="3"/>
      <c r="MM155" s="5"/>
      <c r="MN155" s="5"/>
      <c r="MO155" s="8"/>
      <c r="MP155" s="10"/>
      <c r="MQ155" s="68"/>
      <c r="MR155" s="20"/>
      <c r="MS155" s="57"/>
      <c r="MT155" s="21"/>
      <c r="MU155" s="22"/>
      <c r="MV155" s="3"/>
      <c r="MW155" s="5"/>
      <c r="MX155" s="5"/>
      <c r="MY155" s="8"/>
      <c r="MZ155" s="10"/>
      <c r="NA155" s="68"/>
      <c r="NB155" s="20"/>
      <c r="NC155" s="57"/>
      <c r="ND155" s="21"/>
      <c r="NE155" s="22"/>
      <c r="NF155" s="3"/>
      <c r="NG155" s="5"/>
      <c r="NH155" s="5"/>
      <c r="NI155" s="8"/>
      <c r="NJ155" s="10"/>
      <c r="NK155" s="68"/>
      <c r="NL155" s="20"/>
      <c r="NM155" s="57"/>
      <c r="NN155" s="21"/>
      <c r="NO155" s="22"/>
      <c r="NP155" s="3"/>
      <c r="NQ155" s="5"/>
      <c r="NR155" s="5"/>
      <c r="NS155" s="8"/>
      <c r="NT155" s="10"/>
      <c r="NU155" s="68"/>
      <c r="NV155" s="20"/>
      <c r="NW155" s="57"/>
      <c r="NX155" s="21"/>
      <c r="NY155" s="22"/>
      <c r="NZ155" s="3"/>
      <c r="OA155" s="5"/>
      <c r="OB155" s="5"/>
      <c r="OC155" s="8"/>
      <c r="OD155" s="10"/>
      <c r="OE155" s="68"/>
      <c r="OF155" s="20"/>
      <c r="OG155" s="57"/>
      <c r="OH155" s="21"/>
      <c r="OI155" s="22"/>
      <c r="OJ155" s="3"/>
      <c r="OK155" s="5"/>
      <c r="OL155" s="5"/>
      <c r="OM155" s="8"/>
      <c r="ON155" s="10"/>
      <c r="OO155" s="68"/>
      <c r="OP155" s="20"/>
      <c r="OQ155" s="57"/>
      <c r="OR155" s="21"/>
      <c r="OS155" s="22"/>
      <c r="OT155" s="3"/>
      <c r="OU155" s="5"/>
      <c r="OV155" s="5"/>
      <c r="OW155" s="8"/>
      <c r="OX155" s="10"/>
      <c r="OY155" s="68"/>
      <c r="OZ155" s="20"/>
      <c r="PA155" s="57"/>
      <c r="PB155" s="21"/>
      <c r="PC155" s="22"/>
      <c r="PD155" s="3"/>
      <c r="PE155" s="5"/>
      <c r="PF155" s="5"/>
      <c r="PG155" s="8"/>
      <c r="PH155" s="10"/>
      <c r="PI155" s="68"/>
      <c r="PJ155" s="20"/>
      <c r="PK155" s="57"/>
      <c r="PL155" s="21"/>
      <c r="PM155" s="22"/>
      <c r="PN155" s="3"/>
      <c r="PO155" s="5"/>
      <c r="PP155" s="5"/>
      <c r="PQ155" s="8"/>
      <c r="PR155" s="10"/>
      <c r="PS155" s="68"/>
      <c r="PT155" s="20"/>
      <c r="PU155" s="57"/>
      <c r="PV155" s="21"/>
      <c r="PW155" s="22"/>
      <c r="PX155" s="3"/>
      <c r="PY155" s="5"/>
      <c r="PZ155" s="5"/>
      <c r="QA155" s="8"/>
      <c r="QB155" s="10"/>
      <c r="QC155" s="68"/>
      <c r="QD155" s="20"/>
      <c r="QE155" s="57"/>
      <c r="QF155" s="21"/>
      <c r="QG155" s="22"/>
      <c r="QH155" s="3"/>
      <c r="QI155" s="5"/>
      <c r="QJ155" s="5"/>
      <c r="QK155" s="8"/>
      <c r="QL155" s="10"/>
      <c r="QM155" s="68"/>
      <c r="QN155" s="20"/>
      <c r="QO155" s="57"/>
      <c r="QP155" s="21"/>
      <c r="QQ155" s="22"/>
      <c r="QR155" s="3"/>
      <c r="QS155" s="5"/>
      <c r="QT155" s="5"/>
      <c r="QU155" s="8"/>
      <c r="QV155" s="10"/>
      <c r="QW155" s="68"/>
      <c r="QX155" s="20"/>
      <c r="QY155" s="57"/>
      <c r="QZ155" s="21"/>
      <c r="RA155" s="22"/>
      <c r="RB155" s="3"/>
      <c r="RC155" s="5"/>
      <c r="RD155" s="5"/>
      <c r="RE155" s="8"/>
      <c r="RF155" s="10"/>
      <c r="RG155" s="68"/>
      <c r="RH155" s="20"/>
      <c r="RI155" s="57"/>
      <c r="RJ155" s="21"/>
      <c r="RK155" s="22"/>
      <c r="RL155" s="3"/>
      <c r="RM155" s="5"/>
      <c r="RN155" s="5"/>
      <c r="RO155" s="8"/>
      <c r="RP155" s="10"/>
      <c r="RQ155" s="68"/>
      <c r="RR155" s="20"/>
      <c r="RS155" s="57"/>
      <c r="RT155" s="21"/>
      <c r="RU155" s="22"/>
      <c r="RV155" s="3"/>
      <c r="RW155" s="5"/>
      <c r="RX155" s="5"/>
      <c r="RY155" s="8"/>
      <c r="RZ155" s="10"/>
      <c r="SA155" s="68"/>
      <c r="SB155" s="20"/>
      <c r="SC155" s="57"/>
      <c r="SD155" s="21"/>
      <c r="SE155" s="22"/>
      <c r="SF155" s="3"/>
      <c r="SG155" s="5"/>
      <c r="SH155" s="5"/>
      <c r="SI155" s="8"/>
      <c r="SJ155" s="10"/>
      <c r="SK155" s="68"/>
      <c r="SL155" s="20"/>
      <c r="SM155" s="57"/>
      <c r="SN155" s="21"/>
      <c r="SO155" s="22"/>
      <c r="SP155" s="3"/>
      <c r="SQ155" s="5"/>
      <c r="SR155" s="5"/>
      <c r="SS155" s="8"/>
      <c r="ST155" s="10"/>
      <c r="SU155" s="68"/>
      <c r="SV155" s="20"/>
      <c r="SW155" s="57"/>
      <c r="SX155" s="21"/>
      <c r="SY155" s="22"/>
      <c r="SZ155" s="3"/>
      <c r="TA155" s="5"/>
      <c r="TB155" s="5"/>
      <c r="TC155" s="8"/>
      <c r="TD155" s="10"/>
      <c r="TE155" s="68"/>
      <c r="TF155" s="20"/>
      <c r="TG155" s="57"/>
      <c r="TH155" s="21"/>
      <c r="TI155" s="22"/>
      <c r="TJ155" s="3"/>
      <c r="TK155" s="5"/>
      <c r="TL155" s="5"/>
      <c r="TM155" s="8"/>
      <c r="TN155" s="10"/>
      <c r="TO155" s="68"/>
      <c r="TP155" s="20"/>
      <c r="TQ155" s="57"/>
      <c r="TR155" s="21"/>
      <c r="TS155" s="22"/>
      <c r="TT155" s="3"/>
      <c r="TU155" s="5"/>
      <c r="TV155" s="5"/>
      <c r="TW155" s="8"/>
      <c r="TX155" s="10"/>
      <c r="TY155" s="68"/>
      <c r="TZ155" s="20"/>
      <c r="UA155" s="57"/>
      <c r="UB155" s="21"/>
      <c r="UC155" s="22"/>
      <c r="UD155" s="3"/>
      <c r="UE155" s="5"/>
      <c r="UF155" s="5"/>
      <c r="UG155" s="8"/>
      <c r="UH155" s="10"/>
      <c r="UI155" s="68"/>
      <c r="UJ155" s="20"/>
      <c r="UK155" s="57"/>
      <c r="UL155" s="21"/>
      <c r="UM155" s="22"/>
      <c r="UN155" s="3"/>
      <c r="UO155" s="5"/>
      <c r="UP155" s="5"/>
      <c r="UQ155" s="8"/>
      <c r="UR155" s="10"/>
      <c r="US155" s="68"/>
      <c r="UT155" s="20"/>
      <c r="UU155" s="57"/>
      <c r="UV155" s="21"/>
      <c r="UW155" s="22"/>
      <c r="UX155" s="3"/>
      <c r="UY155" s="5"/>
      <c r="UZ155" s="5"/>
      <c r="VA155" s="8"/>
      <c r="VB155" s="10"/>
      <c r="VC155" s="68"/>
      <c r="VD155" s="20"/>
      <c r="VE155" s="57"/>
      <c r="VF155" s="21"/>
      <c r="VG155" s="22"/>
      <c r="VH155" s="3"/>
      <c r="VI155" s="5"/>
      <c r="VJ155" s="5"/>
      <c r="VK155" s="8"/>
      <c r="VL155" s="10"/>
      <c r="VM155" s="68"/>
      <c r="VN155" s="20"/>
      <c r="VO155" s="57"/>
      <c r="VP155" s="21"/>
      <c r="VQ155" s="22"/>
      <c r="VR155" s="3"/>
      <c r="VS155" s="5"/>
      <c r="VT155" s="5"/>
      <c r="VU155" s="8"/>
      <c r="VV155" s="10"/>
      <c r="VW155" s="68"/>
      <c r="VX155" s="20"/>
      <c r="VY155" s="57"/>
      <c r="VZ155" s="21"/>
      <c r="WA155" s="22"/>
      <c r="WB155" s="3"/>
      <c r="WC155" s="5"/>
      <c r="WD155" s="5"/>
      <c r="WE155" s="8"/>
      <c r="WF155" s="10"/>
      <c r="WG155" s="68"/>
      <c r="WH155" s="20"/>
      <c r="WI155" s="57"/>
      <c r="WJ155" s="21"/>
      <c r="WK155" s="22"/>
      <c r="WL155" s="3"/>
      <c r="WM155" s="5"/>
      <c r="WN155" s="5"/>
      <c r="WO155" s="8"/>
      <c r="WP155" s="10"/>
      <c r="WQ155" s="68"/>
      <c r="WR155" s="20"/>
      <c r="WS155" s="57"/>
      <c r="WT155" s="21"/>
      <c r="WU155" s="22"/>
      <c r="WV155" s="3"/>
      <c r="WW155" s="5"/>
      <c r="WX155" s="5"/>
      <c r="WY155" s="8"/>
      <c r="WZ155" s="10"/>
      <c r="XA155" s="68"/>
      <c r="XB155" s="20"/>
      <c r="XC155" s="57"/>
      <c r="XD155" s="21"/>
      <c r="XE155" s="22"/>
      <c r="XF155" s="3"/>
      <c r="XG155" s="5"/>
      <c r="XH155" s="5"/>
      <c r="XI155" s="8"/>
      <c r="XJ155" s="10"/>
      <c r="XK155" s="68"/>
      <c r="XL155" s="20"/>
      <c r="XM155" s="57"/>
      <c r="XN155" s="21"/>
      <c r="XO155" s="22"/>
      <c r="XP155" s="3"/>
      <c r="XQ155" s="5"/>
      <c r="XR155" s="5"/>
      <c r="XS155" s="8"/>
      <c r="XT155" s="10"/>
      <c r="XU155" s="68"/>
      <c r="XV155" s="20"/>
      <c r="XW155" s="57"/>
      <c r="XX155" s="21"/>
      <c r="XY155" s="22"/>
      <c r="XZ155" s="3"/>
      <c r="YA155" s="5"/>
      <c r="YB155" s="5"/>
      <c r="YC155" s="8"/>
      <c r="YD155" s="10"/>
      <c r="YE155" s="68"/>
      <c r="YF155" s="20"/>
      <c r="YG155" s="57"/>
      <c r="YH155" s="21"/>
      <c r="YI155" s="22"/>
      <c r="YJ155" s="3"/>
      <c r="YK155" s="5"/>
      <c r="YL155" s="5"/>
      <c r="YM155" s="8"/>
      <c r="YN155" s="10"/>
      <c r="YO155" s="68"/>
      <c r="YP155" s="20"/>
      <c r="YQ155" s="57"/>
      <c r="YR155" s="21"/>
      <c r="YS155" s="22"/>
      <c r="YT155" s="3"/>
      <c r="YU155" s="5"/>
      <c r="YV155" s="5"/>
      <c r="YW155" s="8"/>
      <c r="YX155" s="10"/>
      <c r="YY155" s="68"/>
      <c r="YZ155" s="20"/>
      <c r="ZA155" s="57"/>
      <c r="ZB155" s="21"/>
      <c r="ZC155" s="22"/>
      <c r="ZD155" s="3"/>
      <c r="ZE155" s="5"/>
      <c r="ZF155" s="5"/>
      <c r="ZG155" s="8"/>
      <c r="ZH155" s="10"/>
      <c r="ZI155" s="68"/>
      <c r="ZJ155" s="20"/>
      <c r="ZK155" s="57"/>
      <c r="ZL155" s="21"/>
      <c r="ZM155" s="22"/>
      <c r="ZN155" s="3"/>
      <c r="ZO155" s="5"/>
      <c r="ZP155" s="5"/>
      <c r="ZQ155" s="8"/>
      <c r="ZR155" s="10"/>
      <c r="ZS155" s="68"/>
      <c r="ZT155" s="20"/>
      <c r="ZU155" s="57"/>
      <c r="ZV155" s="21"/>
      <c r="ZW155" s="22"/>
      <c r="ZX155" s="3"/>
      <c r="ZY155" s="5"/>
      <c r="ZZ155" s="5"/>
      <c r="AAA155" s="8"/>
      <c r="AAB155" s="10"/>
      <c r="AAC155" s="68"/>
      <c r="AAD155" s="20"/>
      <c r="AAE155" s="57"/>
      <c r="AAF155" s="21"/>
      <c r="AAG155" s="22"/>
      <c r="AAH155" s="3"/>
      <c r="AAI155" s="5"/>
      <c r="AAJ155" s="5"/>
      <c r="AAK155" s="8"/>
      <c r="AAL155" s="10"/>
      <c r="AAM155" s="68"/>
      <c r="AAN155" s="20"/>
      <c r="AAO155" s="57"/>
      <c r="AAP155" s="21"/>
      <c r="AAQ155" s="22"/>
      <c r="AAR155" s="3"/>
      <c r="AAS155" s="5"/>
      <c r="AAT155" s="5"/>
      <c r="AAU155" s="8"/>
      <c r="AAV155" s="10"/>
      <c r="AAW155" s="68"/>
      <c r="AAX155" s="20"/>
      <c r="AAY155" s="57"/>
      <c r="AAZ155" s="21"/>
      <c r="ABA155" s="22"/>
      <c r="ABB155" s="3"/>
      <c r="ABC155" s="5"/>
      <c r="ABD155" s="5"/>
      <c r="ABE155" s="8"/>
      <c r="ABF155" s="10"/>
      <c r="ABG155" s="68"/>
      <c r="ABH155" s="20"/>
      <c r="ABI155" s="57"/>
      <c r="ABJ155" s="21"/>
      <c r="ABK155" s="22"/>
      <c r="ABL155" s="3"/>
      <c r="ABM155" s="5"/>
      <c r="ABN155" s="5"/>
      <c r="ABO155" s="8"/>
      <c r="ABP155" s="10"/>
      <c r="ABQ155" s="68"/>
      <c r="ABR155" s="20"/>
      <c r="ABS155" s="57"/>
      <c r="ABT155" s="21"/>
      <c r="ABU155" s="22"/>
      <c r="ABV155" s="3"/>
      <c r="ABW155" s="5"/>
      <c r="ABX155" s="5"/>
      <c r="ABY155" s="8"/>
      <c r="ABZ155" s="10"/>
      <c r="ACA155" s="68"/>
      <c r="ACB155" s="20"/>
      <c r="ACC155" s="57"/>
      <c r="ACD155" s="21"/>
      <c r="ACE155" s="22"/>
      <c r="ACF155" s="3"/>
      <c r="ACG155" s="5"/>
      <c r="ACH155" s="5"/>
      <c r="ACI155" s="8"/>
      <c r="ACJ155" s="10"/>
      <c r="ACK155" s="68"/>
      <c r="ACL155" s="20"/>
      <c r="ACM155" s="57"/>
      <c r="ACN155" s="21"/>
      <c r="ACO155" s="22"/>
      <c r="ACP155" s="3"/>
      <c r="ACQ155" s="5"/>
      <c r="ACR155" s="5"/>
      <c r="ACS155" s="8"/>
      <c r="ACT155" s="10"/>
      <c r="ACU155" s="68"/>
      <c r="ACV155" s="20"/>
      <c r="ACW155" s="57"/>
      <c r="ACX155" s="21"/>
      <c r="ACY155" s="22"/>
      <c r="ACZ155" s="3"/>
      <c r="ADA155" s="5"/>
      <c r="ADB155" s="5"/>
      <c r="ADC155" s="8"/>
      <c r="ADD155" s="10"/>
      <c r="ADE155" s="68"/>
      <c r="ADF155" s="20"/>
      <c r="ADG155" s="57"/>
      <c r="ADH155" s="21"/>
      <c r="ADI155" s="22"/>
      <c r="ADJ155" s="3"/>
      <c r="ADK155" s="5"/>
      <c r="ADL155" s="5"/>
      <c r="ADM155" s="8"/>
      <c r="ADN155" s="10"/>
      <c r="ADO155" s="68"/>
      <c r="ADP155" s="20"/>
      <c r="ADQ155" s="57"/>
      <c r="ADR155" s="21"/>
      <c r="ADS155" s="22"/>
      <c r="ADT155" s="3"/>
      <c r="ADU155" s="5"/>
      <c r="ADV155" s="5"/>
      <c r="ADW155" s="8"/>
      <c r="ADX155" s="10"/>
      <c r="ADY155" s="68"/>
      <c r="ADZ155" s="20"/>
      <c r="AEA155" s="57"/>
      <c r="AEB155" s="21"/>
      <c r="AEC155" s="22"/>
      <c r="AED155" s="3"/>
      <c r="AEE155" s="5"/>
      <c r="AEF155" s="5"/>
      <c r="AEG155" s="8"/>
      <c r="AEH155" s="10"/>
      <c r="AEI155" s="68"/>
      <c r="AEJ155" s="20"/>
      <c r="AEK155" s="57"/>
      <c r="AEL155" s="21"/>
      <c r="AEM155" s="22"/>
      <c r="AEN155" s="3"/>
      <c r="AEO155" s="5"/>
      <c r="AEP155" s="5"/>
      <c r="AEQ155" s="8"/>
      <c r="AER155" s="10"/>
      <c r="AES155" s="68"/>
      <c r="AET155" s="20"/>
      <c r="AEU155" s="57"/>
      <c r="AEV155" s="21"/>
      <c r="AEW155" s="22"/>
      <c r="AEX155" s="3"/>
      <c r="AEY155" s="5"/>
      <c r="AEZ155" s="5"/>
      <c r="AFA155" s="8"/>
      <c r="AFB155" s="10"/>
      <c r="AFC155" s="68"/>
      <c r="AFD155" s="20"/>
      <c r="AFE155" s="57"/>
      <c r="AFF155" s="21"/>
      <c r="AFG155" s="22"/>
      <c r="AFH155" s="3"/>
      <c r="AFI155" s="5"/>
      <c r="AFJ155" s="5"/>
      <c r="AFK155" s="8"/>
      <c r="AFL155" s="10"/>
      <c r="AFM155" s="68"/>
      <c r="AFN155" s="20"/>
      <c r="AFO155" s="57"/>
      <c r="AFP155" s="21"/>
      <c r="AFQ155" s="22"/>
      <c r="AFR155" s="3"/>
      <c r="AFS155" s="5"/>
      <c r="AFT155" s="5"/>
      <c r="AFU155" s="8"/>
      <c r="AFV155" s="10"/>
      <c r="AFW155" s="68"/>
      <c r="AFX155" s="20"/>
      <c r="AFY155" s="57"/>
      <c r="AFZ155" s="21"/>
      <c r="AGA155" s="22"/>
      <c r="AGB155" s="3"/>
      <c r="AGC155" s="5"/>
      <c r="AGD155" s="5"/>
      <c r="AGE155" s="8"/>
      <c r="AGF155" s="10"/>
      <c r="AGG155" s="68"/>
      <c r="AGH155" s="20"/>
      <c r="AGI155" s="57"/>
      <c r="AGJ155" s="21"/>
      <c r="AGK155" s="22"/>
      <c r="AGL155" s="3"/>
      <c r="AGM155" s="5"/>
      <c r="AGN155" s="5"/>
      <c r="AGO155" s="8"/>
      <c r="AGP155" s="10"/>
      <c r="AGQ155" s="68"/>
      <c r="AGR155" s="20"/>
      <c r="AGS155" s="57"/>
      <c r="AGT155" s="21"/>
      <c r="AGU155" s="22"/>
      <c r="AGV155" s="3"/>
      <c r="AGW155" s="5"/>
      <c r="AGX155" s="5"/>
      <c r="AGY155" s="8"/>
      <c r="AGZ155" s="10"/>
      <c r="AHA155" s="68"/>
      <c r="AHB155" s="20"/>
      <c r="AHC155" s="57"/>
      <c r="AHD155" s="21"/>
      <c r="AHE155" s="22"/>
      <c r="AHF155" s="3"/>
      <c r="AHG155" s="5"/>
      <c r="AHH155" s="5"/>
      <c r="AHI155" s="8"/>
      <c r="AHJ155" s="10"/>
      <c r="AHK155" s="68"/>
      <c r="AHL155" s="20"/>
      <c r="AHM155" s="57"/>
      <c r="AHN155" s="21"/>
      <c r="AHO155" s="22"/>
      <c r="AHP155" s="3"/>
      <c r="AHQ155" s="5"/>
      <c r="AHR155" s="5"/>
      <c r="AHS155" s="8"/>
      <c r="AHT155" s="10"/>
      <c r="AHU155" s="68"/>
      <c r="AHV155" s="20"/>
      <c r="AHW155" s="57"/>
      <c r="AHX155" s="21"/>
      <c r="AHY155" s="22"/>
      <c r="AHZ155" s="3"/>
      <c r="AIA155" s="5"/>
      <c r="AIB155" s="5"/>
      <c r="AIC155" s="8"/>
      <c r="AID155" s="10"/>
      <c r="AIE155" s="68"/>
      <c r="AIF155" s="20"/>
      <c r="AIG155" s="57"/>
      <c r="AIH155" s="21"/>
      <c r="AII155" s="22"/>
      <c r="AIJ155" s="3"/>
      <c r="AIK155" s="5"/>
      <c r="AIL155" s="5"/>
      <c r="AIM155" s="8"/>
      <c r="AIN155" s="10"/>
      <c r="AIO155" s="68"/>
      <c r="AIP155" s="20"/>
      <c r="AIQ155" s="57"/>
      <c r="AIR155" s="21"/>
      <c r="AIS155" s="22"/>
      <c r="AIT155" s="3"/>
      <c r="AIU155" s="5"/>
      <c r="AIV155" s="5"/>
      <c r="AIW155" s="8"/>
      <c r="AIX155" s="10"/>
      <c r="AIY155" s="68"/>
      <c r="AIZ155" s="20"/>
      <c r="AJA155" s="57"/>
      <c r="AJB155" s="21"/>
      <c r="AJC155" s="22"/>
      <c r="AJD155" s="3"/>
      <c r="AJE155" s="5"/>
      <c r="AJF155" s="5"/>
      <c r="AJG155" s="8"/>
      <c r="AJH155" s="10"/>
      <c r="AJI155" s="68"/>
      <c r="AJJ155" s="20"/>
      <c r="AJK155" s="57"/>
      <c r="AJL155" s="21"/>
      <c r="AJM155" s="22"/>
      <c r="AJN155" s="3"/>
      <c r="AJO155" s="5"/>
      <c r="AJP155" s="5"/>
      <c r="AJQ155" s="8"/>
      <c r="AJR155" s="10"/>
      <c r="AJS155" s="68"/>
      <c r="AJT155" s="20"/>
      <c r="AJU155" s="57"/>
      <c r="AJV155" s="21"/>
      <c r="AJW155" s="22"/>
      <c r="AJX155" s="3"/>
      <c r="AJY155" s="5"/>
      <c r="AJZ155" s="5"/>
      <c r="AKA155" s="8"/>
      <c r="AKB155" s="10"/>
      <c r="AKC155" s="68"/>
      <c r="AKD155" s="20"/>
      <c r="AKE155" s="57"/>
      <c r="AKF155" s="21"/>
      <c r="AKG155" s="22"/>
      <c r="AKH155" s="3"/>
      <c r="AKI155" s="5"/>
      <c r="AKJ155" s="5"/>
      <c r="AKK155" s="8"/>
      <c r="AKL155" s="10"/>
      <c r="AKM155" s="68"/>
      <c r="AKN155" s="20"/>
      <c r="AKO155" s="57"/>
      <c r="AKP155" s="21"/>
      <c r="AKQ155" s="22"/>
      <c r="AKR155" s="3"/>
      <c r="AKS155" s="5"/>
      <c r="AKT155" s="5"/>
      <c r="AKU155" s="8"/>
      <c r="AKV155" s="10"/>
      <c r="AKW155" s="68"/>
      <c r="AKX155" s="20"/>
      <c r="AKY155" s="57"/>
      <c r="AKZ155" s="21"/>
      <c r="ALA155" s="22"/>
      <c r="ALB155" s="3"/>
      <c r="ALC155" s="5"/>
      <c r="ALD155" s="5"/>
      <c r="ALE155" s="8"/>
      <c r="ALF155" s="10"/>
      <c r="ALG155" s="68"/>
      <c r="ALH155" s="20"/>
      <c r="ALI155" s="57"/>
      <c r="ALJ155" s="21"/>
      <c r="ALK155" s="22"/>
      <c r="ALL155" s="3"/>
      <c r="ALM155" s="5"/>
      <c r="ALN155" s="5"/>
      <c r="ALO155" s="8"/>
      <c r="ALP155" s="10"/>
      <c r="ALQ155" s="68"/>
      <c r="ALR155" s="20"/>
      <c r="ALS155" s="57"/>
      <c r="ALT155" s="21"/>
      <c r="ALU155" s="22"/>
      <c r="ALV155" s="3"/>
      <c r="ALW155" s="5"/>
      <c r="ALX155" s="5"/>
      <c r="ALY155" s="8"/>
      <c r="ALZ155" s="10"/>
      <c r="AMA155" s="68"/>
      <c r="AMB155" s="20"/>
      <c r="AMC155" s="57"/>
      <c r="AMD155" s="21"/>
      <c r="AME155" s="22"/>
      <c r="AMF155" s="3"/>
      <c r="AMG155" s="5"/>
      <c r="AMH155" s="5"/>
      <c r="AMI155" s="8"/>
      <c r="AMJ155" s="10"/>
      <c r="AMK155" s="68"/>
      <c r="AML155" s="20"/>
      <c r="AMM155" s="57"/>
      <c r="AMN155" s="21"/>
      <c r="AMO155" s="22"/>
      <c r="AMP155" s="3"/>
      <c r="AMQ155" s="5"/>
      <c r="AMR155" s="5"/>
      <c r="AMS155" s="8"/>
      <c r="AMT155" s="10"/>
      <c r="AMU155" s="68"/>
      <c r="AMV155" s="20"/>
      <c r="AMW155" s="57"/>
      <c r="AMX155" s="21"/>
      <c r="AMY155" s="22"/>
      <c r="AMZ155" s="3"/>
      <c r="ANA155" s="5"/>
      <c r="ANB155" s="5"/>
      <c r="ANC155" s="8"/>
      <c r="AND155" s="10"/>
      <c r="ANE155" s="68"/>
      <c r="ANF155" s="20"/>
      <c r="ANG155" s="57"/>
      <c r="ANH155" s="21"/>
      <c r="ANI155" s="22"/>
      <c r="ANJ155" s="3"/>
      <c r="ANK155" s="5"/>
      <c r="ANL155" s="5"/>
      <c r="ANM155" s="8"/>
      <c r="ANN155" s="10"/>
      <c r="ANO155" s="68"/>
      <c r="ANP155" s="20"/>
      <c r="ANQ155" s="57"/>
      <c r="ANR155" s="21"/>
      <c r="ANS155" s="22"/>
      <c r="ANT155" s="3"/>
      <c r="ANU155" s="5"/>
      <c r="ANV155" s="5"/>
      <c r="ANW155" s="8"/>
      <c r="ANX155" s="10"/>
      <c r="ANY155" s="68"/>
      <c r="ANZ155" s="20"/>
      <c r="AOA155" s="57"/>
      <c r="AOB155" s="21"/>
      <c r="AOC155" s="22"/>
      <c r="AOD155" s="3"/>
      <c r="AOE155" s="5"/>
      <c r="AOF155" s="5"/>
      <c r="AOG155" s="8"/>
      <c r="AOH155" s="10"/>
      <c r="AOI155" s="68"/>
      <c r="AOJ155" s="20"/>
      <c r="AOK155" s="57"/>
      <c r="AOL155" s="21"/>
      <c r="AOM155" s="22"/>
      <c r="AON155" s="3"/>
      <c r="AOO155" s="5"/>
      <c r="AOP155" s="5"/>
      <c r="AOQ155" s="8"/>
      <c r="AOR155" s="10"/>
      <c r="AOS155" s="68"/>
      <c r="AOT155" s="20"/>
      <c r="AOU155" s="57"/>
      <c r="AOV155" s="21"/>
      <c r="AOW155" s="22"/>
      <c r="AOX155" s="3"/>
      <c r="AOY155" s="5"/>
      <c r="AOZ155" s="5"/>
      <c r="APA155" s="8"/>
      <c r="APB155" s="10"/>
      <c r="APC155" s="68"/>
      <c r="APD155" s="20"/>
      <c r="APE155" s="57"/>
      <c r="APF155" s="21"/>
      <c r="APG155" s="22"/>
      <c r="APH155" s="3"/>
      <c r="API155" s="5"/>
      <c r="APJ155" s="5"/>
      <c r="APK155" s="8"/>
      <c r="APL155" s="10"/>
      <c r="APM155" s="68"/>
      <c r="APN155" s="20"/>
      <c r="APO155" s="57"/>
      <c r="APP155" s="21"/>
      <c r="APQ155" s="22"/>
      <c r="APR155" s="3"/>
      <c r="APS155" s="5"/>
      <c r="APT155" s="5"/>
      <c r="APU155" s="8"/>
      <c r="APV155" s="10"/>
      <c r="APW155" s="68"/>
      <c r="APX155" s="20"/>
      <c r="APY155" s="57"/>
      <c r="APZ155" s="21"/>
      <c r="AQA155" s="22"/>
      <c r="AQB155" s="3"/>
      <c r="AQC155" s="5"/>
      <c r="AQD155" s="5"/>
      <c r="AQE155" s="8"/>
      <c r="AQF155" s="10"/>
      <c r="AQG155" s="68"/>
      <c r="AQH155" s="20"/>
      <c r="AQI155" s="57"/>
      <c r="AQJ155" s="21"/>
      <c r="AQK155" s="22"/>
      <c r="AQL155" s="3"/>
      <c r="AQM155" s="5"/>
      <c r="AQN155" s="5"/>
      <c r="AQO155" s="8"/>
      <c r="AQP155" s="10"/>
      <c r="AQQ155" s="68"/>
      <c r="AQR155" s="20"/>
      <c r="AQS155" s="57"/>
      <c r="AQT155" s="21"/>
      <c r="AQU155" s="22"/>
      <c r="AQV155" s="3"/>
      <c r="AQW155" s="5"/>
      <c r="AQX155" s="5"/>
      <c r="AQY155" s="8"/>
      <c r="AQZ155" s="10"/>
      <c r="ARA155" s="68"/>
      <c r="ARB155" s="20"/>
      <c r="ARC155" s="57"/>
      <c r="ARD155" s="21"/>
      <c r="ARE155" s="22"/>
      <c r="ARF155" s="3"/>
      <c r="ARG155" s="5"/>
      <c r="ARH155" s="5"/>
      <c r="ARI155" s="8"/>
      <c r="ARJ155" s="10"/>
      <c r="ARK155" s="68"/>
      <c r="ARL155" s="20"/>
      <c r="ARM155" s="57"/>
      <c r="ARN155" s="21"/>
      <c r="ARO155" s="22"/>
      <c r="ARP155" s="3"/>
      <c r="ARQ155" s="5"/>
      <c r="ARR155" s="5"/>
      <c r="ARS155" s="8"/>
      <c r="ART155" s="10"/>
      <c r="ARU155" s="68"/>
      <c r="ARV155" s="20"/>
      <c r="ARW155" s="57"/>
      <c r="ARX155" s="21"/>
      <c r="ARY155" s="22"/>
      <c r="ARZ155" s="3"/>
      <c r="ASA155" s="5"/>
      <c r="ASB155" s="5"/>
      <c r="ASC155" s="8"/>
      <c r="ASD155" s="10"/>
      <c r="ASE155" s="68"/>
      <c r="ASF155" s="20"/>
      <c r="ASG155" s="57"/>
      <c r="ASH155" s="21"/>
      <c r="ASI155" s="22"/>
      <c r="ASJ155" s="3"/>
      <c r="ASK155" s="5"/>
      <c r="ASL155" s="5"/>
      <c r="ASM155" s="8"/>
      <c r="ASN155" s="10"/>
      <c r="ASO155" s="68"/>
      <c r="ASP155" s="20"/>
      <c r="ASQ155" s="57"/>
      <c r="ASR155" s="21"/>
      <c r="ASS155" s="22"/>
      <c r="AST155" s="3"/>
      <c r="ASU155" s="5"/>
      <c r="ASV155" s="5"/>
      <c r="ASW155" s="8"/>
      <c r="ASX155" s="10"/>
      <c r="ASY155" s="68"/>
      <c r="ASZ155" s="20"/>
      <c r="ATA155" s="57"/>
      <c r="ATB155" s="21"/>
      <c r="ATC155" s="22"/>
      <c r="ATD155" s="3"/>
      <c r="ATE155" s="5"/>
      <c r="ATF155" s="5"/>
      <c r="ATG155" s="8"/>
      <c r="ATH155" s="10"/>
      <c r="ATI155" s="68"/>
      <c r="ATJ155" s="20"/>
      <c r="ATK155" s="57"/>
      <c r="ATL155" s="21"/>
      <c r="ATM155" s="22"/>
      <c r="ATN155" s="3"/>
      <c r="ATO155" s="5"/>
      <c r="ATP155" s="5"/>
      <c r="ATQ155" s="8"/>
      <c r="ATR155" s="10"/>
      <c r="ATS155" s="68"/>
      <c r="ATT155" s="20"/>
      <c r="ATU155" s="57"/>
      <c r="ATV155" s="21"/>
      <c r="ATW155" s="22"/>
      <c r="ATX155" s="3"/>
      <c r="ATY155" s="5"/>
      <c r="ATZ155" s="5"/>
      <c r="AUA155" s="8"/>
      <c r="AUB155" s="10"/>
      <c r="AUC155" s="68"/>
      <c r="AUD155" s="20"/>
      <c r="AUE155" s="57"/>
      <c r="AUF155" s="21"/>
      <c r="AUG155" s="22"/>
      <c r="AUH155" s="3"/>
      <c r="AUI155" s="5"/>
      <c r="AUJ155" s="5"/>
      <c r="AUK155" s="8"/>
      <c r="AUL155" s="10"/>
      <c r="AUM155" s="68"/>
      <c r="AUN155" s="20"/>
      <c r="AUO155" s="57"/>
      <c r="AUP155" s="21"/>
      <c r="AUQ155" s="22"/>
      <c r="AUR155" s="3"/>
      <c r="AUS155" s="5"/>
      <c r="AUT155" s="5"/>
      <c r="AUU155" s="8"/>
      <c r="AUV155" s="10"/>
      <c r="AUW155" s="68"/>
      <c r="AUX155" s="20"/>
      <c r="AUY155" s="57"/>
      <c r="AUZ155" s="21"/>
      <c r="AVA155" s="22"/>
      <c r="AVB155" s="3"/>
      <c r="AVC155" s="5"/>
      <c r="AVD155" s="5"/>
      <c r="AVE155" s="8"/>
      <c r="AVF155" s="10"/>
      <c r="AVG155" s="68"/>
      <c r="AVH155" s="20"/>
      <c r="AVI155" s="57"/>
      <c r="AVJ155" s="21"/>
      <c r="AVK155" s="22"/>
      <c r="AVL155" s="3"/>
      <c r="AVM155" s="5"/>
      <c r="AVN155" s="5"/>
      <c r="AVO155" s="8"/>
      <c r="AVP155" s="10"/>
      <c r="AVQ155" s="68"/>
      <c r="AVR155" s="20"/>
      <c r="AVS155" s="57"/>
      <c r="AVT155" s="21"/>
      <c r="AVU155" s="22"/>
      <c r="AVV155" s="3"/>
      <c r="AVW155" s="5"/>
      <c r="AVX155" s="5"/>
      <c r="AVY155" s="8"/>
      <c r="AVZ155" s="10"/>
      <c r="AWA155" s="68"/>
      <c r="AWB155" s="20"/>
      <c r="AWC155" s="57"/>
      <c r="AWD155" s="21"/>
      <c r="AWE155" s="22"/>
      <c r="AWF155" s="3"/>
      <c r="AWG155" s="5"/>
      <c r="AWH155" s="5"/>
      <c r="AWI155" s="8"/>
      <c r="AWJ155" s="10"/>
      <c r="AWK155" s="68"/>
      <c r="AWL155" s="20"/>
      <c r="AWM155" s="57"/>
      <c r="AWN155" s="21"/>
      <c r="AWO155" s="22"/>
      <c r="AWP155" s="3"/>
      <c r="AWQ155" s="5"/>
      <c r="AWR155" s="5"/>
      <c r="AWS155" s="8"/>
      <c r="AWT155" s="10"/>
      <c r="AWU155" s="68"/>
      <c r="AWV155" s="20"/>
      <c r="AWW155" s="57"/>
      <c r="AWX155" s="21"/>
      <c r="AWY155" s="22"/>
      <c r="AWZ155" s="3"/>
      <c r="AXA155" s="5"/>
      <c r="AXB155" s="5"/>
      <c r="AXC155" s="8"/>
      <c r="AXD155" s="10"/>
      <c r="AXE155" s="68"/>
      <c r="AXF155" s="20"/>
      <c r="AXG155" s="57"/>
      <c r="AXH155" s="21"/>
      <c r="AXI155" s="22"/>
      <c r="AXJ155" s="3"/>
      <c r="AXK155" s="5"/>
      <c r="AXL155" s="5"/>
      <c r="AXM155" s="8"/>
      <c r="AXN155" s="10"/>
      <c r="AXO155" s="68"/>
      <c r="AXP155" s="20"/>
      <c r="AXQ155" s="57"/>
      <c r="AXR155" s="21"/>
      <c r="AXS155" s="22"/>
      <c r="AXT155" s="3"/>
      <c r="AXU155" s="5"/>
      <c r="AXV155" s="5"/>
      <c r="AXW155" s="8"/>
      <c r="AXX155" s="10"/>
      <c r="AXY155" s="68"/>
      <c r="AXZ155" s="20"/>
      <c r="AYA155" s="57"/>
      <c r="AYB155" s="21"/>
      <c r="AYC155" s="22"/>
      <c r="AYD155" s="3"/>
      <c r="AYE155" s="5"/>
      <c r="AYF155" s="5"/>
      <c r="AYG155" s="8"/>
      <c r="AYH155" s="10"/>
      <c r="AYI155" s="68"/>
      <c r="AYJ155" s="20"/>
      <c r="AYK155" s="57"/>
      <c r="AYL155" s="21"/>
      <c r="AYM155" s="22"/>
      <c r="AYN155" s="3"/>
      <c r="AYO155" s="5"/>
      <c r="AYP155" s="5"/>
      <c r="AYQ155" s="8"/>
      <c r="AYR155" s="10"/>
      <c r="AYS155" s="68"/>
      <c r="AYT155" s="20"/>
      <c r="AYU155" s="57"/>
      <c r="AYV155" s="21"/>
      <c r="AYW155" s="22"/>
      <c r="AYX155" s="3"/>
      <c r="AYY155" s="5"/>
      <c r="AYZ155" s="5"/>
      <c r="AZA155" s="8"/>
      <c r="AZB155" s="10"/>
      <c r="AZC155" s="68"/>
      <c r="AZD155" s="20"/>
      <c r="AZE155" s="57"/>
      <c r="AZF155" s="21"/>
      <c r="AZG155" s="22"/>
      <c r="AZH155" s="3"/>
      <c r="AZI155" s="5"/>
      <c r="AZJ155" s="5"/>
      <c r="AZK155" s="8"/>
      <c r="AZL155" s="10"/>
      <c r="AZM155" s="68"/>
      <c r="AZN155" s="20"/>
      <c r="AZO155" s="57"/>
      <c r="AZP155" s="21"/>
      <c r="AZQ155" s="22"/>
      <c r="AZR155" s="3"/>
      <c r="AZS155" s="5"/>
      <c r="AZT155" s="5"/>
      <c r="AZU155" s="8"/>
      <c r="AZV155" s="10"/>
      <c r="AZW155" s="68"/>
      <c r="AZX155" s="20"/>
      <c r="AZY155" s="57"/>
      <c r="AZZ155" s="21"/>
      <c r="BAA155" s="22"/>
      <c r="BAB155" s="3"/>
      <c r="BAC155" s="5"/>
      <c r="BAD155" s="5"/>
      <c r="BAE155" s="8"/>
      <c r="BAF155" s="10"/>
      <c r="BAG155" s="68"/>
      <c r="BAH155" s="20"/>
      <c r="BAI155" s="57"/>
      <c r="BAJ155" s="21"/>
      <c r="BAK155" s="22"/>
      <c r="BAL155" s="3"/>
      <c r="BAM155" s="5"/>
      <c r="BAN155" s="5"/>
      <c r="BAO155" s="8"/>
      <c r="BAP155" s="10"/>
      <c r="BAQ155" s="68"/>
      <c r="BAR155" s="20"/>
      <c r="BAS155" s="57"/>
      <c r="BAT155" s="21"/>
      <c r="BAU155" s="22"/>
      <c r="BAV155" s="3"/>
      <c r="BAW155" s="5"/>
      <c r="BAX155" s="5"/>
      <c r="BAY155" s="8"/>
      <c r="BAZ155" s="10"/>
      <c r="BBA155" s="68"/>
      <c r="BBB155" s="20"/>
      <c r="BBC155" s="57"/>
      <c r="BBD155" s="21"/>
      <c r="BBE155" s="22"/>
      <c r="BBF155" s="3"/>
      <c r="BBG155" s="5"/>
      <c r="BBH155" s="5"/>
      <c r="BBI155" s="8"/>
      <c r="BBJ155" s="10"/>
      <c r="BBK155" s="68"/>
      <c r="BBL155" s="20"/>
      <c r="BBM155" s="57"/>
      <c r="BBN155" s="21"/>
      <c r="BBO155" s="22"/>
      <c r="BBP155" s="3"/>
      <c r="BBQ155" s="5"/>
      <c r="BBR155" s="5"/>
      <c r="BBS155" s="8"/>
      <c r="BBT155" s="10"/>
      <c r="BBU155" s="68"/>
      <c r="BBV155" s="20"/>
      <c r="BBW155" s="57"/>
      <c r="BBX155" s="21"/>
      <c r="BBY155" s="22"/>
      <c r="BBZ155" s="3"/>
      <c r="BCA155" s="5"/>
      <c r="BCB155" s="5"/>
      <c r="BCC155" s="8"/>
      <c r="BCD155" s="10"/>
      <c r="BCE155" s="68"/>
      <c r="BCF155" s="20"/>
      <c r="BCG155" s="57"/>
      <c r="BCH155" s="21"/>
      <c r="BCI155" s="22"/>
      <c r="BCJ155" s="3"/>
      <c r="BCK155" s="5"/>
      <c r="BCL155" s="5"/>
      <c r="BCM155" s="8"/>
      <c r="BCN155" s="10"/>
      <c r="BCO155" s="68"/>
      <c r="BCP155" s="20"/>
      <c r="BCQ155" s="57"/>
      <c r="BCR155" s="21"/>
      <c r="BCS155" s="22"/>
      <c r="BCT155" s="3"/>
      <c r="BCU155" s="5"/>
      <c r="BCV155" s="5"/>
      <c r="BCW155" s="8"/>
      <c r="BCX155" s="10"/>
      <c r="BCY155" s="68"/>
      <c r="BCZ155" s="20"/>
      <c r="BDA155" s="57"/>
      <c r="BDB155" s="21"/>
      <c r="BDC155" s="22"/>
      <c r="BDD155" s="3"/>
      <c r="BDE155" s="5"/>
      <c r="BDF155" s="5"/>
      <c r="BDG155" s="8"/>
      <c r="BDH155" s="10"/>
      <c r="BDI155" s="68"/>
      <c r="BDJ155" s="20"/>
      <c r="BDK155" s="57"/>
      <c r="BDL155" s="21"/>
      <c r="BDM155" s="22"/>
      <c r="BDN155" s="3"/>
      <c r="BDO155" s="5"/>
      <c r="BDP155" s="5"/>
      <c r="BDQ155" s="8"/>
      <c r="BDR155" s="10"/>
      <c r="BDS155" s="68"/>
      <c r="BDT155" s="20"/>
      <c r="BDU155" s="57"/>
      <c r="BDV155" s="21"/>
      <c r="BDW155" s="22"/>
      <c r="BDX155" s="3"/>
      <c r="BDY155" s="5"/>
      <c r="BDZ155" s="5"/>
      <c r="BEA155" s="8"/>
      <c r="BEB155" s="10"/>
      <c r="BEC155" s="68"/>
      <c r="BED155" s="20"/>
      <c r="BEE155" s="57"/>
      <c r="BEF155" s="21"/>
      <c r="BEG155" s="22"/>
      <c r="BEH155" s="3"/>
      <c r="BEI155" s="5"/>
      <c r="BEJ155" s="5"/>
      <c r="BEK155" s="8"/>
      <c r="BEL155" s="10"/>
      <c r="BEM155" s="68"/>
      <c r="BEN155" s="20"/>
      <c r="BEO155" s="57"/>
      <c r="BEP155" s="21"/>
      <c r="BEQ155" s="22"/>
      <c r="BER155" s="3"/>
      <c r="BES155" s="5"/>
      <c r="BET155" s="5"/>
      <c r="BEU155" s="8"/>
      <c r="BEV155" s="10"/>
      <c r="BEW155" s="68"/>
      <c r="BEX155" s="20"/>
      <c r="BEY155" s="57"/>
      <c r="BEZ155" s="21"/>
      <c r="BFA155" s="22"/>
      <c r="BFB155" s="3"/>
      <c r="BFC155" s="5"/>
      <c r="BFD155" s="5"/>
      <c r="BFE155" s="8"/>
      <c r="BFF155" s="10"/>
      <c r="BFG155" s="68"/>
      <c r="BFH155" s="20"/>
      <c r="BFI155" s="57"/>
      <c r="BFJ155" s="21"/>
      <c r="BFK155" s="22"/>
      <c r="BFL155" s="3"/>
      <c r="BFM155" s="5"/>
      <c r="BFN155" s="5"/>
      <c r="BFO155" s="8"/>
      <c r="BFP155" s="10"/>
      <c r="BFQ155" s="68"/>
      <c r="BFR155" s="20"/>
      <c r="BFS155" s="57"/>
      <c r="BFT155" s="21"/>
      <c r="BFU155" s="22"/>
      <c r="BFV155" s="3"/>
      <c r="BFW155" s="5"/>
      <c r="BFX155" s="5"/>
      <c r="BFY155" s="8"/>
      <c r="BFZ155" s="10"/>
      <c r="BGA155" s="68"/>
      <c r="BGB155" s="20"/>
      <c r="BGC155" s="57"/>
      <c r="BGD155" s="21"/>
      <c r="BGE155" s="22"/>
      <c r="BGF155" s="3"/>
      <c r="BGG155" s="5"/>
      <c r="BGH155" s="5"/>
      <c r="BGI155" s="8"/>
      <c r="BGJ155" s="10"/>
      <c r="BGK155" s="68"/>
      <c r="BGL155" s="20"/>
      <c r="BGM155" s="57"/>
      <c r="BGN155" s="21"/>
      <c r="BGO155" s="22"/>
      <c r="BGP155" s="3"/>
      <c r="BGQ155" s="5"/>
      <c r="BGR155" s="5"/>
      <c r="BGS155" s="8"/>
      <c r="BGT155" s="10"/>
      <c r="BGU155" s="68"/>
      <c r="BGV155" s="20"/>
      <c r="BGW155" s="57"/>
      <c r="BGX155" s="21"/>
      <c r="BGY155" s="22"/>
      <c r="BGZ155" s="3"/>
      <c r="BHA155" s="5"/>
      <c r="BHB155" s="5"/>
      <c r="BHC155" s="8"/>
      <c r="BHD155" s="10"/>
      <c r="BHE155" s="68"/>
      <c r="BHF155" s="20"/>
      <c r="BHG155" s="57"/>
      <c r="BHH155" s="21"/>
      <c r="BHI155" s="22"/>
      <c r="BHJ155" s="3"/>
      <c r="BHK155" s="5"/>
      <c r="BHL155" s="5"/>
      <c r="BHM155" s="8"/>
      <c r="BHN155" s="10"/>
      <c r="BHO155" s="68"/>
      <c r="BHP155" s="20"/>
      <c r="BHQ155" s="57"/>
      <c r="BHR155" s="21"/>
      <c r="BHS155" s="22"/>
      <c r="BHT155" s="3"/>
      <c r="BHU155" s="5"/>
      <c r="BHV155" s="5"/>
      <c r="BHW155" s="8"/>
      <c r="BHX155" s="10"/>
      <c r="BHY155" s="68"/>
      <c r="BHZ155" s="20"/>
      <c r="BIA155" s="57"/>
      <c r="BIB155" s="21"/>
      <c r="BIC155" s="22"/>
      <c r="BID155" s="3"/>
      <c r="BIE155" s="5"/>
      <c r="BIF155" s="5"/>
      <c r="BIG155" s="8"/>
      <c r="BIH155" s="10"/>
      <c r="BII155" s="68"/>
      <c r="BIJ155" s="20"/>
      <c r="BIK155" s="57"/>
      <c r="BIL155" s="21"/>
      <c r="BIM155" s="22"/>
      <c r="BIN155" s="3"/>
      <c r="BIO155" s="5"/>
      <c r="BIP155" s="5"/>
      <c r="BIQ155" s="8"/>
      <c r="BIR155" s="10"/>
      <c r="BIS155" s="68"/>
      <c r="BIT155" s="20"/>
      <c r="BIU155" s="57"/>
      <c r="BIV155" s="21"/>
      <c r="BIW155" s="22"/>
      <c r="BIX155" s="3"/>
      <c r="BIY155" s="5"/>
      <c r="BIZ155" s="5"/>
      <c r="BJA155" s="8"/>
      <c r="BJB155" s="10"/>
      <c r="BJC155" s="68"/>
      <c r="BJD155" s="20"/>
      <c r="BJE155" s="57"/>
      <c r="BJF155" s="21"/>
      <c r="BJG155" s="22"/>
      <c r="BJH155" s="3"/>
      <c r="BJI155" s="5"/>
      <c r="BJJ155" s="5"/>
      <c r="BJK155" s="8"/>
      <c r="BJL155" s="10"/>
      <c r="BJM155" s="68"/>
      <c r="BJN155" s="20"/>
      <c r="BJO155" s="57"/>
      <c r="BJP155" s="21"/>
      <c r="BJQ155" s="22"/>
      <c r="BJR155" s="3"/>
      <c r="BJS155" s="5"/>
      <c r="BJT155" s="5"/>
      <c r="BJU155" s="8"/>
      <c r="BJV155" s="10"/>
      <c r="BJW155" s="68"/>
      <c r="BJX155" s="20"/>
      <c r="BJY155" s="57"/>
      <c r="BJZ155" s="21"/>
      <c r="BKA155" s="22"/>
      <c r="BKB155" s="3"/>
      <c r="BKC155" s="5"/>
      <c r="BKD155" s="5"/>
      <c r="BKE155" s="8"/>
      <c r="BKF155" s="10"/>
      <c r="BKG155" s="68"/>
      <c r="BKH155" s="20"/>
      <c r="BKI155" s="57"/>
      <c r="BKJ155" s="21"/>
      <c r="BKK155" s="22"/>
      <c r="BKL155" s="3"/>
      <c r="BKM155" s="5"/>
      <c r="BKN155" s="5"/>
      <c r="BKO155" s="8"/>
      <c r="BKP155" s="10"/>
      <c r="BKQ155" s="68"/>
      <c r="BKR155" s="20"/>
      <c r="BKS155" s="57"/>
      <c r="BKT155" s="21"/>
      <c r="BKU155" s="22"/>
      <c r="BKV155" s="3"/>
      <c r="BKW155" s="5"/>
      <c r="BKX155" s="5"/>
      <c r="BKY155" s="8"/>
      <c r="BKZ155" s="10"/>
      <c r="BLA155" s="68"/>
      <c r="BLB155" s="20"/>
      <c r="BLC155" s="57"/>
      <c r="BLD155" s="21"/>
      <c r="BLE155" s="22"/>
      <c r="BLF155" s="3"/>
      <c r="BLG155" s="5"/>
      <c r="BLH155" s="5"/>
      <c r="BLI155" s="8"/>
      <c r="BLJ155" s="10"/>
      <c r="BLK155" s="68"/>
      <c r="BLL155" s="20"/>
      <c r="BLM155" s="57"/>
      <c r="BLN155" s="21"/>
      <c r="BLO155" s="22"/>
      <c r="BLP155" s="3"/>
      <c r="BLQ155" s="5"/>
      <c r="BLR155" s="5"/>
      <c r="BLS155" s="8"/>
      <c r="BLT155" s="10"/>
      <c r="BLU155" s="68"/>
      <c r="BLV155" s="20"/>
      <c r="BLW155" s="57"/>
      <c r="BLX155" s="21"/>
      <c r="BLY155" s="22"/>
      <c r="BLZ155" s="3"/>
      <c r="BMA155" s="5"/>
      <c r="BMB155" s="5"/>
      <c r="BMC155" s="8"/>
      <c r="BMD155" s="10"/>
      <c r="BME155" s="68"/>
      <c r="BMF155" s="20"/>
      <c r="BMG155" s="57"/>
      <c r="BMH155" s="21"/>
      <c r="BMI155" s="22"/>
      <c r="BMJ155" s="3"/>
      <c r="BMK155" s="5"/>
      <c r="BML155" s="5"/>
      <c r="BMM155" s="8"/>
      <c r="BMN155" s="10"/>
      <c r="BMO155" s="68"/>
      <c r="BMP155" s="20"/>
      <c r="BMQ155" s="57"/>
      <c r="BMR155" s="21"/>
      <c r="BMS155" s="22"/>
      <c r="BMT155" s="3"/>
      <c r="BMU155" s="5"/>
      <c r="BMV155" s="5"/>
      <c r="BMW155" s="8"/>
      <c r="BMX155" s="10"/>
      <c r="BMY155" s="68"/>
      <c r="BMZ155" s="20"/>
      <c r="BNA155" s="57"/>
      <c r="BNB155" s="21"/>
      <c r="BNC155" s="22"/>
      <c r="BND155" s="3"/>
      <c r="BNE155" s="5"/>
      <c r="BNF155" s="5"/>
      <c r="BNG155" s="8"/>
      <c r="BNH155" s="10"/>
      <c r="BNI155" s="68"/>
      <c r="BNJ155" s="20"/>
      <c r="BNK155" s="57"/>
      <c r="BNL155" s="21"/>
      <c r="BNM155" s="22"/>
      <c r="BNN155" s="3"/>
      <c r="BNO155" s="5"/>
      <c r="BNP155" s="5"/>
      <c r="BNQ155" s="8"/>
      <c r="BNR155" s="10"/>
      <c r="BNS155" s="68"/>
      <c r="BNT155" s="20"/>
      <c r="BNU155" s="57"/>
      <c r="BNV155" s="21"/>
      <c r="BNW155" s="22"/>
      <c r="BNX155" s="3"/>
      <c r="BNY155" s="5"/>
      <c r="BNZ155" s="5"/>
      <c r="BOA155" s="8"/>
      <c r="BOB155" s="10"/>
      <c r="BOC155" s="68"/>
      <c r="BOD155" s="20"/>
      <c r="BOE155" s="57"/>
      <c r="BOF155" s="21"/>
      <c r="BOG155" s="22"/>
      <c r="BOH155" s="3"/>
      <c r="BOI155" s="5"/>
      <c r="BOJ155" s="5"/>
      <c r="BOK155" s="8"/>
      <c r="BOL155" s="10"/>
      <c r="BOM155" s="68"/>
      <c r="BON155" s="20"/>
      <c r="BOO155" s="57"/>
      <c r="BOP155" s="21"/>
      <c r="BOQ155" s="22"/>
      <c r="BOR155" s="3"/>
      <c r="BOS155" s="5"/>
      <c r="BOT155" s="5"/>
      <c r="BOU155" s="8"/>
      <c r="BOV155" s="10"/>
      <c r="BOW155" s="68"/>
      <c r="BOX155" s="20"/>
      <c r="BOY155" s="57"/>
      <c r="BOZ155" s="21"/>
      <c r="BPA155" s="22"/>
      <c r="BPB155" s="3"/>
      <c r="BPC155" s="5"/>
      <c r="BPD155" s="5"/>
      <c r="BPE155" s="8"/>
      <c r="BPF155" s="10"/>
      <c r="BPG155" s="68"/>
      <c r="BPH155" s="20"/>
      <c r="BPI155" s="57"/>
      <c r="BPJ155" s="21"/>
      <c r="BPK155" s="22"/>
      <c r="BPL155" s="3"/>
      <c r="BPM155" s="5"/>
      <c r="BPN155" s="5"/>
      <c r="BPO155" s="8"/>
      <c r="BPP155" s="10"/>
      <c r="BPQ155" s="68"/>
      <c r="BPR155" s="20"/>
      <c r="BPS155" s="57"/>
      <c r="BPT155" s="21"/>
      <c r="BPU155" s="22"/>
      <c r="BPV155" s="3"/>
      <c r="BPW155" s="5"/>
      <c r="BPX155" s="5"/>
      <c r="BPY155" s="8"/>
      <c r="BPZ155" s="10"/>
      <c r="BQA155" s="68"/>
      <c r="BQB155" s="20"/>
      <c r="BQC155" s="57"/>
      <c r="BQD155" s="21"/>
      <c r="BQE155" s="22"/>
      <c r="BQF155" s="3"/>
      <c r="BQG155" s="5"/>
      <c r="BQH155" s="5"/>
      <c r="BQI155" s="8"/>
      <c r="BQJ155" s="10"/>
      <c r="BQK155" s="68"/>
      <c r="BQL155" s="20"/>
      <c r="BQM155" s="57"/>
      <c r="BQN155" s="21"/>
      <c r="BQO155" s="22"/>
      <c r="BQP155" s="3"/>
      <c r="BQQ155" s="5"/>
      <c r="BQR155" s="5"/>
      <c r="BQS155" s="8"/>
      <c r="BQT155" s="10"/>
      <c r="BQU155" s="68"/>
      <c r="BQV155" s="20"/>
      <c r="BQW155" s="57"/>
      <c r="BQX155" s="21"/>
      <c r="BQY155" s="22"/>
      <c r="BQZ155" s="3"/>
      <c r="BRA155" s="5"/>
      <c r="BRB155" s="5"/>
      <c r="BRC155" s="8"/>
      <c r="BRD155" s="10"/>
      <c r="BRE155" s="68"/>
      <c r="BRF155" s="20"/>
      <c r="BRG155" s="57"/>
      <c r="BRH155" s="21"/>
      <c r="BRI155" s="22"/>
      <c r="BRJ155" s="3"/>
      <c r="BRK155" s="5"/>
      <c r="BRL155" s="5"/>
      <c r="BRM155" s="8"/>
      <c r="BRN155" s="10"/>
      <c r="BRO155" s="68"/>
      <c r="BRP155" s="20"/>
      <c r="BRQ155" s="57"/>
      <c r="BRR155" s="21"/>
      <c r="BRS155" s="22"/>
      <c r="BRT155" s="3"/>
      <c r="BRU155" s="5"/>
      <c r="BRV155" s="5"/>
      <c r="BRW155" s="8"/>
      <c r="BRX155" s="10"/>
      <c r="BRY155" s="68"/>
      <c r="BRZ155" s="20"/>
      <c r="BSA155" s="57"/>
      <c r="BSB155" s="21"/>
      <c r="BSC155" s="22"/>
      <c r="BSD155" s="3"/>
      <c r="BSE155" s="5"/>
      <c r="BSF155" s="5"/>
      <c r="BSG155" s="8"/>
      <c r="BSH155" s="10"/>
      <c r="BSI155" s="68"/>
      <c r="BSJ155" s="20"/>
      <c r="BSK155" s="57"/>
      <c r="BSL155" s="21"/>
      <c r="BSM155" s="22"/>
      <c r="BSN155" s="3"/>
      <c r="BSO155" s="5"/>
      <c r="BSP155" s="5"/>
      <c r="BSQ155" s="8"/>
      <c r="BSR155" s="10"/>
      <c r="BSS155" s="68"/>
      <c r="BST155" s="20"/>
      <c r="BSU155" s="57"/>
      <c r="BSV155" s="21"/>
      <c r="BSW155" s="22"/>
      <c r="BSX155" s="3"/>
      <c r="BSY155" s="5"/>
      <c r="BSZ155" s="5"/>
      <c r="BTA155" s="8"/>
      <c r="BTB155" s="10"/>
      <c r="BTC155" s="68"/>
      <c r="BTD155" s="20"/>
      <c r="BTE155" s="57"/>
      <c r="BTF155" s="21"/>
      <c r="BTG155" s="22"/>
      <c r="BTH155" s="3"/>
      <c r="BTI155" s="5"/>
      <c r="BTJ155" s="5"/>
      <c r="BTK155" s="8"/>
      <c r="BTL155" s="10"/>
      <c r="BTM155" s="68"/>
      <c r="BTN155" s="20"/>
      <c r="BTO155" s="57"/>
      <c r="BTP155" s="21"/>
      <c r="BTQ155" s="22"/>
      <c r="BTR155" s="3"/>
      <c r="BTS155" s="5"/>
      <c r="BTT155" s="5"/>
      <c r="BTU155" s="8"/>
      <c r="BTV155" s="10"/>
      <c r="BTW155" s="68"/>
      <c r="BTX155" s="20"/>
      <c r="BTY155" s="57"/>
      <c r="BTZ155" s="21"/>
      <c r="BUA155" s="22"/>
      <c r="BUB155" s="3"/>
      <c r="BUC155" s="5"/>
      <c r="BUD155" s="5"/>
      <c r="BUE155" s="8"/>
      <c r="BUF155" s="10"/>
      <c r="BUG155" s="68"/>
      <c r="BUH155" s="20"/>
      <c r="BUI155" s="57"/>
      <c r="BUJ155" s="21"/>
      <c r="BUK155" s="22"/>
      <c r="BUL155" s="3"/>
      <c r="BUM155" s="5"/>
      <c r="BUN155" s="5"/>
      <c r="BUO155" s="8"/>
      <c r="BUP155" s="10"/>
      <c r="BUQ155" s="68"/>
      <c r="BUR155" s="20"/>
      <c r="BUS155" s="57"/>
      <c r="BUT155" s="21"/>
      <c r="BUU155" s="22"/>
      <c r="BUV155" s="3"/>
      <c r="BUW155" s="5"/>
      <c r="BUX155" s="5"/>
      <c r="BUY155" s="8"/>
      <c r="BUZ155" s="10"/>
      <c r="BVA155" s="68"/>
      <c r="BVB155" s="20"/>
      <c r="BVC155" s="57"/>
      <c r="BVD155" s="21"/>
      <c r="BVE155" s="22"/>
      <c r="BVF155" s="3"/>
      <c r="BVG155" s="5"/>
      <c r="BVH155" s="5"/>
      <c r="BVI155" s="8"/>
      <c r="BVJ155" s="10"/>
      <c r="BVK155" s="68"/>
      <c r="BVL155" s="20"/>
      <c r="BVM155" s="57"/>
      <c r="BVN155" s="21"/>
      <c r="BVO155" s="22"/>
      <c r="BVP155" s="3"/>
      <c r="BVQ155" s="5"/>
      <c r="BVR155" s="5"/>
      <c r="BVS155" s="8"/>
      <c r="BVT155" s="10"/>
      <c r="BVU155" s="68"/>
      <c r="BVV155" s="20"/>
      <c r="BVW155" s="57"/>
      <c r="BVX155" s="21"/>
      <c r="BVY155" s="22"/>
      <c r="BVZ155" s="3"/>
      <c r="BWA155" s="5"/>
      <c r="BWB155" s="5"/>
      <c r="BWC155" s="8"/>
      <c r="BWD155" s="10"/>
      <c r="BWE155" s="68"/>
      <c r="BWF155" s="20"/>
      <c r="BWG155" s="57"/>
      <c r="BWH155" s="21"/>
      <c r="BWI155" s="22"/>
      <c r="BWJ155" s="3"/>
      <c r="BWK155" s="5"/>
      <c r="BWL155" s="5"/>
      <c r="BWM155" s="8"/>
      <c r="BWN155" s="10"/>
      <c r="BWO155" s="68"/>
      <c r="BWP155" s="20"/>
      <c r="BWQ155" s="57"/>
      <c r="BWR155" s="21"/>
      <c r="BWS155" s="22"/>
      <c r="BWT155" s="3"/>
      <c r="BWU155" s="5"/>
      <c r="BWV155" s="5"/>
      <c r="BWW155" s="8"/>
      <c r="BWX155" s="10"/>
      <c r="BWY155" s="68"/>
      <c r="BWZ155" s="20"/>
      <c r="BXA155" s="57"/>
      <c r="BXB155" s="21"/>
      <c r="BXC155" s="22"/>
      <c r="BXD155" s="3"/>
      <c r="BXE155" s="5"/>
      <c r="BXF155" s="5"/>
      <c r="BXG155" s="8"/>
      <c r="BXH155" s="10"/>
      <c r="BXI155" s="68"/>
      <c r="BXJ155" s="20"/>
      <c r="BXK155" s="57"/>
      <c r="BXL155" s="21"/>
      <c r="BXM155" s="22"/>
      <c r="BXN155" s="3"/>
      <c r="BXO155" s="5"/>
      <c r="BXP155" s="5"/>
      <c r="BXQ155" s="8"/>
      <c r="BXR155" s="10"/>
      <c r="BXS155" s="68"/>
      <c r="BXT155" s="20"/>
      <c r="BXU155" s="57"/>
      <c r="BXV155" s="21"/>
      <c r="BXW155" s="22"/>
      <c r="BXX155" s="3"/>
      <c r="BXY155" s="5"/>
      <c r="BXZ155" s="5"/>
      <c r="BYA155" s="8"/>
      <c r="BYB155" s="10"/>
      <c r="BYC155" s="68"/>
      <c r="BYD155" s="20"/>
      <c r="BYE155" s="57"/>
      <c r="BYF155" s="21"/>
      <c r="BYG155" s="22"/>
      <c r="BYH155" s="3"/>
      <c r="BYI155" s="5"/>
      <c r="BYJ155" s="5"/>
      <c r="BYK155" s="8"/>
      <c r="BYL155" s="10"/>
      <c r="BYM155" s="68"/>
      <c r="BYN155" s="20"/>
      <c r="BYO155" s="57"/>
      <c r="BYP155" s="21"/>
      <c r="BYQ155" s="22"/>
      <c r="BYR155" s="3"/>
      <c r="BYS155" s="5"/>
      <c r="BYT155" s="5"/>
      <c r="BYU155" s="8"/>
      <c r="BYV155" s="10"/>
      <c r="BYW155" s="68"/>
      <c r="BYX155" s="20"/>
      <c r="BYY155" s="57"/>
      <c r="BYZ155" s="21"/>
      <c r="BZA155" s="22"/>
      <c r="BZB155" s="3"/>
      <c r="BZC155" s="5"/>
      <c r="BZD155" s="5"/>
      <c r="BZE155" s="8"/>
      <c r="BZF155" s="10"/>
      <c r="BZG155" s="68"/>
      <c r="BZH155" s="20"/>
      <c r="BZI155" s="57"/>
      <c r="BZJ155" s="21"/>
      <c r="BZK155" s="22"/>
      <c r="BZL155" s="3"/>
      <c r="BZM155" s="5"/>
      <c r="BZN155" s="5"/>
      <c r="BZO155" s="8"/>
      <c r="BZP155" s="10"/>
      <c r="BZQ155" s="68"/>
      <c r="BZR155" s="20"/>
      <c r="BZS155" s="57"/>
      <c r="BZT155" s="21"/>
      <c r="BZU155" s="22"/>
      <c r="BZV155" s="3"/>
      <c r="BZW155" s="5"/>
      <c r="BZX155" s="5"/>
      <c r="BZY155" s="8"/>
      <c r="BZZ155" s="10"/>
      <c r="CAA155" s="68"/>
      <c r="CAB155" s="20"/>
      <c r="CAC155" s="57"/>
      <c r="CAD155" s="21"/>
      <c r="CAE155" s="22"/>
      <c r="CAF155" s="3"/>
      <c r="CAG155" s="5"/>
      <c r="CAH155" s="5"/>
      <c r="CAI155" s="8"/>
      <c r="CAJ155" s="10"/>
      <c r="CAK155" s="68"/>
      <c r="CAL155" s="20"/>
      <c r="CAM155" s="57"/>
      <c r="CAN155" s="21"/>
      <c r="CAO155" s="22"/>
      <c r="CAP155" s="3"/>
      <c r="CAQ155" s="5"/>
      <c r="CAR155" s="5"/>
      <c r="CAS155" s="8"/>
      <c r="CAT155" s="10"/>
      <c r="CAU155" s="68"/>
      <c r="CAV155" s="20"/>
      <c r="CAW155" s="57"/>
      <c r="CAX155" s="21"/>
      <c r="CAY155" s="22"/>
      <c r="CAZ155" s="3"/>
      <c r="CBA155" s="5"/>
      <c r="CBB155" s="5"/>
      <c r="CBC155" s="8"/>
      <c r="CBD155" s="10"/>
      <c r="CBE155" s="68"/>
      <c r="CBF155" s="20"/>
      <c r="CBG155" s="57"/>
      <c r="CBH155" s="21"/>
      <c r="CBI155" s="22"/>
      <c r="CBJ155" s="3"/>
      <c r="CBK155" s="5"/>
      <c r="CBL155" s="5"/>
      <c r="CBM155" s="8"/>
      <c r="CBN155" s="10"/>
      <c r="CBO155" s="68"/>
      <c r="CBP155" s="20"/>
      <c r="CBQ155" s="57"/>
      <c r="CBR155" s="21"/>
      <c r="CBS155" s="22"/>
      <c r="CBT155" s="3"/>
      <c r="CBU155" s="5"/>
      <c r="CBV155" s="5"/>
      <c r="CBW155" s="8"/>
      <c r="CBX155" s="10"/>
      <c r="CBY155" s="68"/>
      <c r="CBZ155" s="20"/>
      <c r="CCA155" s="57"/>
      <c r="CCB155" s="21"/>
      <c r="CCC155" s="22"/>
      <c r="CCD155" s="3"/>
      <c r="CCE155" s="5"/>
      <c r="CCF155" s="5"/>
      <c r="CCG155" s="8"/>
      <c r="CCH155" s="10"/>
      <c r="CCI155" s="68"/>
      <c r="CCJ155" s="20"/>
      <c r="CCK155" s="57"/>
      <c r="CCL155" s="21"/>
      <c r="CCM155" s="22"/>
      <c r="CCN155" s="3"/>
      <c r="CCO155" s="5"/>
      <c r="CCP155" s="5"/>
      <c r="CCQ155" s="8"/>
      <c r="CCR155" s="10"/>
      <c r="CCS155" s="68"/>
      <c r="CCT155" s="20"/>
      <c r="CCU155" s="57"/>
      <c r="CCV155" s="21"/>
      <c r="CCW155" s="22"/>
      <c r="CCX155" s="3"/>
      <c r="CCY155" s="5"/>
      <c r="CCZ155" s="5"/>
      <c r="CDA155" s="8"/>
      <c r="CDB155" s="10"/>
      <c r="CDC155" s="68"/>
      <c r="CDD155" s="20"/>
      <c r="CDE155" s="57"/>
      <c r="CDF155" s="21"/>
      <c r="CDG155" s="22"/>
      <c r="CDH155" s="3"/>
      <c r="CDI155" s="5"/>
      <c r="CDJ155" s="5"/>
      <c r="CDK155" s="8"/>
      <c r="CDL155" s="10"/>
      <c r="CDM155" s="68"/>
      <c r="CDN155" s="20"/>
      <c r="CDO155" s="57"/>
      <c r="CDP155" s="21"/>
      <c r="CDQ155" s="22"/>
      <c r="CDR155" s="3"/>
      <c r="CDS155" s="5"/>
      <c r="CDT155" s="5"/>
      <c r="CDU155" s="8"/>
      <c r="CDV155" s="10"/>
      <c r="CDW155" s="68"/>
      <c r="CDX155" s="20"/>
      <c r="CDY155" s="57"/>
      <c r="CDZ155" s="21"/>
      <c r="CEA155" s="22"/>
      <c r="CEB155" s="3"/>
      <c r="CEC155" s="5"/>
      <c r="CED155" s="5"/>
      <c r="CEE155" s="8"/>
      <c r="CEF155" s="10"/>
      <c r="CEG155" s="68"/>
      <c r="CEH155" s="20"/>
      <c r="CEI155" s="57"/>
      <c r="CEJ155" s="21"/>
      <c r="CEK155" s="22"/>
      <c r="CEL155" s="3"/>
      <c r="CEM155" s="5"/>
      <c r="CEN155" s="5"/>
      <c r="CEO155" s="8"/>
      <c r="CEP155" s="10"/>
      <c r="CEQ155" s="68"/>
      <c r="CER155" s="20"/>
      <c r="CES155" s="57"/>
      <c r="CET155" s="21"/>
      <c r="CEU155" s="22"/>
      <c r="CEV155" s="3"/>
      <c r="CEW155" s="5"/>
      <c r="CEX155" s="5"/>
      <c r="CEY155" s="8"/>
      <c r="CEZ155" s="10"/>
      <c r="CFA155" s="68"/>
      <c r="CFB155" s="20"/>
      <c r="CFC155" s="57"/>
      <c r="CFD155" s="21"/>
      <c r="CFE155" s="22"/>
      <c r="CFF155" s="3"/>
      <c r="CFG155" s="5"/>
      <c r="CFH155" s="5"/>
      <c r="CFI155" s="8"/>
      <c r="CFJ155" s="10"/>
      <c r="CFK155" s="68"/>
      <c r="CFL155" s="20"/>
      <c r="CFM155" s="57"/>
      <c r="CFN155" s="21"/>
      <c r="CFO155" s="22"/>
      <c r="CFP155" s="3"/>
      <c r="CFQ155" s="5"/>
      <c r="CFR155" s="5"/>
      <c r="CFS155" s="8"/>
      <c r="CFT155" s="10"/>
      <c r="CFU155" s="68"/>
      <c r="CFV155" s="20"/>
      <c r="CFW155" s="57"/>
      <c r="CFX155" s="21"/>
      <c r="CFY155" s="22"/>
      <c r="CFZ155" s="3"/>
      <c r="CGA155" s="5"/>
      <c r="CGB155" s="5"/>
      <c r="CGC155" s="8"/>
      <c r="CGD155" s="10"/>
      <c r="CGE155" s="68"/>
      <c r="CGF155" s="20"/>
      <c r="CGG155" s="57"/>
      <c r="CGH155" s="21"/>
      <c r="CGI155" s="22"/>
      <c r="CGJ155" s="3"/>
      <c r="CGK155" s="5"/>
      <c r="CGL155" s="5"/>
      <c r="CGM155" s="8"/>
      <c r="CGN155" s="10"/>
      <c r="CGO155" s="68"/>
      <c r="CGP155" s="20"/>
      <c r="CGQ155" s="57"/>
      <c r="CGR155" s="21"/>
      <c r="CGS155" s="22"/>
      <c r="CGT155" s="3"/>
      <c r="CGU155" s="5"/>
      <c r="CGV155" s="5"/>
      <c r="CGW155" s="8"/>
      <c r="CGX155" s="10"/>
      <c r="CGY155" s="68"/>
      <c r="CGZ155" s="20"/>
      <c r="CHA155" s="57"/>
      <c r="CHB155" s="21"/>
      <c r="CHC155" s="22"/>
      <c r="CHD155" s="3"/>
      <c r="CHE155" s="5"/>
      <c r="CHF155" s="5"/>
      <c r="CHG155" s="8"/>
      <c r="CHH155" s="10"/>
      <c r="CHI155" s="68"/>
      <c r="CHJ155" s="20"/>
      <c r="CHK155" s="57"/>
      <c r="CHL155" s="21"/>
      <c r="CHM155" s="22"/>
      <c r="CHN155" s="3"/>
      <c r="CHO155" s="5"/>
      <c r="CHP155" s="5"/>
      <c r="CHQ155" s="8"/>
      <c r="CHR155" s="10"/>
      <c r="CHS155" s="68"/>
      <c r="CHT155" s="20"/>
      <c r="CHU155" s="57"/>
      <c r="CHV155" s="21"/>
      <c r="CHW155" s="22"/>
      <c r="CHX155" s="3"/>
      <c r="CHY155" s="5"/>
      <c r="CHZ155" s="5"/>
      <c r="CIA155" s="8"/>
      <c r="CIB155" s="10"/>
      <c r="CIC155" s="68"/>
      <c r="CID155" s="20"/>
      <c r="CIE155" s="57"/>
      <c r="CIF155" s="21"/>
      <c r="CIG155" s="22"/>
      <c r="CIH155" s="3"/>
      <c r="CII155" s="5"/>
      <c r="CIJ155" s="5"/>
      <c r="CIK155" s="8"/>
      <c r="CIL155" s="10"/>
      <c r="CIM155" s="68"/>
      <c r="CIN155" s="20"/>
      <c r="CIO155" s="57"/>
      <c r="CIP155" s="21"/>
      <c r="CIQ155" s="22"/>
      <c r="CIR155" s="3"/>
      <c r="CIS155" s="5"/>
      <c r="CIT155" s="5"/>
      <c r="CIU155" s="8"/>
      <c r="CIV155" s="10"/>
      <c r="CIW155" s="68"/>
      <c r="CIX155" s="20"/>
      <c r="CIY155" s="57"/>
      <c r="CIZ155" s="21"/>
      <c r="CJA155" s="22"/>
      <c r="CJB155" s="3"/>
      <c r="CJC155" s="5"/>
      <c r="CJD155" s="5"/>
      <c r="CJE155" s="8"/>
      <c r="CJF155" s="10"/>
      <c r="CJG155" s="68"/>
      <c r="CJH155" s="20"/>
      <c r="CJI155" s="57"/>
      <c r="CJJ155" s="21"/>
      <c r="CJK155" s="22"/>
      <c r="CJL155" s="3"/>
      <c r="CJM155" s="5"/>
      <c r="CJN155" s="5"/>
      <c r="CJO155" s="8"/>
      <c r="CJP155" s="10"/>
      <c r="CJQ155" s="68"/>
      <c r="CJR155" s="20"/>
      <c r="CJS155" s="57"/>
      <c r="CJT155" s="21"/>
      <c r="CJU155" s="22"/>
      <c r="CJV155" s="3"/>
      <c r="CJW155" s="5"/>
      <c r="CJX155" s="5"/>
      <c r="CJY155" s="8"/>
      <c r="CJZ155" s="10"/>
      <c r="CKA155" s="68"/>
      <c r="CKB155" s="20"/>
      <c r="CKC155" s="57"/>
      <c r="CKD155" s="21"/>
      <c r="CKE155" s="22"/>
      <c r="CKF155" s="3"/>
      <c r="CKG155" s="5"/>
      <c r="CKH155" s="5"/>
      <c r="CKI155" s="8"/>
      <c r="CKJ155" s="10"/>
      <c r="CKK155" s="68"/>
      <c r="CKL155" s="20"/>
      <c r="CKM155" s="57"/>
      <c r="CKN155" s="21"/>
      <c r="CKO155" s="22"/>
      <c r="CKP155" s="3"/>
      <c r="CKQ155" s="5"/>
      <c r="CKR155" s="5"/>
      <c r="CKS155" s="8"/>
      <c r="CKT155" s="10"/>
      <c r="CKU155" s="68"/>
      <c r="CKV155" s="20"/>
      <c r="CKW155" s="57"/>
      <c r="CKX155" s="21"/>
      <c r="CKY155" s="22"/>
      <c r="CKZ155" s="3"/>
      <c r="CLA155" s="5"/>
      <c r="CLB155" s="5"/>
      <c r="CLC155" s="8"/>
      <c r="CLD155" s="10"/>
      <c r="CLE155" s="68"/>
      <c r="CLF155" s="20"/>
      <c r="CLG155" s="57"/>
      <c r="CLH155" s="21"/>
      <c r="CLI155" s="22"/>
      <c r="CLJ155" s="3"/>
      <c r="CLK155" s="5"/>
      <c r="CLL155" s="5"/>
      <c r="CLM155" s="8"/>
      <c r="CLN155" s="10"/>
      <c r="CLO155" s="68"/>
      <c r="CLP155" s="20"/>
      <c r="CLQ155" s="57"/>
      <c r="CLR155" s="21"/>
      <c r="CLS155" s="22"/>
      <c r="CLT155" s="3"/>
      <c r="CLU155" s="5"/>
      <c r="CLV155" s="5"/>
      <c r="CLW155" s="8"/>
      <c r="CLX155" s="10"/>
      <c r="CLY155" s="68"/>
      <c r="CLZ155" s="20"/>
      <c r="CMA155" s="57"/>
      <c r="CMB155" s="21"/>
      <c r="CMC155" s="22"/>
      <c r="CMD155" s="3"/>
      <c r="CME155" s="5"/>
      <c r="CMF155" s="5"/>
      <c r="CMG155" s="8"/>
      <c r="CMH155" s="10"/>
      <c r="CMI155" s="68"/>
      <c r="CMJ155" s="20"/>
      <c r="CMK155" s="57"/>
      <c r="CML155" s="21"/>
      <c r="CMM155" s="22"/>
      <c r="CMN155" s="3"/>
      <c r="CMO155" s="5"/>
      <c r="CMP155" s="5"/>
      <c r="CMQ155" s="8"/>
      <c r="CMR155" s="10"/>
      <c r="CMS155" s="68"/>
      <c r="CMT155" s="20"/>
      <c r="CMU155" s="57"/>
      <c r="CMV155" s="21"/>
      <c r="CMW155" s="22"/>
      <c r="CMX155" s="3"/>
      <c r="CMY155" s="5"/>
      <c r="CMZ155" s="5"/>
      <c r="CNA155" s="8"/>
      <c r="CNB155" s="10"/>
      <c r="CNC155" s="68"/>
      <c r="CND155" s="20"/>
      <c r="CNE155" s="57"/>
      <c r="CNF155" s="21"/>
      <c r="CNG155" s="22"/>
      <c r="CNH155" s="3"/>
      <c r="CNI155" s="5"/>
      <c r="CNJ155" s="5"/>
      <c r="CNK155" s="8"/>
      <c r="CNL155" s="10"/>
      <c r="CNM155" s="68"/>
      <c r="CNN155" s="20"/>
      <c r="CNO155" s="57"/>
      <c r="CNP155" s="21"/>
      <c r="CNQ155" s="22"/>
      <c r="CNR155" s="3"/>
      <c r="CNS155" s="5"/>
      <c r="CNT155" s="5"/>
      <c r="CNU155" s="8"/>
      <c r="CNV155" s="10"/>
      <c r="CNW155" s="68"/>
      <c r="CNX155" s="20"/>
      <c r="CNY155" s="57"/>
      <c r="CNZ155" s="21"/>
      <c r="COA155" s="22"/>
      <c r="COB155" s="3"/>
      <c r="COC155" s="5"/>
      <c r="COD155" s="5"/>
      <c r="COE155" s="8"/>
      <c r="COF155" s="10"/>
      <c r="COG155" s="68"/>
      <c r="COH155" s="20"/>
      <c r="COI155" s="57"/>
      <c r="COJ155" s="21"/>
      <c r="COK155" s="22"/>
      <c r="COL155" s="3"/>
      <c r="COM155" s="5"/>
      <c r="CON155" s="5"/>
      <c r="COO155" s="8"/>
      <c r="COP155" s="10"/>
      <c r="COQ155" s="68"/>
      <c r="COR155" s="20"/>
      <c r="COS155" s="57"/>
      <c r="COT155" s="21"/>
      <c r="COU155" s="22"/>
      <c r="COV155" s="3"/>
      <c r="COW155" s="5"/>
      <c r="COX155" s="5"/>
      <c r="COY155" s="8"/>
      <c r="COZ155" s="10"/>
      <c r="CPA155" s="68"/>
      <c r="CPB155" s="20"/>
      <c r="CPC155" s="57"/>
      <c r="CPD155" s="21"/>
      <c r="CPE155" s="22"/>
      <c r="CPF155" s="3"/>
      <c r="CPG155" s="5"/>
      <c r="CPH155" s="5"/>
      <c r="CPI155" s="8"/>
      <c r="CPJ155" s="10"/>
      <c r="CPK155" s="68"/>
      <c r="CPL155" s="20"/>
      <c r="CPM155" s="57"/>
      <c r="CPN155" s="21"/>
      <c r="CPO155" s="22"/>
      <c r="CPP155" s="3"/>
      <c r="CPQ155" s="5"/>
      <c r="CPR155" s="5"/>
      <c r="CPS155" s="8"/>
      <c r="CPT155" s="10"/>
      <c r="CPU155" s="68"/>
      <c r="CPV155" s="20"/>
      <c r="CPW155" s="57"/>
      <c r="CPX155" s="21"/>
      <c r="CPY155" s="22"/>
      <c r="CPZ155" s="3"/>
      <c r="CQA155" s="5"/>
      <c r="CQB155" s="5"/>
      <c r="CQC155" s="8"/>
      <c r="CQD155" s="10"/>
      <c r="CQE155" s="68"/>
      <c r="CQF155" s="20"/>
      <c r="CQG155" s="57"/>
      <c r="CQH155" s="21"/>
      <c r="CQI155" s="22"/>
      <c r="CQJ155" s="3"/>
      <c r="CQK155" s="5"/>
      <c r="CQL155" s="5"/>
      <c r="CQM155" s="8"/>
      <c r="CQN155" s="10"/>
      <c r="CQO155" s="68"/>
      <c r="CQP155" s="20"/>
      <c r="CQQ155" s="57"/>
      <c r="CQR155" s="21"/>
      <c r="CQS155" s="22"/>
      <c r="CQT155" s="3"/>
      <c r="CQU155" s="5"/>
      <c r="CQV155" s="5"/>
      <c r="CQW155" s="8"/>
      <c r="CQX155" s="10"/>
      <c r="CQY155" s="68"/>
      <c r="CQZ155" s="20"/>
      <c r="CRA155" s="57"/>
      <c r="CRB155" s="21"/>
      <c r="CRC155" s="22"/>
      <c r="CRD155" s="3"/>
      <c r="CRE155" s="5"/>
      <c r="CRF155" s="5"/>
      <c r="CRG155" s="8"/>
      <c r="CRH155" s="10"/>
      <c r="CRI155" s="68"/>
      <c r="CRJ155" s="20"/>
      <c r="CRK155" s="57"/>
      <c r="CRL155" s="21"/>
      <c r="CRM155" s="22"/>
      <c r="CRN155" s="3"/>
      <c r="CRO155" s="5"/>
      <c r="CRP155" s="5"/>
      <c r="CRQ155" s="8"/>
      <c r="CRR155" s="10"/>
      <c r="CRS155" s="68"/>
      <c r="CRT155" s="20"/>
      <c r="CRU155" s="57"/>
      <c r="CRV155" s="21"/>
      <c r="CRW155" s="22"/>
      <c r="CRX155" s="3"/>
      <c r="CRY155" s="5"/>
      <c r="CRZ155" s="5"/>
      <c r="CSA155" s="8"/>
      <c r="CSB155" s="10"/>
      <c r="CSC155" s="68"/>
      <c r="CSD155" s="20"/>
      <c r="CSE155" s="57"/>
      <c r="CSF155" s="21"/>
      <c r="CSG155" s="22"/>
      <c r="CSH155" s="3"/>
      <c r="CSI155" s="5"/>
      <c r="CSJ155" s="5"/>
      <c r="CSK155" s="8"/>
      <c r="CSL155" s="10"/>
      <c r="CSM155" s="68"/>
      <c r="CSN155" s="20"/>
      <c r="CSO155" s="57"/>
      <c r="CSP155" s="21"/>
      <c r="CSQ155" s="22"/>
      <c r="CSR155" s="3"/>
      <c r="CSS155" s="5"/>
      <c r="CST155" s="5"/>
      <c r="CSU155" s="8"/>
      <c r="CSV155" s="10"/>
      <c r="CSW155" s="68"/>
      <c r="CSX155" s="20"/>
      <c r="CSY155" s="57"/>
      <c r="CSZ155" s="21"/>
      <c r="CTA155" s="22"/>
      <c r="CTB155" s="3"/>
      <c r="CTC155" s="5"/>
      <c r="CTD155" s="5"/>
      <c r="CTE155" s="8"/>
      <c r="CTF155" s="10"/>
      <c r="CTG155" s="68"/>
      <c r="CTH155" s="20"/>
      <c r="CTI155" s="57"/>
      <c r="CTJ155" s="21"/>
      <c r="CTK155" s="22"/>
      <c r="CTL155" s="3"/>
      <c r="CTM155" s="5"/>
      <c r="CTN155" s="5"/>
      <c r="CTO155" s="8"/>
      <c r="CTP155" s="10"/>
      <c r="CTQ155" s="68"/>
      <c r="CTR155" s="20"/>
      <c r="CTS155" s="57"/>
      <c r="CTT155" s="21"/>
      <c r="CTU155" s="22"/>
      <c r="CTV155" s="3"/>
      <c r="CTW155" s="5"/>
      <c r="CTX155" s="5"/>
      <c r="CTY155" s="8"/>
      <c r="CTZ155" s="10"/>
      <c r="CUA155" s="68"/>
      <c r="CUB155" s="20"/>
      <c r="CUC155" s="57"/>
      <c r="CUD155" s="21"/>
      <c r="CUE155" s="22"/>
      <c r="CUF155" s="3"/>
      <c r="CUG155" s="5"/>
      <c r="CUH155" s="5"/>
      <c r="CUI155" s="8"/>
      <c r="CUJ155" s="10"/>
      <c r="CUK155" s="68"/>
      <c r="CUL155" s="20"/>
      <c r="CUM155" s="57"/>
      <c r="CUN155" s="21"/>
      <c r="CUO155" s="22"/>
      <c r="CUP155" s="3"/>
      <c r="CUQ155" s="5"/>
      <c r="CUR155" s="5"/>
      <c r="CUS155" s="8"/>
      <c r="CUT155" s="10"/>
      <c r="CUU155" s="68"/>
      <c r="CUV155" s="20"/>
      <c r="CUW155" s="57"/>
      <c r="CUX155" s="21"/>
      <c r="CUY155" s="22"/>
      <c r="CUZ155" s="3"/>
      <c r="CVA155" s="5"/>
      <c r="CVB155" s="5"/>
      <c r="CVC155" s="8"/>
      <c r="CVD155" s="10"/>
      <c r="CVE155" s="68"/>
      <c r="CVF155" s="20"/>
      <c r="CVG155" s="57"/>
      <c r="CVH155" s="21"/>
      <c r="CVI155" s="22"/>
      <c r="CVJ155" s="3"/>
      <c r="CVK155" s="5"/>
      <c r="CVL155" s="5"/>
      <c r="CVM155" s="8"/>
      <c r="CVN155" s="10"/>
      <c r="CVO155" s="68"/>
      <c r="CVP155" s="20"/>
      <c r="CVQ155" s="57"/>
      <c r="CVR155" s="21"/>
      <c r="CVS155" s="22"/>
      <c r="CVT155" s="3"/>
      <c r="CVU155" s="5"/>
      <c r="CVV155" s="5"/>
      <c r="CVW155" s="8"/>
      <c r="CVX155" s="10"/>
      <c r="CVY155" s="68"/>
      <c r="CVZ155" s="20"/>
      <c r="CWA155" s="57"/>
      <c r="CWB155" s="21"/>
      <c r="CWC155" s="22"/>
      <c r="CWD155" s="3"/>
      <c r="CWE155" s="5"/>
      <c r="CWF155" s="5"/>
      <c r="CWG155" s="8"/>
      <c r="CWH155" s="10"/>
      <c r="CWI155" s="68"/>
      <c r="CWJ155" s="20"/>
      <c r="CWK155" s="57"/>
      <c r="CWL155" s="21"/>
      <c r="CWM155" s="22"/>
      <c r="CWN155" s="3"/>
      <c r="CWO155" s="5"/>
      <c r="CWP155" s="5"/>
      <c r="CWQ155" s="8"/>
      <c r="CWR155" s="10"/>
      <c r="CWS155" s="68"/>
      <c r="CWT155" s="20"/>
      <c r="CWU155" s="57"/>
      <c r="CWV155" s="21"/>
      <c r="CWW155" s="22"/>
      <c r="CWX155" s="3"/>
      <c r="CWY155" s="5"/>
      <c r="CWZ155" s="5"/>
      <c r="CXA155" s="8"/>
      <c r="CXB155" s="10"/>
      <c r="CXC155" s="68"/>
      <c r="CXD155" s="20"/>
      <c r="CXE155" s="57"/>
      <c r="CXF155" s="21"/>
      <c r="CXG155" s="22"/>
      <c r="CXH155" s="3"/>
      <c r="CXI155" s="5"/>
      <c r="CXJ155" s="5"/>
      <c r="CXK155" s="8"/>
      <c r="CXL155" s="10"/>
      <c r="CXM155" s="68"/>
      <c r="CXN155" s="20"/>
      <c r="CXO155" s="57"/>
      <c r="CXP155" s="21"/>
      <c r="CXQ155" s="22"/>
      <c r="CXR155" s="3"/>
      <c r="CXS155" s="5"/>
      <c r="CXT155" s="5"/>
      <c r="CXU155" s="8"/>
      <c r="CXV155" s="10"/>
      <c r="CXW155" s="68"/>
      <c r="CXX155" s="20"/>
      <c r="CXY155" s="57"/>
      <c r="CXZ155" s="21"/>
      <c r="CYA155" s="22"/>
      <c r="CYB155" s="3"/>
      <c r="CYC155" s="5"/>
      <c r="CYD155" s="5"/>
      <c r="CYE155" s="8"/>
      <c r="CYF155" s="10"/>
      <c r="CYG155" s="68"/>
      <c r="CYH155" s="20"/>
      <c r="CYI155" s="57"/>
      <c r="CYJ155" s="21"/>
      <c r="CYK155" s="22"/>
      <c r="CYL155" s="3"/>
      <c r="CYM155" s="5"/>
      <c r="CYN155" s="5"/>
      <c r="CYO155" s="8"/>
      <c r="CYP155" s="10"/>
      <c r="CYQ155" s="68"/>
      <c r="CYR155" s="20"/>
      <c r="CYS155" s="57"/>
      <c r="CYT155" s="21"/>
      <c r="CYU155" s="22"/>
      <c r="CYV155" s="3"/>
      <c r="CYW155" s="5"/>
      <c r="CYX155" s="5"/>
      <c r="CYY155" s="8"/>
      <c r="CYZ155" s="10"/>
      <c r="CZA155" s="68"/>
      <c r="CZB155" s="20"/>
      <c r="CZC155" s="57"/>
      <c r="CZD155" s="21"/>
      <c r="CZE155" s="22"/>
      <c r="CZF155" s="3"/>
      <c r="CZG155" s="5"/>
      <c r="CZH155" s="5"/>
      <c r="CZI155" s="8"/>
      <c r="CZJ155" s="10"/>
      <c r="CZK155" s="68"/>
      <c r="CZL155" s="20"/>
      <c r="CZM155" s="57"/>
      <c r="CZN155" s="21"/>
      <c r="CZO155" s="22"/>
      <c r="CZP155" s="3"/>
      <c r="CZQ155" s="5"/>
      <c r="CZR155" s="5"/>
      <c r="CZS155" s="8"/>
      <c r="CZT155" s="10"/>
      <c r="CZU155" s="68"/>
      <c r="CZV155" s="20"/>
      <c r="CZW155" s="57"/>
      <c r="CZX155" s="21"/>
      <c r="CZY155" s="22"/>
      <c r="CZZ155" s="3"/>
      <c r="DAA155" s="5"/>
      <c r="DAB155" s="5"/>
      <c r="DAC155" s="8"/>
      <c r="DAD155" s="10"/>
      <c r="DAE155" s="68"/>
      <c r="DAF155" s="20"/>
      <c r="DAG155" s="57"/>
      <c r="DAH155" s="21"/>
      <c r="DAI155" s="22"/>
      <c r="DAJ155" s="3"/>
      <c r="DAK155" s="5"/>
      <c r="DAL155" s="5"/>
      <c r="DAM155" s="8"/>
      <c r="DAN155" s="10"/>
      <c r="DAO155" s="68"/>
      <c r="DAP155" s="20"/>
      <c r="DAQ155" s="57"/>
      <c r="DAR155" s="21"/>
      <c r="DAS155" s="22"/>
      <c r="DAT155" s="3"/>
      <c r="DAU155" s="5"/>
      <c r="DAV155" s="5"/>
      <c r="DAW155" s="8"/>
      <c r="DAX155" s="10"/>
      <c r="DAY155" s="68"/>
      <c r="DAZ155" s="20"/>
      <c r="DBA155" s="57"/>
      <c r="DBB155" s="21"/>
      <c r="DBC155" s="22"/>
      <c r="DBD155" s="3"/>
      <c r="DBE155" s="5"/>
      <c r="DBF155" s="5"/>
      <c r="DBG155" s="8"/>
      <c r="DBH155" s="10"/>
      <c r="DBI155" s="68"/>
      <c r="DBJ155" s="20"/>
      <c r="DBK155" s="57"/>
      <c r="DBL155" s="21"/>
      <c r="DBM155" s="22"/>
      <c r="DBN155" s="3"/>
      <c r="DBO155" s="5"/>
      <c r="DBP155" s="5"/>
      <c r="DBQ155" s="8"/>
      <c r="DBR155" s="10"/>
      <c r="DBS155" s="68"/>
      <c r="DBT155" s="20"/>
      <c r="DBU155" s="57"/>
      <c r="DBV155" s="21"/>
      <c r="DBW155" s="22"/>
      <c r="DBX155" s="3"/>
      <c r="DBY155" s="5"/>
      <c r="DBZ155" s="5"/>
      <c r="DCA155" s="8"/>
      <c r="DCB155" s="10"/>
      <c r="DCC155" s="68"/>
      <c r="DCD155" s="20"/>
      <c r="DCE155" s="57"/>
      <c r="DCF155" s="21"/>
      <c r="DCG155" s="22"/>
      <c r="DCH155" s="3"/>
      <c r="DCI155" s="5"/>
      <c r="DCJ155" s="5"/>
      <c r="DCK155" s="8"/>
      <c r="DCL155" s="10"/>
      <c r="DCM155" s="68"/>
      <c r="DCN155" s="20"/>
      <c r="DCO155" s="57"/>
      <c r="DCP155" s="21"/>
      <c r="DCQ155" s="22"/>
      <c r="DCR155" s="3"/>
      <c r="DCS155" s="5"/>
      <c r="DCT155" s="5"/>
      <c r="DCU155" s="8"/>
      <c r="DCV155" s="10"/>
      <c r="DCW155" s="68"/>
      <c r="DCX155" s="20"/>
      <c r="DCY155" s="57"/>
      <c r="DCZ155" s="21"/>
      <c r="DDA155" s="22"/>
      <c r="DDB155" s="3"/>
      <c r="DDC155" s="5"/>
      <c r="DDD155" s="5"/>
      <c r="DDE155" s="8"/>
      <c r="DDF155" s="10"/>
      <c r="DDG155" s="68"/>
      <c r="DDH155" s="20"/>
      <c r="DDI155" s="57"/>
      <c r="DDJ155" s="21"/>
      <c r="DDK155" s="22"/>
      <c r="DDL155" s="3"/>
      <c r="DDM155" s="5"/>
      <c r="DDN155" s="5"/>
      <c r="DDO155" s="8"/>
      <c r="DDP155" s="10"/>
      <c r="DDQ155" s="68"/>
      <c r="DDR155" s="20"/>
      <c r="DDS155" s="57"/>
      <c r="DDT155" s="21"/>
      <c r="DDU155" s="22"/>
      <c r="DDV155" s="3"/>
      <c r="DDW155" s="5"/>
      <c r="DDX155" s="5"/>
      <c r="DDY155" s="8"/>
      <c r="DDZ155" s="10"/>
      <c r="DEA155" s="68"/>
      <c r="DEB155" s="20"/>
      <c r="DEC155" s="57"/>
      <c r="DED155" s="21"/>
      <c r="DEE155" s="22"/>
      <c r="DEF155" s="3"/>
      <c r="DEG155" s="5"/>
      <c r="DEH155" s="5"/>
      <c r="DEI155" s="8"/>
      <c r="DEJ155" s="10"/>
      <c r="DEK155" s="68"/>
      <c r="DEL155" s="20"/>
      <c r="DEM155" s="57"/>
      <c r="DEN155" s="21"/>
      <c r="DEO155" s="22"/>
      <c r="DEP155" s="3"/>
      <c r="DEQ155" s="5"/>
      <c r="DER155" s="5"/>
      <c r="DES155" s="8"/>
      <c r="DET155" s="10"/>
      <c r="DEU155" s="68"/>
      <c r="DEV155" s="20"/>
      <c r="DEW155" s="57"/>
      <c r="DEX155" s="21"/>
      <c r="DEY155" s="22"/>
      <c r="DEZ155" s="3"/>
      <c r="DFA155" s="5"/>
      <c r="DFB155" s="5"/>
      <c r="DFC155" s="8"/>
      <c r="DFD155" s="10"/>
      <c r="DFE155" s="68"/>
      <c r="DFF155" s="20"/>
      <c r="DFG155" s="57"/>
      <c r="DFH155" s="21"/>
      <c r="DFI155" s="22"/>
      <c r="DFJ155" s="3"/>
      <c r="DFK155" s="5"/>
      <c r="DFL155" s="5"/>
      <c r="DFM155" s="8"/>
      <c r="DFN155" s="10"/>
      <c r="DFO155" s="68"/>
      <c r="DFP155" s="20"/>
      <c r="DFQ155" s="57"/>
      <c r="DFR155" s="21"/>
      <c r="DFS155" s="22"/>
      <c r="DFT155" s="3"/>
      <c r="DFU155" s="5"/>
      <c r="DFV155" s="5"/>
      <c r="DFW155" s="8"/>
      <c r="DFX155" s="10"/>
      <c r="DFY155" s="68"/>
      <c r="DFZ155" s="20"/>
      <c r="DGA155" s="57"/>
      <c r="DGB155" s="21"/>
      <c r="DGC155" s="22"/>
      <c r="DGD155" s="3"/>
      <c r="DGE155" s="5"/>
      <c r="DGF155" s="5"/>
      <c r="DGG155" s="8"/>
      <c r="DGH155" s="10"/>
      <c r="DGI155" s="68"/>
      <c r="DGJ155" s="20"/>
      <c r="DGK155" s="57"/>
      <c r="DGL155" s="21"/>
      <c r="DGM155" s="22"/>
      <c r="DGN155" s="3"/>
      <c r="DGO155" s="5"/>
      <c r="DGP155" s="5"/>
      <c r="DGQ155" s="8"/>
      <c r="DGR155" s="10"/>
      <c r="DGS155" s="68"/>
      <c r="DGT155" s="20"/>
      <c r="DGU155" s="57"/>
      <c r="DGV155" s="21"/>
      <c r="DGW155" s="22"/>
      <c r="DGX155" s="3"/>
      <c r="DGY155" s="5"/>
      <c r="DGZ155" s="5"/>
      <c r="DHA155" s="8"/>
      <c r="DHB155" s="10"/>
      <c r="DHC155" s="68"/>
      <c r="DHD155" s="20"/>
      <c r="DHE155" s="57"/>
      <c r="DHF155" s="21"/>
      <c r="DHG155" s="22"/>
      <c r="DHH155" s="3"/>
      <c r="DHI155" s="5"/>
      <c r="DHJ155" s="5"/>
      <c r="DHK155" s="8"/>
      <c r="DHL155" s="10"/>
      <c r="DHM155" s="68"/>
      <c r="DHN155" s="20"/>
      <c r="DHO155" s="57"/>
      <c r="DHP155" s="21"/>
      <c r="DHQ155" s="22"/>
      <c r="DHR155" s="3"/>
      <c r="DHS155" s="5"/>
      <c r="DHT155" s="5"/>
      <c r="DHU155" s="8"/>
      <c r="DHV155" s="10"/>
      <c r="DHW155" s="68"/>
      <c r="DHX155" s="20"/>
      <c r="DHY155" s="57"/>
      <c r="DHZ155" s="21"/>
      <c r="DIA155" s="22"/>
      <c r="DIB155" s="3"/>
      <c r="DIC155" s="5"/>
      <c r="DID155" s="5"/>
      <c r="DIE155" s="8"/>
      <c r="DIF155" s="10"/>
      <c r="DIG155" s="68"/>
      <c r="DIH155" s="20"/>
      <c r="DII155" s="57"/>
      <c r="DIJ155" s="21"/>
      <c r="DIK155" s="22"/>
      <c r="DIL155" s="3"/>
      <c r="DIM155" s="5"/>
      <c r="DIN155" s="5"/>
      <c r="DIO155" s="8"/>
      <c r="DIP155" s="10"/>
      <c r="DIQ155" s="68"/>
      <c r="DIR155" s="20"/>
      <c r="DIS155" s="57"/>
      <c r="DIT155" s="21"/>
      <c r="DIU155" s="22"/>
      <c r="DIV155" s="3"/>
      <c r="DIW155" s="5"/>
      <c r="DIX155" s="5"/>
      <c r="DIY155" s="8"/>
      <c r="DIZ155" s="10"/>
      <c r="DJA155" s="68"/>
      <c r="DJB155" s="20"/>
      <c r="DJC155" s="57"/>
      <c r="DJD155" s="21"/>
      <c r="DJE155" s="22"/>
      <c r="DJF155" s="3"/>
      <c r="DJG155" s="5"/>
      <c r="DJH155" s="5"/>
      <c r="DJI155" s="8"/>
      <c r="DJJ155" s="10"/>
      <c r="DJK155" s="68"/>
      <c r="DJL155" s="20"/>
      <c r="DJM155" s="57"/>
      <c r="DJN155" s="21"/>
      <c r="DJO155" s="22"/>
      <c r="DJP155" s="3"/>
      <c r="DJQ155" s="5"/>
      <c r="DJR155" s="5"/>
      <c r="DJS155" s="8"/>
      <c r="DJT155" s="10"/>
      <c r="DJU155" s="68"/>
      <c r="DJV155" s="20"/>
      <c r="DJW155" s="57"/>
      <c r="DJX155" s="21"/>
      <c r="DJY155" s="22"/>
      <c r="DJZ155" s="3"/>
      <c r="DKA155" s="5"/>
      <c r="DKB155" s="5"/>
      <c r="DKC155" s="8"/>
      <c r="DKD155" s="10"/>
      <c r="DKE155" s="68"/>
      <c r="DKF155" s="20"/>
      <c r="DKG155" s="57"/>
      <c r="DKH155" s="21"/>
      <c r="DKI155" s="22"/>
      <c r="DKJ155" s="3"/>
      <c r="DKK155" s="5"/>
      <c r="DKL155" s="5"/>
      <c r="DKM155" s="8"/>
      <c r="DKN155" s="10"/>
      <c r="DKO155" s="68"/>
      <c r="DKP155" s="20"/>
      <c r="DKQ155" s="57"/>
      <c r="DKR155" s="21"/>
      <c r="DKS155" s="22"/>
      <c r="DKT155" s="3"/>
      <c r="DKU155" s="5"/>
      <c r="DKV155" s="5"/>
      <c r="DKW155" s="8"/>
      <c r="DKX155" s="10"/>
      <c r="DKY155" s="68"/>
      <c r="DKZ155" s="20"/>
      <c r="DLA155" s="57"/>
      <c r="DLB155" s="21"/>
      <c r="DLC155" s="22"/>
      <c r="DLD155" s="3"/>
      <c r="DLE155" s="5"/>
      <c r="DLF155" s="5"/>
      <c r="DLG155" s="8"/>
      <c r="DLH155" s="10"/>
      <c r="DLI155" s="68"/>
      <c r="DLJ155" s="20"/>
      <c r="DLK155" s="57"/>
      <c r="DLL155" s="21"/>
      <c r="DLM155" s="22"/>
      <c r="DLN155" s="3"/>
      <c r="DLO155" s="5"/>
      <c r="DLP155" s="5"/>
      <c r="DLQ155" s="8"/>
      <c r="DLR155" s="10"/>
      <c r="DLS155" s="68"/>
      <c r="DLT155" s="20"/>
      <c r="DLU155" s="57"/>
      <c r="DLV155" s="21"/>
      <c r="DLW155" s="22"/>
      <c r="DLX155" s="3"/>
      <c r="DLY155" s="5"/>
      <c r="DLZ155" s="5"/>
      <c r="DMA155" s="8"/>
      <c r="DMB155" s="10"/>
      <c r="DMC155" s="68"/>
      <c r="DMD155" s="20"/>
      <c r="DME155" s="57"/>
      <c r="DMF155" s="21"/>
      <c r="DMG155" s="22"/>
      <c r="DMH155" s="3"/>
      <c r="DMI155" s="5"/>
      <c r="DMJ155" s="5"/>
      <c r="DMK155" s="8"/>
      <c r="DML155" s="10"/>
      <c r="DMM155" s="68"/>
      <c r="DMN155" s="20"/>
      <c r="DMO155" s="57"/>
      <c r="DMP155" s="21"/>
      <c r="DMQ155" s="22"/>
      <c r="DMR155" s="3"/>
      <c r="DMS155" s="5"/>
      <c r="DMT155" s="5"/>
      <c r="DMU155" s="8"/>
      <c r="DMV155" s="10"/>
      <c r="DMW155" s="68"/>
      <c r="DMX155" s="20"/>
      <c r="DMY155" s="57"/>
      <c r="DMZ155" s="21"/>
      <c r="DNA155" s="22"/>
      <c r="DNB155" s="3"/>
      <c r="DNC155" s="5"/>
      <c r="DND155" s="5"/>
      <c r="DNE155" s="8"/>
      <c r="DNF155" s="10"/>
      <c r="DNG155" s="68"/>
      <c r="DNH155" s="20"/>
      <c r="DNI155" s="57"/>
      <c r="DNJ155" s="21"/>
      <c r="DNK155" s="22"/>
      <c r="DNL155" s="3"/>
      <c r="DNM155" s="5"/>
      <c r="DNN155" s="5"/>
      <c r="DNO155" s="8"/>
      <c r="DNP155" s="10"/>
      <c r="DNQ155" s="68"/>
      <c r="DNR155" s="20"/>
      <c r="DNS155" s="57"/>
      <c r="DNT155" s="21"/>
      <c r="DNU155" s="22"/>
      <c r="DNV155" s="3"/>
      <c r="DNW155" s="5"/>
      <c r="DNX155" s="5"/>
      <c r="DNY155" s="8"/>
      <c r="DNZ155" s="10"/>
      <c r="DOA155" s="68"/>
      <c r="DOB155" s="20"/>
      <c r="DOC155" s="57"/>
      <c r="DOD155" s="21"/>
      <c r="DOE155" s="22"/>
      <c r="DOF155" s="3"/>
      <c r="DOG155" s="5"/>
      <c r="DOH155" s="5"/>
      <c r="DOI155" s="8"/>
      <c r="DOJ155" s="10"/>
      <c r="DOK155" s="68"/>
      <c r="DOL155" s="20"/>
      <c r="DOM155" s="57"/>
      <c r="DON155" s="21"/>
      <c r="DOO155" s="22"/>
      <c r="DOP155" s="3"/>
      <c r="DOQ155" s="5"/>
      <c r="DOR155" s="5"/>
      <c r="DOS155" s="8"/>
      <c r="DOT155" s="10"/>
      <c r="DOU155" s="68"/>
      <c r="DOV155" s="20"/>
      <c r="DOW155" s="57"/>
      <c r="DOX155" s="21"/>
      <c r="DOY155" s="22"/>
      <c r="DOZ155" s="3"/>
      <c r="DPA155" s="5"/>
      <c r="DPB155" s="5"/>
      <c r="DPC155" s="8"/>
      <c r="DPD155" s="10"/>
      <c r="DPE155" s="68"/>
      <c r="DPF155" s="20"/>
      <c r="DPG155" s="57"/>
      <c r="DPH155" s="21"/>
      <c r="DPI155" s="22"/>
      <c r="DPJ155" s="3"/>
      <c r="DPK155" s="5"/>
      <c r="DPL155" s="5"/>
      <c r="DPM155" s="8"/>
      <c r="DPN155" s="10"/>
      <c r="DPO155" s="68"/>
      <c r="DPP155" s="20"/>
      <c r="DPQ155" s="57"/>
      <c r="DPR155" s="21"/>
      <c r="DPS155" s="22"/>
      <c r="DPT155" s="3"/>
      <c r="DPU155" s="5"/>
      <c r="DPV155" s="5"/>
      <c r="DPW155" s="8"/>
      <c r="DPX155" s="10"/>
      <c r="DPY155" s="68"/>
      <c r="DPZ155" s="20"/>
      <c r="DQA155" s="57"/>
      <c r="DQB155" s="21"/>
      <c r="DQC155" s="22"/>
      <c r="DQD155" s="3"/>
      <c r="DQE155" s="5"/>
      <c r="DQF155" s="5"/>
      <c r="DQG155" s="8"/>
      <c r="DQH155" s="10"/>
      <c r="DQI155" s="68"/>
      <c r="DQJ155" s="20"/>
      <c r="DQK155" s="57"/>
      <c r="DQL155" s="21"/>
      <c r="DQM155" s="22"/>
      <c r="DQN155" s="3"/>
      <c r="DQO155" s="5"/>
      <c r="DQP155" s="5"/>
      <c r="DQQ155" s="8"/>
      <c r="DQR155" s="10"/>
      <c r="DQS155" s="68"/>
      <c r="DQT155" s="20"/>
      <c r="DQU155" s="57"/>
      <c r="DQV155" s="21"/>
      <c r="DQW155" s="22"/>
      <c r="DQX155" s="3"/>
      <c r="DQY155" s="5"/>
      <c r="DQZ155" s="5"/>
      <c r="DRA155" s="8"/>
      <c r="DRB155" s="10"/>
      <c r="DRC155" s="68"/>
      <c r="DRD155" s="20"/>
      <c r="DRE155" s="57"/>
      <c r="DRF155" s="21"/>
      <c r="DRG155" s="22"/>
      <c r="DRH155" s="3"/>
      <c r="DRI155" s="5"/>
      <c r="DRJ155" s="5"/>
      <c r="DRK155" s="8"/>
      <c r="DRL155" s="10"/>
      <c r="DRM155" s="68"/>
      <c r="DRN155" s="20"/>
      <c r="DRO155" s="57"/>
      <c r="DRP155" s="21"/>
      <c r="DRQ155" s="22"/>
      <c r="DRR155" s="3"/>
      <c r="DRS155" s="5"/>
      <c r="DRT155" s="5"/>
      <c r="DRU155" s="8"/>
      <c r="DRV155" s="10"/>
      <c r="DRW155" s="68"/>
      <c r="DRX155" s="20"/>
      <c r="DRY155" s="57"/>
      <c r="DRZ155" s="21"/>
      <c r="DSA155" s="22"/>
      <c r="DSB155" s="3"/>
      <c r="DSC155" s="5"/>
      <c r="DSD155" s="5"/>
      <c r="DSE155" s="8"/>
      <c r="DSF155" s="10"/>
      <c r="DSG155" s="68"/>
      <c r="DSH155" s="20"/>
      <c r="DSI155" s="57"/>
      <c r="DSJ155" s="21"/>
      <c r="DSK155" s="22"/>
      <c r="DSL155" s="3"/>
      <c r="DSM155" s="5"/>
      <c r="DSN155" s="5"/>
      <c r="DSO155" s="8"/>
      <c r="DSP155" s="10"/>
      <c r="DSQ155" s="68"/>
      <c r="DSR155" s="20"/>
      <c r="DSS155" s="57"/>
      <c r="DST155" s="21"/>
      <c r="DSU155" s="22"/>
      <c r="DSV155" s="3"/>
      <c r="DSW155" s="5"/>
      <c r="DSX155" s="5"/>
      <c r="DSY155" s="8"/>
      <c r="DSZ155" s="10"/>
      <c r="DTA155" s="68"/>
      <c r="DTB155" s="20"/>
      <c r="DTC155" s="57"/>
      <c r="DTD155" s="21"/>
      <c r="DTE155" s="22"/>
      <c r="DTF155" s="3"/>
      <c r="DTG155" s="5"/>
      <c r="DTH155" s="5"/>
      <c r="DTI155" s="8"/>
      <c r="DTJ155" s="10"/>
      <c r="DTK155" s="68"/>
      <c r="DTL155" s="20"/>
      <c r="DTM155" s="57"/>
      <c r="DTN155" s="21"/>
      <c r="DTO155" s="22"/>
      <c r="DTP155" s="3"/>
      <c r="DTQ155" s="5"/>
      <c r="DTR155" s="5"/>
      <c r="DTS155" s="8"/>
      <c r="DTT155" s="10"/>
      <c r="DTU155" s="68"/>
      <c r="DTV155" s="20"/>
      <c r="DTW155" s="57"/>
      <c r="DTX155" s="21"/>
      <c r="DTY155" s="22"/>
      <c r="DTZ155" s="3"/>
      <c r="DUA155" s="5"/>
      <c r="DUB155" s="5"/>
      <c r="DUC155" s="8"/>
      <c r="DUD155" s="10"/>
      <c r="DUE155" s="68"/>
      <c r="DUF155" s="20"/>
      <c r="DUG155" s="57"/>
      <c r="DUH155" s="21"/>
      <c r="DUI155" s="22"/>
      <c r="DUJ155" s="3"/>
      <c r="DUK155" s="5"/>
      <c r="DUL155" s="5"/>
      <c r="DUM155" s="8"/>
      <c r="DUN155" s="10"/>
      <c r="DUO155" s="68"/>
      <c r="DUP155" s="20"/>
      <c r="DUQ155" s="57"/>
      <c r="DUR155" s="21"/>
      <c r="DUS155" s="22"/>
      <c r="DUT155" s="3"/>
      <c r="DUU155" s="5"/>
      <c r="DUV155" s="5"/>
      <c r="DUW155" s="8"/>
      <c r="DUX155" s="10"/>
      <c r="DUY155" s="68"/>
      <c r="DUZ155" s="20"/>
      <c r="DVA155" s="57"/>
      <c r="DVB155" s="21"/>
      <c r="DVC155" s="22"/>
      <c r="DVD155" s="3"/>
      <c r="DVE155" s="5"/>
      <c r="DVF155" s="5"/>
      <c r="DVG155" s="8"/>
      <c r="DVH155" s="10"/>
      <c r="DVI155" s="68"/>
      <c r="DVJ155" s="20"/>
      <c r="DVK155" s="57"/>
      <c r="DVL155" s="21"/>
      <c r="DVM155" s="22"/>
      <c r="DVN155" s="3"/>
      <c r="DVO155" s="5"/>
      <c r="DVP155" s="5"/>
      <c r="DVQ155" s="8"/>
      <c r="DVR155" s="10"/>
      <c r="DVS155" s="68"/>
      <c r="DVT155" s="20"/>
      <c r="DVU155" s="57"/>
      <c r="DVV155" s="21"/>
      <c r="DVW155" s="22"/>
      <c r="DVX155" s="3"/>
      <c r="DVY155" s="5"/>
      <c r="DVZ155" s="5"/>
      <c r="DWA155" s="8"/>
      <c r="DWB155" s="10"/>
      <c r="DWC155" s="68"/>
      <c r="DWD155" s="20"/>
      <c r="DWE155" s="57"/>
      <c r="DWF155" s="21"/>
      <c r="DWG155" s="22"/>
      <c r="DWH155" s="3"/>
      <c r="DWI155" s="5"/>
      <c r="DWJ155" s="5"/>
      <c r="DWK155" s="8"/>
      <c r="DWL155" s="10"/>
      <c r="DWM155" s="68"/>
      <c r="DWN155" s="20"/>
      <c r="DWO155" s="57"/>
      <c r="DWP155" s="21"/>
      <c r="DWQ155" s="22"/>
      <c r="DWR155" s="3"/>
      <c r="DWS155" s="5"/>
      <c r="DWT155" s="5"/>
      <c r="DWU155" s="8"/>
      <c r="DWV155" s="10"/>
      <c r="DWW155" s="68"/>
      <c r="DWX155" s="20"/>
      <c r="DWY155" s="57"/>
      <c r="DWZ155" s="21"/>
      <c r="DXA155" s="22"/>
      <c r="DXB155" s="3"/>
      <c r="DXC155" s="5"/>
      <c r="DXD155" s="5"/>
      <c r="DXE155" s="8"/>
      <c r="DXF155" s="10"/>
      <c r="DXG155" s="68"/>
      <c r="DXH155" s="20"/>
      <c r="DXI155" s="57"/>
      <c r="DXJ155" s="21"/>
      <c r="DXK155" s="22"/>
      <c r="DXL155" s="3"/>
      <c r="DXM155" s="5"/>
      <c r="DXN155" s="5"/>
      <c r="DXO155" s="8"/>
      <c r="DXP155" s="10"/>
      <c r="DXQ155" s="68"/>
      <c r="DXR155" s="20"/>
      <c r="DXS155" s="57"/>
      <c r="DXT155" s="21"/>
      <c r="DXU155" s="22"/>
      <c r="DXV155" s="3"/>
      <c r="DXW155" s="5"/>
      <c r="DXX155" s="5"/>
      <c r="DXY155" s="8"/>
      <c r="DXZ155" s="10"/>
      <c r="DYA155" s="68"/>
      <c r="DYB155" s="20"/>
      <c r="DYC155" s="57"/>
      <c r="DYD155" s="21"/>
      <c r="DYE155" s="22"/>
      <c r="DYF155" s="3"/>
      <c r="DYG155" s="5"/>
      <c r="DYH155" s="5"/>
      <c r="DYI155" s="8"/>
      <c r="DYJ155" s="10"/>
      <c r="DYK155" s="68"/>
      <c r="DYL155" s="20"/>
      <c r="DYM155" s="57"/>
      <c r="DYN155" s="21"/>
      <c r="DYO155" s="22"/>
      <c r="DYP155" s="3"/>
      <c r="DYQ155" s="5"/>
      <c r="DYR155" s="5"/>
      <c r="DYS155" s="8"/>
      <c r="DYT155" s="10"/>
      <c r="DYU155" s="68"/>
      <c r="DYV155" s="20"/>
      <c r="DYW155" s="57"/>
      <c r="DYX155" s="21"/>
      <c r="DYY155" s="22"/>
      <c r="DYZ155" s="3"/>
      <c r="DZA155" s="5"/>
      <c r="DZB155" s="5"/>
      <c r="DZC155" s="8"/>
      <c r="DZD155" s="10"/>
      <c r="DZE155" s="68"/>
      <c r="DZF155" s="20"/>
      <c r="DZG155" s="57"/>
      <c r="DZH155" s="21"/>
      <c r="DZI155" s="22"/>
      <c r="DZJ155" s="3"/>
      <c r="DZK155" s="5"/>
      <c r="DZL155" s="5"/>
      <c r="DZM155" s="8"/>
      <c r="DZN155" s="10"/>
      <c r="DZO155" s="68"/>
      <c r="DZP155" s="20"/>
      <c r="DZQ155" s="57"/>
      <c r="DZR155" s="21"/>
      <c r="DZS155" s="22"/>
      <c r="DZT155" s="3"/>
      <c r="DZU155" s="5"/>
      <c r="DZV155" s="5"/>
      <c r="DZW155" s="8"/>
      <c r="DZX155" s="10"/>
      <c r="DZY155" s="68"/>
      <c r="DZZ155" s="20"/>
      <c r="EAA155" s="57"/>
      <c r="EAB155" s="21"/>
      <c r="EAC155" s="22"/>
      <c r="EAD155" s="3"/>
      <c r="EAE155" s="5"/>
      <c r="EAF155" s="5"/>
      <c r="EAG155" s="8"/>
      <c r="EAH155" s="10"/>
      <c r="EAI155" s="68"/>
      <c r="EAJ155" s="20"/>
      <c r="EAK155" s="57"/>
      <c r="EAL155" s="21"/>
      <c r="EAM155" s="22"/>
      <c r="EAN155" s="3"/>
      <c r="EAO155" s="5"/>
      <c r="EAP155" s="5"/>
      <c r="EAQ155" s="8"/>
      <c r="EAR155" s="10"/>
      <c r="EAS155" s="68"/>
      <c r="EAT155" s="20"/>
      <c r="EAU155" s="57"/>
      <c r="EAV155" s="21"/>
      <c r="EAW155" s="22"/>
      <c r="EAX155" s="3"/>
      <c r="EAY155" s="5"/>
      <c r="EAZ155" s="5"/>
      <c r="EBA155" s="8"/>
      <c r="EBB155" s="10"/>
      <c r="EBC155" s="68"/>
      <c r="EBD155" s="20"/>
      <c r="EBE155" s="57"/>
      <c r="EBF155" s="21"/>
      <c r="EBG155" s="22"/>
      <c r="EBH155" s="3"/>
      <c r="EBI155" s="5"/>
      <c r="EBJ155" s="5"/>
      <c r="EBK155" s="8"/>
      <c r="EBL155" s="10"/>
      <c r="EBM155" s="68"/>
      <c r="EBN155" s="20"/>
      <c r="EBO155" s="57"/>
      <c r="EBP155" s="21"/>
      <c r="EBQ155" s="22"/>
      <c r="EBR155" s="3"/>
      <c r="EBS155" s="5"/>
      <c r="EBT155" s="5"/>
      <c r="EBU155" s="8"/>
      <c r="EBV155" s="10"/>
      <c r="EBW155" s="68"/>
      <c r="EBX155" s="20"/>
      <c r="EBY155" s="57"/>
      <c r="EBZ155" s="21"/>
      <c r="ECA155" s="22"/>
      <c r="ECB155" s="3"/>
      <c r="ECC155" s="5"/>
      <c r="ECD155" s="5"/>
      <c r="ECE155" s="8"/>
      <c r="ECF155" s="10"/>
      <c r="ECG155" s="68"/>
      <c r="ECH155" s="20"/>
      <c r="ECI155" s="57"/>
      <c r="ECJ155" s="21"/>
      <c r="ECK155" s="22"/>
      <c r="ECL155" s="3"/>
      <c r="ECM155" s="5"/>
      <c r="ECN155" s="5"/>
      <c r="ECO155" s="8"/>
      <c r="ECP155" s="10"/>
      <c r="ECQ155" s="68"/>
      <c r="ECR155" s="20"/>
      <c r="ECS155" s="57"/>
      <c r="ECT155" s="21"/>
      <c r="ECU155" s="22"/>
      <c r="ECV155" s="3"/>
      <c r="ECW155" s="5"/>
      <c r="ECX155" s="5"/>
      <c r="ECY155" s="8"/>
      <c r="ECZ155" s="10"/>
      <c r="EDA155" s="68"/>
      <c r="EDB155" s="20"/>
      <c r="EDC155" s="57"/>
      <c r="EDD155" s="21"/>
      <c r="EDE155" s="22"/>
      <c r="EDF155" s="3"/>
      <c r="EDG155" s="5"/>
      <c r="EDH155" s="5"/>
      <c r="EDI155" s="8"/>
      <c r="EDJ155" s="10"/>
      <c r="EDK155" s="68"/>
      <c r="EDL155" s="20"/>
      <c r="EDM155" s="57"/>
      <c r="EDN155" s="21"/>
      <c r="EDO155" s="22"/>
      <c r="EDP155" s="3"/>
      <c r="EDQ155" s="5"/>
      <c r="EDR155" s="5"/>
      <c r="EDS155" s="8"/>
      <c r="EDT155" s="10"/>
      <c r="EDU155" s="68"/>
      <c r="EDV155" s="20"/>
      <c r="EDW155" s="57"/>
      <c r="EDX155" s="21"/>
      <c r="EDY155" s="22"/>
      <c r="EDZ155" s="3"/>
      <c r="EEA155" s="5"/>
      <c r="EEB155" s="5"/>
      <c r="EEC155" s="8"/>
      <c r="EED155" s="10"/>
      <c r="EEE155" s="68"/>
      <c r="EEF155" s="20"/>
      <c r="EEG155" s="57"/>
      <c r="EEH155" s="21"/>
      <c r="EEI155" s="22"/>
      <c r="EEJ155" s="3"/>
      <c r="EEK155" s="5"/>
      <c r="EEL155" s="5"/>
      <c r="EEM155" s="8"/>
      <c r="EEN155" s="10"/>
      <c r="EEO155" s="68"/>
      <c r="EEP155" s="20"/>
      <c r="EEQ155" s="57"/>
      <c r="EER155" s="21"/>
      <c r="EES155" s="22"/>
      <c r="EET155" s="3"/>
      <c r="EEU155" s="5"/>
      <c r="EEV155" s="5"/>
      <c r="EEW155" s="8"/>
      <c r="EEX155" s="10"/>
      <c r="EEY155" s="68"/>
      <c r="EEZ155" s="20"/>
      <c r="EFA155" s="57"/>
      <c r="EFB155" s="21"/>
      <c r="EFC155" s="22"/>
      <c r="EFD155" s="3"/>
      <c r="EFE155" s="5"/>
      <c r="EFF155" s="5"/>
      <c r="EFG155" s="8"/>
      <c r="EFH155" s="10"/>
      <c r="EFI155" s="68"/>
      <c r="EFJ155" s="20"/>
      <c r="EFK155" s="57"/>
      <c r="EFL155" s="21"/>
      <c r="EFM155" s="22"/>
      <c r="EFN155" s="3"/>
      <c r="EFO155" s="5"/>
      <c r="EFP155" s="5"/>
      <c r="EFQ155" s="8"/>
      <c r="EFR155" s="10"/>
      <c r="EFS155" s="68"/>
      <c r="EFT155" s="20"/>
      <c r="EFU155" s="57"/>
      <c r="EFV155" s="21"/>
      <c r="EFW155" s="22"/>
      <c r="EFX155" s="3"/>
      <c r="EFY155" s="5"/>
      <c r="EFZ155" s="5"/>
      <c r="EGA155" s="8"/>
      <c r="EGB155" s="10"/>
      <c r="EGC155" s="68"/>
      <c r="EGD155" s="20"/>
      <c r="EGE155" s="57"/>
      <c r="EGF155" s="21"/>
      <c r="EGG155" s="22"/>
      <c r="EGH155" s="3"/>
      <c r="EGI155" s="5"/>
      <c r="EGJ155" s="5"/>
      <c r="EGK155" s="8"/>
      <c r="EGL155" s="10"/>
      <c r="EGM155" s="68"/>
      <c r="EGN155" s="20"/>
      <c r="EGO155" s="57"/>
      <c r="EGP155" s="21"/>
      <c r="EGQ155" s="22"/>
      <c r="EGR155" s="3"/>
      <c r="EGS155" s="5"/>
      <c r="EGT155" s="5"/>
      <c r="EGU155" s="8"/>
      <c r="EGV155" s="10"/>
      <c r="EGW155" s="68"/>
      <c r="EGX155" s="20"/>
      <c r="EGY155" s="57"/>
      <c r="EGZ155" s="21"/>
      <c r="EHA155" s="22"/>
      <c r="EHB155" s="3"/>
      <c r="EHC155" s="5"/>
      <c r="EHD155" s="5"/>
      <c r="EHE155" s="8"/>
      <c r="EHF155" s="10"/>
      <c r="EHG155" s="68"/>
      <c r="EHH155" s="20"/>
      <c r="EHI155" s="57"/>
      <c r="EHJ155" s="21"/>
      <c r="EHK155" s="22"/>
      <c r="EHL155" s="3"/>
      <c r="EHM155" s="5"/>
      <c r="EHN155" s="5"/>
      <c r="EHO155" s="8"/>
      <c r="EHP155" s="10"/>
      <c r="EHQ155" s="68"/>
      <c r="EHR155" s="20"/>
      <c r="EHS155" s="57"/>
      <c r="EHT155" s="21"/>
      <c r="EHU155" s="22"/>
      <c r="EHV155" s="3"/>
      <c r="EHW155" s="5"/>
      <c r="EHX155" s="5"/>
      <c r="EHY155" s="8"/>
      <c r="EHZ155" s="10"/>
      <c r="EIA155" s="68"/>
      <c r="EIB155" s="20"/>
      <c r="EIC155" s="57"/>
      <c r="EID155" s="21"/>
      <c r="EIE155" s="22"/>
      <c r="EIF155" s="3"/>
      <c r="EIG155" s="5"/>
      <c r="EIH155" s="5"/>
      <c r="EII155" s="8"/>
      <c r="EIJ155" s="10"/>
      <c r="EIK155" s="68"/>
      <c r="EIL155" s="20"/>
      <c r="EIM155" s="57"/>
      <c r="EIN155" s="21"/>
      <c r="EIO155" s="22"/>
      <c r="EIP155" s="3"/>
      <c r="EIQ155" s="5"/>
      <c r="EIR155" s="5"/>
      <c r="EIS155" s="8"/>
      <c r="EIT155" s="10"/>
      <c r="EIU155" s="68"/>
      <c r="EIV155" s="20"/>
      <c r="EIW155" s="57"/>
      <c r="EIX155" s="21"/>
      <c r="EIY155" s="22"/>
      <c r="EIZ155" s="3"/>
      <c r="EJA155" s="5"/>
      <c r="EJB155" s="5"/>
      <c r="EJC155" s="8"/>
      <c r="EJD155" s="10"/>
      <c r="EJE155" s="68"/>
      <c r="EJF155" s="20"/>
      <c r="EJG155" s="57"/>
      <c r="EJH155" s="21"/>
      <c r="EJI155" s="22"/>
      <c r="EJJ155" s="3"/>
      <c r="EJK155" s="5"/>
      <c r="EJL155" s="5"/>
      <c r="EJM155" s="8"/>
      <c r="EJN155" s="10"/>
      <c r="EJO155" s="68"/>
      <c r="EJP155" s="20"/>
      <c r="EJQ155" s="57"/>
      <c r="EJR155" s="21"/>
      <c r="EJS155" s="22"/>
      <c r="EJT155" s="3"/>
      <c r="EJU155" s="5"/>
      <c r="EJV155" s="5"/>
      <c r="EJW155" s="8"/>
      <c r="EJX155" s="10"/>
      <c r="EJY155" s="68"/>
      <c r="EJZ155" s="20"/>
      <c r="EKA155" s="57"/>
      <c r="EKB155" s="21"/>
      <c r="EKC155" s="22"/>
      <c r="EKD155" s="3"/>
      <c r="EKE155" s="5"/>
      <c r="EKF155" s="5"/>
      <c r="EKG155" s="8"/>
      <c r="EKH155" s="10"/>
      <c r="EKI155" s="68"/>
      <c r="EKJ155" s="20"/>
      <c r="EKK155" s="57"/>
      <c r="EKL155" s="21"/>
      <c r="EKM155" s="22"/>
      <c r="EKN155" s="3"/>
      <c r="EKO155" s="5"/>
      <c r="EKP155" s="5"/>
      <c r="EKQ155" s="8"/>
      <c r="EKR155" s="10"/>
      <c r="EKS155" s="68"/>
      <c r="EKT155" s="20"/>
      <c r="EKU155" s="57"/>
      <c r="EKV155" s="21"/>
      <c r="EKW155" s="22"/>
      <c r="EKX155" s="3"/>
      <c r="EKY155" s="5"/>
      <c r="EKZ155" s="5"/>
      <c r="ELA155" s="8"/>
      <c r="ELB155" s="10"/>
      <c r="ELC155" s="68"/>
      <c r="ELD155" s="20"/>
      <c r="ELE155" s="57"/>
      <c r="ELF155" s="21"/>
      <c r="ELG155" s="22"/>
      <c r="ELH155" s="3"/>
      <c r="ELI155" s="5"/>
      <c r="ELJ155" s="5"/>
      <c r="ELK155" s="8"/>
      <c r="ELL155" s="10"/>
      <c r="ELM155" s="68"/>
      <c r="ELN155" s="20"/>
      <c r="ELO155" s="57"/>
      <c r="ELP155" s="21"/>
      <c r="ELQ155" s="22"/>
      <c r="ELR155" s="3"/>
      <c r="ELS155" s="5"/>
      <c r="ELT155" s="5"/>
      <c r="ELU155" s="8"/>
      <c r="ELV155" s="10"/>
      <c r="ELW155" s="68"/>
      <c r="ELX155" s="20"/>
      <c r="ELY155" s="57"/>
      <c r="ELZ155" s="21"/>
      <c r="EMA155" s="22"/>
      <c r="EMB155" s="3"/>
      <c r="EMC155" s="5"/>
      <c r="EMD155" s="5"/>
      <c r="EME155" s="8"/>
      <c r="EMF155" s="10"/>
      <c r="EMG155" s="68"/>
      <c r="EMH155" s="20"/>
      <c r="EMI155" s="57"/>
      <c r="EMJ155" s="21"/>
      <c r="EMK155" s="22"/>
      <c r="EML155" s="3"/>
      <c r="EMM155" s="5"/>
      <c r="EMN155" s="5"/>
      <c r="EMO155" s="8"/>
      <c r="EMP155" s="10"/>
      <c r="EMQ155" s="68"/>
      <c r="EMR155" s="20"/>
      <c r="EMS155" s="57"/>
      <c r="EMT155" s="21"/>
      <c r="EMU155" s="22"/>
      <c r="EMV155" s="3"/>
      <c r="EMW155" s="5"/>
      <c r="EMX155" s="5"/>
      <c r="EMY155" s="8"/>
      <c r="EMZ155" s="10"/>
      <c r="ENA155" s="68"/>
      <c r="ENB155" s="20"/>
      <c r="ENC155" s="57"/>
      <c r="END155" s="21"/>
      <c r="ENE155" s="22"/>
      <c r="ENF155" s="3"/>
      <c r="ENG155" s="5"/>
      <c r="ENH155" s="5"/>
      <c r="ENI155" s="8"/>
      <c r="ENJ155" s="10"/>
      <c r="ENK155" s="68"/>
      <c r="ENL155" s="20"/>
      <c r="ENM155" s="57"/>
      <c r="ENN155" s="21"/>
      <c r="ENO155" s="22"/>
      <c r="ENP155" s="3"/>
      <c r="ENQ155" s="5"/>
      <c r="ENR155" s="5"/>
      <c r="ENS155" s="8"/>
      <c r="ENT155" s="10"/>
      <c r="ENU155" s="68"/>
      <c r="ENV155" s="20"/>
      <c r="ENW155" s="57"/>
      <c r="ENX155" s="21"/>
      <c r="ENY155" s="22"/>
      <c r="ENZ155" s="3"/>
      <c r="EOA155" s="5"/>
      <c r="EOB155" s="5"/>
      <c r="EOC155" s="8"/>
      <c r="EOD155" s="10"/>
      <c r="EOE155" s="68"/>
      <c r="EOF155" s="20"/>
      <c r="EOG155" s="57"/>
      <c r="EOH155" s="21"/>
      <c r="EOI155" s="22"/>
      <c r="EOJ155" s="3"/>
      <c r="EOK155" s="5"/>
      <c r="EOL155" s="5"/>
      <c r="EOM155" s="8"/>
      <c r="EON155" s="10"/>
      <c r="EOO155" s="68"/>
      <c r="EOP155" s="20"/>
      <c r="EOQ155" s="57"/>
      <c r="EOR155" s="21"/>
      <c r="EOS155" s="22"/>
      <c r="EOT155" s="3"/>
      <c r="EOU155" s="5"/>
      <c r="EOV155" s="5"/>
      <c r="EOW155" s="8"/>
      <c r="EOX155" s="10"/>
      <c r="EOY155" s="68"/>
      <c r="EOZ155" s="20"/>
      <c r="EPA155" s="57"/>
      <c r="EPB155" s="21"/>
      <c r="EPC155" s="22"/>
      <c r="EPD155" s="3"/>
      <c r="EPE155" s="5"/>
      <c r="EPF155" s="5"/>
      <c r="EPG155" s="8"/>
      <c r="EPH155" s="10"/>
      <c r="EPI155" s="68"/>
      <c r="EPJ155" s="20"/>
      <c r="EPK155" s="57"/>
      <c r="EPL155" s="21"/>
      <c r="EPM155" s="22"/>
      <c r="EPN155" s="3"/>
      <c r="EPO155" s="5"/>
      <c r="EPP155" s="5"/>
      <c r="EPQ155" s="8"/>
      <c r="EPR155" s="10"/>
      <c r="EPS155" s="68"/>
      <c r="EPT155" s="20"/>
      <c r="EPU155" s="57"/>
      <c r="EPV155" s="21"/>
      <c r="EPW155" s="22"/>
      <c r="EPX155" s="3"/>
      <c r="EPY155" s="5"/>
      <c r="EPZ155" s="5"/>
      <c r="EQA155" s="8"/>
      <c r="EQB155" s="10"/>
      <c r="EQC155" s="68"/>
      <c r="EQD155" s="20"/>
      <c r="EQE155" s="57"/>
      <c r="EQF155" s="21"/>
      <c r="EQG155" s="22"/>
      <c r="EQH155" s="3"/>
      <c r="EQI155" s="5"/>
      <c r="EQJ155" s="5"/>
      <c r="EQK155" s="8"/>
      <c r="EQL155" s="10"/>
      <c r="EQM155" s="68"/>
      <c r="EQN155" s="20"/>
      <c r="EQO155" s="57"/>
      <c r="EQP155" s="21"/>
      <c r="EQQ155" s="22"/>
      <c r="EQR155" s="3"/>
      <c r="EQS155" s="5"/>
      <c r="EQT155" s="5"/>
      <c r="EQU155" s="8"/>
      <c r="EQV155" s="10"/>
      <c r="EQW155" s="68"/>
      <c r="EQX155" s="20"/>
      <c r="EQY155" s="57"/>
      <c r="EQZ155" s="21"/>
      <c r="ERA155" s="22"/>
      <c r="ERB155" s="3"/>
      <c r="ERC155" s="5"/>
      <c r="ERD155" s="5"/>
      <c r="ERE155" s="8"/>
      <c r="ERF155" s="10"/>
      <c r="ERG155" s="68"/>
      <c r="ERH155" s="20"/>
      <c r="ERI155" s="57"/>
      <c r="ERJ155" s="21"/>
      <c r="ERK155" s="22"/>
      <c r="ERL155" s="3"/>
      <c r="ERM155" s="5"/>
      <c r="ERN155" s="5"/>
      <c r="ERO155" s="8"/>
      <c r="ERP155" s="10"/>
      <c r="ERQ155" s="68"/>
      <c r="ERR155" s="20"/>
      <c r="ERS155" s="57"/>
      <c r="ERT155" s="21"/>
      <c r="ERU155" s="22"/>
      <c r="ERV155" s="3"/>
      <c r="ERW155" s="5"/>
      <c r="ERX155" s="5"/>
      <c r="ERY155" s="8"/>
      <c r="ERZ155" s="10"/>
      <c r="ESA155" s="68"/>
      <c r="ESB155" s="20"/>
      <c r="ESC155" s="57"/>
      <c r="ESD155" s="21"/>
      <c r="ESE155" s="22"/>
      <c r="ESF155" s="3"/>
      <c r="ESG155" s="5"/>
      <c r="ESH155" s="5"/>
      <c r="ESI155" s="8"/>
      <c r="ESJ155" s="10"/>
      <c r="ESK155" s="68"/>
      <c r="ESL155" s="20"/>
      <c r="ESM155" s="57"/>
      <c r="ESN155" s="21"/>
      <c r="ESO155" s="22"/>
      <c r="ESP155" s="3"/>
      <c r="ESQ155" s="5"/>
      <c r="ESR155" s="5"/>
      <c r="ESS155" s="8"/>
      <c r="EST155" s="10"/>
      <c r="ESU155" s="68"/>
      <c r="ESV155" s="20"/>
      <c r="ESW155" s="57"/>
      <c r="ESX155" s="21"/>
      <c r="ESY155" s="22"/>
      <c r="ESZ155" s="3"/>
      <c r="ETA155" s="5"/>
      <c r="ETB155" s="5"/>
      <c r="ETC155" s="8"/>
      <c r="ETD155" s="10"/>
      <c r="ETE155" s="68"/>
      <c r="ETF155" s="20"/>
      <c r="ETG155" s="57"/>
      <c r="ETH155" s="21"/>
      <c r="ETI155" s="22"/>
      <c r="ETJ155" s="3"/>
      <c r="ETK155" s="5"/>
      <c r="ETL155" s="5"/>
      <c r="ETM155" s="8"/>
      <c r="ETN155" s="10"/>
      <c r="ETO155" s="68"/>
      <c r="ETP155" s="20"/>
      <c r="ETQ155" s="57"/>
      <c r="ETR155" s="21"/>
      <c r="ETS155" s="22"/>
      <c r="ETT155" s="3"/>
      <c r="ETU155" s="5"/>
      <c r="ETV155" s="5"/>
      <c r="ETW155" s="8"/>
      <c r="ETX155" s="10"/>
      <c r="ETY155" s="68"/>
      <c r="ETZ155" s="20"/>
      <c r="EUA155" s="57"/>
      <c r="EUB155" s="21"/>
      <c r="EUC155" s="22"/>
      <c r="EUD155" s="3"/>
      <c r="EUE155" s="5"/>
      <c r="EUF155" s="5"/>
      <c r="EUG155" s="8"/>
      <c r="EUH155" s="10"/>
      <c r="EUI155" s="68"/>
      <c r="EUJ155" s="20"/>
      <c r="EUK155" s="57"/>
      <c r="EUL155" s="21"/>
      <c r="EUM155" s="22"/>
      <c r="EUN155" s="3"/>
      <c r="EUO155" s="5"/>
      <c r="EUP155" s="5"/>
      <c r="EUQ155" s="8"/>
      <c r="EUR155" s="10"/>
      <c r="EUS155" s="68"/>
      <c r="EUT155" s="20"/>
      <c r="EUU155" s="57"/>
      <c r="EUV155" s="21"/>
      <c r="EUW155" s="22"/>
      <c r="EUX155" s="3"/>
      <c r="EUY155" s="5"/>
      <c r="EUZ155" s="5"/>
      <c r="EVA155" s="8"/>
      <c r="EVB155" s="10"/>
      <c r="EVC155" s="68"/>
      <c r="EVD155" s="20"/>
      <c r="EVE155" s="57"/>
      <c r="EVF155" s="21"/>
      <c r="EVG155" s="22"/>
      <c r="EVH155" s="3"/>
      <c r="EVI155" s="5"/>
      <c r="EVJ155" s="5"/>
      <c r="EVK155" s="8"/>
      <c r="EVL155" s="10"/>
      <c r="EVM155" s="68"/>
      <c r="EVN155" s="20"/>
      <c r="EVO155" s="57"/>
      <c r="EVP155" s="21"/>
      <c r="EVQ155" s="22"/>
      <c r="EVR155" s="3"/>
      <c r="EVS155" s="5"/>
      <c r="EVT155" s="5"/>
      <c r="EVU155" s="8"/>
      <c r="EVV155" s="10"/>
      <c r="EVW155" s="68"/>
      <c r="EVX155" s="20"/>
      <c r="EVY155" s="57"/>
      <c r="EVZ155" s="21"/>
      <c r="EWA155" s="22"/>
      <c r="EWB155" s="3"/>
      <c r="EWC155" s="5"/>
      <c r="EWD155" s="5"/>
      <c r="EWE155" s="8"/>
      <c r="EWF155" s="10"/>
      <c r="EWG155" s="68"/>
      <c r="EWH155" s="20"/>
      <c r="EWI155" s="57"/>
      <c r="EWJ155" s="21"/>
      <c r="EWK155" s="22"/>
      <c r="EWL155" s="3"/>
      <c r="EWM155" s="5"/>
      <c r="EWN155" s="5"/>
      <c r="EWO155" s="8"/>
      <c r="EWP155" s="10"/>
      <c r="EWQ155" s="68"/>
      <c r="EWR155" s="20"/>
      <c r="EWS155" s="57"/>
      <c r="EWT155" s="21"/>
      <c r="EWU155" s="22"/>
      <c r="EWV155" s="3"/>
      <c r="EWW155" s="5"/>
      <c r="EWX155" s="5"/>
      <c r="EWY155" s="8"/>
      <c r="EWZ155" s="10"/>
      <c r="EXA155" s="68"/>
      <c r="EXB155" s="20"/>
      <c r="EXC155" s="57"/>
      <c r="EXD155" s="21"/>
      <c r="EXE155" s="22"/>
      <c r="EXF155" s="3"/>
      <c r="EXG155" s="5"/>
      <c r="EXH155" s="5"/>
      <c r="EXI155" s="8"/>
      <c r="EXJ155" s="10"/>
      <c r="EXK155" s="68"/>
      <c r="EXL155" s="20"/>
      <c r="EXM155" s="57"/>
      <c r="EXN155" s="21"/>
      <c r="EXO155" s="22"/>
      <c r="EXP155" s="3"/>
      <c r="EXQ155" s="5"/>
      <c r="EXR155" s="5"/>
      <c r="EXS155" s="8"/>
      <c r="EXT155" s="10"/>
      <c r="EXU155" s="68"/>
      <c r="EXV155" s="20"/>
      <c r="EXW155" s="57"/>
      <c r="EXX155" s="21"/>
      <c r="EXY155" s="22"/>
      <c r="EXZ155" s="3"/>
      <c r="EYA155" s="5"/>
      <c r="EYB155" s="5"/>
      <c r="EYC155" s="8"/>
      <c r="EYD155" s="10"/>
      <c r="EYE155" s="68"/>
      <c r="EYF155" s="20"/>
      <c r="EYG155" s="57"/>
      <c r="EYH155" s="21"/>
      <c r="EYI155" s="22"/>
      <c r="EYJ155" s="3"/>
      <c r="EYK155" s="5"/>
      <c r="EYL155" s="5"/>
      <c r="EYM155" s="8"/>
      <c r="EYN155" s="10"/>
      <c r="EYO155" s="68"/>
      <c r="EYP155" s="20"/>
      <c r="EYQ155" s="57"/>
      <c r="EYR155" s="21"/>
      <c r="EYS155" s="22"/>
      <c r="EYT155" s="3"/>
      <c r="EYU155" s="5"/>
      <c r="EYV155" s="5"/>
      <c r="EYW155" s="8"/>
      <c r="EYX155" s="10"/>
      <c r="EYY155" s="68"/>
      <c r="EYZ155" s="20"/>
      <c r="EZA155" s="57"/>
      <c r="EZB155" s="21"/>
      <c r="EZC155" s="22"/>
      <c r="EZD155" s="3"/>
      <c r="EZE155" s="5"/>
      <c r="EZF155" s="5"/>
      <c r="EZG155" s="8"/>
      <c r="EZH155" s="10"/>
      <c r="EZI155" s="68"/>
      <c r="EZJ155" s="20"/>
      <c r="EZK155" s="57"/>
      <c r="EZL155" s="21"/>
      <c r="EZM155" s="22"/>
      <c r="EZN155" s="3"/>
      <c r="EZO155" s="5"/>
      <c r="EZP155" s="5"/>
      <c r="EZQ155" s="8"/>
      <c r="EZR155" s="10"/>
      <c r="EZS155" s="68"/>
      <c r="EZT155" s="20"/>
      <c r="EZU155" s="57"/>
      <c r="EZV155" s="21"/>
      <c r="EZW155" s="22"/>
      <c r="EZX155" s="3"/>
      <c r="EZY155" s="5"/>
      <c r="EZZ155" s="5"/>
      <c r="FAA155" s="8"/>
      <c r="FAB155" s="10"/>
      <c r="FAC155" s="68"/>
      <c r="FAD155" s="20"/>
      <c r="FAE155" s="57"/>
      <c r="FAF155" s="21"/>
      <c r="FAG155" s="22"/>
      <c r="FAH155" s="3"/>
      <c r="FAI155" s="5"/>
      <c r="FAJ155" s="5"/>
      <c r="FAK155" s="8"/>
      <c r="FAL155" s="10"/>
      <c r="FAM155" s="68"/>
      <c r="FAN155" s="20"/>
      <c r="FAO155" s="57"/>
      <c r="FAP155" s="21"/>
      <c r="FAQ155" s="22"/>
      <c r="FAR155" s="3"/>
      <c r="FAS155" s="5"/>
      <c r="FAT155" s="5"/>
      <c r="FAU155" s="8"/>
      <c r="FAV155" s="10"/>
      <c r="FAW155" s="68"/>
      <c r="FAX155" s="20"/>
      <c r="FAY155" s="57"/>
      <c r="FAZ155" s="21"/>
      <c r="FBA155" s="22"/>
      <c r="FBB155" s="3"/>
      <c r="FBC155" s="5"/>
      <c r="FBD155" s="5"/>
      <c r="FBE155" s="8"/>
      <c r="FBF155" s="10"/>
      <c r="FBG155" s="68"/>
      <c r="FBH155" s="20"/>
      <c r="FBI155" s="57"/>
      <c r="FBJ155" s="21"/>
      <c r="FBK155" s="22"/>
      <c r="FBL155" s="3"/>
      <c r="FBM155" s="5"/>
      <c r="FBN155" s="5"/>
      <c r="FBO155" s="8"/>
      <c r="FBP155" s="10"/>
      <c r="FBQ155" s="68"/>
      <c r="FBR155" s="20"/>
      <c r="FBS155" s="57"/>
      <c r="FBT155" s="21"/>
      <c r="FBU155" s="22"/>
      <c r="FBV155" s="3"/>
      <c r="FBW155" s="5"/>
      <c r="FBX155" s="5"/>
      <c r="FBY155" s="8"/>
      <c r="FBZ155" s="10"/>
      <c r="FCA155" s="68"/>
      <c r="FCB155" s="20"/>
      <c r="FCC155" s="57"/>
      <c r="FCD155" s="21"/>
      <c r="FCE155" s="22"/>
      <c r="FCF155" s="3"/>
      <c r="FCG155" s="5"/>
      <c r="FCH155" s="5"/>
      <c r="FCI155" s="8"/>
      <c r="FCJ155" s="10"/>
      <c r="FCK155" s="68"/>
      <c r="FCL155" s="20"/>
      <c r="FCM155" s="57"/>
      <c r="FCN155" s="21"/>
      <c r="FCO155" s="22"/>
      <c r="FCP155" s="3"/>
      <c r="FCQ155" s="5"/>
      <c r="FCR155" s="5"/>
      <c r="FCS155" s="8"/>
      <c r="FCT155" s="10"/>
      <c r="FCU155" s="68"/>
      <c r="FCV155" s="20"/>
      <c r="FCW155" s="57"/>
      <c r="FCX155" s="21"/>
      <c r="FCY155" s="22"/>
      <c r="FCZ155" s="3"/>
      <c r="FDA155" s="5"/>
      <c r="FDB155" s="5"/>
      <c r="FDC155" s="8"/>
      <c r="FDD155" s="10"/>
      <c r="FDE155" s="68"/>
      <c r="FDF155" s="20"/>
      <c r="FDG155" s="57"/>
      <c r="FDH155" s="21"/>
      <c r="FDI155" s="22"/>
      <c r="FDJ155" s="3"/>
      <c r="FDK155" s="5"/>
      <c r="FDL155" s="5"/>
      <c r="FDM155" s="8"/>
      <c r="FDN155" s="10"/>
      <c r="FDO155" s="68"/>
      <c r="FDP155" s="20"/>
      <c r="FDQ155" s="57"/>
      <c r="FDR155" s="21"/>
      <c r="FDS155" s="22"/>
      <c r="FDT155" s="3"/>
      <c r="FDU155" s="5"/>
      <c r="FDV155" s="5"/>
      <c r="FDW155" s="8"/>
      <c r="FDX155" s="10"/>
      <c r="FDY155" s="68"/>
      <c r="FDZ155" s="20"/>
      <c r="FEA155" s="57"/>
      <c r="FEB155" s="21"/>
      <c r="FEC155" s="22"/>
      <c r="FED155" s="3"/>
      <c r="FEE155" s="5"/>
      <c r="FEF155" s="5"/>
      <c r="FEG155" s="8"/>
      <c r="FEH155" s="10"/>
      <c r="FEI155" s="68"/>
      <c r="FEJ155" s="20"/>
      <c r="FEK155" s="57"/>
      <c r="FEL155" s="21"/>
      <c r="FEM155" s="22"/>
      <c r="FEN155" s="3"/>
      <c r="FEO155" s="5"/>
      <c r="FEP155" s="5"/>
      <c r="FEQ155" s="8"/>
      <c r="FER155" s="10"/>
      <c r="FES155" s="68"/>
      <c r="FET155" s="20"/>
      <c r="FEU155" s="57"/>
      <c r="FEV155" s="21"/>
      <c r="FEW155" s="22"/>
      <c r="FEX155" s="3"/>
      <c r="FEY155" s="5"/>
      <c r="FEZ155" s="5"/>
      <c r="FFA155" s="8"/>
      <c r="FFB155" s="10"/>
      <c r="FFC155" s="68"/>
      <c r="FFD155" s="20"/>
      <c r="FFE155" s="57"/>
      <c r="FFF155" s="21"/>
      <c r="FFG155" s="22"/>
      <c r="FFH155" s="3"/>
      <c r="FFI155" s="5"/>
      <c r="FFJ155" s="5"/>
      <c r="FFK155" s="8"/>
      <c r="FFL155" s="10"/>
      <c r="FFM155" s="68"/>
      <c r="FFN155" s="20"/>
      <c r="FFO155" s="57"/>
      <c r="FFP155" s="21"/>
      <c r="FFQ155" s="22"/>
      <c r="FFR155" s="3"/>
      <c r="FFS155" s="5"/>
      <c r="FFT155" s="5"/>
      <c r="FFU155" s="8"/>
      <c r="FFV155" s="10"/>
      <c r="FFW155" s="68"/>
      <c r="FFX155" s="20"/>
      <c r="FFY155" s="57"/>
      <c r="FFZ155" s="21"/>
      <c r="FGA155" s="22"/>
      <c r="FGB155" s="3"/>
      <c r="FGC155" s="5"/>
      <c r="FGD155" s="5"/>
      <c r="FGE155" s="8"/>
      <c r="FGF155" s="10"/>
      <c r="FGG155" s="68"/>
      <c r="FGH155" s="20"/>
      <c r="FGI155" s="57"/>
      <c r="FGJ155" s="21"/>
      <c r="FGK155" s="22"/>
      <c r="FGL155" s="3"/>
      <c r="FGM155" s="5"/>
      <c r="FGN155" s="5"/>
      <c r="FGO155" s="8"/>
      <c r="FGP155" s="10"/>
      <c r="FGQ155" s="68"/>
      <c r="FGR155" s="20"/>
      <c r="FGS155" s="57"/>
      <c r="FGT155" s="21"/>
      <c r="FGU155" s="22"/>
      <c r="FGV155" s="3"/>
      <c r="FGW155" s="5"/>
      <c r="FGX155" s="5"/>
      <c r="FGY155" s="8"/>
      <c r="FGZ155" s="10"/>
      <c r="FHA155" s="68"/>
      <c r="FHB155" s="20"/>
      <c r="FHC155" s="57"/>
      <c r="FHD155" s="21"/>
      <c r="FHE155" s="22"/>
      <c r="FHF155" s="3"/>
      <c r="FHG155" s="5"/>
      <c r="FHH155" s="5"/>
      <c r="FHI155" s="8"/>
      <c r="FHJ155" s="10"/>
      <c r="FHK155" s="68"/>
      <c r="FHL155" s="20"/>
      <c r="FHM155" s="57"/>
      <c r="FHN155" s="21"/>
      <c r="FHO155" s="22"/>
      <c r="FHP155" s="3"/>
      <c r="FHQ155" s="5"/>
      <c r="FHR155" s="5"/>
      <c r="FHS155" s="8"/>
      <c r="FHT155" s="10"/>
      <c r="FHU155" s="68"/>
      <c r="FHV155" s="20"/>
      <c r="FHW155" s="57"/>
      <c r="FHX155" s="21"/>
      <c r="FHY155" s="22"/>
      <c r="FHZ155" s="3"/>
      <c r="FIA155" s="5"/>
      <c r="FIB155" s="5"/>
      <c r="FIC155" s="8"/>
      <c r="FID155" s="10"/>
      <c r="FIE155" s="68"/>
      <c r="FIF155" s="20"/>
      <c r="FIG155" s="57"/>
      <c r="FIH155" s="21"/>
      <c r="FII155" s="22"/>
      <c r="FIJ155" s="3"/>
      <c r="FIK155" s="5"/>
      <c r="FIL155" s="5"/>
      <c r="FIM155" s="8"/>
      <c r="FIN155" s="10"/>
      <c r="FIO155" s="68"/>
      <c r="FIP155" s="20"/>
      <c r="FIQ155" s="57"/>
      <c r="FIR155" s="21"/>
      <c r="FIS155" s="22"/>
      <c r="FIT155" s="3"/>
      <c r="FIU155" s="5"/>
      <c r="FIV155" s="5"/>
      <c r="FIW155" s="8"/>
      <c r="FIX155" s="10"/>
      <c r="FIY155" s="68"/>
      <c r="FIZ155" s="20"/>
      <c r="FJA155" s="57"/>
      <c r="FJB155" s="21"/>
      <c r="FJC155" s="22"/>
      <c r="FJD155" s="3"/>
      <c r="FJE155" s="5"/>
      <c r="FJF155" s="5"/>
      <c r="FJG155" s="8"/>
      <c r="FJH155" s="10"/>
      <c r="FJI155" s="68"/>
      <c r="FJJ155" s="20"/>
      <c r="FJK155" s="57"/>
      <c r="FJL155" s="21"/>
      <c r="FJM155" s="22"/>
      <c r="FJN155" s="3"/>
      <c r="FJO155" s="5"/>
      <c r="FJP155" s="5"/>
      <c r="FJQ155" s="8"/>
      <c r="FJR155" s="10"/>
      <c r="FJS155" s="68"/>
      <c r="FJT155" s="20"/>
      <c r="FJU155" s="57"/>
      <c r="FJV155" s="21"/>
      <c r="FJW155" s="22"/>
      <c r="FJX155" s="3"/>
      <c r="FJY155" s="5"/>
      <c r="FJZ155" s="5"/>
      <c r="FKA155" s="8"/>
      <c r="FKB155" s="10"/>
      <c r="FKC155" s="68"/>
      <c r="FKD155" s="20"/>
      <c r="FKE155" s="57"/>
      <c r="FKF155" s="21"/>
      <c r="FKG155" s="22"/>
      <c r="FKH155" s="3"/>
      <c r="FKI155" s="5"/>
      <c r="FKJ155" s="5"/>
      <c r="FKK155" s="8"/>
      <c r="FKL155" s="10"/>
      <c r="FKM155" s="68"/>
      <c r="FKN155" s="20"/>
      <c r="FKO155" s="57"/>
      <c r="FKP155" s="21"/>
      <c r="FKQ155" s="22"/>
      <c r="FKR155" s="3"/>
      <c r="FKS155" s="5"/>
      <c r="FKT155" s="5"/>
      <c r="FKU155" s="8"/>
      <c r="FKV155" s="10"/>
      <c r="FKW155" s="68"/>
      <c r="FKX155" s="20"/>
      <c r="FKY155" s="57"/>
      <c r="FKZ155" s="21"/>
      <c r="FLA155" s="22"/>
      <c r="FLB155" s="3"/>
      <c r="FLC155" s="5"/>
      <c r="FLD155" s="5"/>
      <c r="FLE155" s="8"/>
      <c r="FLF155" s="10"/>
      <c r="FLG155" s="68"/>
      <c r="FLH155" s="20"/>
      <c r="FLI155" s="57"/>
      <c r="FLJ155" s="21"/>
      <c r="FLK155" s="22"/>
      <c r="FLL155" s="3"/>
      <c r="FLM155" s="5"/>
      <c r="FLN155" s="5"/>
      <c r="FLO155" s="8"/>
      <c r="FLP155" s="10"/>
      <c r="FLQ155" s="68"/>
      <c r="FLR155" s="20"/>
      <c r="FLS155" s="57"/>
      <c r="FLT155" s="21"/>
      <c r="FLU155" s="22"/>
      <c r="FLV155" s="3"/>
      <c r="FLW155" s="5"/>
      <c r="FLX155" s="5"/>
      <c r="FLY155" s="8"/>
      <c r="FLZ155" s="10"/>
      <c r="FMA155" s="68"/>
      <c r="FMB155" s="20"/>
      <c r="FMC155" s="57"/>
      <c r="FMD155" s="21"/>
      <c r="FME155" s="22"/>
      <c r="FMF155" s="3"/>
      <c r="FMG155" s="5"/>
      <c r="FMH155" s="5"/>
      <c r="FMI155" s="8"/>
      <c r="FMJ155" s="10"/>
      <c r="FMK155" s="68"/>
      <c r="FML155" s="20"/>
      <c r="FMM155" s="57"/>
      <c r="FMN155" s="21"/>
      <c r="FMO155" s="22"/>
      <c r="FMP155" s="3"/>
      <c r="FMQ155" s="5"/>
      <c r="FMR155" s="5"/>
      <c r="FMS155" s="8"/>
      <c r="FMT155" s="10"/>
      <c r="FMU155" s="68"/>
      <c r="FMV155" s="20"/>
      <c r="FMW155" s="57"/>
      <c r="FMX155" s="21"/>
      <c r="FMY155" s="22"/>
      <c r="FMZ155" s="3"/>
      <c r="FNA155" s="5"/>
      <c r="FNB155" s="5"/>
      <c r="FNC155" s="8"/>
      <c r="FND155" s="10"/>
      <c r="FNE155" s="68"/>
      <c r="FNF155" s="20"/>
      <c r="FNG155" s="57"/>
      <c r="FNH155" s="21"/>
      <c r="FNI155" s="22"/>
      <c r="FNJ155" s="3"/>
      <c r="FNK155" s="5"/>
      <c r="FNL155" s="5"/>
      <c r="FNM155" s="8"/>
      <c r="FNN155" s="10"/>
      <c r="FNO155" s="68"/>
      <c r="FNP155" s="20"/>
      <c r="FNQ155" s="57"/>
      <c r="FNR155" s="21"/>
      <c r="FNS155" s="22"/>
      <c r="FNT155" s="3"/>
      <c r="FNU155" s="5"/>
      <c r="FNV155" s="5"/>
      <c r="FNW155" s="8"/>
      <c r="FNX155" s="10"/>
      <c r="FNY155" s="68"/>
      <c r="FNZ155" s="20"/>
      <c r="FOA155" s="57"/>
      <c r="FOB155" s="21"/>
      <c r="FOC155" s="22"/>
      <c r="FOD155" s="3"/>
      <c r="FOE155" s="5"/>
      <c r="FOF155" s="5"/>
      <c r="FOG155" s="8"/>
      <c r="FOH155" s="10"/>
      <c r="FOI155" s="68"/>
      <c r="FOJ155" s="20"/>
      <c r="FOK155" s="57"/>
      <c r="FOL155" s="21"/>
      <c r="FOM155" s="22"/>
      <c r="FON155" s="3"/>
      <c r="FOO155" s="5"/>
      <c r="FOP155" s="5"/>
      <c r="FOQ155" s="8"/>
      <c r="FOR155" s="10"/>
      <c r="FOS155" s="68"/>
      <c r="FOT155" s="20"/>
      <c r="FOU155" s="57"/>
      <c r="FOV155" s="21"/>
      <c r="FOW155" s="22"/>
      <c r="FOX155" s="3"/>
      <c r="FOY155" s="5"/>
      <c r="FOZ155" s="5"/>
      <c r="FPA155" s="8"/>
      <c r="FPB155" s="10"/>
      <c r="FPC155" s="68"/>
      <c r="FPD155" s="20"/>
      <c r="FPE155" s="57"/>
      <c r="FPF155" s="21"/>
      <c r="FPG155" s="22"/>
      <c r="FPH155" s="3"/>
      <c r="FPI155" s="5"/>
      <c r="FPJ155" s="5"/>
      <c r="FPK155" s="8"/>
      <c r="FPL155" s="10"/>
      <c r="FPM155" s="68"/>
      <c r="FPN155" s="20"/>
      <c r="FPO155" s="57"/>
      <c r="FPP155" s="21"/>
      <c r="FPQ155" s="22"/>
      <c r="FPR155" s="3"/>
      <c r="FPS155" s="5"/>
      <c r="FPT155" s="5"/>
      <c r="FPU155" s="8"/>
      <c r="FPV155" s="10"/>
      <c r="FPW155" s="68"/>
      <c r="FPX155" s="20"/>
      <c r="FPY155" s="57"/>
      <c r="FPZ155" s="21"/>
      <c r="FQA155" s="22"/>
      <c r="FQB155" s="3"/>
      <c r="FQC155" s="5"/>
      <c r="FQD155" s="5"/>
      <c r="FQE155" s="8"/>
      <c r="FQF155" s="10"/>
      <c r="FQG155" s="68"/>
      <c r="FQH155" s="20"/>
      <c r="FQI155" s="57"/>
      <c r="FQJ155" s="21"/>
      <c r="FQK155" s="22"/>
      <c r="FQL155" s="3"/>
      <c r="FQM155" s="5"/>
      <c r="FQN155" s="5"/>
      <c r="FQO155" s="8"/>
      <c r="FQP155" s="10"/>
      <c r="FQQ155" s="68"/>
      <c r="FQR155" s="20"/>
      <c r="FQS155" s="57"/>
      <c r="FQT155" s="21"/>
      <c r="FQU155" s="22"/>
      <c r="FQV155" s="3"/>
      <c r="FQW155" s="5"/>
      <c r="FQX155" s="5"/>
      <c r="FQY155" s="8"/>
      <c r="FQZ155" s="10"/>
      <c r="FRA155" s="68"/>
      <c r="FRB155" s="20"/>
      <c r="FRC155" s="57"/>
      <c r="FRD155" s="21"/>
      <c r="FRE155" s="22"/>
      <c r="FRF155" s="3"/>
      <c r="FRG155" s="5"/>
      <c r="FRH155" s="5"/>
      <c r="FRI155" s="8"/>
      <c r="FRJ155" s="10"/>
      <c r="FRK155" s="68"/>
      <c r="FRL155" s="20"/>
      <c r="FRM155" s="57"/>
      <c r="FRN155" s="21"/>
      <c r="FRO155" s="22"/>
      <c r="FRP155" s="3"/>
      <c r="FRQ155" s="5"/>
      <c r="FRR155" s="5"/>
      <c r="FRS155" s="8"/>
      <c r="FRT155" s="10"/>
      <c r="FRU155" s="68"/>
      <c r="FRV155" s="20"/>
      <c r="FRW155" s="57"/>
      <c r="FRX155" s="21"/>
      <c r="FRY155" s="22"/>
      <c r="FRZ155" s="3"/>
      <c r="FSA155" s="5"/>
      <c r="FSB155" s="5"/>
      <c r="FSC155" s="8"/>
      <c r="FSD155" s="10"/>
      <c r="FSE155" s="68"/>
      <c r="FSF155" s="20"/>
      <c r="FSG155" s="57"/>
      <c r="FSH155" s="21"/>
      <c r="FSI155" s="22"/>
      <c r="FSJ155" s="3"/>
      <c r="FSK155" s="5"/>
      <c r="FSL155" s="5"/>
      <c r="FSM155" s="8"/>
      <c r="FSN155" s="10"/>
      <c r="FSO155" s="68"/>
      <c r="FSP155" s="20"/>
      <c r="FSQ155" s="57"/>
      <c r="FSR155" s="21"/>
      <c r="FSS155" s="22"/>
      <c r="FST155" s="3"/>
      <c r="FSU155" s="5"/>
      <c r="FSV155" s="5"/>
      <c r="FSW155" s="8"/>
      <c r="FSX155" s="10"/>
      <c r="FSY155" s="68"/>
      <c r="FSZ155" s="20"/>
      <c r="FTA155" s="57"/>
      <c r="FTB155" s="21"/>
      <c r="FTC155" s="22"/>
      <c r="FTD155" s="3"/>
      <c r="FTE155" s="5"/>
      <c r="FTF155" s="5"/>
      <c r="FTG155" s="8"/>
      <c r="FTH155" s="10"/>
      <c r="FTI155" s="68"/>
      <c r="FTJ155" s="20"/>
      <c r="FTK155" s="57"/>
      <c r="FTL155" s="21"/>
      <c r="FTM155" s="22"/>
      <c r="FTN155" s="3"/>
      <c r="FTO155" s="5"/>
      <c r="FTP155" s="5"/>
      <c r="FTQ155" s="8"/>
      <c r="FTR155" s="10"/>
      <c r="FTS155" s="68"/>
      <c r="FTT155" s="20"/>
      <c r="FTU155" s="57"/>
      <c r="FTV155" s="21"/>
      <c r="FTW155" s="22"/>
      <c r="FTX155" s="3"/>
      <c r="FTY155" s="5"/>
      <c r="FTZ155" s="5"/>
      <c r="FUA155" s="8"/>
      <c r="FUB155" s="10"/>
      <c r="FUC155" s="68"/>
      <c r="FUD155" s="20"/>
      <c r="FUE155" s="57"/>
      <c r="FUF155" s="21"/>
      <c r="FUG155" s="22"/>
      <c r="FUH155" s="3"/>
      <c r="FUI155" s="5"/>
      <c r="FUJ155" s="5"/>
      <c r="FUK155" s="8"/>
      <c r="FUL155" s="10"/>
      <c r="FUM155" s="68"/>
      <c r="FUN155" s="20"/>
      <c r="FUO155" s="57"/>
      <c r="FUP155" s="21"/>
      <c r="FUQ155" s="22"/>
      <c r="FUR155" s="3"/>
      <c r="FUS155" s="5"/>
      <c r="FUT155" s="5"/>
      <c r="FUU155" s="8"/>
      <c r="FUV155" s="10"/>
      <c r="FUW155" s="68"/>
      <c r="FUX155" s="20"/>
      <c r="FUY155" s="57"/>
      <c r="FUZ155" s="21"/>
      <c r="FVA155" s="22"/>
      <c r="FVB155" s="3"/>
      <c r="FVC155" s="5"/>
      <c r="FVD155" s="5"/>
      <c r="FVE155" s="8"/>
      <c r="FVF155" s="10"/>
      <c r="FVG155" s="68"/>
      <c r="FVH155" s="20"/>
      <c r="FVI155" s="57"/>
      <c r="FVJ155" s="21"/>
      <c r="FVK155" s="22"/>
      <c r="FVL155" s="3"/>
      <c r="FVM155" s="5"/>
      <c r="FVN155" s="5"/>
      <c r="FVO155" s="8"/>
      <c r="FVP155" s="10"/>
      <c r="FVQ155" s="68"/>
      <c r="FVR155" s="20"/>
      <c r="FVS155" s="57"/>
      <c r="FVT155" s="21"/>
      <c r="FVU155" s="22"/>
      <c r="FVV155" s="3"/>
      <c r="FVW155" s="5"/>
      <c r="FVX155" s="5"/>
      <c r="FVY155" s="8"/>
      <c r="FVZ155" s="10"/>
      <c r="FWA155" s="68"/>
      <c r="FWB155" s="20"/>
      <c r="FWC155" s="57"/>
      <c r="FWD155" s="21"/>
      <c r="FWE155" s="22"/>
      <c r="FWF155" s="3"/>
      <c r="FWG155" s="5"/>
      <c r="FWH155" s="5"/>
      <c r="FWI155" s="8"/>
      <c r="FWJ155" s="10"/>
      <c r="FWK155" s="68"/>
      <c r="FWL155" s="20"/>
      <c r="FWM155" s="57"/>
      <c r="FWN155" s="21"/>
      <c r="FWO155" s="22"/>
      <c r="FWP155" s="3"/>
      <c r="FWQ155" s="5"/>
      <c r="FWR155" s="5"/>
      <c r="FWS155" s="8"/>
      <c r="FWT155" s="10"/>
      <c r="FWU155" s="68"/>
      <c r="FWV155" s="20"/>
      <c r="FWW155" s="57"/>
      <c r="FWX155" s="21"/>
      <c r="FWY155" s="22"/>
      <c r="FWZ155" s="3"/>
      <c r="FXA155" s="5"/>
      <c r="FXB155" s="5"/>
      <c r="FXC155" s="8"/>
      <c r="FXD155" s="10"/>
      <c r="FXE155" s="68"/>
      <c r="FXF155" s="20"/>
      <c r="FXG155" s="57"/>
      <c r="FXH155" s="21"/>
      <c r="FXI155" s="22"/>
      <c r="FXJ155" s="3"/>
      <c r="FXK155" s="5"/>
      <c r="FXL155" s="5"/>
      <c r="FXM155" s="8"/>
      <c r="FXN155" s="10"/>
      <c r="FXO155" s="68"/>
      <c r="FXP155" s="20"/>
      <c r="FXQ155" s="57"/>
      <c r="FXR155" s="21"/>
      <c r="FXS155" s="22"/>
      <c r="FXT155" s="3"/>
      <c r="FXU155" s="5"/>
      <c r="FXV155" s="5"/>
      <c r="FXW155" s="8"/>
      <c r="FXX155" s="10"/>
      <c r="FXY155" s="68"/>
      <c r="FXZ155" s="20"/>
      <c r="FYA155" s="57"/>
      <c r="FYB155" s="21"/>
      <c r="FYC155" s="22"/>
      <c r="FYD155" s="3"/>
      <c r="FYE155" s="5"/>
      <c r="FYF155" s="5"/>
      <c r="FYG155" s="8"/>
      <c r="FYH155" s="10"/>
      <c r="FYI155" s="68"/>
      <c r="FYJ155" s="20"/>
      <c r="FYK155" s="57"/>
      <c r="FYL155" s="21"/>
      <c r="FYM155" s="22"/>
      <c r="FYN155" s="3"/>
      <c r="FYO155" s="5"/>
      <c r="FYP155" s="5"/>
      <c r="FYQ155" s="8"/>
      <c r="FYR155" s="10"/>
      <c r="FYS155" s="68"/>
      <c r="FYT155" s="20"/>
      <c r="FYU155" s="57"/>
      <c r="FYV155" s="21"/>
      <c r="FYW155" s="22"/>
      <c r="FYX155" s="3"/>
      <c r="FYY155" s="5"/>
      <c r="FYZ155" s="5"/>
      <c r="FZA155" s="8"/>
      <c r="FZB155" s="10"/>
      <c r="FZC155" s="68"/>
      <c r="FZD155" s="20"/>
      <c r="FZE155" s="57"/>
      <c r="FZF155" s="21"/>
      <c r="FZG155" s="22"/>
      <c r="FZH155" s="3"/>
      <c r="FZI155" s="5"/>
      <c r="FZJ155" s="5"/>
      <c r="FZK155" s="8"/>
      <c r="FZL155" s="10"/>
      <c r="FZM155" s="68"/>
      <c r="FZN155" s="20"/>
      <c r="FZO155" s="57"/>
      <c r="FZP155" s="21"/>
      <c r="FZQ155" s="22"/>
      <c r="FZR155" s="3"/>
      <c r="FZS155" s="5"/>
      <c r="FZT155" s="5"/>
      <c r="FZU155" s="8"/>
      <c r="FZV155" s="10"/>
      <c r="FZW155" s="68"/>
      <c r="FZX155" s="20"/>
      <c r="FZY155" s="57"/>
      <c r="FZZ155" s="21"/>
      <c r="GAA155" s="22"/>
      <c r="GAB155" s="3"/>
      <c r="GAC155" s="5"/>
      <c r="GAD155" s="5"/>
      <c r="GAE155" s="8"/>
      <c r="GAF155" s="10"/>
      <c r="GAG155" s="68"/>
      <c r="GAH155" s="20"/>
      <c r="GAI155" s="57"/>
      <c r="GAJ155" s="21"/>
      <c r="GAK155" s="22"/>
      <c r="GAL155" s="3"/>
      <c r="GAM155" s="5"/>
      <c r="GAN155" s="5"/>
      <c r="GAO155" s="8"/>
      <c r="GAP155" s="10"/>
      <c r="GAQ155" s="68"/>
      <c r="GAR155" s="20"/>
      <c r="GAS155" s="57"/>
      <c r="GAT155" s="21"/>
      <c r="GAU155" s="22"/>
      <c r="GAV155" s="3"/>
      <c r="GAW155" s="5"/>
      <c r="GAX155" s="5"/>
      <c r="GAY155" s="8"/>
      <c r="GAZ155" s="10"/>
      <c r="GBA155" s="68"/>
      <c r="GBB155" s="20"/>
      <c r="GBC155" s="57"/>
      <c r="GBD155" s="21"/>
      <c r="GBE155" s="22"/>
      <c r="GBF155" s="3"/>
      <c r="GBG155" s="5"/>
      <c r="GBH155" s="5"/>
      <c r="GBI155" s="8"/>
      <c r="GBJ155" s="10"/>
      <c r="GBK155" s="68"/>
      <c r="GBL155" s="20"/>
      <c r="GBM155" s="57"/>
      <c r="GBN155" s="21"/>
      <c r="GBO155" s="22"/>
      <c r="GBP155" s="3"/>
      <c r="GBQ155" s="5"/>
      <c r="GBR155" s="5"/>
      <c r="GBS155" s="8"/>
      <c r="GBT155" s="10"/>
      <c r="GBU155" s="68"/>
      <c r="GBV155" s="20"/>
      <c r="GBW155" s="57"/>
      <c r="GBX155" s="21"/>
      <c r="GBY155" s="22"/>
      <c r="GBZ155" s="3"/>
      <c r="GCA155" s="5"/>
      <c r="GCB155" s="5"/>
      <c r="GCC155" s="8"/>
      <c r="GCD155" s="10"/>
      <c r="GCE155" s="68"/>
      <c r="GCF155" s="20"/>
      <c r="GCG155" s="57"/>
      <c r="GCH155" s="21"/>
      <c r="GCI155" s="22"/>
      <c r="GCJ155" s="3"/>
      <c r="GCK155" s="5"/>
      <c r="GCL155" s="5"/>
      <c r="GCM155" s="8"/>
      <c r="GCN155" s="10"/>
      <c r="GCO155" s="68"/>
      <c r="GCP155" s="20"/>
      <c r="GCQ155" s="57"/>
      <c r="GCR155" s="21"/>
      <c r="GCS155" s="22"/>
      <c r="GCT155" s="3"/>
      <c r="GCU155" s="5"/>
      <c r="GCV155" s="5"/>
      <c r="GCW155" s="8"/>
      <c r="GCX155" s="10"/>
      <c r="GCY155" s="68"/>
      <c r="GCZ155" s="20"/>
      <c r="GDA155" s="57"/>
      <c r="GDB155" s="21"/>
      <c r="GDC155" s="22"/>
      <c r="GDD155" s="3"/>
      <c r="GDE155" s="5"/>
      <c r="GDF155" s="5"/>
      <c r="GDG155" s="8"/>
      <c r="GDH155" s="10"/>
      <c r="GDI155" s="68"/>
      <c r="GDJ155" s="20"/>
      <c r="GDK155" s="57"/>
      <c r="GDL155" s="21"/>
      <c r="GDM155" s="22"/>
      <c r="GDN155" s="3"/>
      <c r="GDO155" s="5"/>
      <c r="GDP155" s="5"/>
      <c r="GDQ155" s="8"/>
      <c r="GDR155" s="10"/>
      <c r="GDS155" s="68"/>
      <c r="GDT155" s="20"/>
      <c r="GDU155" s="57"/>
      <c r="GDV155" s="21"/>
      <c r="GDW155" s="22"/>
      <c r="GDX155" s="3"/>
      <c r="GDY155" s="5"/>
      <c r="GDZ155" s="5"/>
      <c r="GEA155" s="8"/>
      <c r="GEB155" s="10"/>
      <c r="GEC155" s="68"/>
      <c r="GED155" s="20"/>
      <c r="GEE155" s="57"/>
      <c r="GEF155" s="21"/>
      <c r="GEG155" s="22"/>
      <c r="GEH155" s="3"/>
      <c r="GEI155" s="5"/>
      <c r="GEJ155" s="5"/>
      <c r="GEK155" s="8"/>
      <c r="GEL155" s="10"/>
      <c r="GEM155" s="68"/>
      <c r="GEN155" s="20"/>
      <c r="GEO155" s="57"/>
      <c r="GEP155" s="21"/>
      <c r="GEQ155" s="22"/>
      <c r="GER155" s="3"/>
      <c r="GES155" s="5"/>
      <c r="GET155" s="5"/>
      <c r="GEU155" s="8"/>
      <c r="GEV155" s="10"/>
      <c r="GEW155" s="68"/>
      <c r="GEX155" s="20"/>
      <c r="GEY155" s="57"/>
      <c r="GEZ155" s="21"/>
      <c r="GFA155" s="22"/>
      <c r="GFB155" s="3"/>
      <c r="GFC155" s="5"/>
      <c r="GFD155" s="5"/>
      <c r="GFE155" s="8"/>
      <c r="GFF155" s="10"/>
      <c r="GFG155" s="68"/>
      <c r="GFH155" s="20"/>
      <c r="GFI155" s="57"/>
      <c r="GFJ155" s="21"/>
      <c r="GFK155" s="22"/>
      <c r="GFL155" s="3"/>
      <c r="GFM155" s="5"/>
      <c r="GFN155" s="5"/>
      <c r="GFO155" s="8"/>
      <c r="GFP155" s="10"/>
      <c r="GFQ155" s="68"/>
      <c r="GFR155" s="20"/>
      <c r="GFS155" s="57"/>
      <c r="GFT155" s="21"/>
      <c r="GFU155" s="22"/>
      <c r="GFV155" s="3"/>
      <c r="GFW155" s="5"/>
      <c r="GFX155" s="5"/>
      <c r="GFY155" s="8"/>
      <c r="GFZ155" s="10"/>
      <c r="GGA155" s="68"/>
      <c r="GGB155" s="20"/>
      <c r="GGC155" s="57"/>
      <c r="GGD155" s="21"/>
      <c r="GGE155" s="22"/>
      <c r="GGF155" s="3"/>
      <c r="GGG155" s="5"/>
      <c r="GGH155" s="5"/>
      <c r="GGI155" s="8"/>
      <c r="GGJ155" s="10"/>
      <c r="GGK155" s="68"/>
      <c r="GGL155" s="20"/>
      <c r="GGM155" s="57"/>
      <c r="GGN155" s="21"/>
      <c r="GGO155" s="22"/>
      <c r="GGP155" s="3"/>
      <c r="GGQ155" s="5"/>
      <c r="GGR155" s="5"/>
      <c r="GGS155" s="8"/>
      <c r="GGT155" s="10"/>
      <c r="GGU155" s="68"/>
      <c r="GGV155" s="20"/>
      <c r="GGW155" s="57"/>
      <c r="GGX155" s="21"/>
      <c r="GGY155" s="22"/>
      <c r="GGZ155" s="3"/>
      <c r="GHA155" s="5"/>
      <c r="GHB155" s="5"/>
      <c r="GHC155" s="8"/>
      <c r="GHD155" s="10"/>
      <c r="GHE155" s="68"/>
      <c r="GHF155" s="20"/>
      <c r="GHG155" s="57"/>
      <c r="GHH155" s="21"/>
      <c r="GHI155" s="22"/>
      <c r="GHJ155" s="3"/>
      <c r="GHK155" s="5"/>
      <c r="GHL155" s="5"/>
      <c r="GHM155" s="8"/>
      <c r="GHN155" s="10"/>
      <c r="GHO155" s="68"/>
      <c r="GHP155" s="20"/>
      <c r="GHQ155" s="57"/>
      <c r="GHR155" s="21"/>
      <c r="GHS155" s="22"/>
      <c r="GHT155" s="3"/>
      <c r="GHU155" s="5"/>
      <c r="GHV155" s="5"/>
      <c r="GHW155" s="8"/>
      <c r="GHX155" s="10"/>
      <c r="GHY155" s="68"/>
      <c r="GHZ155" s="20"/>
      <c r="GIA155" s="57"/>
      <c r="GIB155" s="21"/>
      <c r="GIC155" s="22"/>
      <c r="GID155" s="3"/>
      <c r="GIE155" s="5"/>
      <c r="GIF155" s="5"/>
      <c r="GIG155" s="8"/>
      <c r="GIH155" s="10"/>
      <c r="GII155" s="68"/>
      <c r="GIJ155" s="20"/>
      <c r="GIK155" s="57"/>
      <c r="GIL155" s="21"/>
      <c r="GIM155" s="22"/>
      <c r="GIN155" s="3"/>
      <c r="GIO155" s="5"/>
      <c r="GIP155" s="5"/>
      <c r="GIQ155" s="8"/>
      <c r="GIR155" s="10"/>
      <c r="GIS155" s="68"/>
      <c r="GIT155" s="20"/>
      <c r="GIU155" s="57"/>
      <c r="GIV155" s="21"/>
      <c r="GIW155" s="22"/>
      <c r="GIX155" s="3"/>
      <c r="GIY155" s="5"/>
      <c r="GIZ155" s="5"/>
      <c r="GJA155" s="8"/>
      <c r="GJB155" s="10"/>
      <c r="GJC155" s="68"/>
      <c r="GJD155" s="20"/>
      <c r="GJE155" s="57"/>
      <c r="GJF155" s="21"/>
      <c r="GJG155" s="22"/>
      <c r="GJH155" s="3"/>
      <c r="GJI155" s="5"/>
      <c r="GJJ155" s="5"/>
      <c r="GJK155" s="8"/>
      <c r="GJL155" s="10"/>
      <c r="GJM155" s="68"/>
      <c r="GJN155" s="20"/>
      <c r="GJO155" s="57"/>
      <c r="GJP155" s="21"/>
      <c r="GJQ155" s="22"/>
      <c r="GJR155" s="3"/>
      <c r="GJS155" s="5"/>
      <c r="GJT155" s="5"/>
      <c r="GJU155" s="8"/>
      <c r="GJV155" s="10"/>
      <c r="GJW155" s="68"/>
      <c r="GJX155" s="20"/>
      <c r="GJY155" s="57"/>
      <c r="GJZ155" s="21"/>
      <c r="GKA155" s="22"/>
      <c r="GKB155" s="3"/>
      <c r="GKC155" s="5"/>
      <c r="GKD155" s="5"/>
      <c r="GKE155" s="8"/>
      <c r="GKF155" s="10"/>
      <c r="GKG155" s="68"/>
      <c r="GKH155" s="20"/>
      <c r="GKI155" s="57"/>
      <c r="GKJ155" s="21"/>
      <c r="GKK155" s="22"/>
      <c r="GKL155" s="3"/>
      <c r="GKM155" s="5"/>
      <c r="GKN155" s="5"/>
      <c r="GKO155" s="8"/>
      <c r="GKP155" s="10"/>
      <c r="GKQ155" s="68"/>
      <c r="GKR155" s="20"/>
      <c r="GKS155" s="57"/>
      <c r="GKT155" s="21"/>
      <c r="GKU155" s="22"/>
      <c r="GKV155" s="3"/>
      <c r="GKW155" s="5"/>
      <c r="GKX155" s="5"/>
      <c r="GKY155" s="8"/>
      <c r="GKZ155" s="10"/>
      <c r="GLA155" s="68"/>
      <c r="GLB155" s="20"/>
      <c r="GLC155" s="57"/>
      <c r="GLD155" s="21"/>
      <c r="GLE155" s="22"/>
      <c r="GLF155" s="3"/>
      <c r="GLG155" s="5"/>
      <c r="GLH155" s="5"/>
      <c r="GLI155" s="8"/>
      <c r="GLJ155" s="10"/>
      <c r="GLK155" s="68"/>
      <c r="GLL155" s="20"/>
      <c r="GLM155" s="57"/>
      <c r="GLN155" s="21"/>
      <c r="GLO155" s="22"/>
      <c r="GLP155" s="3"/>
      <c r="GLQ155" s="5"/>
      <c r="GLR155" s="5"/>
      <c r="GLS155" s="8"/>
      <c r="GLT155" s="10"/>
      <c r="GLU155" s="68"/>
      <c r="GLV155" s="20"/>
      <c r="GLW155" s="57"/>
      <c r="GLX155" s="21"/>
      <c r="GLY155" s="22"/>
      <c r="GLZ155" s="3"/>
      <c r="GMA155" s="5"/>
      <c r="GMB155" s="5"/>
      <c r="GMC155" s="8"/>
      <c r="GMD155" s="10"/>
      <c r="GME155" s="68"/>
      <c r="GMF155" s="20"/>
      <c r="GMG155" s="57"/>
      <c r="GMH155" s="21"/>
      <c r="GMI155" s="22"/>
      <c r="GMJ155" s="3"/>
      <c r="GMK155" s="5"/>
      <c r="GML155" s="5"/>
      <c r="GMM155" s="8"/>
      <c r="GMN155" s="10"/>
      <c r="GMO155" s="68"/>
      <c r="GMP155" s="20"/>
      <c r="GMQ155" s="57"/>
      <c r="GMR155" s="21"/>
      <c r="GMS155" s="22"/>
      <c r="GMT155" s="3"/>
      <c r="GMU155" s="5"/>
      <c r="GMV155" s="5"/>
      <c r="GMW155" s="8"/>
      <c r="GMX155" s="10"/>
      <c r="GMY155" s="68"/>
      <c r="GMZ155" s="20"/>
      <c r="GNA155" s="57"/>
      <c r="GNB155" s="21"/>
      <c r="GNC155" s="22"/>
      <c r="GND155" s="3"/>
      <c r="GNE155" s="5"/>
      <c r="GNF155" s="5"/>
      <c r="GNG155" s="8"/>
      <c r="GNH155" s="10"/>
      <c r="GNI155" s="68"/>
      <c r="GNJ155" s="20"/>
      <c r="GNK155" s="57"/>
      <c r="GNL155" s="21"/>
      <c r="GNM155" s="22"/>
      <c r="GNN155" s="3"/>
      <c r="GNO155" s="5"/>
      <c r="GNP155" s="5"/>
      <c r="GNQ155" s="8"/>
      <c r="GNR155" s="10"/>
      <c r="GNS155" s="68"/>
      <c r="GNT155" s="20"/>
      <c r="GNU155" s="57"/>
      <c r="GNV155" s="21"/>
      <c r="GNW155" s="22"/>
      <c r="GNX155" s="3"/>
      <c r="GNY155" s="5"/>
      <c r="GNZ155" s="5"/>
      <c r="GOA155" s="8"/>
      <c r="GOB155" s="10"/>
      <c r="GOC155" s="68"/>
      <c r="GOD155" s="20"/>
      <c r="GOE155" s="57"/>
      <c r="GOF155" s="21"/>
      <c r="GOG155" s="22"/>
      <c r="GOH155" s="3"/>
      <c r="GOI155" s="5"/>
      <c r="GOJ155" s="5"/>
      <c r="GOK155" s="8"/>
      <c r="GOL155" s="10"/>
      <c r="GOM155" s="68"/>
      <c r="GON155" s="20"/>
      <c r="GOO155" s="57"/>
      <c r="GOP155" s="21"/>
      <c r="GOQ155" s="22"/>
      <c r="GOR155" s="3"/>
      <c r="GOS155" s="5"/>
      <c r="GOT155" s="5"/>
      <c r="GOU155" s="8"/>
      <c r="GOV155" s="10"/>
      <c r="GOW155" s="68"/>
      <c r="GOX155" s="20"/>
      <c r="GOY155" s="57"/>
      <c r="GOZ155" s="21"/>
      <c r="GPA155" s="22"/>
      <c r="GPB155" s="3"/>
      <c r="GPC155" s="5"/>
      <c r="GPD155" s="5"/>
      <c r="GPE155" s="8"/>
      <c r="GPF155" s="10"/>
      <c r="GPG155" s="68"/>
      <c r="GPH155" s="20"/>
      <c r="GPI155" s="57"/>
      <c r="GPJ155" s="21"/>
      <c r="GPK155" s="22"/>
      <c r="GPL155" s="3"/>
      <c r="GPM155" s="5"/>
      <c r="GPN155" s="5"/>
      <c r="GPO155" s="8"/>
      <c r="GPP155" s="10"/>
      <c r="GPQ155" s="68"/>
      <c r="GPR155" s="20"/>
      <c r="GPS155" s="57"/>
      <c r="GPT155" s="21"/>
      <c r="GPU155" s="22"/>
      <c r="GPV155" s="3"/>
      <c r="GPW155" s="5"/>
      <c r="GPX155" s="5"/>
      <c r="GPY155" s="8"/>
      <c r="GPZ155" s="10"/>
      <c r="GQA155" s="68"/>
      <c r="GQB155" s="20"/>
      <c r="GQC155" s="57"/>
      <c r="GQD155" s="21"/>
      <c r="GQE155" s="22"/>
      <c r="GQF155" s="3"/>
      <c r="GQG155" s="5"/>
      <c r="GQH155" s="5"/>
      <c r="GQI155" s="8"/>
      <c r="GQJ155" s="10"/>
      <c r="GQK155" s="68"/>
      <c r="GQL155" s="20"/>
      <c r="GQM155" s="57"/>
      <c r="GQN155" s="21"/>
      <c r="GQO155" s="22"/>
      <c r="GQP155" s="3"/>
      <c r="GQQ155" s="5"/>
      <c r="GQR155" s="5"/>
      <c r="GQS155" s="8"/>
      <c r="GQT155" s="10"/>
      <c r="GQU155" s="68"/>
      <c r="GQV155" s="20"/>
      <c r="GQW155" s="57"/>
      <c r="GQX155" s="21"/>
      <c r="GQY155" s="22"/>
      <c r="GQZ155" s="3"/>
      <c r="GRA155" s="5"/>
      <c r="GRB155" s="5"/>
      <c r="GRC155" s="8"/>
      <c r="GRD155" s="10"/>
      <c r="GRE155" s="68"/>
      <c r="GRF155" s="20"/>
      <c r="GRG155" s="57"/>
      <c r="GRH155" s="21"/>
      <c r="GRI155" s="22"/>
      <c r="GRJ155" s="3"/>
      <c r="GRK155" s="5"/>
      <c r="GRL155" s="5"/>
      <c r="GRM155" s="8"/>
      <c r="GRN155" s="10"/>
      <c r="GRO155" s="68"/>
      <c r="GRP155" s="20"/>
      <c r="GRQ155" s="57"/>
      <c r="GRR155" s="21"/>
      <c r="GRS155" s="22"/>
      <c r="GRT155" s="3"/>
      <c r="GRU155" s="5"/>
      <c r="GRV155" s="5"/>
      <c r="GRW155" s="8"/>
      <c r="GRX155" s="10"/>
      <c r="GRY155" s="68"/>
      <c r="GRZ155" s="20"/>
      <c r="GSA155" s="57"/>
      <c r="GSB155" s="21"/>
      <c r="GSC155" s="22"/>
      <c r="GSD155" s="3"/>
      <c r="GSE155" s="5"/>
      <c r="GSF155" s="5"/>
      <c r="GSG155" s="8"/>
      <c r="GSH155" s="10"/>
      <c r="GSI155" s="68"/>
      <c r="GSJ155" s="20"/>
      <c r="GSK155" s="57"/>
      <c r="GSL155" s="21"/>
      <c r="GSM155" s="22"/>
      <c r="GSN155" s="3"/>
      <c r="GSO155" s="5"/>
      <c r="GSP155" s="5"/>
      <c r="GSQ155" s="8"/>
      <c r="GSR155" s="10"/>
      <c r="GSS155" s="68"/>
      <c r="GST155" s="20"/>
      <c r="GSU155" s="57"/>
      <c r="GSV155" s="21"/>
      <c r="GSW155" s="22"/>
      <c r="GSX155" s="3"/>
      <c r="GSY155" s="5"/>
      <c r="GSZ155" s="5"/>
      <c r="GTA155" s="8"/>
      <c r="GTB155" s="10"/>
      <c r="GTC155" s="68"/>
      <c r="GTD155" s="20"/>
      <c r="GTE155" s="57"/>
      <c r="GTF155" s="21"/>
      <c r="GTG155" s="22"/>
      <c r="GTH155" s="3"/>
      <c r="GTI155" s="5"/>
      <c r="GTJ155" s="5"/>
      <c r="GTK155" s="8"/>
      <c r="GTL155" s="10"/>
      <c r="GTM155" s="68"/>
      <c r="GTN155" s="20"/>
      <c r="GTO155" s="57"/>
      <c r="GTP155" s="21"/>
      <c r="GTQ155" s="22"/>
      <c r="GTR155" s="3"/>
      <c r="GTS155" s="5"/>
      <c r="GTT155" s="5"/>
      <c r="GTU155" s="8"/>
      <c r="GTV155" s="10"/>
      <c r="GTW155" s="68"/>
      <c r="GTX155" s="20"/>
      <c r="GTY155" s="57"/>
      <c r="GTZ155" s="21"/>
      <c r="GUA155" s="22"/>
      <c r="GUB155" s="3"/>
      <c r="GUC155" s="5"/>
      <c r="GUD155" s="5"/>
      <c r="GUE155" s="8"/>
      <c r="GUF155" s="10"/>
      <c r="GUG155" s="68"/>
      <c r="GUH155" s="20"/>
      <c r="GUI155" s="57"/>
      <c r="GUJ155" s="21"/>
      <c r="GUK155" s="22"/>
      <c r="GUL155" s="3"/>
      <c r="GUM155" s="5"/>
      <c r="GUN155" s="5"/>
      <c r="GUO155" s="8"/>
      <c r="GUP155" s="10"/>
      <c r="GUQ155" s="68"/>
      <c r="GUR155" s="20"/>
      <c r="GUS155" s="57"/>
      <c r="GUT155" s="21"/>
      <c r="GUU155" s="22"/>
      <c r="GUV155" s="3"/>
      <c r="GUW155" s="5"/>
      <c r="GUX155" s="5"/>
      <c r="GUY155" s="8"/>
      <c r="GUZ155" s="10"/>
      <c r="GVA155" s="68"/>
      <c r="GVB155" s="20"/>
      <c r="GVC155" s="57"/>
      <c r="GVD155" s="21"/>
      <c r="GVE155" s="22"/>
      <c r="GVF155" s="3"/>
      <c r="GVG155" s="5"/>
      <c r="GVH155" s="5"/>
      <c r="GVI155" s="8"/>
      <c r="GVJ155" s="10"/>
      <c r="GVK155" s="68"/>
      <c r="GVL155" s="20"/>
      <c r="GVM155" s="57"/>
      <c r="GVN155" s="21"/>
      <c r="GVO155" s="22"/>
      <c r="GVP155" s="3"/>
      <c r="GVQ155" s="5"/>
      <c r="GVR155" s="5"/>
      <c r="GVS155" s="8"/>
      <c r="GVT155" s="10"/>
      <c r="GVU155" s="68"/>
      <c r="GVV155" s="20"/>
      <c r="GVW155" s="57"/>
      <c r="GVX155" s="21"/>
      <c r="GVY155" s="22"/>
      <c r="GVZ155" s="3"/>
      <c r="GWA155" s="5"/>
      <c r="GWB155" s="5"/>
      <c r="GWC155" s="8"/>
      <c r="GWD155" s="10"/>
      <c r="GWE155" s="68"/>
      <c r="GWF155" s="20"/>
      <c r="GWG155" s="57"/>
      <c r="GWH155" s="21"/>
      <c r="GWI155" s="22"/>
      <c r="GWJ155" s="3"/>
      <c r="GWK155" s="5"/>
      <c r="GWL155" s="5"/>
      <c r="GWM155" s="8"/>
      <c r="GWN155" s="10"/>
      <c r="GWO155" s="68"/>
      <c r="GWP155" s="20"/>
      <c r="GWQ155" s="57"/>
      <c r="GWR155" s="21"/>
      <c r="GWS155" s="22"/>
      <c r="GWT155" s="3"/>
      <c r="GWU155" s="5"/>
      <c r="GWV155" s="5"/>
      <c r="GWW155" s="8"/>
      <c r="GWX155" s="10"/>
      <c r="GWY155" s="68"/>
      <c r="GWZ155" s="20"/>
      <c r="GXA155" s="57"/>
      <c r="GXB155" s="21"/>
      <c r="GXC155" s="22"/>
      <c r="GXD155" s="3"/>
      <c r="GXE155" s="5"/>
      <c r="GXF155" s="5"/>
      <c r="GXG155" s="8"/>
      <c r="GXH155" s="10"/>
      <c r="GXI155" s="68"/>
      <c r="GXJ155" s="20"/>
      <c r="GXK155" s="57"/>
      <c r="GXL155" s="21"/>
      <c r="GXM155" s="22"/>
      <c r="GXN155" s="3"/>
      <c r="GXO155" s="5"/>
      <c r="GXP155" s="5"/>
      <c r="GXQ155" s="8"/>
      <c r="GXR155" s="10"/>
      <c r="GXS155" s="68"/>
      <c r="GXT155" s="20"/>
      <c r="GXU155" s="57"/>
      <c r="GXV155" s="21"/>
      <c r="GXW155" s="22"/>
      <c r="GXX155" s="3"/>
      <c r="GXY155" s="5"/>
      <c r="GXZ155" s="5"/>
      <c r="GYA155" s="8"/>
      <c r="GYB155" s="10"/>
      <c r="GYC155" s="68"/>
      <c r="GYD155" s="20"/>
      <c r="GYE155" s="57"/>
      <c r="GYF155" s="21"/>
      <c r="GYG155" s="22"/>
      <c r="GYH155" s="3"/>
      <c r="GYI155" s="5"/>
      <c r="GYJ155" s="5"/>
      <c r="GYK155" s="8"/>
      <c r="GYL155" s="10"/>
      <c r="GYM155" s="68"/>
      <c r="GYN155" s="20"/>
      <c r="GYO155" s="57"/>
      <c r="GYP155" s="21"/>
      <c r="GYQ155" s="22"/>
      <c r="GYR155" s="3"/>
      <c r="GYS155" s="5"/>
      <c r="GYT155" s="5"/>
      <c r="GYU155" s="8"/>
      <c r="GYV155" s="10"/>
      <c r="GYW155" s="68"/>
      <c r="GYX155" s="20"/>
      <c r="GYY155" s="57"/>
      <c r="GYZ155" s="21"/>
      <c r="GZA155" s="22"/>
      <c r="GZB155" s="3"/>
      <c r="GZC155" s="5"/>
      <c r="GZD155" s="5"/>
      <c r="GZE155" s="8"/>
      <c r="GZF155" s="10"/>
      <c r="GZG155" s="68"/>
      <c r="GZH155" s="20"/>
      <c r="GZI155" s="57"/>
      <c r="GZJ155" s="21"/>
      <c r="GZK155" s="22"/>
      <c r="GZL155" s="3"/>
      <c r="GZM155" s="5"/>
      <c r="GZN155" s="5"/>
      <c r="GZO155" s="8"/>
      <c r="GZP155" s="10"/>
      <c r="GZQ155" s="68"/>
      <c r="GZR155" s="20"/>
      <c r="GZS155" s="57"/>
      <c r="GZT155" s="21"/>
      <c r="GZU155" s="22"/>
      <c r="GZV155" s="3"/>
      <c r="GZW155" s="5"/>
      <c r="GZX155" s="5"/>
      <c r="GZY155" s="8"/>
      <c r="GZZ155" s="10"/>
      <c r="HAA155" s="68"/>
      <c r="HAB155" s="20"/>
      <c r="HAC155" s="57"/>
      <c r="HAD155" s="21"/>
      <c r="HAE155" s="22"/>
      <c r="HAF155" s="3"/>
      <c r="HAG155" s="5"/>
      <c r="HAH155" s="5"/>
      <c r="HAI155" s="8"/>
      <c r="HAJ155" s="10"/>
      <c r="HAK155" s="68"/>
      <c r="HAL155" s="20"/>
      <c r="HAM155" s="57"/>
      <c r="HAN155" s="21"/>
      <c r="HAO155" s="22"/>
      <c r="HAP155" s="3"/>
      <c r="HAQ155" s="5"/>
      <c r="HAR155" s="5"/>
      <c r="HAS155" s="8"/>
      <c r="HAT155" s="10"/>
      <c r="HAU155" s="68"/>
      <c r="HAV155" s="20"/>
      <c r="HAW155" s="57"/>
      <c r="HAX155" s="21"/>
      <c r="HAY155" s="22"/>
      <c r="HAZ155" s="3"/>
      <c r="HBA155" s="5"/>
      <c r="HBB155" s="5"/>
      <c r="HBC155" s="8"/>
      <c r="HBD155" s="10"/>
      <c r="HBE155" s="68"/>
      <c r="HBF155" s="20"/>
      <c r="HBG155" s="57"/>
      <c r="HBH155" s="21"/>
      <c r="HBI155" s="22"/>
      <c r="HBJ155" s="3"/>
      <c r="HBK155" s="5"/>
      <c r="HBL155" s="5"/>
      <c r="HBM155" s="8"/>
      <c r="HBN155" s="10"/>
      <c r="HBO155" s="68"/>
      <c r="HBP155" s="20"/>
      <c r="HBQ155" s="57"/>
      <c r="HBR155" s="21"/>
      <c r="HBS155" s="22"/>
      <c r="HBT155" s="3"/>
      <c r="HBU155" s="5"/>
      <c r="HBV155" s="5"/>
      <c r="HBW155" s="8"/>
      <c r="HBX155" s="10"/>
      <c r="HBY155" s="68"/>
      <c r="HBZ155" s="20"/>
      <c r="HCA155" s="57"/>
      <c r="HCB155" s="21"/>
      <c r="HCC155" s="22"/>
      <c r="HCD155" s="3"/>
      <c r="HCE155" s="5"/>
      <c r="HCF155" s="5"/>
      <c r="HCG155" s="8"/>
      <c r="HCH155" s="10"/>
      <c r="HCI155" s="68"/>
      <c r="HCJ155" s="20"/>
      <c r="HCK155" s="57"/>
      <c r="HCL155" s="21"/>
      <c r="HCM155" s="22"/>
      <c r="HCN155" s="3"/>
      <c r="HCO155" s="5"/>
      <c r="HCP155" s="5"/>
      <c r="HCQ155" s="8"/>
      <c r="HCR155" s="10"/>
      <c r="HCS155" s="68"/>
      <c r="HCT155" s="20"/>
      <c r="HCU155" s="57"/>
      <c r="HCV155" s="21"/>
      <c r="HCW155" s="22"/>
      <c r="HCX155" s="3"/>
      <c r="HCY155" s="5"/>
      <c r="HCZ155" s="5"/>
      <c r="HDA155" s="8"/>
      <c r="HDB155" s="10"/>
      <c r="HDC155" s="68"/>
      <c r="HDD155" s="20"/>
      <c r="HDE155" s="57"/>
      <c r="HDF155" s="21"/>
      <c r="HDG155" s="22"/>
      <c r="HDH155" s="3"/>
      <c r="HDI155" s="5"/>
      <c r="HDJ155" s="5"/>
      <c r="HDK155" s="8"/>
      <c r="HDL155" s="10"/>
      <c r="HDM155" s="68"/>
      <c r="HDN155" s="20"/>
      <c r="HDO155" s="57"/>
      <c r="HDP155" s="21"/>
      <c r="HDQ155" s="22"/>
      <c r="HDR155" s="3"/>
      <c r="HDS155" s="5"/>
      <c r="HDT155" s="5"/>
      <c r="HDU155" s="8"/>
      <c r="HDV155" s="10"/>
      <c r="HDW155" s="68"/>
      <c r="HDX155" s="20"/>
      <c r="HDY155" s="57"/>
      <c r="HDZ155" s="21"/>
      <c r="HEA155" s="22"/>
      <c r="HEB155" s="3"/>
      <c r="HEC155" s="5"/>
      <c r="HED155" s="5"/>
      <c r="HEE155" s="8"/>
      <c r="HEF155" s="10"/>
      <c r="HEG155" s="68"/>
      <c r="HEH155" s="20"/>
      <c r="HEI155" s="57"/>
      <c r="HEJ155" s="21"/>
      <c r="HEK155" s="22"/>
      <c r="HEL155" s="3"/>
      <c r="HEM155" s="5"/>
      <c r="HEN155" s="5"/>
      <c r="HEO155" s="8"/>
      <c r="HEP155" s="10"/>
      <c r="HEQ155" s="68"/>
      <c r="HER155" s="20"/>
      <c r="HES155" s="57"/>
      <c r="HET155" s="21"/>
      <c r="HEU155" s="22"/>
      <c r="HEV155" s="3"/>
      <c r="HEW155" s="5"/>
      <c r="HEX155" s="5"/>
      <c r="HEY155" s="8"/>
      <c r="HEZ155" s="10"/>
      <c r="HFA155" s="68"/>
      <c r="HFB155" s="20"/>
      <c r="HFC155" s="57"/>
      <c r="HFD155" s="21"/>
      <c r="HFE155" s="22"/>
      <c r="HFF155" s="3"/>
      <c r="HFG155" s="5"/>
      <c r="HFH155" s="5"/>
      <c r="HFI155" s="8"/>
      <c r="HFJ155" s="10"/>
      <c r="HFK155" s="68"/>
      <c r="HFL155" s="20"/>
      <c r="HFM155" s="57"/>
      <c r="HFN155" s="21"/>
      <c r="HFO155" s="22"/>
      <c r="HFP155" s="3"/>
      <c r="HFQ155" s="5"/>
      <c r="HFR155" s="5"/>
      <c r="HFS155" s="8"/>
      <c r="HFT155" s="10"/>
      <c r="HFU155" s="68"/>
      <c r="HFV155" s="20"/>
      <c r="HFW155" s="57"/>
      <c r="HFX155" s="21"/>
      <c r="HFY155" s="22"/>
      <c r="HFZ155" s="3"/>
      <c r="HGA155" s="5"/>
      <c r="HGB155" s="5"/>
      <c r="HGC155" s="8"/>
      <c r="HGD155" s="10"/>
      <c r="HGE155" s="68"/>
      <c r="HGF155" s="20"/>
      <c r="HGG155" s="57"/>
      <c r="HGH155" s="21"/>
      <c r="HGI155" s="22"/>
      <c r="HGJ155" s="3"/>
      <c r="HGK155" s="5"/>
      <c r="HGL155" s="5"/>
      <c r="HGM155" s="8"/>
      <c r="HGN155" s="10"/>
      <c r="HGO155" s="68"/>
      <c r="HGP155" s="20"/>
      <c r="HGQ155" s="57"/>
      <c r="HGR155" s="21"/>
      <c r="HGS155" s="22"/>
      <c r="HGT155" s="3"/>
      <c r="HGU155" s="5"/>
      <c r="HGV155" s="5"/>
      <c r="HGW155" s="8"/>
      <c r="HGX155" s="10"/>
      <c r="HGY155" s="68"/>
      <c r="HGZ155" s="20"/>
      <c r="HHA155" s="57"/>
      <c r="HHB155" s="21"/>
      <c r="HHC155" s="22"/>
      <c r="HHD155" s="3"/>
      <c r="HHE155" s="5"/>
      <c r="HHF155" s="5"/>
      <c r="HHG155" s="8"/>
      <c r="HHH155" s="10"/>
      <c r="HHI155" s="68"/>
      <c r="HHJ155" s="20"/>
      <c r="HHK155" s="57"/>
      <c r="HHL155" s="21"/>
      <c r="HHM155" s="22"/>
      <c r="HHN155" s="3"/>
      <c r="HHO155" s="5"/>
      <c r="HHP155" s="5"/>
      <c r="HHQ155" s="8"/>
      <c r="HHR155" s="10"/>
      <c r="HHS155" s="68"/>
      <c r="HHT155" s="20"/>
      <c r="HHU155" s="57"/>
      <c r="HHV155" s="21"/>
      <c r="HHW155" s="22"/>
      <c r="HHX155" s="3"/>
      <c r="HHY155" s="5"/>
      <c r="HHZ155" s="5"/>
      <c r="HIA155" s="8"/>
      <c r="HIB155" s="10"/>
      <c r="HIC155" s="68"/>
      <c r="HID155" s="20"/>
      <c r="HIE155" s="57"/>
      <c r="HIF155" s="21"/>
      <c r="HIG155" s="22"/>
      <c r="HIH155" s="3"/>
      <c r="HII155" s="5"/>
      <c r="HIJ155" s="5"/>
      <c r="HIK155" s="8"/>
      <c r="HIL155" s="10"/>
      <c r="HIM155" s="68"/>
      <c r="HIN155" s="20"/>
      <c r="HIO155" s="57"/>
      <c r="HIP155" s="21"/>
      <c r="HIQ155" s="22"/>
      <c r="HIR155" s="3"/>
      <c r="HIS155" s="5"/>
      <c r="HIT155" s="5"/>
      <c r="HIU155" s="8"/>
      <c r="HIV155" s="10"/>
      <c r="HIW155" s="68"/>
      <c r="HIX155" s="20"/>
      <c r="HIY155" s="57"/>
      <c r="HIZ155" s="21"/>
      <c r="HJA155" s="22"/>
      <c r="HJB155" s="3"/>
      <c r="HJC155" s="5"/>
      <c r="HJD155" s="5"/>
      <c r="HJE155" s="8"/>
      <c r="HJF155" s="10"/>
      <c r="HJG155" s="68"/>
      <c r="HJH155" s="20"/>
      <c r="HJI155" s="57"/>
      <c r="HJJ155" s="21"/>
      <c r="HJK155" s="22"/>
      <c r="HJL155" s="3"/>
      <c r="HJM155" s="5"/>
      <c r="HJN155" s="5"/>
      <c r="HJO155" s="8"/>
      <c r="HJP155" s="10"/>
      <c r="HJQ155" s="68"/>
      <c r="HJR155" s="20"/>
      <c r="HJS155" s="57"/>
      <c r="HJT155" s="21"/>
      <c r="HJU155" s="22"/>
      <c r="HJV155" s="3"/>
      <c r="HJW155" s="5"/>
      <c r="HJX155" s="5"/>
      <c r="HJY155" s="8"/>
      <c r="HJZ155" s="10"/>
      <c r="HKA155" s="68"/>
      <c r="HKB155" s="20"/>
      <c r="HKC155" s="57"/>
      <c r="HKD155" s="21"/>
      <c r="HKE155" s="22"/>
      <c r="HKF155" s="3"/>
      <c r="HKG155" s="5"/>
      <c r="HKH155" s="5"/>
      <c r="HKI155" s="8"/>
      <c r="HKJ155" s="10"/>
      <c r="HKK155" s="68"/>
      <c r="HKL155" s="20"/>
      <c r="HKM155" s="57"/>
      <c r="HKN155" s="21"/>
      <c r="HKO155" s="22"/>
      <c r="HKP155" s="3"/>
      <c r="HKQ155" s="5"/>
      <c r="HKR155" s="5"/>
      <c r="HKS155" s="8"/>
      <c r="HKT155" s="10"/>
      <c r="HKU155" s="68"/>
      <c r="HKV155" s="20"/>
      <c r="HKW155" s="57"/>
      <c r="HKX155" s="21"/>
      <c r="HKY155" s="22"/>
      <c r="HKZ155" s="3"/>
      <c r="HLA155" s="5"/>
      <c r="HLB155" s="5"/>
      <c r="HLC155" s="8"/>
      <c r="HLD155" s="10"/>
      <c r="HLE155" s="68"/>
      <c r="HLF155" s="20"/>
      <c r="HLG155" s="57"/>
      <c r="HLH155" s="21"/>
      <c r="HLI155" s="22"/>
      <c r="HLJ155" s="3"/>
      <c r="HLK155" s="5"/>
      <c r="HLL155" s="5"/>
      <c r="HLM155" s="8"/>
      <c r="HLN155" s="10"/>
      <c r="HLO155" s="68"/>
      <c r="HLP155" s="20"/>
      <c r="HLQ155" s="57"/>
      <c r="HLR155" s="21"/>
      <c r="HLS155" s="22"/>
      <c r="HLT155" s="3"/>
      <c r="HLU155" s="5"/>
      <c r="HLV155" s="5"/>
      <c r="HLW155" s="8"/>
      <c r="HLX155" s="10"/>
      <c r="HLY155" s="68"/>
      <c r="HLZ155" s="20"/>
      <c r="HMA155" s="57"/>
      <c r="HMB155" s="21"/>
      <c r="HMC155" s="22"/>
      <c r="HMD155" s="3"/>
      <c r="HME155" s="5"/>
      <c r="HMF155" s="5"/>
      <c r="HMG155" s="8"/>
      <c r="HMH155" s="10"/>
      <c r="HMI155" s="68"/>
      <c r="HMJ155" s="20"/>
      <c r="HMK155" s="57"/>
      <c r="HML155" s="21"/>
      <c r="HMM155" s="22"/>
      <c r="HMN155" s="3"/>
      <c r="HMO155" s="5"/>
      <c r="HMP155" s="5"/>
      <c r="HMQ155" s="8"/>
      <c r="HMR155" s="10"/>
      <c r="HMS155" s="68"/>
      <c r="HMT155" s="20"/>
      <c r="HMU155" s="57"/>
      <c r="HMV155" s="21"/>
      <c r="HMW155" s="22"/>
      <c r="HMX155" s="3"/>
      <c r="HMY155" s="5"/>
      <c r="HMZ155" s="5"/>
      <c r="HNA155" s="8"/>
      <c r="HNB155" s="10"/>
      <c r="HNC155" s="68"/>
      <c r="HND155" s="20"/>
      <c r="HNE155" s="57"/>
      <c r="HNF155" s="21"/>
      <c r="HNG155" s="22"/>
      <c r="HNH155" s="3"/>
      <c r="HNI155" s="5"/>
      <c r="HNJ155" s="5"/>
      <c r="HNK155" s="8"/>
      <c r="HNL155" s="10"/>
      <c r="HNM155" s="68"/>
      <c r="HNN155" s="20"/>
      <c r="HNO155" s="57"/>
      <c r="HNP155" s="21"/>
      <c r="HNQ155" s="22"/>
      <c r="HNR155" s="3"/>
      <c r="HNS155" s="5"/>
      <c r="HNT155" s="5"/>
      <c r="HNU155" s="8"/>
      <c r="HNV155" s="10"/>
      <c r="HNW155" s="68"/>
      <c r="HNX155" s="20"/>
      <c r="HNY155" s="57"/>
      <c r="HNZ155" s="21"/>
      <c r="HOA155" s="22"/>
      <c r="HOB155" s="3"/>
      <c r="HOC155" s="5"/>
      <c r="HOD155" s="5"/>
      <c r="HOE155" s="8"/>
      <c r="HOF155" s="10"/>
      <c r="HOG155" s="68"/>
      <c r="HOH155" s="20"/>
      <c r="HOI155" s="57"/>
      <c r="HOJ155" s="21"/>
      <c r="HOK155" s="22"/>
      <c r="HOL155" s="3"/>
      <c r="HOM155" s="5"/>
      <c r="HON155" s="5"/>
      <c r="HOO155" s="8"/>
      <c r="HOP155" s="10"/>
      <c r="HOQ155" s="68"/>
      <c r="HOR155" s="20"/>
      <c r="HOS155" s="57"/>
      <c r="HOT155" s="21"/>
      <c r="HOU155" s="22"/>
      <c r="HOV155" s="3"/>
      <c r="HOW155" s="5"/>
      <c r="HOX155" s="5"/>
      <c r="HOY155" s="8"/>
      <c r="HOZ155" s="10"/>
      <c r="HPA155" s="68"/>
      <c r="HPB155" s="20"/>
      <c r="HPC155" s="57"/>
      <c r="HPD155" s="21"/>
      <c r="HPE155" s="22"/>
      <c r="HPF155" s="3"/>
      <c r="HPG155" s="5"/>
      <c r="HPH155" s="5"/>
      <c r="HPI155" s="8"/>
      <c r="HPJ155" s="10"/>
      <c r="HPK155" s="68"/>
      <c r="HPL155" s="20"/>
      <c r="HPM155" s="57"/>
      <c r="HPN155" s="21"/>
      <c r="HPO155" s="22"/>
      <c r="HPP155" s="3"/>
      <c r="HPQ155" s="5"/>
      <c r="HPR155" s="5"/>
      <c r="HPS155" s="8"/>
      <c r="HPT155" s="10"/>
      <c r="HPU155" s="68"/>
      <c r="HPV155" s="20"/>
      <c r="HPW155" s="57"/>
      <c r="HPX155" s="21"/>
      <c r="HPY155" s="22"/>
      <c r="HPZ155" s="3"/>
      <c r="HQA155" s="5"/>
      <c r="HQB155" s="5"/>
      <c r="HQC155" s="8"/>
      <c r="HQD155" s="10"/>
      <c r="HQE155" s="68"/>
      <c r="HQF155" s="20"/>
      <c r="HQG155" s="57"/>
      <c r="HQH155" s="21"/>
      <c r="HQI155" s="22"/>
      <c r="HQJ155" s="3"/>
      <c r="HQK155" s="5"/>
      <c r="HQL155" s="5"/>
      <c r="HQM155" s="8"/>
      <c r="HQN155" s="10"/>
      <c r="HQO155" s="68"/>
      <c r="HQP155" s="20"/>
      <c r="HQQ155" s="57"/>
      <c r="HQR155" s="21"/>
      <c r="HQS155" s="22"/>
      <c r="HQT155" s="3"/>
      <c r="HQU155" s="5"/>
      <c r="HQV155" s="5"/>
      <c r="HQW155" s="8"/>
      <c r="HQX155" s="10"/>
      <c r="HQY155" s="68"/>
      <c r="HQZ155" s="20"/>
      <c r="HRA155" s="57"/>
      <c r="HRB155" s="21"/>
      <c r="HRC155" s="22"/>
      <c r="HRD155" s="3"/>
      <c r="HRE155" s="5"/>
      <c r="HRF155" s="5"/>
      <c r="HRG155" s="8"/>
      <c r="HRH155" s="10"/>
      <c r="HRI155" s="68"/>
      <c r="HRJ155" s="20"/>
      <c r="HRK155" s="57"/>
      <c r="HRL155" s="21"/>
      <c r="HRM155" s="22"/>
      <c r="HRN155" s="3"/>
      <c r="HRO155" s="5"/>
      <c r="HRP155" s="5"/>
      <c r="HRQ155" s="8"/>
      <c r="HRR155" s="10"/>
      <c r="HRS155" s="68"/>
      <c r="HRT155" s="20"/>
      <c r="HRU155" s="57"/>
      <c r="HRV155" s="21"/>
      <c r="HRW155" s="22"/>
      <c r="HRX155" s="3"/>
      <c r="HRY155" s="5"/>
      <c r="HRZ155" s="5"/>
      <c r="HSA155" s="8"/>
      <c r="HSB155" s="10"/>
      <c r="HSC155" s="68"/>
      <c r="HSD155" s="20"/>
      <c r="HSE155" s="57"/>
      <c r="HSF155" s="21"/>
      <c r="HSG155" s="22"/>
      <c r="HSH155" s="3"/>
      <c r="HSI155" s="5"/>
      <c r="HSJ155" s="5"/>
      <c r="HSK155" s="8"/>
      <c r="HSL155" s="10"/>
      <c r="HSM155" s="68"/>
      <c r="HSN155" s="20"/>
      <c r="HSO155" s="57"/>
      <c r="HSP155" s="21"/>
      <c r="HSQ155" s="22"/>
      <c r="HSR155" s="3"/>
      <c r="HSS155" s="5"/>
      <c r="HST155" s="5"/>
      <c r="HSU155" s="8"/>
      <c r="HSV155" s="10"/>
      <c r="HSW155" s="68"/>
      <c r="HSX155" s="20"/>
      <c r="HSY155" s="57"/>
      <c r="HSZ155" s="21"/>
      <c r="HTA155" s="22"/>
      <c r="HTB155" s="3"/>
      <c r="HTC155" s="5"/>
      <c r="HTD155" s="5"/>
      <c r="HTE155" s="8"/>
      <c r="HTF155" s="10"/>
      <c r="HTG155" s="68"/>
      <c r="HTH155" s="20"/>
      <c r="HTI155" s="57"/>
      <c r="HTJ155" s="21"/>
      <c r="HTK155" s="22"/>
      <c r="HTL155" s="3"/>
      <c r="HTM155" s="5"/>
      <c r="HTN155" s="5"/>
      <c r="HTO155" s="8"/>
      <c r="HTP155" s="10"/>
      <c r="HTQ155" s="68"/>
      <c r="HTR155" s="20"/>
      <c r="HTS155" s="57"/>
      <c r="HTT155" s="21"/>
      <c r="HTU155" s="22"/>
      <c r="HTV155" s="3"/>
      <c r="HTW155" s="5"/>
      <c r="HTX155" s="5"/>
      <c r="HTY155" s="8"/>
      <c r="HTZ155" s="10"/>
      <c r="HUA155" s="68"/>
      <c r="HUB155" s="20"/>
      <c r="HUC155" s="57"/>
      <c r="HUD155" s="21"/>
      <c r="HUE155" s="22"/>
      <c r="HUF155" s="3"/>
      <c r="HUG155" s="5"/>
      <c r="HUH155" s="5"/>
      <c r="HUI155" s="8"/>
      <c r="HUJ155" s="10"/>
      <c r="HUK155" s="68"/>
      <c r="HUL155" s="20"/>
      <c r="HUM155" s="57"/>
      <c r="HUN155" s="21"/>
      <c r="HUO155" s="22"/>
      <c r="HUP155" s="3"/>
      <c r="HUQ155" s="5"/>
      <c r="HUR155" s="5"/>
      <c r="HUS155" s="8"/>
      <c r="HUT155" s="10"/>
      <c r="HUU155" s="68"/>
      <c r="HUV155" s="20"/>
      <c r="HUW155" s="57"/>
      <c r="HUX155" s="21"/>
      <c r="HUY155" s="22"/>
      <c r="HUZ155" s="3"/>
      <c r="HVA155" s="5"/>
      <c r="HVB155" s="5"/>
      <c r="HVC155" s="8"/>
      <c r="HVD155" s="10"/>
      <c r="HVE155" s="68"/>
      <c r="HVF155" s="20"/>
      <c r="HVG155" s="57"/>
      <c r="HVH155" s="21"/>
      <c r="HVI155" s="22"/>
      <c r="HVJ155" s="3"/>
      <c r="HVK155" s="5"/>
      <c r="HVL155" s="5"/>
      <c r="HVM155" s="8"/>
      <c r="HVN155" s="10"/>
      <c r="HVO155" s="68"/>
      <c r="HVP155" s="20"/>
      <c r="HVQ155" s="57"/>
      <c r="HVR155" s="21"/>
      <c r="HVS155" s="22"/>
      <c r="HVT155" s="3"/>
      <c r="HVU155" s="5"/>
      <c r="HVV155" s="5"/>
      <c r="HVW155" s="8"/>
      <c r="HVX155" s="10"/>
      <c r="HVY155" s="68"/>
      <c r="HVZ155" s="20"/>
      <c r="HWA155" s="57"/>
      <c r="HWB155" s="21"/>
      <c r="HWC155" s="22"/>
      <c r="HWD155" s="3"/>
      <c r="HWE155" s="5"/>
      <c r="HWF155" s="5"/>
      <c r="HWG155" s="8"/>
      <c r="HWH155" s="10"/>
      <c r="HWI155" s="68"/>
      <c r="HWJ155" s="20"/>
      <c r="HWK155" s="57"/>
      <c r="HWL155" s="21"/>
      <c r="HWM155" s="22"/>
      <c r="HWN155" s="3"/>
      <c r="HWO155" s="5"/>
      <c r="HWP155" s="5"/>
      <c r="HWQ155" s="8"/>
      <c r="HWR155" s="10"/>
      <c r="HWS155" s="68"/>
      <c r="HWT155" s="20"/>
      <c r="HWU155" s="57"/>
      <c r="HWV155" s="21"/>
      <c r="HWW155" s="22"/>
      <c r="HWX155" s="3"/>
      <c r="HWY155" s="5"/>
      <c r="HWZ155" s="5"/>
      <c r="HXA155" s="8"/>
      <c r="HXB155" s="10"/>
      <c r="HXC155" s="68"/>
      <c r="HXD155" s="20"/>
      <c r="HXE155" s="57"/>
      <c r="HXF155" s="21"/>
      <c r="HXG155" s="22"/>
      <c r="HXH155" s="3"/>
      <c r="HXI155" s="5"/>
      <c r="HXJ155" s="5"/>
      <c r="HXK155" s="8"/>
      <c r="HXL155" s="10"/>
      <c r="HXM155" s="68"/>
      <c r="HXN155" s="20"/>
      <c r="HXO155" s="57"/>
      <c r="HXP155" s="21"/>
      <c r="HXQ155" s="22"/>
      <c r="HXR155" s="3"/>
      <c r="HXS155" s="5"/>
      <c r="HXT155" s="5"/>
      <c r="HXU155" s="8"/>
      <c r="HXV155" s="10"/>
      <c r="HXW155" s="68"/>
      <c r="HXX155" s="20"/>
      <c r="HXY155" s="57"/>
      <c r="HXZ155" s="21"/>
      <c r="HYA155" s="22"/>
      <c r="HYB155" s="3"/>
      <c r="HYC155" s="5"/>
      <c r="HYD155" s="5"/>
      <c r="HYE155" s="8"/>
      <c r="HYF155" s="10"/>
      <c r="HYG155" s="68"/>
      <c r="HYH155" s="20"/>
      <c r="HYI155" s="57"/>
      <c r="HYJ155" s="21"/>
      <c r="HYK155" s="22"/>
      <c r="HYL155" s="3"/>
      <c r="HYM155" s="5"/>
      <c r="HYN155" s="5"/>
      <c r="HYO155" s="8"/>
      <c r="HYP155" s="10"/>
      <c r="HYQ155" s="68"/>
      <c r="HYR155" s="20"/>
      <c r="HYS155" s="57"/>
      <c r="HYT155" s="21"/>
      <c r="HYU155" s="22"/>
      <c r="HYV155" s="3"/>
      <c r="HYW155" s="5"/>
      <c r="HYX155" s="5"/>
      <c r="HYY155" s="8"/>
      <c r="HYZ155" s="10"/>
      <c r="HZA155" s="68"/>
      <c r="HZB155" s="20"/>
      <c r="HZC155" s="57"/>
      <c r="HZD155" s="21"/>
      <c r="HZE155" s="22"/>
      <c r="HZF155" s="3"/>
      <c r="HZG155" s="5"/>
      <c r="HZH155" s="5"/>
      <c r="HZI155" s="8"/>
      <c r="HZJ155" s="10"/>
      <c r="HZK155" s="68"/>
      <c r="HZL155" s="20"/>
      <c r="HZM155" s="57"/>
      <c r="HZN155" s="21"/>
      <c r="HZO155" s="22"/>
      <c r="HZP155" s="3"/>
      <c r="HZQ155" s="5"/>
      <c r="HZR155" s="5"/>
      <c r="HZS155" s="8"/>
      <c r="HZT155" s="10"/>
      <c r="HZU155" s="68"/>
      <c r="HZV155" s="20"/>
      <c r="HZW155" s="57"/>
      <c r="HZX155" s="21"/>
      <c r="HZY155" s="22"/>
      <c r="HZZ155" s="3"/>
      <c r="IAA155" s="5"/>
      <c r="IAB155" s="5"/>
      <c r="IAC155" s="8"/>
      <c r="IAD155" s="10"/>
      <c r="IAE155" s="68"/>
      <c r="IAF155" s="20"/>
      <c r="IAG155" s="57"/>
      <c r="IAH155" s="21"/>
      <c r="IAI155" s="22"/>
      <c r="IAJ155" s="3"/>
      <c r="IAK155" s="5"/>
      <c r="IAL155" s="5"/>
      <c r="IAM155" s="8"/>
      <c r="IAN155" s="10"/>
      <c r="IAO155" s="68"/>
      <c r="IAP155" s="20"/>
      <c r="IAQ155" s="57"/>
      <c r="IAR155" s="21"/>
      <c r="IAS155" s="22"/>
      <c r="IAT155" s="3"/>
      <c r="IAU155" s="5"/>
      <c r="IAV155" s="5"/>
      <c r="IAW155" s="8"/>
      <c r="IAX155" s="10"/>
      <c r="IAY155" s="68"/>
      <c r="IAZ155" s="20"/>
      <c r="IBA155" s="57"/>
      <c r="IBB155" s="21"/>
      <c r="IBC155" s="22"/>
      <c r="IBD155" s="3"/>
      <c r="IBE155" s="5"/>
      <c r="IBF155" s="5"/>
      <c r="IBG155" s="8"/>
      <c r="IBH155" s="10"/>
      <c r="IBI155" s="68"/>
      <c r="IBJ155" s="20"/>
      <c r="IBK155" s="57"/>
      <c r="IBL155" s="21"/>
      <c r="IBM155" s="22"/>
      <c r="IBN155" s="3"/>
      <c r="IBO155" s="5"/>
      <c r="IBP155" s="5"/>
      <c r="IBQ155" s="8"/>
      <c r="IBR155" s="10"/>
      <c r="IBS155" s="68"/>
      <c r="IBT155" s="20"/>
      <c r="IBU155" s="57"/>
      <c r="IBV155" s="21"/>
      <c r="IBW155" s="22"/>
      <c r="IBX155" s="3"/>
      <c r="IBY155" s="5"/>
      <c r="IBZ155" s="5"/>
      <c r="ICA155" s="8"/>
      <c r="ICB155" s="10"/>
      <c r="ICC155" s="68"/>
      <c r="ICD155" s="20"/>
      <c r="ICE155" s="57"/>
      <c r="ICF155" s="21"/>
      <c r="ICG155" s="22"/>
      <c r="ICH155" s="3"/>
      <c r="ICI155" s="5"/>
      <c r="ICJ155" s="5"/>
      <c r="ICK155" s="8"/>
      <c r="ICL155" s="10"/>
      <c r="ICM155" s="68"/>
      <c r="ICN155" s="20"/>
      <c r="ICO155" s="57"/>
      <c r="ICP155" s="21"/>
      <c r="ICQ155" s="22"/>
      <c r="ICR155" s="3"/>
      <c r="ICS155" s="5"/>
      <c r="ICT155" s="5"/>
      <c r="ICU155" s="8"/>
      <c r="ICV155" s="10"/>
      <c r="ICW155" s="68"/>
      <c r="ICX155" s="20"/>
      <c r="ICY155" s="57"/>
      <c r="ICZ155" s="21"/>
      <c r="IDA155" s="22"/>
      <c r="IDB155" s="3"/>
      <c r="IDC155" s="5"/>
      <c r="IDD155" s="5"/>
      <c r="IDE155" s="8"/>
      <c r="IDF155" s="10"/>
      <c r="IDG155" s="68"/>
      <c r="IDH155" s="20"/>
      <c r="IDI155" s="57"/>
      <c r="IDJ155" s="21"/>
      <c r="IDK155" s="22"/>
      <c r="IDL155" s="3"/>
      <c r="IDM155" s="5"/>
      <c r="IDN155" s="5"/>
      <c r="IDO155" s="8"/>
      <c r="IDP155" s="10"/>
      <c r="IDQ155" s="68"/>
      <c r="IDR155" s="20"/>
      <c r="IDS155" s="57"/>
      <c r="IDT155" s="21"/>
      <c r="IDU155" s="22"/>
      <c r="IDV155" s="3"/>
      <c r="IDW155" s="5"/>
      <c r="IDX155" s="5"/>
      <c r="IDY155" s="8"/>
      <c r="IDZ155" s="10"/>
      <c r="IEA155" s="68"/>
      <c r="IEB155" s="20"/>
      <c r="IEC155" s="57"/>
      <c r="IED155" s="21"/>
      <c r="IEE155" s="22"/>
      <c r="IEF155" s="3"/>
      <c r="IEG155" s="5"/>
      <c r="IEH155" s="5"/>
      <c r="IEI155" s="8"/>
      <c r="IEJ155" s="10"/>
      <c r="IEK155" s="68"/>
      <c r="IEL155" s="20"/>
      <c r="IEM155" s="57"/>
      <c r="IEN155" s="21"/>
      <c r="IEO155" s="22"/>
      <c r="IEP155" s="3"/>
      <c r="IEQ155" s="5"/>
      <c r="IER155" s="5"/>
      <c r="IES155" s="8"/>
      <c r="IET155" s="10"/>
      <c r="IEU155" s="68"/>
      <c r="IEV155" s="20"/>
      <c r="IEW155" s="57"/>
      <c r="IEX155" s="21"/>
      <c r="IEY155" s="22"/>
      <c r="IEZ155" s="3"/>
      <c r="IFA155" s="5"/>
      <c r="IFB155" s="5"/>
      <c r="IFC155" s="8"/>
      <c r="IFD155" s="10"/>
      <c r="IFE155" s="68"/>
      <c r="IFF155" s="20"/>
      <c r="IFG155" s="57"/>
      <c r="IFH155" s="21"/>
      <c r="IFI155" s="22"/>
      <c r="IFJ155" s="3"/>
      <c r="IFK155" s="5"/>
      <c r="IFL155" s="5"/>
      <c r="IFM155" s="8"/>
      <c r="IFN155" s="10"/>
      <c r="IFO155" s="68"/>
      <c r="IFP155" s="20"/>
      <c r="IFQ155" s="57"/>
      <c r="IFR155" s="21"/>
      <c r="IFS155" s="22"/>
      <c r="IFT155" s="3"/>
      <c r="IFU155" s="5"/>
      <c r="IFV155" s="5"/>
      <c r="IFW155" s="8"/>
      <c r="IFX155" s="10"/>
      <c r="IFY155" s="68"/>
      <c r="IFZ155" s="20"/>
      <c r="IGA155" s="57"/>
      <c r="IGB155" s="21"/>
      <c r="IGC155" s="22"/>
      <c r="IGD155" s="3"/>
      <c r="IGE155" s="5"/>
      <c r="IGF155" s="5"/>
      <c r="IGG155" s="8"/>
      <c r="IGH155" s="10"/>
      <c r="IGI155" s="68"/>
      <c r="IGJ155" s="20"/>
      <c r="IGK155" s="57"/>
      <c r="IGL155" s="21"/>
      <c r="IGM155" s="22"/>
      <c r="IGN155" s="3"/>
      <c r="IGO155" s="5"/>
      <c r="IGP155" s="5"/>
      <c r="IGQ155" s="8"/>
      <c r="IGR155" s="10"/>
      <c r="IGS155" s="68"/>
      <c r="IGT155" s="20"/>
      <c r="IGU155" s="57"/>
      <c r="IGV155" s="21"/>
      <c r="IGW155" s="22"/>
      <c r="IGX155" s="3"/>
      <c r="IGY155" s="5"/>
      <c r="IGZ155" s="5"/>
      <c r="IHA155" s="8"/>
      <c r="IHB155" s="10"/>
      <c r="IHC155" s="68"/>
      <c r="IHD155" s="20"/>
      <c r="IHE155" s="57"/>
      <c r="IHF155" s="21"/>
      <c r="IHG155" s="22"/>
      <c r="IHH155" s="3"/>
      <c r="IHI155" s="5"/>
      <c r="IHJ155" s="5"/>
      <c r="IHK155" s="8"/>
      <c r="IHL155" s="10"/>
      <c r="IHM155" s="68"/>
      <c r="IHN155" s="20"/>
      <c r="IHO155" s="57"/>
      <c r="IHP155" s="21"/>
      <c r="IHQ155" s="22"/>
      <c r="IHR155" s="3"/>
      <c r="IHS155" s="5"/>
      <c r="IHT155" s="5"/>
      <c r="IHU155" s="8"/>
      <c r="IHV155" s="10"/>
      <c r="IHW155" s="68"/>
      <c r="IHX155" s="20"/>
      <c r="IHY155" s="57"/>
      <c r="IHZ155" s="21"/>
      <c r="IIA155" s="22"/>
      <c r="IIB155" s="3"/>
      <c r="IIC155" s="5"/>
      <c r="IID155" s="5"/>
      <c r="IIE155" s="8"/>
      <c r="IIF155" s="10"/>
      <c r="IIG155" s="68"/>
      <c r="IIH155" s="20"/>
      <c r="III155" s="57"/>
      <c r="IIJ155" s="21"/>
      <c r="IIK155" s="22"/>
      <c r="IIL155" s="3"/>
      <c r="IIM155" s="5"/>
      <c r="IIN155" s="5"/>
      <c r="IIO155" s="8"/>
      <c r="IIP155" s="10"/>
      <c r="IIQ155" s="68"/>
      <c r="IIR155" s="20"/>
      <c r="IIS155" s="57"/>
      <c r="IIT155" s="21"/>
      <c r="IIU155" s="22"/>
      <c r="IIV155" s="3"/>
      <c r="IIW155" s="5"/>
      <c r="IIX155" s="5"/>
      <c r="IIY155" s="8"/>
      <c r="IIZ155" s="10"/>
      <c r="IJA155" s="68"/>
      <c r="IJB155" s="20"/>
      <c r="IJC155" s="57"/>
      <c r="IJD155" s="21"/>
      <c r="IJE155" s="22"/>
      <c r="IJF155" s="3"/>
      <c r="IJG155" s="5"/>
      <c r="IJH155" s="5"/>
      <c r="IJI155" s="8"/>
      <c r="IJJ155" s="10"/>
      <c r="IJK155" s="68"/>
      <c r="IJL155" s="20"/>
      <c r="IJM155" s="57"/>
      <c r="IJN155" s="21"/>
      <c r="IJO155" s="22"/>
      <c r="IJP155" s="3"/>
      <c r="IJQ155" s="5"/>
      <c r="IJR155" s="5"/>
      <c r="IJS155" s="8"/>
      <c r="IJT155" s="10"/>
      <c r="IJU155" s="68"/>
      <c r="IJV155" s="20"/>
      <c r="IJW155" s="57"/>
      <c r="IJX155" s="21"/>
      <c r="IJY155" s="22"/>
      <c r="IJZ155" s="3"/>
      <c r="IKA155" s="5"/>
      <c r="IKB155" s="5"/>
      <c r="IKC155" s="8"/>
      <c r="IKD155" s="10"/>
      <c r="IKE155" s="68"/>
      <c r="IKF155" s="20"/>
      <c r="IKG155" s="57"/>
      <c r="IKH155" s="21"/>
      <c r="IKI155" s="22"/>
      <c r="IKJ155" s="3"/>
      <c r="IKK155" s="5"/>
      <c r="IKL155" s="5"/>
      <c r="IKM155" s="8"/>
      <c r="IKN155" s="10"/>
      <c r="IKO155" s="68"/>
      <c r="IKP155" s="20"/>
      <c r="IKQ155" s="57"/>
      <c r="IKR155" s="21"/>
      <c r="IKS155" s="22"/>
      <c r="IKT155" s="3"/>
      <c r="IKU155" s="5"/>
      <c r="IKV155" s="5"/>
      <c r="IKW155" s="8"/>
      <c r="IKX155" s="10"/>
      <c r="IKY155" s="68"/>
      <c r="IKZ155" s="20"/>
      <c r="ILA155" s="57"/>
      <c r="ILB155" s="21"/>
      <c r="ILC155" s="22"/>
      <c r="ILD155" s="3"/>
      <c r="ILE155" s="5"/>
      <c r="ILF155" s="5"/>
      <c r="ILG155" s="8"/>
      <c r="ILH155" s="10"/>
      <c r="ILI155" s="68"/>
      <c r="ILJ155" s="20"/>
      <c r="ILK155" s="57"/>
      <c r="ILL155" s="21"/>
      <c r="ILM155" s="22"/>
      <c r="ILN155" s="3"/>
      <c r="ILO155" s="5"/>
      <c r="ILP155" s="5"/>
      <c r="ILQ155" s="8"/>
      <c r="ILR155" s="10"/>
      <c r="ILS155" s="68"/>
      <c r="ILT155" s="20"/>
      <c r="ILU155" s="57"/>
      <c r="ILV155" s="21"/>
      <c r="ILW155" s="22"/>
      <c r="ILX155" s="3"/>
      <c r="ILY155" s="5"/>
      <c r="ILZ155" s="5"/>
      <c r="IMA155" s="8"/>
      <c r="IMB155" s="10"/>
      <c r="IMC155" s="68"/>
      <c r="IMD155" s="20"/>
      <c r="IME155" s="57"/>
      <c r="IMF155" s="21"/>
      <c r="IMG155" s="22"/>
      <c r="IMH155" s="3"/>
      <c r="IMI155" s="5"/>
      <c r="IMJ155" s="5"/>
      <c r="IMK155" s="8"/>
      <c r="IML155" s="10"/>
      <c r="IMM155" s="68"/>
      <c r="IMN155" s="20"/>
      <c r="IMO155" s="57"/>
      <c r="IMP155" s="21"/>
      <c r="IMQ155" s="22"/>
      <c r="IMR155" s="3"/>
      <c r="IMS155" s="5"/>
      <c r="IMT155" s="5"/>
      <c r="IMU155" s="8"/>
      <c r="IMV155" s="10"/>
      <c r="IMW155" s="68"/>
      <c r="IMX155" s="20"/>
      <c r="IMY155" s="57"/>
      <c r="IMZ155" s="21"/>
      <c r="INA155" s="22"/>
      <c r="INB155" s="3"/>
      <c r="INC155" s="5"/>
      <c r="IND155" s="5"/>
      <c r="INE155" s="8"/>
      <c r="INF155" s="10"/>
      <c r="ING155" s="68"/>
      <c r="INH155" s="20"/>
      <c r="INI155" s="57"/>
      <c r="INJ155" s="21"/>
      <c r="INK155" s="22"/>
      <c r="INL155" s="3"/>
      <c r="INM155" s="5"/>
      <c r="INN155" s="5"/>
      <c r="INO155" s="8"/>
      <c r="INP155" s="10"/>
      <c r="INQ155" s="68"/>
      <c r="INR155" s="20"/>
      <c r="INS155" s="57"/>
      <c r="INT155" s="21"/>
      <c r="INU155" s="22"/>
      <c r="INV155" s="3"/>
      <c r="INW155" s="5"/>
      <c r="INX155" s="5"/>
      <c r="INY155" s="8"/>
      <c r="INZ155" s="10"/>
      <c r="IOA155" s="68"/>
      <c r="IOB155" s="20"/>
      <c r="IOC155" s="57"/>
      <c r="IOD155" s="21"/>
      <c r="IOE155" s="22"/>
      <c r="IOF155" s="3"/>
      <c r="IOG155" s="5"/>
      <c r="IOH155" s="5"/>
      <c r="IOI155" s="8"/>
      <c r="IOJ155" s="10"/>
      <c r="IOK155" s="68"/>
      <c r="IOL155" s="20"/>
      <c r="IOM155" s="57"/>
      <c r="ION155" s="21"/>
      <c r="IOO155" s="22"/>
      <c r="IOP155" s="3"/>
      <c r="IOQ155" s="5"/>
      <c r="IOR155" s="5"/>
      <c r="IOS155" s="8"/>
      <c r="IOT155" s="10"/>
      <c r="IOU155" s="68"/>
      <c r="IOV155" s="20"/>
      <c r="IOW155" s="57"/>
      <c r="IOX155" s="21"/>
      <c r="IOY155" s="22"/>
      <c r="IOZ155" s="3"/>
      <c r="IPA155" s="5"/>
      <c r="IPB155" s="5"/>
      <c r="IPC155" s="8"/>
      <c r="IPD155" s="10"/>
      <c r="IPE155" s="68"/>
      <c r="IPF155" s="20"/>
      <c r="IPG155" s="57"/>
      <c r="IPH155" s="21"/>
      <c r="IPI155" s="22"/>
      <c r="IPJ155" s="3"/>
      <c r="IPK155" s="5"/>
      <c r="IPL155" s="5"/>
      <c r="IPM155" s="8"/>
      <c r="IPN155" s="10"/>
      <c r="IPO155" s="68"/>
      <c r="IPP155" s="20"/>
      <c r="IPQ155" s="57"/>
      <c r="IPR155" s="21"/>
      <c r="IPS155" s="22"/>
      <c r="IPT155" s="3"/>
      <c r="IPU155" s="5"/>
      <c r="IPV155" s="5"/>
      <c r="IPW155" s="8"/>
      <c r="IPX155" s="10"/>
      <c r="IPY155" s="68"/>
      <c r="IPZ155" s="20"/>
      <c r="IQA155" s="57"/>
      <c r="IQB155" s="21"/>
      <c r="IQC155" s="22"/>
      <c r="IQD155" s="3"/>
      <c r="IQE155" s="5"/>
      <c r="IQF155" s="5"/>
      <c r="IQG155" s="8"/>
      <c r="IQH155" s="10"/>
      <c r="IQI155" s="68"/>
      <c r="IQJ155" s="20"/>
      <c r="IQK155" s="57"/>
      <c r="IQL155" s="21"/>
      <c r="IQM155" s="22"/>
      <c r="IQN155" s="3"/>
      <c r="IQO155" s="5"/>
      <c r="IQP155" s="5"/>
      <c r="IQQ155" s="8"/>
      <c r="IQR155" s="10"/>
      <c r="IQS155" s="68"/>
      <c r="IQT155" s="20"/>
      <c r="IQU155" s="57"/>
      <c r="IQV155" s="21"/>
      <c r="IQW155" s="22"/>
      <c r="IQX155" s="3"/>
      <c r="IQY155" s="5"/>
      <c r="IQZ155" s="5"/>
      <c r="IRA155" s="8"/>
      <c r="IRB155" s="10"/>
      <c r="IRC155" s="68"/>
      <c r="IRD155" s="20"/>
      <c r="IRE155" s="57"/>
      <c r="IRF155" s="21"/>
      <c r="IRG155" s="22"/>
      <c r="IRH155" s="3"/>
      <c r="IRI155" s="5"/>
      <c r="IRJ155" s="5"/>
      <c r="IRK155" s="8"/>
      <c r="IRL155" s="10"/>
      <c r="IRM155" s="68"/>
      <c r="IRN155" s="20"/>
      <c r="IRO155" s="57"/>
      <c r="IRP155" s="21"/>
      <c r="IRQ155" s="22"/>
      <c r="IRR155" s="3"/>
      <c r="IRS155" s="5"/>
      <c r="IRT155" s="5"/>
      <c r="IRU155" s="8"/>
      <c r="IRV155" s="10"/>
      <c r="IRW155" s="68"/>
      <c r="IRX155" s="20"/>
      <c r="IRY155" s="57"/>
      <c r="IRZ155" s="21"/>
      <c r="ISA155" s="22"/>
      <c r="ISB155" s="3"/>
      <c r="ISC155" s="5"/>
      <c r="ISD155" s="5"/>
      <c r="ISE155" s="8"/>
      <c r="ISF155" s="10"/>
      <c r="ISG155" s="68"/>
      <c r="ISH155" s="20"/>
      <c r="ISI155" s="57"/>
      <c r="ISJ155" s="21"/>
      <c r="ISK155" s="22"/>
      <c r="ISL155" s="3"/>
      <c r="ISM155" s="5"/>
      <c r="ISN155" s="5"/>
      <c r="ISO155" s="8"/>
      <c r="ISP155" s="10"/>
      <c r="ISQ155" s="68"/>
      <c r="ISR155" s="20"/>
      <c r="ISS155" s="57"/>
      <c r="IST155" s="21"/>
      <c r="ISU155" s="22"/>
      <c r="ISV155" s="3"/>
      <c r="ISW155" s="5"/>
      <c r="ISX155" s="5"/>
      <c r="ISY155" s="8"/>
      <c r="ISZ155" s="10"/>
      <c r="ITA155" s="68"/>
      <c r="ITB155" s="20"/>
      <c r="ITC155" s="57"/>
      <c r="ITD155" s="21"/>
      <c r="ITE155" s="22"/>
      <c r="ITF155" s="3"/>
      <c r="ITG155" s="5"/>
      <c r="ITH155" s="5"/>
      <c r="ITI155" s="8"/>
      <c r="ITJ155" s="10"/>
      <c r="ITK155" s="68"/>
      <c r="ITL155" s="20"/>
      <c r="ITM155" s="57"/>
      <c r="ITN155" s="21"/>
      <c r="ITO155" s="22"/>
      <c r="ITP155" s="3"/>
      <c r="ITQ155" s="5"/>
      <c r="ITR155" s="5"/>
      <c r="ITS155" s="8"/>
      <c r="ITT155" s="10"/>
      <c r="ITU155" s="68"/>
      <c r="ITV155" s="20"/>
      <c r="ITW155" s="57"/>
      <c r="ITX155" s="21"/>
      <c r="ITY155" s="22"/>
      <c r="ITZ155" s="3"/>
      <c r="IUA155" s="5"/>
      <c r="IUB155" s="5"/>
      <c r="IUC155" s="8"/>
      <c r="IUD155" s="10"/>
      <c r="IUE155" s="68"/>
      <c r="IUF155" s="20"/>
      <c r="IUG155" s="57"/>
      <c r="IUH155" s="21"/>
      <c r="IUI155" s="22"/>
      <c r="IUJ155" s="3"/>
      <c r="IUK155" s="5"/>
      <c r="IUL155" s="5"/>
      <c r="IUM155" s="8"/>
      <c r="IUN155" s="10"/>
      <c r="IUO155" s="68"/>
      <c r="IUP155" s="20"/>
      <c r="IUQ155" s="57"/>
      <c r="IUR155" s="21"/>
      <c r="IUS155" s="22"/>
      <c r="IUT155" s="3"/>
      <c r="IUU155" s="5"/>
      <c r="IUV155" s="5"/>
      <c r="IUW155" s="8"/>
      <c r="IUX155" s="10"/>
      <c r="IUY155" s="68"/>
      <c r="IUZ155" s="20"/>
      <c r="IVA155" s="57"/>
      <c r="IVB155" s="21"/>
      <c r="IVC155" s="22"/>
      <c r="IVD155" s="3"/>
      <c r="IVE155" s="5"/>
      <c r="IVF155" s="5"/>
      <c r="IVG155" s="8"/>
      <c r="IVH155" s="10"/>
      <c r="IVI155" s="68"/>
      <c r="IVJ155" s="20"/>
      <c r="IVK155" s="57"/>
      <c r="IVL155" s="21"/>
      <c r="IVM155" s="22"/>
      <c r="IVN155" s="3"/>
      <c r="IVO155" s="5"/>
      <c r="IVP155" s="5"/>
      <c r="IVQ155" s="8"/>
      <c r="IVR155" s="10"/>
      <c r="IVS155" s="68"/>
      <c r="IVT155" s="20"/>
      <c r="IVU155" s="57"/>
      <c r="IVV155" s="21"/>
      <c r="IVW155" s="22"/>
      <c r="IVX155" s="3"/>
      <c r="IVY155" s="5"/>
      <c r="IVZ155" s="5"/>
      <c r="IWA155" s="8"/>
      <c r="IWB155" s="10"/>
      <c r="IWC155" s="68"/>
      <c r="IWD155" s="20"/>
      <c r="IWE155" s="57"/>
      <c r="IWF155" s="21"/>
      <c r="IWG155" s="22"/>
      <c r="IWH155" s="3"/>
      <c r="IWI155" s="5"/>
      <c r="IWJ155" s="5"/>
      <c r="IWK155" s="8"/>
      <c r="IWL155" s="10"/>
      <c r="IWM155" s="68"/>
      <c r="IWN155" s="20"/>
      <c r="IWO155" s="57"/>
      <c r="IWP155" s="21"/>
      <c r="IWQ155" s="22"/>
      <c r="IWR155" s="3"/>
      <c r="IWS155" s="5"/>
      <c r="IWT155" s="5"/>
      <c r="IWU155" s="8"/>
      <c r="IWV155" s="10"/>
      <c r="IWW155" s="68"/>
      <c r="IWX155" s="20"/>
      <c r="IWY155" s="57"/>
      <c r="IWZ155" s="21"/>
      <c r="IXA155" s="22"/>
      <c r="IXB155" s="3"/>
      <c r="IXC155" s="5"/>
      <c r="IXD155" s="5"/>
      <c r="IXE155" s="8"/>
      <c r="IXF155" s="10"/>
      <c r="IXG155" s="68"/>
      <c r="IXH155" s="20"/>
      <c r="IXI155" s="57"/>
      <c r="IXJ155" s="21"/>
      <c r="IXK155" s="22"/>
      <c r="IXL155" s="3"/>
      <c r="IXM155" s="5"/>
      <c r="IXN155" s="5"/>
      <c r="IXO155" s="8"/>
      <c r="IXP155" s="10"/>
      <c r="IXQ155" s="68"/>
      <c r="IXR155" s="20"/>
      <c r="IXS155" s="57"/>
      <c r="IXT155" s="21"/>
      <c r="IXU155" s="22"/>
      <c r="IXV155" s="3"/>
      <c r="IXW155" s="5"/>
      <c r="IXX155" s="5"/>
      <c r="IXY155" s="8"/>
      <c r="IXZ155" s="10"/>
      <c r="IYA155" s="68"/>
      <c r="IYB155" s="20"/>
      <c r="IYC155" s="57"/>
      <c r="IYD155" s="21"/>
      <c r="IYE155" s="22"/>
      <c r="IYF155" s="3"/>
      <c r="IYG155" s="5"/>
      <c r="IYH155" s="5"/>
      <c r="IYI155" s="8"/>
      <c r="IYJ155" s="10"/>
      <c r="IYK155" s="68"/>
      <c r="IYL155" s="20"/>
      <c r="IYM155" s="57"/>
      <c r="IYN155" s="21"/>
      <c r="IYO155" s="22"/>
      <c r="IYP155" s="3"/>
      <c r="IYQ155" s="5"/>
      <c r="IYR155" s="5"/>
      <c r="IYS155" s="8"/>
      <c r="IYT155" s="10"/>
      <c r="IYU155" s="68"/>
      <c r="IYV155" s="20"/>
      <c r="IYW155" s="57"/>
      <c r="IYX155" s="21"/>
      <c r="IYY155" s="22"/>
      <c r="IYZ155" s="3"/>
      <c r="IZA155" s="5"/>
      <c r="IZB155" s="5"/>
      <c r="IZC155" s="8"/>
      <c r="IZD155" s="10"/>
      <c r="IZE155" s="68"/>
      <c r="IZF155" s="20"/>
      <c r="IZG155" s="57"/>
      <c r="IZH155" s="21"/>
      <c r="IZI155" s="22"/>
      <c r="IZJ155" s="3"/>
      <c r="IZK155" s="5"/>
      <c r="IZL155" s="5"/>
      <c r="IZM155" s="8"/>
      <c r="IZN155" s="10"/>
      <c r="IZO155" s="68"/>
      <c r="IZP155" s="20"/>
      <c r="IZQ155" s="57"/>
      <c r="IZR155" s="21"/>
      <c r="IZS155" s="22"/>
      <c r="IZT155" s="3"/>
      <c r="IZU155" s="5"/>
      <c r="IZV155" s="5"/>
      <c r="IZW155" s="8"/>
      <c r="IZX155" s="10"/>
      <c r="IZY155" s="68"/>
      <c r="IZZ155" s="20"/>
      <c r="JAA155" s="57"/>
      <c r="JAB155" s="21"/>
      <c r="JAC155" s="22"/>
      <c r="JAD155" s="3"/>
      <c r="JAE155" s="5"/>
      <c r="JAF155" s="5"/>
      <c r="JAG155" s="8"/>
      <c r="JAH155" s="10"/>
      <c r="JAI155" s="68"/>
      <c r="JAJ155" s="20"/>
      <c r="JAK155" s="57"/>
      <c r="JAL155" s="21"/>
      <c r="JAM155" s="22"/>
      <c r="JAN155" s="3"/>
      <c r="JAO155" s="5"/>
      <c r="JAP155" s="5"/>
      <c r="JAQ155" s="8"/>
      <c r="JAR155" s="10"/>
      <c r="JAS155" s="68"/>
      <c r="JAT155" s="20"/>
      <c r="JAU155" s="57"/>
      <c r="JAV155" s="21"/>
      <c r="JAW155" s="22"/>
      <c r="JAX155" s="3"/>
      <c r="JAY155" s="5"/>
      <c r="JAZ155" s="5"/>
      <c r="JBA155" s="8"/>
      <c r="JBB155" s="10"/>
      <c r="JBC155" s="68"/>
      <c r="JBD155" s="20"/>
      <c r="JBE155" s="57"/>
      <c r="JBF155" s="21"/>
      <c r="JBG155" s="22"/>
      <c r="JBH155" s="3"/>
      <c r="JBI155" s="5"/>
      <c r="JBJ155" s="5"/>
      <c r="JBK155" s="8"/>
      <c r="JBL155" s="10"/>
      <c r="JBM155" s="68"/>
      <c r="JBN155" s="20"/>
      <c r="JBO155" s="57"/>
      <c r="JBP155" s="21"/>
      <c r="JBQ155" s="22"/>
      <c r="JBR155" s="3"/>
      <c r="JBS155" s="5"/>
      <c r="JBT155" s="5"/>
      <c r="JBU155" s="8"/>
      <c r="JBV155" s="10"/>
      <c r="JBW155" s="68"/>
      <c r="JBX155" s="20"/>
      <c r="JBY155" s="57"/>
      <c r="JBZ155" s="21"/>
      <c r="JCA155" s="22"/>
      <c r="JCB155" s="3"/>
      <c r="JCC155" s="5"/>
      <c r="JCD155" s="5"/>
      <c r="JCE155" s="8"/>
      <c r="JCF155" s="10"/>
      <c r="JCG155" s="68"/>
      <c r="JCH155" s="20"/>
      <c r="JCI155" s="57"/>
      <c r="JCJ155" s="21"/>
      <c r="JCK155" s="22"/>
      <c r="JCL155" s="3"/>
      <c r="JCM155" s="5"/>
      <c r="JCN155" s="5"/>
      <c r="JCO155" s="8"/>
      <c r="JCP155" s="10"/>
      <c r="JCQ155" s="68"/>
      <c r="JCR155" s="20"/>
      <c r="JCS155" s="57"/>
      <c r="JCT155" s="21"/>
      <c r="JCU155" s="22"/>
      <c r="JCV155" s="3"/>
      <c r="JCW155" s="5"/>
      <c r="JCX155" s="5"/>
      <c r="JCY155" s="8"/>
      <c r="JCZ155" s="10"/>
      <c r="JDA155" s="68"/>
      <c r="JDB155" s="20"/>
      <c r="JDC155" s="57"/>
      <c r="JDD155" s="21"/>
      <c r="JDE155" s="22"/>
      <c r="JDF155" s="3"/>
      <c r="JDG155" s="5"/>
      <c r="JDH155" s="5"/>
      <c r="JDI155" s="8"/>
      <c r="JDJ155" s="10"/>
      <c r="JDK155" s="68"/>
      <c r="JDL155" s="20"/>
      <c r="JDM155" s="57"/>
      <c r="JDN155" s="21"/>
      <c r="JDO155" s="22"/>
      <c r="JDP155" s="3"/>
      <c r="JDQ155" s="5"/>
      <c r="JDR155" s="5"/>
      <c r="JDS155" s="8"/>
      <c r="JDT155" s="10"/>
      <c r="JDU155" s="68"/>
      <c r="JDV155" s="20"/>
      <c r="JDW155" s="57"/>
      <c r="JDX155" s="21"/>
      <c r="JDY155" s="22"/>
      <c r="JDZ155" s="3"/>
      <c r="JEA155" s="5"/>
      <c r="JEB155" s="5"/>
      <c r="JEC155" s="8"/>
      <c r="JED155" s="10"/>
      <c r="JEE155" s="68"/>
      <c r="JEF155" s="20"/>
      <c r="JEG155" s="57"/>
      <c r="JEH155" s="21"/>
      <c r="JEI155" s="22"/>
      <c r="JEJ155" s="3"/>
      <c r="JEK155" s="5"/>
      <c r="JEL155" s="5"/>
      <c r="JEM155" s="8"/>
      <c r="JEN155" s="10"/>
      <c r="JEO155" s="68"/>
      <c r="JEP155" s="20"/>
      <c r="JEQ155" s="57"/>
      <c r="JER155" s="21"/>
      <c r="JES155" s="22"/>
      <c r="JET155" s="3"/>
      <c r="JEU155" s="5"/>
      <c r="JEV155" s="5"/>
      <c r="JEW155" s="8"/>
      <c r="JEX155" s="10"/>
      <c r="JEY155" s="68"/>
      <c r="JEZ155" s="20"/>
      <c r="JFA155" s="57"/>
      <c r="JFB155" s="21"/>
      <c r="JFC155" s="22"/>
      <c r="JFD155" s="3"/>
      <c r="JFE155" s="5"/>
      <c r="JFF155" s="5"/>
      <c r="JFG155" s="8"/>
      <c r="JFH155" s="10"/>
      <c r="JFI155" s="68"/>
      <c r="JFJ155" s="20"/>
      <c r="JFK155" s="57"/>
      <c r="JFL155" s="21"/>
      <c r="JFM155" s="22"/>
      <c r="JFN155" s="3"/>
      <c r="JFO155" s="5"/>
      <c r="JFP155" s="5"/>
      <c r="JFQ155" s="8"/>
      <c r="JFR155" s="10"/>
      <c r="JFS155" s="68"/>
      <c r="JFT155" s="20"/>
      <c r="JFU155" s="57"/>
      <c r="JFV155" s="21"/>
      <c r="JFW155" s="22"/>
      <c r="JFX155" s="3"/>
      <c r="JFY155" s="5"/>
      <c r="JFZ155" s="5"/>
      <c r="JGA155" s="8"/>
      <c r="JGB155" s="10"/>
      <c r="JGC155" s="68"/>
      <c r="JGD155" s="20"/>
      <c r="JGE155" s="57"/>
      <c r="JGF155" s="21"/>
      <c r="JGG155" s="22"/>
      <c r="JGH155" s="3"/>
      <c r="JGI155" s="5"/>
      <c r="JGJ155" s="5"/>
      <c r="JGK155" s="8"/>
      <c r="JGL155" s="10"/>
      <c r="JGM155" s="68"/>
      <c r="JGN155" s="20"/>
      <c r="JGO155" s="57"/>
      <c r="JGP155" s="21"/>
      <c r="JGQ155" s="22"/>
      <c r="JGR155" s="3"/>
      <c r="JGS155" s="5"/>
      <c r="JGT155" s="5"/>
      <c r="JGU155" s="8"/>
      <c r="JGV155" s="10"/>
      <c r="JGW155" s="68"/>
      <c r="JGX155" s="20"/>
      <c r="JGY155" s="57"/>
      <c r="JGZ155" s="21"/>
      <c r="JHA155" s="22"/>
      <c r="JHB155" s="3"/>
      <c r="JHC155" s="5"/>
      <c r="JHD155" s="5"/>
      <c r="JHE155" s="8"/>
      <c r="JHF155" s="10"/>
      <c r="JHG155" s="68"/>
      <c r="JHH155" s="20"/>
      <c r="JHI155" s="57"/>
      <c r="JHJ155" s="21"/>
      <c r="JHK155" s="22"/>
      <c r="JHL155" s="3"/>
      <c r="JHM155" s="5"/>
      <c r="JHN155" s="5"/>
      <c r="JHO155" s="8"/>
      <c r="JHP155" s="10"/>
      <c r="JHQ155" s="68"/>
      <c r="JHR155" s="20"/>
      <c r="JHS155" s="57"/>
      <c r="JHT155" s="21"/>
      <c r="JHU155" s="22"/>
      <c r="JHV155" s="3"/>
      <c r="JHW155" s="5"/>
      <c r="JHX155" s="5"/>
      <c r="JHY155" s="8"/>
      <c r="JHZ155" s="10"/>
      <c r="JIA155" s="68"/>
      <c r="JIB155" s="20"/>
      <c r="JIC155" s="57"/>
      <c r="JID155" s="21"/>
      <c r="JIE155" s="22"/>
      <c r="JIF155" s="3"/>
      <c r="JIG155" s="5"/>
      <c r="JIH155" s="5"/>
      <c r="JII155" s="8"/>
      <c r="JIJ155" s="10"/>
      <c r="JIK155" s="68"/>
      <c r="JIL155" s="20"/>
      <c r="JIM155" s="57"/>
      <c r="JIN155" s="21"/>
      <c r="JIO155" s="22"/>
      <c r="JIP155" s="3"/>
      <c r="JIQ155" s="5"/>
      <c r="JIR155" s="5"/>
      <c r="JIS155" s="8"/>
      <c r="JIT155" s="10"/>
      <c r="JIU155" s="68"/>
      <c r="JIV155" s="20"/>
      <c r="JIW155" s="57"/>
      <c r="JIX155" s="21"/>
      <c r="JIY155" s="22"/>
      <c r="JIZ155" s="3"/>
      <c r="JJA155" s="5"/>
      <c r="JJB155" s="5"/>
      <c r="JJC155" s="8"/>
      <c r="JJD155" s="10"/>
      <c r="JJE155" s="68"/>
      <c r="JJF155" s="20"/>
      <c r="JJG155" s="57"/>
      <c r="JJH155" s="21"/>
      <c r="JJI155" s="22"/>
      <c r="JJJ155" s="3"/>
      <c r="JJK155" s="5"/>
      <c r="JJL155" s="5"/>
      <c r="JJM155" s="8"/>
      <c r="JJN155" s="10"/>
      <c r="JJO155" s="68"/>
      <c r="JJP155" s="20"/>
      <c r="JJQ155" s="57"/>
      <c r="JJR155" s="21"/>
      <c r="JJS155" s="22"/>
      <c r="JJT155" s="3"/>
      <c r="JJU155" s="5"/>
      <c r="JJV155" s="5"/>
      <c r="JJW155" s="8"/>
      <c r="JJX155" s="10"/>
      <c r="JJY155" s="68"/>
      <c r="JJZ155" s="20"/>
      <c r="JKA155" s="57"/>
      <c r="JKB155" s="21"/>
      <c r="JKC155" s="22"/>
      <c r="JKD155" s="3"/>
      <c r="JKE155" s="5"/>
      <c r="JKF155" s="5"/>
      <c r="JKG155" s="8"/>
      <c r="JKH155" s="10"/>
      <c r="JKI155" s="68"/>
      <c r="JKJ155" s="20"/>
      <c r="JKK155" s="57"/>
      <c r="JKL155" s="21"/>
      <c r="JKM155" s="22"/>
      <c r="JKN155" s="3"/>
      <c r="JKO155" s="5"/>
      <c r="JKP155" s="5"/>
      <c r="JKQ155" s="8"/>
      <c r="JKR155" s="10"/>
      <c r="JKS155" s="68"/>
      <c r="JKT155" s="20"/>
      <c r="JKU155" s="57"/>
      <c r="JKV155" s="21"/>
      <c r="JKW155" s="22"/>
      <c r="JKX155" s="3"/>
      <c r="JKY155" s="5"/>
      <c r="JKZ155" s="5"/>
      <c r="JLA155" s="8"/>
      <c r="JLB155" s="10"/>
      <c r="JLC155" s="68"/>
      <c r="JLD155" s="20"/>
      <c r="JLE155" s="57"/>
      <c r="JLF155" s="21"/>
      <c r="JLG155" s="22"/>
      <c r="JLH155" s="3"/>
      <c r="JLI155" s="5"/>
      <c r="JLJ155" s="5"/>
      <c r="JLK155" s="8"/>
      <c r="JLL155" s="10"/>
      <c r="JLM155" s="68"/>
      <c r="JLN155" s="20"/>
      <c r="JLO155" s="57"/>
      <c r="JLP155" s="21"/>
      <c r="JLQ155" s="22"/>
      <c r="JLR155" s="3"/>
      <c r="JLS155" s="5"/>
      <c r="JLT155" s="5"/>
      <c r="JLU155" s="8"/>
      <c r="JLV155" s="10"/>
      <c r="JLW155" s="68"/>
      <c r="JLX155" s="20"/>
      <c r="JLY155" s="57"/>
      <c r="JLZ155" s="21"/>
      <c r="JMA155" s="22"/>
      <c r="JMB155" s="3"/>
      <c r="JMC155" s="5"/>
      <c r="JMD155" s="5"/>
      <c r="JME155" s="8"/>
      <c r="JMF155" s="10"/>
      <c r="JMG155" s="68"/>
      <c r="JMH155" s="20"/>
      <c r="JMI155" s="57"/>
      <c r="JMJ155" s="21"/>
      <c r="JMK155" s="22"/>
      <c r="JML155" s="3"/>
      <c r="JMM155" s="5"/>
      <c r="JMN155" s="5"/>
      <c r="JMO155" s="8"/>
      <c r="JMP155" s="10"/>
      <c r="JMQ155" s="68"/>
      <c r="JMR155" s="20"/>
      <c r="JMS155" s="57"/>
      <c r="JMT155" s="21"/>
      <c r="JMU155" s="22"/>
      <c r="JMV155" s="3"/>
      <c r="JMW155" s="5"/>
      <c r="JMX155" s="5"/>
      <c r="JMY155" s="8"/>
      <c r="JMZ155" s="10"/>
      <c r="JNA155" s="68"/>
      <c r="JNB155" s="20"/>
      <c r="JNC155" s="57"/>
      <c r="JND155" s="21"/>
      <c r="JNE155" s="22"/>
      <c r="JNF155" s="3"/>
      <c r="JNG155" s="5"/>
      <c r="JNH155" s="5"/>
      <c r="JNI155" s="8"/>
      <c r="JNJ155" s="10"/>
      <c r="JNK155" s="68"/>
      <c r="JNL155" s="20"/>
      <c r="JNM155" s="57"/>
      <c r="JNN155" s="21"/>
      <c r="JNO155" s="22"/>
      <c r="JNP155" s="3"/>
      <c r="JNQ155" s="5"/>
      <c r="JNR155" s="5"/>
      <c r="JNS155" s="8"/>
      <c r="JNT155" s="10"/>
      <c r="JNU155" s="68"/>
      <c r="JNV155" s="20"/>
      <c r="JNW155" s="57"/>
      <c r="JNX155" s="21"/>
      <c r="JNY155" s="22"/>
      <c r="JNZ155" s="3"/>
      <c r="JOA155" s="5"/>
      <c r="JOB155" s="5"/>
      <c r="JOC155" s="8"/>
      <c r="JOD155" s="10"/>
      <c r="JOE155" s="68"/>
      <c r="JOF155" s="20"/>
      <c r="JOG155" s="57"/>
      <c r="JOH155" s="21"/>
      <c r="JOI155" s="22"/>
      <c r="JOJ155" s="3"/>
      <c r="JOK155" s="5"/>
      <c r="JOL155" s="5"/>
      <c r="JOM155" s="8"/>
      <c r="JON155" s="10"/>
      <c r="JOO155" s="68"/>
      <c r="JOP155" s="20"/>
      <c r="JOQ155" s="57"/>
      <c r="JOR155" s="21"/>
      <c r="JOS155" s="22"/>
      <c r="JOT155" s="3"/>
      <c r="JOU155" s="5"/>
      <c r="JOV155" s="5"/>
      <c r="JOW155" s="8"/>
      <c r="JOX155" s="10"/>
      <c r="JOY155" s="68"/>
      <c r="JOZ155" s="20"/>
      <c r="JPA155" s="57"/>
      <c r="JPB155" s="21"/>
      <c r="JPC155" s="22"/>
      <c r="JPD155" s="3"/>
      <c r="JPE155" s="5"/>
      <c r="JPF155" s="5"/>
      <c r="JPG155" s="8"/>
      <c r="JPH155" s="10"/>
      <c r="JPI155" s="68"/>
      <c r="JPJ155" s="20"/>
      <c r="JPK155" s="57"/>
      <c r="JPL155" s="21"/>
      <c r="JPM155" s="22"/>
      <c r="JPN155" s="3"/>
      <c r="JPO155" s="5"/>
      <c r="JPP155" s="5"/>
      <c r="JPQ155" s="8"/>
      <c r="JPR155" s="10"/>
      <c r="JPS155" s="68"/>
      <c r="JPT155" s="20"/>
      <c r="JPU155" s="57"/>
      <c r="JPV155" s="21"/>
      <c r="JPW155" s="22"/>
      <c r="JPX155" s="3"/>
      <c r="JPY155" s="5"/>
      <c r="JPZ155" s="5"/>
      <c r="JQA155" s="8"/>
      <c r="JQB155" s="10"/>
      <c r="JQC155" s="68"/>
      <c r="JQD155" s="20"/>
      <c r="JQE155" s="57"/>
      <c r="JQF155" s="21"/>
      <c r="JQG155" s="22"/>
      <c r="JQH155" s="3"/>
      <c r="JQI155" s="5"/>
      <c r="JQJ155" s="5"/>
      <c r="JQK155" s="8"/>
      <c r="JQL155" s="10"/>
      <c r="JQM155" s="68"/>
      <c r="JQN155" s="20"/>
      <c r="JQO155" s="57"/>
      <c r="JQP155" s="21"/>
      <c r="JQQ155" s="22"/>
      <c r="JQR155" s="3"/>
      <c r="JQS155" s="5"/>
      <c r="JQT155" s="5"/>
      <c r="JQU155" s="8"/>
      <c r="JQV155" s="10"/>
      <c r="JQW155" s="68"/>
      <c r="JQX155" s="20"/>
      <c r="JQY155" s="57"/>
      <c r="JQZ155" s="21"/>
      <c r="JRA155" s="22"/>
      <c r="JRB155" s="3"/>
      <c r="JRC155" s="5"/>
      <c r="JRD155" s="5"/>
      <c r="JRE155" s="8"/>
      <c r="JRF155" s="10"/>
      <c r="JRG155" s="68"/>
      <c r="JRH155" s="20"/>
      <c r="JRI155" s="57"/>
      <c r="JRJ155" s="21"/>
      <c r="JRK155" s="22"/>
      <c r="JRL155" s="3"/>
      <c r="JRM155" s="5"/>
      <c r="JRN155" s="5"/>
      <c r="JRO155" s="8"/>
      <c r="JRP155" s="10"/>
      <c r="JRQ155" s="68"/>
      <c r="JRR155" s="20"/>
      <c r="JRS155" s="57"/>
      <c r="JRT155" s="21"/>
      <c r="JRU155" s="22"/>
      <c r="JRV155" s="3"/>
      <c r="JRW155" s="5"/>
      <c r="JRX155" s="5"/>
      <c r="JRY155" s="8"/>
      <c r="JRZ155" s="10"/>
      <c r="JSA155" s="68"/>
      <c r="JSB155" s="20"/>
      <c r="JSC155" s="57"/>
      <c r="JSD155" s="21"/>
      <c r="JSE155" s="22"/>
      <c r="JSF155" s="3"/>
      <c r="JSG155" s="5"/>
      <c r="JSH155" s="5"/>
      <c r="JSI155" s="8"/>
      <c r="JSJ155" s="10"/>
      <c r="JSK155" s="68"/>
      <c r="JSL155" s="20"/>
      <c r="JSM155" s="57"/>
      <c r="JSN155" s="21"/>
      <c r="JSO155" s="22"/>
      <c r="JSP155" s="3"/>
      <c r="JSQ155" s="5"/>
      <c r="JSR155" s="5"/>
      <c r="JSS155" s="8"/>
      <c r="JST155" s="10"/>
      <c r="JSU155" s="68"/>
      <c r="JSV155" s="20"/>
      <c r="JSW155" s="57"/>
      <c r="JSX155" s="21"/>
      <c r="JSY155" s="22"/>
      <c r="JSZ155" s="3"/>
      <c r="JTA155" s="5"/>
      <c r="JTB155" s="5"/>
      <c r="JTC155" s="8"/>
      <c r="JTD155" s="10"/>
      <c r="JTE155" s="68"/>
      <c r="JTF155" s="20"/>
      <c r="JTG155" s="57"/>
      <c r="JTH155" s="21"/>
      <c r="JTI155" s="22"/>
      <c r="JTJ155" s="3"/>
      <c r="JTK155" s="5"/>
      <c r="JTL155" s="5"/>
      <c r="JTM155" s="8"/>
      <c r="JTN155" s="10"/>
      <c r="JTO155" s="68"/>
      <c r="JTP155" s="20"/>
      <c r="JTQ155" s="57"/>
      <c r="JTR155" s="21"/>
      <c r="JTS155" s="22"/>
      <c r="JTT155" s="3"/>
      <c r="JTU155" s="5"/>
      <c r="JTV155" s="5"/>
      <c r="JTW155" s="8"/>
      <c r="JTX155" s="10"/>
      <c r="JTY155" s="68"/>
      <c r="JTZ155" s="20"/>
      <c r="JUA155" s="57"/>
      <c r="JUB155" s="21"/>
      <c r="JUC155" s="22"/>
      <c r="JUD155" s="3"/>
      <c r="JUE155" s="5"/>
      <c r="JUF155" s="5"/>
      <c r="JUG155" s="8"/>
      <c r="JUH155" s="10"/>
      <c r="JUI155" s="68"/>
      <c r="JUJ155" s="20"/>
      <c r="JUK155" s="57"/>
      <c r="JUL155" s="21"/>
      <c r="JUM155" s="22"/>
      <c r="JUN155" s="3"/>
      <c r="JUO155" s="5"/>
      <c r="JUP155" s="5"/>
      <c r="JUQ155" s="8"/>
      <c r="JUR155" s="10"/>
      <c r="JUS155" s="68"/>
      <c r="JUT155" s="20"/>
      <c r="JUU155" s="57"/>
      <c r="JUV155" s="21"/>
      <c r="JUW155" s="22"/>
      <c r="JUX155" s="3"/>
      <c r="JUY155" s="5"/>
      <c r="JUZ155" s="5"/>
      <c r="JVA155" s="8"/>
      <c r="JVB155" s="10"/>
      <c r="JVC155" s="68"/>
      <c r="JVD155" s="20"/>
      <c r="JVE155" s="57"/>
      <c r="JVF155" s="21"/>
      <c r="JVG155" s="22"/>
      <c r="JVH155" s="3"/>
      <c r="JVI155" s="5"/>
      <c r="JVJ155" s="5"/>
      <c r="JVK155" s="8"/>
      <c r="JVL155" s="10"/>
      <c r="JVM155" s="68"/>
      <c r="JVN155" s="20"/>
      <c r="JVO155" s="57"/>
      <c r="JVP155" s="21"/>
      <c r="JVQ155" s="22"/>
      <c r="JVR155" s="3"/>
      <c r="JVS155" s="5"/>
      <c r="JVT155" s="5"/>
      <c r="JVU155" s="8"/>
      <c r="JVV155" s="10"/>
      <c r="JVW155" s="68"/>
      <c r="JVX155" s="20"/>
      <c r="JVY155" s="57"/>
      <c r="JVZ155" s="21"/>
      <c r="JWA155" s="22"/>
      <c r="JWB155" s="3"/>
      <c r="JWC155" s="5"/>
      <c r="JWD155" s="5"/>
      <c r="JWE155" s="8"/>
      <c r="JWF155" s="10"/>
      <c r="JWG155" s="68"/>
      <c r="JWH155" s="20"/>
      <c r="JWI155" s="57"/>
      <c r="JWJ155" s="21"/>
      <c r="JWK155" s="22"/>
      <c r="JWL155" s="3"/>
      <c r="JWM155" s="5"/>
      <c r="JWN155" s="5"/>
      <c r="JWO155" s="8"/>
      <c r="JWP155" s="10"/>
      <c r="JWQ155" s="68"/>
      <c r="JWR155" s="20"/>
      <c r="JWS155" s="57"/>
      <c r="JWT155" s="21"/>
      <c r="JWU155" s="22"/>
      <c r="JWV155" s="3"/>
      <c r="JWW155" s="5"/>
      <c r="JWX155" s="5"/>
      <c r="JWY155" s="8"/>
      <c r="JWZ155" s="10"/>
      <c r="JXA155" s="68"/>
      <c r="JXB155" s="20"/>
      <c r="JXC155" s="57"/>
      <c r="JXD155" s="21"/>
      <c r="JXE155" s="22"/>
      <c r="JXF155" s="3"/>
      <c r="JXG155" s="5"/>
      <c r="JXH155" s="5"/>
      <c r="JXI155" s="8"/>
      <c r="JXJ155" s="10"/>
      <c r="JXK155" s="68"/>
      <c r="JXL155" s="20"/>
      <c r="JXM155" s="57"/>
      <c r="JXN155" s="21"/>
      <c r="JXO155" s="22"/>
      <c r="JXP155" s="3"/>
      <c r="JXQ155" s="5"/>
      <c r="JXR155" s="5"/>
      <c r="JXS155" s="8"/>
      <c r="JXT155" s="10"/>
      <c r="JXU155" s="68"/>
      <c r="JXV155" s="20"/>
      <c r="JXW155" s="57"/>
      <c r="JXX155" s="21"/>
      <c r="JXY155" s="22"/>
      <c r="JXZ155" s="3"/>
      <c r="JYA155" s="5"/>
      <c r="JYB155" s="5"/>
      <c r="JYC155" s="8"/>
      <c r="JYD155" s="10"/>
      <c r="JYE155" s="68"/>
      <c r="JYF155" s="20"/>
      <c r="JYG155" s="57"/>
      <c r="JYH155" s="21"/>
      <c r="JYI155" s="22"/>
      <c r="JYJ155" s="3"/>
      <c r="JYK155" s="5"/>
      <c r="JYL155" s="5"/>
      <c r="JYM155" s="8"/>
      <c r="JYN155" s="10"/>
      <c r="JYO155" s="68"/>
      <c r="JYP155" s="20"/>
      <c r="JYQ155" s="57"/>
      <c r="JYR155" s="21"/>
      <c r="JYS155" s="22"/>
      <c r="JYT155" s="3"/>
      <c r="JYU155" s="5"/>
      <c r="JYV155" s="5"/>
      <c r="JYW155" s="8"/>
      <c r="JYX155" s="10"/>
      <c r="JYY155" s="68"/>
      <c r="JYZ155" s="20"/>
      <c r="JZA155" s="57"/>
      <c r="JZB155" s="21"/>
      <c r="JZC155" s="22"/>
      <c r="JZD155" s="3"/>
      <c r="JZE155" s="5"/>
      <c r="JZF155" s="5"/>
      <c r="JZG155" s="8"/>
      <c r="JZH155" s="10"/>
      <c r="JZI155" s="68"/>
      <c r="JZJ155" s="20"/>
      <c r="JZK155" s="57"/>
      <c r="JZL155" s="21"/>
      <c r="JZM155" s="22"/>
      <c r="JZN155" s="3"/>
      <c r="JZO155" s="5"/>
      <c r="JZP155" s="5"/>
      <c r="JZQ155" s="8"/>
      <c r="JZR155" s="10"/>
      <c r="JZS155" s="68"/>
      <c r="JZT155" s="20"/>
      <c r="JZU155" s="57"/>
      <c r="JZV155" s="21"/>
      <c r="JZW155" s="22"/>
      <c r="JZX155" s="3"/>
      <c r="JZY155" s="5"/>
      <c r="JZZ155" s="5"/>
      <c r="KAA155" s="8"/>
      <c r="KAB155" s="10"/>
      <c r="KAC155" s="68"/>
      <c r="KAD155" s="20"/>
      <c r="KAE155" s="57"/>
      <c r="KAF155" s="21"/>
      <c r="KAG155" s="22"/>
      <c r="KAH155" s="3"/>
      <c r="KAI155" s="5"/>
      <c r="KAJ155" s="5"/>
      <c r="KAK155" s="8"/>
      <c r="KAL155" s="10"/>
      <c r="KAM155" s="68"/>
      <c r="KAN155" s="20"/>
      <c r="KAO155" s="57"/>
      <c r="KAP155" s="21"/>
      <c r="KAQ155" s="22"/>
      <c r="KAR155" s="3"/>
      <c r="KAS155" s="5"/>
      <c r="KAT155" s="5"/>
      <c r="KAU155" s="8"/>
      <c r="KAV155" s="10"/>
      <c r="KAW155" s="68"/>
      <c r="KAX155" s="20"/>
      <c r="KAY155" s="57"/>
      <c r="KAZ155" s="21"/>
      <c r="KBA155" s="22"/>
      <c r="KBB155" s="3"/>
      <c r="KBC155" s="5"/>
      <c r="KBD155" s="5"/>
      <c r="KBE155" s="8"/>
      <c r="KBF155" s="10"/>
      <c r="KBG155" s="68"/>
      <c r="KBH155" s="20"/>
      <c r="KBI155" s="57"/>
      <c r="KBJ155" s="21"/>
      <c r="KBK155" s="22"/>
      <c r="KBL155" s="3"/>
      <c r="KBM155" s="5"/>
      <c r="KBN155" s="5"/>
      <c r="KBO155" s="8"/>
      <c r="KBP155" s="10"/>
      <c r="KBQ155" s="68"/>
      <c r="KBR155" s="20"/>
      <c r="KBS155" s="57"/>
      <c r="KBT155" s="21"/>
      <c r="KBU155" s="22"/>
      <c r="KBV155" s="3"/>
      <c r="KBW155" s="5"/>
      <c r="KBX155" s="5"/>
      <c r="KBY155" s="8"/>
      <c r="KBZ155" s="10"/>
      <c r="KCA155" s="68"/>
      <c r="KCB155" s="20"/>
      <c r="KCC155" s="57"/>
      <c r="KCD155" s="21"/>
      <c r="KCE155" s="22"/>
      <c r="KCF155" s="3"/>
      <c r="KCG155" s="5"/>
      <c r="KCH155" s="5"/>
      <c r="KCI155" s="8"/>
      <c r="KCJ155" s="10"/>
      <c r="KCK155" s="68"/>
      <c r="KCL155" s="20"/>
      <c r="KCM155" s="57"/>
      <c r="KCN155" s="21"/>
      <c r="KCO155" s="22"/>
      <c r="KCP155" s="3"/>
      <c r="KCQ155" s="5"/>
      <c r="KCR155" s="5"/>
      <c r="KCS155" s="8"/>
      <c r="KCT155" s="10"/>
      <c r="KCU155" s="68"/>
      <c r="KCV155" s="20"/>
      <c r="KCW155" s="57"/>
      <c r="KCX155" s="21"/>
      <c r="KCY155" s="22"/>
      <c r="KCZ155" s="3"/>
      <c r="KDA155" s="5"/>
      <c r="KDB155" s="5"/>
      <c r="KDC155" s="8"/>
      <c r="KDD155" s="10"/>
      <c r="KDE155" s="68"/>
      <c r="KDF155" s="20"/>
      <c r="KDG155" s="57"/>
      <c r="KDH155" s="21"/>
      <c r="KDI155" s="22"/>
      <c r="KDJ155" s="3"/>
      <c r="KDK155" s="5"/>
      <c r="KDL155" s="5"/>
      <c r="KDM155" s="8"/>
      <c r="KDN155" s="10"/>
      <c r="KDO155" s="68"/>
      <c r="KDP155" s="20"/>
      <c r="KDQ155" s="57"/>
      <c r="KDR155" s="21"/>
      <c r="KDS155" s="22"/>
      <c r="KDT155" s="3"/>
      <c r="KDU155" s="5"/>
      <c r="KDV155" s="5"/>
      <c r="KDW155" s="8"/>
      <c r="KDX155" s="10"/>
      <c r="KDY155" s="68"/>
      <c r="KDZ155" s="20"/>
      <c r="KEA155" s="57"/>
      <c r="KEB155" s="21"/>
      <c r="KEC155" s="22"/>
      <c r="KED155" s="3"/>
      <c r="KEE155" s="5"/>
      <c r="KEF155" s="5"/>
      <c r="KEG155" s="8"/>
      <c r="KEH155" s="10"/>
      <c r="KEI155" s="68"/>
      <c r="KEJ155" s="20"/>
      <c r="KEK155" s="57"/>
      <c r="KEL155" s="21"/>
      <c r="KEM155" s="22"/>
      <c r="KEN155" s="3"/>
      <c r="KEO155" s="5"/>
      <c r="KEP155" s="5"/>
      <c r="KEQ155" s="8"/>
      <c r="KER155" s="10"/>
      <c r="KES155" s="68"/>
      <c r="KET155" s="20"/>
      <c r="KEU155" s="57"/>
      <c r="KEV155" s="21"/>
      <c r="KEW155" s="22"/>
      <c r="KEX155" s="3"/>
      <c r="KEY155" s="5"/>
      <c r="KEZ155" s="5"/>
      <c r="KFA155" s="8"/>
      <c r="KFB155" s="10"/>
      <c r="KFC155" s="68"/>
      <c r="KFD155" s="20"/>
      <c r="KFE155" s="57"/>
      <c r="KFF155" s="21"/>
      <c r="KFG155" s="22"/>
      <c r="KFH155" s="3"/>
      <c r="KFI155" s="5"/>
      <c r="KFJ155" s="5"/>
      <c r="KFK155" s="8"/>
      <c r="KFL155" s="10"/>
      <c r="KFM155" s="68"/>
      <c r="KFN155" s="20"/>
      <c r="KFO155" s="57"/>
      <c r="KFP155" s="21"/>
      <c r="KFQ155" s="22"/>
      <c r="KFR155" s="3"/>
      <c r="KFS155" s="5"/>
      <c r="KFT155" s="5"/>
      <c r="KFU155" s="8"/>
      <c r="KFV155" s="10"/>
      <c r="KFW155" s="68"/>
      <c r="KFX155" s="20"/>
      <c r="KFY155" s="57"/>
      <c r="KFZ155" s="21"/>
      <c r="KGA155" s="22"/>
      <c r="KGB155" s="3"/>
      <c r="KGC155" s="5"/>
      <c r="KGD155" s="5"/>
      <c r="KGE155" s="8"/>
      <c r="KGF155" s="10"/>
      <c r="KGG155" s="68"/>
      <c r="KGH155" s="20"/>
      <c r="KGI155" s="57"/>
      <c r="KGJ155" s="21"/>
      <c r="KGK155" s="22"/>
      <c r="KGL155" s="3"/>
      <c r="KGM155" s="5"/>
      <c r="KGN155" s="5"/>
      <c r="KGO155" s="8"/>
      <c r="KGP155" s="10"/>
      <c r="KGQ155" s="68"/>
      <c r="KGR155" s="20"/>
      <c r="KGS155" s="57"/>
      <c r="KGT155" s="21"/>
      <c r="KGU155" s="22"/>
      <c r="KGV155" s="3"/>
      <c r="KGW155" s="5"/>
      <c r="KGX155" s="5"/>
      <c r="KGY155" s="8"/>
      <c r="KGZ155" s="10"/>
      <c r="KHA155" s="68"/>
      <c r="KHB155" s="20"/>
      <c r="KHC155" s="57"/>
      <c r="KHD155" s="21"/>
      <c r="KHE155" s="22"/>
      <c r="KHF155" s="3"/>
      <c r="KHG155" s="5"/>
      <c r="KHH155" s="5"/>
      <c r="KHI155" s="8"/>
      <c r="KHJ155" s="10"/>
      <c r="KHK155" s="68"/>
      <c r="KHL155" s="20"/>
      <c r="KHM155" s="57"/>
      <c r="KHN155" s="21"/>
      <c r="KHO155" s="22"/>
      <c r="KHP155" s="3"/>
      <c r="KHQ155" s="5"/>
      <c r="KHR155" s="5"/>
      <c r="KHS155" s="8"/>
      <c r="KHT155" s="10"/>
      <c r="KHU155" s="68"/>
      <c r="KHV155" s="20"/>
      <c r="KHW155" s="57"/>
      <c r="KHX155" s="21"/>
      <c r="KHY155" s="22"/>
      <c r="KHZ155" s="3"/>
      <c r="KIA155" s="5"/>
      <c r="KIB155" s="5"/>
      <c r="KIC155" s="8"/>
      <c r="KID155" s="10"/>
      <c r="KIE155" s="68"/>
      <c r="KIF155" s="20"/>
      <c r="KIG155" s="57"/>
      <c r="KIH155" s="21"/>
      <c r="KII155" s="22"/>
      <c r="KIJ155" s="3"/>
      <c r="KIK155" s="5"/>
      <c r="KIL155" s="5"/>
      <c r="KIM155" s="8"/>
      <c r="KIN155" s="10"/>
      <c r="KIO155" s="68"/>
      <c r="KIP155" s="20"/>
      <c r="KIQ155" s="57"/>
      <c r="KIR155" s="21"/>
      <c r="KIS155" s="22"/>
      <c r="KIT155" s="3"/>
      <c r="KIU155" s="5"/>
      <c r="KIV155" s="5"/>
      <c r="KIW155" s="8"/>
      <c r="KIX155" s="10"/>
      <c r="KIY155" s="68"/>
      <c r="KIZ155" s="20"/>
      <c r="KJA155" s="57"/>
      <c r="KJB155" s="21"/>
      <c r="KJC155" s="22"/>
      <c r="KJD155" s="3"/>
      <c r="KJE155" s="5"/>
      <c r="KJF155" s="5"/>
      <c r="KJG155" s="8"/>
      <c r="KJH155" s="10"/>
      <c r="KJI155" s="68"/>
      <c r="KJJ155" s="20"/>
      <c r="KJK155" s="57"/>
      <c r="KJL155" s="21"/>
      <c r="KJM155" s="22"/>
      <c r="KJN155" s="3"/>
      <c r="KJO155" s="5"/>
      <c r="KJP155" s="5"/>
      <c r="KJQ155" s="8"/>
      <c r="KJR155" s="10"/>
      <c r="KJS155" s="68"/>
      <c r="KJT155" s="20"/>
      <c r="KJU155" s="57"/>
      <c r="KJV155" s="21"/>
      <c r="KJW155" s="22"/>
      <c r="KJX155" s="3"/>
      <c r="KJY155" s="5"/>
      <c r="KJZ155" s="5"/>
      <c r="KKA155" s="8"/>
      <c r="KKB155" s="10"/>
      <c r="KKC155" s="68"/>
      <c r="KKD155" s="20"/>
      <c r="KKE155" s="57"/>
      <c r="KKF155" s="21"/>
      <c r="KKG155" s="22"/>
      <c r="KKH155" s="3"/>
      <c r="KKI155" s="5"/>
      <c r="KKJ155" s="5"/>
      <c r="KKK155" s="8"/>
      <c r="KKL155" s="10"/>
      <c r="KKM155" s="68"/>
      <c r="KKN155" s="20"/>
      <c r="KKO155" s="57"/>
      <c r="KKP155" s="21"/>
      <c r="KKQ155" s="22"/>
      <c r="KKR155" s="3"/>
      <c r="KKS155" s="5"/>
      <c r="KKT155" s="5"/>
      <c r="KKU155" s="8"/>
      <c r="KKV155" s="10"/>
      <c r="KKW155" s="68"/>
      <c r="KKX155" s="20"/>
      <c r="KKY155" s="57"/>
      <c r="KKZ155" s="21"/>
      <c r="KLA155" s="22"/>
      <c r="KLB155" s="3"/>
      <c r="KLC155" s="5"/>
      <c r="KLD155" s="5"/>
      <c r="KLE155" s="8"/>
      <c r="KLF155" s="10"/>
      <c r="KLG155" s="68"/>
      <c r="KLH155" s="20"/>
      <c r="KLI155" s="57"/>
      <c r="KLJ155" s="21"/>
      <c r="KLK155" s="22"/>
      <c r="KLL155" s="3"/>
      <c r="KLM155" s="5"/>
      <c r="KLN155" s="5"/>
      <c r="KLO155" s="8"/>
      <c r="KLP155" s="10"/>
      <c r="KLQ155" s="68"/>
      <c r="KLR155" s="20"/>
      <c r="KLS155" s="57"/>
      <c r="KLT155" s="21"/>
      <c r="KLU155" s="22"/>
      <c r="KLV155" s="3"/>
      <c r="KLW155" s="5"/>
      <c r="KLX155" s="5"/>
      <c r="KLY155" s="8"/>
      <c r="KLZ155" s="10"/>
      <c r="KMA155" s="68"/>
      <c r="KMB155" s="20"/>
      <c r="KMC155" s="57"/>
      <c r="KMD155" s="21"/>
      <c r="KME155" s="22"/>
      <c r="KMF155" s="3"/>
      <c r="KMG155" s="5"/>
      <c r="KMH155" s="5"/>
      <c r="KMI155" s="8"/>
      <c r="KMJ155" s="10"/>
      <c r="KMK155" s="68"/>
      <c r="KML155" s="20"/>
      <c r="KMM155" s="57"/>
      <c r="KMN155" s="21"/>
      <c r="KMO155" s="22"/>
      <c r="KMP155" s="3"/>
      <c r="KMQ155" s="5"/>
      <c r="KMR155" s="5"/>
      <c r="KMS155" s="8"/>
      <c r="KMT155" s="10"/>
      <c r="KMU155" s="68"/>
      <c r="KMV155" s="20"/>
      <c r="KMW155" s="57"/>
      <c r="KMX155" s="21"/>
      <c r="KMY155" s="22"/>
      <c r="KMZ155" s="3"/>
      <c r="KNA155" s="5"/>
      <c r="KNB155" s="5"/>
      <c r="KNC155" s="8"/>
      <c r="KND155" s="10"/>
      <c r="KNE155" s="68"/>
      <c r="KNF155" s="20"/>
      <c r="KNG155" s="57"/>
      <c r="KNH155" s="21"/>
      <c r="KNI155" s="22"/>
      <c r="KNJ155" s="3"/>
      <c r="KNK155" s="5"/>
      <c r="KNL155" s="5"/>
      <c r="KNM155" s="8"/>
      <c r="KNN155" s="10"/>
      <c r="KNO155" s="68"/>
      <c r="KNP155" s="20"/>
      <c r="KNQ155" s="57"/>
      <c r="KNR155" s="21"/>
      <c r="KNS155" s="22"/>
      <c r="KNT155" s="3"/>
      <c r="KNU155" s="5"/>
      <c r="KNV155" s="5"/>
      <c r="KNW155" s="8"/>
      <c r="KNX155" s="10"/>
      <c r="KNY155" s="68"/>
      <c r="KNZ155" s="20"/>
      <c r="KOA155" s="57"/>
      <c r="KOB155" s="21"/>
      <c r="KOC155" s="22"/>
      <c r="KOD155" s="3"/>
      <c r="KOE155" s="5"/>
      <c r="KOF155" s="5"/>
      <c r="KOG155" s="8"/>
      <c r="KOH155" s="10"/>
      <c r="KOI155" s="68"/>
      <c r="KOJ155" s="20"/>
      <c r="KOK155" s="57"/>
      <c r="KOL155" s="21"/>
      <c r="KOM155" s="22"/>
      <c r="KON155" s="3"/>
      <c r="KOO155" s="5"/>
      <c r="KOP155" s="5"/>
      <c r="KOQ155" s="8"/>
      <c r="KOR155" s="10"/>
      <c r="KOS155" s="68"/>
      <c r="KOT155" s="20"/>
      <c r="KOU155" s="57"/>
      <c r="KOV155" s="21"/>
      <c r="KOW155" s="22"/>
      <c r="KOX155" s="3"/>
      <c r="KOY155" s="5"/>
      <c r="KOZ155" s="5"/>
      <c r="KPA155" s="8"/>
      <c r="KPB155" s="10"/>
      <c r="KPC155" s="68"/>
      <c r="KPD155" s="20"/>
      <c r="KPE155" s="57"/>
      <c r="KPF155" s="21"/>
      <c r="KPG155" s="22"/>
      <c r="KPH155" s="3"/>
      <c r="KPI155" s="5"/>
      <c r="KPJ155" s="5"/>
      <c r="KPK155" s="8"/>
      <c r="KPL155" s="10"/>
      <c r="KPM155" s="68"/>
      <c r="KPN155" s="20"/>
      <c r="KPO155" s="57"/>
      <c r="KPP155" s="21"/>
      <c r="KPQ155" s="22"/>
      <c r="KPR155" s="3"/>
      <c r="KPS155" s="5"/>
      <c r="KPT155" s="5"/>
      <c r="KPU155" s="8"/>
      <c r="KPV155" s="10"/>
      <c r="KPW155" s="68"/>
      <c r="KPX155" s="20"/>
      <c r="KPY155" s="57"/>
      <c r="KPZ155" s="21"/>
      <c r="KQA155" s="22"/>
      <c r="KQB155" s="3"/>
      <c r="KQC155" s="5"/>
      <c r="KQD155" s="5"/>
      <c r="KQE155" s="8"/>
      <c r="KQF155" s="10"/>
      <c r="KQG155" s="68"/>
      <c r="KQH155" s="20"/>
      <c r="KQI155" s="57"/>
      <c r="KQJ155" s="21"/>
      <c r="KQK155" s="22"/>
      <c r="KQL155" s="3"/>
      <c r="KQM155" s="5"/>
      <c r="KQN155" s="5"/>
      <c r="KQO155" s="8"/>
      <c r="KQP155" s="10"/>
      <c r="KQQ155" s="68"/>
      <c r="KQR155" s="20"/>
      <c r="KQS155" s="57"/>
      <c r="KQT155" s="21"/>
      <c r="KQU155" s="22"/>
      <c r="KQV155" s="3"/>
      <c r="KQW155" s="5"/>
      <c r="KQX155" s="5"/>
      <c r="KQY155" s="8"/>
      <c r="KQZ155" s="10"/>
      <c r="KRA155" s="68"/>
      <c r="KRB155" s="20"/>
      <c r="KRC155" s="57"/>
      <c r="KRD155" s="21"/>
      <c r="KRE155" s="22"/>
      <c r="KRF155" s="3"/>
      <c r="KRG155" s="5"/>
      <c r="KRH155" s="5"/>
      <c r="KRI155" s="8"/>
      <c r="KRJ155" s="10"/>
      <c r="KRK155" s="68"/>
      <c r="KRL155" s="20"/>
      <c r="KRM155" s="57"/>
      <c r="KRN155" s="21"/>
      <c r="KRO155" s="22"/>
      <c r="KRP155" s="3"/>
      <c r="KRQ155" s="5"/>
      <c r="KRR155" s="5"/>
      <c r="KRS155" s="8"/>
      <c r="KRT155" s="10"/>
      <c r="KRU155" s="68"/>
      <c r="KRV155" s="20"/>
      <c r="KRW155" s="57"/>
      <c r="KRX155" s="21"/>
      <c r="KRY155" s="22"/>
      <c r="KRZ155" s="3"/>
      <c r="KSA155" s="5"/>
      <c r="KSB155" s="5"/>
      <c r="KSC155" s="8"/>
      <c r="KSD155" s="10"/>
      <c r="KSE155" s="68"/>
      <c r="KSF155" s="20"/>
      <c r="KSG155" s="57"/>
      <c r="KSH155" s="21"/>
      <c r="KSI155" s="22"/>
      <c r="KSJ155" s="3"/>
      <c r="KSK155" s="5"/>
      <c r="KSL155" s="5"/>
      <c r="KSM155" s="8"/>
      <c r="KSN155" s="10"/>
      <c r="KSO155" s="68"/>
      <c r="KSP155" s="20"/>
      <c r="KSQ155" s="57"/>
      <c r="KSR155" s="21"/>
      <c r="KSS155" s="22"/>
      <c r="KST155" s="3"/>
      <c r="KSU155" s="5"/>
      <c r="KSV155" s="5"/>
      <c r="KSW155" s="8"/>
      <c r="KSX155" s="10"/>
      <c r="KSY155" s="68"/>
      <c r="KSZ155" s="20"/>
      <c r="KTA155" s="57"/>
      <c r="KTB155" s="21"/>
      <c r="KTC155" s="22"/>
      <c r="KTD155" s="3"/>
      <c r="KTE155" s="5"/>
      <c r="KTF155" s="5"/>
      <c r="KTG155" s="8"/>
      <c r="KTH155" s="10"/>
      <c r="KTI155" s="68"/>
      <c r="KTJ155" s="20"/>
      <c r="KTK155" s="57"/>
      <c r="KTL155" s="21"/>
      <c r="KTM155" s="22"/>
      <c r="KTN155" s="3"/>
      <c r="KTO155" s="5"/>
      <c r="KTP155" s="5"/>
      <c r="KTQ155" s="8"/>
      <c r="KTR155" s="10"/>
      <c r="KTS155" s="68"/>
      <c r="KTT155" s="20"/>
      <c r="KTU155" s="57"/>
      <c r="KTV155" s="21"/>
      <c r="KTW155" s="22"/>
      <c r="KTX155" s="3"/>
      <c r="KTY155" s="5"/>
      <c r="KTZ155" s="5"/>
      <c r="KUA155" s="8"/>
      <c r="KUB155" s="10"/>
      <c r="KUC155" s="68"/>
      <c r="KUD155" s="20"/>
      <c r="KUE155" s="57"/>
      <c r="KUF155" s="21"/>
      <c r="KUG155" s="22"/>
      <c r="KUH155" s="3"/>
      <c r="KUI155" s="5"/>
      <c r="KUJ155" s="5"/>
      <c r="KUK155" s="8"/>
      <c r="KUL155" s="10"/>
      <c r="KUM155" s="68"/>
      <c r="KUN155" s="20"/>
      <c r="KUO155" s="57"/>
      <c r="KUP155" s="21"/>
      <c r="KUQ155" s="22"/>
      <c r="KUR155" s="3"/>
      <c r="KUS155" s="5"/>
      <c r="KUT155" s="5"/>
      <c r="KUU155" s="8"/>
      <c r="KUV155" s="10"/>
      <c r="KUW155" s="68"/>
      <c r="KUX155" s="20"/>
      <c r="KUY155" s="57"/>
      <c r="KUZ155" s="21"/>
      <c r="KVA155" s="22"/>
      <c r="KVB155" s="3"/>
      <c r="KVC155" s="5"/>
      <c r="KVD155" s="5"/>
      <c r="KVE155" s="8"/>
      <c r="KVF155" s="10"/>
      <c r="KVG155" s="68"/>
      <c r="KVH155" s="20"/>
      <c r="KVI155" s="57"/>
      <c r="KVJ155" s="21"/>
      <c r="KVK155" s="22"/>
      <c r="KVL155" s="3"/>
      <c r="KVM155" s="5"/>
      <c r="KVN155" s="5"/>
      <c r="KVO155" s="8"/>
      <c r="KVP155" s="10"/>
      <c r="KVQ155" s="68"/>
      <c r="KVR155" s="20"/>
      <c r="KVS155" s="57"/>
      <c r="KVT155" s="21"/>
      <c r="KVU155" s="22"/>
      <c r="KVV155" s="3"/>
      <c r="KVW155" s="5"/>
      <c r="KVX155" s="5"/>
      <c r="KVY155" s="8"/>
      <c r="KVZ155" s="10"/>
      <c r="KWA155" s="68"/>
      <c r="KWB155" s="20"/>
      <c r="KWC155" s="57"/>
      <c r="KWD155" s="21"/>
      <c r="KWE155" s="22"/>
      <c r="KWF155" s="3"/>
      <c r="KWG155" s="5"/>
      <c r="KWH155" s="5"/>
      <c r="KWI155" s="8"/>
      <c r="KWJ155" s="10"/>
      <c r="KWK155" s="68"/>
      <c r="KWL155" s="20"/>
      <c r="KWM155" s="57"/>
      <c r="KWN155" s="21"/>
      <c r="KWO155" s="22"/>
      <c r="KWP155" s="3"/>
      <c r="KWQ155" s="5"/>
      <c r="KWR155" s="5"/>
      <c r="KWS155" s="8"/>
      <c r="KWT155" s="10"/>
      <c r="KWU155" s="68"/>
      <c r="KWV155" s="20"/>
      <c r="KWW155" s="57"/>
      <c r="KWX155" s="21"/>
      <c r="KWY155" s="22"/>
      <c r="KWZ155" s="3"/>
      <c r="KXA155" s="5"/>
      <c r="KXB155" s="5"/>
      <c r="KXC155" s="8"/>
      <c r="KXD155" s="10"/>
      <c r="KXE155" s="68"/>
      <c r="KXF155" s="20"/>
      <c r="KXG155" s="57"/>
      <c r="KXH155" s="21"/>
      <c r="KXI155" s="22"/>
      <c r="KXJ155" s="3"/>
      <c r="KXK155" s="5"/>
      <c r="KXL155" s="5"/>
      <c r="KXM155" s="8"/>
      <c r="KXN155" s="10"/>
      <c r="KXO155" s="68"/>
      <c r="KXP155" s="20"/>
      <c r="KXQ155" s="57"/>
      <c r="KXR155" s="21"/>
      <c r="KXS155" s="22"/>
      <c r="KXT155" s="3"/>
      <c r="KXU155" s="5"/>
      <c r="KXV155" s="5"/>
      <c r="KXW155" s="8"/>
      <c r="KXX155" s="10"/>
      <c r="KXY155" s="68"/>
      <c r="KXZ155" s="20"/>
      <c r="KYA155" s="57"/>
      <c r="KYB155" s="21"/>
      <c r="KYC155" s="22"/>
      <c r="KYD155" s="3"/>
      <c r="KYE155" s="5"/>
      <c r="KYF155" s="5"/>
      <c r="KYG155" s="8"/>
      <c r="KYH155" s="10"/>
      <c r="KYI155" s="68"/>
      <c r="KYJ155" s="20"/>
      <c r="KYK155" s="57"/>
      <c r="KYL155" s="21"/>
      <c r="KYM155" s="22"/>
      <c r="KYN155" s="3"/>
      <c r="KYO155" s="5"/>
      <c r="KYP155" s="5"/>
      <c r="KYQ155" s="8"/>
      <c r="KYR155" s="10"/>
      <c r="KYS155" s="68"/>
      <c r="KYT155" s="20"/>
      <c r="KYU155" s="57"/>
      <c r="KYV155" s="21"/>
      <c r="KYW155" s="22"/>
      <c r="KYX155" s="3"/>
      <c r="KYY155" s="5"/>
      <c r="KYZ155" s="5"/>
      <c r="KZA155" s="8"/>
      <c r="KZB155" s="10"/>
      <c r="KZC155" s="68"/>
      <c r="KZD155" s="20"/>
      <c r="KZE155" s="57"/>
      <c r="KZF155" s="21"/>
      <c r="KZG155" s="22"/>
      <c r="KZH155" s="3"/>
      <c r="KZI155" s="5"/>
      <c r="KZJ155" s="5"/>
      <c r="KZK155" s="8"/>
      <c r="KZL155" s="10"/>
      <c r="KZM155" s="68"/>
      <c r="KZN155" s="20"/>
      <c r="KZO155" s="57"/>
      <c r="KZP155" s="21"/>
      <c r="KZQ155" s="22"/>
      <c r="KZR155" s="3"/>
      <c r="KZS155" s="5"/>
      <c r="KZT155" s="5"/>
      <c r="KZU155" s="8"/>
      <c r="KZV155" s="10"/>
      <c r="KZW155" s="68"/>
      <c r="KZX155" s="20"/>
      <c r="KZY155" s="57"/>
      <c r="KZZ155" s="21"/>
      <c r="LAA155" s="22"/>
      <c r="LAB155" s="3"/>
      <c r="LAC155" s="5"/>
      <c r="LAD155" s="5"/>
      <c r="LAE155" s="8"/>
      <c r="LAF155" s="10"/>
      <c r="LAG155" s="68"/>
      <c r="LAH155" s="20"/>
      <c r="LAI155" s="57"/>
      <c r="LAJ155" s="21"/>
      <c r="LAK155" s="22"/>
      <c r="LAL155" s="3"/>
      <c r="LAM155" s="5"/>
      <c r="LAN155" s="5"/>
      <c r="LAO155" s="8"/>
      <c r="LAP155" s="10"/>
      <c r="LAQ155" s="68"/>
      <c r="LAR155" s="20"/>
      <c r="LAS155" s="57"/>
      <c r="LAT155" s="21"/>
      <c r="LAU155" s="22"/>
      <c r="LAV155" s="3"/>
      <c r="LAW155" s="5"/>
      <c r="LAX155" s="5"/>
      <c r="LAY155" s="8"/>
      <c r="LAZ155" s="10"/>
      <c r="LBA155" s="68"/>
      <c r="LBB155" s="20"/>
      <c r="LBC155" s="57"/>
      <c r="LBD155" s="21"/>
      <c r="LBE155" s="22"/>
      <c r="LBF155" s="3"/>
      <c r="LBG155" s="5"/>
      <c r="LBH155" s="5"/>
      <c r="LBI155" s="8"/>
      <c r="LBJ155" s="10"/>
      <c r="LBK155" s="68"/>
      <c r="LBL155" s="20"/>
      <c r="LBM155" s="57"/>
      <c r="LBN155" s="21"/>
      <c r="LBO155" s="22"/>
      <c r="LBP155" s="3"/>
      <c r="LBQ155" s="5"/>
      <c r="LBR155" s="5"/>
      <c r="LBS155" s="8"/>
      <c r="LBT155" s="10"/>
      <c r="LBU155" s="68"/>
      <c r="LBV155" s="20"/>
      <c r="LBW155" s="57"/>
      <c r="LBX155" s="21"/>
      <c r="LBY155" s="22"/>
      <c r="LBZ155" s="3"/>
      <c r="LCA155" s="5"/>
      <c r="LCB155" s="5"/>
      <c r="LCC155" s="8"/>
      <c r="LCD155" s="10"/>
      <c r="LCE155" s="68"/>
      <c r="LCF155" s="20"/>
      <c r="LCG155" s="57"/>
      <c r="LCH155" s="21"/>
      <c r="LCI155" s="22"/>
      <c r="LCJ155" s="3"/>
      <c r="LCK155" s="5"/>
      <c r="LCL155" s="5"/>
      <c r="LCM155" s="8"/>
      <c r="LCN155" s="10"/>
      <c r="LCO155" s="68"/>
      <c r="LCP155" s="20"/>
      <c r="LCQ155" s="57"/>
      <c r="LCR155" s="21"/>
      <c r="LCS155" s="22"/>
      <c r="LCT155" s="3"/>
      <c r="LCU155" s="5"/>
      <c r="LCV155" s="5"/>
      <c r="LCW155" s="8"/>
      <c r="LCX155" s="10"/>
      <c r="LCY155" s="68"/>
      <c r="LCZ155" s="20"/>
      <c r="LDA155" s="57"/>
      <c r="LDB155" s="21"/>
      <c r="LDC155" s="22"/>
      <c r="LDD155" s="3"/>
      <c r="LDE155" s="5"/>
      <c r="LDF155" s="5"/>
      <c r="LDG155" s="8"/>
      <c r="LDH155" s="10"/>
      <c r="LDI155" s="68"/>
      <c r="LDJ155" s="20"/>
      <c r="LDK155" s="57"/>
      <c r="LDL155" s="21"/>
      <c r="LDM155" s="22"/>
      <c r="LDN155" s="3"/>
      <c r="LDO155" s="5"/>
      <c r="LDP155" s="5"/>
      <c r="LDQ155" s="8"/>
      <c r="LDR155" s="10"/>
      <c r="LDS155" s="68"/>
      <c r="LDT155" s="20"/>
      <c r="LDU155" s="57"/>
      <c r="LDV155" s="21"/>
      <c r="LDW155" s="22"/>
      <c r="LDX155" s="3"/>
      <c r="LDY155" s="5"/>
      <c r="LDZ155" s="5"/>
      <c r="LEA155" s="8"/>
      <c r="LEB155" s="10"/>
      <c r="LEC155" s="68"/>
      <c r="LED155" s="20"/>
      <c r="LEE155" s="57"/>
      <c r="LEF155" s="21"/>
      <c r="LEG155" s="22"/>
      <c r="LEH155" s="3"/>
      <c r="LEI155" s="5"/>
      <c r="LEJ155" s="5"/>
      <c r="LEK155" s="8"/>
      <c r="LEL155" s="10"/>
      <c r="LEM155" s="68"/>
      <c r="LEN155" s="20"/>
      <c r="LEO155" s="57"/>
      <c r="LEP155" s="21"/>
      <c r="LEQ155" s="22"/>
      <c r="LER155" s="3"/>
      <c r="LES155" s="5"/>
      <c r="LET155" s="5"/>
      <c r="LEU155" s="8"/>
      <c r="LEV155" s="10"/>
      <c r="LEW155" s="68"/>
      <c r="LEX155" s="20"/>
      <c r="LEY155" s="57"/>
      <c r="LEZ155" s="21"/>
      <c r="LFA155" s="22"/>
      <c r="LFB155" s="3"/>
      <c r="LFC155" s="5"/>
      <c r="LFD155" s="5"/>
      <c r="LFE155" s="8"/>
      <c r="LFF155" s="10"/>
      <c r="LFG155" s="68"/>
      <c r="LFH155" s="20"/>
      <c r="LFI155" s="57"/>
      <c r="LFJ155" s="21"/>
      <c r="LFK155" s="22"/>
      <c r="LFL155" s="3"/>
      <c r="LFM155" s="5"/>
      <c r="LFN155" s="5"/>
      <c r="LFO155" s="8"/>
      <c r="LFP155" s="10"/>
      <c r="LFQ155" s="68"/>
      <c r="LFR155" s="20"/>
      <c r="LFS155" s="57"/>
      <c r="LFT155" s="21"/>
      <c r="LFU155" s="22"/>
      <c r="LFV155" s="3"/>
      <c r="LFW155" s="5"/>
      <c r="LFX155" s="5"/>
      <c r="LFY155" s="8"/>
      <c r="LFZ155" s="10"/>
      <c r="LGA155" s="68"/>
      <c r="LGB155" s="20"/>
      <c r="LGC155" s="57"/>
      <c r="LGD155" s="21"/>
      <c r="LGE155" s="22"/>
      <c r="LGF155" s="3"/>
      <c r="LGG155" s="5"/>
      <c r="LGH155" s="5"/>
      <c r="LGI155" s="8"/>
      <c r="LGJ155" s="10"/>
      <c r="LGK155" s="68"/>
      <c r="LGL155" s="20"/>
      <c r="LGM155" s="57"/>
      <c r="LGN155" s="21"/>
      <c r="LGO155" s="22"/>
      <c r="LGP155" s="3"/>
      <c r="LGQ155" s="5"/>
      <c r="LGR155" s="5"/>
      <c r="LGS155" s="8"/>
      <c r="LGT155" s="10"/>
      <c r="LGU155" s="68"/>
      <c r="LGV155" s="20"/>
      <c r="LGW155" s="57"/>
      <c r="LGX155" s="21"/>
      <c r="LGY155" s="22"/>
      <c r="LGZ155" s="3"/>
      <c r="LHA155" s="5"/>
      <c r="LHB155" s="5"/>
      <c r="LHC155" s="8"/>
      <c r="LHD155" s="10"/>
      <c r="LHE155" s="68"/>
      <c r="LHF155" s="20"/>
      <c r="LHG155" s="57"/>
      <c r="LHH155" s="21"/>
      <c r="LHI155" s="22"/>
      <c r="LHJ155" s="3"/>
      <c r="LHK155" s="5"/>
      <c r="LHL155" s="5"/>
      <c r="LHM155" s="8"/>
      <c r="LHN155" s="10"/>
      <c r="LHO155" s="68"/>
      <c r="LHP155" s="20"/>
      <c r="LHQ155" s="57"/>
      <c r="LHR155" s="21"/>
      <c r="LHS155" s="22"/>
      <c r="LHT155" s="3"/>
      <c r="LHU155" s="5"/>
      <c r="LHV155" s="5"/>
      <c r="LHW155" s="8"/>
      <c r="LHX155" s="10"/>
      <c r="LHY155" s="68"/>
      <c r="LHZ155" s="20"/>
      <c r="LIA155" s="57"/>
      <c r="LIB155" s="21"/>
      <c r="LIC155" s="22"/>
      <c r="LID155" s="3"/>
      <c r="LIE155" s="5"/>
      <c r="LIF155" s="5"/>
      <c r="LIG155" s="8"/>
      <c r="LIH155" s="10"/>
      <c r="LII155" s="68"/>
      <c r="LIJ155" s="20"/>
      <c r="LIK155" s="57"/>
      <c r="LIL155" s="21"/>
      <c r="LIM155" s="22"/>
      <c r="LIN155" s="3"/>
      <c r="LIO155" s="5"/>
      <c r="LIP155" s="5"/>
      <c r="LIQ155" s="8"/>
      <c r="LIR155" s="10"/>
      <c r="LIS155" s="68"/>
      <c r="LIT155" s="20"/>
      <c r="LIU155" s="57"/>
      <c r="LIV155" s="21"/>
      <c r="LIW155" s="22"/>
      <c r="LIX155" s="3"/>
      <c r="LIY155" s="5"/>
      <c r="LIZ155" s="5"/>
      <c r="LJA155" s="8"/>
      <c r="LJB155" s="10"/>
      <c r="LJC155" s="68"/>
      <c r="LJD155" s="20"/>
      <c r="LJE155" s="57"/>
      <c r="LJF155" s="21"/>
      <c r="LJG155" s="22"/>
      <c r="LJH155" s="3"/>
      <c r="LJI155" s="5"/>
      <c r="LJJ155" s="5"/>
      <c r="LJK155" s="8"/>
      <c r="LJL155" s="10"/>
      <c r="LJM155" s="68"/>
      <c r="LJN155" s="20"/>
      <c r="LJO155" s="57"/>
      <c r="LJP155" s="21"/>
      <c r="LJQ155" s="22"/>
      <c r="LJR155" s="3"/>
      <c r="LJS155" s="5"/>
      <c r="LJT155" s="5"/>
      <c r="LJU155" s="8"/>
      <c r="LJV155" s="10"/>
      <c r="LJW155" s="68"/>
      <c r="LJX155" s="20"/>
      <c r="LJY155" s="57"/>
      <c r="LJZ155" s="21"/>
      <c r="LKA155" s="22"/>
      <c r="LKB155" s="3"/>
      <c r="LKC155" s="5"/>
      <c r="LKD155" s="5"/>
      <c r="LKE155" s="8"/>
      <c r="LKF155" s="10"/>
      <c r="LKG155" s="68"/>
      <c r="LKH155" s="20"/>
      <c r="LKI155" s="57"/>
      <c r="LKJ155" s="21"/>
      <c r="LKK155" s="22"/>
      <c r="LKL155" s="3"/>
      <c r="LKM155" s="5"/>
      <c r="LKN155" s="5"/>
      <c r="LKO155" s="8"/>
      <c r="LKP155" s="10"/>
      <c r="LKQ155" s="68"/>
      <c r="LKR155" s="20"/>
      <c r="LKS155" s="57"/>
      <c r="LKT155" s="21"/>
      <c r="LKU155" s="22"/>
      <c r="LKV155" s="3"/>
      <c r="LKW155" s="5"/>
      <c r="LKX155" s="5"/>
      <c r="LKY155" s="8"/>
      <c r="LKZ155" s="10"/>
      <c r="LLA155" s="68"/>
      <c r="LLB155" s="20"/>
      <c r="LLC155" s="57"/>
      <c r="LLD155" s="21"/>
      <c r="LLE155" s="22"/>
      <c r="LLF155" s="3"/>
      <c r="LLG155" s="5"/>
      <c r="LLH155" s="5"/>
      <c r="LLI155" s="8"/>
      <c r="LLJ155" s="10"/>
      <c r="LLK155" s="68"/>
      <c r="LLL155" s="20"/>
      <c r="LLM155" s="57"/>
      <c r="LLN155" s="21"/>
      <c r="LLO155" s="22"/>
      <c r="LLP155" s="3"/>
      <c r="LLQ155" s="5"/>
      <c r="LLR155" s="5"/>
      <c r="LLS155" s="8"/>
      <c r="LLT155" s="10"/>
      <c r="LLU155" s="68"/>
      <c r="LLV155" s="20"/>
      <c r="LLW155" s="57"/>
      <c r="LLX155" s="21"/>
      <c r="LLY155" s="22"/>
      <c r="LLZ155" s="3"/>
      <c r="LMA155" s="5"/>
      <c r="LMB155" s="5"/>
      <c r="LMC155" s="8"/>
      <c r="LMD155" s="10"/>
      <c r="LME155" s="68"/>
      <c r="LMF155" s="20"/>
      <c r="LMG155" s="57"/>
      <c r="LMH155" s="21"/>
      <c r="LMI155" s="22"/>
      <c r="LMJ155" s="3"/>
      <c r="LMK155" s="5"/>
      <c r="LML155" s="5"/>
      <c r="LMM155" s="8"/>
      <c r="LMN155" s="10"/>
      <c r="LMO155" s="68"/>
      <c r="LMP155" s="20"/>
      <c r="LMQ155" s="57"/>
      <c r="LMR155" s="21"/>
      <c r="LMS155" s="22"/>
      <c r="LMT155" s="3"/>
      <c r="LMU155" s="5"/>
      <c r="LMV155" s="5"/>
      <c r="LMW155" s="8"/>
      <c r="LMX155" s="10"/>
      <c r="LMY155" s="68"/>
      <c r="LMZ155" s="20"/>
      <c r="LNA155" s="57"/>
      <c r="LNB155" s="21"/>
      <c r="LNC155" s="22"/>
      <c r="LND155" s="3"/>
      <c r="LNE155" s="5"/>
      <c r="LNF155" s="5"/>
      <c r="LNG155" s="8"/>
      <c r="LNH155" s="10"/>
      <c r="LNI155" s="68"/>
      <c r="LNJ155" s="20"/>
      <c r="LNK155" s="57"/>
      <c r="LNL155" s="21"/>
      <c r="LNM155" s="22"/>
      <c r="LNN155" s="3"/>
      <c r="LNO155" s="5"/>
      <c r="LNP155" s="5"/>
      <c r="LNQ155" s="8"/>
      <c r="LNR155" s="10"/>
      <c r="LNS155" s="68"/>
      <c r="LNT155" s="20"/>
      <c r="LNU155" s="57"/>
      <c r="LNV155" s="21"/>
      <c r="LNW155" s="22"/>
      <c r="LNX155" s="3"/>
      <c r="LNY155" s="5"/>
      <c r="LNZ155" s="5"/>
      <c r="LOA155" s="8"/>
      <c r="LOB155" s="10"/>
      <c r="LOC155" s="68"/>
      <c r="LOD155" s="20"/>
      <c r="LOE155" s="57"/>
      <c r="LOF155" s="21"/>
      <c r="LOG155" s="22"/>
      <c r="LOH155" s="3"/>
      <c r="LOI155" s="5"/>
      <c r="LOJ155" s="5"/>
      <c r="LOK155" s="8"/>
      <c r="LOL155" s="10"/>
      <c r="LOM155" s="68"/>
      <c r="LON155" s="20"/>
      <c r="LOO155" s="57"/>
      <c r="LOP155" s="21"/>
      <c r="LOQ155" s="22"/>
      <c r="LOR155" s="3"/>
      <c r="LOS155" s="5"/>
      <c r="LOT155" s="5"/>
      <c r="LOU155" s="8"/>
      <c r="LOV155" s="10"/>
      <c r="LOW155" s="68"/>
      <c r="LOX155" s="20"/>
      <c r="LOY155" s="57"/>
      <c r="LOZ155" s="21"/>
      <c r="LPA155" s="22"/>
      <c r="LPB155" s="3"/>
      <c r="LPC155" s="5"/>
      <c r="LPD155" s="5"/>
      <c r="LPE155" s="8"/>
      <c r="LPF155" s="10"/>
      <c r="LPG155" s="68"/>
      <c r="LPH155" s="20"/>
      <c r="LPI155" s="57"/>
      <c r="LPJ155" s="21"/>
      <c r="LPK155" s="22"/>
      <c r="LPL155" s="3"/>
      <c r="LPM155" s="5"/>
      <c r="LPN155" s="5"/>
      <c r="LPO155" s="8"/>
      <c r="LPP155" s="10"/>
      <c r="LPQ155" s="68"/>
      <c r="LPR155" s="20"/>
      <c r="LPS155" s="57"/>
      <c r="LPT155" s="21"/>
      <c r="LPU155" s="22"/>
      <c r="LPV155" s="3"/>
      <c r="LPW155" s="5"/>
      <c r="LPX155" s="5"/>
      <c r="LPY155" s="8"/>
      <c r="LPZ155" s="10"/>
      <c r="LQA155" s="68"/>
      <c r="LQB155" s="20"/>
      <c r="LQC155" s="57"/>
      <c r="LQD155" s="21"/>
      <c r="LQE155" s="22"/>
      <c r="LQF155" s="3"/>
      <c r="LQG155" s="5"/>
      <c r="LQH155" s="5"/>
      <c r="LQI155" s="8"/>
      <c r="LQJ155" s="10"/>
      <c r="LQK155" s="68"/>
      <c r="LQL155" s="20"/>
      <c r="LQM155" s="57"/>
      <c r="LQN155" s="21"/>
      <c r="LQO155" s="22"/>
      <c r="LQP155" s="3"/>
      <c r="LQQ155" s="5"/>
      <c r="LQR155" s="5"/>
      <c r="LQS155" s="8"/>
      <c r="LQT155" s="10"/>
      <c r="LQU155" s="68"/>
      <c r="LQV155" s="20"/>
      <c r="LQW155" s="57"/>
      <c r="LQX155" s="21"/>
      <c r="LQY155" s="22"/>
      <c r="LQZ155" s="3"/>
      <c r="LRA155" s="5"/>
      <c r="LRB155" s="5"/>
      <c r="LRC155" s="8"/>
      <c r="LRD155" s="10"/>
      <c r="LRE155" s="68"/>
      <c r="LRF155" s="20"/>
      <c r="LRG155" s="57"/>
      <c r="LRH155" s="21"/>
      <c r="LRI155" s="22"/>
      <c r="LRJ155" s="3"/>
      <c r="LRK155" s="5"/>
      <c r="LRL155" s="5"/>
      <c r="LRM155" s="8"/>
      <c r="LRN155" s="10"/>
      <c r="LRO155" s="68"/>
      <c r="LRP155" s="20"/>
      <c r="LRQ155" s="57"/>
      <c r="LRR155" s="21"/>
      <c r="LRS155" s="22"/>
      <c r="LRT155" s="3"/>
      <c r="LRU155" s="5"/>
      <c r="LRV155" s="5"/>
      <c r="LRW155" s="8"/>
      <c r="LRX155" s="10"/>
      <c r="LRY155" s="68"/>
      <c r="LRZ155" s="20"/>
      <c r="LSA155" s="57"/>
      <c r="LSB155" s="21"/>
      <c r="LSC155" s="22"/>
      <c r="LSD155" s="3"/>
      <c r="LSE155" s="5"/>
      <c r="LSF155" s="5"/>
      <c r="LSG155" s="8"/>
      <c r="LSH155" s="10"/>
      <c r="LSI155" s="68"/>
      <c r="LSJ155" s="20"/>
      <c r="LSK155" s="57"/>
      <c r="LSL155" s="21"/>
      <c r="LSM155" s="22"/>
      <c r="LSN155" s="3"/>
      <c r="LSO155" s="5"/>
      <c r="LSP155" s="5"/>
      <c r="LSQ155" s="8"/>
      <c r="LSR155" s="10"/>
      <c r="LSS155" s="68"/>
      <c r="LST155" s="20"/>
      <c r="LSU155" s="57"/>
      <c r="LSV155" s="21"/>
      <c r="LSW155" s="22"/>
      <c r="LSX155" s="3"/>
      <c r="LSY155" s="5"/>
      <c r="LSZ155" s="5"/>
      <c r="LTA155" s="8"/>
      <c r="LTB155" s="10"/>
      <c r="LTC155" s="68"/>
      <c r="LTD155" s="20"/>
      <c r="LTE155" s="57"/>
      <c r="LTF155" s="21"/>
      <c r="LTG155" s="22"/>
      <c r="LTH155" s="3"/>
      <c r="LTI155" s="5"/>
      <c r="LTJ155" s="5"/>
      <c r="LTK155" s="8"/>
      <c r="LTL155" s="10"/>
      <c r="LTM155" s="68"/>
      <c r="LTN155" s="20"/>
      <c r="LTO155" s="57"/>
      <c r="LTP155" s="21"/>
      <c r="LTQ155" s="22"/>
      <c r="LTR155" s="3"/>
      <c r="LTS155" s="5"/>
      <c r="LTT155" s="5"/>
      <c r="LTU155" s="8"/>
      <c r="LTV155" s="10"/>
      <c r="LTW155" s="68"/>
      <c r="LTX155" s="20"/>
      <c r="LTY155" s="57"/>
      <c r="LTZ155" s="21"/>
      <c r="LUA155" s="22"/>
      <c r="LUB155" s="3"/>
      <c r="LUC155" s="5"/>
      <c r="LUD155" s="5"/>
      <c r="LUE155" s="8"/>
      <c r="LUF155" s="10"/>
      <c r="LUG155" s="68"/>
      <c r="LUH155" s="20"/>
      <c r="LUI155" s="57"/>
      <c r="LUJ155" s="21"/>
      <c r="LUK155" s="22"/>
      <c r="LUL155" s="3"/>
      <c r="LUM155" s="5"/>
      <c r="LUN155" s="5"/>
      <c r="LUO155" s="8"/>
      <c r="LUP155" s="10"/>
      <c r="LUQ155" s="68"/>
      <c r="LUR155" s="20"/>
      <c r="LUS155" s="57"/>
      <c r="LUT155" s="21"/>
      <c r="LUU155" s="22"/>
      <c r="LUV155" s="3"/>
      <c r="LUW155" s="5"/>
      <c r="LUX155" s="5"/>
      <c r="LUY155" s="8"/>
      <c r="LUZ155" s="10"/>
      <c r="LVA155" s="68"/>
      <c r="LVB155" s="20"/>
      <c r="LVC155" s="57"/>
      <c r="LVD155" s="21"/>
      <c r="LVE155" s="22"/>
      <c r="LVF155" s="3"/>
      <c r="LVG155" s="5"/>
      <c r="LVH155" s="5"/>
      <c r="LVI155" s="8"/>
      <c r="LVJ155" s="10"/>
      <c r="LVK155" s="68"/>
      <c r="LVL155" s="20"/>
      <c r="LVM155" s="57"/>
      <c r="LVN155" s="21"/>
      <c r="LVO155" s="22"/>
      <c r="LVP155" s="3"/>
      <c r="LVQ155" s="5"/>
      <c r="LVR155" s="5"/>
      <c r="LVS155" s="8"/>
      <c r="LVT155" s="10"/>
      <c r="LVU155" s="68"/>
      <c r="LVV155" s="20"/>
      <c r="LVW155" s="57"/>
      <c r="LVX155" s="21"/>
      <c r="LVY155" s="22"/>
      <c r="LVZ155" s="3"/>
      <c r="LWA155" s="5"/>
      <c r="LWB155" s="5"/>
      <c r="LWC155" s="8"/>
      <c r="LWD155" s="10"/>
      <c r="LWE155" s="68"/>
      <c r="LWF155" s="20"/>
      <c r="LWG155" s="57"/>
      <c r="LWH155" s="21"/>
      <c r="LWI155" s="22"/>
      <c r="LWJ155" s="3"/>
      <c r="LWK155" s="5"/>
      <c r="LWL155" s="5"/>
      <c r="LWM155" s="8"/>
      <c r="LWN155" s="10"/>
      <c r="LWO155" s="68"/>
      <c r="LWP155" s="20"/>
      <c r="LWQ155" s="57"/>
      <c r="LWR155" s="21"/>
      <c r="LWS155" s="22"/>
      <c r="LWT155" s="3"/>
      <c r="LWU155" s="5"/>
      <c r="LWV155" s="5"/>
      <c r="LWW155" s="8"/>
      <c r="LWX155" s="10"/>
      <c r="LWY155" s="68"/>
      <c r="LWZ155" s="20"/>
      <c r="LXA155" s="57"/>
      <c r="LXB155" s="21"/>
      <c r="LXC155" s="22"/>
      <c r="LXD155" s="3"/>
      <c r="LXE155" s="5"/>
      <c r="LXF155" s="5"/>
      <c r="LXG155" s="8"/>
      <c r="LXH155" s="10"/>
      <c r="LXI155" s="68"/>
      <c r="LXJ155" s="20"/>
      <c r="LXK155" s="57"/>
      <c r="LXL155" s="21"/>
      <c r="LXM155" s="22"/>
      <c r="LXN155" s="3"/>
      <c r="LXO155" s="5"/>
      <c r="LXP155" s="5"/>
      <c r="LXQ155" s="8"/>
      <c r="LXR155" s="10"/>
      <c r="LXS155" s="68"/>
      <c r="LXT155" s="20"/>
      <c r="LXU155" s="57"/>
      <c r="LXV155" s="21"/>
      <c r="LXW155" s="22"/>
      <c r="LXX155" s="3"/>
      <c r="LXY155" s="5"/>
      <c r="LXZ155" s="5"/>
      <c r="LYA155" s="8"/>
      <c r="LYB155" s="10"/>
      <c r="LYC155" s="68"/>
      <c r="LYD155" s="20"/>
      <c r="LYE155" s="57"/>
      <c r="LYF155" s="21"/>
      <c r="LYG155" s="22"/>
      <c r="LYH155" s="3"/>
      <c r="LYI155" s="5"/>
      <c r="LYJ155" s="5"/>
      <c r="LYK155" s="8"/>
      <c r="LYL155" s="10"/>
      <c r="LYM155" s="68"/>
      <c r="LYN155" s="20"/>
      <c r="LYO155" s="57"/>
      <c r="LYP155" s="21"/>
      <c r="LYQ155" s="22"/>
      <c r="LYR155" s="3"/>
      <c r="LYS155" s="5"/>
      <c r="LYT155" s="5"/>
      <c r="LYU155" s="8"/>
      <c r="LYV155" s="10"/>
      <c r="LYW155" s="68"/>
      <c r="LYX155" s="20"/>
      <c r="LYY155" s="57"/>
      <c r="LYZ155" s="21"/>
      <c r="LZA155" s="22"/>
      <c r="LZB155" s="3"/>
      <c r="LZC155" s="5"/>
      <c r="LZD155" s="5"/>
      <c r="LZE155" s="8"/>
      <c r="LZF155" s="10"/>
      <c r="LZG155" s="68"/>
      <c r="LZH155" s="20"/>
      <c r="LZI155" s="57"/>
      <c r="LZJ155" s="21"/>
      <c r="LZK155" s="22"/>
      <c r="LZL155" s="3"/>
      <c r="LZM155" s="5"/>
      <c r="LZN155" s="5"/>
      <c r="LZO155" s="8"/>
      <c r="LZP155" s="10"/>
      <c r="LZQ155" s="68"/>
      <c r="LZR155" s="20"/>
      <c r="LZS155" s="57"/>
      <c r="LZT155" s="21"/>
      <c r="LZU155" s="22"/>
      <c r="LZV155" s="3"/>
      <c r="LZW155" s="5"/>
      <c r="LZX155" s="5"/>
      <c r="LZY155" s="8"/>
      <c r="LZZ155" s="10"/>
      <c r="MAA155" s="68"/>
      <c r="MAB155" s="20"/>
      <c r="MAC155" s="57"/>
      <c r="MAD155" s="21"/>
      <c r="MAE155" s="22"/>
      <c r="MAF155" s="3"/>
      <c r="MAG155" s="5"/>
      <c r="MAH155" s="5"/>
      <c r="MAI155" s="8"/>
      <c r="MAJ155" s="10"/>
      <c r="MAK155" s="68"/>
      <c r="MAL155" s="20"/>
      <c r="MAM155" s="57"/>
      <c r="MAN155" s="21"/>
      <c r="MAO155" s="22"/>
      <c r="MAP155" s="3"/>
      <c r="MAQ155" s="5"/>
      <c r="MAR155" s="5"/>
      <c r="MAS155" s="8"/>
      <c r="MAT155" s="10"/>
      <c r="MAU155" s="68"/>
      <c r="MAV155" s="20"/>
      <c r="MAW155" s="57"/>
      <c r="MAX155" s="21"/>
      <c r="MAY155" s="22"/>
      <c r="MAZ155" s="3"/>
      <c r="MBA155" s="5"/>
      <c r="MBB155" s="5"/>
      <c r="MBC155" s="8"/>
      <c r="MBD155" s="10"/>
      <c r="MBE155" s="68"/>
      <c r="MBF155" s="20"/>
      <c r="MBG155" s="57"/>
      <c r="MBH155" s="21"/>
      <c r="MBI155" s="22"/>
      <c r="MBJ155" s="3"/>
      <c r="MBK155" s="5"/>
      <c r="MBL155" s="5"/>
      <c r="MBM155" s="8"/>
      <c r="MBN155" s="10"/>
      <c r="MBO155" s="68"/>
      <c r="MBP155" s="20"/>
      <c r="MBQ155" s="57"/>
      <c r="MBR155" s="21"/>
      <c r="MBS155" s="22"/>
      <c r="MBT155" s="3"/>
      <c r="MBU155" s="5"/>
      <c r="MBV155" s="5"/>
      <c r="MBW155" s="8"/>
      <c r="MBX155" s="10"/>
      <c r="MBY155" s="68"/>
      <c r="MBZ155" s="20"/>
      <c r="MCA155" s="57"/>
      <c r="MCB155" s="21"/>
      <c r="MCC155" s="22"/>
      <c r="MCD155" s="3"/>
      <c r="MCE155" s="5"/>
      <c r="MCF155" s="5"/>
      <c r="MCG155" s="8"/>
      <c r="MCH155" s="10"/>
      <c r="MCI155" s="68"/>
      <c r="MCJ155" s="20"/>
      <c r="MCK155" s="57"/>
      <c r="MCL155" s="21"/>
      <c r="MCM155" s="22"/>
      <c r="MCN155" s="3"/>
      <c r="MCO155" s="5"/>
      <c r="MCP155" s="5"/>
      <c r="MCQ155" s="8"/>
      <c r="MCR155" s="10"/>
      <c r="MCS155" s="68"/>
      <c r="MCT155" s="20"/>
      <c r="MCU155" s="57"/>
      <c r="MCV155" s="21"/>
      <c r="MCW155" s="22"/>
      <c r="MCX155" s="3"/>
      <c r="MCY155" s="5"/>
      <c r="MCZ155" s="5"/>
      <c r="MDA155" s="8"/>
      <c r="MDB155" s="10"/>
      <c r="MDC155" s="68"/>
      <c r="MDD155" s="20"/>
      <c r="MDE155" s="57"/>
      <c r="MDF155" s="21"/>
      <c r="MDG155" s="22"/>
      <c r="MDH155" s="3"/>
      <c r="MDI155" s="5"/>
      <c r="MDJ155" s="5"/>
      <c r="MDK155" s="8"/>
      <c r="MDL155" s="10"/>
      <c r="MDM155" s="68"/>
      <c r="MDN155" s="20"/>
      <c r="MDO155" s="57"/>
      <c r="MDP155" s="21"/>
      <c r="MDQ155" s="22"/>
      <c r="MDR155" s="3"/>
      <c r="MDS155" s="5"/>
      <c r="MDT155" s="5"/>
      <c r="MDU155" s="8"/>
      <c r="MDV155" s="10"/>
      <c r="MDW155" s="68"/>
      <c r="MDX155" s="20"/>
      <c r="MDY155" s="57"/>
      <c r="MDZ155" s="21"/>
      <c r="MEA155" s="22"/>
      <c r="MEB155" s="3"/>
      <c r="MEC155" s="5"/>
      <c r="MED155" s="5"/>
      <c r="MEE155" s="8"/>
      <c r="MEF155" s="10"/>
      <c r="MEG155" s="68"/>
      <c r="MEH155" s="20"/>
      <c r="MEI155" s="57"/>
      <c r="MEJ155" s="21"/>
      <c r="MEK155" s="22"/>
      <c r="MEL155" s="3"/>
      <c r="MEM155" s="5"/>
      <c r="MEN155" s="5"/>
      <c r="MEO155" s="8"/>
      <c r="MEP155" s="10"/>
      <c r="MEQ155" s="68"/>
      <c r="MER155" s="20"/>
      <c r="MES155" s="57"/>
      <c r="MET155" s="21"/>
      <c r="MEU155" s="22"/>
      <c r="MEV155" s="3"/>
      <c r="MEW155" s="5"/>
      <c r="MEX155" s="5"/>
      <c r="MEY155" s="8"/>
      <c r="MEZ155" s="10"/>
      <c r="MFA155" s="68"/>
      <c r="MFB155" s="20"/>
      <c r="MFC155" s="57"/>
      <c r="MFD155" s="21"/>
      <c r="MFE155" s="22"/>
      <c r="MFF155" s="3"/>
      <c r="MFG155" s="5"/>
      <c r="MFH155" s="5"/>
      <c r="MFI155" s="8"/>
      <c r="MFJ155" s="10"/>
      <c r="MFK155" s="68"/>
      <c r="MFL155" s="20"/>
      <c r="MFM155" s="57"/>
      <c r="MFN155" s="21"/>
      <c r="MFO155" s="22"/>
      <c r="MFP155" s="3"/>
      <c r="MFQ155" s="5"/>
      <c r="MFR155" s="5"/>
      <c r="MFS155" s="8"/>
      <c r="MFT155" s="10"/>
      <c r="MFU155" s="68"/>
      <c r="MFV155" s="20"/>
      <c r="MFW155" s="57"/>
      <c r="MFX155" s="21"/>
      <c r="MFY155" s="22"/>
      <c r="MFZ155" s="3"/>
      <c r="MGA155" s="5"/>
      <c r="MGB155" s="5"/>
      <c r="MGC155" s="8"/>
      <c r="MGD155" s="10"/>
      <c r="MGE155" s="68"/>
      <c r="MGF155" s="20"/>
      <c r="MGG155" s="57"/>
      <c r="MGH155" s="21"/>
      <c r="MGI155" s="22"/>
      <c r="MGJ155" s="3"/>
      <c r="MGK155" s="5"/>
      <c r="MGL155" s="5"/>
      <c r="MGM155" s="8"/>
      <c r="MGN155" s="10"/>
      <c r="MGO155" s="68"/>
      <c r="MGP155" s="20"/>
      <c r="MGQ155" s="57"/>
      <c r="MGR155" s="21"/>
      <c r="MGS155" s="22"/>
      <c r="MGT155" s="3"/>
      <c r="MGU155" s="5"/>
      <c r="MGV155" s="5"/>
      <c r="MGW155" s="8"/>
      <c r="MGX155" s="10"/>
      <c r="MGY155" s="68"/>
      <c r="MGZ155" s="20"/>
      <c r="MHA155" s="57"/>
      <c r="MHB155" s="21"/>
      <c r="MHC155" s="22"/>
      <c r="MHD155" s="3"/>
      <c r="MHE155" s="5"/>
      <c r="MHF155" s="5"/>
      <c r="MHG155" s="8"/>
      <c r="MHH155" s="10"/>
      <c r="MHI155" s="68"/>
      <c r="MHJ155" s="20"/>
      <c r="MHK155" s="57"/>
      <c r="MHL155" s="21"/>
      <c r="MHM155" s="22"/>
      <c r="MHN155" s="3"/>
      <c r="MHO155" s="5"/>
      <c r="MHP155" s="5"/>
      <c r="MHQ155" s="8"/>
      <c r="MHR155" s="10"/>
      <c r="MHS155" s="68"/>
      <c r="MHT155" s="20"/>
      <c r="MHU155" s="57"/>
      <c r="MHV155" s="21"/>
      <c r="MHW155" s="22"/>
      <c r="MHX155" s="3"/>
      <c r="MHY155" s="5"/>
      <c r="MHZ155" s="5"/>
      <c r="MIA155" s="8"/>
      <c r="MIB155" s="10"/>
      <c r="MIC155" s="68"/>
      <c r="MID155" s="20"/>
      <c r="MIE155" s="57"/>
      <c r="MIF155" s="21"/>
      <c r="MIG155" s="22"/>
      <c r="MIH155" s="3"/>
      <c r="MII155" s="5"/>
      <c r="MIJ155" s="5"/>
      <c r="MIK155" s="8"/>
      <c r="MIL155" s="10"/>
      <c r="MIM155" s="68"/>
      <c r="MIN155" s="20"/>
      <c r="MIO155" s="57"/>
      <c r="MIP155" s="21"/>
      <c r="MIQ155" s="22"/>
      <c r="MIR155" s="3"/>
      <c r="MIS155" s="5"/>
      <c r="MIT155" s="5"/>
      <c r="MIU155" s="8"/>
      <c r="MIV155" s="10"/>
      <c r="MIW155" s="68"/>
      <c r="MIX155" s="20"/>
      <c r="MIY155" s="57"/>
      <c r="MIZ155" s="21"/>
      <c r="MJA155" s="22"/>
      <c r="MJB155" s="3"/>
      <c r="MJC155" s="5"/>
      <c r="MJD155" s="5"/>
      <c r="MJE155" s="8"/>
      <c r="MJF155" s="10"/>
      <c r="MJG155" s="68"/>
      <c r="MJH155" s="20"/>
      <c r="MJI155" s="57"/>
      <c r="MJJ155" s="21"/>
      <c r="MJK155" s="22"/>
      <c r="MJL155" s="3"/>
      <c r="MJM155" s="5"/>
      <c r="MJN155" s="5"/>
      <c r="MJO155" s="8"/>
      <c r="MJP155" s="10"/>
      <c r="MJQ155" s="68"/>
      <c r="MJR155" s="20"/>
      <c r="MJS155" s="57"/>
      <c r="MJT155" s="21"/>
      <c r="MJU155" s="22"/>
      <c r="MJV155" s="3"/>
      <c r="MJW155" s="5"/>
      <c r="MJX155" s="5"/>
      <c r="MJY155" s="8"/>
      <c r="MJZ155" s="10"/>
      <c r="MKA155" s="68"/>
      <c r="MKB155" s="20"/>
      <c r="MKC155" s="57"/>
      <c r="MKD155" s="21"/>
      <c r="MKE155" s="22"/>
      <c r="MKF155" s="3"/>
      <c r="MKG155" s="5"/>
      <c r="MKH155" s="5"/>
      <c r="MKI155" s="8"/>
      <c r="MKJ155" s="10"/>
      <c r="MKK155" s="68"/>
      <c r="MKL155" s="20"/>
      <c r="MKM155" s="57"/>
      <c r="MKN155" s="21"/>
      <c r="MKO155" s="22"/>
      <c r="MKP155" s="3"/>
      <c r="MKQ155" s="5"/>
      <c r="MKR155" s="5"/>
      <c r="MKS155" s="8"/>
      <c r="MKT155" s="10"/>
      <c r="MKU155" s="68"/>
      <c r="MKV155" s="20"/>
      <c r="MKW155" s="57"/>
      <c r="MKX155" s="21"/>
      <c r="MKY155" s="22"/>
      <c r="MKZ155" s="3"/>
      <c r="MLA155" s="5"/>
      <c r="MLB155" s="5"/>
      <c r="MLC155" s="8"/>
      <c r="MLD155" s="10"/>
      <c r="MLE155" s="68"/>
      <c r="MLF155" s="20"/>
      <c r="MLG155" s="57"/>
      <c r="MLH155" s="21"/>
      <c r="MLI155" s="22"/>
      <c r="MLJ155" s="3"/>
      <c r="MLK155" s="5"/>
      <c r="MLL155" s="5"/>
      <c r="MLM155" s="8"/>
      <c r="MLN155" s="10"/>
      <c r="MLO155" s="68"/>
      <c r="MLP155" s="20"/>
      <c r="MLQ155" s="57"/>
      <c r="MLR155" s="21"/>
      <c r="MLS155" s="22"/>
      <c r="MLT155" s="3"/>
      <c r="MLU155" s="5"/>
      <c r="MLV155" s="5"/>
      <c r="MLW155" s="8"/>
      <c r="MLX155" s="10"/>
      <c r="MLY155" s="68"/>
      <c r="MLZ155" s="20"/>
      <c r="MMA155" s="57"/>
      <c r="MMB155" s="21"/>
      <c r="MMC155" s="22"/>
      <c r="MMD155" s="3"/>
      <c r="MME155" s="5"/>
      <c r="MMF155" s="5"/>
      <c r="MMG155" s="8"/>
      <c r="MMH155" s="10"/>
      <c r="MMI155" s="68"/>
      <c r="MMJ155" s="20"/>
      <c r="MMK155" s="57"/>
      <c r="MML155" s="21"/>
      <c r="MMM155" s="22"/>
      <c r="MMN155" s="3"/>
      <c r="MMO155" s="5"/>
      <c r="MMP155" s="5"/>
      <c r="MMQ155" s="8"/>
      <c r="MMR155" s="10"/>
      <c r="MMS155" s="68"/>
      <c r="MMT155" s="20"/>
      <c r="MMU155" s="57"/>
      <c r="MMV155" s="21"/>
      <c r="MMW155" s="22"/>
      <c r="MMX155" s="3"/>
      <c r="MMY155" s="5"/>
      <c r="MMZ155" s="5"/>
      <c r="MNA155" s="8"/>
      <c r="MNB155" s="10"/>
      <c r="MNC155" s="68"/>
      <c r="MND155" s="20"/>
      <c r="MNE155" s="57"/>
      <c r="MNF155" s="21"/>
      <c r="MNG155" s="22"/>
      <c r="MNH155" s="3"/>
      <c r="MNI155" s="5"/>
      <c r="MNJ155" s="5"/>
      <c r="MNK155" s="8"/>
      <c r="MNL155" s="10"/>
      <c r="MNM155" s="68"/>
      <c r="MNN155" s="20"/>
      <c r="MNO155" s="57"/>
      <c r="MNP155" s="21"/>
      <c r="MNQ155" s="22"/>
      <c r="MNR155" s="3"/>
      <c r="MNS155" s="5"/>
      <c r="MNT155" s="5"/>
      <c r="MNU155" s="8"/>
      <c r="MNV155" s="10"/>
      <c r="MNW155" s="68"/>
      <c r="MNX155" s="20"/>
      <c r="MNY155" s="57"/>
      <c r="MNZ155" s="21"/>
      <c r="MOA155" s="22"/>
      <c r="MOB155" s="3"/>
      <c r="MOC155" s="5"/>
      <c r="MOD155" s="5"/>
      <c r="MOE155" s="8"/>
      <c r="MOF155" s="10"/>
      <c r="MOG155" s="68"/>
      <c r="MOH155" s="20"/>
      <c r="MOI155" s="57"/>
      <c r="MOJ155" s="21"/>
      <c r="MOK155" s="22"/>
      <c r="MOL155" s="3"/>
      <c r="MOM155" s="5"/>
      <c r="MON155" s="5"/>
      <c r="MOO155" s="8"/>
      <c r="MOP155" s="10"/>
      <c r="MOQ155" s="68"/>
      <c r="MOR155" s="20"/>
      <c r="MOS155" s="57"/>
      <c r="MOT155" s="21"/>
      <c r="MOU155" s="22"/>
      <c r="MOV155" s="3"/>
      <c r="MOW155" s="5"/>
      <c r="MOX155" s="5"/>
      <c r="MOY155" s="8"/>
      <c r="MOZ155" s="10"/>
      <c r="MPA155" s="68"/>
      <c r="MPB155" s="20"/>
      <c r="MPC155" s="57"/>
      <c r="MPD155" s="21"/>
      <c r="MPE155" s="22"/>
      <c r="MPF155" s="3"/>
      <c r="MPG155" s="5"/>
      <c r="MPH155" s="5"/>
      <c r="MPI155" s="8"/>
      <c r="MPJ155" s="10"/>
      <c r="MPK155" s="68"/>
      <c r="MPL155" s="20"/>
      <c r="MPM155" s="57"/>
      <c r="MPN155" s="21"/>
      <c r="MPO155" s="22"/>
      <c r="MPP155" s="3"/>
      <c r="MPQ155" s="5"/>
      <c r="MPR155" s="5"/>
      <c r="MPS155" s="8"/>
      <c r="MPT155" s="10"/>
      <c r="MPU155" s="68"/>
      <c r="MPV155" s="20"/>
      <c r="MPW155" s="57"/>
      <c r="MPX155" s="21"/>
      <c r="MPY155" s="22"/>
      <c r="MPZ155" s="3"/>
      <c r="MQA155" s="5"/>
      <c r="MQB155" s="5"/>
      <c r="MQC155" s="8"/>
      <c r="MQD155" s="10"/>
      <c r="MQE155" s="68"/>
      <c r="MQF155" s="20"/>
      <c r="MQG155" s="57"/>
      <c r="MQH155" s="21"/>
      <c r="MQI155" s="22"/>
      <c r="MQJ155" s="3"/>
      <c r="MQK155" s="5"/>
      <c r="MQL155" s="5"/>
      <c r="MQM155" s="8"/>
      <c r="MQN155" s="10"/>
      <c r="MQO155" s="68"/>
      <c r="MQP155" s="20"/>
      <c r="MQQ155" s="57"/>
      <c r="MQR155" s="21"/>
      <c r="MQS155" s="22"/>
      <c r="MQT155" s="3"/>
      <c r="MQU155" s="5"/>
      <c r="MQV155" s="5"/>
      <c r="MQW155" s="8"/>
      <c r="MQX155" s="10"/>
      <c r="MQY155" s="68"/>
      <c r="MQZ155" s="20"/>
      <c r="MRA155" s="57"/>
      <c r="MRB155" s="21"/>
      <c r="MRC155" s="22"/>
      <c r="MRD155" s="3"/>
      <c r="MRE155" s="5"/>
      <c r="MRF155" s="5"/>
      <c r="MRG155" s="8"/>
      <c r="MRH155" s="10"/>
      <c r="MRI155" s="68"/>
      <c r="MRJ155" s="20"/>
      <c r="MRK155" s="57"/>
      <c r="MRL155" s="21"/>
      <c r="MRM155" s="22"/>
      <c r="MRN155" s="3"/>
      <c r="MRO155" s="5"/>
      <c r="MRP155" s="5"/>
      <c r="MRQ155" s="8"/>
      <c r="MRR155" s="10"/>
      <c r="MRS155" s="68"/>
      <c r="MRT155" s="20"/>
      <c r="MRU155" s="57"/>
      <c r="MRV155" s="21"/>
      <c r="MRW155" s="22"/>
      <c r="MRX155" s="3"/>
      <c r="MRY155" s="5"/>
      <c r="MRZ155" s="5"/>
      <c r="MSA155" s="8"/>
      <c r="MSB155" s="10"/>
      <c r="MSC155" s="68"/>
      <c r="MSD155" s="20"/>
      <c r="MSE155" s="57"/>
      <c r="MSF155" s="21"/>
      <c r="MSG155" s="22"/>
      <c r="MSH155" s="3"/>
      <c r="MSI155" s="5"/>
      <c r="MSJ155" s="5"/>
      <c r="MSK155" s="8"/>
      <c r="MSL155" s="10"/>
      <c r="MSM155" s="68"/>
      <c r="MSN155" s="20"/>
      <c r="MSO155" s="57"/>
      <c r="MSP155" s="21"/>
      <c r="MSQ155" s="22"/>
      <c r="MSR155" s="3"/>
      <c r="MSS155" s="5"/>
      <c r="MST155" s="5"/>
      <c r="MSU155" s="8"/>
      <c r="MSV155" s="10"/>
      <c r="MSW155" s="68"/>
      <c r="MSX155" s="20"/>
      <c r="MSY155" s="57"/>
      <c r="MSZ155" s="21"/>
      <c r="MTA155" s="22"/>
      <c r="MTB155" s="3"/>
      <c r="MTC155" s="5"/>
      <c r="MTD155" s="5"/>
      <c r="MTE155" s="8"/>
      <c r="MTF155" s="10"/>
      <c r="MTG155" s="68"/>
      <c r="MTH155" s="20"/>
      <c r="MTI155" s="57"/>
      <c r="MTJ155" s="21"/>
      <c r="MTK155" s="22"/>
      <c r="MTL155" s="3"/>
      <c r="MTM155" s="5"/>
      <c r="MTN155" s="5"/>
      <c r="MTO155" s="8"/>
      <c r="MTP155" s="10"/>
      <c r="MTQ155" s="68"/>
      <c r="MTR155" s="20"/>
      <c r="MTS155" s="57"/>
      <c r="MTT155" s="21"/>
      <c r="MTU155" s="22"/>
      <c r="MTV155" s="3"/>
      <c r="MTW155" s="5"/>
      <c r="MTX155" s="5"/>
      <c r="MTY155" s="8"/>
      <c r="MTZ155" s="10"/>
      <c r="MUA155" s="68"/>
      <c r="MUB155" s="20"/>
      <c r="MUC155" s="57"/>
      <c r="MUD155" s="21"/>
      <c r="MUE155" s="22"/>
      <c r="MUF155" s="3"/>
      <c r="MUG155" s="5"/>
      <c r="MUH155" s="5"/>
      <c r="MUI155" s="8"/>
      <c r="MUJ155" s="10"/>
      <c r="MUK155" s="68"/>
      <c r="MUL155" s="20"/>
      <c r="MUM155" s="57"/>
      <c r="MUN155" s="21"/>
      <c r="MUO155" s="22"/>
      <c r="MUP155" s="3"/>
      <c r="MUQ155" s="5"/>
      <c r="MUR155" s="5"/>
      <c r="MUS155" s="8"/>
      <c r="MUT155" s="10"/>
      <c r="MUU155" s="68"/>
      <c r="MUV155" s="20"/>
      <c r="MUW155" s="57"/>
      <c r="MUX155" s="21"/>
      <c r="MUY155" s="22"/>
      <c r="MUZ155" s="3"/>
      <c r="MVA155" s="5"/>
      <c r="MVB155" s="5"/>
      <c r="MVC155" s="8"/>
      <c r="MVD155" s="10"/>
      <c r="MVE155" s="68"/>
      <c r="MVF155" s="20"/>
      <c r="MVG155" s="57"/>
      <c r="MVH155" s="21"/>
      <c r="MVI155" s="22"/>
      <c r="MVJ155" s="3"/>
      <c r="MVK155" s="5"/>
      <c r="MVL155" s="5"/>
      <c r="MVM155" s="8"/>
      <c r="MVN155" s="10"/>
      <c r="MVO155" s="68"/>
      <c r="MVP155" s="20"/>
      <c r="MVQ155" s="57"/>
      <c r="MVR155" s="21"/>
      <c r="MVS155" s="22"/>
      <c r="MVT155" s="3"/>
      <c r="MVU155" s="5"/>
      <c r="MVV155" s="5"/>
      <c r="MVW155" s="8"/>
      <c r="MVX155" s="10"/>
      <c r="MVY155" s="68"/>
      <c r="MVZ155" s="20"/>
      <c r="MWA155" s="57"/>
      <c r="MWB155" s="21"/>
      <c r="MWC155" s="22"/>
      <c r="MWD155" s="3"/>
      <c r="MWE155" s="5"/>
      <c r="MWF155" s="5"/>
      <c r="MWG155" s="8"/>
      <c r="MWH155" s="10"/>
      <c r="MWI155" s="68"/>
      <c r="MWJ155" s="20"/>
      <c r="MWK155" s="57"/>
      <c r="MWL155" s="21"/>
      <c r="MWM155" s="22"/>
      <c r="MWN155" s="3"/>
      <c r="MWO155" s="5"/>
      <c r="MWP155" s="5"/>
      <c r="MWQ155" s="8"/>
      <c r="MWR155" s="10"/>
      <c r="MWS155" s="68"/>
      <c r="MWT155" s="20"/>
      <c r="MWU155" s="57"/>
      <c r="MWV155" s="21"/>
      <c r="MWW155" s="22"/>
      <c r="MWX155" s="3"/>
      <c r="MWY155" s="5"/>
      <c r="MWZ155" s="5"/>
      <c r="MXA155" s="8"/>
      <c r="MXB155" s="10"/>
      <c r="MXC155" s="68"/>
      <c r="MXD155" s="20"/>
      <c r="MXE155" s="57"/>
      <c r="MXF155" s="21"/>
      <c r="MXG155" s="22"/>
      <c r="MXH155" s="3"/>
      <c r="MXI155" s="5"/>
      <c r="MXJ155" s="5"/>
      <c r="MXK155" s="8"/>
      <c r="MXL155" s="10"/>
      <c r="MXM155" s="68"/>
      <c r="MXN155" s="20"/>
      <c r="MXO155" s="57"/>
      <c r="MXP155" s="21"/>
      <c r="MXQ155" s="22"/>
      <c r="MXR155" s="3"/>
      <c r="MXS155" s="5"/>
      <c r="MXT155" s="5"/>
      <c r="MXU155" s="8"/>
      <c r="MXV155" s="10"/>
      <c r="MXW155" s="68"/>
      <c r="MXX155" s="20"/>
      <c r="MXY155" s="57"/>
      <c r="MXZ155" s="21"/>
      <c r="MYA155" s="22"/>
      <c r="MYB155" s="3"/>
      <c r="MYC155" s="5"/>
      <c r="MYD155" s="5"/>
      <c r="MYE155" s="8"/>
      <c r="MYF155" s="10"/>
      <c r="MYG155" s="68"/>
      <c r="MYH155" s="20"/>
      <c r="MYI155" s="57"/>
      <c r="MYJ155" s="21"/>
      <c r="MYK155" s="22"/>
      <c r="MYL155" s="3"/>
      <c r="MYM155" s="5"/>
      <c r="MYN155" s="5"/>
      <c r="MYO155" s="8"/>
      <c r="MYP155" s="10"/>
      <c r="MYQ155" s="68"/>
      <c r="MYR155" s="20"/>
      <c r="MYS155" s="57"/>
      <c r="MYT155" s="21"/>
      <c r="MYU155" s="22"/>
      <c r="MYV155" s="3"/>
      <c r="MYW155" s="5"/>
      <c r="MYX155" s="5"/>
      <c r="MYY155" s="8"/>
      <c r="MYZ155" s="10"/>
      <c r="MZA155" s="68"/>
      <c r="MZB155" s="20"/>
      <c r="MZC155" s="57"/>
      <c r="MZD155" s="21"/>
      <c r="MZE155" s="22"/>
      <c r="MZF155" s="3"/>
      <c r="MZG155" s="5"/>
      <c r="MZH155" s="5"/>
      <c r="MZI155" s="8"/>
      <c r="MZJ155" s="10"/>
      <c r="MZK155" s="68"/>
      <c r="MZL155" s="20"/>
      <c r="MZM155" s="57"/>
      <c r="MZN155" s="21"/>
      <c r="MZO155" s="22"/>
      <c r="MZP155" s="3"/>
      <c r="MZQ155" s="5"/>
      <c r="MZR155" s="5"/>
      <c r="MZS155" s="8"/>
      <c r="MZT155" s="10"/>
      <c r="MZU155" s="68"/>
      <c r="MZV155" s="20"/>
      <c r="MZW155" s="57"/>
      <c r="MZX155" s="21"/>
      <c r="MZY155" s="22"/>
      <c r="MZZ155" s="3"/>
      <c r="NAA155" s="5"/>
      <c r="NAB155" s="5"/>
      <c r="NAC155" s="8"/>
      <c r="NAD155" s="10"/>
      <c r="NAE155" s="68"/>
      <c r="NAF155" s="20"/>
      <c r="NAG155" s="57"/>
      <c r="NAH155" s="21"/>
      <c r="NAI155" s="22"/>
      <c r="NAJ155" s="3"/>
      <c r="NAK155" s="5"/>
      <c r="NAL155" s="5"/>
      <c r="NAM155" s="8"/>
      <c r="NAN155" s="10"/>
      <c r="NAO155" s="68"/>
      <c r="NAP155" s="20"/>
      <c r="NAQ155" s="57"/>
      <c r="NAR155" s="21"/>
      <c r="NAS155" s="22"/>
      <c r="NAT155" s="3"/>
      <c r="NAU155" s="5"/>
      <c r="NAV155" s="5"/>
      <c r="NAW155" s="8"/>
      <c r="NAX155" s="10"/>
      <c r="NAY155" s="68"/>
      <c r="NAZ155" s="20"/>
      <c r="NBA155" s="57"/>
      <c r="NBB155" s="21"/>
      <c r="NBC155" s="22"/>
      <c r="NBD155" s="3"/>
      <c r="NBE155" s="5"/>
      <c r="NBF155" s="5"/>
      <c r="NBG155" s="8"/>
      <c r="NBH155" s="10"/>
      <c r="NBI155" s="68"/>
      <c r="NBJ155" s="20"/>
      <c r="NBK155" s="57"/>
      <c r="NBL155" s="21"/>
      <c r="NBM155" s="22"/>
      <c r="NBN155" s="3"/>
      <c r="NBO155" s="5"/>
      <c r="NBP155" s="5"/>
      <c r="NBQ155" s="8"/>
      <c r="NBR155" s="10"/>
      <c r="NBS155" s="68"/>
      <c r="NBT155" s="20"/>
      <c r="NBU155" s="57"/>
      <c r="NBV155" s="21"/>
      <c r="NBW155" s="22"/>
      <c r="NBX155" s="3"/>
      <c r="NBY155" s="5"/>
      <c r="NBZ155" s="5"/>
      <c r="NCA155" s="8"/>
      <c r="NCB155" s="10"/>
      <c r="NCC155" s="68"/>
      <c r="NCD155" s="20"/>
      <c r="NCE155" s="57"/>
      <c r="NCF155" s="21"/>
      <c r="NCG155" s="22"/>
      <c r="NCH155" s="3"/>
      <c r="NCI155" s="5"/>
      <c r="NCJ155" s="5"/>
      <c r="NCK155" s="8"/>
      <c r="NCL155" s="10"/>
      <c r="NCM155" s="68"/>
      <c r="NCN155" s="20"/>
      <c r="NCO155" s="57"/>
      <c r="NCP155" s="21"/>
      <c r="NCQ155" s="22"/>
      <c r="NCR155" s="3"/>
      <c r="NCS155" s="5"/>
      <c r="NCT155" s="5"/>
      <c r="NCU155" s="8"/>
      <c r="NCV155" s="10"/>
      <c r="NCW155" s="68"/>
      <c r="NCX155" s="20"/>
      <c r="NCY155" s="57"/>
      <c r="NCZ155" s="21"/>
      <c r="NDA155" s="22"/>
      <c r="NDB155" s="3"/>
      <c r="NDC155" s="5"/>
      <c r="NDD155" s="5"/>
      <c r="NDE155" s="8"/>
      <c r="NDF155" s="10"/>
      <c r="NDG155" s="68"/>
      <c r="NDH155" s="20"/>
      <c r="NDI155" s="57"/>
      <c r="NDJ155" s="21"/>
      <c r="NDK155" s="22"/>
      <c r="NDL155" s="3"/>
      <c r="NDM155" s="5"/>
      <c r="NDN155" s="5"/>
      <c r="NDO155" s="8"/>
      <c r="NDP155" s="10"/>
      <c r="NDQ155" s="68"/>
      <c r="NDR155" s="20"/>
      <c r="NDS155" s="57"/>
      <c r="NDT155" s="21"/>
      <c r="NDU155" s="22"/>
      <c r="NDV155" s="3"/>
      <c r="NDW155" s="5"/>
      <c r="NDX155" s="5"/>
      <c r="NDY155" s="8"/>
      <c r="NDZ155" s="10"/>
      <c r="NEA155" s="68"/>
      <c r="NEB155" s="20"/>
      <c r="NEC155" s="57"/>
      <c r="NED155" s="21"/>
      <c r="NEE155" s="22"/>
      <c r="NEF155" s="3"/>
      <c r="NEG155" s="5"/>
      <c r="NEH155" s="5"/>
      <c r="NEI155" s="8"/>
      <c r="NEJ155" s="10"/>
      <c r="NEK155" s="68"/>
      <c r="NEL155" s="20"/>
      <c r="NEM155" s="57"/>
      <c r="NEN155" s="21"/>
      <c r="NEO155" s="22"/>
      <c r="NEP155" s="3"/>
      <c r="NEQ155" s="5"/>
      <c r="NER155" s="5"/>
      <c r="NES155" s="8"/>
      <c r="NET155" s="10"/>
      <c r="NEU155" s="68"/>
      <c r="NEV155" s="20"/>
      <c r="NEW155" s="57"/>
      <c r="NEX155" s="21"/>
      <c r="NEY155" s="22"/>
      <c r="NEZ155" s="3"/>
      <c r="NFA155" s="5"/>
      <c r="NFB155" s="5"/>
      <c r="NFC155" s="8"/>
      <c r="NFD155" s="10"/>
      <c r="NFE155" s="68"/>
      <c r="NFF155" s="20"/>
      <c r="NFG155" s="57"/>
      <c r="NFH155" s="21"/>
      <c r="NFI155" s="22"/>
      <c r="NFJ155" s="3"/>
      <c r="NFK155" s="5"/>
      <c r="NFL155" s="5"/>
      <c r="NFM155" s="8"/>
      <c r="NFN155" s="10"/>
      <c r="NFO155" s="68"/>
      <c r="NFP155" s="20"/>
      <c r="NFQ155" s="57"/>
      <c r="NFR155" s="21"/>
      <c r="NFS155" s="22"/>
      <c r="NFT155" s="3"/>
      <c r="NFU155" s="5"/>
      <c r="NFV155" s="5"/>
      <c r="NFW155" s="8"/>
      <c r="NFX155" s="10"/>
      <c r="NFY155" s="68"/>
      <c r="NFZ155" s="20"/>
      <c r="NGA155" s="57"/>
      <c r="NGB155" s="21"/>
      <c r="NGC155" s="22"/>
      <c r="NGD155" s="3"/>
      <c r="NGE155" s="5"/>
      <c r="NGF155" s="5"/>
      <c r="NGG155" s="8"/>
      <c r="NGH155" s="10"/>
      <c r="NGI155" s="68"/>
      <c r="NGJ155" s="20"/>
      <c r="NGK155" s="57"/>
      <c r="NGL155" s="21"/>
      <c r="NGM155" s="22"/>
      <c r="NGN155" s="3"/>
      <c r="NGO155" s="5"/>
      <c r="NGP155" s="5"/>
      <c r="NGQ155" s="8"/>
      <c r="NGR155" s="10"/>
      <c r="NGS155" s="68"/>
      <c r="NGT155" s="20"/>
      <c r="NGU155" s="57"/>
      <c r="NGV155" s="21"/>
      <c r="NGW155" s="22"/>
      <c r="NGX155" s="3"/>
      <c r="NGY155" s="5"/>
      <c r="NGZ155" s="5"/>
      <c r="NHA155" s="8"/>
      <c r="NHB155" s="10"/>
      <c r="NHC155" s="68"/>
      <c r="NHD155" s="20"/>
      <c r="NHE155" s="57"/>
      <c r="NHF155" s="21"/>
      <c r="NHG155" s="22"/>
      <c r="NHH155" s="3"/>
      <c r="NHI155" s="5"/>
      <c r="NHJ155" s="5"/>
      <c r="NHK155" s="8"/>
      <c r="NHL155" s="10"/>
      <c r="NHM155" s="68"/>
      <c r="NHN155" s="20"/>
      <c r="NHO155" s="57"/>
      <c r="NHP155" s="21"/>
      <c r="NHQ155" s="22"/>
      <c r="NHR155" s="3"/>
      <c r="NHS155" s="5"/>
      <c r="NHT155" s="5"/>
      <c r="NHU155" s="8"/>
      <c r="NHV155" s="10"/>
      <c r="NHW155" s="68"/>
      <c r="NHX155" s="20"/>
      <c r="NHY155" s="57"/>
      <c r="NHZ155" s="21"/>
      <c r="NIA155" s="22"/>
      <c r="NIB155" s="3"/>
      <c r="NIC155" s="5"/>
      <c r="NID155" s="5"/>
      <c r="NIE155" s="8"/>
      <c r="NIF155" s="10"/>
      <c r="NIG155" s="68"/>
      <c r="NIH155" s="20"/>
      <c r="NII155" s="57"/>
      <c r="NIJ155" s="21"/>
      <c r="NIK155" s="22"/>
      <c r="NIL155" s="3"/>
      <c r="NIM155" s="5"/>
      <c r="NIN155" s="5"/>
      <c r="NIO155" s="8"/>
      <c r="NIP155" s="10"/>
      <c r="NIQ155" s="68"/>
      <c r="NIR155" s="20"/>
      <c r="NIS155" s="57"/>
      <c r="NIT155" s="21"/>
      <c r="NIU155" s="22"/>
      <c r="NIV155" s="3"/>
      <c r="NIW155" s="5"/>
      <c r="NIX155" s="5"/>
      <c r="NIY155" s="8"/>
      <c r="NIZ155" s="10"/>
      <c r="NJA155" s="68"/>
      <c r="NJB155" s="20"/>
      <c r="NJC155" s="57"/>
      <c r="NJD155" s="21"/>
      <c r="NJE155" s="22"/>
      <c r="NJF155" s="3"/>
      <c r="NJG155" s="5"/>
      <c r="NJH155" s="5"/>
      <c r="NJI155" s="8"/>
      <c r="NJJ155" s="10"/>
      <c r="NJK155" s="68"/>
      <c r="NJL155" s="20"/>
      <c r="NJM155" s="57"/>
      <c r="NJN155" s="21"/>
      <c r="NJO155" s="22"/>
      <c r="NJP155" s="3"/>
      <c r="NJQ155" s="5"/>
      <c r="NJR155" s="5"/>
      <c r="NJS155" s="8"/>
      <c r="NJT155" s="10"/>
      <c r="NJU155" s="68"/>
      <c r="NJV155" s="20"/>
      <c r="NJW155" s="57"/>
      <c r="NJX155" s="21"/>
      <c r="NJY155" s="22"/>
      <c r="NJZ155" s="3"/>
      <c r="NKA155" s="5"/>
      <c r="NKB155" s="5"/>
      <c r="NKC155" s="8"/>
      <c r="NKD155" s="10"/>
      <c r="NKE155" s="68"/>
      <c r="NKF155" s="20"/>
      <c r="NKG155" s="57"/>
      <c r="NKH155" s="21"/>
      <c r="NKI155" s="22"/>
      <c r="NKJ155" s="3"/>
      <c r="NKK155" s="5"/>
      <c r="NKL155" s="5"/>
      <c r="NKM155" s="8"/>
      <c r="NKN155" s="10"/>
      <c r="NKO155" s="68"/>
      <c r="NKP155" s="20"/>
      <c r="NKQ155" s="57"/>
      <c r="NKR155" s="21"/>
      <c r="NKS155" s="22"/>
      <c r="NKT155" s="3"/>
      <c r="NKU155" s="5"/>
      <c r="NKV155" s="5"/>
      <c r="NKW155" s="8"/>
      <c r="NKX155" s="10"/>
      <c r="NKY155" s="68"/>
      <c r="NKZ155" s="20"/>
      <c r="NLA155" s="57"/>
      <c r="NLB155" s="21"/>
      <c r="NLC155" s="22"/>
      <c r="NLD155" s="3"/>
      <c r="NLE155" s="5"/>
      <c r="NLF155" s="5"/>
      <c r="NLG155" s="8"/>
      <c r="NLH155" s="10"/>
      <c r="NLI155" s="68"/>
      <c r="NLJ155" s="20"/>
      <c r="NLK155" s="57"/>
      <c r="NLL155" s="21"/>
      <c r="NLM155" s="22"/>
      <c r="NLN155" s="3"/>
      <c r="NLO155" s="5"/>
      <c r="NLP155" s="5"/>
      <c r="NLQ155" s="8"/>
      <c r="NLR155" s="10"/>
      <c r="NLS155" s="68"/>
      <c r="NLT155" s="20"/>
      <c r="NLU155" s="57"/>
      <c r="NLV155" s="21"/>
      <c r="NLW155" s="22"/>
      <c r="NLX155" s="3"/>
      <c r="NLY155" s="5"/>
      <c r="NLZ155" s="5"/>
      <c r="NMA155" s="8"/>
      <c r="NMB155" s="10"/>
      <c r="NMC155" s="68"/>
      <c r="NMD155" s="20"/>
      <c r="NME155" s="57"/>
      <c r="NMF155" s="21"/>
      <c r="NMG155" s="22"/>
      <c r="NMH155" s="3"/>
      <c r="NMI155" s="5"/>
      <c r="NMJ155" s="5"/>
      <c r="NMK155" s="8"/>
      <c r="NML155" s="10"/>
      <c r="NMM155" s="68"/>
      <c r="NMN155" s="20"/>
      <c r="NMO155" s="57"/>
      <c r="NMP155" s="21"/>
      <c r="NMQ155" s="22"/>
      <c r="NMR155" s="3"/>
      <c r="NMS155" s="5"/>
      <c r="NMT155" s="5"/>
      <c r="NMU155" s="8"/>
      <c r="NMV155" s="10"/>
      <c r="NMW155" s="68"/>
      <c r="NMX155" s="20"/>
      <c r="NMY155" s="57"/>
      <c r="NMZ155" s="21"/>
      <c r="NNA155" s="22"/>
      <c r="NNB155" s="3"/>
      <c r="NNC155" s="5"/>
      <c r="NND155" s="5"/>
      <c r="NNE155" s="8"/>
      <c r="NNF155" s="10"/>
      <c r="NNG155" s="68"/>
      <c r="NNH155" s="20"/>
      <c r="NNI155" s="57"/>
      <c r="NNJ155" s="21"/>
      <c r="NNK155" s="22"/>
      <c r="NNL155" s="3"/>
      <c r="NNM155" s="5"/>
      <c r="NNN155" s="5"/>
      <c r="NNO155" s="8"/>
      <c r="NNP155" s="10"/>
      <c r="NNQ155" s="68"/>
      <c r="NNR155" s="20"/>
      <c r="NNS155" s="57"/>
      <c r="NNT155" s="21"/>
      <c r="NNU155" s="22"/>
      <c r="NNV155" s="3"/>
      <c r="NNW155" s="5"/>
      <c r="NNX155" s="5"/>
      <c r="NNY155" s="8"/>
      <c r="NNZ155" s="10"/>
      <c r="NOA155" s="68"/>
      <c r="NOB155" s="20"/>
      <c r="NOC155" s="57"/>
      <c r="NOD155" s="21"/>
      <c r="NOE155" s="22"/>
      <c r="NOF155" s="3"/>
      <c r="NOG155" s="5"/>
      <c r="NOH155" s="5"/>
      <c r="NOI155" s="8"/>
      <c r="NOJ155" s="10"/>
      <c r="NOK155" s="68"/>
      <c r="NOL155" s="20"/>
      <c r="NOM155" s="57"/>
      <c r="NON155" s="21"/>
      <c r="NOO155" s="22"/>
      <c r="NOP155" s="3"/>
      <c r="NOQ155" s="5"/>
      <c r="NOR155" s="5"/>
      <c r="NOS155" s="8"/>
      <c r="NOT155" s="10"/>
      <c r="NOU155" s="68"/>
      <c r="NOV155" s="20"/>
      <c r="NOW155" s="57"/>
      <c r="NOX155" s="21"/>
      <c r="NOY155" s="22"/>
      <c r="NOZ155" s="3"/>
      <c r="NPA155" s="5"/>
      <c r="NPB155" s="5"/>
      <c r="NPC155" s="8"/>
      <c r="NPD155" s="10"/>
      <c r="NPE155" s="68"/>
      <c r="NPF155" s="20"/>
      <c r="NPG155" s="57"/>
      <c r="NPH155" s="21"/>
      <c r="NPI155" s="22"/>
      <c r="NPJ155" s="3"/>
      <c r="NPK155" s="5"/>
      <c r="NPL155" s="5"/>
      <c r="NPM155" s="8"/>
      <c r="NPN155" s="10"/>
      <c r="NPO155" s="68"/>
      <c r="NPP155" s="20"/>
      <c r="NPQ155" s="57"/>
      <c r="NPR155" s="21"/>
      <c r="NPS155" s="22"/>
      <c r="NPT155" s="3"/>
      <c r="NPU155" s="5"/>
      <c r="NPV155" s="5"/>
      <c r="NPW155" s="8"/>
      <c r="NPX155" s="10"/>
      <c r="NPY155" s="68"/>
      <c r="NPZ155" s="20"/>
      <c r="NQA155" s="57"/>
      <c r="NQB155" s="21"/>
      <c r="NQC155" s="22"/>
      <c r="NQD155" s="3"/>
      <c r="NQE155" s="5"/>
      <c r="NQF155" s="5"/>
      <c r="NQG155" s="8"/>
      <c r="NQH155" s="10"/>
      <c r="NQI155" s="68"/>
      <c r="NQJ155" s="20"/>
      <c r="NQK155" s="57"/>
      <c r="NQL155" s="21"/>
      <c r="NQM155" s="22"/>
      <c r="NQN155" s="3"/>
      <c r="NQO155" s="5"/>
      <c r="NQP155" s="5"/>
      <c r="NQQ155" s="8"/>
      <c r="NQR155" s="10"/>
      <c r="NQS155" s="68"/>
      <c r="NQT155" s="20"/>
      <c r="NQU155" s="57"/>
      <c r="NQV155" s="21"/>
      <c r="NQW155" s="22"/>
      <c r="NQX155" s="3"/>
      <c r="NQY155" s="5"/>
      <c r="NQZ155" s="5"/>
      <c r="NRA155" s="8"/>
      <c r="NRB155" s="10"/>
      <c r="NRC155" s="68"/>
      <c r="NRD155" s="20"/>
      <c r="NRE155" s="57"/>
      <c r="NRF155" s="21"/>
      <c r="NRG155" s="22"/>
      <c r="NRH155" s="3"/>
      <c r="NRI155" s="5"/>
      <c r="NRJ155" s="5"/>
      <c r="NRK155" s="8"/>
      <c r="NRL155" s="10"/>
      <c r="NRM155" s="68"/>
      <c r="NRN155" s="20"/>
      <c r="NRO155" s="57"/>
      <c r="NRP155" s="21"/>
      <c r="NRQ155" s="22"/>
      <c r="NRR155" s="3"/>
      <c r="NRS155" s="5"/>
      <c r="NRT155" s="5"/>
      <c r="NRU155" s="8"/>
      <c r="NRV155" s="10"/>
      <c r="NRW155" s="68"/>
      <c r="NRX155" s="20"/>
      <c r="NRY155" s="57"/>
      <c r="NRZ155" s="21"/>
      <c r="NSA155" s="22"/>
      <c r="NSB155" s="3"/>
      <c r="NSC155" s="5"/>
      <c r="NSD155" s="5"/>
      <c r="NSE155" s="8"/>
      <c r="NSF155" s="10"/>
      <c r="NSG155" s="68"/>
      <c r="NSH155" s="20"/>
      <c r="NSI155" s="57"/>
      <c r="NSJ155" s="21"/>
      <c r="NSK155" s="22"/>
      <c r="NSL155" s="3"/>
      <c r="NSM155" s="5"/>
      <c r="NSN155" s="5"/>
      <c r="NSO155" s="8"/>
      <c r="NSP155" s="10"/>
      <c r="NSQ155" s="68"/>
      <c r="NSR155" s="20"/>
      <c r="NSS155" s="57"/>
      <c r="NST155" s="21"/>
      <c r="NSU155" s="22"/>
      <c r="NSV155" s="3"/>
      <c r="NSW155" s="5"/>
      <c r="NSX155" s="5"/>
      <c r="NSY155" s="8"/>
      <c r="NSZ155" s="10"/>
      <c r="NTA155" s="68"/>
      <c r="NTB155" s="20"/>
      <c r="NTC155" s="57"/>
      <c r="NTD155" s="21"/>
      <c r="NTE155" s="22"/>
      <c r="NTF155" s="3"/>
      <c r="NTG155" s="5"/>
      <c r="NTH155" s="5"/>
      <c r="NTI155" s="8"/>
      <c r="NTJ155" s="10"/>
      <c r="NTK155" s="68"/>
      <c r="NTL155" s="20"/>
      <c r="NTM155" s="57"/>
      <c r="NTN155" s="21"/>
      <c r="NTO155" s="22"/>
      <c r="NTP155" s="3"/>
      <c r="NTQ155" s="5"/>
      <c r="NTR155" s="5"/>
      <c r="NTS155" s="8"/>
      <c r="NTT155" s="10"/>
      <c r="NTU155" s="68"/>
      <c r="NTV155" s="20"/>
      <c r="NTW155" s="57"/>
      <c r="NTX155" s="21"/>
      <c r="NTY155" s="22"/>
      <c r="NTZ155" s="3"/>
      <c r="NUA155" s="5"/>
      <c r="NUB155" s="5"/>
      <c r="NUC155" s="8"/>
      <c r="NUD155" s="10"/>
      <c r="NUE155" s="68"/>
      <c r="NUF155" s="20"/>
      <c r="NUG155" s="57"/>
      <c r="NUH155" s="21"/>
      <c r="NUI155" s="22"/>
      <c r="NUJ155" s="3"/>
      <c r="NUK155" s="5"/>
      <c r="NUL155" s="5"/>
      <c r="NUM155" s="8"/>
      <c r="NUN155" s="10"/>
      <c r="NUO155" s="68"/>
      <c r="NUP155" s="20"/>
      <c r="NUQ155" s="57"/>
      <c r="NUR155" s="21"/>
      <c r="NUS155" s="22"/>
      <c r="NUT155" s="3"/>
      <c r="NUU155" s="5"/>
      <c r="NUV155" s="5"/>
      <c r="NUW155" s="8"/>
      <c r="NUX155" s="10"/>
      <c r="NUY155" s="68"/>
      <c r="NUZ155" s="20"/>
      <c r="NVA155" s="57"/>
      <c r="NVB155" s="21"/>
      <c r="NVC155" s="22"/>
      <c r="NVD155" s="3"/>
      <c r="NVE155" s="5"/>
      <c r="NVF155" s="5"/>
      <c r="NVG155" s="8"/>
      <c r="NVH155" s="10"/>
      <c r="NVI155" s="68"/>
      <c r="NVJ155" s="20"/>
      <c r="NVK155" s="57"/>
      <c r="NVL155" s="21"/>
      <c r="NVM155" s="22"/>
      <c r="NVN155" s="3"/>
      <c r="NVO155" s="5"/>
      <c r="NVP155" s="5"/>
      <c r="NVQ155" s="8"/>
      <c r="NVR155" s="10"/>
      <c r="NVS155" s="68"/>
      <c r="NVT155" s="20"/>
      <c r="NVU155" s="57"/>
      <c r="NVV155" s="21"/>
      <c r="NVW155" s="22"/>
      <c r="NVX155" s="3"/>
      <c r="NVY155" s="5"/>
      <c r="NVZ155" s="5"/>
      <c r="NWA155" s="8"/>
      <c r="NWB155" s="10"/>
      <c r="NWC155" s="68"/>
      <c r="NWD155" s="20"/>
      <c r="NWE155" s="57"/>
      <c r="NWF155" s="21"/>
      <c r="NWG155" s="22"/>
      <c r="NWH155" s="3"/>
      <c r="NWI155" s="5"/>
      <c r="NWJ155" s="5"/>
      <c r="NWK155" s="8"/>
      <c r="NWL155" s="10"/>
      <c r="NWM155" s="68"/>
      <c r="NWN155" s="20"/>
      <c r="NWO155" s="57"/>
      <c r="NWP155" s="21"/>
      <c r="NWQ155" s="22"/>
      <c r="NWR155" s="3"/>
      <c r="NWS155" s="5"/>
      <c r="NWT155" s="5"/>
      <c r="NWU155" s="8"/>
      <c r="NWV155" s="10"/>
      <c r="NWW155" s="68"/>
      <c r="NWX155" s="20"/>
      <c r="NWY155" s="57"/>
      <c r="NWZ155" s="21"/>
      <c r="NXA155" s="22"/>
      <c r="NXB155" s="3"/>
      <c r="NXC155" s="5"/>
      <c r="NXD155" s="5"/>
      <c r="NXE155" s="8"/>
      <c r="NXF155" s="10"/>
      <c r="NXG155" s="68"/>
      <c r="NXH155" s="20"/>
      <c r="NXI155" s="57"/>
      <c r="NXJ155" s="21"/>
      <c r="NXK155" s="22"/>
      <c r="NXL155" s="3"/>
      <c r="NXM155" s="5"/>
      <c r="NXN155" s="5"/>
      <c r="NXO155" s="8"/>
      <c r="NXP155" s="10"/>
      <c r="NXQ155" s="68"/>
      <c r="NXR155" s="20"/>
      <c r="NXS155" s="57"/>
      <c r="NXT155" s="21"/>
      <c r="NXU155" s="22"/>
      <c r="NXV155" s="3"/>
      <c r="NXW155" s="5"/>
      <c r="NXX155" s="5"/>
      <c r="NXY155" s="8"/>
      <c r="NXZ155" s="10"/>
      <c r="NYA155" s="68"/>
      <c r="NYB155" s="20"/>
      <c r="NYC155" s="57"/>
      <c r="NYD155" s="21"/>
      <c r="NYE155" s="22"/>
      <c r="NYF155" s="3"/>
      <c r="NYG155" s="5"/>
      <c r="NYH155" s="5"/>
      <c r="NYI155" s="8"/>
      <c r="NYJ155" s="10"/>
      <c r="NYK155" s="68"/>
      <c r="NYL155" s="20"/>
      <c r="NYM155" s="57"/>
      <c r="NYN155" s="21"/>
      <c r="NYO155" s="22"/>
      <c r="NYP155" s="3"/>
      <c r="NYQ155" s="5"/>
      <c r="NYR155" s="5"/>
      <c r="NYS155" s="8"/>
      <c r="NYT155" s="10"/>
      <c r="NYU155" s="68"/>
      <c r="NYV155" s="20"/>
      <c r="NYW155" s="57"/>
      <c r="NYX155" s="21"/>
      <c r="NYY155" s="22"/>
      <c r="NYZ155" s="3"/>
      <c r="NZA155" s="5"/>
      <c r="NZB155" s="5"/>
      <c r="NZC155" s="8"/>
      <c r="NZD155" s="10"/>
      <c r="NZE155" s="68"/>
      <c r="NZF155" s="20"/>
      <c r="NZG155" s="57"/>
      <c r="NZH155" s="21"/>
      <c r="NZI155" s="22"/>
      <c r="NZJ155" s="3"/>
      <c r="NZK155" s="5"/>
      <c r="NZL155" s="5"/>
      <c r="NZM155" s="8"/>
      <c r="NZN155" s="10"/>
      <c r="NZO155" s="68"/>
      <c r="NZP155" s="20"/>
      <c r="NZQ155" s="57"/>
      <c r="NZR155" s="21"/>
      <c r="NZS155" s="22"/>
      <c r="NZT155" s="3"/>
      <c r="NZU155" s="5"/>
      <c r="NZV155" s="5"/>
      <c r="NZW155" s="8"/>
      <c r="NZX155" s="10"/>
      <c r="NZY155" s="68"/>
      <c r="NZZ155" s="20"/>
      <c r="OAA155" s="57"/>
      <c r="OAB155" s="21"/>
      <c r="OAC155" s="22"/>
      <c r="OAD155" s="3"/>
      <c r="OAE155" s="5"/>
      <c r="OAF155" s="5"/>
      <c r="OAG155" s="8"/>
      <c r="OAH155" s="10"/>
      <c r="OAI155" s="68"/>
      <c r="OAJ155" s="20"/>
      <c r="OAK155" s="57"/>
      <c r="OAL155" s="21"/>
      <c r="OAM155" s="22"/>
      <c r="OAN155" s="3"/>
      <c r="OAO155" s="5"/>
      <c r="OAP155" s="5"/>
      <c r="OAQ155" s="8"/>
      <c r="OAR155" s="10"/>
      <c r="OAS155" s="68"/>
      <c r="OAT155" s="20"/>
      <c r="OAU155" s="57"/>
      <c r="OAV155" s="21"/>
      <c r="OAW155" s="22"/>
      <c r="OAX155" s="3"/>
      <c r="OAY155" s="5"/>
      <c r="OAZ155" s="5"/>
      <c r="OBA155" s="8"/>
      <c r="OBB155" s="10"/>
      <c r="OBC155" s="68"/>
      <c r="OBD155" s="20"/>
      <c r="OBE155" s="57"/>
      <c r="OBF155" s="21"/>
      <c r="OBG155" s="22"/>
      <c r="OBH155" s="3"/>
      <c r="OBI155" s="5"/>
      <c r="OBJ155" s="5"/>
      <c r="OBK155" s="8"/>
      <c r="OBL155" s="10"/>
      <c r="OBM155" s="68"/>
      <c r="OBN155" s="20"/>
      <c r="OBO155" s="57"/>
      <c r="OBP155" s="21"/>
      <c r="OBQ155" s="22"/>
      <c r="OBR155" s="3"/>
      <c r="OBS155" s="5"/>
      <c r="OBT155" s="5"/>
      <c r="OBU155" s="8"/>
      <c r="OBV155" s="10"/>
      <c r="OBW155" s="68"/>
      <c r="OBX155" s="20"/>
      <c r="OBY155" s="57"/>
      <c r="OBZ155" s="21"/>
      <c r="OCA155" s="22"/>
      <c r="OCB155" s="3"/>
      <c r="OCC155" s="5"/>
      <c r="OCD155" s="5"/>
      <c r="OCE155" s="8"/>
      <c r="OCF155" s="10"/>
      <c r="OCG155" s="68"/>
      <c r="OCH155" s="20"/>
      <c r="OCI155" s="57"/>
      <c r="OCJ155" s="21"/>
      <c r="OCK155" s="22"/>
      <c r="OCL155" s="3"/>
      <c r="OCM155" s="5"/>
      <c r="OCN155" s="5"/>
      <c r="OCO155" s="8"/>
      <c r="OCP155" s="10"/>
      <c r="OCQ155" s="68"/>
      <c r="OCR155" s="20"/>
      <c r="OCS155" s="57"/>
      <c r="OCT155" s="21"/>
      <c r="OCU155" s="22"/>
      <c r="OCV155" s="3"/>
      <c r="OCW155" s="5"/>
      <c r="OCX155" s="5"/>
      <c r="OCY155" s="8"/>
      <c r="OCZ155" s="10"/>
      <c r="ODA155" s="68"/>
      <c r="ODB155" s="20"/>
      <c r="ODC155" s="57"/>
      <c r="ODD155" s="21"/>
      <c r="ODE155" s="22"/>
      <c r="ODF155" s="3"/>
      <c r="ODG155" s="5"/>
      <c r="ODH155" s="5"/>
      <c r="ODI155" s="8"/>
      <c r="ODJ155" s="10"/>
      <c r="ODK155" s="68"/>
      <c r="ODL155" s="20"/>
      <c r="ODM155" s="57"/>
      <c r="ODN155" s="21"/>
      <c r="ODO155" s="22"/>
      <c r="ODP155" s="3"/>
      <c r="ODQ155" s="5"/>
      <c r="ODR155" s="5"/>
      <c r="ODS155" s="8"/>
      <c r="ODT155" s="10"/>
      <c r="ODU155" s="68"/>
      <c r="ODV155" s="20"/>
      <c r="ODW155" s="57"/>
      <c r="ODX155" s="21"/>
      <c r="ODY155" s="22"/>
      <c r="ODZ155" s="3"/>
      <c r="OEA155" s="5"/>
      <c r="OEB155" s="5"/>
      <c r="OEC155" s="8"/>
      <c r="OED155" s="10"/>
      <c r="OEE155" s="68"/>
      <c r="OEF155" s="20"/>
      <c r="OEG155" s="57"/>
      <c r="OEH155" s="21"/>
      <c r="OEI155" s="22"/>
      <c r="OEJ155" s="3"/>
      <c r="OEK155" s="5"/>
      <c r="OEL155" s="5"/>
      <c r="OEM155" s="8"/>
      <c r="OEN155" s="10"/>
      <c r="OEO155" s="68"/>
      <c r="OEP155" s="20"/>
      <c r="OEQ155" s="57"/>
      <c r="OER155" s="21"/>
      <c r="OES155" s="22"/>
      <c r="OET155" s="3"/>
      <c r="OEU155" s="5"/>
      <c r="OEV155" s="5"/>
      <c r="OEW155" s="8"/>
      <c r="OEX155" s="10"/>
      <c r="OEY155" s="68"/>
      <c r="OEZ155" s="20"/>
      <c r="OFA155" s="57"/>
      <c r="OFB155" s="21"/>
      <c r="OFC155" s="22"/>
      <c r="OFD155" s="3"/>
      <c r="OFE155" s="5"/>
      <c r="OFF155" s="5"/>
      <c r="OFG155" s="8"/>
      <c r="OFH155" s="10"/>
      <c r="OFI155" s="68"/>
      <c r="OFJ155" s="20"/>
      <c r="OFK155" s="57"/>
      <c r="OFL155" s="21"/>
      <c r="OFM155" s="22"/>
      <c r="OFN155" s="3"/>
      <c r="OFO155" s="5"/>
      <c r="OFP155" s="5"/>
      <c r="OFQ155" s="8"/>
      <c r="OFR155" s="10"/>
      <c r="OFS155" s="68"/>
      <c r="OFT155" s="20"/>
      <c r="OFU155" s="57"/>
      <c r="OFV155" s="21"/>
      <c r="OFW155" s="22"/>
      <c r="OFX155" s="3"/>
      <c r="OFY155" s="5"/>
      <c r="OFZ155" s="5"/>
      <c r="OGA155" s="8"/>
      <c r="OGB155" s="10"/>
      <c r="OGC155" s="68"/>
      <c r="OGD155" s="20"/>
      <c r="OGE155" s="57"/>
      <c r="OGF155" s="21"/>
      <c r="OGG155" s="22"/>
      <c r="OGH155" s="3"/>
      <c r="OGI155" s="5"/>
      <c r="OGJ155" s="5"/>
      <c r="OGK155" s="8"/>
      <c r="OGL155" s="10"/>
      <c r="OGM155" s="68"/>
      <c r="OGN155" s="20"/>
      <c r="OGO155" s="57"/>
      <c r="OGP155" s="21"/>
      <c r="OGQ155" s="22"/>
      <c r="OGR155" s="3"/>
      <c r="OGS155" s="5"/>
      <c r="OGT155" s="5"/>
      <c r="OGU155" s="8"/>
      <c r="OGV155" s="10"/>
      <c r="OGW155" s="68"/>
      <c r="OGX155" s="20"/>
      <c r="OGY155" s="57"/>
      <c r="OGZ155" s="21"/>
      <c r="OHA155" s="22"/>
      <c r="OHB155" s="3"/>
      <c r="OHC155" s="5"/>
      <c r="OHD155" s="5"/>
      <c r="OHE155" s="8"/>
      <c r="OHF155" s="10"/>
      <c r="OHG155" s="68"/>
      <c r="OHH155" s="20"/>
      <c r="OHI155" s="57"/>
      <c r="OHJ155" s="21"/>
      <c r="OHK155" s="22"/>
      <c r="OHL155" s="3"/>
      <c r="OHM155" s="5"/>
      <c r="OHN155" s="5"/>
      <c r="OHO155" s="8"/>
      <c r="OHP155" s="10"/>
      <c r="OHQ155" s="68"/>
      <c r="OHR155" s="20"/>
      <c r="OHS155" s="57"/>
      <c r="OHT155" s="21"/>
      <c r="OHU155" s="22"/>
      <c r="OHV155" s="3"/>
      <c r="OHW155" s="5"/>
      <c r="OHX155" s="5"/>
      <c r="OHY155" s="8"/>
      <c r="OHZ155" s="10"/>
      <c r="OIA155" s="68"/>
      <c r="OIB155" s="20"/>
      <c r="OIC155" s="57"/>
      <c r="OID155" s="21"/>
      <c r="OIE155" s="22"/>
      <c r="OIF155" s="3"/>
      <c r="OIG155" s="5"/>
      <c r="OIH155" s="5"/>
      <c r="OII155" s="8"/>
      <c r="OIJ155" s="10"/>
      <c r="OIK155" s="68"/>
      <c r="OIL155" s="20"/>
      <c r="OIM155" s="57"/>
      <c r="OIN155" s="21"/>
      <c r="OIO155" s="22"/>
      <c r="OIP155" s="3"/>
      <c r="OIQ155" s="5"/>
      <c r="OIR155" s="5"/>
      <c r="OIS155" s="8"/>
      <c r="OIT155" s="10"/>
      <c r="OIU155" s="68"/>
      <c r="OIV155" s="20"/>
      <c r="OIW155" s="57"/>
      <c r="OIX155" s="21"/>
      <c r="OIY155" s="22"/>
      <c r="OIZ155" s="3"/>
      <c r="OJA155" s="5"/>
      <c r="OJB155" s="5"/>
      <c r="OJC155" s="8"/>
      <c r="OJD155" s="10"/>
      <c r="OJE155" s="68"/>
      <c r="OJF155" s="20"/>
      <c r="OJG155" s="57"/>
      <c r="OJH155" s="21"/>
      <c r="OJI155" s="22"/>
      <c r="OJJ155" s="3"/>
      <c r="OJK155" s="5"/>
      <c r="OJL155" s="5"/>
      <c r="OJM155" s="8"/>
      <c r="OJN155" s="10"/>
      <c r="OJO155" s="68"/>
      <c r="OJP155" s="20"/>
      <c r="OJQ155" s="57"/>
      <c r="OJR155" s="21"/>
      <c r="OJS155" s="22"/>
      <c r="OJT155" s="3"/>
      <c r="OJU155" s="5"/>
      <c r="OJV155" s="5"/>
      <c r="OJW155" s="8"/>
      <c r="OJX155" s="10"/>
      <c r="OJY155" s="68"/>
      <c r="OJZ155" s="20"/>
      <c r="OKA155" s="57"/>
      <c r="OKB155" s="21"/>
      <c r="OKC155" s="22"/>
      <c r="OKD155" s="3"/>
      <c r="OKE155" s="5"/>
      <c r="OKF155" s="5"/>
      <c r="OKG155" s="8"/>
      <c r="OKH155" s="10"/>
      <c r="OKI155" s="68"/>
      <c r="OKJ155" s="20"/>
      <c r="OKK155" s="57"/>
      <c r="OKL155" s="21"/>
      <c r="OKM155" s="22"/>
      <c r="OKN155" s="3"/>
      <c r="OKO155" s="5"/>
      <c r="OKP155" s="5"/>
      <c r="OKQ155" s="8"/>
      <c r="OKR155" s="10"/>
      <c r="OKS155" s="68"/>
      <c r="OKT155" s="20"/>
      <c r="OKU155" s="57"/>
      <c r="OKV155" s="21"/>
      <c r="OKW155" s="22"/>
      <c r="OKX155" s="3"/>
      <c r="OKY155" s="5"/>
      <c r="OKZ155" s="5"/>
      <c r="OLA155" s="8"/>
      <c r="OLB155" s="10"/>
      <c r="OLC155" s="68"/>
      <c r="OLD155" s="20"/>
      <c r="OLE155" s="57"/>
      <c r="OLF155" s="21"/>
      <c r="OLG155" s="22"/>
      <c r="OLH155" s="3"/>
      <c r="OLI155" s="5"/>
      <c r="OLJ155" s="5"/>
      <c r="OLK155" s="8"/>
      <c r="OLL155" s="10"/>
      <c r="OLM155" s="68"/>
      <c r="OLN155" s="20"/>
      <c r="OLO155" s="57"/>
      <c r="OLP155" s="21"/>
      <c r="OLQ155" s="22"/>
      <c r="OLR155" s="3"/>
      <c r="OLS155" s="5"/>
      <c r="OLT155" s="5"/>
      <c r="OLU155" s="8"/>
      <c r="OLV155" s="10"/>
      <c r="OLW155" s="68"/>
      <c r="OLX155" s="20"/>
      <c r="OLY155" s="57"/>
      <c r="OLZ155" s="21"/>
      <c r="OMA155" s="22"/>
      <c r="OMB155" s="3"/>
      <c r="OMC155" s="5"/>
      <c r="OMD155" s="5"/>
      <c r="OME155" s="8"/>
      <c r="OMF155" s="10"/>
      <c r="OMG155" s="68"/>
      <c r="OMH155" s="20"/>
      <c r="OMI155" s="57"/>
      <c r="OMJ155" s="21"/>
      <c r="OMK155" s="22"/>
      <c r="OML155" s="3"/>
      <c r="OMM155" s="5"/>
      <c r="OMN155" s="5"/>
      <c r="OMO155" s="8"/>
      <c r="OMP155" s="10"/>
      <c r="OMQ155" s="68"/>
      <c r="OMR155" s="20"/>
      <c r="OMS155" s="57"/>
      <c r="OMT155" s="21"/>
      <c r="OMU155" s="22"/>
      <c r="OMV155" s="3"/>
      <c r="OMW155" s="5"/>
      <c r="OMX155" s="5"/>
      <c r="OMY155" s="8"/>
      <c r="OMZ155" s="10"/>
      <c r="ONA155" s="68"/>
      <c r="ONB155" s="20"/>
      <c r="ONC155" s="57"/>
      <c r="OND155" s="21"/>
      <c r="ONE155" s="22"/>
      <c r="ONF155" s="3"/>
      <c r="ONG155" s="5"/>
      <c r="ONH155" s="5"/>
      <c r="ONI155" s="8"/>
      <c r="ONJ155" s="10"/>
      <c r="ONK155" s="68"/>
      <c r="ONL155" s="20"/>
      <c r="ONM155" s="57"/>
      <c r="ONN155" s="21"/>
      <c r="ONO155" s="22"/>
      <c r="ONP155" s="3"/>
      <c r="ONQ155" s="5"/>
      <c r="ONR155" s="5"/>
      <c r="ONS155" s="8"/>
      <c r="ONT155" s="10"/>
      <c r="ONU155" s="68"/>
      <c r="ONV155" s="20"/>
      <c r="ONW155" s="57"/>
      <c r="ONX155" s="21"/>
      <c r="ONY155" s="22"/>
      <c r="ONZ155" s="3"/>
      <c r="OOA155" s="5"/>
      <c r="OOB155" s="5"/>
      <c r="OOC155" s="8"/>
      <c r="OOD155" s="10"/>
      <c r="OOE155" s="68"/>
      <c r="OOF155" s="20"/>
      <c r="OOG155" s="57"/>
      <c r="OOH155" s="21"/>
      <c r="OOI155" s="22"/>
      <c r="OOJ155" s="3"/>
      <c r="OOK155" s="5"/>
      <c r="OOL155" s="5"/>
      <c r="OOM155" s="8"/>
      <c r="OON155" s="10"/>
      <c r="OOO155" s="68"/>
      <c r="OOP155" s="20"/>
      <c r="OOQ155" s="57"/>
      <c r="OOR155" s="21"/>
      <c r="OOS155" s="22"/>
      <c r="OOT155" s="3"/>
      <c r="OOU155" s="5"/>
      <c r="OOV155" s="5"/>
      <c r="OOW155" s="8"/>
      <c r="OOX155" s="10"/>
      <c r="OOY155" s="68"/>
      <c r="OOZ155" s="20"/>
      <c r="OPA155" s="57"/>
      <c r="OPB155" s="21"/>
      <c r="OPC155" s="22"/>
      <c r="OPD155" s="3"/>
      <c r="OPE155" s="5"/>
      <c r="OPF155" s="5"/>
      <c r="OPG155" s="8"/>
      <c r="OPH155" s="10"/>
      <c r="OPI155" s="68"/>
      <c r="OPJ155" s="20"/>
      <c r="OPK155" s="57"/>
      <c r="OPL155" s="21"/>
      <c r="OPM155" s="22"/>
      <c r="OPN155" s="3"/>
      <c r="OPO155" s="5"/>
      <c r="OPP155" s="5"/>
      <c r="OPQ155" s="8"/>
      <c r="OPR155" s="10"/>
      <c r="OPS155" s="68"/>
      <c r="OPT155" s="20"/>
      <c r="OPU155" s="57"/>
      <c r="OPV155" s="21"/>
      <c r="OPW155" s="22"/>
      <c r="OPX155" s="3"/>
      <c r="OPY155" s="5"/>
      <c r="OPZ155" s="5"/>
      <c r="OQA155" s="8"/>
      <c r="OQB155" s="10"/>
      <c r="OQC155" s="68"/>
      <c r="OQD155" s="20"/>
      <c r="OQE155" s="57"/>
      <c r="OQF155" s="21"/>
      <c r="OQG155" s="22"/>
      <c r="OQH155" s="3"/>
      <c r="OQI155" s="5"/>
      <c r="OQJ155" s="5"/>
      <c r="OQK155" s="8"/>
      <c r="OQL155" s="10"/>
      <c r="OQM155" s="68"/>
      <c r="OQN155" s="20"/>
      <c r="OQO155" s="57"/>
      <c r="OQP155" s="21"/>
      <c r="OQQ155" s="22"/>
      <c r="OQR155" s="3"/>
      <c r="OQS155" s="5"/>
      <c r="OQT155" s="5"/>
      <c r="OQU155" s="8"/>
      <c r="OQV155" s="10"/>
      <c r="OQW155" s="68"/>
      <c r="OQX155" s="20"/>
      <c r="OQY155" s="57"/>
      <c r="OQZ155" s="21"/>
      <c r="ORA155" s="22"/>
      <c r="ORB155" s="3"/>
      <c r="ORC155" s="5"/>
      <c r="ORD155" s="5"/>
      <c r="ORE155" s="8"/>
      <c r="ORF155" s="10"/>
      <c r="ORG155" s="68"/>
      <c r="ORH155" s="20"/>
      <c r="ORI155" s="57"/>
      <c r="ORJ155" s="21"/>
      <c r="ORK155" s="22"/>
      <c r="ORL155" s="3"/>
      <c r="ORM155" s="5"/>
      <c r="ORN155" s="5"/>
      <c r="ORO155" s="8"/>
      <c r="ORP155" s="10"/>
      <c r="ORQ155" s="68"/>
      <c r="ORR155" s="20"/>
      <c r="ORS155" s="57"/>
      <c r="ORT155" s="21"/>
      <c r="ORU155" s="22"/>
      <c r="ORV155" s="3"/>
      <c r="ORW155" s="5"/>
      <c r="ORX155" s="5"/>
      <c r="ORY155" s="8"/>
      <c r="ORZ155" s="10"/>
      <c r="OSA155" s="68"/>
      <c r="OSB155" s="20"/>
      <c r="OSC155" s="57"/>
      <c r="OSD155" s="21"/>
      <c r="OSE155" s="22"/>
      <c r="OSF155" s="3"/>
      <c r="OSG155" s="5"/>
      <c r="OSH155" s="5"/>
      <c r="OSI155" s="8"/>
      <c r="OSJ155" s="10"/>
      <c r="OSK155" s="68"/>
      <c r="OSL155" s="20"/>
      <c r="OSM155" s="57"/>
      <c r="OSN155" s="21"/>
      <c r="OSO155" s="22"/>
      <c r="OSP155" s="3"/>
      <c r="OSQ155" s="5"/>
      <c r="OSR155" s="5"/>
      <c r="OSS155" s="8"/>
      <c r="OST155" s="10"/>
      <c r="OSU155" s="68"/>
      <c r="OSV155" s="20"/>
      <c r="OSW155" s="57"/>
      <c r="OSX155" s="21"/>
      <c r="OSY155" s="22"/>
      <c r="OSZ155" s="3"/>
      <c r="OTA155" s="5"/>
      <c r="OTB155" s="5"/>
      <c r="OTC155" s="8"/>
      <c r="OTD155" s="10"/>
      <c r="OTE155" s="68"/>
      <c r="OTF155" s="20"/>
      <c r="OTG155" s="57"/>
      <c r="OTH155" s="21"/>
      <c r="OTI155" s="22"/>
      <c r="OTJ155" s="3"/>
      <c r="OTK155" s="5"/>
      <c r="OTL155" s="5"/>
      <c r="OTM155" s="8"/>
      <c r="OTN155" s="10"/>
      <c r="OTO155" s="68"/>
      <c r="OTP155" s="20"/>
      <c r="OTQ155" s="57"/>
      <c r="OTR155" s="21"/>
      <c r="OTS155" s="22"/>
      <c r="OTT155" s="3"/>
      <c r="OTU155" s="5"/>
      <c r="OTV155" s="5"/>
      <c r="OTW155" s="8"/>
      <c r="OTX155" s="10"/>
      <c r="OTY155" s="68"/>
      <c r="OTZ155" s="20"/>
      <c r="OUA155" s="57"/>
      <c r="OUB155" s="21"/>
      <c r="OUC155" s="22"/>
      <c r="OUD155" s="3"/>
      <c r="OUE155" s="5"/>
      <c r="OUF155" s="5"/>
      <c r="OUG155" s="8"/>
      <c r="OUH155" s="10"/>
      <c r="OUI155" s="68"/>
      <c r="OUJ155" s="20"/>
      <c r="OUK155" s="57"/>
      <c r="OUL155" s="21"/>
      <c r="OUM155" s="22"/>
      <c r="OUN155" s="3"/>
      <c r="OUO155" s="5"/>
      <c r="OUP155" s="5"/>
      <c r="OUQ155" s="8"/>
      <c r="OUR155" s="10"/>
      <c r="OUS155" s="68"/>
      <c r="OUT155" s="20"/>
      <c r="OUU155" s="57"/>
      <c r="OUV155" s="21"/>
      <c r="OUW155" s="22"/>
      <c r="OUX155" s="3"/>
      <c r="OUY155" s="5"/>
      <c r="OUZ155" s="5"/>
      <c r="OVA155" s="8"/>
      <c r="OVB155" s="10"/>
      <c r="OVC155" s="68"/>
      <c r="OVD155" s="20"/>
      <c r="OVE155" s="57"/>
      <c r="OVF155" s="21"/>
      <c r="OVG155" s="22"/>
      <c r="OVH155" s="3"/>
      <c r="OVI155" s="5"/>
      <c r="OVJ155" s="5"/>
      <c r="OVK155" s="8"/>
      <c r="OVL155" s="10"/>
      <c r="OVM155" s="68"/>
      <c r="OVN155" s="20"/>
      <c r="OVO155" s="57"/>
      <c r="OVP155" s="21"/>
      <c r="OVQ155" s="22"/>
      <c r="OVR155" s="3"/>
      <c r="OVS155" s="5"/>
      <c r="OVT155" s="5"/>
      <c r="OVU155" s="8"/>
      <c r="OVV155" s="10"/>
      <c r="OVW155" s="68"/>
      <c r="OVX155" s="20"/>
      <c r="OVY155" s="57"/>
      <c r="OVZ155" s="21"/>
      <c r="OWA155" s="22"/>
      <c r="OWB155" s="3"/>
      <c r="OWC155" s="5"/>
      <c r="OWD155" s="5"/>
      <c r="OWE155" s="8"/>
      <c r="OWF155" s="10"/>
      <c r="OWG155" s="68"/>
      <c r="OWH155" s="20"/>
      <c r="OWI155" s="57"/>
      <c r="OWJ155" s="21"/>
      <c r="OWK155" s="22"/>
      <c r="OWL155" s="3"/>
      <c r="OWM155" s="5"/>
      <c r="OWN155" s="5"/>
      <c r="OWO155" s="8"/>
      <c r="OWP155" s="10"/>
      <c r="OWQ155" s="68"/>
      <c r="OWR155" s="20"/>
      <c r="OWS155" s="57"/>
      <c r="OWT155" s="21"/>
      <c r="OWU155" s="22"/>
      <c r="OWV155" s="3"/>
      <c r="OWW155" s="5"/>
      <c r="OWX155" s="5"/>
      <c r="OWY155" s="8"/>
      <c r="OWZ155" s="10"/>
      <c r="OXA155" s="68"/>
      <c r="OXB155" s="20"/>
      <c r="OXC155" s="57"/>
      <c r="OXD155" s="21"/>
      <c r="OXE155" s="22"/>
      <c r="OXF155" s="3"/>
      <c r="OXG155" s="5"/>
      <c r="OXH155" s="5"/>
      <c r="OXI155" s="8"/>
      <c r="OXJ155" s="10"/>
      <c r="OXK155" s="68"/>
      <c r="OXL155" s="20"/>
      <c r="OXM155" s="57"/>
      <c r="OXN155" s="21"/>
      <c r="OXO155" s="22"/>
      <c r="OXP155" s="3"/>
      <c r="OXQ155" s="5"/>
      <c r="OXR155" s="5"/>
      <c r="OXS155" s="8"/>
      <c r="OXT155" s="10"/>
      <c r="OXU155" s="68"/>
      <c r="OXV155" s="20"/>
      <c r="OXW155" s="57"/>
      <c r="OXX155" s="21"/>
      <c r="OXY155" s="22"/>
      <c r="OXZ155" s="3"/>
      <c r="OYA155" s="5"/>
      <c r="OYB155" s="5"/>
      <c r="OYC155" s="8"/>
      <c r="OYD155" s="10"/>
      <c r="OYE155" s="68"/>
      <c r="OYF155" s="20"/>
      <c r="OYG155" s="57"/>
      <c r="OYH155" s="21"/>
      <c r="OYI155" s="22"/>
      <c r="OYJ155" s="3"/>
      <c r="OYK155" s="5"/>
      <c r="OYL155" s="5"/>
      <c r="OYM155" s="8"/>
      <c r="OYN155" s="10"/>
      <c r="OYO155" s="68"/>
      <c r="OYP155" s="20"/>
      <c r="OYQ155" s="57"/>
      <c r="OYR155" s="21"/>
      <c r="OYS155" s="22"/>
      <c r="OYT155" s="3"/>
      <c r="OYU155" s="5"/>
      <c r="OYV155" s="5"/>
      <c r="OYW155" s="8"/>
      <c r="OYX155" s="10"/>
      <c r="OYY155" s="68"/>
      <c r="OYZ155" s="20"/>
      <c r="OZA155" s="57"/>
      <c r="OZB155" s="21"/>
      <c r="OZC155" s="22"/>
      <c r="OZD155" s="3"/>
      <c r="OZE155" s="5"/>
      <c r="OZF155" s="5"/>
      <c r="OZG155" s="8"/>
      <c r="OZH155" s="10"/>
      <c r="OZI155" s="68"/>
      <c r="OZJ155" s="20"/>
      <c r="OZK155" s="57"/>
      <c r="OZL155" s="21"/>
      <c r="OZM155" s="22"/>
      <c r="OZN155" s="3"/>
      <c r="OZO155" s="5"/>
      <c r="OZP155" s="5"/>
      <c r="OZQ155" s="8"/>
      <c r="OZR155" s="10"/>
      <c r="OZS155" s="68"/>
      <c r="OZT155" s="20"/>
      <c r="OZU155" s="57"/>
      <c r="OZV155" s="21"/>
      <c r="OZW155" s="22"/>
      <c r="OZX155" s="3"/>
      <c r="OZY155" s="5"/>
      <c r="OZZ155" s="5"/>
      <c r="PAA155" s="8"/>
      <c r="PAB155" s="10"/>
      <c r="PAC155" s="68"/>
      <c r="PAD155" s="20"/>
      <c r="PAE155" s="57"/>
      <c r="PAF155" s="21"/>
      <c r="PAG155" s="22"/>
      <c r="PAH155" s="3"/>
      <c r="PAI155" s="5"/>
      <c r="PAJ155" s="5"/>
      <c r="PAK155" s="8"/>
      <c r="PAL155" s="10"/>
      <c r="PAM155" s="68"/>
      <c r="PAN155" s="20"/>
      <c r="PAO155" s="57"/>
      <c r="PAP155" s="21"/>
      <c r="PAQ155" s="22"/>
      <c r="PAR155" s="3"/>
      <c r="PAS155" s="5"/>
      <c r="PAT155" s="5"/>
      <c r="PAU155" s="8"/>
      <c r="PAV155" s="10"/>
      <c r="PAW155" s="68"/>
      <c r="PAX155" s="20"/>
      <c r="PAY155" s="57"/>
      <c r="PAZ155" s="21"/>
      <c r="PBA155" s="22"/>
      <c r="PBB155" s="3"/>
      <c r="PBC155" s="5"/>
      <c r="PBD155" s="5"/>
      <c r="PBE155" s="8"/>
      <c r="PBF155" s="10"/>
      <c r="PBG155" s="68"/>
      <c r="PBH155" s="20"/>
      <c r="PBI155" s="57"/>
      <c r="PBJ155" s="21"/>
      <c r="PBK155" s="22"/>
      <c r="PBL155" s="3"/>
      <c r="PBM155" s="5"/>
      <c r="PBN155" s="5"/>
      <c r="PBO155" s="8"/>
      <c r="PBP155" s="10"/>
      <c r="PBQ155" s="68"/>
      <c r="PBR155" s="20"/>
      <c r="PBS155" s="57"/>
      <c r="PBT155" s="21"/>
      <c r="PBU155" s="22"/>
      <c r="PBV155" s="3"/>
      <c r="PBW155" s="5"/>
      <c r="PBX155" s="5"/>
      <c r="PBY155" s="8"/>
      <c r="PBZ155" s="10"/>
      <c r="PCA155" s="68"/>
      <c r="PCB155" s="20"/>
      <c r="PCC155" s="57"/>
      <c r="PCD155" s="21"/>
      <c r="PCE155" s="22"/>
      <c r="PCF155" s="3"/>
      <c r="PCG155" s="5"/>
      <c r="PCH155" s="5"/>
      <c r="PCI155" s="8"/>
      <c r="PCJ155" s="10"/>
      <c r="PCK155" s="68"/>
      <c r="PCL155" s="20"/>
      <c r="PCM155" s="57"/>
      <c r="PCN155" s="21"/>
      <c r="PCO155" s="22"/>
      <c r="PCP155" s="3"/>
      <c r="PCQ155" s="5"/>
      <c r="PCR155" s="5"/>
      <c r="PCS155" s="8"/>
      <c r="PCT155" s="10"/>
      <c r="PCU155" s="68"/>
      <c r="PCV155" s="20"/>
      <c r="PCW155" s="57"/>
      <c r="PCX155" s="21"/>
      <c r="PCY155" s="22"/>
      <c r="PCZ155" s="3"/>
      <c r="PDA155" s="5"/>
      <c r="PDB155" s="5"/>
      <c r="PDC155" s="8"/>
      <c r="PDD155" s="10"/>
      <c r="PDE155" s="68"/>
      <c r="PDF155" s="20"/>
      <c r="PDG155" s="57"/>
      <c r="PDH155" s="21"/>
      <c r="PDI155" s="22"/>
      <c r="PDJ155" s="3"/>
      <c r="PDK155" s="5"/>
      <c r="PDL155" s="5"/>
      <c r="PDM155" s="8"/>
      <c r="PDN155" s="10"/>
      <c r="PDO155" s="68"/>
      <c r="PDP155" s="20"/>
      <c r="PDQ155" s="57"/>
      <c r="PDR155" s="21"/>
      <c r="PDS155" s="22"/>
      <c r="PDT155" s="3"/>
      <c r="PDU155" s="5"/>
      <c r="PDV155" s="5"/>
      <c r="PDW155" s="8"/>
      <c r="PDX155" s="10"/>
      <c r="PDY155" s="68"/>
      <c r="PDZ155" s="20"/>
      <c r="PEA155" s="57"/>
      <c r="PEB155" s="21"/>
      <c r="PEC155" s="22"/>
      <c r="PED155" s="3"/>
      <c r="PEE155" s="5"/>
      <c r="PEF155" s="5"/>
      <c r="PEG155" s="8"/>
      <c r="PEH155" s="10"/>
      <c r="PEI155" s="68"/>
      <c r="PEJ155" s="20"/>
      <c r="PEK155" s="57"/>
      <c r="PEL155" s="21"/>
      <c r="PEM155" s="22"/>
      <c r="PEN155" s="3"/>
      <c r="PEO155" s="5"/>
      <c r="PEP155" s="5"/>
      <c r="PEQ155" s="8"/>
      <c r="PER155" s="10"/>
      <c r="PES155" s="68"/>
      <c r="PET155" s="20"/>
      <c r="PEU155" s="57"/>
      <c r="PEV155" s="21"/>
      <c r="PEW155" s="22"/>
      <c r="PEX155" s="3"/>
      <c r="PEY155" s="5"/>
      <c r="PEZ155" s="5"/>
      <c r="PFA155" s="8"/>
      <c r="PFB155" s="10"/>
      <c r="PFC155" s="68"/>
      <c r="PFD155" s="20"/>
      <c r="PFE155" s="57"/>
      <c r="PFF155" s="21"/>
      <c r="PFG155" s="22"/>
      <c r="PFH155" s="3"/>
      <c r="PFI155" s="5"/>
      <c r="PFJ155" s="5"/>
      <c r="PFK155" s="8"/>
      <c r="PFL155" s="10"/>
      <c r="PFM155" s="68"/>
      <c r="PFN155" s="20"/>
      <c r="PFO155" s="57"/>
      <c r="PFP155" s="21"/>
      <c r="PFQ155" s="22"/>
      <c r="PFR155" s="3"/>
      <c r="PFS155" s="5"/>
      <c r="PFT155" s="5"/>
      <c r="PFU155" s="8"/>
      <c r="PFV155" s="10"/>
      <c r="PFW155" s="68"/>
      <c r="PFX155" s="20"/>
      <c r="PFY155" s="57"/>
      <c r="PFZ155" s="21"/>
      <c r="PGA155" s="22"/>
      <c r="PGB155" s="3"/>
      <c r="PGC155" s="5"/>
      <c r="PGD155" s="5"/>
      <c r="PGE155" s="8"/>
      <c r="PGF155" s="10"/>
      <c r="PGG155" s="68"/>
      <c r="PGH155" s="20"/>
      <c r="PGI155" s="57"/>
      <c r="PGJ155" s="21"/>
      <c r="PGK155" s="22"/>
      <c r="PGL155" s="3"/>
      <c r="PGM155" s="5"/>
      <c r="PGN155" s="5"/>
      <c r="PGO155" s="8"/>
      <c r="PGP155" s="10"/>
      <c r="PGQ155" s="68"/>
      <c r="PGR155" s="20"/>
      <c r="PGS155" s="57"/>
      <c r="PGT155" s="21"/>
      <c r="PGU155" s="22"/>
      <c r="PGV155" s="3"/>
      <c r="PGW155" s="5"/>
      <c r="PGX155" s="5"/>
      <c r="PGY155" s="8"/>
      <c r="PGZ155" s="10"/>
      <c r="PHA155" s="68"/>
      <c r="PHB155" s="20"/>
      <c r="PHC155" s="57"/>
      <c r="PHD155" s="21"/>
      <c r="PHE155" s="22"/>
      <c r="PHF155" s="3"/>
      <c r="PHG155" s="5"/>
      <c r="PHH155" s="5"/>
      <c r="PHI155" s="8"/>
      <c r="PHJ155" s="10"/>
      <c r="PHK155" s="68"/>
      <c r="PHL155" s="20"/>
      <c r="PHM155" s="57"/>
      <c r="PHN155" s="21"/>
      <c r="PHO155" s="22"/>
      <c r="PHP155" s="3"/>
      <c r="PHQ155" s="5"/>
      <c r="PHR155" s="5"/>
      <c r="PHS155" s="8"/>
      <c r="PHT155" s="10"/>
      <c r="PHU155" s="68"/>
      <c r="PHV155" s="20"/>
      <c r="PHW155" s="57"/>
      <c r="PHX155" s="21"/>
      <c r="PHY155" s="22"/>
      <c r="PHZ155" s="3"/>
      <c r="PIA155" s="5"/>
      <c r="PIB155" s="5"/>
      <c r="PIC155" s="8"/>
      <c r="PID155" s="10"/>
      <c r="PIE155" s="68"/>
      <c r="PIF155" s="20"/>
      <c r="PIG155" s="57"/>
      <c r="PIH155" s="21"/>
      <c r="PII155" s="22"/>
      <c r="PIJ155" s="3"/>
      <c r="PIK155" s="5"/>
      <c r="PIL155" s="5"/>
      <c r="PIM155" s="8"/>
      <c r="PIN155" s="10"/>
      <c r="PIO155" s="68"/>
      <c r="PIP155" s="20"/>
      <c r="PIQ155" s="57"/>
      <c r="PIR155" s="21"/>
      <c r="PIS155" s="22"/>
      <c r="PIT155" s="3"/>
      <c r="PIU155" s="5"/>
      <c r="PIV155" s="5"/>
      <c r="PIW155" s="8"/>
      <c r="PIX155" s="10"/>
      <c r="PIY155" s="68"/>
      <c r="PIZ155" s="20"/>
      <c r="PJA155" s="57"/>
      <c r="PJB155" s="21"/>
      <c r="PJC155" s="22"/>
      <c r="PJD155" s="3"/>
      <c r="PJE155" s="5"/>
      <c r="PJF155" s="5"/>
      <c r="PJG155" s="8"/>
      <c r="PJH155" s="10"/>
      <c r="PJI155" s="68"/>
      <c r="PJJ155" s="20"/>
      <c r="PJK155" s="57"/>
      <c r="PJL155" s="21"/>
      <c r="PJM155" s="22"/>
      <c r="PJN155" s="3"/>
      <c r="PJO155" s="5"/>
      <c r="PJP155" s="5"/>
      <c r="PJQ155" s="8"/>
      <c r="PJR155" s="10"/>
      <c r="PJS155" s="68"/>
      <c r="PJT155" s="20"/>
      <c r="PJU155" s="57"/>
      <c r="PJV155" s="21"/>
      <c r="PJW155" s="22"/>
      <c r="PJX155" s="3"/>
      <c r="PJY155" s="5"/>
      <c r="PJZ155" s="5"/>
      <c r="PKA155" s="8"/>
      <c r="PKB155" s="10"/>
      <c r="PKC155" s="68"/>
      <c r="PKD155" s="20"/>
      <c r="PKE155" s="57"/>
      <c r="PKF155" s="21"/>
      <c r="PKG155" s="22"/>
      <c r="PKH155" s="3"/>
      <c r="PKI155" s="5"/>
      <c r="PKJ155" s="5"/>
      <c r="PKK155" s="8"/>
      <c r="PKL155" s="10"/>
      <c r="PKM155" s="68"/>
      <c r="PKN155" s="20"/>
      <c r="PKO155" s="57"/>
      <c r="PKP155" s="21"/>
      <c r="PKQ155" s="22"/>
      <c r="PKR155" s="3"/>
      <c r="PKS155" s="5"/>
      <c r="PKT155" s="5"/>
      <c r="PKU155" s="8"/>
      <c r="PKV155" s="10"/>
      <c r="PKW155" s="68"/>
      <c r="PKX155" s="20"/>
      <c r="PKY155" s="57"/>
      <c r="PKZ155" s="21"/>
      <c r="PLA155" s="22"/>
      <c r="PLB155" s="3"/>
      <c r="PLC155" s="5"/>
      <c r="PLD155" s="5"/>
      <c r="PLE155" s="8"/>
      <c r="PLF155" s="10"/>
      <c r="PLG155" s="68"/>
      <c r="PLH155" s="20"/>
      <c r="PLI155" s="57"/>
      <c r="PLJ155" s="21"/>
      <c r="PLK155" s="22"/>
      <c r="PLL155" s="3"/>
      <c r="PLM155" s="5"/>
      <c r="PLN155" s="5"/>
      <c r="PLO155" s="8"/>
      <c r="PLP155" s="10"/>
      <c r="PLQ155" s="68"/>
      <c r="PLR155" s="20"/>
      <c r="PLS155" s="57"/>
      <c r="PLT155" s="21"/>
      <c r="PLU155" s="22"/>
      <c r="PLV155" s="3"/>
      <c r="PLW155" s="5"/>
      <c r="PLX155" s="5"/>
      <c r="PLY155" s="8"/>
      <c r="PLZ155" s="10"/>
      <c r="PMA155" s="68"/>
      <c r="PMB155" s="20"/>
      <c r="PMC155" s="57"/>
      <c r="PMD155" s="21"/>
      <c r="PME155" s="22"/>
      <c r="PMF155" s="3"/>
      <c r="PMG155" s="5"/>
      <c r="PMH155" s="5"/>
      <c r="PMI155" s="8"/>
      <c r="PMJ155" s="10"/>
      <c r="PMK155" s="68"/>
      <c r="PML155" s="20"/>
      <c r="PMM155" s="57"/>
      <c r="PMN155" s="21"/>
      <c r="PMO155" s="22"/>
      <c r="PMP155" s="3"/>
      <c r="PMQ155" s="5"/>
      <c r="PMR155" s="5"/>
      <c r="PMS155" s="8"/>
      <c r="PMT155" s="10"/>
      <c r="PMU155" s="68"/>
      <c r="PMV155" s="20"/>
      <c r="PMW155" s="57"/>
      <c r="PMX155" s="21"/>
      <c r="PMY155" s="22"/>
      <c r="PMZ155" s="3"/>
      <c r="PNA155" s="5"/>
      <c r="PNB155" s="5"/>
      <c r="PNC155" s="8"/>
      <c r="PND155" s="10"/>
      <c r="PNE155" s="68"/>
      <c r="PNF155" s="20"/>
      <c r="PNG155" s="57"/>
      <c r="PNH155" s="21"/>
      <c r="PNI155" s="22"/>
      <c r="PNJ155" s="3"/>
      <c r="PNK155" s="5"/>
      <c r="PNL155" s="5"/>
      <c r="PNM155" s="8"/>
      <c r="PNN155" s="10"/>
      <c r="PNO155" s="68"/>
      <c r="PNP155" s="20"/>
      <c r="PNQ155" s="57"/>
      <c r="PNR155" s="21"/>
      <c r="PNS155" s="22"/>
      <c r="PNT155" s="3"/>
      <c r="PNU155" s="5"/>
      <c r="PNV155" s="5"/>
      <c r="PNW155" s="8"/>
      <c r="PNX155" s="10"/>
      <c r="PNY155" s="68"/>
      <c r="PNZ155" s="20"/>
      <c r="POA155" s="57"/>
      <c r="POB155" s="21"/>
      <c r="POC155" s="22"/>
      <c r="POD155" s="3"/>
      <c r="POE155" s="5"/>
      <c r="POF155" s="5"/>
      <c r="POG155" s="8"/>
      <c r="POH155" s="10"/>
      <c r="POI155" s="68"/>
      <c r="POJ155" s="20"/>
      <c r="POK155" s="57"/>
      <c r="POL155" s="21"/>
      <c r="POM155" s="22"/>
      <c r="PON155" s="3"/>
      <c r="POO155" s="5"/>
      <c r="POP155" s="5"/>
      <c r="POQ155" s="8"/>
      <c r="POR155" s="10"/>
      <c r="POS155" s="68"/>
      <c r="POT155" s="20"/>
      <c r="POU155" s="57"/>
      <c r="POV155" s="21"/>
      <c r="POW155" s="22"/>
      <c r="POX155" s="3"/>
      <c r="POY155" s="5"/>
      <c r="POZ155" s="5"/>
      <c r="PPA155" s="8"/>
      <c r="PPB155" s="10"/>
      <c r="PPC155" s="68"/>
      <c r="PPD155" s="20"/>
      <c r="PPE155" s="57"/>
      <c r="PPF155" s="21"/>
      <c r="PPG155" s="22"/>
      <c r="PPH155" s="3"/>
      <c r="PPI155" s="5"/>
      <c r="PPJ155" s="5"/>
      <c r="PPK155" s="8"/>
      <c r="PPL155" s="10"/>
      <c r="PPM155" s="68"/>
      <c r="PPN155" s="20"/>
      <c r="PPO155" s="57"/>
      <c r="PPP155" s="21"/>
      <c r="PPQ155" s="22"/>
      <c r="PPR155" s="3"/>
      <c r="PPS155" s="5"/>
      <c r="PPT155" s="5"/>
      <c r="PPU155" s="8"/>
      <c r="PPV155" s="10"/>
      <c r="PPW155" s="68"/>
      <c r="PPX155" s="20"/>
      <c r="PPY155" s="57"/>
      <c r="PPZ155" s="21"/>
      <c r="PQA155" s="22"/>
      <c r="PQB155" s="3"/>
      <c r="PQC155" s="5"/>
      <c r="PQD155" s="5"/>
      <c r="PQE155" s="8"/>
      <c r="PQF155" s="10"/>
      <c r="PQG155" s="68"/>
      <c r="PQH155" s="20"/>
      <c r="PQI155" s="57"/>
      <c r="PQJ155" s="21"/>
      <c r="PQK155" s="22"/>
      <c r="PQL155" s="3"/>
      <c r="PQM155" s="5"/>
      <c r="PQN155" s="5"/>
      <c r="PQO155" s="8"/>
      <c r="PQP155" s="10"/>
      <c r="PQQ155" s="68"/>
      <c r="PQR155" s="20"/>
      <c r="PQS155" s="57"/>
      <c r="PQT155" s="21"/>
      <c r="PQU155" s="22"/>
      <c r="PQV155" s="3"/>
      <c r="PQW155" s="5"/>
      <c r="PQX155" s="5"/>
      <c r="PQY155" s="8"/>
      <c r="PQZ155" s="10"/>
      <c r="PRA155" s="68"/>
      <c r="PRB155" s="20"/>
      <c r="PRC155" s="57"/>
      <c r="PRD155" s="21"/>
      <c r="PRE155" s="22"/>
      <c r="PRF155" s="3"/>
      <c r="PRG155" s="5"/>
      <c r="PRH155" s="5"/>
      <c r="PRI155" s="8"/>
      <c r="PRJ155" s="10"/>
      <c r="PRK155" s="68"/>
      <c r="PRL155" s="20"/>
      <c r="PRM155" s="57"/>
      <c r="PRN155" s="21"/>
      <c r="PRO155" s="22"/>
      <c r="PRP155" s="3"/>
      <c r="PRQ155" s="5"/>
      <c r="PRR155" s="5"/>
      <c r="PRS155" s="8"/>
      <c r="PRT155" s="10"/>
      <c r="PRU155" s="68"/>
      <c r="PRV155" s="20"/>
      <c r="PRW155" s="57"/>
      <c r="PRX155" s="21"/>
      <c r="PRY155" s="22"/>
      <c r="PRZ155" s="3"/>
      <c r="PSA155" s="5"/>
      <c r="PSB155" s="5"/>
      <c r="PSC155" s="8"/>
      <c r="PSD155" s="10"/>
      <c r="PSE155" s="68"/>
      <c r="PSF155" s="20"/>
      <c r="PSG155" s="57"/>
      <c r="PSH155" s="21"/>
      <c r="PSI155" s="22"/>
      <c r="PSJ155" s="3"/>
      <c r="PSK155" s="5"/>
      <c r="PSL155" s="5"/>
      <c r="PSM155" s="8"/>
      <c r="PSN155" s="10"/>
      <c r="PSO155" s="68"/>
      <c r="PSP155" s="20"/>
      <c r="PSQ155" s="57"/>
      <c r="PSR155" s="21"/>
      <c r="PSS155" s="22"/>
      <c r="PST155" s="3"/>
      <c r="PSU155" s="5"/>
      <c r="PSV155" s="5"/>
      <c r="PSW155" s="8"/>
      <c r="PSX155" s="10"/>
      <c r="PSY155" s="68"/>
      <c r="PSZ155" s="20"/>
      <c r="PTA155" s="57"/>
      <c r="PTB155" s="21"/>
      <c r="PTC155" s="22"/>
      <c r="PTD155" s="3"/>
      <c r="PTE155" s="5"/>
      <c r="PTF155" s="5"/>
      <c r="PTG155" s="8"/>
      <c r="PTH155" s="10"/>
      <c r="PTI155" s="68"/>
      <c r="PTJ155" s="20"/>
      <c r="PTK155" s="57"/>
      <c r="PTL155" s="21"/>
      <c r="PTM155" s="22"/>
      <c r="PTN155" s="3"/>
      <c r="PTO155" s="5"/>
      <c r="PTP155" s="5"/>
      <c r="PTQ155" s="8"/>
      <c r="PTR155" s="10"/>
      <c r="PTS155" s="68"/>
      <c r="PTT155" s="20"/>
      <c r="PTU155" s="57"/>
      <c r="PTV155" s="21"/>
      <c r="PTW155" s="22"/>
      <c r="PTX155" s="3"/>
      <c r="PTY155" s="5"/>
      <c r="PTZ155" s="5"/>
      <c r="PUA155" s="8"/>
      <c r="PUB155" s="10"/>
      <c r="PUC155" s="68"/>
      <c r="PUD155" s="20"/>
      <c r="PUE155" s="57"/>
      <c r="PUF155" s="21"/>
      <c r="PUG155" s="22"/>
      <c r="PUH155" s="3"/>
      <c r="PUI155" s="5"/>
      <c r="PUJ155" s="5"/>
      <c r="PUK155" s="8"/>
      <c r="PUL155" s="10"/>
      <c r="PUM155" s="68"/>
      <c r="PUN155" s="20"/>
      <c r="PUO155" s="57"/>
      <c r="PUP155" s="21"/>
      <c r="PUQ155" s="22"/>
      <c r="PUR155" s="3"/>
      <c r="PUS155" s="5"/>
      <c r="PUT155" s="5"/>
      <c r="PUU155" s="8"/>
      <c r="PUV155" s="10"/>
      <c r="PUW155" s="68"/>
      <c r="PUX155" s="20"/>
      <c r="PUY155" s="57"/>
      <c r="PUZ155" s="21"/>
      <c r="PVA155" s="22"/>
      <c r="PVB155" s="3"/>
      <c r="PVC155" s="5"/>
      <c r="PVD155" s="5"/>
      <c r="PVE155" s="8"/>
      <c r="PVF155" s="10"/>
      <c r="PVG155" s="68"/>
      <c r="PVH155" s="20"/>
      <c r="PVI155" s="57"/>
      <c r="PVJ155" s="21"/>
      <c r="PVK155" s="22"/>
      <c r="PVL155" s="3"/>
      <c r="PVM155" s="5"/>
      <c r="PVN155" s="5"/>
      <c r="PVO155" s="8"/>
      <c r="PVP155" s="10"/>
      <c r="PVQ155" s="68"/>
      <c r="PVR155" s="20"/>
      <c r="PVS155" s="57"/>
      <c r="PVT155" s="21"/>
      <c r="PVU155" s="22"/>
      <c r="PVV155" s="3"/>
      <c r="PVW155" s="5"/>
      <c r="PVX155" s="5"/>
      <c r="PVY155" s="8"/>
      <c r="PVZ155" s="10"/>
      <c r="PWA155" s="68"/>
      <c r="PWB155" s="20"/>
      <c r="PWC155" s="57"/>
      <c r="PWD155" s="21"/>
      <c r="PWE155" s="22"/>
      <c r="PWF155" s="3"/>
      <c r="PWG155" s="5"/>
      <c r="PWH155" s="5"/>
      <c r="PWI155" s="8"/>
      <c r="PWJ155" s="10"/>
      <c r="PWK155" s="68"/>
      <c r="PWL155" s="20"/>
      <c r="PWM155" s="57"/>
      <c r="PWN155" s="21"/>
      <c r="PWO155" s="22"/>
      <c r="PWP155" s="3"/>
      <c r="PWQ155" s="5"/>
      <c r="PWR155" s="5"/>
      <c r="PWS155" s="8"/>
      <c r="PWT155" s="10"/>
      <c r="PWU155" s="68"/>
      <c r="PWV155" s="20"/>
      <c r="PWW155" s="57"/>
      <c r="PWX155" s="21"/>
      <c r="PWY155" s="22"/>
      <c r="PWZ155" s="3"/>
      <c r="PXA155" s="5"/>
      <c r="PXB155" s="5"/>
      <c r="PXC155" s="8"/>
      <c r="PXD155" s="10"/>
      <c r="PXE155" s="68"/>
      <c r="PXF155" s="20"/>
      <c r="PXG155" s="57"/>
      <c r="PXH155" s="21"/>
      <c r="PXI155" s="22"/>
      <c r="PXJ155" s="3"/>
      <c r="PXK155" s="5"/>
      <c r="PXL155" s="5"/>
      <c r="PXM155" s="8"/>
      <c r="PXN155" s="10"/>
      <c r="PXO155" s="68"/>
      <c r="PXP155" s="20"/>
      <c r="PXQ155" s="57"/>
      <c r="PXR155" s="21"/>
      <c r="PXS155" s="22"/>
      <c r="PXT155" s="3"/>
      <c r="PXU155" s="5"/>
      <c r="PXV155" s="5"/>
      <c r="PXW155" s="8"/>
      <c r="PXX155" s="10"/>
      <c r="PXY155" s="68"/>
      <c r="PXZ155" s="20"/>
      <c r="PYA155" s="57"/>
      <c r="PYB155" s="21"/>
      <c r="PYC155" s="22"/>
      <c r="PYD155" s="3"/>
      <c r="PYE155" s="5"/>
      <c r="PYF155" s="5"/>
      <c r="PYG155" s="8"/>
      <c r="PYH155" s="10"/>
      <c r="PYI155" s="68"/>
      <c r="PYJ155" s="20"/>
      <c r="PYK155" s="57"/>
      <c r="PYL155" s="21"/>
      <c r="PYM155" s="22"/>
      <c r="PYN155" s="3"/>
      <c r="PYO155" s="5"/>
      <c r="PYP155" s="5"/>
      <c r="PYQ155" s="8"/>
      <c r="PYR155" s="10"/>
      <c r="PYS155" s="68"/>
      <c r="PYT155" s="20"/>
      <c r="PYU155" s="57"/>
      <c r="PYV155" s="21"/>
      <c r="PYW155" s="22"/>
      <c r="PYX155" s="3"/>
      <c r="PYY155" s="5"/>
      <c r="PYZ155" s="5"/>
      <c r="PZA155" s="8"/>
      <c r="PZB155" s="10"/>
      <c r="PZC155" s="68"/>
      <c r="PZD155" s="20"/>
      <c r="PZE155" s="57"/>
      <c r="PZF155" s="21"/>
      <c r="PZG155" s="22"/>
      <c r="PZH155" s="3"/>
      <c r="PZI155" s="5"/>
      <c r="PZJ155" s="5"/>
      <c r="PZK155" s="8"/>
      <c r="PZL155" s="10"/>
      <c r="PZM155" s="68"/>
      <c r="PZN155" s="20"/>
      <c r="PZO155" s="57"/>
      <c r="PZP155" s="21"/>
      <c r="PZQ155" s="22"/>
      <c r="PZR155" s="3"/>
      <c r="PZS155" s="5"/>
      <c r="PZT155" s="5"/>
      <c r="PZU155" s="8"/>
      <c r="PZV155" s="10"/>
      <c r="PZW155" s="68"/>
      <c r="PZX155" s="20"/>
      <c r="PZY155" s="57"/>
      <c r="PZZ155" s="21"/>
      <c r="QAA155" s="22"/>
      <c r="QAB155" s="3"/>
      <c r="QAC155" s="5"/>
      <c r="QAD155" s="5"/>
      <c r="QAE155" s="8"/>
      <c r="QAF155" s="10"/>
      <c r="QAG155" s="68"/>
      <c r="QAH155" s="20"/>
      <c r="QAI155" s="57"/>
      <c r="QAJ155" s="21"/>
      <c r="QAK155" s="22"/>
      <c r="QAL155" s="3"/>
      <c r="QAM155" s="5"/>
      <c r="QAN155" s="5"/>
      <c r="QAO155" s="8"/>
      <c r="QAP155" s="10"/>
      <c r="QAQ155" s="68"/>
      <c r="QAR155" s="20"/>
      <c r="QAS155" s="57"/>
      <c r="QAT155" s="21"/>
      <c r="QAU155" s="22"/>
      <c r="QAV155" s="3"/>
      <c r="QAW155" s="5"/>
      <c r="QAX155" s="5"/>
      <c r="QAY155" s="8"/>
      <c r="QAZ155" s="10"/>
      <c r="QBA155" s="68"/>
      <c r="QBB155" s="20"/>
      <c r="QBC155" s="57"/>
      <c r="QBD155" s="21"/>
      <c r="QBE155" s="22"/>
      <c r="QBF155" s="3"/>
      <c r="QBG155" s="5"/>
      <c r="QBH155" s="5"/>
      <c r="QBI155" s="8"/>
      <c r="QBJ155" s="10"/>
      <c r="QBK155" s="68"/>
      <c r="QBL155" s="20"/>
      <c r="QBM155" s="57"/>
      <c r="QBN155" s="21"/>
      <c r="QBO155" s="22"/>
      <c r="QBP155" s="3"/>
      <c r="QBQ155" s="5"/>
      <c r="QBR155" s="5"/>
      <c r="QBS155" s="8"/>
      <c r="QBT155" s="10"/>
      <c r="QBU155" s="68"/>
      <c r="QBV155" s="20"/>
      <c r="QBW155" s="57"/>
      <c r="QBX155" s="21"/>
      <c r="QBY155" s="22"/>
      <c r="QBZ155" s="3"/>
      <c r="QCA155" s="5"/>
      <c r="QCB155" s="5"/>
      <c r="QCC155" s="8"/>
      <c r="QCD155" s="10"/>
      <c r="QCE155" s="68"/>
      <c r="QCF155" s="20"/>
      <c r="QCG155" s="57"/>
      <c r="QCH155" s="21"/>
      <c r="QCI155" s="22"/>
      <c r="QCJ155" s="3"/>
      <c r="QCK155" s="5"/>
      <c r="QCL155" s="5"/>
      <c r="QCM155" s="8"/>
      <c r="QCN155" s="10"/>
      <c r="QCO155" s="68"/>
      <c r="QCP155" s="20"/>
      <c r="QCQ155" s="57"/>
      <c r="QCR155" s="21"/>
      <c r="QCS155" s="22"/>
      <c r="QCT155" s="3"/>
      <c r="QCU155" s="5"/>
      <c r="QCV155" s="5"/>
      <c r="QCW155" s="8"/>
      <c r="QCX155" s="10"/>
      <c r="QCY155" s="68"/>
      <c r="QCZ155" s="20"/>
      <c r="QDA155" s="57"/>
      <c r="QDB155" s="21"/>
      <c r="QDC155" s="22"/>
      <c r="QDD155" s="3"/>
      <c r="QDE155" s="5"/>
      <c r="QDF155" s="5"/>
      <c r="QDG155" s="8"/>
      <c r="QDH155" s="10"/>
      <c r="QDI155" s="68"/>
      <c r="QDJ155" s="20"/>
      <c r="QDK155" s="57"/>
      <c r="QDL155" s="21"/>
      <c r="QDM155" s="22"/>
      <c r="QDN155" s="3"/>
      <c r="QDO155" s="5"/>
      <c r="QDP155" s="5"/>
      <c r="QDQ155" s="8"/>
      <c r="QDR155" s="10"/>
      <c r="QDS155" s="68"/>
      <c r="QDT155" s="20"/>
      <c r="QDU155" s="57"/>
      <c r="QDV155" s="21"/>
      <c r="QDW155" s="22"/>
      <c r="QDX155" s="3"/>
      <c r="QDY155" s="5"/>
      <c r="QDZ155" s="5"/>
      <c r="QEA155" s="8"/>
      <c r="QEB155" s="10"/>
      <c r="QEC155" s="68"/>
      <c r="QED155" s="20"/>
      <c r="QEE155" s="57"/>
      <c r="QEF155" s="21"/>
      <c r="QEG155" s="22"/>
      <c r="QEH155" s="3"/>
      <c r="QEI155" s="5"/>
      <c r="QEJ155" s="5"/>
      <c r="QEK155" s="8"/>
      <c r="QEL155" s="10"/>
      <c r="QEM155" s="68"/>
      <c r="QEN155" s="20"/>
      <c r="QEO155" s="57"/>
      <c r="QEP155" s="21"/>
      <c r="QEQ155" s="22"/>
      <c r="QER155" s="3"/>
      <c r="QES155" s="5"/>
      <c r="QET155" s="5"/>
      <c r="QEU155" s="8"/>
      <c r="QEV155" s="10"/>
      <c r="QEW155" s="68"/>
      <c r="QEX155" s="20"/>
      <c r="QEY155" s="57"/>
      <c r="QEZ155" s="21"/>
      <c r="QFA155" s="22"/>
      <c r="QFB155" s="3"/>
      <c r="QFC155" s="5"/>
      <c r="QFD155" s="5"/>
      <c r="QFE155" s="8"/>
      <c r="QFF155" s="10"/>
      <c r="QFG155" s="68"/>
      <c r="QFH155" s="20"/>
      <c r="QFI155" s="57"/>
      <c r="QFJ155" s="21"/>
      <c r="QFK155" s="22"/>
      <c r="QFL155" s="3"/>
      <c r="QFM155" s="5"/>
      <c r="QFN155" s="5"/>
      <c r="QFO155" s="8"/>
      <c r="QFP155" s="10"/>
      <c r="QFQ155" s="68"/>
      <c r="QFR155" s="20"/>
      <c r="QFS155" s="57"/>
      <c r="QFT155" s="21"/>
      <c r="QFU155" s="22"/>
      <c r="QFV155" s="3"/>
      <c r="QFW155" s="5"/>
      <c r="QFX155" s="5"/>
      <c r="QFY155" s="8"/>
      <c r="QFZ155" s="10"/>
      <c r="QGA155" s="68"/>
      <c r="QGB155" s="20"/>
      <c r="QGC155" s="57"/>
      <c r="QGD155" s="21"/>
      <c r="QGE155" s="22"/>
      <c r="QGF155" s="3"/>
      <c r="QGG155" s="5"/>
      <c r="QGH155" s="5"/>
      <c r="QGI155" s="8"/>
      <c r="QGJ155" s="10"/>
      <c r="QGK155" s="68"/>
      <c r="QGL155" s="20"/>
      <c r="QGM155" s="57"/>
      <c r="QGN155" s="21"/>
      <c r="QGO155" s="22"/>
      <c r="QGP155" s="3"/>
      <c r="QGQ155" s="5"/>
      <c r="QGR155" s="5"/>
      <c r="QGS155" s="8"/>
      <c r="QGT155" s="10"/>
      <c r="QGU155" s="68"/>
      <c r="QGV155" s="20"/>
      <c r="QGW155" s="57"/>
      <c r="QGX155" s="21"/>
      <c r="QGY155" s="22"/>
      <c r="QGZ155" s="3"/>
      <c r="QHA155" s="5"/>
      <c r="QHB155" s="5"/>
      <c r="QHC155" s="8"/>
      <c r="QHD155" s="10"/>
      <c r="QHE155" s="68"/>
      <c r="QHF155" s="20"/>
      <c r="QHG155" s="57"/>
      <c r="QHH155" s="21"/>
      <c r="QHI155" s="22"/>
      <c r="QHJ155" s="3"/>
      <c r="QHK155" s="5"/>
      <c r="QHL155" s="5"/>
      <c r="QHM155" s="8"/>
      <c r="QHN155" s="10"/>
      <c r="QHO155" s="68"/>
      <c r="QHP155" s="20"/>
      <c r="QHQ155" s="57"/>
      <c r="QHR155" s="21"/>
      <c r="QHS155" s="22"/>
      <c r="QHT155" s="3"/>
      <c r="QHU155" s="5"/>
      <c r="QHV155" s="5"/>
      <c r="QHW155" s="8"/>
      <c r="QHX155" s="10"/>
      <c r="QHY155" s="68"/>
      <c r="QHZ155" s="20"/>
      <c r="QIA155" s="57"/>
      <c r="QIB155" s="21"/>
      <c r="QIC155" s="22"/>
      <c r="QID155" s="3"/>
      <c r="QIE155" s="5"/>
      <c r="QIF155" s="5"/>
      <c r="QIG155" s="8"/>
      <c r="QIH155" s="10"/>
      <c r="QII155" s="68"/>
      <c r="QIJ155" s="20"/>
      <c r="QIK155" s="57"/>
      <c r="QIL155" s="21"/>
      <c r="QIM155" s="22"/>
      <c r="QIN155" s="3"/>
      <c r="QIO155" s="5"/>
      <c r="QIP155" s="5"/>
      <c r="QIQ155" s="8"/>
      <c r="QIR155" s="10"/>
      <c r="QIS155" s="68"/>
      <c r="QIT155" s="20"/>
      <c r="QIU155" s="57"/>
      <c r="QIV155" s="21"/>
      <c r="QIW155" s="22"/>
      <c r="QIX155" s="3"/>
      <c r="QIY155" s="5"/>
      <c r="QIZ155" s="5"/>
      <c r="QJA155" s="8"/>
      <c r="QJB155" s="10"/>
      <c r="QJC155" s="68"/>
      <c r="QJD155" s="20"/>
      <c r="QJE155" s="57"/>
      <c r="QJF155" s="21"/>
      <c r="QJG155" s="22"/>
      <c r="QJH155" s="3"/>
      <c r="QJI155" s="5"/>
      <c r="QJJ155" s="5"/>
      <c r="QJK155" s="8"/>
      <c r="QJL155" s="10"/>
      <c r="QJM155" s="68"/>
      <c r="QJN155" s="20"/>
      <c r="QJO155" s="57"/>
      <c r="QJP155" s="21"/>
      <c r="QJQ155" s="22"/>
      <c r="QJR155" s="3"/>
      <c r="QJS155" s="5"/>
      <c r="QJT155" s="5"/>
      <c r="QJU155" s="8"/>
      <c r="QJV155" s="10"/>
      <c r="QJW155" s="68"/>
      <c r="QJX155" s="20"/>
      <c r="QJY155" s="57"/>
      <c r="QJZ155" s="21"/>
      <c r="QKA155" s="22"/>
      <c r="QKB155" s="3"/>
      <c r="QKC155" s="5"/>
      <c r="QKD155" s="5"/>
      <c r="QKE155" s="8"/>
      <c r="QKF155" s="10"/>
      <c r="QKG155" s="68"/>
      <c r="QKH155" s="20"/>
      <c r="QKI155" s="57"/>
      <c r="QKJ155" s="21"/>
      <c r="QKK155" s="22"/>
      <c r="QKL155" s="3"/>
      <c r="QKM155" s="5"/>
      <c r="QKN155" s="5"/>
      <c r="QKO155" s="8"/>
      <c r="QKP155" s="10"/>
      <c r="QKQ155" s="68"/>
      <c r="QKR155" s="20"/>
      <c r="QKS155" s="57"/>
      <c r="QKT155" s="21"/>
      <c r="QKU155" s="22"/>
      <c r="QKV155" s="3"/>
      <c r="QKW155" s="5"/>
      <c r="QKX155" s="5"/>
      <c r="QKY155" s="8"/>
      <c r="QKZ155" s="10"/>
      <c r="QLA155" s="68"/>
      <c r="QLB155" s="20"/>
      <c r="QLC155" s="57"/>
      <c r="QLD155" s="21"/>
      <c r="QLE155" s="22"/>
      <c r="QLF155" s="3"/>
      <c r="QLG155" s="5"/>
      <c r="QLH155" s="5"/>
      <c r="QLI155" s="8"/>
      <c r="QLJ155" s="10"/>
      <c r="QLK155" s="68"/>
      <c r="QLL155" s="20"/>
      <c r="QLM155" s="57"/>
      <c r="QLN155" s="21"/>
      <c r="QLO155" s="22"/>
      <c r="QLP155" s="3"/>
      <c r="QLQ155" s="5"/>
      <c r="QLR155" s="5"/>
      <c r="QLS155" s="8"/>
      <c r="QLT155" s="10"/>
      <c r="QLU155" s="68"/>
      <c r="QLV155" s="20"/>
      <c r="QLW155" s="57"/>
      <c r="QLX155" s="21"/>
      <c r="QLY155" s="22"/>
      <c r="QLZ155" s="3"/>
      <c r="QMA155" s="5"/>
      <c r="QMB155" s="5"/>
      <c r="QMC155" s="8"/>
      <c r="QMD155" s="10"/>
      <c r="QME155" s="68"/>
      <c r="QMF155" s="20"/>
      <c r="QMG155" s="57"/>
      <c r="QMH155" s="21"/>
      <c r="QMI155" s="22"/>
      <c r="QMJ155" s="3"/>
      <c r="QMK155" s="5"/>
      <c r="QML155" s="5"/>
      <c r="QMM155" s="8"/>
      <c r="QMN155" s="10"/>
      <c r="QMO155" s="68"/>
      <c r="QMP155" s="20"/>
      <c r="QMQ155" s="57"/>
      <c r="QMR155" s="21"/>
      <c r="QMS155" s="22"/>
      <c r="QMT155" s="3"/>
      <c r="QMU155" s="5"/>
      <c r="QMV155" s="5"/>
      <c r="QMW155" s="8"/>
      <c r="QMX155" s="10"/>
      <c r="QMY155" s="68"/>
      <c r="QMZ155" s="20"/>
      <c r="QNA155" s="57"/>
      <c r="QNB155" s="21"/>
      <c r="QNC155" s="22"/>
      <c r="QND155" s="3"/>
      <c r="QNE155" s="5"/>
      <c r="QNF155" s="5"/>
      <c r="QNG155" s="8"/>
      <c r="QNH155" s="10"/>
      <c r="QNI155" s="68"/>
      <c r="QNJ155" s="20"/>
      <c r="QNK155" s="57"/>
      <c r="QNL155" s="21"/>
      <c r="QNM155" s="22"/>
      <c r="QNN155" s="3"/>
      <c r="QNO155" s="5"/>
      <c r="QNP155" s="5"/>
      <c r="QNQ155" s="8"/>
      <c r="QNR155" s="10"/>
      <c r="QNS155" s="68"/>
      <c r="QNT155" s="20"/>
      <c r="QNU155" s="57"/>
      <c r="QNV155" s="21"/>
      <c r="QNW155" s="22"/>
      <c r="QNX155" s="3"/>
      <c r="QNY155" s="5"/>
      <c r="QNZ155" s="5"/>
      <c r="QOA155" s="8"/>
      <c r="QOB155" s="10"/>
      <c r="QOC155" s="68"/>
      <c r="QOD155" s="20"/>
      <c r="QOE155" s="57"/>
      <c r="QOF155" s="21"/>
      <c r="QOG155" s="22"/>
      <c r="QOH155" s="3"/>
      <c r="QOI155" s="5"/>
      <c r="QOJ155" s="5"/>
      <c r="QOK155" s="8"/>
      <c r="QOL155" s="10"/>
      <c r="QOM155" s="68"/>
      <c r="QON155" s="20"/>
      <c r="QOO155" s="57"/>
      <c r="QOP155" s="21"/>
      <c r="QOQ155" s="22"/>
      <c r="QOR155" s="3"/>
      <c r="QOS155" s="5"/>
      <c r="QOT155" s="5"/>
      <c r="QOU155" s="8"/>
      <c r="QOV155" s="10"/>
      <c r="QOW155" s="68"/>
      <c r="QOX155" s="20"/>
      <c r="QOY155" s="57"/>
      <c r="QOZ155" s="21"/>
      <c r="QPA155" s="22"/>
      <c r="QPB155" s="3"/>
      <c r="QPC155" s="5"/>
      <c r="QPD155" s="5"/>
      <c r="QPE155" s="8"/>
      <c r="QPF155" s="10"/>
      <c r="QPG155" s="68"/>
      <c r="QPH155" s="20"/>
      <c r="QPI155" s="57"/>
      <c r="QPJ155" s="21"/>
      <c r="QPK155" s="22"/>
      <c r="QPL155" s="3"/>
      <c r="QPM155" s="5"/>
      <c r="QPN155" s="5"/>
      <c r="QPO155" s="8"/>
      <c r="QPP155" s="10"/>
      <c r="QPQ155" s="68"/>
      <c r="QPR155" s="20"/>
      <c r="QPS155" s="57"/>
      <c r="QPT155" s="21"/>
      <c r="QPU155" s="22"/>
      <c r="QPV155" s="3"/>
      <c r="QPW155" s="5"/>
      <c r="QPX155" s="5"/>
      <c r="QPY155" s="8"/>
      <c r="QPZ155" s="10"/>
      <c r="QQA155" s="68"/>
      <c r="QQB155" s="20"/>
      <c r="QQC155" s="57"/>
      <c r="QQD155" s="21"/>
      <c r="QQE155" s="22"/>
      <c r="QQF155" s="3"/>
      <c r="QQG155" s="5"/>
      <c r="QQH155" s="5"/>
      <c r="QQI155" s="8"/>
      <c r="QQJ155" s="10"/>
      <c r="QQK155" s="68"/>
      <c r="QQL155" s="20"/>
      <c r="QQM155" s="57"/>
      <c r="QQN155" s="21"/>
      <c r="QQO155" s="22"/>
      <c r="QQP155" s="3"/>
      <c r="QQQ155" s="5"/>
      <c r="QQR155" s="5"/>
      <c r="QQS155" s="8"/>
      <c r="QQT155" s="10"/>
      <c r="QQU155" s="68"/>
      <c r="QQV155" s="20"/>
      <c r="QQW155" s="57"/>
      <c r="QQX155" s="21"/>
      <c r="QQY155" s="22"/>
      <c r="QQZ155" s="3"/>
      <c r="QRA155" s="5"/>
      <c r="QRB155" s="5"/>
      <c r="QRC155" s="8"/>
      <c r="QRD155" s="10"/>
      <c r="QRE155" s="68"/>
      <c r="QRF155" s="20"/>
      <c r="QRG155" s="57"/>
      <c r="QRH155" s="21"/>
      <c r="QRI155" s="22"/>
      <c r="QRJ155" s="3"/>
      <c r="QRK155" s="5"/>
      <c r="QRL155" s="5"/>
      <c r="QRM155" s="8"/>
      <c r="QRN155" s="10"/>
      <c r="QRO155" s="68"/>
      <c r="QRP155" s="20"/>
      <c r="QRQ155" s="57"/>
      <c r="QRR155" s="21"/>
      <c r="QRS155" s="22"/>
      <c r="QRT155" s="3"/>
      <c r="QRU155" s="5"/>
      <c r="QRV155" s="5"/>
      <c r="QRW155" s="8"/>
      <c r="QRX155" s="10"/>
      <c r="QRY155" s="68"/>
      <c r="QRZ155" s="20"/>
      <c r="QSA155" s="57"/>
      <c r="QSB155" s="21"/>
      <c r="QSC155" s="22"/>
      <c r="QSD155" s="3"/>
      <c r="QSE155" s="5"/>
      <c r="QSF155" s="5"/>
      <c r="QSG155" s="8"/>
      <c r="QSH155" s="10"/>
      <c r="QSI155" s="68"/>
      <c r="QSJ155" s="20"/>
      <c r="QSK155" s="57"/>
      <c r="QSL155" s="21"/>
      <c r="QSM155" s="22"/>
      <c r="QSN155" s="3"/>
      <c r="QSO155" s="5"/>
      <c r="QSP155" s="5"/>
      <c r="QSQ155" s="8"/>
      <c r="QSR155" s="10"/>
      <c r="QSS155" s="68"/>
      <c r="QST155" s="20"/>
      <c r="QSU155" s="57"/>
      <c r="QSV155" s="21"/>
      <c r="QSW155" s="22"/>
      <c r="QSX155" s="3"/>
      <c r="QSY155" s="5"/>
      <c r="QSZ155" s="5"/>
      <c r="QTA155" s="8"/>
      <c r="QTB155" s="10"/>
      <c r="QTC155" s="68"/>
      <c r="QTD155" s="20"/>
      <c r="QTE155" s="57"/>
      <c r="QTF155" s="21"/>
      <c r="QTG155" s="22"/>
      <c r="QTH155" s="3"/>
      <c r="QTI155" s="5"/>
      <c r="QTJ155" s="5"/>
      <c r="QTK155" s="8"/>
      <c r="QTL155" s="10"/>
      <c r="QTM155" s="68"/>
      <c r="QTN155" s="20"/>
      <c r="QTO155" s="57"/>
      <c r="QTP155" s="21"/>
      <c r="QTQ155" s="22"/>
      <c r="QTR155" s="3"/>
      <c r="QTS155" s="5"/>
      <c r="QTT155" s="5"/>
      <c r="QTU155" s="8"/>
      <c r="QTV155" s="10"/>
      <c r="QTW155" s="68"/>
      <c r="QTX155" s="20"/>
      <c r="QTY155" s="57"/>
      <c r="QTZ155" s="21"/>
      <c r="QUA155" s="22"/>
      <c r="QUB155" s="3"/>
      <c r="QUC155" s="5"/>
      <c r="QUD155" s="5"/>
      <c r="QUE155" s="8"/>
      <c r="QUF155" s="10"/>
      <c r="QUG155" s="68"/>
      <c r="QUH155" s="20"/>
      <c r="QUI155" s="57"/>
      <c r="QUJ155" s="21"/>
      <c r="QUK155" s="22"/>
      <c r="QUL155" s="3"/>
      <c r="QUM155" s="5"/>
      <c r="QUN155" s="5"/>
      <c r="QUO155" s="8"/>
      <c r="QUP155" s="10"/>
      <c r="QUQ155" s="68"/>
      <c r="QUR155" s="20"/>
      <c r="QUS155" s="57"/>
      <c r="QUT155" s="21"/>
      <c r="QUU155" s="22"/>
      <c r="QUV155" s="3"/>
      <c r="QUW155" s="5"/>
      <c r="QUX155" s="5"/>
      <c r="QUY155" s="8"/>
      <c r="QUZ155" s="10"/>
      <c r="QVA155" s="68"/>
      <c r="QVB155" s="20"/>
      <c r="QVC155" s="57"/>
      <c r="QVD155" s="21"/>
      <c r="QVE155" s="22"/>
      <c r="QVF155" s="3"/>
      <c r="QVG155" s="5"/>
      <c r="QVH155" s="5"/>
      <c r="QVI155" s="8"/>
      <c r="QVJ155" s="10"/>
      <c r="QVK155" s="68"/>
      <c r="QVL155" s="20"/>
      <c r="QVM155" s="57"/>
      <c r="QVN155" s="21"/>
      <c r="QVO155" s="22"/>
      <c r="QVP155" s="3"/>
      <c r="QVQ155" s="5"/>
      <c r="QVR155" s="5"/>
      <c r="QVS155" s="8"/>
      <c r="QVT155" s="10"/>
      <c r="QVU155" s="68"/>
      <c r="QVV155" s="20"/>
      <c r="QVW155" s="57"/>
      <c r="QVX155" s="21"/>
      <c r="QVY155" s="22"/>
      <c r="QVZ155" s="3"/>
      <c r="QWA155" s="5"/>
      <c r="QWB155" s="5"/>
      <c r="QWC155" s="8"/>
      <c r="QWD155" s="10"/>
      <c r="QWE155" s="68"/>
      <c r="QWF155" s="20"/>
      <c r="QWG155" s="57"/>
      <c r="QWH155" s="21"/>
      <c r="QWI155" s="22"/>
      <c r="QWJ155" s="3"/>
      <c r="QWK155" s="5"/>
      <c r="QWL155" s="5"/>
      <c r="QWM155" s="8"/>
      <c r="QWN155" s="10"/>
      <c r="QWO155" s="68"/>
      <c r="QWP155" s="20"/>
      <c r="QWQ155" s="57"/>
      <c r="QWR155" s="21"/>
      <c r="QWS155" s="22"/>
      <c r="QWT155" s="3"/>
      <c r="QWU155" s="5"/>
      <c r="QWV155" s="5"/>
      <c r="QWW155" s="8"/>
      <c r="QWX155" s="10"/>
      <c r="QWY155" s="68"/>
      <c r="QWZ155" s="20"/>
      <c r="QXA155" s="57"/>
      <c r="QXB155" s="21"/>
      <c r="QXC155" s="22"/>
      <c r="QXD155" s="3"/>
      <c r="QXE155" s="5"/>
      <c r="QXF155" s="5"/>
      <c r="QXG155" s="8"/>
      <c r="QXH155" s="10"/>
      <c r="QXI155" s="68"/>
      <c r="QXJ155" s="20"/>
      <c r="QXK155" s="57"/>
      <c r="QXL155" s="21"/>
      <c r="QXM155" s="22"/>
      <c r="QXN155" s="3"/>
      <c r="QXO155" s="5"/>
      <c r="QXP155" s="5"/>
      <c r="QXQ155" s="8"/>
      <c r="QXR155" s="10"/>
      <c r="QXS155" s="68"/>
      <c r="QXT155" s="20"/>
      <c r="QXU155" s="57"/>
      <c r="QXV155" s="21"/>
      <c r="QXW155" s="22"/>
      <c r="QXX155" s="3"/>
      <c r="QXY155" s="5"/>
      <c r="QXZ155" s="5"/>
      <c r="QYA155" s="8"/>
      <c r="QYB155" s="10"/>
      <c r="QYC155" s="68"/>
      <c r="QYD155" s="20"/>
      <c r="QYE155" s="57"/>
      <c r="QYF155" s="21"/>
      <c r="QYG155" s="22"/>
      <c r="QYH155" s="3"/>
      <c r="QYI155" s="5"/>
      <c r="QYJ155" s="5"/>
      <c r="QYK155" s="8"/>
      <c r="QYL155" s="10"/>
      <c r="QYM155" s="68"/>
      <c r="QYN155" s="20"/>
      <c r="QYO155" s="57"/>
      <c r="QYP155" s="21"/>
      <c r="QYQ155" s="22"/>
      <c r="QYR155" s="3"/>
      <c r="QYS155" s="5"/>
      <c r="QYT155" s="5"/>
      <c r="QYU155" s="8"/>
      <c r="QYV155" s="10"/>
      <c r="QYW155" s="68"/>
      <c r="QYX155" s="20"/>
      <c r="QYY155" s="57"/>
      <c r="QYZ155" s="21"/>
      <c r="QZA155" s="22"/>
      <c r="QZB155" s="3"/>
      <c r="QZC155" s="5"/>
      <c r="QZD155" s="5"/>
      <c r="QZE155" s="8"/>
      <c r="QZF155" s="10"/>
      <c r="QZG155" s="68"/>
      <c r="QZH155" s="20"/>
      <c r="QZI155" s="57"/>
      <c r="QZJ155" s="21"/>
      <c r="QZK155" s="22"/>
      <c r="QZL155" s="3"/>
      <c r="QZM155" s="5"/>
      <c r="QZN155" s="5"/>
      <c r="QZO155" s="8"/>
      <c r="QZP155" s="10"/>
      <c r="QZQ155" s="68"/>
      <c r="QZR155" s="20"/>
      <c r="QZS155" s="57"/>
      <c r="QZT155" s="21"/>
      <c r="QZU155" s="22"/>
      <c r="QZV155" s="3"/>
      <c r="QZW155" s="5"/>
      <c r="QZX155" s="5"/>
      <c r="QZY155" s="8"/>
      <c r="QZZ155" s="10"/>
      <c r="RAA155" s="68"/>
      <c r="RAB155" s="20"/>
      <c r="RAC155" s="57"/>
      <c r="RAD155" s="21"/>
      <c r="RAE155" s="22"/>
      <c r="RAF155" s="3"/>
      <c r="RAG155" s="5"/>
      <c r="RAH155" s="5"/>
      <c r="RAI155" s="8"/>
      <c r="RAJ155" s="10"/>
      <c r="RAK155" s="68"/>
      <c r="RAL155" s="20"/>
      <c r="RAM155" s="57"/>
      <c r="RAN155" s="21"/>
      <c r="RAO155" s="22"/>
      <c r="RAP155" s="3"/>
      <c r="RAQ155" s="5"/>
      <c r="RAR155" s="5"/>
      <c r="RAS155" s="8"/>
      <c r="RAT155" s="10"/>
      <c r="RAU155" s="68"/>
      <c r="RAV155" s="20"/>
      <c r="RAW155" s="57"/>
      <c r="RAX155" s="21"/>
      <c r="RAY155" s="22"/>
      <c r="RAZ155" s="3"/>
      <c r="RBA155" s="5"/>
      <c r="RBB155" s="5"/>
      <c r="RBC155" s="8"/>
      <c r="RBD155" s="10"/>
      <c r="RBE155" s="68"/>
      <c r="RBF155" s="20"/>
      <c r="RBG155" s="57"/>
      <c r="RBH155" s="21"/>
      <c r="RBI155" s="22"/>
      <c r="RBJ155" s="3"/>
      <c r="RBK155" s="5"/>
      <c r="RBL155" s="5"/>
      <c r="RBM155" s="8"/>
      <c r="RBN155" s="10"/>
      <c r="RBO155" s="68"/>
      <c r="RBP155" s="20"/>
      <c r="RBQ155" s="57"/>
      <c r="RBR155" s="21"/>
      <c r="RBS155" s="22"/>
      <c r="RBT155" s="3"/>
      <c r="RBU155" s="5"/>
      <c r="RBV155" s="5"/>
      <c r="RBW155" s="8"/>
      <c r="RBX155" s="10"/>
      <c r="RBY155" s="68"/>
      <c r="RBZ155" s="20"/>
      <c r="RCA155" s="57"/>
      <c r="RCB155" s="21"/>
      <c r="RCC155" s="22"/>
      <c r="RCD155" s="3"/>
      <c r="RCE155" s="5"/>
      <c r="RCF155" s="5"/>
      <c r="RCG155" s="8"/>
      <c r="RCH155" s="10"/>
      <c r="RCI155" s="68"/>
      <c r="RCJ155" s="20"/>
      <c r="RCK155" s="57"/>
      <c r="RCL155" s="21"/>
      <c r="RCM155" s="22"/>
      <c r="RCN155" s="3"/>
      <c r="RCO155" s="5"/>
      <c r="RCP155" s="5"/>
      <c r="RCQ155" s="8"/>
      <c r="RCR155" s="10"/>
      <c r="RCS155" s="68"/>
      <c r="RCT155" s="20"/>
      <c r="RCU155" s="57"/>
      <c r="RCV155" s="21"/>
      <c r="RCW155" s="22"/>
      <c r="RCX155" s="3"/>
      <c r="RCY155" s="5"/>
      <c r="RCZ155" s="5"/>
      <c r="RDA155" s="8"/>
      <c r="RDB155" s="10"/>
      <c r="RDC155" s="68"/>
      <c r="RDD155" s="20"/>
      <c r="RDE155" s="57"/>
      <c r="RDF155" s="21"/>
      <c r="RDG155" s="22"/>
      <c r="RDH155" s="3"/>
      <c r="RDI155" s="5"/>
      <c r="RDJ155" s="5"/>
      <c r="RDK155" s="8"/>
      <c r="RDL155" s="10"/>
      <c r="RDM155" s="68"/>
      <c r="RDN155" s="20"/>
      <c r="RDO155" s="57"/>
      <c r="RDP155" s="21"/>
      <c r="RDQ155" s="22"/>
      <c r="RDR155" s="3"/>
      <c r="RDS155" s="5"/>
      <c r="RDT155" s="5"/>
      <c r="RDU155" s="8"/>
      <c r="RDV155" s="10"/>
      <c r="RDW155" s="68"/>
      <c r="RDX155" s="20"/>
      <c r="RDY155" s="57"/>
      <c r="RDZ155" s="21"/>
      <c r="REA155" s="22"/>
      <c r="REB155" s="3"/>
      <c r="REC155" s="5"/>
      <c r="RED155" s="5"/>
      <c r="REE155" s="8"/>
      <c r="REF155" s="10"/>
      <c r="REG155" s="68"/>
      <c r="REH155" s="20"/>
      <c r="REI155" s="57"/>
      <c r="REJ155" s="21"/>
      <c r="REK155" s="22"/>
      <c r="REL155" s="3"/>
      <c r="REM155" s="5"/>
      <c r="REN155" s="5"/>
      <c r="REO155" s="8"/>
      <c r="REP155" s="10"/>
      <c r="REQ155" s="68"/>
      <c r="RER155" s="20"/>
      <c r="RES155" s="57"/>
      <c r="RET155" s="21"/>
      <c r="REU155" s="22"/>
      <c r="REV155" s="3"/>
      <c r="REW155" s="5"/>
      <c r="REX155" s="5"/>
      <c r="REY155" s="8"/>
      <c r="REZ155" s="10"/>
      <c r="RFA155" s="68"/>
      <c r="RFB155" s="20"/>
      <c r="RFC155" s="57"/>
      <c r="RFD155" s="21"/>
      <c r="RFE155" s="22"/>
      <c r="RFF155" s="3"/>
      <c r="RFG155" s="5"/>
      <c r="RFH155" s="5"/>
      <c r="RFI155" s="8"/>
      <c r="RFJ155" s="10"/>
      <c r="RFK155" s="68"/>
      <c r="RFL155" s="20"/>
      <c r="RFM155" s="57"/>
      <c r="RFN155" s="21"/>
      <c r="RFO155" s="22"/>
      <c r="RFP155" s="3"/>
      <c r="RFQ155" s="5"/>
      <c r="RFR155" s="5"/>
      <c r="RFS155" s="8"/>
      <c r="RFT155" s="10"/>
      <c r="RFU155" s="68"/>
      <c r="RFV155" s="20"/>
      <c r="RFW155" s="57"/>
      <c r="RFX155" s="21"/>
      <c r="RFY155" s="22"/>
      <c r="RFZ155" s="3"/>
      <c r="RGA155" s="5"/>
      <c r="RGB155" s="5"/>
      <c r="RGC155" s="8"/>
      <c r="RGD155" s="10"/>
      <c r="RGE155" s="68"/>
      <c r="RGF155" s="20"/>
      <c r="RGG155" s="57"/>
      <c r="RGH155" s="21"/>
      <c r="RGI155" s="22"/>
      <c r="RGJ155" s="3"/>
      <c r="RGK155" s="5"/>
      <c r="RGL155" s="5"/>
      <c r="RGM155" s="8"/>
      <c r="RGN155" s="10"/>
      <c r="RGO155" s="68"/>
      <c r="RGP155" s="20"/>
      <c r="RGQ155" s="57"/>
      <c r="RGR155" s="21"/>
      <c r="RGS155" s="22"/>
      <c r="RGT155" s="3"/>
      <c r="RGU155" s="5"/>
      <c r="RGV155" s="5"/>
      <c r="RGW155" s="8"/>
      <c r="RGX155" s="10"/>
      <c r="RGY155" s="68"/>
      <c r="RGZ155" s="20"/>
      <c r="RHA155" s="57"/>
      <c r="RHB155" s="21"/>
      <c r="RHC155" s="22"/>
      <c r="RHD155" s="3"/>
      <c r="RHE155" s="5"/>
      <c r="RHF155" s="5"/>
      <c r="RHG155" s="8"/>
      <c r="RHH155" s="10"/>
      <c r="RHI155" s="68"/>
      <c r="RHJ155" s="20"/>
      <c r="RHK155" s="57"/>
      <c r="RHL155" s="21"/>
      <c r="RHM155" s="22"/>
      <c r="RHN155" s="3"/>
      <c r="RHO155" s="5"/>
      <c r="RHP155" s="5"/>
      <c r="RHQ155" s="8"/>
      <c r="RHR155" s="10"/>
      <c r="RHS155" s="68"/>
      <c r="RHT155" s="20"/>
      <c r="RHU155" s="57"/>
      <c r="RHV155" s="21"/>
      <c r="RHW155" s="22"/>
      <c r="RHX155" s="3"/>
      <c r="RHY155" s="5"/>
      <c r="RHZ155" s="5"/>
      <c r="RIA155" s="8"/>
      <c r="RIB155" s="10"/>
      <c r="RIC155" s="68"/>
      <c r="RID155" s="20"/>
      <c r="RIE155" s="57"/>
      <c r="RIF155" s="21"/>
      <c r="RIG155" s="22"/>
      <c r="RIH155" s="3"/>
      <c r="RII155" s="5"/>
      <c r="RIJ155" s="5"/>
      <c r="RIK155" s="8"/>
      <c r="RIL155" s="10"/>
      <c r="RIM155" s="68"/>
      <c r="RIN155" s="20"/>
      <c r="RIO155" s="57"/>
      <c r="RIP155" s="21"/>
      <c r="RIQ155" s="22"/>
      <c r="RIR155" s="3"/>
      <c r="RIS155" s="5"/>
      <c r="RIT155" s="5"/>
      <c r="RIU155" s="8"/>
      <c r="RIV155" s="10"/>
      <c r="RIW155" s="68"/>
      <c r="RIX155" s="20"/>
      <c r="RIY155" s="57"/>
      <c r="RIZ155" s="21"/>
      <c r="RJA155" s="22"/>
      <c r="RJB155" s="3"/>
      <c r="RJC155" s="5"/>
      <c r="RJD155" s="5"/>
      <c r="RJE155" s="8"/>
      <c r="RJF155" s="10"/>
      <c r="RJG155" s="68"/>
      <c r="RJH155" s="20"/>
      <c r="RJI155" s="57"/>
      <c r="RJJ155" s="21"/>
      <c r="RJK155" s="22"/>
      <c r="RJL155" s="3"/>
      <c r="RJM155" s="5"/>
      <c r="RJN155" s="5"/>
      <c r="RJO155" s="8"/>
      <c r="RJP155" s="10"/>
      <c r="RJQ155" s="68"/>
      <c r="RJR155" s="20"/>
      <c r="RJS155" s="57"/>
      <c r="RJT155" s="21"/>
      <c r="RJU155" s="22"/>
      <c r="RJV155" s="3"/>
      <c r="RJW155" s="5"/>
      <c r="RJX155" s="5"/>
      <c r="RJY155" s="8"/>
      <c r="RJZ155" s="10"/>
      <c r="RKA155" s="68"/>
      <c r="RKB155" s="20"/>
      <c r="RKC155" s="57"/>
      <c r="RKD155" s="21"/>
      <c r="RKE155" s="22"/>
      <c r="RKF155" s="3"/>
      <c r="RKG155" s="5"/>
      <c r="RKH155" s="5"/>
      <c r="RKI155" s="8"/>
      <c r="RKJ155" s="10"/>
      <c r="RKK155" s="68"/>
      <c r="RKL155" s="20"/>
      <c r="RKM155" s="57"/>
      <c r="RKN155" s="21"/>
      <c r="RKO155" s="22"/>
      <c r="RKP155" s="3"/>
      <c r="RKQ155" s="5"/>
      <c r="RKR155" s="5"/>
      <c r="RKS155" s="8"/>
      <c r="RKT155" s="10"/>
      <c r="RKU155" s="68"/>
      <c r="RKV155" s="20"/>
      <c r="RKW155" s="57"/>
      <c r="RKX155" s="21"/>
      <c r="RKY155" s="22"/>
      <c r="RKZ155" s="3"/>
      <c r="RLA155" s="5"/>
      <c r="RLB155" s="5"/>
      <c r="RLC155" s="8"/>
      <c r="RLD155" s="10"/>
      <c r="RLE155" s="68"/>
      <c r="RLF155" s="20"/>
      <c r="RLG155" s="57"/>
      <c r="RLH155" s="21"/>
      <c r="RLI155" s="22"/>
      <c r="RLJ155" s="3"/>
      <c r="RLK155" s="5"/>
      <c r="RLL155" s="5"/>
      <c r="RLM155" s="8"/>
      <c r="RLN155" s="10"/>
      <c r="RLO155" s="68"/>
      <c r="RLP155" s="20"/>
      <c r="RLQ155" s="57"/>
      <c r="RLR155" s="21"/>
      <c r="RLS155" s="22"/>
      <c r="RLT155" s="3"/>
      <c r="RLU155" s="5"/>
      <c r="RLV155" s="5"/>
      <c r="RLW155" s="8"/>
      <c r="RLX155" s="10"/>
      <c r="RLY155" s="68"/>
      <c r="RLZ155" s="20"/>
      <c r="RMA155" s="57"/>
      <c r="RMB155" s="21"/>
      <c r="RMC155" s="22"/>
      <c r="RMD155" s="3"/>
      <c r="RME155" s="5"/>
      <c r="RMF155" s="5"/>
      <c r="RMG155" s="8"/>
      <c r="RMH155" s="10"/>
      <c r="RMI155" s="68"/>
      <c r="RMJ155" s="20"/>
      <c r="RMK155" s="57"/>
      <c r="RML155" s="21"/>
      <c r="RMM155" s="22"/>
      <c r="RMN155" s="3"/>
      <c r="RMO155" s="5"/>
      <c r="RMP155" s="5"/>
      <c r="RMQ155" s="8"/>
      <c r="RMR155" s="10"/>
      <c r="RMS155" s="68"/>
      <c r="RMT155" s="20"/>
      <c r="RMU155" s="57"/>
      <c r="RMV155" s="21"/>
      <c r="RMW155" s="22"/>
      <c r="RMX155" s="3"/>
      <c r="RMY155" s="5"/>
      <c r="RMZ155" s="5"/>
      <c r="RNA155" s="8"/>
      <c r="RNB155" s="10"/>
      <c r="RNC155" s="68"/>
      <c r="RND155" s="20"/>
      <c r="RNE155" s="57"/>
      <c r="RNF155" s="21"/>
      <c r="RNG155" s="22"/>
      <c r="RNH155" s="3"/>
      <c r="RNI155" s="5"/>
      <c r="RNJ155" s="5"/>
      <c r="RNK155" s="8"/>
      <c r="RNL155" s="10"/>
      <c r="RNM155" s="68"/>
      <c r="RNN155" s="20"/>
      <c r="RNO155" s="57"/>
      <c r="RNP155" s="21"/>
      <c r="RNQ155" s="22"/>
      <c r="RNR155" s="3"/>
      <c r="RNS155" s="5"/>
      <c r="RNT155" s="5"/>
      <c r="RNU155" s="8"/>
      <c r="RNV155" s="10"/>
      <c r="RNW155" s="68"/>
      <c r="RNX155" s="20"/>
      <c r="RNY155" s="57"/>
      <c r="RNZ155" s="21"/>
      <c r="ROA155" s="22"/>
      <c r="ROB155" s="3"/>
      <c r="ROC155" s="5"/>
      <c r="ROD155" s="5"/>
      <c r="ROE155" s="8"/>
      <c r="ROF155" s="10"/>
      <c r="ROG155" s="68"/>
      <c r="ROH155" s="20"/>
      <c r="ROI155" s="57"/>
      <c r="ROJ155" s="21"/>
      <c r="ROK155" s="22"/>
      <c r="ROL155" s="3"/>
      <c r="ROM155" s="5"/>
      <c r="RON155" s="5"/>
      <c r="ROO155" s="8"/>
      <c r="ROP155" s="10"/>
      <c r="ROQ155" s="68"/>
      <c r="ROR155" s="20"/>
      <c r="ROS155" s="57"/>
      <c r="ROT155" s="21"/>
      <c r="ROU155" s="22"/>
      <c r="ROV155" s="3"/>
      <c r="ROW155" s="5"/>
      <c r="ROX155" s="5"/>
      <c r="ROY155" s="8"/>
      <c r="ROZ155" s="10"/>
      <c r="RPA155" s="68"/>
      <c r="RPB155" s="20"/>
      <c r="RPC155" s="57"/>
      <c r="RPD155" s="21"/>
      <c r="RPE155" s="22"/>
      <c r="RPF155" s="3"/>
      <c r="RPG155" s="5"/>
      <c r="RPH155" s="5"/>
      <c r="RPI155" s="8"/>
      <c r="RPJ155" s="10"/>
      <c r="RPK155" s="68"/>
      <c r="RPL155" s="20"/>
      <c r="RPM155" s="57"/>
      <c r="RPN155" s="21"/>
      <c r="RPO155" s="22"/>
      <c r="RPP155" s="3"/>
      <c r="RPQ155" s="5"/>
      <c r="RPR155" s="5"/>
      <c r="RPS155" s="8"/>
      <c r="RPT155" s="10"/>
      <c r="RPU155" s="68"/>
      <c r="RPV155" s="20"/>
      <c r="RPW155" s="57"/>
      <c r="RPX155" s="21"/>
      <c r="RPY155" s="22"/>
      <c r="RPZ155" s="3"/>
      <c r="RQA155" s="5"/>
      <c r="RQB155" s="5"/>
      <c r="RQC155" s="8"/>
      <c r="RQD155" s="10"/>
      <c r="RQE155" s="68"/>
      <c r="RQF155" s="20"/>
      <c r="RQG155" s="57"/>
      <c r="RQH155" s="21"/>
      <c r="RQI155" s="22"/>
      <c r="RQJ155" s="3"/>
      <c r="RQK155" s="5"/>
      <c r="RQL155" s="5"/>
      <c r="RQM155" s="8"/>
      <c r="RQN155" s="10"/>
      <c r="RQO155" s="68"/>
      <c r="RQP155" s="20"/>
      <c r="RQQ155" s="57"/>
      <c r="RQR155" s="21"/>
      <c r="RQS155" s="22"/>
      <c r="RQT155" s="3"/>
      <c r="RQU155" s="5"/>
      <c r="RQV155" s="5"/>
      <c r="RQW155" s="8"/>
      <c r="RQX155" s="10"/>
      <c r="RQY155" s="68"/>
      <c r="RQZ155" s="20"/>
      <c r="RRA155" s="57"/>
      <c r="RRB155" s="21"/>
      <c r="RRC155" s="22"/>
      <c r="RRD155" s="3"/>
      <c r="RRE155" s="5"/>
      <c r="RRF155" s="5"/>
      <c r="RRG155" s="8"/>
      <c r="RRH155" s="10"/>
      <c r="RRI155" s="68"/>
      <c r="RRJ155" s="20"/>
      <c r="RRK155" s="57"/>
      <c r="RRL155" s="21"/>
      <c r="RRM155" s="22"/>
      <c r="RRN155" s="3"/>
      <c r="RRO155" s="5"/>
      <c r="RRP155" s="5"/>
      <c r="RRQ155" s="8"/>
      <c r="RRR155" s="10"/>
      <c r="RRS155" s="68"/>
      <c r="RRT155" s="20"/>
      <c r="RRU155" s="57"/>
      <c r="RRV155" s="21"/>
      <c r="RRW155" s="22"/>
      <c r="RRX155" s="3"/>
      <c r="RRY155" s="5"/>
      <c r="RRZ155" s="5"/>
      <c r="RSA155" s="8"/>
      <c r="RSB155" s="10"/>
      <c r="RSC155" s="68"/>
      <c r="RSD155" s="20"/>
      <c r="RSE155" s="57"/>
      <c r="RSF155" s="21"/>
      <c r="RSG155" s="22"/>
      <c r="RSH155" s="3"/>
      <c r="RSI155" s="5"/>
      <c r="RSJ155" s="5"/>
      <c r="RSK155" s="8"/>
      <c r="RSL155" s="10"/>
      <c r="RSM155" s="68"/>
      <c r="RSN155" s="20"/>
      <c r="RSO155" s="57"/>
      <c r="RSP155" s="21"/>
      <c r="RSQ155" s="22"/>
      <c r="RSR155" s="3"/>
      <c r="RSS155" s="5"/>
      <c r="RST155" s="5"/>
      <c r="RSU155" s="8"/>
      <c r="RSV155" s="10"/>
      <c r="RSW155" s="68"/>
      <c r="RSX155" s="20"/>
      <c r="RSY155" s="57"/>
      <c r="RSZ155" s="21"/>
      <c r="RTA155" s="22"/>
      <c r="RTB155" s="3"/>
      <c r="RTC155" s="5"/>
      <c r="RTD155" s="5"/>
      <c r="RTE155" s="8"/>
      <c r="RTF155" s="10"/>
      <c r="RTG155" s="68"/>
      <c r="RTH155" s="20"/>
      <c r="RTI155" s="57"/>
      <c r="RTJ155" s="21"/>
      <c r="RTK155" s="22"/>
      <c r="RTL155" s="3"/>
      <c r="RTM155" s="5"/>
      <c r="RTN155" s="5"/>
      <c r="RTO155" s="8"/>
      <c r="RTP155" s="10"/>
      <c r="RTQ155" s="68"/>
      <c r="RTR155" s="20"/>
      <c r="RTS155" s="57"/>
      <c r="RTT155" s="21"/>
      <c r="RTU155" s="22"/>
      <c r="RTV155" s="3"/>
      <c r="RTW155" s="5"/>
      <c r="RTX155" s="5"/>
      <c r="RTY155" s="8"/>
      <c r="RTZ155" s="10"/>
      <c r="RUA155" s="68"/>
      <c r="RUB155" s="20"/>
      <c r="RUC155" s="57"/>
      <c r="RUD155" s="21"/>
      <c r="RUE155" s="22"/>
      <c r="RUF155" s="3"/>
      <c r="RUG155" s="5"/>
      <c r="RUH155" s="5"/>
      <c r="RUI155" s="8"/>
      <c r="RUJ155" s="10"/>
      <c r="RUK155" s="68"/>
      <c r="RUL155" s="20"/>
      <c r="RUM155" s="57"/>
      <c r="RUN155" s="21"/>
      <c r="RUO155" s="22"/>
      <c r="RUP155" s="3"/>
      <c r="RUQ155" s="5"/>
      <c r="RUR155" s="5"/>
      <c r="RUS155" s="8"/>
      <c r="RUT155" s="10"/>
      <c r="RUU155" s="68"/>
      <c r="RUV155" s="20"/>
      <c r="RUW155" s="57"/>
      <c r="RUX155" s="21"/>
      <c r="RUY155" s="22"/>
      <c r="RUZ155" s="3"/>
      <c r="RVA155" s="5"/>
      <c r="RVB155" s="5"/>
      <c r="RVC155" s="8"/>
      <c r="RVD155" s="10"/>
      <c r="RVE155" s="68"/>
      <c r="RVF155" s="20"/>
      <c r="RVG155" s="57"/>
      <c r="RVH155" s="21"/>
      <c r="RVI155" s="22"/>
      <c r="RVJ155" s="3"/>
      <c r="RVK155" s="5"/>
      <c r="RVL155" s="5"/>
      <c r="RVM155" s="8"/>
      <c r="RVN155" s="10"/>
      <c r="RVO155" s="68"/>
      <c r="RVP155" s="20"/>
      <c r="RVQ155" s="57"/>
      <c r="RVR155" s="21"/>
      <c r="RVS155" s="22"/>
      <c r="RVT155" s="3"/>
      <c r="RVU155" s="5"/>
      <c r="RVV155" s="5"/>
      <c r="RVW155" s="8"/>
      <c r="RVX155" s="10"/>
      <c r="RVY155" s="68"/>
      <c r="RVZ155" s="20"/>
      <c r="RWA155" s="57"/>
      <c r="RWB155" s="21"/>
      <c r="RWC155" s="22"/>
      <c r="RWD155" s="3"/>
      <c r="RWE155" s="5"/>
      <c r="RWF155" s="5"/>
      <c r="RWG155" s="8"/>
      <c r="RWH155" s="10"/>
      <c r="RWI155" s="68"/>
      <c r="RWJ155" s="20"/>
      <c r="RWK155" s="57"/>
      <c r="RWL155" s="21"/>
      <c r="RWM155" s="22"/>
      <c r="RWN155" s="3"/>
      <c r="RWO155" s="5"/>
      <c r="RWP155" s="5"/>
      <c r="RWQ155" s="8"/>
      <c r="RWR155" s="10"/>
      <c r="RWS155" s="68"/>
      <c r="RWT155" s="20"/>
      <c r="RWU155" s="57"/>
      <c r="RWV155" s="21"/>
      <c r="RWW155" s="22"/>
      <c r="RWX155" s="3"/>
      <c r="RWY155" s="5"/>
      <c r="RWZ155" s="5"/>
      <c r="RXA155" s="8"/>
      <c r="RXB155" s="10"/>
      <c r="RXC155" s="68"/>
      <c r="RXD155" s="20"/>
      <c r="RXE155" s="57"/>
      <c r="RXF155" s="21"/>
      <c r="RXG155" s="22"/>
      <c r="RXH155" s="3"/>
      <c r="RXI155" s="5"/>
      <c r="RXJ155" s="5"/>
      <c r="RXK155" s="8"/>
      <c r="RXL155" s="10"/>
      <c r="RXM155" s="68"/>
      <c r="RXN155" s="20"/>
      <c r="RXO155" s="57"/>
      <c r="RXP155" s="21"/>
      <c r="RXQ155" s="22"/>
      <c r="RXR155" s="3"/>
      <c r="RXS155" s="5"/>
      <c r="RXT155" s="5"/>
      <c r="RXU155" s="8"/>
      <c r="RXV155" s="10"/>
      <c r="RXW155" s="68"/>
      <c r="RXX155" s="20"/>
      <c r="RXY155" s="57"/>
      <c r="RXZ155" s="21"/>
      <c r="RYA155" s="22"/>
      <c r="RYB155" s="3"/>
      <c r="RYC155" s="5"/>
      <c r="RYD155" s="5"/>
      <c r="RYE155" s="8"/>
      <c r="RYF155" s="10"/>
      <c r="RYG155" s="68"/>
      <c r="RYH155" s="20"/>
      <c r="RYI155" s="57"/>
      <c r="RYJ155" s="21"/>
      <c r="RYK155" s="22"/>
      <c r="RYL155" s="3"/>
      <c r="RYM155" s="5"/>
      <c r="RYN155" s="5"/>
      <c r="RYO155" s="8"/>
      <c r="RYP155" s="10"/>
      <c r="RYQ155" s="68"/>
      <c r="RYR155" s="20"/>
      <c r="RYS155" s="57"/>
      <c r="RYT155" s="21"/>
      <c r="RYU155" s="22"/>
      <c r="RYV155" s="3"/>
      <c r="RYW155" s="5"/>
      <c r="RYX155" s="5"/>
      <c r="RYY155" s="8"/>
      <c r="RYZ155" s="10"/>
      <c r="RZA155" s="68"/>
      <c r="RZB155" s="20"/>
      <c r="RZC155" s="57"/>
      <c r="RZD155" s="21"/>
      <c r="RZE155" s="22"/>
      <c r="RZF155" s="3"/>
      <c r="RZG155" s="5"/>
      <c r="RZH155" s="5"/>
      <c r="RZI155" s="8"/>
      <c r="RZJ155" s="10"/>
      <c r="RZK155" s="68"/>
      <c r="RZL155" s="20"/>
      <c r="RZM155" s="57"/>
      <c r="RZN155" s="21"/>
      <c r="RZO155" s="22"/>
      <c r="RZP155" s="3"/>
      <c r="RZQ155" s="5"/>
      <c r="RZR155" s="5"/>
      <c r="RZS155" s="8"/>
      <c r="RZT155" s="10"/>
      <c r="RZU155" s="68"/>
      <c r="RZV155" s="20"/>
      <c r="RZW155" s="57"/>
      <c r="RZX155" s="21"/>
      <c r="RZY155" s="22"/>
      <c r="RZZ155" s="3"/>
      <c r="SAA155" s="5"/>
      <c r="SAB155" s="5"/>
      <c r="SAC155" s="8"/>
      <c r="SAD155" s="10"/>
      <c r="SAE155" s="68"/>
      <c r="SAF155" s="20"/>
      <c r="SAG155" s="57"/>
      <c r="SAH155" s="21"/>
      <c r="SAI155" s="22"/>
      <c r="SAJ155" s="3"/>
      <c r="SAK155" s="5"/>
      <c r="SAL155" s="5"/>
      <c r="SAM155" s="8"/>
      <c r="SAN155" s="10"/>
      <c r="SAO155" s="68"/>
      <c r="SAP155" s="20"/>
      <c r="SAQ155" s="57"/>
      <c r="SAR155" s="21"/>
      <c r="SAS155" s="22"/>
      <c r="SAT155" s="3"/>
      <c r="SAU155" s="5"/>
      <c r="SAV155" s="5"/>
      <c r="SAW155" s="8"/>
      <c r="SAX155" s="10"/>
      <c r="SAY155" s="68"/>
      <c r="SAZ155" s="20"/>
      <c r="SBA155" s="57"/>
      <c r="SBB155" s="21"/>
      <c r="SBC155" s="22"/>
      <c r="SBD155" s="3"/>
      <c r="SBE155" s="5"/>
      <c r="SBF155" s="5"/>
      <c r="SBG155" s="8"/>
      <c r="SBH155" s="10"/>
      <c r="SBI155" s="68"/>
      <c r="SBJ155" s="20"/>
      <c r="SBK155" s="57"/>
      <c r="SBL155" s="21"/>
      <c r="SBM155" s="22"/>
      <c r="SBN155" s="3"/>
      <c r="SBO155" s="5"/>
      <c r="SBP155" s="5"/>
      <c r="SBQ155" s="8"/>
      <c r="SBR155" s="10"/>
      <c r="SBS155" s="68"/>
      <c r="SBT155" s="20"/>
      <c r="SBU155" s="57"/>
      <c r="SBV155" s="21"/>
      <c r="SBW155" s="22"/>
      <c r="SBX155" s="3"/>
      <c r="SBY155" s="5"/>
      <c r="SBZ155" s="5"/>
      <c r="SCA155" s="8"/>
      <c r="SCB155" s="10"/>
      <c r="SCC155" s="68"/>
      <c r="SCD155" s="20"/>
      <c r="SCE155" s="57"/>
      <c r="SCF155" s="21"/>
      <c r="SCG155" s="22"/>
      <c r="SCH155" s="3"/>
      <c r="SCI155" s="5"/>
      <c r="SCJ155" s="5"/>
      <c r="SCK155" s="8"/>
      <c r="SCL155" s="10"/>
      <c r="SCM155" s="68"/>
      <c r="SCN155" s="20"/>
      <c r="SCO155" s="57"/>
      <c r="SCP155" s="21"/>
      <c r="SCQ155" s="22"/>
      <c r="SCR155" s="3"/>
      <c r="SCS155" s="5"/>
      <c r="SCT155" s="5"/>
      <c r="SCU155" s="8"/>
      <c r="SCV155" s="10"/>
      <c r="SCW155" s="68"/>
      <c r="SCX155" s="20"/>
      <c r="SCY155" s="57"/>
      <c r="SCZ155" s="21"/>
      <c r="SDA155" s="22"/>
      <c r="SDB155" s="3"/>
      <c r="SDC155" s="5"/>
      <c r="SDD155" s="5"/>
      <c r="SDE155" s="8"/>
      <c r="SDF155" s="10"/>
      <c r="SDG155" s="68"/>
      <c r="SDH155" s="20"/>
      <c r="SDI155" s="57"/>
      <c r="SDJ155" s="21"/>
      <c r="SDK155" s="22"/>
      <c r="SDL155" s="3"/>
      <c r="SDM155" s="5"/>
      <c r="SDN155" s="5"/>
      <c r="SDO155" s="8"/>
      <c r="SDP155" s="10"/>
      <c r="SDQ155" s="68"/>
      <c r="SDR155" s="20"/>
      <c r="SDS155" s="57"/>
      <c r="SDT155" s="21"/>
      <c r="SDU155" s="22"/>
      <c r="SDV155" s="3"/>
      <c r="SDW155" s="5"/>
      <c r="SDX155" s="5"/>
      <c r="SDY155" s="8"/>
      <c r="SDZ155" s="10"/>
      <c r="SEA155" s="68"/>
      <c r="SEB155" s="20"/>
      <c r="SEC155" s="57"/>
      <c r="SED155" s="21"/>
      <c r="SEE155" s="22"/>
      <c r="SEF155" s="3"/>
      <c r="SEG155" s="5"/>
      <c r="SEH155" s="5"/>
      <c r="SEI155" s="8"/>
      <c r="SEJ155" s="10"/>
      <c r="SEK155" s="68"/>
      <c r="SEL155" s="20"/>
      <c r="SEM155" s="57"/>
      <c r="SEN155" s="21"/>
      <c r="SEO155" s="22"/>
      <c r="SEP155" s="3"/>
      <c r="SEQ155" s="5"/>
      <c r="SER155" s="5"/>
      <c r="SES155" s="8"/>
      <c r="SET155" s="10"/>
      <c r="SEU155" s="68"/>
      <c r="SEV155" s="20"/>
      <c r="SEW155" s="57"/>
      <c r="SEX155" s="21"/>
      <c r="SEY155" s="22"/>
      <c r="SEZ155" s="3"/>
      <c r="SFA155" s="5"/>
      <c r="SFB155" s="5"/>
      <c r="SFC155" s="8"/>
      <c r="SFD155" s="10"/>
      <c r="SFE155" s="68"/>
      <c r="SFF155" s="20"/>
      <c r="SFG155" s="57"/>
      <c r="SFH155" s="21"/>
      <c r="SFI155" s="22"/>
      <c r="SFJ155" s="3"/>
      <c r="SFK155" s="5"/>
      <c r="SFL155" s="5"/>
      <c r="SFM155" s="8"/>
      <c r="SFN155" s="10"/>
      <c r="SFO155" s="68"/>
      <c r="SFP155" s="20"/>
      <c r="SFQ155" s="57"/>
      <c r="SFR155" s="21"/>
      <c r="SFS155" s="22"/>
      <c r="SFT155" s="3"/>
      <c r="SFU155" s="5"/>
      <c r="SFV155" s="5"/>
      <c r="SFW155" s="8"/>
      <c r="SFX155" s="10"/>
      <c r="SFY155" s="68"/>
      <c r="SFZ155" s="20"/>
      <c r="SGA155" s="57"/>
      <c r="SGB155" s="21"/>
      <c r="SGC155" s="22"/>
      <c r="SGD155" s="3"/>
      <c r="SGE155" s="5"/>
      <c r="SGF155" s="5"/>
      <c r="SGG155" s="8"/>
      <c r="SGH155" s="10"/>
      <c r="SGI155" s="68"/>
      <c r="SGJ155" s="20"/>
      <c r="SGK155" s="57"/>
      <c r="SGL155" s="21"/>
      <c r="SGM155" s="22"/>
      <c r="SGN155" s="3"/>
      <c r="SGO155" s="5"/>
      <c r="SGP155" s="5"/>
      <c r="SGQ155" s="8"/>
      <c r="SGR155" s="10"/>
      <c r="SGS155" s="68"/>
      <c r="SGT155" s="20"/>
      <c r="SGU155" s="57"/>
      <c r="SGV155" s="21"/>
      <c r="SGW155" s="22"/>
      <c r="SGX155" s="3"/>
      <c r="SGY155" s="5"/>
      <c r="SGZ155" s="5"/>
      <c r="SHA155" s="8"/>
      <c r="SHB155" s="10"/>
      <c r="SHC155" s="68"/>
      <c r="SHD155" s="20"/>
      <c r="SHE155" s="57"/>
      <c r="SHF155" s="21"/>
      <c r="SHG155" s="22"/>
      <c r="SHH155" s="3"/>
      <c r="SHI155" s="5"/>
      <c r="SHJ155" s="5"/>
      <c r="SHK155" s="8"/>
      <c r="SHL155" s="10"/>
      <c r="SHM155" s="68"/>
      <c r="SHN155" s="20"/>
      <c r="SHO155" s="57"/>
      <c r="SHP155" s="21"/>
      <c r="SHQ155" s="22"/>
      <c r="SHR155" s="3"/>
      <c r="SHS155" s="5"/>
      <c r="SHT155" s="5"/>
      <c r="SHU155" s="8"/>
      <c r="SHV155" s="10"/>
      <c r="SHW155" s="68"/>
      <c r="SHX155" s="20"/>
      <c r="SHY155" s="57"/>
      <c r="SHZ155" s="21"/>
      <c r="SIA155" s="22"/>
      <c r="SIB155" s="3"/>
      <c r="SIC155" s="5"/>
      <c r="SID155" s="5"/>
      <c r="SIE155" s="8"/>
      <c r="SIF155" s="10"/>
      <c r="SIG155" s="68"/>
      <c r="SIH155" s="20"/>
      <c r="SII155" s="57"/>
      <c r="SIJ155" s="21"/>
      <c r="SIK155" s="22"/>
      <c r="SIL155" s="3"/>
      <c r="SIM155" s="5"/>
      <c r="SIN155" s="5"/>
      <c r="SIO155" s="8"/>
      <c r="SIP155" s="10"/>
      <c r="SIQ155" s="68"/>
      <c r="SIR155" s="20"/>
      <c r="SIS155" s="57"/>
      <c r="SIT155" s="21"/>
      <c r="SIU155" s="22"/>
      <c r="SIV155" s="3"/>
      <c r="SIW155" s="5"/>
      <c r="SIX155" s="5"/>
      <c r="SIY155" s="8"/>
      <c r="SIZ155" s="10"/>
      <c r="SJA155" s="68"/>
      <c r="SJB155" s="20"/>
      <c r="SJC155" s="57"/>
      <c r="SJD155" s="21"/>
      <c r="SJE155" s="22"/>
      <c r="SJF155" s="3"/>
      <c r="SJG155" s="5"/>
      <c r="SJH155" s="5"/>
      <c r="SJI155" s="8"/>
      <c r="SJJ155" s="10"/>
      <c r="SJK155" s="68"/>
      <c r="SJL155" s="20"/>
      <c r="SJM155" s="57"/>
      <c r="SJN155" s="21"/>
      <c r="SJO155" s="22"/>
      <c r="SJP155" s="3"/>
      <c r="SJQ155" s="5"/>
      <c r="SJR155" s="5"/>
      <c r="SJS155" s="8"/>
      <c r="SJT155" s="10"/>
      <c r="SJU155" s="68"/>
      <c r="SJV155" s="20"/>
      <c r="SJW155" s="57"/>
      <c r="SJX155" s="21"/>
      <c r="SJY155" s="22"/>
      <c r="SJZ155" s="3"/>
      <c r="SKA155" s="5"/>
      <c r="SKB155" s="5"/>
      <c r="SKC155" s="8"/>
      <c r="SKD155" s="10"/>
      <c r="SKE155" s="68"/>
      <c r="SKF155" s="20"/>
      <c r="SKG155" s="57"/>
      <c r="SKH155" s="21"/>
      <c r="SKI155" s="22"/>
      <c r="SKJ155" s="3"/>
      <c r="SKK155" s="5"/>
      <c r="SKL155" s="5"/>
      <c r="SKM155" s="8"/>
      <c r="SKN155" s="10"/>
      <c r="SKO155" s="68"/>
      <c r="SKP155" s="20"/>
      <c r="SKQ155" s="57"/>
      <c r="SKR155" s="21"/>
      <c r="SKS155" s="22"/>
      <c r="SKT155" s="3"/>
      <c r="SKU155" s="5"/>
      <c r="SKV155" s="5"/>
      <c r="SKW155" s="8"/>
      <c r="SKX155" s="10"/>
      <c r="SKY155" s="68"/>
      <c r="SKZ155" s="20"/>
      <c r="SLA155" s="57"/>
      <c r="SLB155" s="21"/>
      <c r="SLC155" s="22"/>
      <c r="SLD155" s="3"/>
      <c r="SLE155" s="5"/>
      <c r="SLF155" s="5"/>
      <c r="SLG155" s="8"/>
      <c r="SLH155" s="10"/>
      <c r="SLI155" s="68"/>
      <c r="SLJ155" s="20"/>
      <c r="SLK155" s="57"/>
      <c r="SLL155" s="21"/>
      <c r="SLM155" s="22"/>
      <c r="SLN155" s="3"/>
      <c r="SLO155" s="5"/>
      <c r="SLP155" s="5"/>
      <c r="SLQ155" s="8"/>
      <c r="SLR155" s="10"/>
      <c r="SLS155" s="68"/>
      <c r="SLT155" s="20"/>
      <c r="SLU155" s="57"/>
      <c r="SLV155" s="21"/>
      <c r="SLW155" s="22"/>
      <c r="SLX155" s="3"/>
      <c r="SLY155" s="5"/>
      <c r="SLZ155" s="5"/>
      <c r="SMA155" s="8"/>
      <c r="SMB155" s="10"/>
      <c r="SMC155" s="68"/>
      <c r="SMD155" s="20"/>
      <c r="SME155" s="57"/>
      <c r="SMF155" s="21"/>
      <c r="SMG155" s="22"/>
      <c r="SMH155" s="3"/>
      <c r="SMI155" s="5"/>
      <c r="SMJ155" s="5"/>
      <c r="SMK155" s="8"/>
      <c r="SML155" s="10"/>
      <c r="SMM155" s="68"/>
      <c r="SMN155" s="20"/>
      <c r="SMO155" s="57"/>
      <c r="SMP155" s="21"/>
      <c r="SMQ155" s="22"/>
      <c r="SMR155" s="3"/>
      <c r="SMS155" s="5"/>
      <c r="SMT155" s="5"/>
      <c r="SMU155" s="8"/>
      <c r="SMV155" s="10"/>
      <c r="SMW155" s="68"/>
      <c r="SMX155" s="20"/>
      <c r="SMY155" s="57"/>
      <c r="SMZ155" s="21"/>
      <c r="SNA155" s="22"/>
      <c r="SNB155" s="3"/>
      <c r="SNC155" s="5"/>
      <c r="SND155" s="5"/>
      <c r="SNE155" s="8"/>
      <c r="SNF155" s="10"/>
      <c r="SNG155" s="68"/>
      <c r="SNH155" s="20"/>
      <c r="SNI155" s="57"/>
      <c r="SNJ155" s="21"/>
      <c r="SNK155" s="22"/>
      <c r="SNL155" s="3"/>
      <c r="SNM155" s="5"/>
      <c r="SNN155" s="5"/>
      <c r="SNO155" s="8"/>
      <c r="SNP155" s="10"/>
      <c r="SNQ155" s="68"/>
      <c r="SNR155" s="20"/>
      <c r="SNS155" s="57"/>
      <c r="SNT155" s="21"/>
      <c r="SNU155" s="22"/>
      <c r="SNV155" s="3"/>
      <c r="SNW155" s="5"/>
      <c r="SNX155" s="5"/>
      <c r="SNY155" s="8"/>
      <c r="SNZ155" s="10"/>
      <c r="SOA155" s="68"/>
      <c r="SOB155" s="20"/>
      <c r="SOC155" s="57"/>
      <c r="SOD155" s="21"/>
      <c r="SOE155" s="22"/>
      <c r="SOF155" s="3"/>
      <c r="SOG155" s="5"/>
      <c r="SOH155" s="5"/>
      <c r="SOI155" s="8"/>
      <c r="SOJ155" s="10"/>
      <c r="SOK155" s="68"/>
      <c r="SOL155" s="20"/>
      <c r="SOM155" s="57"/>
      <c r="SON155" s="21"/>
      <c r="SOO155" s="22"/>
      <c r="SOP155" s="3"/>
      <c r="SOQ155" s="5"/>
      <c r="SOR155" s="5"/>
      <c r="SOS155" s="8"/>
      <c r="SOT155" s="10"/>
      <c r="SOU155" s="68"/>
      <c r="SOV155" s="20"/>
      <c r="SOW155" s="57"/>
      <c r="SOX155" s="21"/>
      <c r="SOY155" s="22"/>
      <c r="SOZ155" s="3"/>
      <c r="SPA155" s="5"/>
      <c r="SPB155" s="5"/>
      <c r="SPC155" s="8"/>
      <c r="SPD155" s="10"/>
      <c r="SPE155" s="68"/>
      <c r="SPF155" s="20"/>
      <c r="SPG155" s="57"/>
      <c r="SPH155" s="21"/>
      <c r="SPI155" s="22"/>
      <c r="SPJ155" s="3"/>
      <c r="SPK155" s="5"/>
      <c r="SPL155" s="5"/>
      <c r="SPM155" s="8"/>
      <c r="SPN155" s="10"/>
      <c r="SPO155" s="68"/>
      <c r="SPP155" s="20"/>
      <c r="SPQ155" s="57"/>
      <c r="SPR155" s="21"/>
      <c r="SPS155" s="22"/>
      <c r="SPT155" s="3"/>
      <c r="SPU155" s="5"/>
      <c r="SPV155" s="5"/>
      <c r="SPW155" s="8"/>
      <c r="SPX155" s="10"/>
      <c r="SPY155" s="68"/>
      <c r="SPZ155" s="20"/>
      <c r="SQA155" s="57"/>
      <c r="SQB155" s="21"/>
      <c r="SQC155" s="22"/>
      <c r="SQD155" s="3"/>
      <c r="SQE155" s="5"/>
      <c r="SQF155" s="5"/>
      <c r="SQG155" s="8"/>
      <c r="SQH155" s="10"/>
      <c r="SQI155" s="68"/>
      <c r="SQJ155" s="20"/>
      <c r="SQK155" s="57"/>
      <c r="SQL155" s="21"/>
      <c r="SQM155" s="22"/>
      <c r="SQN155" s="3"/>
      <c r="SQO155" s="5"/>
      <c r="SQP155" s="5"/>
      <c r="SQQ155" s="8"/>
      <c r="SQR155" s="10"/>
      <c r="SQS155" s="68"/>
      <c r="SQT155" s="20"/>
      <c r="SQU155" s="57"/>
      <c r="SQV155" s="21"/>
      <c r="SQW155" s="22"/>
      <c r="SQX155" s="3"/>
      <c r="SQY155" s="5"/>
      <c r="SQZ155" s="5"/>
      <c r="SRA155" s="8"/>
      <c r="SRB155" s="10"/>
      <c r="SRC155" s="68"/>
      <c r="SRD155" s="20"/>
      <c r="SRE155" s="57"/>
      <c r="SRF155" s="21"/>
      <c r="SRG155" s="22"/>
      <c r="SRH155" s="3"/>
      <c r="SRI155" s="5"/>
      <c r="SRJ155" s="5"/>
      <c r="SRK155" s="8"/>
      <c r="SRL155" s="10"/>
      <c r="SRM155" s="68"/>
      <c r="SRN155" s="20"/>
      <c r="SRO155" s="57"/>
      <c r="SRP155" s="21"/>
      <c r="SRQ155" s="22"/>
      <c r="SRR155" s="3"/>
      <c r="SRS155" s="5"/>
      <c r="SRT155" s="5"/>
      <c r="SRU155" s="8"/>
      <c r="SRV155" s="10"/>
      <c r="SRW155" s="68"/>
      <c r="SRX155" s="20"/>
      <c r="SRY155" s="57"/>
      <c r="SRZ155" s="21"/>
      <c r="SSA155" s="22"/>
      <c r="SSB155" s="3"/>
      <c r="SSC155" s="5"/>
      <c r="SSD155" s="5"/>
      <c r="SSE155" s="8"/>
      <c r="SSF155" s="10"/>
      <c r="SSG155" s="68"/>
      <c r="SSH155" s="20"/>
      <c r="SSI155" s="57"/>
      <c r="SSJ155" s="21"/>
      <c r="SSK155" s="22"/>
      <c r="SSL155" s="3"/>
      <c r="SSM155" s="5"/>
      <c r="SSN155" s="5"/>
      <c r="SSO155" s="8"/>
      <c r="SSP155" s="10"/>
      <c r="SSQ155" s="68"/>
      <c r="SSR155" s="20"/>
      <c r="SSS155" s="57"/>
      <c r="SST155" s="21"/>
      <c r="SSU155" s="22"/>
      <c r="SSV155" s="3"/>
      <c r="SSW155" s="5"/>
      <c r="SSX155" s="5"/>
      <c r="SSY155" s="8"/>
      <c r="SSZ155" s="10"/>
      <c r="STA155" s="68"/>
      <c r="STB155" s="20"/>
      <c r="STC155" s="57"/>
      <c r="STD155" s="21"/>
      <c r="STE155" s="22"/>
      <c r="STF155" s="3"/>
      <c r="STG155" s="5"/>
      <c r="STH155" s="5"/>
      <c r="STI155" s="8"/>
      <c r="STJ155" s="10"/>
      <c r="STK155" s="68"/>
      <c r="STL155" s="20"/>
      <c r="STM155" s="57"/>
      <c r="STN155" s="21"/>
      <c r="STO155" s="22"/>
      <c r="STP155" s="3"/>
      <c r="STQ155" s="5"/>
      <c r="STR155" s="5"/>
      <c r="STS155" s="8"/>
      <c r="STT155" s="10"/>
      <c r="STU155" s="68"/>
      <c r="STV155" s="20"/>
      <c r="STW155" s="57"/>
      <c r="STX155" s="21"/>
      <c r="STY155" s="22"/>
      <c r="STZ155" s="3"/>
      <c r="SUA155" s="5"/>
      <c r="SUB155" s="5"/>
      <c r="SUC155" s="8"/>
      <c r="SUD155" s="10"/>
      <c r="SUE155" s="68"/>
      <c r="SUF155" s="20"/>
      <c r="SUG155" s="57"/>
      <c r="SUH155" s="21"/>
      <c r="SUI155" s="22"/>
      <c r="SUJ155" s="3"/>
      <c r="SUK155" s="5"/>
      <c r="SUL155" s="5"/>
      <c r="SUM155" s="8"/>
      <c r="SUN155" s="10"/>
      <c r="SUO155" s="68"/>
      <c r="SUP155" s="20"/>
      <c r="SUQ155" s="57"/>
      <c r="SUR155" s="21"/>
      <c r="SUS155" s="22"/>
      <c r="SUT155" s="3"/>
      <c r="SUU155" s="5"/>
      <c r="SUV155" s="5"/>
      <c r="SUW155" s="8"/>
      <c r="SUX155" s="10"/>
      <c r="SUY155" s="68"/>
      <c r="SUZ155" s="20"/>
      <c r="SVA155" s="57"/>
      <c r="SVB155" s="21"/>
      <c r="SVC155" s="22"/>
      <c r="SVD155" s="3"/>
      <c r="SVE155" s="5"/>
      <c r="SVF155" s="5"/>
      <c r="SVG155" s="8"/>
      <c r="SVH155" s="10"/>
      <c r="SVI155" s="68"/>
      <c r="SVJ155" s="20"/>
      <c r="SVK155" s="57"/>
      <c r="SVL155" s="21"/>
      <c r="SVM155" s="22"/>
      <c r="SVN155" s="3"/>
      <c r="SVO155" s="5"/>
      <c r="SVP155" s="5"/>
      <c r="SVQ155" s="8"/>
      <c r="SVR155" s="10"/>
      <c r="SVS155" s="68"/>
      <c r="SVT155" s="20"/>
      <c r="SVU155" s="57"/>
      <c r="SVV155" s="21"/>
      <c r="SVW155" s="22"/>
      <c r="SVX155" s="3"/>
      <c r="SVY155" s="5"/>
      <c r="SVZ155" s="5"/>
      <c r="SWA155" s="8"/>
      <c r="SWB155" s="10"/>
      <c r="SWC155" s="68"/>
      <c r="SWD155" s="20"/>
      <c r="SWE155" s="57"/>
      <c r="SWF155" s="21"/>
      <c r="SWG155" s="22"/>
      <c r="SWH155" s="3"/>
      <c r="SWI155" s="5"/>
      <c r="SWJ155" s="5"/>
      <c r="SWK155" s="8"/>
      <c r="SWL155" s="10"/>
      <c r="SWM155" s="68"/>
      <c r="SWN155" s="20"/>
      <c r="SWO155" s="57"/>
      <c r="SWP155" s="21"/>
      <c r="SWQ155" s="22"/>
      <c r="SWR155" s="3"/>
      <c r="SWS155" s="5"/>
      <c r="SWT155" s="5"/>
      <c r="SWU155" s="8"/>
      <c r="SWV155" s="10"/>
      <c r="SWW155" s="68"/>
      <c r="SWX155" s="20"/>
      <c r="SWY155" s="57"/>
      <c r="SWZ155" s="21"/>
      <c r="SXA155" s="22"/>
      <c r="SXB155" s="3"/>
      <c r="SXC155" s="5"/>
      <c r="SXD155" s="5"/>
      <c r="SXE155" s="8"/>
      <c r="SXF155" s="10"/>
      <c r="SXG155" s="68"/>
      <c r="SXH155" s="20"/>
      <c r="SXI155" s="57"/>
      <c r="SXJ155" s="21"/>
      <c r="SXK155" s="22"/>
      <c r="SXL155" s="3"/>
      <c r="SXM155" s="5"/>
      <c r="SXN155" s="5"/>
      <c r="SXO155" s="8"/>
      <c r="SXP155" s="10"/>
      <c r="SXQ155" s="68"/>
      <c r="SXR155" s="20"/>
      <c r="SXS155" s="57"/>
      <c r="SXT155" s="21"/>
      <c r="SXU155" s="22"/>
      <c r="SXV155" s="3"/>
      <c r="SXW155" s="5"/>
      <c r="SXX155" s="5"/>
      <c r="SXY155" s="8"/>
      <c r="SXZ155" s="10"/>
      <c r="SYA155" s="68"/>
      <c r="SYB155" s="20"/>
      <c r="SYC155" s="57"/>
      <c r="SYD155" s="21"/>
      <c r="SYE155" s="22"/>
      <c r="SYF155" s="3"/>
      <c r="SYG155" s="5"/>
      <c r="SYH155" s="5"/>
      <c r="SYI155" s="8"/>
      <c r="SYJ155" s="10"/>
      <c r="SYK155" s="68"/>
      <c r="SYL155" s="20"/>
      <c r="SYM155" s="57"/>
      <c r="SYN155" s="21"/>
      <c r="SYO155" s="22"/>
      <c r="SYP155" s="3"/>
      <c r="SYQ155" s="5"/>
      <c r="SYR155" s="5"/>
      <c r="SYS155" s="8"/>
      <c r="SYT155" s="10"/>
      <c r="SYU155" s="68"/>
      <c r="SYV155" s="20"/>
      <c r="SYW155" s="57"/>
      <c r="SYX155" s="21"/>
      <c r="SYY155" s="22"/>
      <c r="SYZ155" s="3"/>
      <c r="SZA155" s="5"/>
      <c r="SZB155" s="5"/>
      <c r="SZC155" s="8"/>
      <c r="SZD155" s="10"/>
      <c r="SZE155" s="68"/>
      <c r="SZF155" s="20"/>
      <c r="SZG155" s="57"/>
      <c r="SZH155" s="21"/>
      <c r="SZI155" s="22"/>
      <c r="SZJ155" s="3"/>
      <c r="SZK155" s="5"/>
      <c r="SZL155" s="5"/>
      <c r="SZM155" s="8"/>
      <c r="SZN155" s="10"/>
      <c r="SZO155" s="68"/>
      <c r="SZP155" s="20"/>
      <c r="SZQ155" s="57"/>
      <c r="SZR155" s="21"/>
      <c r="SZS155" s="22"/>
      <c r="SZT155" s="3"/>
      <c r="SZU155" s="5"/>
      <c r="SZV155" s="5"/>
      <c r="SZW155" s="8"/>
      <c r="SZX155" s="10"/>
      <c r="SZY155" s="68"/>
      <c r="SZZ155" s="20"/>
      <c r="TAA155" s="57"/>
      <c r="TAB155" s="21"/>
      <c r="TAC155" s="22"/>
      <c r="TAD155" s="3"/>
      <c r="TAE155" s="5"/>
      <c r="TAF155" s="5"/>
      <c r="TAG155" s="8"/>
      <c r="TAH155" s="10"/>
      <c r="TAI155" s="68"/>
      <c r="TAJ155" s="20"/>
      <c r="TAK155" s="57"/>
      <c r="TAL155" s="21"/>
      <c r="TAM155" s="22"/>
      <c r="TAN155" s="3"/>
      <c r="TAO155" s="5"/>
      <c r="TAP155" s="5"/>
      <c r="TAQ155" s="8"/>
      <c r="TAR155" s="10"/>
      <c r="TAS155" s="68"/>
      <c r="TAT155" s="20"/>
      <c r="TAU155" s="57"/>
      <c r="TAV155" s="21"/>
      <c r="TAW155" s="22"/>
      <c r="TAX155" s="3"/>
      <c r="TAY155" s="5"/>
      <c r="TAZ155" s="5"/>
      <c r="TBA155" s="8"/>
      <c r="TBB155" s="10"/>
      <c r="TBC155" s="68"/>
      <c r="TBD155" s="20"/>
      <c r="TBE155" s="57"/>
      <c r="TBF155" s="21"/>
      <c r="TBG155" s="22"/>
      <c r="TBH155" s="3"/>
      <c r="TBI155" s="5"/>
      <c r="TBJ155" s="5"/>
      <c r="TBK155" s="8"/>
      <c r="TBL155" s="10"/>
      <c r="TBM155" s="68"/>
      <c r="TBN155" s="20"/>
      <c r="TBO155" s="57"/>
      <c r="TBP155" s="21"/>
      <c r="TBQ155" s="22"/>
      <c r="TBR155" s="3"/>
      <c r="TBS155" s="5"/>
      <c r="TBT155" s="5"/>
      <c r="TBU155" s="8"/>
      <c r="TBV155" s="10"/>
      <c r="TBW155" s="68"/>
      <c r="TBX155" s="20"/>
      <c r="TBY155" s="57"/>
      <c r="TBZ155" s="21"/>
      <c r="TCA155" s="22"/>
      <c r="TCB155" s="3"/>
      <c r="TCC155" s="5"/>
      <c r="TCD155" s="5"/>
      <c r="TCE155" s="8"/>
      <c r="TCF155" s="10"/>
      <c r="TCG155" s="68"/>
      <c r="TCH155" s="20"/>
      <c r="TCI155" s="57"/>
      <c r="TCJ155" s="21"/>
      <c r="TCK155" s="22"/>
      <c r="TCL155" s="3"/>
      <c r="TCM155" s="5"/>
      <c r="TCN155" s="5"/>
      <c r="TCO155" s="8"/>
      <c r="TCP155" s="10"/>
      <c r="TCQ155" s="68"/>
      <c r="TCR155" s="20"/>
      <c r="TCS155" s="57"/>
      <c r="TCT155" s="21"/>
      <c r="TCU155" s="22"/>
      <c r="TCV155" s="3"/>
      <c r="TCW155" s="5"/>
      <c r="TCX155" s="5"/>
      <c r="TCY155" s="8"/>
      <c r="TCZ155" s="10"/>
      <c r="TDA155" s="68"/>
      <c r="TDB155" s="20"/>
      <c r="TDC155" s="57"/>
      <c r="TDD155" s="21"/>
      <c r="TDE155" s="22"/>
      <c r="TDF155" s="3"/>
      <c r="TDG155" s="5"/>
      <c r="TDH155" s="5"/>
      <c r="TDI155" s="8"/>
      <c r="TDJ155" s="10"/>
      <c r="TDK155" s="68"/>
      <c r="TDL155" s="20"/>
      <c r="TDM155" s="57"/>
      <c r="TDN155" s="21"/>
      <c r="TDO155" s="22"/>
      <c r="TDP155" s="3"/>
      <c r="TDQ155" s="5"/>
      <c r="TDR155" s="5"/>
      <c r="TDS155" s="8"/>
      <c r="TDT155" s="10"/>
      <c r="TDU155" s="68"/>
      <c r="TDV155" s="20"/>
      <c r="TDW155" s="57"/>
      <c r="TDX155" s="21"/>
      <c r="TDY155" s="22"/>
      <c r="TDZ155" s="3"/>
      <c r="TEA155" s="5"/>
      <c r="TEB155" s="5"/>
      <c r="TEC155" s="8"/>
      <c r="TED155" s="10"/>
      <c r="TEE155" s="68"/>
      <c r="TEF155" s="20"/>
      <c r="TEG155" s="57"/>
      <c r="TEH155" s="21"/>
      <c r="TEI155" s="22"/>
      <c r="TEJ155" s="3"/>
      <c r="TEK155" s="5"/>
      <c r="TEL155" s="5"/>
      <c r="TEM155" s="8"/>
      <c r="TEN155" s="10"/>
      <c r="TEO155" s="68"/>
      <c r="TEP155" s="20"/>
      <c r="TEQ155" s="57"/>
      <c r="TER155" s="21"/>
      <c r="TES155" s="22"/>
      <c r="TET155" s="3"/>
      <c r="TEU155" s="5"/>
      <c r="TEV155" s="5"/>
      <c r="TEW155" s="8"/>
      <c r="TEX155" s="10"/>
      <c r="TEY155" s="68"/>
      <c r="TEZ155" s="20"/>
      <c r="TFA155" s="57"/>
      <c r="TFB155" s="21"/>
      <c r="TFC155" s="22"/>
      <c r="TFD155" s="3"/>
      <c r="TFE155" s="5"/>
      <c r="TFF155" s="5"/>
      <c r="TFG155" s="8"/>
      <c r="TFH155" s="10"/>
      <c r="TFI155" s="68"/>
      <c r="TFJ155" s="20"/>
      <c r="TFK155" s="57"/>
      <c r="TFL155" s="21"/>
      <c r="TFM155" s="22"/>
      <c r="TFN155" s="3"/>
      <c r="TFO155" s="5"/>
      <c r="TFP155" s="5"/>
      <c r="TFQ155" s="8"/>
      <c r="TFR155" s="10"/>
      <c r="TFS155" s="68"/>
      <c r="TFT155" s="20"/>
      <c r="TFU155" s="57"/>
      <c r="TFV155" s="21"/>
      <c r="TFW155" s="22"/>
      <c r="TFX155" s="3"/>
      <c r="TFY155" s="5"/>
      <c r="TFZ155" s="5"/>
      <c r="TGA155" s="8"/>
      <c r="TGB155" s="10"/>
      <c r="TGC155" s="68"/>
      <c r="TGD155" s="20"/>
      <c r="TGE155" s="57"/>
      <c r="TGF155" s="21"/>
      <c r="TGG155" s="22"/>
      <c r="TGH155" s="3"/>
      <c r="TGI155" s="5"/>
      <c r="TGJ155" s="5"/>
      <c r="TGK155" s="8"/>
      <c r="TGL155" s="10"/>
      <c r="TGM155" s="68"/>
      <c r="TGN155" s="20"/>
      <c r="TGO155" s="57"/>
      <c r="TGP155" s="21"/>
      <c r="TGQ155" s="22"/>
      <c r="TGR155" s="3"/>
      <c r="TGS155" s="5"/>
      <c r="TGT155" s="5"/>
      <c r="TGU155" s="8"/>
      <c r="TGV155" s="10"/>
      <c r="TGW155" s="68"/>
      <c r="TGX155" s="20"/>
      <c r="TGY155" s="57"/>
      <c r="TGZ155" s="21"/>
      <c r="THA155" s="22"/>
      <c r="THB155" s="3"/>
      <c r="THC155" s="5"/>
      <c r="THD155" s="5"/>
      <c r="THE155" s="8"/>
      <c r="THF155" s="10"/>
      <c r="THG155" s="68"/>
      <c r="THH155" s="20"/>
      <c r="THI155" s="57"/>
      <c r="THJ155" s="21"/>
      <c r="THK155" s="22"/>
      <c r="THL155" s="3"/>
      <c r="THM155" s="5"/>
      <c r="THN155" s="5"/>
      <c r="THO155" s="8"/>
      <c r="THP155" s="10"/>
      <c r="THQ155" s="68"/>
      <c r="THR155" s="20"/>
      <c r="THS155" s="57"/>
      <c r="THT155" s="21"/>
      <c r="THU155" s="22"/>
      <c r="THV155" s="3"/>
      <c r="THW155" s="5"/>
      <c r="THX155" s="5"/>
      <c r="THY155" s="8"/>
      <c r="THZ155" s="10"/>
      <c r="TIA155" s="68"/>
      <c r="TIB155" s="20"/>
      <c r="TIC155" s="57"/>
      <c r="TID155" s="21"/>
      <c r="TIE155" s="22"/>
      <c r="TIF155" s="3"/>
      <c r="TIG155" s="5"/>
      <c r="TIH155" s="5"/>
      <c r="TII155" s="8"/>
      <c r="TIJ155" s="10"/>
      <c r="TIK155" s="68"/>
      <c r="TIL155" s="20"/>
      <c r="TIM155" s="57"/>
      <c r="TIN155" s="21"/>
      <c r="TIO155" s="22"/>
      <c r="TIP155" s="3"/>
      <c r="TIQ155" s="5"/>
      <c r="TIR155" s="5"/>
      <c r="TIS155" s="8"/>
      <c r="TIT155" s="10"/>
      <c r="TIU155" s="68"/>
      <c r="TIV155" s="20"/>
      <c r="TIW155" s="57"/>
      <c r="TIX155" s="21"/>
      <c r="TIY155" s="22"/>
      <c r="TIZ155" s="3"/>
      <c r="TJA155" s="5"/>
      <c r="TJB155" s="5"/>
      <c r="TJC155" s="8"/>
      <c r="TJD155" s="10"/>
      <c r="TJE155" s="68"/>
      <c r="TJF155" s="20"/>
      <c r="TJG155" s="57"/>
      <c r="TJH155" s="21"/>
      <c r="TJI155" s="22"/>
      <c r="TJJ155" s="3"/>
      <c r="TJK155" s="5"/>
      <c r="TJL155" s="5"/>
      <c r="TJM155" s="8"/>
      <c r="TJN155" s="10"/>
      <c r="TJO155" s="68"/>
      <c r="TJP155" s="20"/>
      <c r="TJQ155" s="57"/>
      <c r="TJR155" s="21"/>
      <c r="TJS155" s="22"/>
      <c r="TJT155" s="3"/>
      <c r="TJU155" s="5"/>
      <c r="TJV155" s="5"/>
      <c r="TJW155" s="8"/>
      <c r="TJX155" s="10"/>
      <c r="TJY155" s="68"/>
      <c r="TJZ155" s="20"/>
      <c r="TKA155" s="57"/>
      <c r="TKB155" s="21"/>
      <c r="TKC155" s="22"/>
      <c r="TKD155" s="3"/>
      <c r="TKE155" s="5"/>
      <c r="TKF155" s="5"/>
      <c r="TKG155" s="8"/>
      <c r="TKH155" s="10"/>
      <c r="TKI155" s="68"/>
      <c r="TKJ155" s="20"/>
      <c r="TKK155" s="57"/>
      <c r="TKL155" s="21"/>
      <c r="TKM155" s="22"/>
      <c r="TKN155" s="3"/>
      <c r="TKO155" s="5"/>
      <c r="TKP155" s="5"/>
      <c r="TKQ155" s="8"/>
      <c r="TKR155" s="10"/>
      <c r="TKS155" s="68"/>
      <c r="TKT155" s="20"/>
      <c r="TKU155" s="57"/>
      <c r="TKV155" s="21"/>
      <c r="TKW155" s="22"/>
      <c r="TKX155" s="3"/>
      <c r="TKY155" s="5"/>
      <c r="TKZ155" s="5"/>
      <c r="TLA155" s="8"/>
      <c r="TLB155" s="10"/>
      <c r="TLC155" s="68"/>
      <c r="TLD155" s="20"/>
      <c r="TLE155" s="57"/>
      <c r="TLF155" s="21"/>
      <c r="TLG155" s="22"/>
      <c r="TLH155" s="3"/>
      <c r="TLI155" s="5"/>
      <c r="TLJ155" s="5"/>
      <c r="TLK155" s="8"/>
      <c r="TLL155" s="10"/>
      <c r="TLM155" s="68"/>
      <c r="TLN155" s="20"/>
      <c r="TLO155" s="57"/>
      <c r="TLP155" s="21"/>
      <c r="TLQ155" s="22"/>
      <c r="TLR155" s="3"/>
      <c r="TLS155" s="5"/>
      <c r="TLT155" s="5"/>
      <c r="TLU155" s="8"/>
      <c r="TLV155" s="10"/>
      <c r="TLW155" s="68"/>
      <c r="TLX155" s="20"/>
      <c r="TLY155" s="57"/>
      <c r="TLZ155" s="21"/>
      <c r="TMA155" s="22"/>
      <c r="TMB155" s="3"/>
      <c r="TMC155" s="5"/>
      <c r="TMD155" s="5"/>
      <c r="TME155" s="8"/>
      <c r="TMF155" s="10"/>
      <c r="TMG155" s="68"/>
      <c r="TMH155" s="20"/>
      <c r="TMI155" s="57"/>
      <c r="TMJ155" s="21"/>
      <c r="TMK155" s="22"/>
      <c r="TML155" s="3"/>
      <c r="TMM155" s="5"/>
      <c r="TMN155" s="5"/>
      <c r="TMO155" s="8"/>
      <c r="TMP155" s="10"/>
      <c r="TMQ155" s="68"/>
      <c r="TMR155" s="20"/>
      <c r="TMS155" s="57"/>
      <c r="TMT155" s="21"/>
      <c r="TMU155" s="22"/>
      <c r="TMV155" s="3"/>
      <c r="TMW155" s="5"/>
      <c r="TMX155" s="5"/>
      <c r="TMY155" s="8"/>
      <c r="TMZ155" s="10"/>
      <c r="TNA155" s="68"/>
      <c r="TNB155" s="20"/>
      <c r="TNC155" s="57"/>
      <c r="TND155" s="21"/>
      <c r="TNE155" s="22"/>
      <c r="TNF155" s="3"/>
      <c r="TNG155" s="5"/>
      <c r="TNH155" s="5"/>
      <c r="TNI155" s="8"/>
      <c r="TNJ155" s="10"/>
      <c r="TNK155" s="68"/>
      <c r="TNL155" s="20"/>
      <c r="TNM155" s="57"/>
      <c r="TNN155" s="21"/>
      <c r="TNO155" s="22"/>
      <c r="TNP155" s="3"/>
      <c r="TNQ155" s="5"/>
      <c r="TNR155" s="5"/>
      <c r="TNS155" s="8"/>
      <c r="TNT155" s="10"/>
      <c r="TNU155" s="68"/>
      <c r="TNV155" s="20"/>
      <c r="TNW155" s="57"/>
      <c r="TNX155" s="21"/>
      <c r="TNY155" s="22"/>
      <c r="TNZ155" s="3"/>
      <c r="TOA155" s="5"/>
      <c r="TOB155" s="5"/>
      <c r="TOC155" s="8"/>
      <c r="TOD155" s="10"/>
      <c r="TOE155" s="68"/>
      <c r="TOF155" s="20"/>
      <c r="TOG155" s="57"/>
      <c r="TOH155" s="21"/>
      <c r="TOI155" s="22"/>
      <c r="TOJ155" s="3"/>
      <c r="TOK155" s="5"/>
      <c r="TOL155" s="5"/>
      <c r="TOM155" s="8"/>
      <c r="TON155" s="10"/>
      <c r="TOO155" s="68"/>
      <c r="TOP155" s="20"/>
      <c r="TOQ155" s="57"/>
      <c r="TOR155" s="21"/>
      <c r="TOS155" s="22"/>
      <c r="TOT155" s="3"/>
      <c r="TOU155" s="5"/>
      <c r="TOV155" s="5"/>
      <c r="TOW155" s="8"/>
      <c r="TOX155" s="10"/>
      <c r="TOY155" s="68"/>
      <c r="TOZ155" s="20"/>
      <c r="TPA155" s="57"/>
      <c r="TPB155" s="21"/>
      <c r="TPC155" s="22"/>
      <c r="TPD155" s="3"/>
      <c r="TPE155" s="5"/>
      <c r="TPF155" s="5"/>
      <c r="TPG155" s="8"/>
      <c r="TPH155" s="10"/>
      <c r="TPI155" s="68"/>
      <c r="TPJ155" s="20"/>
      <c r="TPK155" s="57"/>
      <c r="TPL155" s="21"/>
      <c r="TPM155" s="22"/>
      <c r="TPN155" s="3"/>
      <c r="TPO155" s="5"/>
      <c r="TPP155" s="5"/>
      <c r="TPQ155" s="8"/>
      <c r="TPR155" s="10"/>
      <c r="TPS155" s="68"/>
      <c r="TPT155" s="20"/>
      <c r="TPU155" s="57"/>
      <c r="TPV155" s="21"/>
      <c r="TPW155" s="22"/>
      <c r="TPX155" s="3"/>
      <c r="TPY155" s="5"/>
      <c r="TPZ155" s="5"/>
      <c r="TQA155" s="8"/>
      <c r="TQB155" s="10"/>
      <c r="TQC155" s="68"/>
      <c r="TQD155" s="20"/>
      <c r="TQE155" s="57"/>
      <c r="TQF155" s="21"/>
      <c r="TQG155" s="22"/>
      <c r="TQH155" s="3"/>
      <c r="TQI155" s="5"/>
      <c r="TQJ155" s="5"/>
      <c r="TQK155" s="8"/>
      <c r="TQL155" s="10"/>
      <c r="TQM155" s="68"/>
      <c r="TQN155" s="20"/>
      <c r="TQO155" s="57"/>
      <c r="TQP155" s="21"/>
      <c r="TQQ155" s="22"/>
      <c r="TQR155" s="3"/>
      <c r="TQS155" s="5"/>
      <c r="TQT155" s="5"/>
      <c r="TQU155" s="8"/>
      <c r="TQV155" s="10"/>
      <c r="TQW155" s="68"/>
      <c r="TQX155" s="20"/>
      <c r="TQY155" s="57"/>
      <c r="TQZ155" s="21"/>
      <c r="TRA155" s="22"/>
      <c r="TRB155" s="3"/>
      <c r="TRC155" s="5"/>
      <c r="TRD155" s="5"/>
      <c r="TRE155" s="8"/>
      <c r="TRF155" s="10"/>
      <c r="TRG155" s="68"/>
      <c r="TRH155" s="20"/>
      <c r="TRI155" s="57"/>
      <c r="TRJ155" s="21"/>
      <c r="TRK155" s="22"/>
      <c r="TRL155" s="3"/>
      <c r="TRM155" s="5"/>
      <c r="TRN155" s="5"/>
      <c r="TRO155" s="8"/>
      <c r="TRP155" s="10"/>
      <c r="TRQ155" s="68"/>
      <c r="TRR155" s="20"/>
      <c r="TRS155" s="57"/>
      <c r="TRT155" s="21"/>
      <c r="TRU155" s="22"/>
      <c r="TRV155" s="3"/>
      <c r="TRW155" s="5"/>
      <c r="TRX155" s="5"/>
      <c r="TRY155" s="8"/>
      <c r="TRZ155" s="10"/>
      <c r="TSA155" s="68"/>
      <c r="TSB155" s="20"/>
      <c r="TSC155" s="57"/>
      <c r="TSD155" s="21"/>
      <c r="TSE155" s="22"/>
      <c r="TSF155" s="3"/>
      <c r="TSG155" s="5"/>
      <c r="TSH155" s="5"/>
      <c r="TSI155" s="8"/>
      <c r="TSJ155" s="10"/>
      <c r="TSK155" s="68"/>
      <c r="TSL155" s="20"/>
      <c r="TSM155" s="57"/>
      <c r="TSN155" s="21"/>
      <c r="TSO155" s="22"/>
      <c r="TSP155" s="3"/>
      <c r="TSQ155" s="5"/>
      <c r="TSR155" s="5"/>
      <c r="TSS155" s="8"/>
      <c r="TST155" s="10"/>
      <c r="TSU155" s="68"/>
      <c r="TSV155" s="20"/>
      <c r="TSW155" s="57"/>
      <c r="TSX155" s="21"/>
      <c r="TSY155" s="22"/>
      <c r="TSZ155" s="3"/>
      <c r="TTA155" s="5"/>
      <c r="TTB155" s="5"/>
      <c r="TTC155" s="8"/>
      <c r="TTD155" s="10"/>
      <c r="TTE155" s="68"/>
      <c r="TTF155" s="20"/>
      <c r="TTG155" s="57"/>
      <c r="TTH155" s="21"/>
      <c r="TTI155" s="22"/>
      <c r="TTJ155" s="3"/>
      <c r="TTK155" s="5"/>
      <c r="TTL155" s="5"/>
      <c r="TTM155" s="8"/>
      <c r="TTN155" s="10"/>
      <c r="TTO155" s="68"/>
      <c r="TTP155" s="20"/>
      <c r="TTQ155" s="57"/>
      <c r="TTR155" s="21"/>
      <c r="TTS155" s="22"/>
      <c r="TTT155" s="3"/>
      <c r="TTU155" s="5"/>
      <c r="TTV155" s="5"/>
      <c r="TTW155" s="8"/>
      <c r="TTX155" s="10"/>
      <c r="TTY155" s="68"/>
      <c r="TTZ155" s="20"/>
      <c r="TUA155" s="57"/>
      <c r="TUB155" s="21"/>
      <c r="TUC155" s="22"/>
      <c r="TUD155" s="3"/>
      <c r="TUE155" s="5"/>
      <c r="TUF155" s="5"/>
      <c r="TUG155" s="8"/>
      <c r="TUH155" s="10"/>
      <c r="TUI155" s="68"/>
      <c r="TUJ155" s="20"/>
      <c r="TUK155" s="57"/>
      <c r="TUL155" s="21"/>
      <c r="TUM155" s="22"/>
      <c r="TUN155" s="3"/>
      <c r="TUO155" s="5"/>
      <c r="TUP155" s="5"/>
      <c r="TUQ155" s="8"/>
      <c r="TUR155" s="10"/>
      <c r="TUS155" s="68"/>
      <c r="TUT155" s="20"/>
      <c r="TUU155" s="57"/>
      <c r="TUV155" s="21"/>
      <c r="TUW155" s="22"/>
      <c r="TUX155" s="3"/>
      <c r="TUY155" s="5"/>
      <c r="TUZ155" s="5"/>
      <c r="TVA155" s="8"/>
      <c r="TVB155" s="10"/>
      <c r="TVC155" s="68"/>
      <c r="TVD155" s="20"/>
      <c r="TVE155" s="57"/>
      <c r="TVF155" s="21"/>
      <c r="TVG155" s="22"/>
      <c r="TVH155" s="3"/>
      <c r="TVI155" s="5"/>
      <c r="TVJ155" s="5"/>
      <c r="TVK155" s="8"/>
      <c r="TVL155" s="10"/>
      <c r="TVM155" s="68"/>
      <c r="TVN155" s="20"/>
      <c r="TVO155" s="57"/>
      <c r="TVP155" s="21"/>
      <c r="TVQ155" s="22"/>
      <c r="TVR155" s="3"/>
      <c r="TVS155" s="5"/>
      <c r="TVT155" s="5"/>
      <c r="TVU155" s="8"/>
      <c r="TVV155" s="10"/>
      <c r="TVW155" s="68"/>
      <c r="TVX155" s="20"/>
      <c r="TVY155" s="57"/>
      <c r="TVZ155" s="21"/>
      <c r="TWA155" s="22"/>
      <c r="TWB155" s="3"/>
      <c r="TWC155" s="5"/>
      <c r="TWD155" s="5"/>
      <c r="TWE155" s="8"/>
      <c r="TWF155" s="10"/>
      <c r="TWG155" s="68"/>
      <c r="TWH155" s="20"/>
      <c r="TWI155" s="57"/>
      <c r="TWJ155" s="21"/>
      <c r="TWK155" s="22"/>
      <c r="TWL155" s="3"/>
      <c r="TWM155" s="5"/>
      <c r="TWN155" s="5"/>
      <c r="TWO155" s="8"/>
      <c r="TWP155" s="10"/>
      <c r="TWQ155" s="68"/>
      <c r="TWR155" s="20"/>
      <c r="TWS155" s="57"/>
      <c r="TWT155" s="21"/>
      <c r="TWU155" s="22"/>
      <c r="TWV155" s="3"/>
      <c r="TWW155" s="5"/>
      <c r="TWX155" s="5"/>
      <c r="TWY155" s="8"/>
      <c r="TWZ155" s="10"/>
      <c r="TXA155" s="68"/>
      <c r="TXB155" s="20"/>
      <c r="TXC155" s="57"/>
      <c r="TXD155" s="21"/>
      <c r="TXE155" s="22"/>
      <c r="TXF155" s="3"/>
      <c r="TXG155" s="5"/>
      <c r="TXH155" s="5"/>
      <c r="TXI155" s="8"/>
      <c r="TXJ155" s="10"/>
      <c r="TXK155" s="68"/>
      <c r="TXL155" s="20"/>
      <c r="TXM155" s="57"/>
      <c r="TXN155" s="21"/>
      <c r="TXO155" s="22"/>
      <c r="TXP155" s="3"/>
      <c r="TXQ155" s="5"/>
      <c r="TXR155" s="5"/>
      <c r="TXS155" s="8"/>
      <c r="TXT155" s="10"/>
      <c r="TXU155" s="68"/>
      <c r="TXV155" s="20"/>
      <c r="TXW155" s="57"/>
      <c r="TXX155" s="21"/>
      <c r="TXY155" s="22"/>
      <c r="TXZ155" s="3"/>
      <c r="TYA155" s="5"/>
      <c r="TYB155" s="5"/>
      <c r="TYC155" s="8"/>
      <c r="TYD155" s="10"/>
      <c r="TYE155" s="68"/>
      <c r="TYF155" s="20"/>
      <c r="TYG155" s="57"/>
      <c r="TYH155" s="21"/>
      <c r="TYI155" s="22"/>
      <c r="TYJ155" s="3"/>
      <c r="TYK155" s="5"/>
      <c r="TYL155" s="5"/>
      <c r="TYM155" s="8"/>
      <c r="TYN155" s="10"/>
      <c r="TYO155" s="68"/>
      <c r="TYP155" s="20"/>
      <c r="TYQ155" s="57"/>
      <c r="TYR155" s="21"/>
      <c r="TYS155" s="22"/>
      <c r="TYT155" s="3"/>
      <c r="TYU155" s="5"/>
      <c r="TYV155" s="5"/>
      <c r="TYW155" s="8"/>
      <c r="TYX155" s="10"/>
      <c r="TYY155" s="68"/>
      <c r="TYZ155" s="20"/>
      <c r="TZA155" s="57"/>
      <c r="TZB155" s="21"/>
      <c r="TZC155" s="22"/>
      <c r="TZD155" s="3"/>
      <c r="TZE155" s="5"/>
      <c r="TZF155" s="5"/>
      <c r="TZG155" s="8"/>
      <c r="TZH155" s="10"/>
      <c r="TZI155" s="68"/>
      <c r="TZJ155" s="20"/>
      <c r="TZK155" s="57"/>
      <c r="TZL155" s="21"/>
      <c r="TZM155" s="22"/>
      <c r="TZN155" s="3"/>
      <c r="TZO155" s="5"/>
      <c r="TZP155" s="5"/>
      <c r="TZQ155" s="8"/>
      <c r="TZR155" s="10"/>
      <c r="TZS155" s="68"/>
      <c r="TZT155" s="20"/>
      <c r="TZU155" s="57"/>
      <c r="TZV155" s="21"/>
      <c r="TZW155" s="22"/>
      <c r="TZX155" s="3"/>
      <c r="TZY155" s="5"/>
      <c r="TZZ155" s="5"/>
      <c r="UAA155" s="8"/>
      <c r="UAB155" s="10"/>
      <c r="UAC155" s="68"/>
      <c r="UAD155" s="20"/>
      <c r="UAE155" s="57"/>
      <c r="UAF155" s="21"/>
      <c r="UAG155" s="22"/>
      <c r="UAH155" s="3"/>
      <c r="UAI155" s="5"/>
      <c r="UAJ155" s="5"/>
      <c r="UAK155" s="8"/>
      <c r="UAL155" s="10"/>
      <c r="UAM155" s="68"/>
      <c r="UAN155" s="20"/>
      <c r="UAO155" s="57"/>
      <c r="UAP155" s="21"/>
      <c r="UAQ155" s="22"/>
      <c r="UAR155" s="3"/>
      <c r="UAS155" s="5"/>
      <c r="UAT155" s="5"/>
      <c r="UAU155" s="8"/>
      <c r="UAV155" s="10"/>
      <c r="UAW155" s="68"/>
      <c r="UAX155" s="20"/>
      <c r="UAY155" s="57"/>
      <c r="UAZ155" s="21"/>
      <c r="UBA155" s="22"/>
      <c r="UBB155" s="3"/>
      <c r="UBC155" s="5"/>
      <c r="UBD155" s="5"/>
      <c r="UBE155" s="8"/>
      <c r="UBF155" s="10"/>
      <c r="UBG155" s="68"/>
      <c r="UBH155" s="20"/>
      <c r="UBI155" s="57"/>
      <c r="UBJ155" s="21"/>
      <c r="UBK155" s="22"/>
      <c r="UBL155" s="3"/>
      <c r="UBM155" s="5"/>
      <c r="UBN155" s="5"/>
      <c r="UBO155" s="8"/>
      <c r="UBP155" s="10"/>
      <c r="UBQ155" s="68"/>
      <c r="UBR155" s="20"/>
      <c r="UBS155" s="57"/>
      <c r="UBT155" s="21"/>
      <c r="UBU155" s="22"/>
      <c r="UBV155" s="3"/>
      <c r="UBW155" s="5"/>
      <c r="UBX155" s="5"/>
      <c r="UBY155" s="8"/>
      <c r="UBZ155" s="10"/>
      <c r="UCA155" s="68"/>
      <c r="UCB155" s="20"/>
      <c r="UCC155" s="57"/>
      <c r="UCD155" s="21"/>
      <c r="UCE155" s="22"/>
      <c r="UCF155" s="3"/>
      <c r="UCG155" s="5"/>
      <c r="UCH155" s="5"/>
      <c r="UCI155" s="8"/>
      <c r="UCJ155" s="10"/>
      <c r="UCK155" s="68"/>
      <c r="UCL155" s="20"/>
      <c r="UCM155" s="57"/>
      <c r="UCN155" s="21"/>
      <c r="UCO155" s="22"/>
      <c r="UCP155" s="3"/>
      <c r="UCQ155" s="5"/>
      <c r="UCR155" s="5"/>
      <c r="UCS155" s="8"/>
      <c r="UCT155" s="10"/>
      <c r="UCU155" s="68"/>
      <c r="UCV155" s="20"/>
      <c r="UCW155" s="57"/>
      <c r="UCX155" s="21"/>
      <c r="UCY155" s="22"/>
      <c r="UCZ155" s="3"/>
      <c r="UDA155" s="5"/>
      <c r="UDB155" s="5"/>
      <c r="UDC155" s="8"/>
      <c r="UDD155" s="10"/>
      <c r="UDE155" s="68"/>
      <c r="UDF155" s="20"/>
      <c r="UDG155" s="57"/>
      <c r="UDH155" s="21"/>
      <c r="UDI155" s="22"/>
      <c r="UDJ155" s="3"/>
      <c r="UDK155" s="5"/>
      <c r="UDL155" s="5"/>
      <c r="UDM155" s="8"/>
      <c r="UDN155" s="10"/>
      <c r="UDO155" s="68"/>
      <c r="UDP155" s="20"/>
      <c r="UDQ155" s="57"/>
      <c r="UDR155" s="21"/>
      <c r="UDS155" s="22"/>
      <c r="UDT155" s="3"/>
      <c r="UDU155" s="5"/>
      <c r="UDV155" s="5"/>
      <c r="UDW155" s="8"/>
      <c r="UDX155" s="10"/>
      <c r="UDY155" s="68"/>
      <c r="UDZ155" s="20"/>
      <c r="UEA155" s="57"/>
      <c r="UEB155" s="21"/>
      <c r="UEC155" s="22"/>
      <c r="UED155" s="3"/>
      <c r="UEE155" s="5"/>
      <c r="UEF155" s="5"/>
      <c r="UEG155" s="8"/>
      <c r="UEH155" s="10"/>
      <c r="UEI155" s="68"/>
      <c r="UEJ155" s="20"/>
      <c r="UEK155" s="57"/>
      <c r="UEL155" s="21"/>
      <c r="UEM155" s="22"/>
      <c r="UEN155" s="3"/>
      <c r="UEO155" s="5"/>
      <c r="UEP155" s="5"/>
      <c r="UEQ155" s="8"/>
      <c r="UER155" s="10"/>
      <c r="UES155" s="68"/>
      <c r="UET155" s="20"/>
      <c r="UEU155" s="57"/>
      <c r="UEV155" s="21"/>
      <c r="UEW155" s="22"/>
      <c r="UEX155" s="3"/>
      <c r="UEY155" s="5"/>
      <c r="UEZ155" s="5"/>
      <c r="UFA155" s="8"/>
      <c r="UFB155" s="10"/>
      <c r="UFC155" s="68"/>
      <c r="UFD155" s="20"/>
      <c r="UFE155" s="57"/>
      <c r="UFF155" s="21"/>
      <c r="UFG155" s="22"/>
      <c r="UFH155" s="3"/>
      <c r="UFI155" s="5"/>
      <c r="UFJ155" s="5"/>
      <c r="UFK155" s="8"/>
      <c r="UFL155" s="10"/>
      <c r="UFM155" s="68"/>
      <c r="UFN155" s="20"/>
      <c r="UFO155" s="57"/>
      <c r="UFP155" s="21"/>
      <c r="UFQ155" s="22"/>
      <c r="UFR155" s="3"/>
      <c r="UFS155" s="5"/>
      <c r="UFT155" s="5"/>
      <c r="UFU155" s="8"/>
      <c r="UFV155" s="10"/>
      <c r="UFW155" s="68"/>
      <c r="UFX155" s="20"/>
      <c r="UFY155" s="57"/>
      <c r="UFZ155" s="21"/>
      <c r="UGA155" s="22"/>
      <c r="UGB155" s="3"/>
      <c r="UGC155" s="5"/>
      <c r="UGD155" s="5"/>
      <c r="UGE155" s="8"/>
      <c r="UGF155" s="10"/>
      <c r="UGG155" s="68"/>
      <c r="UGH155" s="20"/>
      <c r="UGI155" s="57"/>
      <c r="UGJ155" s="21"/>
      <c r="UGK155" s="22"/>
      <c r="UGL155" s="3"/>
      <c r="UGM155" s="5"/>
      <c r="UGN155" s="5"/>
      <c r="UGO155" s="8"/>
      <c r="UGP155" s="10"/>
      <c r="UGQ155" s="68"/>
      <c r="UGR155" s="20"/>
      <c r="UGS155" s="57"/>
      <c r="UGT155" s="21"/>
      <c r="UGU155" s="22"/>
      <c r="UGV155" s="3"/>
      <c r="UGW155" s="5"/>
      <c r="UGX155" s="5"/>
      <c r="UGY155" s="8"/>
      <c r="UGZ155" s="10"/>
      <c r="UHA155" s="68"/>
      <c r="UHB155" s="20"/>
      <c r="UHC155" s="57"/>
      <c r="UHD155" s="21"/>
      <c r="UHE155" s="22"/>
      <c r="UHF155" s="3"/>
      <c r="UHG155" s="5"/>
      <c r="UHH155" s="5"/>
      <c r="UHI155" s="8"/>
      <c r="UHJ155" s="10"/>
      <c r="UHK155" s="68"/>
      <c r="UHL155" s="20"/>
      <c r="UHM155" s="57"/>
      <c r="UHN155" s="21"/>
      <c r="UHO155" s="22"/>
      <c r="UHP155" s="3"/>
      <c r="UHQ155" s="5"/>
      <c r="UHR155" s="5"/>
      <c r="UHS155" s="8"/>
      <c r="UHT155" s="10"/>
      <c r="UHU155" s="68"/>
      <c r="UHV155" s="20"/>
      <c r="UHW155" s="57"/>
      <c r="UHX155" s="21"/>
      <c r="UHY155" s="22"/>
      <c r="UHZ155" s="3"/>
      <c r="UIA155" s="5"/>
      <c r="UIB155" s="5"/>
      <c r="UIC155" s="8"/>
      <c r="UID155" s="10"/>
      <c r="UIE155" s="68"/>
      <c r="UIF155" s="20"/>
      <c r="UIG155" s="57"/>
      <c r="UIH155" s="21"/>
      <c r="UII155" s="22"/>
      <c r="UIJ155" s="3"/>
      <c r="UIK155" s="5"/>
      <c r="UIL155" s="5"/>
      <c r="UIM155" s="8"/>
      <c r="UIN155" s="10"/>
      <c r="UIO155" s="68"/>
      <c r="UIP155" s="20"/>
      <c r="UIQ155" s="57"/>
      <c r="UIR155" s="21"/>
      <c r="UIS155" s="22"/>
      <c r="UIT155" s="3"/>
      <c r="UIU155" s="5"/>
      <c r="UIV155" s="5"/>
      <c r="UIW155" s="8"/>
      <c r="UIX155" s="10"/>
      <c r="UIY155" s="68"/>
      <c r="UIZ155" s="20"/>
      <c r="UJA155" s="57"/>
      <c r="UJB155" s="21"/>
      <c r="UJC155" s="22"/>
      <c r="UJD155" s="3"/>
      <c r="UJE155" s="5"/>
      <c r="UJF155" s="5"/>
      <c r="UJG155" s="8"/>
      <c r="UJH155" s="10"/>
      <c r="UJI155" s="68"/>
      <c r="UJJ155" s="20"/>
      <c r="UJK155" s="57"/>
      <c r="UJL155" s="21"/>
      <c r="UJM155" s="22"/>
      <c r="UJN155" s="3"/>
      <c r="UJO155" s="5"/>
      <c r="UJP155" s="5"/>
      <c r="UJQ155" s="8"/>
      <c r="UJR155" s="10"/>
      <c r="UJS155" s="68"/>
      <c r="UJT155" s="20"/>
      <c r="UJU155" s="57"/>
      <c r="UJV155" s="21"/>
      <c r="UJW155" s="22"/>
      <c r="UJX155" s="3"/>
      <c r="UJY155" s="5"/>
      <c r="UJZ155" s="5"/>
      <c r="UKA155" s="8"/>
      <c r="UKB155" s="10"/>
      <c r="UKC155" s="68"/>
      <c r="UKD155" s="20"/>
      <c r="UKE155" s="57"/>
      <c r="UKF155" s="21"/>
      <c r="UKG155" s="22"/>
      <c r="UKH155" s="3"/>
      <c r="UKI155" s="5"/>
      <c r="UKJ155" s="5"/>
      <c r="UKK155" s="8"/>
      <c r="UKL155" s="10"/>
      <c r="UKM155" s="68"/>
      <c r="UKN155" s="20"/>
      <c r="UKO155" s="57"/>
      <c r="UKP155" s="21"/>
      <c r="UKQ155" s="22"/>
      <c r="UKR155" s="3"/>
      <c r="UKS155" s="5"/>
      <c r="UKT155" s="5"/>
      <c r="UKU155" s="8"/>
      <c r="UKV155" s="10"/>
      <c r="UKW155" s="68"/>
      <c r="UKX155" s="20"/>
      <c r="UKY155" s="57"/>
      <c r="UKZ155" s="21"/>
      <c r="ULA155" s="22"/>
      <c r="ULB155" s="3"/>
      <c r="ULC155" s="5"/>
      <c r="ULD155" s="5"/>
      <c r="ULE155" s="8"/>
      <c r="ULF155" s="10"/>
      <c r="ULG155" s="68"/>
      <c r="ULH155" s="20"/>
      <c r="ULI155" s="57"/>
      <c r="ULJ155" s="21"/>
      <c r="ULK155" s="22"/>
      <c r="ULL155" s="3"/>
      <c r="ULM155" s="5"/>
      <c r="ULN155" s="5"/>
      <c r="ULO155" s="8"/>
      <c r="ULP155" s="10"/>
      <c r="ULQ155" s="68"/>
      <c r="ULR155" s="20"/>
      <c r="ULS155" s="57"/>
      <c r="ULT155" s="21"/>
      <c r="ULU155" s="22"/>
      <c r="ULV155" s="3"/>
      <c r="ULW155" s="5"/>
      <c r="ULX155" s="5"/>
      <c r="ULY155" s="8"/>
      <c r="ULZ155" s="10"/>
      <c r="UMA155" s="68"/>
      <c r="UMB155" s="20"/>
      <c r="UMC155" s="57"/>
      <c r="UMD155" s="21"/>
      <c r="UME155" s="22"/>
      <c r="UMF155" s="3"/>
      <c r="UMG155" s="5"/>
      <c r="UMH155" s="5"/>
      <c r="UMI155" s="8"/>
      <c r="UMJ155" s="10"/>
      <c r="UMK155" s="68"/>
      <c r="UML155" s="20"/>
      <c r="UMM155" s="57"/>
      <c r="UMN155" s="21"/>
      <c r="UMO155" s="22"/>
      <c r="UMP155" s="3"/>
      <c r="UMQ155" s="5"/>
      <c r="UMR155" s="5"/>
      <c r="UMS155" s="8"/>
      <c r="UMT155" s="10"/>
      <c r="UMU155" s="68"/>
      <c r="UMV155" s="20"/>
      <c r="UMW155" s="57"/>
      <c r="UMX155" s="21"/>
      <c r="UMY155" s="22"/>
      <c r="UMZ155" s="3"/>
      <c r="UNA155" s="5"/>
      <c r="UNB155" s="5"/>
      <c r="UNC155" s="8"/>
      <c r="UND155" s="10"/>
      <c r="UNE155" s="68"/>
      <c r="UNF155" s="20"/>
      <c r="UNG155" s="57"/>
      <c r="UNH155" s="21"/>
      <c r="UNI155" s="22"/>
      <c r="UNJ155" s="3"/>
      <c r="UNK155" s="5"/>
      <c r="UNL155" s="5"/>
      <c r="UNM155" s="8"/>
      <c r="UNN155" s="10"/>
      <c r="UNO155" s="68"/>
      <c r="UNP155" s="20"/>
      <c r="UNQ155" s="57"/>
      <c r="UNR155" s="21"/>
      <c r="UNS155" s="22"/>
      <c r="UNT155" s="3"/>
      <c r="UNU155" s="5"/>
      <c r="UNV155" s="5"/>
      <c r="UNW155" s="8"/>
      <c r="UNX155" s="10"/>
      <c r="UNY155" s="68"/>
      <c r="UNZ155" s="20"/>
      <c r="UOA155" s="57"/>
      <c r="UOB155" s="21"/>
      <c r="UOC155" s="22"/>
      <c r="UOD155" s="3"/>
      <c r="UOE155" s="5"/>
      <c r="UOF155" s="5"/>
      <c r="UOG155" s="8"/>
      <c r="UOH155" s="10"/>
      <c r="UOI155" s="68"/>
      <c r="UOJ155" s="20"/>
      <c r="UOK155" s="57"/>
      <c r="UOL155" s="21"/>
      <c r="UOM155" s="22"/>
      <c r="UON155" s="3"/>
      <c r="UOO155" s="5"/>
      <c r="UOP155" s="5"/>
      <c r="UOQ155" s="8"/>
      <c r="UOR155" s="10"/>
      <c r="UOS155" s="68"/>
      <c r="UOT155" s="20"/>
      <c r="UOU155" s="57"/>
      <c r="UOV155" s="21"/>
      <c r="UOW155" s="22"/>
      <c r="UOX155" s="3"/>
      <c r="UOY155" s="5"/>
      <c r="UOZ155" s="5"/>
      <c r="UPA155" s="8"/>
      <c r="UPB155" s="10"/>
      <c r="UPC155" s="68"/>
      <c r="UPD155" s="20"/>
      <c r="UPE155" s="57"/>
      <c r="UPF155" s="21"/>
      <c r="UPG155" s="22"/>
      <c r="UPH155" s="3"/>
      <c r="UPI155" s="5"/>
      <c r="UPJ155" s="5"/>
      <c r="UPK155" s="8"/>
      <c r="UPL155" s="10"/>
      <c r="UPM155" s="68"/>
      <c r="UPN155" s="20"/>
      <c r="UPO155" s="57"/>
      <c r="UPP155" s="21"/>
      <c r="UPQ155" s="22"/>
      <c r="UPR155" s="3"/>
      <c r="UPS155" s="5"/>
      <c r="UPT155" s="5"/>
      <c r="UPU155" s="8"/>
      <c r="UPV155" s="10"/>
      <c r="UPW155" s="68"/>
      <c r="UPX155" s="20"/>
      <c r="UPY155" s="57"/>
      <c r="UPZ155" s="21"/>
      <c r="UQA155" s="22"/>
      <c r="UQB155" s="3"/>
      <c r="UQC155" s="5"/>
      <c r="UQD155" s="5"/>
      <c r="UQE155" s="8"/>
      <c r="UQF155" s="10"/>
      <c r="UQG155" s="68"/>
      <c r="UQH155" s="20"/>
      <c r="UQI155" s="57"/>
      <c r="UQJ155" s="21"/>
      <c r="UQK155" s="22"/>
      <c r="UQL155" s="3"/>
      <c r="UQM155" s="5"/>
      <c r="UQN155" s="5"/>
      <c r="UQO155" s="8"/>
      <c r="UQP155" s="10"/>
      <c r="UQQ155" s="68"/>
      <c r="UQR155" s="20"/>
      <c r="UQS155" s="57"/>
      <c r="UQT155" s="21"/>
      <c r="UQU155" s="22"/>
      <c r="UQV155" s="3"/>
      <c r="UQW155" s="5"/>
      <c r="UQX155" s="5"/>
      <c r="UQY155" s="8"/>
      <c r="UQZ155" s="10"/>
      <c r="URA155" s="68"/>
      <c r="URB155" s="20"/>
      <c r="URC155" s="57"/>
      <c r="URD155" s="21"/>
      <c r="URE155" s="22"/>
      <c r="URF155" s="3"/>
      <c r="URG155" s="5"/>
      <c r="URH155" s="5"/>
      <c r="URI155" s="8"/>
      <c r="URJ155" s="10"/>
      <c r="URK155" s="68"/>
      <c r="URL155" s="20"/>
      <c r="URM155" s="57"/>
      <c r="URN155" s="21"/>
      <c r="URO155" s="22"/>
      <c r="URP155" s="3"/>
      <c r="URQ155" s="5"/>
      <c r="URR155" s="5"/>
      <c r="URS155" s="8"/>
      <c r="URT155" s="10"/>
      <c r="URU155" s="68"/>
      <c r="URV155" s="20"/>
      <c r="URW155" s="57"/>
      <c r="URX155" s="21"/>
      <c r="URY155" s="22"/>
      <c r="URZ155" s="3"/>
      <c r="USA155" s="5"/>
      <c r="USB155" s="5"/>
      <c r="USC155" s="8"/>
      <c r="USD155" s="10"/>
      <c r="USE155" s="68"/>
      <c r="USF155" s="20"/>
      <c r="USG155" s="57"/>
      <c r="USH155" s="21"/>
      <c r="USI155" s="22"/>
      <c r="USJ155" s="3"/>
      <c r="USK155" s="5"/>
      <c r="USL155" s="5"/>
      <c r="USM155" s="8"/>
      <c r="USN155" s="10"/>
      <c r="USO155" s="68"/>
      <c r="USP155" s="20"/>
      <c r="USQ155" s="57"/>
      <c r="USR155" s="21"/>
      <c r="USS155" s="22"/>
      <c r="UST155" s="3"/>
      <c r="USU155" s="5"/>
      <c r="USV155" s="5"/>
      <c r="USW155" s="8"/>
      <c r="USX155" s="10"/>
      <c r="USY155" s="68"/>
      <c r="USZ155" s="20"/>
      <c r="UTA155" s="57"/>
      <c r="UTB155" s="21"/>
      <c r="UTC155" s="22"/>
      <c r="UTD155" s="3"/>
      <c r="UTE155" s="5"/>
      <c r="UTF155" s="5"/>
      <c r="UTG155" s="8"/>
      <c r="UTH155" s="10"/>
      <c r="UTI155" s="68"/>
      <c r="UTJ155" s="20"/>
      <c r="UTK155" s="57"/>
      <c r="UTL155" s="21"/>
      <c r="UTM155" s="22"/>
      <c r="UTN155" s="3"/>
      <c r="UTO155" s="5"/>
      <c r="UTP155" s="5"/>
      <c r="UTQ155" s="8"/>
      <c r="UTR155" s="10"/>
      <c r="UTS155" s="68"/>
      <c r="UTT155" s="20"/>
      <c r="UTU155" s="57"/>
      <c r="UTV155" s="21"/>
      <c r="UTW155" s="22"/>
      <c r="UTX155" s="3"/>
      <c r="UTY155" s="5"/>
      <c r="UTZ155" s="5"/>
      <c r="UUA155" s="8"/>
      <c r="UUB155" s="10"/>
      <c r="UUC155" s="68"/>
      <c r="UUD155" s="20"/>
      <c r="UUE155" s="57"/>
      <c r="UUF155" s="21"/>
      <c r="UUG155" s="22"/>
      <c r="UUH155" s="3"/>
      <c r="UUI155" s="5"/>
      <c r="UUJ155" s="5"/>
      <c r="UUK155" s="8"/>
      <c r="UUL155" s="10"/>
      <c r="UUM155" s="68"/>
      <c r="UUN155" s="20"/>
      <c r="UUO155" s="57"/>
      <c r="UUP155" s="21"/>
      <c r="UUQ155" s="22"/>
      <c r="UUR155" s="3"/>
      <c r="UUS155" s="5"/>
      <c r="UUT155" s="5"/>
      <c r="UUU155" s="8"/>
      <c r="UUV155" s="10"/>
      <c r="UUW155" s="68"/>
      <c r="UUX155" s="20"/>
      <c r="UUY155" s="57"/>
      <c r="UUZ155" s="21"/>
      <c r="UVA155" s="22"/>
      <c r="UVB155" s="3"/>
      <c r="UVC155" s="5"/>
      <c r="UVD155" s="5"/>
      <c r="UVE155" s="8"/>
      <c r="UVF155" s="10"/>
      <c r="UVG155" s="68"/>
      <c r="UVH155" s="20"/>
      <c r="UVI155" s="57"/>
      <c r="UVJ155" s="21"/>
      <c r="UVK155" s="22"/>
      <c r="UVL155" s="3"/>
      <c r="UVM155" s="5"/>
      <c r="UVN155" s="5"/>
      <c r="UVO155" s="8"/>
      <c r="UVP155" s="10"/>
      <c r="UVQ155" s="68"/>
      <c r="UVR155" s="20"/>
      <c r="UVS155" s="57"/>
      <c r="UVT155" s="21"/>
      <c r="UVU155" s="22"/>
      <c r="UVV155" s="3"/>
      <c r="UVW155" s="5"/>
      <c r="UVX155" s="5"/>
      <c r="UVY155" s="8"/>
      <c r="UVZ155" s="10"/>
      <c r="UWA155" s="68"/>
      <c r="UWB155" s="20"/>
      <c r="UWC155" s="57"/>
      <c r="UWD155" s="21"/>
      <c r="UWE155" s="22"/>
      <c r="UWF155" s="3"/>
      <c r="UWG155" s="5"/>
      <c r="UWH155" s="5"/>
      <c r="UWI155" s="8"/>
      <c r="UWJ155" s="10"/>
      <c r="UWK155" s="68"/>
      <c r="UWL155" s="20"/>
      <c r="UWM155" s="57"/>
      <c r="UWN155" s="21"/>
      <c r="UWO155" s="22"/>
      <c r="UWP155" s="3"/>
      <c r="UWQ155" s="5"/>
      <c r="UWR155" s="5"/>
      <c r="UWS155" s="8"/>
      <c r="UWT155" s="10"/>
      <c r="UWU155" s="68"/>
      <c r="UWV155" s="20"/>
      <c r="UWW155" s="57"/>
      <c r="UWX155" s="21"/>
      <c r="UWY155" s="22"/>
      <c r="UWZ155" s="3"/>
      <c r="UXA155" s="5"/>
      <c r="UXB155" s="5"/>
      <c r="UXC155" s="8"/>
      <c r="UXD155" s="10"/>
      <c r="UXE155" s="68"/>
      <c r="UXF155" s="20"/>
      <c r="UXG155" s="57"/>
      <c r="UXH155" s="21"/>
      <c r="UXI155" s="22"/>
      <c r="UXJ155" s="3"/>
      <c r="UXK155" s="5"/>
      <c r="UXL155" s="5"/>
      <c r="UXM155" s="8"/>
      <c r="UXN155" s="10"/>
      <c r="UXO155" s="68"/>
      <c r="UXP155" s="20"/>
      <c r="UXQ155" s="57"/>
      <c r="UXR155" s="21"/>
      <c r="UXS155" s="22"/>
      <c r="UXT155" s="3"/>
      <c r="UXU155" s="5"/>
      <c r="UXV155" s="5"/>
      <c r="UXW155" s="8"/>
      <c r="UXX155" s="10"/>
      <c r="UXY155" s="68"/>
      <c r="UXZ155" s="20"/>
      <c r="UYA155" s="57"/>
      <c r="UYB155" s="21"/>
      <c r="UYC155" s="22"/>
      <c r="UYD155" s="3"/>
      <c r="UYE155" s="5"/>
      <c r="UYF155" s="5"/>
      <c r="UYG155" s="8"/>
      <c r="UYH155" s="10"/>
      <c r="UYI155" s="68"/>
      <c r="UYJ155" s="20"/>
      <c r="UYK155" s="57"/>
      <c r="UYL155" s="21"/>
      <c r="UYM155" s="22"/>
      <c r="UYN155" s="3"/>
      <c r="UYO155" s="5"/>
      <c r="UYP155" s="5"/>
      <c r="UYQ155" s="8"/>
      <c r="UYR155" s="10"/>
      <c r="UYS155" s="68"/>
      <c r="UYT155" s="20"/>
      <c r="UYU155" s="57"/>
      <c r="UYV155" s="21"/>
      <c r="UYW155" s="22"/>
      <c r="UYX155" s="3"/>
      <c r="UYY155" s="5"/>
      <c r="UYZ155" s="5"/>
      <c r="UZA155" s="8"/>
      <c r="UZB155" s="10"/>
      <c r="UZC155" s="68"/>
      <c r="UZD155" s="20"/>
      <c r="UZE155" s="57"/>
      <c r="UZF155" s="21"/>
      <c r="UZG155" s="22"/>
      <c r="UZH155" s="3"/>
      <c r="UZI155" s="5"/>
      <c r="UZJ155" s="5"/>
      <c r="UZK155" s="8"/>
      <c r="UZL155" s="10"/>
      <c r="UZM155" s="68"/>
      <c r="UZN155" s="20"/>
      <c r="UZO155" s="57"/>
      <c r="UZP155" s="21"/>
      <c r="UZQ155" s="22"/>
      <c r="UZR155" s="3"/>
      <c r="UZS155" s="5"/>
      <c r="UZT155" s="5"/>
      <c r="UZU155" s="8"/>
      <c r="UZV155" s="10"/>
      <c r="UZW155" s="68"/>
      <c r="UZX155" s="20"/>
      <c r="UZY155" s="57"/>
      <c r="UZZ155" s="21"/>
      <c r="VAA155" s="22"/>
      <c r="VAB155" s="3"/>
      <c r="VAC155" s="5"/>
      <c r="VAD155" s="5"/>
      <c r="VAE155" s="8"/>
      <c r="VAF155" s="10"/>
      <c r="VAG155" s="68"/>
      <c r="VAH155" s="20"/>
      <c r="VAI155" s="57"/>
      <c r="VAJ155" s="21"/>
      <c r="VAK155" s="22"/>
      <c r="VAL155" s="3"/>
      <c r="VAM155" s="5"/>
      <c r="VAN155" s="5"/>
      <c r="VAO155" s="8"/>
      <c r="VAP155" s="10"/>
      <c r="VAQ155" s="68"/>
      <c r="VAR155" s="20"/>
      <c r="VAS155" s="57"/>
      <c r="VAT155" s="21"/>
      <c r="VAU155" s="22"/>
      <c r="VAV155" s="3"/>
      <c r="VAW155" s="5"/>
      <c r="VAX155" s="5"/>
      <c r="VAY155" s="8"/>
      <c r="VAZ155" s="10"/>
      <c r="VBA155" s="68"/>
      <c r="VBB155" s="20"/>
      <c r="VBC155" s="57"/>
      <c r="VBD155" s="21"/>
      <c r="VBE155" s="22"/>
      <c r="VBF155" s="3"/>
      <c r="VBG155" s="5"/>
      <c r="VBH155" s="5"/>
      <c r="VBI155" s="8"/>
      <c r="VBJ155" s="10"/>
      <c r="VBK155" s="68"/>
      <c r="VBL155" s="20"/>
      <c r="VBM155" s="57"/>
      <c r="VBN155" s="21"/>
      <c r="VBO155" s="22"/>
      <c r="VBP155" s="3"/>
      <c r="VBQ155" s="5"/>
      <c r="VBR155" s="5"/>
      <c r="VBS155" s="8"/>
      <c r="VBT155" s="10"/>
      <c r="VBU155" s="68"/>
      <c r="VBV155" s="20"/>
      <c r="VBW155" s="57"/>
      <c r="VBX155" s="21"/>
      <c r="VBY155" s="22"/>
      <c r="VBZ155" s="3"/>
      <c r="VCA155" s="5"/>
      <c r="VCB155" s="5"/>
      <c r="VCC155" s="8"/>
      <c r="VCD155" s="10"/>
      <c r="VCE155" s="68"/>
      <c r="VCF155" s="20"/>
      <c r="VCG155" s="57"/>
      <c r="VCH155" s="21"/>
      <c r="VCI155" s="22"/>
      <c r="VCJ155" s="3"/>
      <c r="VCK155" s="5"/>
      <c r="VCL155" s="5"/>
      <c r="VCM155" s="8"/>
      <c r="VCN155" s="10"/>
      <c r="VCO155" s="68"/>
      <c r="VCP155" s="20"/>
      <c r="VCQ155" s="57"/>
      <c r="VCR155" s="21"/>
      <c r="VCS155" s="22"/>
      <c r="VCT155" s="3"/>
      <c r="VCU155" s="5"/>
      <c r="VCV155" s="5"/>
      <c r="VCW155" s="8"/>
      <c r="VCX155" s="10"/>
      <c r="VCY155" s="68"/>
      <c r="VCZ155" s="20"/>
      <c r="VDA155" s="57"/>
      <c r="VDB155" s="21"/>
      <c r="VDC155" s="22"/>
      <c r="VDD155" s="3"/>
      <c r="VDE155" s="5"/>
      <c r="VDF155" s="5"/>
      <c r="VDG155" s="8"/>
      <c r="VDH155" s="10"/>
      <c r="VDI155" s="68"/>
      <c r="VDJ155" s="20"/>
      <c r="VDK155" s="57"/>
      <c r="VDL155" s="21"/>
      <c r="VDM155" s="22"/>
      <c r="VDN155" s="3"/>
      <c r="VDO155" s="5"/>
      <c r="VDP155" s="5"/>
      <c r="VDQ155" s="8"/>
      <c r="VDR155" s="10"/>
      <c r="VDS155" s="68"/>
      <c r="VDT155" s="20"/>
      <c r="VDU155" s="57"/>
      <c r="VDV155" s="21"/>
      <c r="VDW155" s="22"/>
      <c r="VDX155" s="3"/>
      <c r="VDY155" s="5"/>
      <c r="VDZ155" s="5"/>
      <c r="VEA155" s="8"/>
      <c r="VEB155" s="10"/>
      <c r="VEC155" s="68"/>
      <c r="VED155" s="20"/>
      <c r="VEE155" s="57"/>
      <c r="VEF155" s="21"/>
      <c r="VEG155" s="22"/>
      <c r="VEH155" s="3"/>
      <c r="VEI155" s="5"/>
      <c r="VEJ155" s="5"/>
      <c r="VEK155" s="8"/>
      <c r="VEL155" s="10"/>
      <c r="VEM155" s="68"/>
      <c r="VEN155" s="20"/>
      <c r="VEO155" s="57"/>
      <c r="VEP155" s="21"/>
      <c r="VEQ155" s="22"/>
      <c r="VER155" s="3"/>
      <c r="VES155" s="5"/>
      <c r="VET155" s="5"/>
      <c r="VEU155" s="8"/>
      <c r="VEV155" s="10"/>
      <c r="VEW155" s="68"/>
      <c r="VEX155" s="20"/>
      <c r="VEY155" s="57"/>
      <c r="VEZ155" s="21"/>
      <c r="VFA155" s="22"/>
      <c r="VFB155" s="3"/>
      <c r="VFC155" s="5"/>
      <c r="VFD155" s="5"/>
      <c r="VFE155" s="8"/>
      <c r="VFF155" s="10"/>
      <c r="VFG155" s="68"/>
      <c r="VFH155" s="20"/>
      <c r="VFI155" s="57"/>
      <c r="VFJ155" s="21"/>
      <c r="VFK155" s="22"/>
      <c r="VFL155" s="3"/>
      <c r="VFM155" s="5"/>
      <c r="VFN155" s="5"/>
      <c r="VFO155" s="8"/>
      <c r="VFP155" s="10"/>
      <c r="VFQ155" s="68"/>
      <c r="VFR155" s="20"/>
      <c r="VFS155" s="57"/>
      <c r="VFT155" s="21"/>
      <c r="VFU155" s="22"/>
      <c r="VFV155" s="3"/>
      <c r="VFW155" s="5"/>
      <c r="VFX155" s="5"/>
      <c r="VFY155" s="8"/>
      <c r="VFZ155" s="10"/>
      <c r="VGA155" s="68"/>
      <c r="VGB155" s="20"/>
      <c r="VGC155" s="57"/>
      <c r="VGD155" s="21"/>
      <c r="VGE155" s="22"/>
      <c r="VGF155" s="3"/>
      <c r="VGG155" s="5"/>
      <c r="VGH155" s="5"/>
      <c r="VGI155" s="8"/>
      <c r="VGJ155" s="10"/>
      <c r="VGK155" s="68"/>
      <c r="VGL155" s="20"/>
      <c r="VGM155" s="57"/>
      <c r="VGN155" s="21"/>
      <c r="VGO155" s="22"/>
      <c r="VGP155" s="3"/>
      <c r="VGQ155" s="5"/>
      <c r="VGR155" s="5"/>
      <c r="VGS155" s="8"/>
      <c r="VGT155" s="10"/>
      <c r="VGU155" s="68"/>
      <c r="VGV155" s="20"/>
      <c r="VGW155" s="57"/>
      <c r="VGX155" s="21"/>
      <c r="VGY155" s="22"/>
      <c r="VGZ155" s="3"/>
      <c r="VHA155" s="5"/>
      <c r="VHB155" s="5"/>
      <c r="VHC155" s="8"/>
      <c r="VHD155" s="10"/>
      <c r="VHE155" s="68"/>
      <c r="VHF155" s="20"/>
      <c r="VHG155" s="57"/>
      <c r="VHH155" s="21"/>
      <c r="VHI155" s="22"/>
      <c r="VHJ155" s="3"/>
      <c r="VHK155" s="5"/>
      <c r="VHL155" s="5"/>
      <c r="VHM155" s="8"/>
      <c r="VHN155" s="10"/>
      <c r="VHO155" s="68"/>
      <c r="VHP155" s="20"/>
      <c r="VHQ155" s="57"/>
      <c r="VHR155" s="21"/>
      <c r="VHS155" s="22"/>
      <c r="VHT155" s="3"/>
      <c r="VHU155" s="5"/>
      <c r="VHV155" s="5"/>
      <c r="VHW155" s="8"/>
      <c r="VHX155" s="10"/>
      <c r="VHY155" s="68"/>
      <c r="VHZ155" s="20"/>
      <c r="VIA155" s="57"/>
      <c r="VIB155" s="21"/>
      <c r="VIC155" s="22"/>
      <c r="VID155" s="3"/>
      <c r="VIE155" s="5"/>
      <c r="VIF155" s="5"/>
      <c r="VIG155" s="8"/>
      <c r="VIH155" s="10"/>
      <c r="VII155" s="68"/>
      <c r="VIJ155" s="20"/>
      <c r="VIK155" s="57"/>
      <c r="VIL155" s="21"/>
      <c r="VIM155" s="22"/>
      <c r="VIN155" s="3"/>
      <c r="VIO155" s="5"/>
      <c r="VIP155" s="5"/>
      <c r="VIQ155" s="8"/>
      <c r="VIR155" s="10"/>
      <c r="VIS155" s="68"/>
      <c r="VIT155" s="20"/>
      <c r="VIU155" s="57"/>
      <c r="VIV155" s="21"/>
      <c r="VIW155" s="22"/>
      <c r="VIX155" s="3"/>
      <c r="VIY155" s="5"/>
      <c r="VIZ155" s="5"/>
      <c r="VJA155" s="8"/>
      <c r="VJB155" s="10"/>
      <c r="VJC155" s="68"/>
      <c r="VJD155" s="20"/>
      <c r="VJE155" s="57"/>
      <c r="VJF155" s="21"/>
      <c r="VJG155" s="22"/>
      <c r="VJH155" s="3"/>
      <c r="VJI155" s="5"/>
      <c r="VJJ155" s="5"/>
      <c r="VJK155" s="8"/>
      <c r="VJL155" s="10"/>
      <c r="VJM155" s="68"/>
      <c r="VJN155" s="20"/>
      <c r="VJO155" s="57"/>
      <c r="VJP155" s="21"/>
      <c r="VJQ155" s="22"/>
      <c r="VJR155" s="3"/>
      <c r="VJS155" s="5"/>
      <c r="VJT155" s="5"/>
      <c r="VJU155" s="8"/>
      <c r="VJV155" s="10"/>
      <c r="VJW155" s="68"/>
      <c r="VJX155" s="20"/>
      <c r="VJY155" s="57"/>
      <c r="VJZ155" s="21"/>
      <c r="VKA155" s="22"/>
      <c r="VKB155" s="3"/>
      <c r="VKC155" s="5"/>
      <c r="VKD155" s="5"/>
      <c r="VKE155" s="8"/>
      <c r="VKF155" s="10"/>
      <c r="VKG155" s="68"/>
      <c r="VKH155" s="20"/>
      <c r="VKI155" s="57"/>
      <c r="VKJ155" s="21"/>
      <c r="VKK155" s="22"/>
      <c r="VKL155" s="3"/>
      <c r="VKM155" s="5"/>
      <c r="VKN155" s="5"/>
      <c r="VKO155" s="8"/>
      <c r="VKP155" s="10"/>
      <c r="VKQ155" s="68"/>
      <c r="VKR155" s="20"/>
      <c r="VKS155" s="57"/>
      <c r="VKT155" s="21"/>
      <c r="VKU155" s="22"/>
      <c r="VKV155" s="3"/>
      <c r="VKW155" s="5"/>
      <c r="VKX155" s="5"/>
      <c r="VKY155" s="8"/>
      <c r="VKZ155" s="10"/>
      <c r="VLA155" s="68"/>
      <c r="VLB155" s="20"/>
      <c r="VLC155" s="57"/>
      <c r="VLD155" s="21"/>
      <c r="VLE155" s="22"/>
      <c r="VLF155" s="3"/>
      <c r="VLG155" s="5"/>
      <c r="VLH155" s="5"/>
      <c r="VLI155" s="8"/>
      <c r="VLJ155" s="10"/>
      <c r="VLK155" s="68"/>
      <c r="VLL155" s="20"/>
      <c r="VLM155" s="57"/>
      <c r="VLN155" s="21"/>
      <c r="VLO155" s="22"/>
      <c r="VLP155" s="3"/>
      <c r="VLQ155" s="5"/>
      <c r="VLR155" s="5"/>
      <c r="VLS155" s="8"/>
      <c r="VLT155" s="10"/>
      <c r="VLU155" s="68"/>
      <c r="VLV155" s="20"/>
      <c r="VLW155" s="57"/>
      <c r="VLX155" s="21"/>
      <c r="VLY155" s="22"/>
      <c r="VLZ155" s="3"/>
      <c r="VMA155" s="5"/>
      <c r="VMB155" s="5"/>
      <c r="VMC155" s="8"/>
      <c r="VMD155" s="10"/>
      <c r="VME155" s="68"/>
      <c r="VMF155" s="20"/>
      <c r="VMG155" s="57"/>
      <c r="VMH155" s="21"/>
      <c r="VMI155" s="22"/>
      <c r="VMJ155" s="3"/>
      <c r="VMK155" s="5"/>
      <c r="VML155" s="5"/>
      <c r="VMM155" s="8"/>
      <c r="VMN155" s="10"/>
      <c r="VMO155" s="68"/>
      <c r="VMP155" s="20"/>
      <c r="VMQ155" s="57"/>
      <c r="VMR155" s="21"/>
      <c r="VMS155" s="22"/>
      <c r="VMT155" s="3"/>
      <c r="VMU155" s="5"/>
      <c r="VMV155" s="5"/>
      <c r="VMW155" s="8"/>
      <c r="VMX155" s="10"/>
      <c r="VMY155" s="68"/>
      <c r="VMZ155" s="20"/>
      <c r="VNA155" s="57"/>
      <c r="VNB155" s="21"/>
      <c r="VNC155" s="22"/>
      <c r="VND155" s="3"/>
      <c r="VNE155" s="5"/>
      <c r="VNF155" s="5"/>
      <c r="VNG155" s="8"/>
      <c r="VNH155" s="10"/>
      <c r="VNI155" s="68"/>
      <c r="VNJ155" s="20"/>
      <c r="VNK155" s="57"/>
      <c r="VNL155" s="21"/>
      <c r="VNM155" s="22"/>
      <c r="VNN155" s="3"/>
      <c r="VNO155" s="5"/>
      <c r="VNP155" s="5"/>
      <c r="VNQ155" s="8"/>
      <c r="VNR155" s="10"/>
      <c r="VNS155" s="68"/>
      <c r="VNT155" s="20"/>
      <c r="VNU155" s="57"/>
      <c r="VNV155" s="21"/>
      <c r="VNW155" s="22"/>
      <c r="VNX155" s="3"/>
      <c r="VNY155" s="5"/>
      <c r="VNZ155" s="5"/>
      <c r="VOA155" s="8"/>
      <c r="VOB155" s="10"/>
      <c r="VOC155" s="68"/>
      <c r="VOD155" s="20"/>
      <c r="VOE155" s="57"/>
      <c r="VOF155" s="21"/>
      <c r="VOG155" s="22"/>
      <c r="VOH155" s="3"/>
      <c r="VOI155" s="5"/>
      <c r="VOJ155" s="5"/>
      <c r="VOK155" s="8"/>
      <c r="VOL155" s="10"/>
      <c r="VOM155" s="68"/>
      <c r="VON155" s="20"/>
      <c r="VOO155" s="57"/>
      <c r="VOP155" s="21"/>
      <c r="VOQ155" s="22"/>
      <c r="VOR155" s="3"/>
      <c r="VOS155" s="5"/>
      <c r="VOT155" s="5"/>
      <c r="VOU155" s="8"/>
      <c r="VOV155" s="10"/>
      <c r="VOW155" s="68"/>
      <c r="VOX155" s="20"/>
      <c r="VOY155" s="57"/>
      <c r="VOZ155" s="21"/>
      <c r="VPA155" s="22"/>
      <c r="VPB155" s="3"/>
      <c r="VPC155" s="5"/>
      <c r="VPD155" s="5"/>
      <c r="VPE155" s="8"/>
      <c r="VPF155" s="10"/>
      <c r="VPG155" s="68"/>
      <c r="VPH155" s="20"/>
      <c r="VPI155" s="57"/>
      <c r="VPJ155" s="21"/>
      <c r="VPK155" s="22"/>
      <c r="VPL155" s="3"/>
      <c r="VPM155" s="5"/>
      <c r="VPN155" s="5"/>
      <c r="VPO155" s="8"/>
      <c r="VPP155" s="10"/>
      <c r="VPQ155" s="68"/>
      <c r="VPR155" s="20"/>
      <c r="VPS155" s="57"/>
      <c r="VPT155" s="21"/>
      <c r="VPU155" s="22"/>
      <c r="VPV155" s="3"/>
      <c r="VPW155" s="5"/>
      <c r="VPX155" s="5"/>
      <c r="VPY155" s="8"/>
      <c r="VPZ155" s="10"/>
      <c r="VQA155" s="68"/>
      <c r="VQB155" s="20"/>
      <c r="VQC155" s="57"/>
      <c r="VQD155" s="21"/>
      <c r="VQE155" s="22"/>
      <c r="VQF155" s="3"/>
      <c r="VQG155" s="5"/>
      <c r="VQH155" s="5"/>
      <c r="VQI155" s="8"/>
      <c r="VQJ155" s="10"/>
      <c r="VQK155" s="68"/>
      <c r="VQL155" s="20"/>
      <c r="VQM155" s="57"/>
      <c r="VQN155" s="21"/>
      <c r="VQO155" s="22"/>
      <c r="VQP155" s="3"/>
      <c r="VQQ155" s="5"/>
      <c r="VQR155" s="5"/>
      <c r="VQS155" s="8"/>
      <c r="VQT155" s="10"/>
      <c r="VQU155" s="68"/>
      <c r="VQV155" s="20"/>
      <c r="VQW155" s="57"/>
      <c r="VQX155" s="21"/>
      <c r="VQY155" s="22"/>
      <c r="VQZ155" s="3"/>
      <c r="VRA155" s="5"/>
      <c r="VRB155" s="5"/>
      <c r="VRC155" s="8"/>
      <c r="VRD155" s="10"/>
      <c r="VRE155" s="68"/>
      <c r="VRF155" s="20"/>
      <c r="VRG155" s="57"/>
      <c r="VRH155" s="21"/>
      <c r="VRI155" s="22"/>
      <c r="VRJ155" s="3"/>
      <c r="VRK155" s="5"/>
      <c r="VRL155" s="5"/>
      <c r="VRM155" s="8"/>
      <c r="VRN155" s="10"/>
      <c r="VRO155" s="68"/>
      <c r="VRP155" s="20"/>
      <c r="VRQ155" s="57"/>
      <c r="VRR155" s="21"/>
      <c r="VRS155" s="22"/>
      <c r="VRT155" s="3"/>
      <c r="VRU155" s="5"/>
      <c r="VRV155" s="5"/>
      <c r="VRW155" s="8"/>
      <c r="VRX155" s="10"/>
      <c r="VRY155" s="68"/>
      <c r="VRZ155" s="20"/>
      <c r="VSA155" s="57"/>
      <c r="VSB155" s="21"/>
      <c r="VSC155" s="22"/>
      <c r="VSD155" s="3"/>
      <c r="VSE155" s="5"/>
      <c r="VSF155" s="5"/>
      <c r="VSG155" s="8"/>
      <c r="VSH155" s="10"/>
      <c r="VSI155" s="68"/>
      <c r="VSJ155" s="20"/>
      <c r="VSK155" s="57"/>
      <c r="VSL155" s="21"/>
      <c r="VSM155" s="22"/>
      <c r="VSN155" s="3"/>
      <c r="VSO155" s="5"/>
      <c r="VSP155" s="5"/>
      <c r="VSQ155" s="8"/>
      <c r="VSR155" s="10"/>
      <c r="VSS155" s="68"/>
      <c r="VST155" s="20"/>
      <c r="VSU155" s="57"/>
      <c r="VSV155" s="21"/>
      <c r="VSW155" s="22"/>
      <c r="VSX155" s="3"/>
      <c r="VSY155" s="5"/>
      <c r="VSZ155" s="5"/>
      <c r="VTA155" s="8"/>
      <c r="VTB155" s="10"/>
      <c r="VTC155" s="68"/>
      <c r="VTD155" s="20"/>
      <c r="VTE155" s="57"/>
      <c r="VTF155" s="21"/>
      <c r="VTG155" s="22"/>
      <c r="VTH155" s="3"/>
      <c r="VTI155" s="5"/>
      <c r="VTJ155" s="5"/>
      <c r="VTK155" s="8"/>
      <c r="VTL155" s="10"/>
      <c r="VTM155" s="68"/>
      <c r="VTN155" s="20"/>
      <c r="VTO155" s="57"/>
      <c r="VTP155" s="21"/>
      <c r="VTQ155" s="22"/>
      <c r="VTR155" s="3"/>
      <c r="VTS155" s="5"/>
      <c r="VTT155" s="5"/>
      <c r="VTU155" s="8"/>
      <c r="VTV155" s="10"/>
      <c r="VTW155" s="68"/>
      <c r="VTX155" s="20"/>
      <c r="VTY155" s="57"/>
      <c r="VTZ155" s="21"/>
      <c r="VUA155" s="22"/>
      <c r="VUB155" s="3"/>
      <c r="VUC155" s="5"/>
      <c r="VUD155" s="5"/>
      <c r="VUE155" s="8"/>
      <c r="VUF155" s="10"/>
      <c r="VUG155" s="68"/>
      <c r="VUH155" s="20"/>
      <c r="VUI155" s="57"/>
      <c r="VUJ155" s="21"/>
      <c r="VUK155" s="22"/>
      <c r="VUL155" s="3"/>
      <c r="VUM155" s="5"/>
      <c r="VUN155" s="5"/>
      <c r="VUO155" s="8"/>
      <c r="VUP155" s="10"/>
      <c r="VUQ155" s="68"/>
      <c r="VUR155" s="20"/>
      <c r="VUS155" s="57"/>
      <c r="VUT155" s="21"/>
      <c r="VUU155" s="22"/>
      <c r="VUV155" s="3"/>
      <c r="VUW155" s="5"/>
      <c r="VUX155" s="5"/>
      <c r="VUY155" s="8"/>
      <c r="VUZ155" s="10"/>
      <c r="VVA155" s="68"/>
      <c r="VVB155" s="20"/>
      <c r="VVC155" s="57"/>
      <c r="VVD155" s="21"/>
      <c r="VVE155" s="22"/>
      <c r="VVF155" s="3"/>
      <c r="VVG155" s="5"/>
      <c r="VVH155" s="5"/>
      <c r="VVI155" s="8"/>
      <c r="VVJ155" s="10"/>
      <c r="VVK155" s="68"/>
      <c r="VVL155" s="20"/>
      <c r="VVM155" s="57"/>
      <c r="VVN155" s="21"/>
      <c r="VVO155" s="22"/>
      <c r="VVP155" s="3"/>
      <c r="VVQ155" s="5"/>
      <c r="VVR155" s="5"/>
      <c r="VVS155" s="8"/>
      <c r="VVT155" s="10"/>
      <c r="VVU155" s="68"/>
      <c r="VVV155" s="20"/>
      <c r="VVW155" s="57"/>
      <c r="VVX155" s="21"/>
      <c r="VVY155" s="22"/>
      <c r="VVZ155" s="3"/>
      <c r="VWA155" s="5"/>
      <c r="VWB155" s="5"/>
      <c r="VWC155" s="8"/>
      <c r="VWD155" s="10"/>
      <c r="VWE155" s="68"/>
      <c r="VWF155" s="20"/>
      <c r="VWG155" s="57"/>
      <c r="VWH155" s="21"/>
      <c r="VWI155" s="22"/>
      <c r="VWJ155" s="3"/>
      <c r="VWK155" s="5"/>
      <c r="VWL155" s="5"/>
      <c r="VWM155" s="8"/>
      <c r="VWN155" s="10"/>
      <c r="VWO155" s="68"/>
      <c r="VWP155" s="20"/>
      <c r="VWQ155" s="57"/>
      <c r="VWR155" s="21"/>
      <c r="VWS155" s="22"/>
      <c r="VWT155" s="3"/>
      <c r="VWU155" s="5"/>
      <c r="VWV155" s="5"/>
      <c r="VWW155" s="8"/>
      <c r="VWX155" s="10"/>
      <c r="VWY155" s="68"/>
      <c r="VWZ155" s="20"/>
      <c r="VXA155" s="57"/>
      <c r="VXB155" s="21"/>
      <c r="VXC155" s="22"/>
      <c r="VXD155" s="3"/>
      <c r="VXE155" s="5"/>
      <c r="VXF155" s="5"/>
      <c r="VXG155" s="8"/>
      <c r="VXH155" s="10"/>
      <c r="VXI155" s="68"/>
      <c r="VXJ155" s="20"/>
      <c r="VXK155" s="57"/>
      <c r="VXL155" s="21"/>
      <c r="VXM155" s="22"/>
      <c r="VXN155" s="3"/>
      <c r="VXO155" s="5"/>
      <c r="VXP155" s="5"/>
      <c r="VXQ155" s="8"/>
      <c r="VXR155" s="10"/>
      <c r="VXS155" s="68"/>
      <c r="VXT155" s="20"/>
      <c r="VXU155" s="57"/>
      <c r="VXV155" s="21"/>
      <c r="VXW155" s="22"/>
      <c r="VXX155" s="3"/>
      <c r="VXY155" s="5"/>
      <c r="VXZ155" s="5"/>
      <c r="VYA155" s="8"/>
      <c r="VYB155" s="10"/>
      <c r="VYC155" s="68"/>
      <c r="VYD155" s="20"/>
      <c r="VYE155" s="57"/>
      <c r="VYF155" s="21"/>
      <c r="VYG155" s="22"/>
      <c r="VYH155" s="3"/>
      <c r="VYI155" s="5"/>
      <c r="VYJ155" s="5"/>
      <c r="VYK155" s="8"/>
      <c r="VYL155" s="10"/>
      <c r="VYM155" s="68"/>
      <c r="VYN155" s="20"/>
      <c r="VYO155" s="57"/>
      <c r="VYP155" s="21"/>
      <c r="VYQ155" s="22"/>
      <c r="VYR155" s="3"/>
      <c r="VYS155" s="5"/>
      <c r="VYT155" s="5"/>
      <c r="VYU155" s="8"/>
      <c r="VYV155" s="10"/>
      <c r="VYW155" s="68"/>
      <c r="VYX155" s="20"/>
      <c r="VYY155" s="57"/>
      <c r="VYZ155" s="21"/>
      <c r="VZA155" s="22"/>
      <c r="VZB155" s="3"/>
      <c r="VZC155" s="5"/>
      <c r="VZD155" s="5"/>
      <c r="VZE155" s="8"/>
      <c r="VZF155" s="10"/>
      <c r="VZG155" s="68"/>
      <c r="VZH155" s="20"/>
      <c r="VZI155" s="57"/>
      <c r="VZJ155" s="21"/>
      <c r="VZK155" s="22"/>
      <c r="VZL155" s="3"/>
      <c r="VZM155" s="5"/>
      <c r="VZN155" s="5"/>
      <c r="VZO155" s="8"/>
      <c r="VZP155" s="10"/>
      <c r="VZQ155" s="68"/>
      <c r="VZR155" s="20"/>
      <c r="VZS155" s="57"/>
      <c r="VZT155" s="21"/>
      <c r="VZU155" s="22"/>
      <c r="VZV155" s="3"/>
      <c r="VZW155" s="5"/>
      <c r="VZX155" s="5"/>
      <c r="VZY155" s="8"/>
      <c r="VZZ155" s="10"/>
      <c r="WAA155" s="68"/>
      <c r="WAB155" s="20"/>
      <c r="WAC155" s="57"/>
      <c r="WAD155" s="21"/>
      <c r="WAE155" s="22"/>
      <c r="WAF155" s="3"/>
      <c r="WAG155" s="5"/>
      <c r="WAH155" s="5"/>
      <c r="WAI155" s="8"/>
      <c r="WAJ155" s="10"/>
      <c r="WAK155" s="68"/>
      <c r="WAL155" s="20"/>
      <c r="WAM155" s="57"/>
      <c r="WAN155" s="21"/>
      <c r="WAO155" s="22"/>
      <c r="WAP155" s="3"/>
      <c r="WAQ155" s="5"/>
      <c r="WAR155" s="5"/>
      <c r="WAS155" s="8"/>
      <c r="WAT155" s="10"/>
      <c r="WAU155" s="68"/>
      <c r="WAV155" s="20"/>
      <c r="WAW155" s="57"/>
      <c r="WAX155" s="21"/>
      <c r="WAY155" s="22"/>
      <c r="WAZ155" s="3"/>
      <c r="WBA155" s="5"/>
      <c r="WBB155" s="5"/>
      <c r="WBC155" s="8"/>
      <c r="WBD155" s="10"/>
      <c r="WBE155" s="68"/>
      <c r="WBF155" s="20"/>
      <c r="WBG155" s="57"/>
      <c r="WBH155" s="21"/>
      <c r="WBI155" s="22"/>
      <c r="WBJ155" s="3"/>
      <c r="WBK155" s="5"/>
      <c r="WBL155" s="5"/>
      <c r="WBM155" s="8"/>
      <c r="WBN155" s="10"/>
      <c r="WBO155" s="68"/>
      <c r="WBP155" s="20"/>
      <c r="WBQ155" s="57"/>
      <c r="WBR155" s="21"/>
      <c r="WBS155" s="22"/>
      <c r="WBT155" s="3"/>
      <c r="WBU155" s="5"/>
      <c r="WBV155" s="5"/>
      <c r="WBW155" s="8"/>
      <c r="WBX155" s="10"/>
      <c r="WBY155" s="68"/>
      <c r="WBZ155" s="20"/>
      <c r="WCA155" s="57"/>
      <c r="WCB155" s="21"/>
      <c r="WCC155" s="22"/>
      <c r="WCD155" s="3"/>
      <c r="WCE155" s="5"/>
      <c r="WCF155" s="5"/>
      <c r="WCG155" s="8"/>
      <c r="WCH155" s="10"/>
      <c r="WCI155" s="68"/>
      <c r="WCJ155" s="20"/>
      <c r="WCK155" s="57"/>
      <c r="WCL155" s="21"/>
      <c r="WCM155" s="22"/>
      <c r="WCN155" s="3"/>
      <c r="WCO155" s="5"/>
      <c r="WCP155" s="5"/>
      <c r="WCQ155" s="8"/>
      <c r="WCR155" s="10"/>
      <c r="WCS155" s="68"/>
      <c r="WCT155" s="20"/>
      <c r="WCU155" s="57"/>
      <c r="WCV155" s="21"/>
      <c r="WCW155" s="22"/>
      <c r="WCX155" s="3"/>
      <c r="WCY155" s="5"/>
      <c r="WCZ155" s="5"/>
      <c r="WDA155" s="8"/>
      <c r="WDB155" s="10"/>
      <c r="WDC155" s="68"/>
      <c r="WDD155" s="20"/>
      <c r="WDE155" s="57"/>
      <c r="WDF155" s="21"/>
      <c r="WDG155" s="22"/>
      <c r="WDH155" s="3"/>
      <c r="WDI155" s="5"/>
      <c r="WDJ155" s="5"/>
      <c r="WDK155" s="8"/>
      <c r="WDL155" s="10"/>
      <c r="WDM155" s="68"/>
      <c r="WDN155" s="20"/>
      <c r="WDO155" s="57"/>
      <c r="WDP155" s="21"/>
      <c r="WDQ155" s="22"/>
      <c r="WDR155" s="3"/>
      <c r="WDS155" s="5"/>
      <c r="WDT155" s="5"/>
      <c r="WDU155" s="8"/>
      <c r="WDV155" s="10"/>
      <c r="WDW155" s="68"/>
      <c r="WDX155" s="20"/>
      <c r="WDY155" s="57"/>
      <c r="WDZ155" s="21"/>
      <c r="WEA155" s="22"/>
      <c r="WEB155" s="3"/>
      <c r="WEC155" s="5"/>
      <c r="WED155" s="5"/>
      <c r="WEE155" s="8"/>
      <c r="WEF155" s="10"/>
      <c r="WEG155" s="68"/>
      <c r="WEH155" s="20"/>
      <c r="WEI155" s="57"/>
      <c r="WEJ155" s="21"/>
      <c r="WEK155" s="22"/>
      <c r="WEL155" s="3"/>
      <c r="WEM155" s="5"/>
      <c r="WEN155" s="5"/>
      <c r="WEO155" s="8"/>
      <c r="WEP155" s="10"/>
      <c r="WEQ155" s="68"/>
      <c r="WER155" s="20"/>
      <c r="WES155" s="57"/>
      <c r="WET155" s="21"/>
      <c r="WEU155" s="22"/>
      <c r="WEV155" s="3"/>
      <c r="WEW155" s="5"/>
      <c r="WEX155" s="5"/>
      <c r="WEY155" s="8"/>
      <c r="WEZ155" s="10"/>
      <c r="WFA155" s="68"/>
      <c r="WFB155" s="20"/>
      <c r="WFC155" s="57"/>
      <c r="WFD155" s="21"/>
      <c r="WFE155" s="22"/>
      <c r="WFF155" s="3"/>
      <c r="WFG155" s="5"/>
      <c r="WFH155" s="5"/>
      <c r="WFI155" s="8"/>
      <c r="WFJ155" s="10"/>
      <c r="WFK155" s="68"/>
      <c r="WFL155" s="20"/>
      <c r="WFM155" s="57"/>
      <c r="WFN155" s="21"/>
      <c r="WFO155" s="22"/>
      <c r="WFP155" s="3"/>
      <c r="WFQ155" s="5"/>
      <c r="WFR155" s="5"/>
      <c r="WFS155" s="8"/>
      <c r="WFT155" s="10"/>
      <c r="WFU155" s="68"/>
      <c r="WFV155" s="20"/>
      <c r="WFW155" s="57"/>
      <c r="WFX155" s="21"/>
      <c r="WFY155" s="22"/>
      <c r="WFZ155" s="3"/>
      <c r="WGA155" s="5"/>
      <c r="WGB155" s="5"/>
      <c r="WGC155" s="8"/>
      <c r="WGD155" s="10"/>
      <c r="WGE155" s="68"/>
      <c r="WGF155" s="20"/>
      <c r="WGG155" s="57"/>
      <c r="WGH155" s="21"/>
      <c r="WGI155" s="22"/>
      <c r="WGJ155" s="3"/>
      <c r="WGK155" s="5"/>
      <c r="WGL155" s="5"/>
      <c r="WGM155" s="8"/>
      <c r="WGN155" s="10"/>
      <c r="WGO155" s="68"/>
      <c r="WGP155" s="20"/>
      <c r="WGQ155" s="57"/>
      <c r="WGR155" s="21"/>
      <c r="WGS155" s="22"/>
      <c r="WGT155" s="3"/>
      <c r="WGU155" s="5"/>
      <c r="WGV155" s="5"/>
      <c r="WGW155" s="8"/>
      <c r="WGX155" s="10"/>
      <c r="WGY155" s="68"/>
      <c r="WGZ155" s="20"/>
      <c r="WHA155" s="57"/>
      <c r="WHB155" s="21"/>
      <c r="WHC155" s="22"/>
      <c r="WHD155" s="3"/>
      <c r="WHE155" s="5"/>
      <c r="WHF155" s="5"/>
      <c r="WHG155" s="8"/>
      <c r="WHH155" s="10"/>
      <c r="WHI155" s="68"/>
      <c r="WHJ155" s="20"/>
      <c r="WHK155" s="57"/>
      <c r="WHL155" s="21"/>
      <c r="WHM155" s="22"/>
      <c r="WHN155" s="3"/>
      <c r="WHO155" s="5"/>
      <c r="WHP155" s="5"/>
      <c r="WHQ155" s="8"/>
      <c r="WHR155" s="10"/>
      <c r="WHS155" s="68"/>
      <c r="WHT155" s="20"/>
      <c r="WHU155" s="57"/>
      <c r="WHV155" s="21"/>
      <c r="WHW155" s="22"/>
      <c r="WHX155" s="3"/>
      <c r="WHY155" s="5"/>
      <c r="WHZ155" s="5"/>
      <c r="WIA155" s="8"/>
      <c r="WIB155" s="10"/>
      <c r="WIC155" s="68"/>
      <c r="WID155" s="20"/>
      <c r="WIE155" s="57"/>
      <c r="WIF155" s="21"/>
      <c r="WIG155" s="22"/>
      <c r="WIH155" s="3"/>
      <c r="WII155" s="5"/>
      <c r="WIJ155" s="5"/>
      <c r="WIK155" s="8"/>
      <c r="WIL155" s="10"/>
      <c r="WIM155" s="68"/>
      <c r="WIN155" s="20"/>
      <c r="WIO155" s="57"/>
      <c r="WIP155" s="21"/>
      <c r="WIQ155" s="22"/>
      <c r="WIR155" s="3"/>
      <c r="WIS155" s="5"/>
      <c r="WIT155" s="5"/>
      <c r="WIU155" s="8"/>
      <c r="WIV155" s="10"/>
      <c r="WIW155" s="68"/>
      <c r="WIX155" s="20"/>
      <c r="WIY155" s="57"/>
      <c r="WIZ155" s="21"/>
      <c r="WJA155" s="22"/>
      <c r="WJB155" s="3"/>
      <c r="WJC155" s="5"/>
      <c r="WJD155" s="5"/>
      <c r="WJE155" s="8"/>
      <c r="WJF155" s="10"/>
      <c r="WJG155" s="68"/>
      <c r="WJH155" s="20"/>
      <c r="WJI155" s="57"/>
      <c r="WJJ155" s="21"/>
      <c r="WJK155" s="22"/>
      <c r="WJL155" s="3"/>
      <c r="WJM155" s="5"/>
      <c r="WJN155" s="5"/>
      <c r="WJO155" s="8"/>
      <c r="WJP155" s="10"/>
      <c r="WJQ155" s="68"/>
      <c r="WJR155" s="20"/>
      <c r="WJS155" s="57"/>
      <c r="WJT155" s="21"/>
      <c r="WJU155" s="22"/>
      <c r="WJV155" s="3"/>
      <c r="WJW155" s="5"/>
      <c r="WJX155" s="5"/>
      <c r="WJY155" s="8"/>
      <c r="WJZ155" s="10"/>
      <c r="WKA155" s="68"/>
      <c r="WKB155" s="20"/>
      <c r="WKC155" s="57"/>
      <c r="WKD155" s="21"/>
      <c r="WKE155" s="22"/>
      <c r="WKF155" s="3"/>
      <c r="WKG155" s="5"/>
      <c r="WKH155" s="5"/>
      <c r="WKI155" s="8"/>
      <c r="WKJ155" s="10"/>
      <c r="WKK155" s="68"/>
      <c r="WKL155" s="20"/>
      <c r="WKM155" s="57"/>
      <c r="WKN155" s="21"/>
      <c r="WKO155" s="22"/>
      <c r="WKP155" s="3"/>
      <c r="WKQ155" s="5"/>
      <c r="WKR155" s="5"/>
      <c r="WKS155" s="8"/>
      <c r="WKT155" s="10"/>
      <c r="WKU155" s="68"/>
      <c r="WKV155" s="20"/>
      <c r="WKW155" s="57"/>
      <c r="WKX155" s="21"/>
      <c r="WKY155" s="22"/>
      <c r="WKZ155" s="3"/>
      <c r="WLA155" s="5"/>
      <c r="WLB155" s="5"/>
      <c r="WLC155" s="8"/>
      <c r="WLD155" s="10"/>
      <c r="WLE155" s="68"/>
      <c r="WLF155" s="20"/>
      <c r="WLG155" s="57"/>
      <c r="WLH155" s="21"/>
      <c r="WLI155" s="22"/>
      <c r="WLJ155" s="3"/>
      <c r="WLK155" s="5"/>
      <c r="WLL155" s="5"/>
      <c r="WLM155" s="8"/>
      <c r="WLN155" s="10"/>
      <c r="WLO155" s="68"/>
      <c r="WLP155" s="20"/>
      <c r="WLQ155" s="57"/>
      <c r="WLR155" s="21"/>
      <c r="WLS155" s="22"/>
      <c r="WLT155" s="3"/>
      <c r="WLU155" s="5"/>
      <c r="WLV155" s="5"/>
      <c r="WLW155" s="8"/>
      <c r="WLX155" s="10"/>
      <c r="WLY155" s="68"/>
      <c r="WLZ155" s="20"/>
      <c r="WMA155" s="57"/>
      <c r="WMB155" s="21"/>
      <c r="WMC155" s="22"/>
      <c r="WMD155" s="3"/>
      <c r="WME155" s="5"/>
      <c r="WMF155" s="5"/>
      <c r="WMG155" s="8"/>
      <c r="WMH155" s="10"/>
      <c r="WMI155" s="68"/>
      <c r="WMJ155" s="20"/>
      <c r="WMK155" s="57"/>
      <c r="WML155" s="21"/>
      <c r="WMM155" s="22"/>
      <c r="WMN155" s="3"/>
      <c r="WMO155" s="5"/>
      <c r="WMP155" s="5"/>
      <c r="WMQ155" s="8"/>
      <c r="WMR155" s="10"/>
      <c r="WMS155" s="68"/>
      <c r="WMT155" s="20"/>
      <c r="WMU155" s="57"/>
      <c r="WMV155" s="21"/>
      <c r="WMW155" s="22"/>
      <c r="WMX155" s="3"/>
      <c r="WMY155" s="5"/>
      <c r="WMZ155" s="5"/>
      <c r="WNA155" s="8"/>
      <c r="WNB155" s="10"/>
      <c r="WNC155" s="68"/>
      <c r="WND155" s="20"/>
      <c r="WNE155" s="57"/>
      <c r="WNF155" s="21"/>
      <c r="WNG155" s="22"/>
      <c r="WNH155" s="3"/>
      <c r="WNI155" s="5"/>
      <c r="WNJ155" s="5"/>
      <c r="WNK155" s="8"/>
      <c r="WNL155" s="10"/>
      <c r="WNM155" s="68"/>
      <c r="WNN155" s="20"/>
      <c r="WNO155" s="57"/>
      <c r="WNP155" s="21"/>
      <c r="WNQ155" s="22"/>
      <c r="WNR155" s="3"/>
      <c r="WNS155" s="5"/>
      <c r="WNT155" s="5"/>
      <c r="WNU155" s="8"/>
      <c r="WNV155" s="10"/>
      <c r="WNW155" s="68"/>
      <c r="WNX155" s="20"/>
      <c r="WNY155" s="57"/>
      <c r="WNZ155" s="21"/>
      <c r="WOA155" s="22"/>
      <c r="WOB155" s="3"/>
      <c r="WOC155" s="5"/>
      <c r="WOD155" s="5"/>
      <c r="WOE155" s="8"/>
      <c r="WOF155" s="10"/>
      <c r="WOG155" s="68"/>
      <c r="WOH155" s="20"/>
      <c r="WOI155" s="57"/>
      <c r="WOJ155" s="21"/>
      <c r="WOK155" s="22"/>
      <c r="WOL155" s="3"/>
      <c r="WOM155" s="5"/>
      <c r="WON155" s="5"/>
      <c r="WOO155" s="8"/>
      <c r="WOP155" s="10"/>
      <c r="WOQ155" s="68"/>
      <c r="WOR155" s="20"/>
      <c r="WOS155" s="57"/>
      <c r="WOT155" s="21"/>
      <c r="WOU155" s="22"/>
      <c r="WOV155" s="3"/>
      <c r="WOW155" s="5"/>
      <c r="WOX155" s="5"/>
      <c r="WOY155" s="8"/>
      <c r="WOZ155" s="10"/>
      <c r="WPA155" s="68"/>
      <c r="WPB155" s="20"/>
      <c r="WPC155" s="57"/>
      <c r="WPD155" s="21"/>
      <c r="WPE155" s="22"/>
      <c r="WPF155" s="3"/>
      <c r="WPG155" s="5"/>
      <c r="WPH155" s="5"/>
      <c r="WPI155" s="8"/>
      <c r="WPJ155" s="10"/>
      <c r="WPK155" s="68"/>
      <c r="WPL155" s="20"/>
      <c r="WPM155" s="57"/>
      <c r="WPN155" s="21"/>
      <c r="WPO155" s="22"/>
      <c r="WPP155" s="3"/>
      <c r="WPQ155" s="5"/>
      <c r="WPR155" s="5"/>
      <c r="WPS155" s="8"/>
      <c r="WPT155" s="10"/>
      <c r="WPU155" s="68"/>
      <c r="WPV155" s="20"/>
      <c r="WPW155" s="57"/>
      <c r="WPX155" s="21"/>
      <c r="WPY155" s="22"/>
      <c r="WPZ155" s="3"/>
      <c r="WQA155" s="5"/>
      <c r="WQB155" s="5"/>
      <c r="WQC155" s="8"/>
      <c r="WQD155" s="10"/>
      <c r="WQE155" s="68"/>
      <c r="WQF155" s="20"/>
      <c r="WQG155" s="57"/>
      <c r="WQH155" s="21"/>
      <c r="WQI155" s="22"/>
      <c r="WQJ155" s="3"/>
      <c r="WQK155" s="5"/>
      <c r="WQL155" s="5"/>
      <c r="WQM155" s="8"/>
      <c r="WQN155" s="10"/>
      <c r="WQO155" s="68"/>
      <c r="WQP155" s="20"/>
      <c r="WQQ155" s="57"/>
      <c r="WQR155" s="21"/>
      <c r="WQS155" s="22"/>
      <c r="WQT155" s="3"/>
      <c r="WQU155" s="5"/>
      <c r="WQV155" s="5"/>
      <c r="WQW155" s="8"/>
      <c r="WQX155" s="10"/>
      <c r="WQY155" s="68"/>
      <c r="WQZ155" s="20"/>
      <c r="WRA155" s="57"/>
      <c r="WRB155" s="21"/>
      <c r="WRC155" s="22"/>
      <c r="WRD155" s="3"/>
      <c r="WRE155" s="5"/>
      <c r="WRF155" s="5"/>
      <c r="WRG155" s="8"/>
      <c r="WRH155" s="10"/>
      <c r="WRI155" s="68"/>
      <c r="WRJ155" s="20"/>
      <c r="WRK155" s="57"/>
      <c r="WRL155" s="21"/>
      <c r="WRM155" s="22"/>
      <c r="WRN155" s="3"/>
      <c r="WRO155" s="5"/>
      <c r="WRP155" s="5"/>
      <c r="WRQ155" s="8"/>
      <c r="WRR155" s="10"/>
      <c r="WRS155" s="68"/>
      <c r="WRT155" s="20"/>
      <c r="WRU155" s="57"/>
      <c r="WRV155" s="21"/>
      <c r="WRW155" s="22"/>
      <c r="WRX155" s="3"/>
      <c r="WRY155" s="5"/>
      <c r="WRZ155" s="5"/>
      <c r="WSA155" s="8"/>
      <c r="WSB155" s="10"/>
      <c r="WSC155" s="68"/>
      <c r="WSD155" s="20"/>
      <c r="WSE155" s="57"/>
      <c r="WSF155" s="21"/>
      <c r="WSG155" s="22"/>
      <c r="WSH155" s="3"/>
      <c r="WSI155" s="5"/>
      <c r="WSJ155" s="5"/>
      <c r="WSK155" s="8"/>
      <c r="WSL155" s="10"/>
      <c r="WSM155" s="68"/>
      <c r="WSN155" s="20"/>
      <c r="WSO155" s="57"/>
      <c r="WSP155" s="21"/>
      <c r="WSQ155" s="22"/>
      <c r="WSR155" s="3"/>
      <c r="WSS155" s="5"/>
      <c r="WST155" s="5"/>
      <c r="WSU155" s="8"/>
      <c r="WSV155" s="10"/>
      <c r="WSW155" s="68"/>
      <c r="WSX155" s="20"/>
      <c r="WSY155" s="57"/>
      <c r="WSZ155" s="21"/>
      <c r="WTA155" s="22"/>
      <c r="WTB155" s="3"/>
      <c r="WTC155" s="5"/>
      <c r="WTD155" s="5"/>
      <c r="WTE155" s="8"/>
      <c r="WTF155" s="10"/>
      <c r="WTG155" s="68"/>
      <c r="WTH155" s="20"/>
      <c r="WTI155" s="57"/>
      <c r="WTJ155" s="21"/>
      <c r="WTK155" s="22"/>
      <c r="WTL155" s="3"/>
      <c r="WTM155" s="5"/>
      <c r="WTN155" s="5"/>
      <c r="WTO155" s="8"/>
      <c r="WTP155" s="10"/>
      <c r="WTQ155" s="68"/>
      <c r="WTR155" s="20"/>
      <c r="WTS155" s="57"/>
      <c r="WTT155" s="21"/>
      <c r="WTU155" s="22"/>
      <c r="WTV155" s="3"/>
      <c r="WTW155" s="5"/>
      <c r="WTX155" s="5"/>
      <c r="WTY155" s="8"/>
      <c r="WTZ155" s="10"/>
      <c r="WUA155" s="68"/>
      <c r="WUB155" s="20"/>
      <c r="WUC155" s="57"/>
      <c r="WUD155" s="21"/>
      <c r="WUE155" s="22"/>
      <c r="WUF155" s="3"/>
      <c r="WUG155" s="5"/>
      <c r="WUH155" s="5"/>
      <c r="WUI155" s="8"/>
      <c r="WUJ155" s="10"/>
      <c r="WUK155" s="68"/>
      <c r="WUL155" s="20"/>
      <c r="WUM155" s="57"/>
      <c r="WUN155" s="21"/>
      <c r="WUO155" s="22"/>
      <c r="WUP155" s="3"/>
      <c r="WUQ155" s="5"/>
      <c r="WUR155" s="5"/>
      <c r="WUS155" s="8"/>
      <c r="WUT155" s="10"/>
      <c r="WUU155" s="68"/>
      <c r="WUV155" s="20"/>
      <c r="WUW155" s="57"/>
      <c r="WUX155" s="21"/>
      <c r="WUY155" s="22"/>
      <c r="WUZ155" s="3"/>
      <c r="WVA155" s="5"/>
      <c r="WVB155" s="5"/>
      <c r="WVC155" s="8"/>
      <c r="WVD155" s="10"/>
      <c r="WVE155" s="68"/>
      <c r="WVF155" s="20"/>
      <c r="WVG155" s="57"/>
      <c r="WVH155" s="21"/>
      <c r="WVI155" s="22"/>
      <c r="WVJ155" s="3"/>
      <c r="WVK155" s="5"/>
      <c r="WVL155" s="5"/>
      <c r="WVM155" s="8"/>
      <c r="WVN155" s="10"/>
      <c r="WVO155" s="68"/>
      <c r="WVP155" s="20"/>
      <c r="WVQ155" s="57"/>
      <c r="WVR155" s="21"/>
      <c r="WVS155" s="22"/>
      <c r="WVT155" s="3"/>
      <c r="WVU155" s="5"/>
      <c r="WVV155" s="5"/>
      <c r="WVW155" s="8"/>
      <c r="WVX155" s="10"/>
      <c r="WVY155" s="68"/>
      <c r="WVZ155" s="20"/>
      <c r="WWA155" s="57"/>
      <c r="WWB155" s="21"/>
      <c r="WWC155" s="22"/>
      <c r="WWD155" s="3"/>
      <c r="WWE155" s="5"/>
      <c r="WWF155" s="5"/>
      <c r="WWG155" s="8"/>
      <c r="WWH155" s="10"/>
      <c r="WWI155" s="68"/>
      <c r="WWJ155" s="20"/>
      <c r="WWK155" s="57"/>
      <c r="WWL155" s="21"/>
      <c r="WWM155" s="22"/>
      <c r="WWN155" s="3"/>
      <c r="WWO155" s="5"/>
      <c r="WWP155" s="5"/>
      <c r="WWQ155" s="8"/>
      <c r="WWR155" s="10"/>
      <c r="WWS155" s="68"/>
      <c r="WWT155" s="20"/>
      <c r="WWU155" s="57"/>
      <c r="WWV155" s="21"/>
      <c r="WWW155" s="22"/>
      <c r="WWX155" s="3"/>
      <c r="WWY155" s="5"/>
      <c r="WWZ155" s="5"/>
      <c r="WXA155" s="8"/>
      <c r="WXB155" s="10"/>
      <c r="WXC155" s="68"/>
      <c r="WXD155" s="20"/>
      <c r="WXE155" s="57"/>
      <c r="WXF155" s="21"/>
      <c r="WXG155" s="22"/>
      <c r="WXH155" s="3"/>
      <c r="WXI155" s="5"/>
      <c r="WXJ155" s="5"/>
      <c r="WXK155" s="8"/>
      <c r="WXL155" s="10"/>
      <c r="WXM155" s="68"/>
      <c r="WXN155" s="20"/>
      <c r="WXO155" s="57"/>
      <c r="WXP155" s="21"/>
      <c r="WXQ155" s="22"/>
      <c r="WXR155" s="3"/>
      <c r="WXS155" s="5"/>
      <c r="WXT155" s="5"/>
      <c r="WXU155" s="8"/>
      <c r="WXV155" s="10"/>
      <c r="WXW155" s="68"/>
      <c r="WXX155" s="20"/>
      <c r="WXY155" s="57"/>
      <c r="WXZ155" s="21"/>
      <c r="WYA155" s="22"/>
      <c r="WYB155" s="3"/>
      <c r="WYC155" s="5"/>
      <c r="WYD155" s="5"/>
      <c r="WYE155" s="8"/>
      <c r="WYF155" s="10"/>
      <c r="WYG155" s="68"/>
      <c r="WYH155" s="20"/>
      <c r="WYI155" s="57"/>
      <c r="WYJ155" s="21"/>
      <c r="WYK155" s="22"/>
      <c r="WYL155" s="3"/>
      <c r="WYM155" s="5"/>
      <c r="WYN155" s="5"/>
      <c r="WYO155" s="8"/>
      <c r="WYP155" s="10"/>
      <c r="WYQ155" s="68"/>
      <c r="WYR155" s="20"/>
      <c r="WYS155" s="57"/>
      <c r="WYT155" s="21"/>
      <c r="WYU155" s="22"/>
      <c r="WYV155" s="3"/>
      <c r="WYW155" s="5"/>
      <c r="WYX155" s="5"/>
      <c r="WYY155" s="8"/>
      <c r="WYZ155" s="10"/>
      <c r="WZA155" s="68"/>
      <c r="WZB155" s="20"/>
      <c r="WZC155" s="57"/>
      <c r="WZD155" s="21"/>
      <c r="WZE155" s="22"/>
      <c r="WZF155" s="3"/>
      <c r="WZG155" s="5"/>
      <c r="WZH155" s="5"/>
      <c r="WZI155" s="8"/>
      <c r="WZJ155" s="10"/>
      <c r="WZK155" s="68"/>
      <c r="WZL155" s="20"/>
      <c r="WZM155" s="57"/>
      <c r="WZN155" s="21"/>
      <c r="WZO155" s="22"/>
      <c r="WZP155" s="3"/>
      <c r="WZQ155" s="5"/>
      <c r="WZR155" s="5"/>
      <c r="WZS155" s="8"/>
      <c r="WZT155" s="10"/>
      <c r="WZU155" s="68"/>
      <c r="WZV155" s="20"/>
      <c r="WZW155" s="57"/>
      <c r="WZX155" s="21"/>
      <c r="WZY155" s="22"/>
      <c r="WZZ155" s="3"/>
      <c r="XAA155" s="5"/>
      <c r="XAB155" s="5"/>
      <c r="XAC155" s="8"/>
      <c r="XAD155" s="10"/>
      <c r="XAE155" s="68"/>
      <c r="XAF155" s="20"/>
      <c r="XAG155" s="57"/>
      <c r="XAH155" s="21"/>
      <c r="XAI155" s="22"/>
      <c r="XAJ155" s="3"/>
      <c r="XAK155" s="5"/>
      <c r="XAL155" s="5"/>
      <c r="XAM155" s="8"/>
      <c r="XAN155" s="10"/>
      <c r="XAO155" s="68"/>
      <c r="XAP155" s="20"/>
      <c r="XAQ155" s="57"/>
      <c r="XAR155" s="21"/>
      <c r="XAS155" s="22"/>
      <c r="XAT155" s="3"/>
      <c r="XAU155" s="5"/>
      <c r="XAV155" s="5"/>
      <c r="XAW155" s="8"/>
      <c r="XAX155" s="10"/>
      <c r="XAY155" s="68"/>
      <c r="XAZ155" s="20"/>
      <c r="XBA155" s="57"/>
      <c r="XBB155" s="21"/>
      <c r="XBC155" s="22"/>
      <c r="XBD155" s="3"/>
      <c r="XBE155" s="5"/>
      <c r="XBF155" s="5"/>
      <c r="XBG155" s="8"/>
      <c r="XBH155" s="10"/>
      <c r="XBI155" s="68"/>
      <c r="XBJ155" s="20"/>
      <c r="XBK155" s="57"/>
      <c r="XBL155" s="21"/>
      <c r="XBM155" s="22"/>
      <c r="XBN155" s="3"/>
      <c r="XBO155" s="5"/>
      <c r="XBP155" s="5"/>
      <c r="XBQ155" s="8"/>
      <c r="XBR155" s="10"/>
      <c r="XBS155" s="68"/>
      <c r="XBT155" s="20"/>
      <c r="XBU155" s="57"/>
      <c r="XBV155" s="21"/>
      <c r="XBW155" s="22"/>
      <c r="XBX155" s="3"/>
      <c r="XBY155" s="5"/>
      <c r="XBZ155" s="5"/>
      <c r="XCA155" s="8"/>
      <c r="XCB155" s="10"/>
      <c r="XCC155" s="68"/>
      <c r="XCD155" s="20"/>
      <c r="XCE155" s="57"/>
      <c r="XCF155" s="21"/>
      <c r="XCG155" s="22"/>
      <c r="XCH155" s="3"/>
      <c r="XCI155" s="5"/>
      <c r="XCJ155" s="5"/>
      <c r="XCK155" s="8"/>
      <c r="XCL155" s="10"/>
      <c r="XCM155" s="68"/>
      <c r="XCN155" s="20"/>
      <c r="XCO155" s="57"/>
      <c r="XCP155" s="21"/>
      <c r="XCQ155" s="22"/>
      <c r="XCR155" s="3"/>
      <c r="XCS155" s="5"/>
      <c r="XCT155" s="5"/>
      <c r="XCU155" s="8"/>
      <c r="XCV155" s="10"/>
      <c r="XCW155" s="68"/>
      <c r="XCX155" s="20"/>
      <c r="XCY155" s="57"/>
      <c r="XCZ155" s="21"/>
      <c r="XDA155" s="22"/>
      <c r="XDB155" s="3"/>
      <c r="XDC155" s="5"/>
      <c r="XDD155" s="5"/>
      <c r="XDE155" s="8"/>
      <c r="XDF155" s="10"/>
      <c r="XDG155" s="68"/>
      <c r="XDH155" s="20"/>
      <c r="XDI155" s="57"/>
      <c r="XDJ155" s="21"/>
      <c r="XDK155" s="22"/>
      <c r="XDL155" s="3"/>
      <c r="XDM155" s="5"/>
      <c r="XDN155" s="5"/>
      <c r="XDO155" s="8"/>
      <c r="XDP155" s="10"/>
      <c r="XDQ155" s="68"/>
      <c r="XDR155" s="20"/>
      <c r="XDS155" s="57"/>
      <c r="XDT155" s="21"/>
      <c r="XDU155" s="22"/>
      <c r="XDV155" s="3"/>
      <c r="XDW155" s="5"/>
      <c r="XDX155" s="5"/>
      <c r="XDY155" s="8"/>
      <c r="XDZ155" s="10"/>
      <c r="XEA155" s="68"/>
      <c r="XEB155" s="20"/>
      <c r="XEC155" s="57"/>
      <c r="XED155" s="21"/>
      <c r="XEE155" s="22"/>
      <c r="XEF155" s="3"/>
      <c r="XEG155" s="5"/>
      <c r="XEH155" s="5"/>
      <c r="XEI155" s="8"/>
      <c r="XEJ155" s="10"/>
      <c r="XEK155" s="68"/>
      <c r="XEL155" s="20"/>
      <c r="XEM155" s="57"/>
      <c r="XEN155" s="21"/>
      <c r="XEO155" s="22"/>
      <c r="XEP155" s="3"/>
      <c r="XEQ155" s="5"/>
      <c r="XER155" s="5"/>
      <c r="XES155" s="8"/>
      <c r="XET155" s="10"/>
      <c r="XEU155" s="68"/>
      <c r="XEV155" s="20"/>
      <c r="XEW155" s="57"/>
      <c r="XEX155" s="21"/>
      <c r="XEY155" s="22"/>
      <c r="XEZ155" s="3"/>
      <c r="XFA155" s="5"/>
      <c r="XFB155" s="5"/>
      <c r="XFC155" s="8"/>
    </row>
    <row r="156" spans="1:16383" s="25" customFormat="1">
      <c r="A156" s="75" t="s">
        <v>785</v>
      </c>
      <c r="B156" s="62"/>
      <c r="C156" s="48"/>
      <c r="D156" s="53" t="s">
        <v>107</v>
      </c>
      <c r="E156" s="53"/>
      <c r="F156" s="53"/>
      <c r="G156" s="120"/>
      <c r="H156" s="24"/>
      <c r="I156" s="53"/>
      <c r="J156" s="76" t="e">
        <f>SUM(J157)</f>
        <v>#REF!</v>
      </c>
      <c r="K156" s="197"/>
      <c r="L156" s="27">
        <v>9078.25</v>
      </c>
      <c r="M156" s="17" t="e">
        <f t="shared" si="6"/>
        <v>#REF!</v>
      </c>
      <c r="N156" s="27"/>
      <c r="O156" s="27"/>
      <c r="P156" s="27"/>
      <c r="Q156" s="27"/>
    </row>
    <row r="157" spans="1:16383" s="25" customFormat="1">
      <c r="A157" s="81" t="s">
        <v>786</v>
      </c>
      <c r="B157" s="5" t="s">
        <v>209</v>
      </c>
      <c r="C157" s="5" t="e">
        <f>VLOOKUP($B157,#REF!,2,FALSE)</f>
        <v>#REF!</v>
      </c>
      <c r="D157" s="4" t="e">
        <f>VLOOKUP($B157,#REF!,3,FALSE)</f>
        <v>#REF!</v>
      </c>
      <c r="E157" s="5" t="e">
        <f>VLOOKUP($B157,#REF!,4,FALSE)</f>
        <v>#REF!</v>
      </c>
      <c r="F157" s="19">
        <v>1</v>
      </c>
      <c r="G157" s="120" t="e">
        <f>VLOOKUP($B157,#REF!,13,FALSE)</f>
        <v>#REF!</v>
      </c>
      <c r="H157" s="24" t="e">
        <f>VLOOKUP($B157,#REF!,14,FALSE)</f>
        <v>#REF!</v>
      </c>
      <c r="I157" s="21" t="e">
        <f>G157*H157</f>
        <v>#REF!</v>
      </c>
      <c r="J157" s="22" t="e">
        <f>ROUND(F157*(G157+I157),2)</f>
        <v>#REF!</v>
      </c>
      <c r="K157" s="197" t="s">
        <v>159</v>
      </c>
      <c r="L157" s="27">
        <v>9078.25</v>
      </c>
      <c r="M157" s="17" t="e">
        <f t="shared" si="6"/>
        <v>#REF!</v>
      </c>
      <c r="N157" s="27"/>
      <c r="O157" s="27"/>
      <c r="P157" s="27"/>
      <c r="Q157" s="27"/>
    </row>
    <row r="158" spans="1:16383" s="51" customFormat="1">
      <c r="A158" s="138" t="s">
        <v>787</v>
      </c>
      <c r="B158" s="139"/>
      <c r="C158" s="139"/>
      <c r="D158" s="139" t="s">
        <v>352</v>
      </c>
      <c r="E158" s="139"/>
      <c r="F158" s="139"/>
      <c r="G158" s="139"/>
      <c r="H158" s="139"/>
      <c r="I158" s="139"/>
      <c r="J158" s="143" t="e">
        <f>SUM(J159)</f>
        <v>#REF!</v>
      </c>
      <c r="K158" s="192"/>
      <c r="L158" s="51">
        <v>38786.14</v>
      </c>
      <c r="M158" s="17" t="e">
        <f t="shared" si="6"/>
        <v>#REF!</v>
      </c>
    </row>
    <row r="159" spans="1:16383" s="25" customFormat="1">
      <c r="A159" s="81" t="s">
        <v>788</v>
      </c>
      <c r="B159" s="5" t="s">
        <v>153</v>
      </c>
      <c r="C159" s="5" t="e">
        <f>VLOOKUP($B159,#REF!,2,FALSE)</f>
        <v>#REF!</v>
      </c>
      <c r="D159" s="4" t="e">
        <f>VLOOKUP($B159,#REF!,3,FALSE)</f>
        <v>#REF!</v>
      </c>
      <c r="E159" s="5" t="e">
        <f>VLOOKUP($B159,#REF!,4,FALSE)</f>
        <v>#REF!</v>
      </c>
      <c r="F159" s="19">
        <v>2</v>
      </c>
      <c r="G159" s="120" t="e">
        <f>VLOOKUP($B159,#REF!,13,FALSE)</f>
        <v>#REF!</v>
      </c>
      <c r="H159" s="24" t="e">
        <f>VLOOKUP($B159,#REF!,14,FALSE)</f>
        <v>#REF!</v>
      </c>
      <c r="I159" s="21" t="e">
        <f>G159*H159</f>
        <v>#REF!</v>
      </c>
      <c r="J159" s="22" t="e">
        <f>ROUND(F159*(G159+I159),2)</f>
        <v>#REF!</v>
      </c>
      <c r="K159" s="197" t="s">
        <v>159</v>
      </c>
      <c r="L159" s="27">
        <v>38786.14</v>
      </c>
      <c r="M159" s="17" t="e">
        <f t="shared" si="6"/>
        <v>#REF!</v>
      </c>
      <c r="N159" s="27"/>
      <c r="O159" s="27"/>
      <c r="P159" s="27"/>
      <c r="Q159" s="27"/>
    </row>
    <row r="160" spans="1:16383" s="36" customFormat="1">
      <c r="A160" s="324" t="s">
        <v>1237</v>
      </c>
      <c r="B160" s="325"/>
      <c r="C160" s="325"/>
      <c r="D160" s="326" t="s">
        <v>674</v>
      </c>
      <c r="E160" s="327"/>
      <c r="F160" s="249"/>
      <c r="G160" s="328"/>
      <c r="H160" s="329"/>
      <c r="I160" s="247"/>
      <c r="J160" s="330" t="e">
        <f>SUM(J161,J168,J186,J199,J218,J227)</f>
        <v>#REF!</v>
      </c>
      <c r="K160" s="306"/>
      <c r="L160" s="306">
        <v>1850578.7400000002</v>
      </c>
      <c r="M160" s="17" t="e">
        <f t="shared" si="6"/>
        <v>#REF!</v>
      </c>
    </row>
    <row r="161" spans="1:16383" s="51" customFormat="1">
      <c r="A161" s="138" t="s">
        <v>1238</v>
      </c>
      <c r="B161" s="139"/>
      <c r="C161" s="139"/>
      <c r="D161" s="139" t="s">
        <v>676</v>
      </c>
      <c r="E161" s="139"/>
      <c r="F161" s="139"/>
      <c r="G161" s="141"/>
      <c r="H161" s="142"/>
      <c r="I161" s="139"/>
      <c r="J161" s="143" t="e">
        <f>SUM(J162,J164,J166)</f>
        <v>#REF!</v>
      </c>
      <c r="K161" s="192"/>
      <c r="L161" s="51">
        <v>137602.1</v>
      </c>
      <c r="M161" s="17" t="e">
        <f t="shared" si="6"/>
        <v>#REF!</v>
      </c>
    </row>
    <row r="162" spans="1:16383" s="51" customFormat="1" ht="17.25" customHeight="1">
      <c r="A162" s="47" t="s">
        <v>1503</v>
      </c>
      <c r="B162" s="48"/>
      <c r="C162" s="48"/>
      <c r="D162" s="53" t="s">
        <v>21</v>
      </c>
      <c r="E162" s="53"/>
      <c r="F162" s="53"/>
      <c r="G162" s="120"/>
      <c r="H162" s="24"/>
      <c r="I162" s="53"/>
      <c r="J162" s="55" t="e">
        <f>SUM(J163)</f>
        <v>#REF!</v>
      </c>
      <c r="K162" s="193"/>
      <c r="L162" s="50">
        <v>108714.42</v>
      </c>
      <c r="M162" s="17" t="e">
        <f t="shared" si="6"/>
        <v>#REF!</v>
      </c>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row>
    <row r="163" spans="1:16383" s="51" customFormat="1" ht="174" customHeight="1">
      <c r="A163" s="26" t="s">
        <v>1502</v>
      </c>
      <c r="B163" s="5" t="s">
        <v>88</v>
      </c>
      <c r="C163" s="5" t="e">
        <f>VLOOKUP($B163,#REF!,2,FALSE)</f>
        <v>#REF!</v>
      </c>
      <c r="D163" s="4" t="e">
        <f>VLOOKUP($B163,#REF!,3,FALSE)</f>
        <v>#REF!</v>
      </c>
      <c r="E163" s="5" t="e">
        <f>VLOOKUP($B163,#REF!,4,FALSE)</f>
        <v>#REF!</v>
      </c>
      <c r="F163" s="19">
        <v>1</v>
      </c>
      <c r="G163" s="120" t="e">
        <f>VLOOKUP($B163,#REF!,13,FALSE)</f>
        <v>#REF!</v>
      </c>
      <c r="H163" s="24" t="e">
        <f>VLOOKUP($B163,#REF!,14,FALSE)</f>
        <v>#REF!</v>
      </c>
      <c r="I163" s="21" t="e">
        <f>G163*H163</f>
        <v>#REF!</v>
      </c>
      <c r="J163" s="22" t="e">
        <f>ROUND(F163*(G163+I163),2)</f>
        <v>#REF!</v>
      </c>
      <c r="K163" s="193" t="s">
        <v>159</v>
      </c>
      <c r="L163" s="50">
        <v>108714.42</v>
      </c>
      <c r="M163" s="17" t="e">
        <f t="shared" si="6"/>
        <v>#REF!</v>
      </c>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row>
    <row r="164" spans="1:16383" s="51" customFormat="1" ht="17.25" customHeight="1">
      <c r="A164" s="47" t="s">
        <v>1501</v>
      </c>
      <c r="B164" s="48"/>
      <c r="C164" s="48"/>
      <c r="D164" s="53" t="s">
        <v>22</v>
      </c>
      <c r="E164" s="53"/>
      <c r="F164" s="53"/>
      <c r="G164" s="120"/>
      <c r="H164" s="24"/>
      <c r="I164" s="53"/>
      <c r="J164" s="55" t="e">
        <f>SUM(J165)</f>
        <v>#REF!</v>
      </c>
      <c r="K164" s="193"/>
      <c r="L164" s="50">
        <v>10932.13</v>
      </c>
      <c r="M164" s="17" t="e">
        <f t="shared" si="6"/>
        <v>#REF!</v>
      </c>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row>
    <row r="165" spans="1:16383" s="51" customFormat="1" ht="104.25" customHeight="1">
      <c r="A165" s="26" t="s">
        <v>1500</v>
      </c>
      <c r="B165" s="5" t="s">
        <v>90</v>
      </c>
      <c r="C165" s="5" t="e">
        <f>VLOOKUP($B165,#REF!,2,FALSE)</f>
        <v>#REF!</v>
      </c>
      <c r="D165" s="4" t="e">
        <f>VLOOKUP($B165,#REF!,3,FALSE)</f>
        <v>#REF!</v>
      </c>
      <c r="E165" s="5" t="e">
        <f>VLOOKUP($B165,#REF!,4,FALSE)</f>
        <v>#REF!</v>
      </c>
      <c r="F165" s="19">
        <v>1</v>
      </c>
      <c r="G165" s="120" t="e">
        <f>VLOOKUP($B165,#REF!,13,FALSE)</f>
        <v>#REF!</v>
      </c>
      <c r="H165" s="24" t="e">
        <f>VLOOKUP($B165,#REF!,14,FALSE)</f>
        <v>#REF!</v>
      </c>
      <c r="I165" s="21" t="e">
        <f>G165*H165</f>
        <v>#REF!</v>
      </c>
      <c r="J165" s="22" t="e">
        <f>ROUND(F165*(G165+I165),2)</f>
        <v>#REF!</v>
      </c>
      <c r="K165" s="193" t="s">
        <v>159</v>
      </c>
      <c r="L165" s="50">
        <v>10932.13</v>
      </c>
      <c r="M165" s="17" t="e">
        <f t="shared" si="6"/>
        <v>#REF!</v>
      </c>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row>
    <row r="166" spans="1:16383" s="51" customFormat="1" ht="17.25" customHeight="1">
      <c r="A166" s="47" t="s">
        <v>1499</v>
      </c>
      <c r="B166" s="62"/>
      <c r="C166" s="48"/>
      <c r="D166" s="53" t="s">
        <v>115</v>
      </c>
      <c r="E166" s="53"/>
      <c r="F166" s="53"/>
      <c r="G166" s="120"/>
      <c r="H166" s="24"/>
      <c r="I166" s="53"/>
      <c r="J166" s="55" t="e">
        <f>SUM(J167)</f>
        <v>#REF!</v>
      </c>
      <c r="K166" s="193"/>
      <c r="L166" s="50">
        <v>17955.55</v>
      </c>
      <c r="M166" s="17" t="e">
        <f t="shared" si="6"/>
        <v>#REF!</v>
      </c>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row>
    <row r="167" spans="1:16383" s="73" customFormat="1" ht="48" customHeight="1">
      <c r="A167" s="3" t="s">
        <v>1498</v>
      </c>
      <c r="B167" s="5" t="s">
        <v>318</v>
      </c>
      <c r="C167" s="5" t="e">
        <f>VLOOKUP($B167,#REF!,2,FALSE)</f>
        <v>#REF!</v>
      </c>
      <c r="D167" s="4" t="e">
        <f>VLOOKUP($B167,#REF!,3,FALSE)</f>
        <v>#REF!</v>
      </c>
      <c r="E167" s="5" t="e">
        <f>VLOOKUP($B167,#REF!,4,FALSE)</f>
        <v>#REF!</v>
      </c>
      <c r="F167" s="68">
        <v>1</v>
      </c>
      <c r="G167" s="120" t="e">
        <f>VLOOKUP($B167,#REF!,13,FALSE)</f>
        <v>#REF!</v>
      </c>
      <c r="H167" s="24" t="e">
        <f>VLOOKUP($B167,#REF!,14,FALSE)</f>
        <v>#REF!</v>
      </c>
      <c r="I167" s="21" t="e">
        <f>G167*H167</f>
        <v>#REF!</v>
      </c>
      <c r="J167" s="22" t="e">
        <f>ROUND(F167*(G167+I167),2)</f>
        <v>#REF!</v>
      </c>
      <c r="K167" s="194" t="s">
        <v>159</v>
      </c>
      <c r="L167" s="5">
        <v>17955.55</v>
      </c>
      <c r="M167" s="17" t="e">
        <f t="shared" si="6"/>
        <v>#REF!</v>
      </c>
      <c r="N167" s="10"/>
      <c r="O167" s="68"/>
      <c r="P167" s="20"/>
      <c r="Q167" s="57"/>
      <c r="R167" s="21"/>
      <c r="S167" s="22"/>
      <c r="T167" s="3"/>
      <c r="U167" s="5"/>
      <c r="V167" s="5"/>
      <c r="W167" s="8"/>
      <c r="X167" s="10"/>
      <c r="Y167" s="68"/>
      <c r="Z167" s="20"/>
      <c r="AA167" s="57"/>
      <c r="AB167" s="21"/>
      <c r="AC167" s="22"/>
      <c r="AD167" s="3"/>
      <c r="AE167" s="5"/>
      <c r="AF167" s="5"/>
      <c r="AG167" s="8"/>
      <c r="AH167" s="10"/>
      <c r="AI167" s="68"/>
      <c r="AJ167" s="20"/>
      <c r="AK167" s="57"/>
      <c r="AL167" s="21"/>
      <c r="AM167" s="22"/>
      <c r="AN167" s="3"/>
      <c r="AO167" s="5"/>
      <c r="AP167" s="5"/>
      <c r="AQ167" s="8"/>
      <c r="AR167" s="10"/>
      <c r="AS167" s="68"/>
      <c r="AT167" s="20"/>
      <c r="AU167" s="57"/>
      <c r="AV167" s="21"/>
      <c r="AW167" s="22"/>
      <c r="AX167" s="3"/>
      <c r="AY167" s="5"/>
      <c r="AZ167" s="5"/>
      <c r="BA167" s="8"/>
      <c r="BB167" s="10"/>
      <c r="BC167" s="68"/>
      <c r="BD167" s="20"/>
      <c r="BE167" s="57"/>
      <c r="BF167" s="21"/>
      <c r="BG167" s="22"/>
      <c r="BH167" s="3"/>
      <c r="BI167" s="5"/>
      <c r="BJ167" s="5"/>
      <c r="BK167" s="8"/>
      <c r="BL167" s="10"/>
      <c r="BM167" s="68"/>
      <c r="BN167" s="20"/>
      <c r="BO167" s="57"/>
      <c r="BP167" s="21"/>
      <c r="BQ167" s="22"/>
      <c r="BR167" s="3"/>
      <c r="BS167" s="5"/>
      <c r="BT167" s="5"/>
      <c r="BU167" s="8"/>
      <c r="BV167" s="10"/>
      <c r="BW167" s="68"/>
      <c r="BX167" s="20"/>
      <c r="BY167" s="57"/>
      <c r="BZ167" s="21"/>
      <c r="CA167" s="22"/>
      <c r="CB167" s="3"/>
      <c r="CC167" s="5"/>
      <c r="CD167" s="5"/>
      <c r="CE167" s="8"/>
      <c r="CF167" s="10"/>
      <c r="CG167" s="68"/>
      <c r="CH167" s="20"/>
      <c r="CI167" s="57"/>
      <c r="CJ167" s="21"/>
      <c r="CK167" s="22"/>
      <c r="CL167" s="3"/>
      <c r="CM167" s="5"/>
      <c r="CN167" s="5"/>
      <c r="CO167" s="8"/>
      <c r="CP167" s="10"/>
      <c r="CQ167" s="68"/>
      <c r="CR167" s="20"/>
      <c r="CS167" s="57"/>
      <c r="CT167" s="21"/>
      <c r="CU167" s="22"/>
      <c r="CV167" s="3"/>
      <c r="CW167" s="5"/>
      <c r="CX167" s="5"/>
      <c r="CY167" s="8"/>
      <c r="CZ167" s="10"/>
      <c r="DA167" s="68"/>
      <c r="DB167" s="20"/>
      <c r="DC167" s="57"/>
      <c r="DD167" s="21"/>
      <c r="DE167" s="22"/>
      <c r="DF167" s="3"/>
      <c r="DG167" s="5"/>
      <c r="DH167" s="5"/>
      <c r="DI167" s="8"/>
      <c r="DJ167" s="10"/>
      <c r="DK167" s="68"/>
      <c r="DL167" s="20"/>
      <c r="DM167" s="57"/>
      <c r="DN167" s="21"/>
      <c r="DO167" s="22"/>
      <c r="DP167" s="3"/>
      <c r="DQ167" s="5"/>
      <c r="DR167" s="5"/>
      <c r="DS167" s="8"/>
      <c r="DT167" s="10"/>
      <c r="DU167" s="68"/>
      <c r="DV167" s="20"/>
      <c r="DW167" s="57"/>
      <c r="DX167" s="21"/>
      <c r="DY167" s="22"/>
      <c r="DZ167" s="3"/>
      <c r="EA167" s="5"/>
      <c r="EB167" s="5"/>
      <c r="EC167" s="8"/>
      <c r="ED167" s="10"/>
      <c r="EE167" s="68"/>
      <c r="EF167" s="20"/>
      <c r="EG167" s="57"/>
      <c r="EH167" s="21"/>
      <c r="EI167" s="22"/>
      <c r="EJ167" s="3"/>
      <c r="EK167" s="5"/>
      <c r="EL167" s="5"/>
      <c r="EM167" s="8"/>
      <c r="EN167" s="10"/>
      <c r="EO167" s="68"/>
      <c r="EP167" s="20"/>
      <c r="EQ167" s="57"/>
      <c r="ER167" s="21"/>
      <c r="ES167" s="22"/>
      <c r="ET167" s="3"/>
      <c r="EU167" s="5"/>
      <c r="EV167" s="5"/>
      <c r="EW167" s="8"/>
      <c r="EX167" s="10"/>
      <c r="EY167" s="68"/>
      <c r="EZ167" s="20"/>
      <c r="FA167" s="57"/>
      <c r="FB167" s="21"/>
      <c r="FC167" s="22"/>
      <c r="FD167" s="3"/>
      <c r="FE167" s="5"/>
      <c r="FF167" s="5"/>
      <c r="FG167" s="8"/>
      <c r="FH167" s="10"/>
      <c r="FI167" s="68"/>
      <c r="FJ167" s="20"/>
      <c r="FK167" s="57"/>
      <c r="FL167" s="21"/>
      <c r="FM167" s="22"/>
      <c r="FN167" s="3"/>
      <c r="FO167" s="5"/>
      <c r="FP167" s="5"/>
      <c r="FQ167" s="8"/>
      <c r="FR167" s="10"/>
      <c r="FS167" s="68"/>
      <c r="FT167" s="20"/>
      <c r="FU167" s="57"/>
      <c r="FV167" s="21"/>
      <c r="FW167" s="22"/>
      <c r="FX167" s="3"/>
      <c r="FY167" s="5"/>
      <c r="FZ167" s="5"/>
      <c r="GA167" s="8"/>
      <c r="GB167" s="10"/>
      <c r="GC167" s="68"/>
      <c r="GD167" s="20"/>
      <c r="GE167" s="57"/>
      <c r="GF167" s="21"/>
      <c r="GG167" s="22"/>
      <c r="GH167" s="3"/>
      <c r="GI167" s="5"/>
      <c r="GJ167" s="5"/>
      <c r="GK167" s="8"/>
      <c r="GL167" s="10"/>
      <c r="GM167" s="68"/>
      <c r="GN167" s="20"/>
      <c r="GO167" s="57"/>
      <c r="GP167" s="21"/>
      <c r="GQ167" s="22"/>
      <c r="GR167" s="3"/>
      <c r="GS167" s="5"/>
      <c r="GT167" s="5"/>
      <c r="GU167" s="8"/>
      <c r="GV167" s="10"/>
      <c r="GW167" s="68"/>
      <c r="GX167" s="20"/>
      <c r="GY167" s="57"/>
      <c r="GZ167" s="21"/>
      <c r="HA167" s="22"/>
      <c r="HB167" s="3"/>
      <c r="HC167" s="5"/>
      <c r="HD167" s="5"/>
      <c r="HE167" s="8"/>
      <c r="HF167" s="10"/>
      <c r="HG167" s="68"/>
      <c r="HH167" s="20"/>
      <c r="HI167" s="57"/>
      <c r="HJ167" s="21"/>
      <c r="HK167" s="22"/>
      <c r="HL167" s="3"/>
      <c r="HM167" s="5"/>
      <c r="HN167" s="5"/>
      <c r="HO167" s="8"/>
      <c r="HP167" s="10"/>
      <c r="HQ167" s="68"/>
      <c r="HR167" s="20"/>
      <c r="HS167" s="57"/>
      <c r="HT167" s="21"/>
      <c r="HU167" s="22"/>
      <c r="HV167" s="3"/>
      <c r="HW167" s="5"/>
      <c r="HX167" s="5"/>
      <c r="HY167" s="8"/>
      <c r="HZ167" s="10"/>
      <c r="IA167" s="68"/>
      <c r="IB167" s="20"/>
      <c r="IC167" s="57"/>
      <c r="ID167" s="21"/>
      <c r="IE167" s="22"/>
      <c r="IF167" s="3"/>
      <c r="IG167" s="5"/>
      <c r="IH167" s="5"/>
      <c r="II167" s="8"/>
      <c r="IJ167" s="10"/>
      <c r="IK167" s="68"/>
      <c r="IL167" s="20"/>
      <c r="IM167" s="57"/>
      <c r="IN167" s="21"/>
      <c r="IO167" s="22"/>
      <c r="IP167" s="3"/>
      <c r="IQ167" s="5"/>
      <c r="IR167" s="5"/>
      <c r="IS167" s="8"/>
      <c r="IT167" s="10"/>
      <c r="IU167" s="68"/>
      <c r="IV167" s="20"/>
      <c r="IW167" s="57"/>
      <c r="IX167" s="21"/>
      <c r="IY167" s="22"/>
      <c r="IZ167" s="3"/>
      <c r="JA167" s="5"/>
      <c r="JB167" s="5"/>
      <c r="JC167" s="8"/>
      <c r="JD167" s="10"/>
      <c r="JE167" s="68"/>
      <c r="JF167" s="20"/>
      <c r="JG167" s="57"/>
      <c r="JH167" s="21"/>
      <c r="JI167" s="22"/>
      <c r="JJ167" s="3"/>
      <c r="JK167" s="5"/>
      <c r="JL167" s="5"/>
      <c r="JM167" s="8"/>
      <c r="JN167" s="10"/>
      <c r="JO167" s="68"/>
      <c r="JP167" s="20"/>
      <c r="JQ167" s="57"/>
      <c r="JR167" s="21"/>
      <c r="JS167" s="22"/>
      <c r="JT167" s="3"/>
      <c r="JU167" s="5"/>
      <c r="JV167" s="5"/>
      <c r="JW167" s="8"/>
      <c r="JX167" s="10"/>
      <c r="JY167" s="68"/>
      <c r="JZ167" s="20"/>
      <c r="KA167" s="57"/>
      <c r="KB167" s="21"/>
      <c r="KC167" s="22"/>
      <c r="KD167" s="3"/>
      <c r="KE167" s="5"/>
      <c r="KF167" s="5"/>
      <c r="KG167" s="8"/>
      <c r="KH167" s="10"/>
      <c r="KI167" s="68"/>
      <c r="KJ167" s="20"/>
      <c r="KK167" s="57"/>
      <c r="KL167" s="21"/>
      <c r="KM167" s="22"/>
      <c r="KN167" s="3"/>
      <c r="KO167" s="5"/>
      <c r="KP167" s="5"/>
      <c r="KQ167" s="8"/>
      <c r="KR167" s="10"/>
      <c r="KS167" s="68"/>
      <c r="KT167" s="20"/>
      <c r="KU167" s="57"/>
      <c r="KV167" s="21"/>
      <c r="KW167" s="22"/>
      <c r="KX167" s="3"/>
      <c r="KY167" s="5"/>
      <c r="KZ167" s="5"/>
      <c r="LA167" s="8"/>
      <c r="LB167" s="10"/>
      <c r="LC167" s="68"/>
      <c r="LD167" s="20"/>
      <c r="LE167" s="57"/>
      <c r="LF167" s="21"/>
      <c r="LG167" s="22"/>
      <c r="LH167" s="3"/>
      <c r="LI167" s="5"/>
      <c r="LJ167" s="5"/>
      <c r="LK167" s="8"/>
      <c r="LL167" s="10"/>
      <c r="LM167" s="68"/>
      <c r="LN167" s="20"/>
      <c r="LO167" s="57"/>
      <c r="LP167" s="21"/>
      <c r="LQ167" s="22"/>
      <c r="LR167" s="3"/>
      <c r="LS167" s="5"/>
      <c r="LT167" s="5"/>
      <c r="LU167" s="8"/>
      <c r="LV167" s="10"/>
      <c r="LW167" s="68"/>
      <c r="LX167" s="20"/>
      <c r="LY167" s="57"/>
      <c r="LZ167" s="21"/>
      <c r="MA167" s="22"/>
      <c r="MB167" s="3"/>
      <c r="MC167" s="5"/>
      <c r="MD167" s="5"/>
      <c r="ME167" s="8"/>
      <c r="MF167" s="10"/>
      <c r="MG167" s="68"/>
      <c r="MH167" s="20"/>
      <c r="MI167" s="57"/>
      <c r="MJ167" s="21"/>
      <c r="MK167" s="22"/>
      <c r="ML167" s="3"/>
      <c r="MM167" s="5"/>
      <c r="MN167" s="5"/>
      <c r="MO167" s="8"/>
      <c r="MP167" s="10"/>
      <c r="MQ167" s="68"/>
      <c r="MR167" s="20"/>
      <c r="MS167" s="57"/>
      <c r="MT167" s="21"/>
      <c r="MU167" s="22"/>
      <c r="MV167" s="3"/>
      <c r="MW167" s="5"/>
      <c r="MX167" s="5"/>
      <c r="MY167" s="8"/>
      <c r="MZ167" s="10"/>
      <c r="NA167" s="68"/>
      <c r="NB167" s="20"/>
      <c r="NC167" s="57"/>
      <c r="ND167" s="21"/>
      <c r="NE167" s="22"/>
      <c r="NF167" s="3"/>
      <c r="NG167" s="5"/>
      <c r="NH167" s="5"/>
      <c r="NI167" s="8"/>
      <c r="NJ167" s="10"/>
      <c r="NK167" s="68"/>
      <c r="NL167" s="20"/>
      <c r="NM167" s="57"/>
      <c r="NN167" s="21"/>
      <c r="NO167" s="22"/>
      <c r="NP167" s="3"/>
      <c r="NQ167" s="5"/>
      <c r="NR167" s="5"/>
      <c r="NS167" s="8"/>
      <c r="NT167" s="10"/>
      <c r="NU167" s="68"/>
      <c r="NV167" s="20"/>
      <c r="NW167" s="57"/>
      <c r="NX167" s="21"/>
      <c r="NY167" s="22"/>
      <c r="NZ167" s="3"/>
      <c r="OA167" s="5"/>
      <c r="OB167" s="5"/>
      <c r="OC167" s="8"/>
      <c r="OD167" s="10"/>
      <c r="OE167" s="68"/>
      <c r="OF167" s="20"/>
      <c r="OG167" s="57"/>
      <c r="OH167" s="21"/>
      <c r="OI167" s="22"/>
      <c r="OJ167" s="3"/>
      <c r="OK167" s="5"/>
      <c r="OL167" s="5"/>
      <c r="OM167" s="8"/>
      <c r="ON167" s="10"/>
      <c r="OO167" s="68"/>
      <c r="OP167" s="20"/>
      <c r="OQ167" s="57"/>
      <c r="OR167" s="21"/>
      <c r="OS167" s="22"/>
      <c r="OT167" s="3"/>
      <c r="OU167" s="5"/>
      <c r="OV167" s="5"/>
      <c r="OW167" s="8"/>
      <c r="OX167" s="10"/>
      <c r="OY167" s="68"/>
      <c r="OZ167" s="20"/>
      <c r="PA167" s="57"/>
      <c r="PB167" s="21"/>
      <c r="PC167" s="22"/>
      <c r="PD167" s="3"/>
      <c r="PE167" s="5"/>
      <c r="PF167" s="5"/>
      <c r="PG167" s="8"/>
      <c r="PH167" s="10"/>
      <c r="PI167" s="68"/>
      <c r="PJ167" s="20"/>
      <c r="PK167" s="57"/>
      <c r="PL167" s="21"/>
      <c r="PM167" s="22"/>
      <c r="PN167" s="3"/>
      <c r="PO167" s="5"/>
      <c r="PP167" s="5"/>
      <c r="PQ167" s="8"/>
      <c r="PR167" s="10"/>
      <c r="PS167" s="68"/>
      <c r="PT167" s="20"/>
      <c r="PU167" s="57"/>
      <c r="PV167" s="21"/>
      <c r="PW167" s="22"/>
      <c r="PX167" s="3"/>
      <c r="PY167" s="5"/>
      <c r="PZ167" s="5"/>
      <c r="QA167" s="8"/>
      <c r="QB167" s="10"/>
      <c r="QC167" s="68"/>
      <c r="QD167" s="20"/>
      <c r="QE167" s="57"/>
      <c r="QF167" s="21"/>
      <c r="QG167" s="22"/>
      <c r="QH167" s="3"/>
      <c r="QI167" s="5"/>
      <c r="QJ167" s="5"/>
      <c r="QK167" s="8"/>
      <c r="QL167" s="10"/>
      <c r="QM167" s="68"/>
      <c r="QN167" s="20"/>
      <c r="QO167" s="57"/>
      <c r="QP167" s="21"/>
      <c r="QQ167" s="22"/>
      <c r="QR167" s="3"/>
      <c r="QS167" s="5"/>
      <c r="QT167" s="5"/>
      <c r="QU167" s="8"/>
      <c r="QV167" s="10"/>
      <c r="QW167" s="68"/>
      <c r="QX167" s="20"/>
      <c r="QY167" s="57"/>
      <c r="QZ167" s="21"/>
      <c r="RA167" s="22"/>
      <c r="RB167" s="3"/>
      <c r="RC167" s="5"/>
      <c r="RD167" s="5"/>
      <c r="RE167" s="8"/>
      <c r="RF167" s="10"/>
      <c r="RG167" s="68"/>
      <c r="RH167" s="20"/>
      <c r="RI167" s="57"/>
      <c r="RJ167" s="21"/>
      <c r="RK167" s="22"/>
      <c r="RL167" s="3"/>
      <c r="RM167" s="5"/>
      <c r="RN167" s="5"/>
      <c r="RO167" s="8"/>
      <c r="RP167" s="10"/>
      <c r="RQ167" s="68"/>
      <c r="RR167" s="20"/>
      <c r="RS167" s="57"/>
      <c r="RT167" s="21"/>
      <c r="RU167" s="22"/>
      <c r="RV167" s="3"/>
      <c r="RW167" s="5"/>
      <c r="RX167" s="5"/>
      <c r="RY167" s="8"/>
      <c r="RZ167" s="10"/>
      <c r="SA167" s="68"/>
      <c r="SB167" s="20"/>
      <c r="SC167" s="57"/>
      <c r="SD167" s="21"/>
      <c r="SE167" s="22"/>
      <c r="SF167" s="3"/>
      <c r="SG167" s="5"/>
      <c r="SH167" s="5"/>
      <c r="SI167" s="8"/>
      <c r="SJ167" s="10"/>
      <c r="SK167" s="68"/>
      <c r="SL167" s="20"/>
      <c r="SM167" s="57"/>
      <c r="SN167" s="21"/>
      <c r="SO167" s="22"/>
      <c r="SP167" s="3"/>
      <c r="SQ167" s="5"/>
      <c r="SR167" s="5"/>
      <c r="SS167" s="8"/>
      <c r="ST167" s="10"/>
      <c r="SU167" s="68"/>
      <c r="SV167" s="20"/>
      <c r="SW167" s="57"/>
      <c r="SX167" s="21"/>
      <c r="SY167" s="22"/>
      <c r="SZ167" s="3"/>
      <c r="TA167" s="5"/>
      <c r="TB167" s="5"/>
      <c r="TC167" s="8"/>
      <c r="TD167" s="10"/>
      <c r="TE167" s="68"/>
      <c r="TF167" s="20"/>
      <c r="TG167" s="57"/>
      <c r="TH167" s="21"/>
      <c r="TI167" s="22"/>
      <c r="TJ167" s="3"/>
      <c r="TK167" s="5"/>
      <c r="TL167" s="5"/>
      <c r="TM167" s="8"/>
      <c r="TN167" s="10"/>
      <c r="TO167" s="68"/>
      <c r="TP167" s="20"/>
      <c r="TQ167" s="57"/>
      <c r="TR167" s="21"/>
      <c r="TS167" s="22"/>
      <c r="TT167" s="3"/>
      <c r="TU167" s="5"/>
      <c r="TV167" s="5"/>
      <c r="TW167" s="8"/>
      <c r="TX167" s="10"/>
      <c r="TY167" s="68"/>
      <c r="TZ167" s="20"/>
      <c r="UA167" s="57"/>
      <c r="UB167" s="21"/>
      <c r="UC167" s="22"/>
      <c r="UD167" s="3"/>
      <c r="UE167" s="5"/>
      <c r="UF167" s="5"/>
      <c r="UG167" s="8"/>
      <c r="UH167" s="10"/>
      <c r="UI167" s="68"/>
      <c r="UJ167" s="20"/>
      <c r="UK167" s="57"/>
      <c r="UL167" s="21"/>
      <c r="UM167" s="22"/>
      <c r="UN167" s="3"/>
      <c r="UO167" s="5"/>
      <c r="UP167" s="5"/>
      <c r="UQ167" s="8"/>
      <c r="UR167" s="10"/>
      <c r="US167" s="68"/>
      <c r="UT167" s="20"/>
      <c r="UU167" s="57"/>
      <c r="UV167" s="21"/>
      <c r="UW167" s="22"/>
      <c r="UX167" s="3"/>
      <c r="UY167" s="5"/>
      <c r="UZ167" s="5"/>
      <c r="VA167" s="8"/>
      <c r="VB167" s="10"/>
      <c r="VC167" s="68"/>
      <c r="VD167" s="20"/>
      <c r="VE167" s="57"/>
      <c r="VF167" s="21"/>
      <c r="VG167" s="22"/>
      <c r="VH167" s="3"/>
      <c r="VI167" s="5"/>
      <c r="VJ167" s="5"/>
      <c r="VK167" s="8"/>
      <c r="VL167" s="10"/>
      <c r="VM167" s="68"/>
      <c r="VN167" s="20"/>
      <c r="VO167" s="57"/>
      <c r="VP167" s="21"/>
      <c r="VQ167" s="22"/>
      <c r="VR167" s="3"/>
      <c r="VS167" s="5"/>
      <c r="VT167" s="5"/>
      <c r="VU167" s="8"/>
      <c r="VV167" s="10"/>
      <c r="VW167" s="68"/>
      <c r="VX167" s="20"/>
      <c r="VY167" s="57"/>
      <c r="VZ167" s="21"/>
      <c r="WA167" s="22"/>
      <c r="WB167" s="3"/>
      <c r="WC167" s="5"/>
      <c r="WD167" s="5"/>
      <c r="WE167" s="8"/>
      <c r="WF167" s="10"/>
      <c r="WG167" s="68"/>
      <c r="WH167" s="20"/>
      <c r="WI167" s="57"/>
      <c r="WJ167" s="21"/>
      <c r="WK167" s="22"/>
      <c r="WL167" s="3"/>
      <c r="WM167" s="5"/>
      <c r="WN167" s="5"/>
      <c r="WO167" s="8"/>
      <c r="WP167" s="10"/>
      <c r="WQ167" s="68"/>
      <c r="WR167" s="20"/>
      <c r="WS167" s="57"/>
      <c r="WT167" s="21"/>
      <c r="WU167" s="22"/>
      <c r="WV167" s="3"/>
      <c r="WW167" s="5"/>
      <c r="WX167" s="5"/>
      <c r="WY167" s="8"/>
      <c r="WZ167" s="10"/>
      <c r="XA167" s="68"/>
      <c r="XB167" s="20"/>
      <c r="XC167" s="57"/>
      <c r="XD167" s="21"/>
      <c r="XE167" s="22"/>
      <c r="XF167" s="3"/>
      <c r="XG167" s="5"/>
      <c r="XH167" s="5"/>
      <c r="XI167" s="8"/>
      <c r="XJ167" s="10"/>
      <c r="XK167" s="68"/>
      <c r="XL167" s="20"/>
      <c r="XM167" s="57"/>
      <c r="XN167" s="21"/>
      <c r="XO167" s="22"/>
      <c r="XP167" s="3"/>
      <c r="XQ167" s="5"/>
      <c r="XR167" s="5"/>
      <c r="XS167" s="8"/>
      <c r="XT167" s="10"/>
      <c r="XU167" s="68"/>
      <c r="XV167" s="20"/>
      <c r="XW167" s="57"/>
      <c r="XX167" s="21"/>
      <c r="XY167" s="22"/>
      <c r="XZ167" s="3"/>
      <c r="YA167" s="5"/>
      <c r="YB167" s="5"/>
      <c r="YC167" s="8"/>
      <c r="YD167" s="10"/>
      <c r="YE167" s="68"/>
      <c r="YF167" s="20"/>
      <c r="YG167" s="57"/>
      <c r="YH167" s="21"/>
      <c r="YI167" s="22"/>
      <c r="YJ167" s="3"/>
      <c r="YK167" s="5"/>
      <c r="YL167" s="5"/>
      <c r="YM167" s="8"/>
      <c r="YN167" s="10"/>
      <c r="YO167" s="68"/>
      <c r="YP167" s="20"/>
      <c r="YQ167" s="57"/>
      <c r="YR167" s="21"/>
      <c r="YS167" s="22"/>
      <c r="YT167" s="3"/>
      <c r="YU167" s="5"/>
      <c r="YV167" s="5"/>
      <c r="YW167" s="8"/>
      <c r="YX167" s="10"/>
      <c r="YY167" s="68"/>
      <c r="YZ167" s="20"/>
      <c r="ZA167" s="57"/>
      <c r="ZB167" s="21"/>
      <c r="ZC167" s="22"/>
      <c r="ZD167" s="3"/>
      <c r="ZE167" s="5"/>
      <c r="ZF167" s="5"/>
      <c r="ZG167" s="8"/>
      <c r="ZH167" s="10"/>
      <c r="ZI167" s="68"/>
      <c r="ZJ167" s="20"/>
      <c r="ZK167" s="57"/>
      <c r="ZL167" s="21"/>
      <c r="ZM167" s="22"/>
      <c r="ZN167" s="3"/>
      <c r="ZO167" s="5"/>
      <c r="ZP167" s="5"/>
      <c r="ZQ167" s="8"/>
      <c r="ZR167" s="10"/>
      <c r="ZS167" s="68"/>
      <c r="ZT167" s="20"/>
      <c r="ZU167" s="57"/>
      <c r="ZV167" s="21"/>
      <c r="ZW167" s="22"/>
      <c r="ZX167" s="3"/>
      <c r="ZY167" s="5"/>
      <c r="ZZ167" s="5"/>
      <c r="AAA167" s="8"/>
      <c r="AAB167" s="10"/>
      <c r="AAC167" s="68"/>
      <c r="AAD167" s="20"/>
      <c r="AAE167" s="57"/>
      <c r="AAF167" s="21"/>
      <c r="AAG167" s="22"/>
      <c r="AAH167" s="3"/>
      <c r="AAI167" s="5"/>
      <c r="AAJ167" s="5"/>
      <c r="AAK167" s="8"/>
      <c r="AAL167" s="10"/>
      <c r="AAM167" s="68"/>
      <c r="AAN167" s="20"/>
      <c r="AAO167" s="57"/>
      <c r="AAP167" s="21"/>
      <c r="AAQ167" s="22"/>
      <c r="AAR167" s="3"/>
      <c r="AAS167" s="5"/>
      <c r="AAT167" s="5"/>
      <c r="AAU167" s="8"/>
      <c r="AAV167" s="10"/>
      <c r="AAW167" s="68"/>
      <c r="AAX167" s="20"/>
      <c r="AAY167" s="57"/>
      <c r="AAZ167" s="21"/>
      <c r="ABA167" s="22"/>
      <c r="ABB167" s="3"/>
      <c r="ABC167" s="5"/>
      <c r="ABD167" s="5"/>
      <c r="ABE167" s="8"/>
      <c r="ABF167" s="10"/>
      <c r="ABG167" s="68"/>
      <c r="ABH167" s="20"/>
      <c r="ABI167" s="57"/>
      <c r="ABJ167" s="21"/>
      <c r="ABK167" s="22"/>
      <c r="ABL167" s="3"/>
      <c r="ABM167" s="5"/>
      <c r="ABN167" s="5"/>
      <c r="ABO167" s="8"/>
      <c r="ABP167" s="10"/>
      <c r="ABQ167" s="68"/>
      <c r="ABR167" s="20"/>
      <c r="ABS167" s="57"/>
      <c r="ABT167" s="21"/>
      <c r="ABU167" s="22"/>
      <c r="ABV167" s="3"/>
      <c r="ABW167" s="5"/>
      <c r="ABX167" s="5"/>
      <c r="ABY167" s="8"/>
      <c r="ABZ167" s="10"/>
      <c r="ACA167" s="68"/>
      <c r="ACB167" s="20"/>
      <c r="ACC167" s="57"/>
      <c r="ACD167" s="21"/>
      <c r="ACE167" s="22"/>
      <c r="ACF167" s="3"/>
      <c r="ACG167" s="5"/>
      <c r="ACH167" s="5"/>
      <c r="ACI167" s="8"/>
      <c r="ACJ167" s="10"/>
      <c r="ACK167" s="68"/>
      <c r="ACL167" s="20"/>
      <c r="ACM167" s="57"/>
      <c r="ACN167" s="21"/>
      <c r="ACO167" s="22"/>
      <c r="ACP167" s="3"/>
      <c r="ACQ167" s="5"/>
      <c r="ACR167" s="5"/>
      <c r="ACS167" s="8"/>
      <c r="ACT167" s="10"/>
      <c r="ACU167" s="68"/>
      <c r="ACV167" s="20"/>
      <c r="ACW167" s="57"/>
      <c r="ACX167" s="21"/>
      <c r="ACY167" s="22"/>
      <c r="ACZ167" s="3"/>
      <c r="ADA167" s="5"/>
      <c r="ADB167" s="5"/>
      <c r="ADC167" s="8"/>
      <c r="ADD167" s="10"/>
      <c r="ADE167" s="68"/>
      <c r="ADF167" s="20"/>
      <c r="ADG167" s="57"/>
      <c r="ADH167" s="21"/>
      <c r="ADI167" s="22"/>
      <c r="ADJ167" s="3"/>
      <c r="ADK167" s="5"/>
      <c r="ADL167" s="5"/>
      <c r="ADM167" s="8"/>
      <c r="ADN167" s="10"/>
      <c r="ADO167" s="68"/>
      <c r="ADP167" s="20"/>
      <c r="ADQ167" s="57"/>
      <c r="ADR167" s="21"/>
      <c r="ADS167" s="22"/>
      <c r="ADT167" s="3"/>
      <c r="ADU167" s="5"/>
      <c r="ADV167" s="5"/>
      <c r="ADW167" s="8"/>
      <c r="ADX167" s="10"/>
      <c r="ADY167" s="68"/>
      <c r="ADZ167" s="20"/>
      <c r="AEA167" s="57"/>
      <c r="AEB167" s="21"/>
      <c r="AEC167" s="22"/>
      <c r="AED167" s="3"/>
      <c r="AEE167" s="5"/>
      <c r="AEF167" s="5"/>
      <c r="AEG167" s="8"/>
      <c r="AEH167" s="10"/>
      <c r="AEI167" s="68"/>
      <c r="AEJ167" s="20"/>
      <c r="AEK167" s="57"/>
      <c r="AEL167" s="21"/>
      <c r="AEM167" s="22"/>
      <c r="AEN167" s="3"/>
      <c r="AEO167" s="5"/>
      <c r="AEP167" s="5"/>
      <c r="AEQ167" s="8"/>
      <c r="AER167" s="10"/>
      <c r="AES167" s="68"/>
      <c r="AET167" s="20"/>
      <c r="AEU167" s="57"/>
      <c r="AEV167" s="21"/>
      <c r="AEW167" s="22"/>
      <c r="AEX167" s="3"/>
      <c r="AEY167" s="5"/>
      <c r="AEZ167" s="5"/>
      <c r="AFA167" s="8"/>
      <c r="AFB167" s="10"/>
      <c r="AFC167" s="68"/>
      <c r="AFD167" s="20"/>
      <c r="AFE167" s="57"/>
      <c r="AFF167" s="21"/>
      <c r="AFG167" s="22"/>
      <c r="AFH167" s="3"/>
      <c r="AFI167" s="5"/>
      <c r="AFJ167" s="5"/>
      <c r="AFK167" s="8"/>
      <c r="AFL167" s="10"/>
      <c r="AFM167" s="68"/>
      <c r="AFN167" s="20"/>
      <c r="AFO167" s="57"/>
      <c r="AFP167" s="21"/>
      <c r="AFQ167" s="22"/>
      <c r="AFR167" s="3"/>
      <c r="AFS167" s="5"/>
      <c r="AFT167" s="5"/>
      <c r="AFU167" s="8"/>
      <c r="AFV167" s="10"/>
      <c r="AFW167" s="68"/>
      <c r="AFX167" s="20"/>
      <c r="AFY167" s="57"/>
      <c r="AFZ167" s="21"/>
      <c r="AGA167" s="22"/>
      <c r="AGB167" s="3"/>
      <c r="AGC167" s="5"/>
      <c r="AGD167" s="5"/>
      <c r="AGE167" s="8"/>
      <c r="AGF167" s="10"/>
      <c r="AGG167" s="68"/>
      <c r="AGH167" s="20"/>
      <c r="AGI167" s="57"/>
      <c r="AGJ167" s="21"/>
      <c r="AGK167" s="22"/>
      <c r="AGL167" s="3"/>
      <c r="AGM167" s="5"/>
      <c r="AGN167" s="5"/>
      <c r="AGO167" s="8"/>
      <c r="AGP167" s="10"/>
      <c r="AGQ167" s="68"/>
      <c r="AGR167" s="20"/>
      <c r="AGS167" s="57"/>
      <c r="AGT167" s="21"/>
      <c r="AGU167" s="22"/>
      <c r="AGV167" s="3"/>
      <c r="AGW167" s="5"/>
      <c r="AGX167" s="5"/>
      <c r="AGY167" s="8"/>
      <c r="AGZ167" s="10"/>
      <c r="AHA167" s="68"/>
      <c r="AHB167" s="20"/>
      <c r="AHC167" s="57"/>
      <c r="AHD167" s="21"/>
      <c r="AHE167" s="22"/>
      <c r="AHF167" s="3"/>
      <c r="AHG167" s="5"/>
      <c r="AHH167" s="5"/>
      <c r="AHI167" s="8"/>
      <c r="AHJ167" s="10"/>
      <c r="AHK167" s="68"/>
      <c r="AHL167" s="20"/>
      <c r="AHM167" s="57"/>
      <c r="AHN167" s="21"/>
      <c r="AHO167" s="22"/>
      <c r="AHP167" s="3"/>
      <c r="AHQ167" s="5"/>
      <c r="AHR167" s="5"/>
      <c r="AHS167" s="8"/>
      <c r="AHT167" s="10"/>
      <c r="AHU167" s="68"/>
      <c r="AHV167" s="20"/>
      <c r="AHW167" s="57"/>
      <c r="AHX167" s="21"/>
      <c r="AHY167" s="22"/>
      <c r="AHZ167" s="3"/>
      <c r="AIA167" s="5"/>
      <c r="AIB167" s="5"/>
      <c r="AIC167" s="8"/>
      <c r="AID167" s="10"/>
      <c r="AIE167" s="68"/>
      <c r="AIF167" s="20"/>
      <c r="AIG167" s="57"/>
      <c r="AIH167" s="21"/>
      <c r="AII167" s="22"/>
      <c r="AIJ167" s="3"/>
      <c r="AIK167" s="5"/>
      <c r="AIL167" s="5"/>
      <c r="AIM167" s="8"/>
      <c r="AIN167" s="10"/>
      <c r="AIO167" s="68"/>
      <c r="AIP167" s="20"/>
      <c r="AIQ167" s="57"/>
      <c r="AIR167" s="21"/>
      <c r="AIS167" s="22"/>
      <c r="AIT167" s="3"/>
      <c r="AIU167" s="5"/>
      <c r="AIV167" s="5"/>
      <c r="AIW167" s="8"/>
      <c r="AIX167" s="10"/>
      <c r="AIY167" s="68"/>
      <c r="AIZ167" s="20"/>
      <c r="AJA167" s="57"/>
      <c r="AJB167" s="21"/>
      <c r="AJC167" s="22"/>
      <c r="AJD167" s="3"/>
      <c r="AJE167" s="5"/>
      <c r="AJF167" s="5"/>
      <c r="AJG167" s="8"/>
      <c r="AJH167" s="10"/>
      <c r="AJI167" s="68"/>
      <c r="AJJ167" s="20"/>
      <c r="AJK167" s="57"/>
      <c r="AJL167" s="21"/>
      <c r="AJM167" s="22"/>
      <c r="AJN167" s="3"/>
      <c r="AJO167" s="5"/>
      <c r="AJP167" s="5"/>
      <c r="AJQ167" s="8"/>
      <c r="AJR167" s="10"/>
      <c r="AJS167" s="68"/>
      <c r="AJT167" s="20"/>
      <c r="AJU167" s="57"/>
      <c r="AJV167" s="21"/>
      <c r="AJW167" s="22"/>
      <c r="AJX167" s="3"/>
      <c r="AJY167" s="5"/>
      <c r="AJZ167" s="5"/>
      <c r="AKA167" s="8"/>
      <c r="AKB167" s="10"/>
      <c r="AKC167" s="68"/>
      <c r="AKD167" s="20"/>
      <c r="AKE167" s="57"/>
      <c r="AKF167" s="21"/>
      <c r="AKG167" s="22"/>
      <c r="AKH167" s="3"/>
      <c r="AKI167" s="5"/>
      <c r="AKJ167" s="5"/>
      <c r="AKK167" s="8"/>
      <c r="AKL167" s="10"/>
      <c r="AKM167" s="68"/>
      <c r="AKN167" s="20"/>
      <c r="AKO167" s="57"/>
      <c r="AKP167" s="21"/>
      <c r="AKQ167" s="22"/>
      <c r="AKR167" s="3"/>
      <c r="AKS167" s="5"/>
      <c r="AKT167" s="5"/>
      <c r="AKU167" s="8"/>
      <c r="AKV167" s="10"/>
      <c r="AKW167" s="68"/>
      <c r="AKX167" s="20"/>
      <c r="AKY167" s="57"/>
      <c r="AKZ167" s="21"/>
      <c r="ALA167" s="22"/>
      <c r="ALB167" s="3"/>
      <c r="ALC167" s="5"/>
      <c r="ALD167" s="5"/>
      <c r="ALE167" s="8"/>
      <c r="ALF167" s="10"/>
      <c r="ALG167" s="68"/>
      <c r="ALH167" s="20"/>
      <c r="ALI167" s="57"/>
      <c r="ALJ167" s="21"/>
      <c r="ALK167" s="22"/>
      <c r="ALL167" s="3"/>
      <c r="ALM167" s="5"/>
      <c r="ALN167" s="5"/>
      <c r="ALO167" s="8"/>
      <c r="ALP167" s="10"/>
      <c r="ALQ167" s="68"/>
      <c r="ALR167" s="20"/>
      <c r="ALS167" s="57"/>
      <c r="ALT167" s="21"/>
      <c r="ALU167" s="22"/>
      <c r="ALV167" s="3"/>
      <c r="ALW167" s="5"/>
      <c r="ALX167" s="5"/>
      <c r="ALY167" s="8"/>
      <c r="ALZ167" s="10"/>
      <c r="AMA167" s="68"/>
      <c r="AMB167" s="20"/>
      <c r="AMC167" s="57"/>
      <c r="AMD167" s="21"/>
      <c r="AME167" s="22"/>
      <c r="AMF167" s="3"/>
      <c r="AMG167" s="5"/>
      <c r="AMH167" s="5"/>
      <c r="AMI167" s="8"/>
      <c r="AMJ167" s="10"/>
      <c r="AMK167" s="68"/>
      <c r="AML167" s="20"/>
      <c r="AMM167" s="57"/>
      <c r="AMN167" s="21"/>
      <c r="AMO167" s="22"/>
      <c r="AMP167" s="3"/>
      <c r="AMQ167" s="5"/>
      <c r="AMR167" s="5"/>
      <c r="AMS167" s="8"/>
      <c r="AMT167" s="10"/>
      <c r="AMU167" s="68"/>
      <c r="AMV167" s="20"/>
      <c r="AMW167" s="57"/>
      <c r="AMX167" s="21"/>
      <c r="AMY167" s="22"/>
      <c r="AMZ167" s="3"/>
      <c r="ANA167" s="5"/>
      <c r="ANB167" s="5"/>
      <c r="ANC167" s="8"/>
      <c r="AND167" s="10"/>
      <c r="ANE167" s="68"/>
      <c r="ANF167" s="20"/>
      <c r="ANG167" s="57"/>
      <c r="ANH167" s="21"/>
      <c r="ANI167" s="22"/>
      <c r="ANJ167" s="3"/>
      <c r="ANK167" s="5"/>
      <c r="ANL167" s="5"/>
      <c r="ANM167" s="8"/>
      <c r="ANN167" s="10"/>
      <c r="ANO167" s="68"/>
      <c r="ANP167" s="20"/>
      <c r="ANQ167" s="57"/>
      <c r="ANR167" s="21"/>
      <c r="ANS167" s="22"/>
      <c r="ANT167" s="3"/>
      <c r="ANU167" s="5"/>
      <c r="ANV167" s="5"/>
      <c r="ANW167" s="8"/>
      <c r="ANX167" s="10"/>
      <c r="ANY167" s="68"/>
      <c r="ANZ167" s="20"/>
      <c r="AOA167" s="57"/>
      <c r="AOB167" s="21"/>
      <c r="AOC167" s="22"/>
      <c r="AOD167" s="3"/>
      <c r="AOE167" s="5"/>
      <c r="AOF167" s="5"/>
      <c r="AOG167" s="8"/>
      <c r="AOH167" s="10"/>
      <c r="AOI167" s="68"/>
      <c r="AOJ167" s="20"/>
      <c r="AOK167" s="57"/>
      <c r="AOL167" s="21"/>
      <c r="AOM167" s="22"/>
      <c r="AON167" s="3"/>
      <c r="AOO167" s="5"/>
      <c r="AOP167" s="5"/>
      <c r="AOQ167" s="8"/>
      <c r="AOR167" s="10"/>
      <c r="AOS167" s="68"/>
      <c r="AOT167" s="20"/>
      <c r="AOU167" s="57"/>
      <c r="AOV167" s="21"/>
      <c r="AOW167" s="22"/>
      <c r="AOX167" s="3"/>
      <c r="AOY167" s="5"/>
      <c r="AOZ167" s="5"/>
      <c r="APA167" s="8"/>
      <c r="APB167" s="10"/>
      <c r="APC167" s="68"/>
      <c r="APD167" s="20"/>
      <c r="APE167" s="57"/>
      <c r="APF167" s="21"/>
      <c r="APG167" s="22"/>
      <c r="APH167" s="3"/>
      <c r="API167" s="5"/>
      <c r="APJ167" s="5"/>
      <c r="APK167" s="8"/>
      <c r="APL167" s="10"/>
      <c r="APM167" s="68"/>
      <c r="APN167" s="20"/>
      <c r="APO167" s="57"/>
      <c r="APP167" s="21"/>
      <c r="APQ167" s="22"/>
      <c r="APR167" s="3"/>
      <c r="APS167" s="5"/>
      <c r="APT167" s="5"/>
      <c r="APU167" s="8"/>
      <c r="APV167" s="10"/>
      <c r="APW167" s="68"/>
      <c r="APX167" s="20"/>
      <c r="APY167" s="57"/>
      <c r="APZ167" s="21"/>
      <c r="AQA167" s="22"/>
      <c r="AQB167" s="3"/>
      <c r="AQC167" s="5"/>
      <c r="AQD167" s="5"/>
      <c r="AQE167" s="8"/>
      <c r="AQF167" s="10"/>
      <c r="AQG167" s="68"/>
      <c r="AQH167" s="20"/>
      <c r="AQI167" s="57"/>
      <c r="AQJ167" s="21"/>
      <c r="AQK167" s="22"/>
      <c r="AQL167" s="3"/>
      <c r="AQM167" s="5"/>
      <c r="AQN167" s="5"/>
      <c r="AQO167" s="8"/>
      <c r="AQP167" s="10"/>
      <c r="AQQ167" s="68"/>
      <c r="AQR167" s="20"/>
      <c r="AQS167" s="57"/>
      <c r="AQT167" s="21"/>
      <c r="AQU167" s="22"/>
      <c r="AQV167" s="3"/>
      <c r="AQW167" s="5"/>
      <c r="AQX167" s="5"/>
      <c r="AQY167" s="8"/>
      <c r="AQZ167" s="10"/>
      <c r="ARA167" s="68"/>
      <c r="ARB167" s="20"/>
      <c r="ARC167" s="57"/>
      <c r="ARD167" s="21"/>
      <c r="ARE167" s="22"/>
      <c r="ARF167" s="3"/>
      <c r="ARG167" s="5"/>
      <c r="ARH167" s="5"/>
      <c r="ARI167" s="8"/>
      <c r="ARJ167" s="10"/>
      <c r="ARK167" s="68"/>
      <c r="ARL167" s="20"/>
      <c r="ARM167" s="57"/>
      <c r="ARN167" s="21"/>
      <c r="ARO167" s="22"/>
      <c r="ARP167" s="3"/>
      <c r="ARQ167" s="5"/>
      <c r="ARR167" s="5"/>
      <c r="ARS167" s="8"/>
      <c r="ART167" s="10"/>
      <c r="ARU167" s="68"/>
      <c r="ARV167" s="20"/>
      <c r="ARW167" s="57"/>
      <c r="ARX167" s="21"/>
      <c r="ARY167" s="22"/>
      <c r="ARZ167" s="3"/>
      <c r="ASA167" s="5"/>
      <c r="ASB167" s="5"/>
      <c r="ASC167" s="8"/>
      <c r="ASD167" s="10"/>
      <c r="ASE167" s="68"/>
      <c r="ASF167" s="20"/>
      <c r="ASG167" s="57"/>
      <c r="ASH167" s="21"/>
      <c r="ASI167" s="22"/>
      <c r="ASJ167" s="3"/>
      <c r="ASK167" s="5"/>
      <c r="ASL167" s="5"/>
      <c r="ASM167" s="8"/>
      <c r="ASN167" s="10"/>
      <c r="ASO167" s="68"/>
      <c r="ASP167" s="20"/>
      <c r="ASQ167" s="57"/>
      <c r="ASR167" s="21"/>
      <c r="ASS167" s="22"/>
      <c r="AST167" s="3"/>
      <c r="ASU167" s="5"/>
      <c r="ASV167" s="5"/>
      <c r="ASW167" s="8"/>
      <c r="ASX167" s="10"/>
      <c r="ASY167" s="68"/>
      <c r="ASZ167" s="20"/>
      <c r="ATA167" s="57"/>
      <c r="ATB167" s="21"/>
      <c r="ATC167" s="22"/>
      <c r="ATD167" s="3"/>
      <c r="ATE167" s="5"/>
      <c r="ATF167" s="5"/>
      <c r="ATG167" s="8"/>
      <c r="ATH167" s="10"/>
      <c r="ATI167" s="68"/>
      <c r="ATJ167" s="20"/>
      <c r="ATK167" s="57"/>
      <c r="ATL167" s="21"/>
      <c r="ATM167" s="22"/>
      <c r="ATN167" s="3"/>
      <c r="ATO167" s="5"/>
      <c r="ATP167" s="5"/>
      <c r="ATQ167" s="8"/>
      <c r="ATR167" s="10"/>
      <c r="ATS167" s="68"/>
      <c r="ATT167" s="20"/>
      <c r="ATU167" s="57"/>
      <c r="ATV167" s="21"/>
      <c r="ATW167" s="22"/>
      <c r="ATX167" s="3"/>
      <c r="ATY167" s="5"/>
      <c r="ATZ167" s="5"/>
      <c r="AUA167" s="8"/>
      <c r="AUB167" s="10"/>
      <c r="AUC167" s="68"/>
      <c r="AUD167" s="20"/>
      <c r="AUE167" s="57"/>
      <c r="AUF167" s="21"/>
      <c r="AUG167" s="22"/>
      <c r="AUH167" s="3"/>
      <c r="AUI167" s="5"/>
      <c r="AUJ167" s="5"/>
      <c r="AUK167" s="8"/>
      <c r="AUL167" s="10"/>
      <c r="AUM167" s="68"/>
      <c r="AUN167" s="20"/>
      <c r="AUO167" s="57"/>
      <c r="AUP167" s="21"/>
      <c r="AUQ167" s="22"/>
      <c r="AUR167" s="3"/>
      <c r="AUS167" s="5"/>
      <c r="AUT167" s="5"/>
      <c r="AUU167" s="8"/>
      <c r="AUV167" s="10"/>
      <c r="AUW167" s="68"/>
      <c r="AUX167" s="20"/>
      <c r="AUY167" s="57"/>
      <c r="AUZ167" s="21"/>
      <c r="AVA167" s="22"/>
      <c r="AVB167" s="3"/>
      <c r="AVC167" s="5"/>
      <c r="AVD167" s="5"/>
      <c r="AVE167" s="8"/>
      <c r="AVF167" s="10"/>
      <c r="AVG167" s="68"/>
      <c r="AVH167" s="20"/>
      <c r="AVI167" s="57"/>
      <c r="AVJ167" s="21"/>
      <c r="AVK167" s="22"/>
      <c r="AVL167" s="3"/>
      <c r="AVM167" s="5"/>
      <c r="AVN167" s="5"/>
      <c r="AVO167" s="8"/>
      <c r="AVP167" s="10"/>
      <c r="AVQ167" s="68"/>
      <c r="AVR167" s="20"/>
      <c r="AVS167" s="57"/>
      <c r="AVT167" s="21"/>
      <c r="AVU167" s="22"/>
      <c r="AVV167" s="3"/>
      <c r="AVW167" s="5"/>
      <c r="AVX167" s="5"/>
      <c r="AVY167" s="8"/>
      <c r="AVZ167" s="10"/>
      <c r="AWA167" s="68"/>
      <c r="AWB167" s="20"/>
      <c r="AWC167" s="57"/>
      <c r="AWD167" s="21"/>
      <c r="AWE167" s="22"/>
      <c r="AWF167" s="3"/>
      <c r="AWG167" s="5"/>
      <c r="AWH167" s="5"/>
      <c r="AWI167" s="8"/>
      <c r="AWJ167" s="10"/>
      <c r="AWK167" s="68"/>
      <c r="AWL167" s="20"/>
      <c r="AWM167" s="57"/>
      <c r="AWN167" s="21"/>
      <c r="AWO167" s="22"/>
      <c r="AWP167" s="3"/>
      <c r="AWQ167" s="5"/>
      <c r="AWR167" s="5"/>
      <c r="AWS167" s="8"/>
      <c r="AWT167" s="10"/>
      <c r="AWU167" s="68"/>
      <c r="AWV167" s="20"/>
      <c r="AWW167" s="57"/>
      <c r="AWX167" s="21"/>
      <c r="AWY167" s="22"/>
      <c r="AWZ167" s="3"/>
      <c r="AXA167" s="5"/>
      <c r="AXB167" s="5"/>
      <c r="AXC167" s="8"/>
      <c r="AXD167" s="10"/>
      <c r="AXE167" s="68"/>
      <c r="AXF167" s="20"/>
      <c r="AXG167" s="57"/>
      <c r="AXH167" s="21"/>
      <c r="AXI167" s="22"/>
      <c r="AXJ167" s="3"/>
      <c r="AXK167" s="5"/>
      <c r="AXL167" s="5"/>
      <c r="AXM167" s="8"/>
      <c r="AXN167" s="10"/>
      <c r="AXO167" s="68"/>
      <c r="AXP167" s="20"/>
      <c r="AXQ167" s="57"/>
      <c r="AXR167" s="21"/>
      <c r="AXS167" s="22"/>
      <c r="AXT167" s="3"/>
      <c r="AXU167" s="5"/>
      <c r="AXV167" s="5"/>
      <c r="AXW167" s="8"/>
      <c r="AXX167" s="10"/>
      <c r="AXY167" s="68"/>
      <c r="AXZ167" s="20"/>
      <c r="AYA167" s="57"/>
      <c r="AYB167" s="21"/>
      <c r="AYC167" s="22"/>
      <c r="AYD167" s="3"/>
      <c r="AYE167" s="5"/>
      <c r="AYF167" s="5"/>
      <c r="AYG167" s="8"/>
      <c r="AYH167" s="10"/>
      <c r="AYI167" s="68"/>
      <c r="AYJ167" s="20"/>
      <c r="AYK167" s="57"/>
      <c r="AYL167" s="21"/>
      <c r="AYM167" s="22"/>
      <c r="AYN167" s="3"/>
      <c r="AYO167" s="5"/>
      <c r="AYP167" s="5"/>
      <c r="AYQ167" s="8"/>
      <c r="AYR167" s="10"/>
      <c r="AYS167" s="68"/>
      <c r="AYT167" s="20"/>
      <c r="AYU167" s="57"/>
      <c r="AYV167" s="21"/>
      <c r="AYW167" s="22"/>
      <c r="AYX167" s="3"/>
      <c r="AYY167" s="5"/>
      <c r="AYZ167" s="5"/>
      <c r="AZA167" s="8"/>
      <c r="AZB167" s="10"/>
      <c r="AZC167" s="68"/>
      <c r="AZD167" s="20"/>
      <c r="AZE167" s="57"/>
      <c r="AZF167" s="21"/>
      <c r="AZG167" s="22"/>
      <c r="AZH167" s="3"/>
      <c r="AZI167" s="5"/>
      <c r="AZJ167" s="5"/>
      <c r="AZK167" s="8"/>
      <c r="AZL167" s="10"/>
      <c r="AZM167" s="68"/>
      <c r="AZN167" s="20"/>
      <c r="AZO167" s="57"/>
      <c r="AZP167" s="21"/>
      <c r="AZQ167" s="22"/>
      <c r="AZR167" s="3"/>
      <c r="AZS167" s="5"/>
      <c r="AZT167" s="5"/>
      <c r="AZU167" s="8"/>
      <c r="AZV167" s="10"/>
      <c r="AZW167" s="68"/>
      <c r="AZX167" s="20"/>
      <c r="AZY167" s="57"/>
      <c r="AZZ167" s="21"/>
      <c r="BAA167" s="22"/>
      <c r="BAB167" s="3"/>
      <c r="BAC167" s="5"/>
      <c r="BAD167" s="5"/>
      <c r="BAE167" s="8"/>
      <c r="BAF167" s="10"/>
      <c r="BAG167" s="68"/>
      <c r="BAH167" s="20"/>
      <c r="BAI167" s="57"/>
      <c r="BAJ167" s="21"/>
      <c r="BAK167" s="22"/>
      <c r="BAL167" s="3"/>
      <c r="BAM167" s="5"/>
      <c r="BAN167" s="5"/>
      <c r="BAO167" s="8"/>
      <c r="BAP167" s="10"/>
      <c r="BAQ167" s="68"/>
      <c r="BAR167" s="20"/>
      <c r="BAS167" s="57"/>
      <c r="BAT167" s="21"/>
      <c r="BAU167" s="22"/>
      <c r="BAV167" s="3"/>
      <c r="BAW167" s="5"/>
      <c r="BAX167" s="5"/>
      <c r="BAY167" s="8"/>
      <c r="BAZ167" s="10"/>
      <c r="BBA167" s="68"/>
      <c r="BBB167" s="20"/>
      <c r="BBC167" s="57"/>
      <c r="BBD167" s="21"/>
      <c r="BBE167" s="22"/>
      <c r="BBF167" s="3"/>
      <c r="BBG167" s="5"/>
      <c r="BBH167" s="5"/>
      <c r="BBI167" s="8"/>
      <c r="BBJ167" s="10"/>
      <c r="BBK167" s="68"/>
      <c r="BBL167" s="20"/>
      <c r="BBM167" s="57"/>
      <c r="BBN167" s="21"/>
      <c r="BBO167" s="22"/>
      <c r="BBP167" s="3"/>
      <c r="BBQ167" s="5"/>
      <c r="BBR167" s="5"/>
      <c r="BBS167" s="8"/>
      <c r="BBT167" s="10"/>
      <c r="BBU167" s="68"/>
      <c r="BBV167" s="20"/>
      <c r="BBW167" s="57"/>
      <c r="BBX167" s="21"/>
      <c r="BBY167" s="22"/>
      <c r="BBZ167" s="3"/>
      <c r="BCA167" s="5"/>
      <c r="BCB167" s="5"/>
      <c r="BCC167" s="8"/>
      <c r="BCD167" s="10"/>
      <c r="BCE167" s="68"/>
      <c r="BCF167" s="20"/>
      <c r="BCG167" s="57"/>
      <c r="BCH167" s="21"/>
      <c r="BCI167" s="22"/>
      <c r="BCJ167" s="3"/>
      <c r="BCK167" s="5"/>
      <c r="BCL167" s="5"/>
      <c r="BCM167" s="8"/>
      <c r="BCN167" s="10"/>
      <c r="BCO167" s="68"/>
      <c r="BCP167" s="20"/>
      <c r="BCQ167" s="57"/>
      <c r="BCR167" s="21"/>
      <c r="BCS167" s="22"/>
      <c r="BCT167" s="3"/>
      <c r="BCU167" s="5"/>
      <c r="BCV167" s="5"/>
      <c r="BCW167" s="8"/>
      <c r="BCX167" s="10"/>
      <c r="BCY167" s="68"/>
      <c r="BCZ167" s="20"/>
      <c r="BDA167" s="57"/>
      <c r="BDB167" s="21"/>
      <c r="BDC167" s="22"/>
      <c r="BDD167" s="3"/>
      <c r="BDE167" s="5"/>
      <c r="BDF167" s="5"/>
      <c r="BDG167" s="8"/>
      <c r="BDH167" s="10"/>
      <c r="BDI167" s="68"/>
      <c r="BDJ167" s="20"/>
      <c r="BDK167" s="57"/>
      <c r="BDL167" s="21"/>
      <c r="BDM167" s="22"/>
      <c r="BDN167" s="3"/>
      <c r="BDO167" s="5"/>
      <c r="BDP167" s="5"/>
      <c r="BDQ167" s="8"/>
      <c r="BDR167" s="10"/>
      <c r="BDS167" s="68"/>
      <c r="BDT167" s="20"/>
      <c r="BDU167" s="57"/>
      <c r="BDV167" s="21"/>
      <c r="BDW167" s="22"/>
      <c r="BDX167" s="3"/>
      <c r="BDY167" s="5"/>
      <c r="BDZ167" s="5"/>
      <c r="BEA167" s="8"/>
      <c r="BEB167" s="10"/>
      <c r="BEC167" s="68"/>
      <c r="BED167" s="20"/>
      <c r="BEE167" s="57"/>
      <c r="BEF167" s="21"/>
      <c r="BEG167" s="22"/>
      <c r="BEH167" s="3"/>
      <c r="BEI167" s="5"/>
      <c r="BEJ167" s="5"/>
      <c r="BEK167" s="8"/>
      <c r="BEL167" s="10"/>
      <c r="BEM167" s="68"/>
      <c r="BEN167" s="20"/>
      <c r="BEO167" s="57"/>
      <c r="BEP167" s="21"/>
      <c r="BEQ167" s="22"/>
      <c r="BER167" s="3"/>
      <c r="BES167" s="5"/>
      <c r="BET167" s="5"/>
      <c r="BEU167" s="8"/>
      <c r="BEV167" s="10"/>
      <c r="BEW167" s="68"/>
      <c r="BEX167" s="20"/>
      <c r="BEY167" s="57"/>
      <c r="BEZ167" s="21"/>
      <c r="BFA167" s="22"/>
      <c r="BFB167" s="3"/>
      <c r="BFC167" s="5"/>
      <c r="BFD167" s="5"/>
      <c r="BFE167" s="8"/>
      <c r="BFF167" s="10"/>
      <c r="BFG167" s="68"/>
      <c r="BFH167" s="20"/>
      <c r="BFI167" s="57"/>
      <c r="BFJ167" s="21"/>
      <c r="BFK167" s="22"/>
      <c r="BFL167" s="3"/>
      <c r="BFM167" s="5"/>
      <c r="BFN167" s="5"/>
      <c r="BFO167" s="8"/>
      <c r="BFP167" s="10"/>
      <c r="BFQ167" s="68"/>
      <c r="BFR167" s="20"/>
      <c r="BFS167" s="57"/>
      <c r="BFT167" s="21"/>
      <c r="BFU167" s="22"/>
      <c r="BFV167" s="3"/>
      <c r="BFW167" s="5"/>
      <c r="BFX167" s="5"/>
      <c r="BFY167" s="8"/>
      <c r="BFZ167" s="10"/>
      <c r="BGA167" s="68"/>
      <c r="BGB167" s="20"/>
      <c r="BGC167" s="57"/>
      <c r="BGD167" s="21"/>
      <c r="BGE167" s="22"/>
      <c r="BGF167" s="3"/>
      <c r="BGG167" s="5"/>
      <c r="BGH167" s="5"/>
      <c r="BGI167" s="8"/>
      <c r="BGJ167" s="10"/>
      <c r="BGK167" s="68"/>
      <c r="BGL167" s="20"/>
      <c r="BGM167" s="57"/>
      <c r="BGN167" s="21"/>
      <c r="BGO167" s="22"/>
      <c r="BGP167" s="3"/>
      <c r="BGQ167" s="5"/>
      <c r="BGR167" s="5"/>
      <c r="BGS167" s="8"/>
      <c r="BGT167" s="10"/>
      <c r="BGU167" s="68"/>
      <c r="BGV167" s="20"/>
      <c r="BGW167" s="57"/>
      <c r="BGX167" s="21"/>
      <c r="BGY167" s="22"/>
      <c r="BGZ167" s="3"/>
      <c r="BHA167" s="5"/>
      <c r="BHB167" s="5"/>
      <c r="BHC167" s="8"/>
      <c r="BHD167" s="10"/>
      <c r="BHE167" s="68"/>
      <c r="BHF167" s="20"/>
      <c r="BHG167" s="57"/>
      <c r="BHH167" s="21"/>
      <c r="BHI167" s="22"/>
      <c r="BHJ167" s="3"/>
      <c r="BHK167" s="5"/>
      <c r="BHL167" s="5"/>
      <c r="BHM167" s="8"/>
      <c r="BHN167" s="10"/>
      <c r="BHO167" s="68"/>
      <c r="BHP167" s="20"/>
      <c r="BHQ167" s="57"/>
      <c r="BHR167" s="21"/>
      <c r="BHS167" s="22"/>
      <c r="BHT167" s="3"/>
      <c r="BHU167" s="5"/>
      <c r="BHV167" s="5"/>
      <c r="BHW167" s="8"/>
      <c r="BHX167" s="10"/>
      <c r="BHY167" s="68"/>
      <c r="BHZ167" s="20"/>
      <c r="BIA167" s="57"/>
      <c r="BIB167" s="21"/>
      <c r="BIC167" s="22"/>
      <c r="BID167" s="3"/>
      <c r="BIE167" s="5"/>
      <c r="BIF167" s="5"/>
      <c r="BIG167" s="8"/>
      <c r="BIH167" s="10"/>
      <c r="BII167" s="68"/>
      <c r="BIJ167" s="20"/>
      <c r="BIK167" s="57"/>
      <c r="BIL167" s="21"/>
      <c r="BIM167" s="22"/>
      <c r="BIN167" s="3"/>
      <c r="BIO167" s="5"/>
      <c r="BIP167" s="5"/>
      <c r="BIQ167" s="8"/>
      <c r="BIR167" s="10"/>
      <c r="BIS167" s="68"/>
      <c r="BIT167" s="20"/>
      <c r="BIU167" s="57"/>
      <c r="BIV167" s="21"/>
      <c r="BIW167" s="22"/>
      <c r="BIX167" s="3"/>
      <c r="BIY167" s="5"/>
      <c r="BIZ167" s="5"/>
      <c r="BJA167" s="8"/>
      <c r="BJB167" s="10"/>
      <c r="BJC167" s="68"/>
      <c r="BJD167" s="20"/>
      <c r="BJE167" s="57"/>
      <c r="BJF167" s="21"/>
      <c r="BJG167" s="22"/>
      <c r="BJH167" s="3"/>
      <c r="BJI167" s="5"/>
      <c r="BJJ167" s="5"/>
      <c r="BJK167" s="8"/>
      <c r="BJL167" s="10"/>
      <c r="BJM167" s="68"/>
      <c r="BJN167" s="20"/>
      <c r="BJO167" s="57"/>
      <c r="BJP167" s="21"/>
      <c r="BJQ167" s="22"/>
      <c r="BJR167" s="3"/>
      <c r="BJS167" s="5"/>
      <c r="BJT167" s="5"/>
      <c r="BJU167" s="8"/>
      <c r="BJV167" s="10"/>
      <c r="BJW167" s="68"/>
      <c r="BJX167" s="20"/>
      <c r="BJY167" s="57"/>
      <c r="BJZ167" s="21"/>
      <c r="BKA167" s="22"/>
      <c r="BKB167" s="3"/>
      <c r="BKC167" s="5"/>
      <c r="BKD167" s="5"/>
      <c r="BKE167" s="8"/>
      <c r="BKF167" s="10"/>
      <c r="BKG167" s="68"/>
      <c r="BKH167" s="20"/>
      <c r="BKI167" s="57"/>
      <c r="BKJ167" s="21"/>
      <c r="BKK167" s="22"/>
      <c r="BKL167" s="3"/>
      <c r="BKM167" s="5"/>
      <c r="BKN167" s="5"/>
      <c r="BKO167" s="8"/>
      <c r="BKP167" s="10"/>
      <c r="BKQ167" s="68"/>
      <c r="BKR167" s="20"/>
      <c r="BKS167" s="57"/>
      <c r="BKT167" s="21"/>
      <c r="BKU167" s="22"/>
      <c r="BKV167" s="3"/>
      <c r="BKW167" s="5"/>
      <c r="BKX167" s="5"/>
      <c r="BKY167" s="8"/>
      <c r="BKZ167" s="10"/>
      <c r="BLA167" s="68"/>
      <c r="BLB167" s="20"/>
      <c r="BLC167" s="57"/>
      <c r="BLD167" s="21"/>
      <c r="BLE167" s="22"/>
      <c r="BLF167" s="3"/>
      <c r="BLG167" s="5"/>
      <c r="BLH167" s="5"/>
      <c r="BLI167" s="8"/>
      <c r="BLJ167" s="10"/>
      <c r="BLK167" s="68"/>
      <c r="BLL167" s="20"/>
      <c r="BLM167" s="57"/>
      <c r="BLN167" s="21"/>
      <c r="BLO167" s="22"/>
      <c r="BLP167" s="3"/>
      <c r="BLQ167" s="5"/>
      <c r="BLR167" s="5"/>
      <c r="BLS167" s="8"/>
      <c r="BLT167" s="10"/>
      <c r="BLU167" s="68"/>
      <c r="BLV167" s="20"/>
      <c r="BLW167" s="57"/>
      <c r="BLX167" s="21"/>
      <c r="BLY167" s="22"/>
      <c r="BLZ167" s="3"/>
      <c r="BMA167" s="5"/>
      <c r="BMB167" s="5"/>
      <c r="BMC167" s="8"/>
      <c r="BMD167" s="10"/>
      <c r="BME167" s="68"/>
      <c r="BMF167" s="20"/>
      <c r="BMG167" s="57"/>
      <c r="BMH167" s="21"/>
      <c r="BMI167" s="22"/>
      <c r="BMJ167" s="3"/>
      <c r="BMK167" s="5"/>
      <c r="BML167" s="5"/>
      <c r="BMM167" s="8"/>
      <c r="BMN167" s="10"/>
      <c r="BMO167" s="68"/>
      <c r="BMP167" s="20"/>
      <c r="BMQ167" s="57"/>
      <c r="BMR167" s="21"/>
      <c r="BMS167" s="22"/>
      <c r="BMT167" s="3"/>
      <c r="BMU167" s="5"/>
      <c r="BMV167" s="5"/>
      <c r="BMW167" s="8"/>
      <c r="BMX167" s="10"/>
      <c r="BMY167" s="68"/>
      <c r="BMZ167" s="20"/>
      <c r="BNA167" s="57"/>
      <c r="BNB167" s="21"/>
      <c r="BNC167" s="22"/>
      <c r="BND167" s="3"/>
      <c r="BNE167" s="5"/>
      <c r="BNF167" s="5"/>
      <c r="BNG167" s="8"/>
      <c r="BNH167" s="10"/>
      <c r="BNI167" s="68"/>
      <c r="BNJ167" s="20"/>
      <c r="BNK167" s="57"/>
      <c r="BNL167" s="21"/>
      <c r="BNM167" s="22"/>
      <c r="BNN167" s="3"/>
      <c r="BNO167" s="5"/>
      <c r="BNP167" s="5"/>
      <c r="BNQ167" s="8"/>
      <c r="BNR167" s="10"/>
      <c r="BNS167" s="68"/>
      <c r="BNT167" s="20"/>
      <c r="BNU167" s="57"/>
      <c r="BNV167" s="21"/>
      <c r="BNW167" s="22"/>
      <c r="BNX167" s="3"/>
      <c r="BNY167" s="5"/>
      <c r="BNZ167" s="5"/>
      <c r="BOA167" s="8"/>
      <c r="BOB167" s="10"/>
      <c r="BOC167" s="68"/>
      <c r="BOD167" s="20"/>
      <c r="BOE167" s="57"/>
      <c r="BOF167" s="21"/>
      <c r="BOG167" s="22"/>
      <c r="BOH167" s="3"/>
      <c r="BOI167" s="5"/>
      <c r="BOJ167" s="5"/>
      <c r="BOK167" s="8"/>
      <c r="BOL167" s="10"/>
      <c r="BOM167" s="68"/>
      <c r="BON167" s="20"/>
      <c r="BOO167" s="57"/>
      <c r="BOP167" s="21"/>
      <c r="BOQ167" s="22"/>
      <c r="BOR167" s="3"/>
      <c r="BOS167" s="5"/>
      <c r="BOT167" s="5"/>
      <c r="BOU167" s="8"/>
      <c r="BOV167" s="10"/>
      <c r="BOW167" s="68"/>
      <c r="BOX167" s="20"/>
      <c r="BOY167" s="57"/>
      <c r="BOZ167" s="21"/>
      <c r="BPA167" s="22"/>
      <c r="BPB167" s="3"/>
      <c r="BPC167" s="5"/>
      <c r="BPD167" s="5"/>
      <c r="BPE167" s="8"/>
      <c r="BPF167" s="10"/>
      <c r="BPG167" s="68"/>
      <c r="BPH167" s="20"/>
      <c r="BPI167" s="57"/>
      <c r="BPJ167" s="21"/>
      <c r="BPK167" s="22"/>
      <c r="BPL167" s="3"/>
      <c r="BPM167" s="5"/>
      <c r="BPN167" s="5"/>
      <c r="BPO167" s="8"/>
      <c r="BPP167" s="10"/>
      <c r="BPQ167" s="68"/>
      <c r="BPR167" s="20"/>
      <c r="BPS167" s="57"/>
      <c r="BPT167" s="21"/>
      <c r="BPU167" s="22"/>
      <c r="BPV167" s="3"/>
      <c r="BPW167" s="5"/>
      <c r="BPX167" s="5"/>
      <c r="BPY167" s="8"/>
      <c r="BPZ167" s="10"/>
      <c r="BQA167" s="68"/>
      <c r="BQB167" s="20"/>
      <c r="BQC167" s="57"/>
      <c r="BQD167" s="21"/>
      <c r="BQE167" s="22"/>
      <c r="BQF167" s="3"/>
      <c r="BQG167" s="5"/>
      <c r="BQH167" s="5"/>
      <c r="BQI167" s="8"/>
      <c r="BQJ167" s="10"/>
      <c r="BQK167" s="68"/>
      <c r="BQL167" s="20"/>
      <c r="BQM167" s="57"/>
      <c r="BQN167" s="21"/>
      <c r="BQO167" s="22"/>
      <c r="BQP167" s="3"/>
      <c r="BQQ167" s="5"/>
      <c r="BQR167" s="5"/>
      <c r="BQS167" s="8"/>
      <c r="BQT167" s="10"/>
      <c r="BQU167" s="68"/>
      <c r="BQV167" s="20"/>
      <c r="BQW167" s="57"/>
      <c r="BQX167" s="21"/>
      <c r="BQY167" s="22"/>
      <c r="BQZ167" s="3"/>
      <c r="BRA167" s="5"/>
      <c r="BRB167" s="5"/>
      <c r="BRC167" s="8"/>
      <c r="BRD167" s="10"/>
      <c r="BRE167" s="68"/>
      <c r="BRF167" s="20"/>
      <c r="BRG167" s="57"/>
      <c r="BRH167" s="21"/>
      <c r="BRI167" s="22"/>
      <c r="BRJ167" s="3"/>
      <c r="BRK167" s="5"/>
      <c r="BRL167" s="5"/>
      <c r="BRM167" s="8"/>
      <c r="BRN167" s="10"/>
      <c r="BRO167" s="68"/>
      <c r="BRP167" s="20"/>
      <c r="BRQ167" s="57"/>
      <c r="BRR167" s="21"/>
      <c r="BRS167" s="22"/>
      <c r="BRT167" s="3"/>
      <c r="BRU167" s="5"/>
      <c r="BRV167" s="5"/>
      <c r="BRW167" s="8"/>
      <c r="BRX167" s="10"/>
      <c r="BRY167" s="68"/>
      <c r="BRZ167" s="20"/>
      <c r="BSA167" s="57"/>
      <c r="BSB167" s="21"/>
      <c r="BSC167" s="22"/>
      <c r="BSD167" s="3"/>
      <c r="BSE167" s="5"/>
      <c r="BSF167" s="5"/>
      <c r="BSG167" s="8"/>
      <c r="BSH167" s="10"/>
      <c r="BSI167" s="68"/>
      <c r="BSJ167" s="20"/>
      <c r="BSK167" s="57"/>
      <c r="BSL167" s="21"/>
      <c r="BSM167" s="22"/>
      <c r="BSN167" s="3"/>
      <c r="BSO167" s="5"/>
      <c r="BSP167" s="5"/>
      <c r="BSQ167" s="8"/>
      <c r="BSR167" s="10"/>
      <c r="BSS167" s="68"/>
      <c r="BST167" s="20"/>
      <c r="BSU167" s="57"/>
      <c r="BSV167" s="21"/>
      <c r="BSW167" s="22"/>
      <c r="BSX167" s="3"/>
      <c r="BSY167" s="5"/>
      <c r="BSZ167" s="5"/>
      <c r="BTA167" s="8"/>
      <c r="BTB167" s="10"/>
      <c r="BTC167" s="68"/>
      <c r="BTD167" s="20"/>
      <c r="BTE167" s="57"/>
      <c r="BTF167" s="21"/>
      <c r="BTG167" s="22"/>
      <c r="BTH167" s="3"/>
      <c r="BTI167" s="5"/>
      <c r="BTJ167" s="5"/>
      <c r="BTK167" s="8"/>
      <c r="BTL167" s="10"/>
      <c r="BTM167" s="68"/>
      <c r="BTN167" s="20"/>
      <c r="BTO167" s="57"/>
      <c r="BTP167" s="21"/>
      <c r="BTQ167" s="22"/>
      <c r="BTR167" s="3"/>
      <c r="BTS167" s="5"/>
      <c r="BTT167" s="5"/>
      <c r="BTU167" s="8"/>
      <c r="BTV167" s="10"/>
      <c r="BTW167" s="68"/>
      <c r="BTX167" s="20"/>
      <c r="BTY167" s="57"/>
      <c r="BTZ167" s="21"/>
      <c r="BUA167" s="22"/>
      <c r="BUB167" s="3"/>
      <c r="BUC167" s="5"/>
      <c r="BUD167" s="5"/>
      <c r="BUE167" s="8"/>
      <c r="BUF167" s="10"/>
      <c r="BUG167" s="68"/>
      <c r="BUH167" s="20"/>
      <c r="BUI167" s="57"/>
      <c r="BUJ167" s="21"/>
      <c r="BUK167" s="22"/>
      <c r="BUL167" s="3"/>
      <c r="BUM167" s="5"/>
      <c r="BUN167" s="5"/>
      <c r="BUO167" s="8"/>
      <c r="BUP167" s="10"/>
      <c r="BUQ167" s="68"/>
      <c r="BUR167" s="20"/>
      <c r="BUS167" s="57"/>
      <c r="BUT167" s="21"/>
      <c r="BUU167" s="22"/>
      <c r="BUV167" s="3"/>
      <c r="BUW167" s="5"/>
      <c r="BUX167" s="5"/>
      <c r="BUY167" s="8"/>
      <c r="BUZ167" s="10"/>
      <c r="BVA167" s="68"/>
      <c r="BVB167" s="20"/>
      <c r="BVC167" s="57"/>
      <c r="BVD167" s="21"/>
      <c r="BVE167" s="22"/>
      <c r="BVF167" s="3"/>
      <c r="BVG167" s="5"/>
      <c r="BVH167" s="5"/>
      <c r="BVI167" s="8"/>
      <c r="BVJ167" s="10"/>
      <c r="BVK167" s="68"/>
      <c r="BVL167" s="20"/>
      <c r="BVM167" s="57"/>
      <c r="BVN167" s="21"/>
      <c r="BVO167" s="22"/>
      <c r="BVP167" s="3"/>
      <c r="BVQ167" s="5"/>
      <c r="BVR167" s="5"/>
      <c r="BVS167" s="8"/>
      <c r="BVT167" s="10"/>
      <c r="BVU167" s="68"/>
      <c r="BVV167" s="20"/>
      <c r="BVW167" s="57"/>
      <c r="BVX167" s="21"/>
      <c r="BVY167" s="22"/>
      <c r="BVZ167" s="3"/>
      <c r="BWA167" s="5"/>
      <c r="BWB167" s="5"/>
      <c r="BWC167" s="8"/>
      <c r="BWD167" s="10"/>
      <c r="BWE167" s="68"/>
      <c r="BWF167" s="20"/>
      <c r="BWG167" s="57"/>
      <c r="BWH167" s="21"/>
      <c r="BWI167" s="22"/>
      <c r="BWJ167" s="3"/>
      <c r="BWK167" s="5"/>
      <c r="BWL167" s="5"/>
      <c r="BWM167" s="8"/>
      <c r="BWN167" s="10"/>
      <c r="BWO167" s="68"/>
      <c r="BWP167" s="20"/>
      <c r="BWQ167" s="57"/>
      <c r="BWR167" s="21"/>
      <c r="BWS167" s="22"/>
      <c r="BWT167" s="3"/>
      <c r="BWU167" s="5"/>
      <c r="BWV167" s="5"/>
      <c r="BWW167" s="8"/>
      <c r="BWX167" s="10"/>
      <c r="BWY167" s="68"/>
      <c r="BWZ167" s="20"/>
      <c r="BXA167" s="57"/>
      <c r="BXB167" s="21"/>
      <c r="BXC167" s="22"/>
      <c r="BXD167" s="3"/>
      <c r="BXE167" s="5"/>
      <c r="BXF167" s="5"/>
      <c r="BXG167" s="8"/>
      <c r="BXH167" s="10"/>
      <c r="BXI167" s="68"/>
      <c r="BXJ167" s="20"/>
      <c r="BXK167" s="57"/>
      <c r="BXL167" s="21"/>
      <c r="BXM167" s="22"/>
      <c r="BXN167" s="3"/>
      <c r="BXO167" s="5"/>
      <c r="BXP167" s="5"/>
      <c r="BXQ167" s="8"/>
      <c r="BXR167" s="10"/>
      <c r="BXS167" s="68"/>
      <c r="BXT167" s="20"/>
      <c r="BXU167" s="57"/>
      <c r="BXV167" s="21"/>
      <c r="BXW167" s="22"/>
      <c r="BXX167" s="3"/>
      <c r="BXY167" s="5"/>
      <c r="BXZ167" s="5"/>
      <c r="BYA167" s="8"/>
      <c r="BYB167" s="10"/>
      <c r="BYC167" s="68"/>
      <c r="BYD167" s="20"/>
      <c r="BYE167" s="57"/>
      <c r="BYF167" s="21"/>
      <c r="BYG167" s="22"/>
      <c r="BYH167" s="3"/>
      <c r="BYI167" s="5"/>
      <c r="BYJ167" s="5"/>
      <c r="BYK167" s="8"/>
      <c r="BYL167" s="10"/>
      <c r="BYM167" s="68"/>
      <c r="BYN167" s="20"/>
      <c r="BYO167" s="57"/>
      <c r="BYP167" s="21"/>
      <c r="BYQ167" s="22"/>
      <c r="BYR167" s="3"/>
      <c r="BYS167" s="5"/>
      <c r="BYT167" s="5"/>
      <c r="BYU167" s="8"/>
      <c r="BYV167" s="10"/>
      <c r="BYW167" s="68"/>
      <c r="BYX167" s="20"/>
      <c r="BYY167" s="57"/>
      <c r="BYZ167" s="21"/>
      <c r="BZA167" s="22"/>
      <c r="BZB167" s="3"/>
      <c r="BZC167" s="5"/>
      <c r="BZD167" s="5"/>
      <c r="BZE167" s="8"/>
      <c r="BZF167" s="10"/>
      <c r="BZG167" s="68"/>
      <c r="BZH167" s="20"/>
      <c r="BZI167" s="57"/>
      <c r="BZJ167" s="21"/>
      <c r="BZK167" s="22"/>
      <c r="BZL167" s="3"/>
      <c r="BZM167" s="5"/>
      <c r="BZN167" s="5"/>
      <c r="BZO167" s="8"/>
      <c r="BZP167" s="10"/>
      <c r="BZQ167" s="68"/>
      <c r="BZR167" s="20"/>
      <c r="BZS167" s="57"/>
      <c r="BZT167" s="21"/>
      <c r="BZU167" s="22"/>
      <c r="BZV167" s="3"/>
      <c r="BZW167" s="5"/>
      <c r="BZX167" s="5"/>
      <c r="BZY167" s="8"/>
      <c r="BZZ167" s="10"/>
      <c r="CAA167" s="68"/>
      <c r="CAB167" s="20"/>
      <c r="CAC167" s="57"/>
      <c r="CAD167" s="21"/>
      <c r="CAE167" s="22"/>
      <c r="CAF167" s="3"/>
      <c r="CAG167" s="5"/>
      <c r="CAH167" s="5"/>
      <c r="CAI167" s="8"/>
      <c r="CAJ167" s="10"/>
      <c r="CAK167" s="68"/>
      <c r="CAL167" s="20"/>
      <c r="CAM167" s="57"/>
      <c r="CAN167" s="21"/>
      <c r="CAO167" s="22"/>
      <c r="CAP167" s="3"/>
      <c r="CAQ167" s="5"/>
      <c r="CAR167" s="5"/>
      <c r="CAS167" s="8"/>
      <c r="CAT167" s="10"/>
      <c r="CAU167" s="68"/>
      <c r="CAV167" s="20"/>
      <c r="CAW167" s="57"/>
      <c r="CAX167" s="21"/>
      <c r="CAY167" s="22"/>
      <c r="CAZ167" s="3"/>
      <c r="CBA167" s="5"/>
      <c r="CBB167" s="5"/>
      <c r="CBC167" s="8"/>
      <c r="CBD167" s="10"/>
      <c r="CBE167" s="68"/>
      <c r="CBF167" s="20"/>
      <c r="CBG167" s="57"/>
      <c r="CBH167" s="21"/>
      <c r="CBI167" s="22"/>
      <c r="CBJ167" s="3"/>
      <c r="CBK167" s="5"/>
      <c r="CBL167" s="5"/>
      <c r="CBM167" s="8"/>
      <c r="CBN167" s="10"/>
      <c r="CBO167" s="68"/>
      <c r="CBP167" s="20"/>
      <c r="CBQ167" s="57"/>
      <c r="CBR167" s="21"/>
      <c r="CBS167" s="22"/>
      <c r="CBT167" s="3"/>
      <c r="CBU167" s="5"/>
      <c r="CBV167" s="5"/>
      <c r="CBW167" s="8"/>
      <c r="CBX167" s="10"/>
      <c r="CBY167" s="68"/>
      <c r="CBZ167" s="20"/>
      <c r="CCA167" s="57"/>
      <c r="CCB167" s="21"/>
      <c r="CCC167" s="22"/>
      <c r="CCD167" s="3"/>
      <c r="CCE167" s="5"/>
      <c r="CCF167" s="5"/>
      <c r="CCG167" s="8"/>
      <c r="CCH167" s="10"/>
      <c r="CCI167" s="68"/>
      <c r="CCJ167" s="20"/>
      <c r="CCK167" s="57"/>
      <c r="CCL167" s="21"/>
      <c r="CCM167" s="22"/>
      <c r="CCN167" s="3"/>
      <c r="CCO167" s="5"/>
      <c r="CCP167" s="5"/>
      <c r="CCQ167" s="8"/>
      <c r="CCR167" s="10"/>
      <c r="CCS167" s="68"/>
      <c r="CCT167" s="20"/>
      <c r="CCU167" s="57"/>
      <c r="CCV167" s="21"/>
      <c r="CCW167" s="22"/>
      <c r="CCX167" s="3"/>
      <c r="CCY167" s="5"/>
      <c r="CCZ167" s="5"/>
      <c r="CDA167" s="8"/>
      <c r="CDB167" s="10"/>
      <c r="CDC167" s="68"/>
      <c r="CDD167" s="20"/>
      <c r="CDE167" s="57"/>
      <c r="CDF167" s="21"/>
      <c r="CDG167" s="22"/>
      <c r="CDH167" s="3"/>
      <c r="CDI167" s="5"/>
      <c r="CDJ167" s="5"/>
      <c r="CDK167" s="8"/>
      <c r="CDL167" s="10"/>
      <c r="CDM167" s="68"/>
      <c r="CDN167" s="20"/>
      <c r="CDO167" s="57"/>
      <c r="CDP167" s="21"/>
      <c r="CDQ167" s="22"/>
      <c r="CDR167" s="3"/>
      <c r="CDS167" s="5"/>
      <c r="CDT167" s="5"/>
      <c r="CDU167" s="8"/>
      <c r="CDV167" s="10"/>
      <c r="CDW167" s="68"/>
      <c r="CDX167" s="20"/>
      <c r="CDY167" s="57"/>
      <c r="CDZ167" s="21"/>
      <c r="CEA167" s="22"/>
      <c r="CEB167" s="3"/>
      <c r="CEC167" s="5"/>
      <c r="CED167" s="5"/>
      <c r="CEE167" s="8"/>
      <c r="CEF167" s="10"/>
      <c r="CEG167" s="68"/>
      <c r="CEH167" s="20"/>
      <c r="CEI167" s="57"/>
      <c r="CEJ167" s="21"/>
      <c r="CEK167" s="22"/>
      <c r="CEL167" s="3"/>
      <c r="CEM167" s="5"/>
      <c r="CEN167" s="5"/>
      <c r="CEO167" s="8"/>
      <c r="CEP167" s="10"/>
      <c r="CEQ167" s="68"/>
      <c r="CER167" s="20"/>
      <c r="CES167" s="57"/>
      <c r="CET167" s="21"/>
      <c r="CEU167" s="22"/>
      <c r="CEV167" s="3"/>
      <c r="CEW167" s="5"/>
      <c r="CEX167" s="5"/>
      <c r="CEY167" s="8"/>
      <c r="CEZ167" s="10"/>
      <c r="CFA167" s="68"/>
      <c r="CFB167" s="20"/>
      <c r="CFC167" s="57"/>
      <c r="CFD167" s="21"/>
      <c r="CFE167" s="22"/>
      <c r="CFF167" s="3"/>
      <c r="CFG167" s="5"/>
      <c r="CFH167" s="5"/>
      <c r="CFI167" s="8"/>
      <c r="CFJ167" s="10"/>
      <c r="CFK167" s="68"/>
      <c r="CFL167" s="20"/>
      <c r="CFM167" s="57"/>
      <c r="CFN167" s="21"/>
      <c r="CFO167" s="22"/>
      <c r="CFP167" s="3"/>
      <c r="CFQ167" s="5"/>
      <c r="CFR167" s="5"/>
      <c r="CFS167" s="8"/>
      <c r="CFT167" s="10"/>
      <c r="CFU167" s="68"/>
      <c r="CFV167" s="20"/>
      <c r="CFW167" s="57"/>
      <c r="CFX167" s="21"/>
      <c r="CFY167" s="22"/>
      <c r="CFZ167" s="3"/>
      <c r="CGA167" s="5"/>
      <c r="CGB167" s="5"/>
      <c r="CGC167" s="8"/>
      <c r="CGD167" s="10"/>
      <c r="CGE167" s="68"/>
      <c r="CGF167" s="20"/>
      <c r="CGG167" s="57"/>
      <c r="CGH167" s="21"/>
      <c r="CGI167" s="22"/>
      <c r="CGJ167" s="3"/>
      <c r="CGK167" s="5"/>
      <c r="CGL167" s="5"/>
      <c r="CGM167" s="8"/>
      <c r="CGN167" s="10"/>
      <c r="CGO167" s="68"/>
      <c r="CGP167" s="20"/>
      <c r="CGQ167" s="57"/>
      <c r="CGR167" s="21"/>
      <c r="CGS167" s="22"/>
      <c r="CGT167" s="3"/>
      <c r="CGU167" s="5"/>
      <c r="CGV167" s="5"/>
      <c r="CGW167" s="8"/>
      <c r="CGX167" s="10"/>
      <c r="CGY167" s="68"/>
      <c r="CGZ167" s="20"/>
      <c r="CHA167" s="57"/>
      <c r="CHB167" s="21"/>
      <c r="CHC167" s="22"/>
      <c r="CHD167" s="3"/>
      <c r="CHE167" s="5"/>
      <c r="CHF167" s="5"/>
      <c r="CHG167" s="8"/>
      <c r="CHH167" s="10"/>
      <c r="CHI167" s="68"/>
      <c r="CHJ167" s="20"/>
      <c r="CHK167" s="57"/>
      <c r="CHL167" s="21"/>
      <c r="CHM167" s="22"/>
      <c r="CHN167" s="3"/>
      <c r="CHO167" s="5"/>
      <c r="CHP167" s="5"/>
      <c r="CHQ167" s="8"/>
      <c r="CHR167" s="10"/>
      <c r="CHS167" s="68"/>
      <c r="CHT167" s="20"/>
      <c r="CHU167" s="57"/>
      <c r="CHV167" s="21"/>
      <c r="CHW167" s="22"/>
      <c r="CHX167" s="3"/>
      <c r="CHY167" s="5"/>
      <c r="CHZ167" s="5"/>
      <c r="CIA167" s="8"/>
      <c r="CIB167" s="10"/>
      <c r="CIC167" s="68"/>
      <c r="CID167" s="20"/>
      <c r="CIE167" s="57"/>
      <c r="CIF167" s="21"/>
      <c r="CIG167" s="22"/>
      <c r="CIH167" s="3"/>
      <c r="CII167" s="5"/>
      <c r="CIJ167" s="5"/>
      <c r="CIK167" s="8"/>
      <c r="CIL167" s="10"/>
      <c r="CIM167" s="68"/>
      <c r="CIN167" s="20"/>
      <c r="CIO167" s="57"/>
      <c r="CIP167" s="21"/>
      <c r="CIQ167" s="22"/>
      <c r="CIR167" s="3"/>
      <c r="CIS167" s="5"/>
      <c r="CIT167" s="5"/>
      <c r="CIU167" s="8"/>
      <c r="CIV167" s="10"/>
      <c r="CIW167" s="68"/>
      <c r="CIX167" s="20"/>
      <c r="CIY167" s="57"/>
      <c r="CIZ167" s="21"/>
      <c r="CJA167" s="22"/>
      <c r="CJB167" s="3"/>
      <c r="CJC167" s="5"/>
      <c r="CJD167" s="5"/>
      <c r="CJE167" s="8"/>
      <c r="CJF167" s="10"/>
      <c r="CJG167" s="68"/>
      <c r="CJH167" s="20"/>
      <c r="CJI167" s="57"/>
      <c r="CJJ167" s="21"/>
      <c r="CJK167" s="22"/>
      <c r="CJL167" s="3"/>
      <c r="CJM167" s="5"/>
      <c r="CJN167" s="5"/>
      <c r="CJO167" s="8"/>
      <c r="CJP167" s="10"/>
      <c r="CJQ167" s="68"/>
      <c r="CJR167" s="20"/>
      <c r="CJS167" s="57"/>
      <c r="CJT167" s="21"/>
      <c r="CJU167" s="22"/>
      <c r="CJV167" s="3"/>
      <c r="CJW167" s="5"/>
      <c r="CJX167" s="5"/>
      <c r="CJY167" s="8"/>
      <c r="CJZ167" s="10"/>
      <c r="CKA167" s="68"/>
      <c r="CKB167" s="20"/>
      <c r="CKC167" s="57"/>
      <c r="CKD167" s="21"/>
      <c r="CKE167" s="22"/>
      <c r="CKF167" s="3"/>
      <c r="CKG167" s="5"/>
      <c r="CKH167" s="5"/>
      <c r="CKI167" s="8"/>
      <c r="CKJ167" s="10"/>
      <c r="CKK167" s="68"/>
      <c r="CKL167" s="20"/>
      <c r="CKM167" s="57"/>
      <c r="CKN167" s="21"/>
      <c r="CKO167" s="22"/>
      <c r="CKP167" s="3"/>
      <c r="CKQ167" s="5"/>
      <c r="CKR167" s="5"/>
      <c r="CKS167" s="8"/>
      <c r="CKT167" s="10"/>
      <c r="CKU167" s="68"/>
      <c r="CKV167" s="20"/>
      <c r="CKW167" s="57"/>
      <c r="CKX167" s="21"/>
      <c r="CKY167" s="22"/>
      <c r="CKZ167" s="3"/>
      <c r="CLA167" s="5"/>
      <c r="CLB167" s="5"/>
      <c r="CLC167" s="8"/>
      <c r="CLD167" s="10"/>
      <c r="CLE167" s="68"/>
      <c r="CLF167" s="20"/>
      <c r="CLG167" s="57"/>
      <c r="CLH167" s="21"/>
      <c r="CLI167" s="22"/>
      <c r="CLJ167" s="3"/>
      <c r="CLK167" s="5"/>
      <c r="CLL167" s="5"/>
      <c r="CLM167" s="8"/>
      <c r="CLN167" s="10"/>
      <c r="CLO167" s="68"/>
      <c r="CLP167" s="20"/>
      <c r="CLQ167" s="57"/>
      <c r="CLR167" s="21"/>
      <c r="CLS167" s="22"/>
      <c r="CLT167" s="3"/>
      <c r="CLU167" s="5"/>
      <c r="CLV167" s="5"/>
      <c r="CLW167" s="8"/>
      <c r="CLX167" s="10"/>
      <c r="CLY167" s="68"/>
      <c r="CLZ167" s="20"/>
      <c r="CMA167" s="57"/>
      <c r="CMB167" s="21"/>
      <c r="CMC167" s="22"/>
      <c r="CMD167" s="3"/>
      <c r="CME167" s="5"/>
      <c r="CMF167" s="5"/>
      <c r="CMG167" s="8"/>
      <c r="CMH167" s="10"/>
      <c r="CMI167" s="68"/>
      <c r="CMJ167" s="20"/>
      <c r="CMK167" s="57"/>
      <c r="CML167" s="21"/>
      <c r="CMM167" s="22"/>
      <c r="CMN167" s="3"/>
      <c r="CMO167" s="5"/>
      <c r="CMP167" s="5"/>
      <c r="CMQ167" s="8"/>
      <c r="CMR167" s="10"/>
      <c r="CMS167" s="68"/>
      <c r="CMT167" s="20"/>
      <c r="CMU167" s="57"/>
      <c r="CMV167" s="21"/>
      <c r="CMW167" s="22"/>
      <c r="CMX167" s="3"/>
      <c r="CMY167" s="5"/>
      <c r="CMZ167" s="5"/>
      <c r="CNA167" s="8"/>
      <c r="CNB167" s="10"/>
      <c r="CNC167" s="68"/>
      <c r="CND167" s="20"/>
      <c r="CNE167" s="57"/>
      <c r="CNF167" s="21"/>
      <c r="CNG167" s="22"/>
      <c r="CNH167" s="3"/>
      <c r="CNI167" s="5"/>
      <c r="CNJ167" s="5"/>
      <c r="CNK167" s="8"/>
      <c r="CNL167" s="10"/>
      <c r="CNM167" s="68"/>
      <c r="CNN167" s="20"/>
      <c r="CNO167" s="57"/>
      <c r="CNP167" s="21"/>
      <c r="CNQ167" s="22"/>
      <c r="CNR167" s="3"/>
      <c r="CNS167" s="5"/>
      <c r="CNT167" s="5"/>
      <c r="CNU167" s="8"/>
      <c r="CNV167" s="10"/>
      <c r="CNW167" s="68"/>
      <c r="CNX167" s="20"/>
      <c r="CNY167" s="57"/>
      <c r="CNZ167" s="21"/>
      <c r="COA167" s="22"/>
      <c r="COB167" s="3"/>
      <c r="COC167" s="5"/>
      <c r="COD167" s="5"/>
      <c r="COE167" s="8"/>
      <c r="COF167" s="10"/>
      <c r="COG167" s="68"/>
      <c r="COH167" s="20"/>
      <c r="COI167" s="57"/>
      <c r="COJ167" s="21"/>
      <c r="COK167" s="22"/>
      <c r="COL167" s="3"/>
      <c r="COM167" s="5"/>
      <c r="CON167" s="5"/>
      <c r="COO167" s="8"/>
      <c r="COP167" s="10"/>
      <c r="COQ167" s="68"/>
      <c r="COR167" s="20"/>
      <c r="COS167" s="57"/>
      <c r="COT167" s="21"/>
      <c r="COU167" s="22"/>
      <c r="COV167" s="3"/>
      <c r="COW167" s="5"/>
      <c r="COX167" s="5"/>
      <c r="COY167" s="8"/>
      <c r="COZ167" s="10"/>
      <c r="CPA167" s="68"/>
      <c r="CPB167" s="20"/>
      <c r="CPC167" s="57"/>
      <c r="CPD167" s="21"/>
      <c r="CPE167" s="22"/>
      <c r="CPF167" s="3"/>
      <c r="CPG167" s="5"/>
      <c r="CPH167" s="5"/>
      <c r="CPI167" s="8"/>
      <c r="CPJ167" s="10"/>
      <c r="CPK167" s="68"/>
      <c r="CPL167" s="20"/>
      <c r="CPM167" s="57"/>
      <c r="CPN167" s="21"/>
      <c r="CPO167" s="22"/>
      <c r="CPP167" s="3"/>
      <c r="CPQ167" s="5"/>
      <c r="CPR167" s="5"/>
      <c r="CPS167" s="8"/>
      <c r="CPT167" s="10"/>
      <c r="CPU167" s="68"/>
      <c r="CPV167" s="20"/>
      <c r="CPW167" s="57"/>
      <c r="CPX167" s="21"/>
      <c r="CPY167" s="22"/>
      <c r="CPZ167" s="3"/>
      <c r="CQA167" s="5"/>
      <c r="CQB167" s="5"/>
      <c r="CQC167" s="8"/>
      <c r="CQD167" s="10"/>
      <c r="CQE167" s="68"/>
      <c r="CQF167" s="20"/>
      <c r="CQG167" s="57"/>
      <c r="CQH167" s="21"/>
      <c r="CQI167" s="22"/>
      <c r="CQJ167" s="3"/>
      <c r="CQK167" s="5"/>
      <c r="CQL167" s="5"/>
      <c r="CQM167" s="8"/>
      <c r="CQN167" s="10"/>
      <c r="CQO167" s="68"/>
      <c r="CQP167" s="20"/>
      <c r="CQQ167" s="57"/>
      <c r="CQR167" s="21"/>
      <c r="CQS167" s="22"/>
      <c r="CQT167" s="3"/>
      <c r="CQU167" s="5"/>
      <c r="CQV167" s="5"/>
      <c r="CQW167" s="8"/>
      <c r="CQX167" s="10"/>
      <c r="CQY167" s="68"/>
      <c r="CQZ167" s="20"/>
      <c r="CRA167" s="57"/>
      <c r="CRB167" s="21"/>
      <c r="CRC167" s="22"/>
      <c r="CRD167" s="3"/>
      <c r="CRE167" s="5"/>
      <c r="CRF167" s="5"/>
      <c r="CRG167" s="8"/>
      <c r="CRH167" s="10"/>
      <c r="CRI167" s="68"/>
      <c r="CRJ167" s="20"/>
      <c r="CRK167" s="57"/>
      <c r="CRL167" s="21"/>
      <c r="CRM167" s="22"/>
      <c r="CRN167" s="3"/>
      <c r="CRO167" s="5"/>
      <c r="CRP167" s="5"/>
      <c r="CRQ167" s="8"/>
      <c r="CRR167" s="10"/>
      <c r="CRS167" s="68"/>
      <c r="CRT167" s="20"/>
      <c r="CRU167" s="57"/>
      <c r="CRV167" s="21"/>
      <c r="CRW167" s="22"/>
      <c r="CRX167" s="3"/>
      <c r="CRY167" s="5"/>
      <c r="CRZ167" s="5"/>
      <c r="CSA167" s="8"/>
      <c r="CSB167" s="10"/>
      <c r="CSC167" s="68"/>
      <c r="CSD167" s="20"/>
      <c r="CSE167" s="57"/>
      <c r="CSF167" s="21"/>
      <c r="CSG167" s="22"/>
      <c r="CSH167" s="3"/>
      <c r="CSI167" s="5"/>
      <c r="CSJ167" s="5"/>
      <c r="CSK167" s="8"/>
      <c r="CSL167" s="10"/>
      <c r="CSM167" s="68"/>
      <c r="CSN167" s="20"/>
      <c r="CSO167" s="57"/>
      <c r="CSP167" s="21"/>
      <c r="CSQ167" s="22"/>
      <c r="CSR167" s="3"/>
      <c r="CSS167" s="5"/>
      <c r="CST167" s="5"/>
      <c r="CSU167" s="8"/>
      <c r="CSV167" s="10"/>
      <c r="CSW167" s="68"/>
      <c r="CSX167" s="20"/>
      <c r="CSY167" s="57"/>
      <c r="CSZ167" s="21"/>
      <c r="CTA167" s="22"/>
      <c r="CTB167" s="3"/>
      <c r="CTC167" s="5"/>
      <c r="CTD167" s="5"/>
      <c r="CTE167" s="8"/>
      <c r="CTF167" s="10"/>
      <c r="CTG167" s="68"/>
      <c r="CTH167" s="20"/>
      <c r="CTI167" s="57"/>
      <c r="CTJ167" s="21"/>
      <c r="CTK167" s="22"/>
      <c r="CTL167" s="3"/>
      <c r="CTM167" s="5"/>
      <c r="CTN167" s="5"/>
      <c r="CTO167" s="8"/>
      <c r="CTP167" s="10"/>
      <c r="CTQ167" s="68"/>
      <c r="CTR167" s="20"/>
      <c r="CTS167" s="57"/>
      <c r="CTT167" s="21"/>
      <c r="CTU167" s="22"/>
      <c r="CTV167" s="3"/>
      <c r="CTW167" s="5"/>
      <c r="CTX167" s="5"/>
      <c r="CTY167" s="8"/>
      <c r="CTZ167" s="10"/>
      <c r="CUA167" s="68"/>
      <c r="CUB167" s="20"/>
      <c r="CUC167" s="57"/>
      <c r="CUD167" s="21"/>
      <c r="CUE167" s="22"/>
      <c r="CUF167" s="3"/>
      <c r="CUG167" s="5"/>
      <c r="CUH167" s="5"/>
      <c r="CUI167" s="8"/>
      <c r="CUJ167" s="10"/>
      <c r="CUK167" s="68"/>
      <c r="CUL167" s="20"/>
      <c r="CUM167" s="57"/>
      <c r="CUN167" s="21"/>
      <c r="CUO167" s="22"/>
      <c r="CUP167" s="3"/>
      <c r="CUQ167" s="5"/>
      <c r="CUR167" s="5"/>
      <c r="CUS167" s="8"/>
      <c r="CUT167" s="10"/>
      <c r="CUU167" s="68"/>
      <c r="CUV167" s="20"/>
      <c r="CUW167" s="57"/>
      <c r="CUX167" s="21"/>
      <c r="CUY167" s="22"/>
      <c r="CUZ167" s="3"/>
      <c r="CVA167" s="5"/>
      <c r="CVB167" s="5"/>
      <c r="CVC167" s="8"/>
      <c r="CVD167" s="10"/>
      <c r="CVE167" s="68"/>
      <c r="CVF167" s="20"/>
      <c r="CVG167" s="57"/>
      <c r="CVH167" s="21"/>
      <c r="CVI167" s="22"/>
      <c r="CVJ167" s="3"/>
      <c r="CVK167" s="5"/>
      <c r="CVL167" s="5"/>
      <c r="CVM167" s="8"/>
      <c r="CVN167" s="10"/>
      <c r="CVO167" s="68"/>
      <c r="CVP167" s="20"/>
      <c r="CVQ167" s="57"/>
      <c r="CVR167" s="21"/>
      <c r="CVS167" s="22"/>
      <c r="CVT167" s="3"/>
      <c r="CVU167" s="5"/>
      <c r="CVV167" s="5"/>
      <c r="CVW167" s="8"/>
      <c r="CVX167" s="10"/>
      <c r="CVY167" s="68"/>
      <c r="CVZ167" s="20"/>
      <c r="CWA167" s="57"/>
      <c r="CWB167" s="21"/>
      <c r="CWC167" s="22"/>
      <c r="CWD167" s="3"/>
      <c r="CWE167" s="5"/>
      <c r="CWF167" s="5"/>
      <c r="CWG167" s="8"/>
      <c r="CWH167" s="10"/>
      <c r="CWI167" s="68"/>
      <c r="CWJ167" s="20"/>
      <c r="CWK167" s="57"/>
      <c r="CWL167" s="21"/>
      <c r="CWM167" s="22"/>
      <c r="CWN167" s="3"/>
      <c r="CWO167" s="5"/>
      <c r="CWP167" s="5"/>
      <c r="CWQ167" s="8"/>
      <c r="CWR167" s="10"/>
      <c r="CWS167" s="68"/>
      <c r="CWT167" s="20"/>
      <c r="CWU167" s="57"/>
      <c r="CWV167" s="21"/>
      <c r="CWW167" s="22"/>
      <c r="CWX167" s="3"/>
      <c r="CWY167" s="5"/>
      <c r="CWZ167" s="5"/>
      <c r="CXA167" s="8"/>
      <c r="CXB167" s="10"/>
      <c r="CXC167" s="68"/>
      <c r="CXD167" s="20"/>
      <c r="CXE167" s="57"/>
      <c r="CXF167" s="21"/>
      <c r="CXG167" s="22"/>
      <c r="CXH167" s="3"/>
      <c r="CXI167" s="5"/>
      <c r="CXJ167" s="5"/>
      <c r="CXK167" s="8"/>
      <c r="CXL167" s="10"/>
      <c r="CXM167" s="68"/>
      <c r="CXN167" s="20"/>
      <c r="CXO167" s="57"/>
      <c r="CXP167" s="21"/>
      <c r="CXQ167" s="22"/>
      <c r="CXR167" s="3"/>
      <c r="CXS167" s="5"/>
      <c r="CXT167" s="5"/>
      <c r="CXU167" s="8"/>
      <c r="CXV167" s="10"/>
      <c r="CXW167" s="68"/>
      <c r="CXX167" s="20"/>
      <c r="CXY167" s="57"/>
      <c r="CXZ167" s="21"/>
      <c r="CYA167" s="22"/>
      <c r="CYB167" s="3"/>
      <c r="CYC167" s="5"/>
      <c r="CYD167" s="5"/>
      <c r="CYE167" s="8"/>
      <c r="CYF167" s="10"/>
      <c r="CYG167" s="68"/>
      <c r="CYH167" s="20"/>
      <c r="CYI167" s="57"/>
      <c r="CYJ167" s="21"/>
      <c r="CYK167" s="22"/>
      <c r="CYL167" s="3"/>
      <c r="CYM167" s="5"/>
      <c r="CYN167" s="5"/>
      <c r="CYO167" s="8"/>
      <c r="CYP167" s="10"/>
      <c r="CYQ167" s="68"/>
      <c r="CYR167" s="20"/>
      <c r="CYS167" s="57"/>
      <c r="CYT167" s="21"/>
      <c r="CYU167" s="22"/>
      <c r="CYV167" s="3"/>
      <c r="CYW167" s="5"/>
      <c r="CYX167" s="5"/>
      <c r="CYY167" s="8"/>
      <c r="CYZ167" s="10"/>
      <c r="CZA167" s="68"/>
      <c r="CZB167" s="20"/>
      <c r="CZC167" s="57"/>
      <c r="CZD167" s="21"/>
      <c r="CZE167" s="22"/>
      <c r="CZF167" s="3"/>
      <c r="CZG167" s="5"/>
      <c r="CZH167" s="5"/>
      <c r="CZI167" s="8"/>
      <c r="CZJ167" s="10"/>
      <c r="CZK167" s="68"/>
      <c r="CZL167" s="20"/>
      <c r="CZM167" s="57"/>
      <c r="CZN167" s="21"/>
      <c r="CZO167" s="22"/>
      <c r="CZP167" s="3"/>
      <c r="CZQ167" s="5"/>
      <c r="CZR167" s="5"/>
      <c r="CZS167" s="8"/>
      <c r="CZT167" s="10"/>
      <c r="CZU167" s="68"/>
      <c r="CZV167" s="20"/>
      <c r="CZW167" s="57"/>
      <c r="CZX167" s="21"/>
      <c r="CZY167" s="22"/>
      <c r="CZZ167" s="3"/>
      <c r="DAA167" s="5"/>
      <c r="DAB167" s="5"/>
      <c r="DAC167" s="8"/>
      <c r="DAD167" s="10"/>
      <c r="DAE167" s="68"/>
      <c r="DAF167" s="20"/>
      <c r="DAG167" s="57"/>
      <c r="DAH167" s="21"/>
      <c r="DAI167" s="22"/>
      <c r="DAJ167" s="3"/>
      <c r="DAK167" s="5"/>
      <c r="DAL167" s="5"/>
      <c r="DAM167" s="8"/>
      <c r="DAN167" s="10"/>
      <c r="DAO167" s="68"/>
      <c r="DAP167" s="20"/>
      <c r="DAQ167" s="57"/>
      <c r="DAR167" s="21"/>
      <c r="DAS167" s="22"/>
      <c r="DAT167" s="3"/>
      <c r="DAU167" s="5"/>
      <c r="DAV167" s="5"/>
      <c r="DAW167" s="8"/>
      <c r="DAX167" s="10"/>
      <c r="DAY167" s="68"/>
      <c r="DAZ167" s="20"/>
      <c r="DBA167" s="57"/>
      <c r="DBB167" s="21"/>
      <c r="DBC167" s="22"/>
      <c r="DBD167" s="3"/>
      <c r="DBE167" s="5"/>
      <c r="DBF167" s="5"/>
      <c r="DBG167" s="8"/>
      <c r="DBH167" s="10"/>
      <c r="DBI167" s="68"/>
      <c r="DBJ167" s="20"/>
      <c r="DBK167" s="57"/>
      <c r="DBL167" s="21"/>
      <c r="DBM167" s="22"/>
      <c r="DBN167" s="3"/>
      <c r="DBO167" s="5"/>
      <c r="DBP167" s="5"/>
      <c r="DBQ167" s="8"/>
      <c r="DBR167" s="10"/>
      <c r="DBS167" s="68"/>
      <c r="DBT167" s="20"/>
      <c r="DBU167" s="57"/>
      <c r="DBV167" s="21"/>
      <c r="DBW167" s="22"/>
      <c r="DBX167" s="3"/>
      <c r="DBY167" s="5"/>
      <c r="DBZ167" s="5"/>
      <c r="DCA167" s="8"/>
      <c r="DCB167" s="10"/>
      <c r="DCC167" s="68"/>
      <c r="DCD167" s="20"/>
      <c r="DCE167" s="57"/>
      <c r="DCF167" s="21"/>
      <c r="DCG167" s="22"/>
      <c r="DCH167" s="3"/>
      <c r="DCI167" s="5"/>
      <c r="DCJ167" s="5"/>
      <c r="DCK167" s="8"/>
      <c r="DCL167" s="10"/>
      <c r="DCM167" s="68"/>
      <c r="DCN167" s="20"/>
      <c r="DCO167" s="57"/>
      <c r="DCP167" s="21"/>
      <c r="DCQ167" s="22"/>
      <c r="DCR167" s="3"/>
      <c r="DCS167" s="5"/>
      <c r="DCT167" s="5"/>
      <c r="DCU167" s="8"/>
      <c r="DCV167" s="10"/>
      <c r="DCW167" s="68"/>
      <c r="DCX167" s="20"/>
      <c r="DCY167" s="57"/>
      <c r="DCZ167" s="21"/>
      <c r="DDA167" s="22"/>
      <c r="DDB167" s="3"/>
      <c r="DDC167" s="5"/>
      <c r="DDD167" s="5"/>
      <c r="DDE167" s="8"/>
      <c r="DDF167" s="10"/>
      <c r="DDG167" s="68"/>
      <c r="DDH167" s="20"/>
      <c r="DDI167" s="57"/>
      <c r="DDJ167" s="21"/>
      <c r="DDK167" s="22"/>
      <c r="DDL167" s="3"/>
      <c r="DDM167" s="5"/>
      <c r="DDN167" s="5"/>
      <c r="DDO167" s="8"/>
      <c r="DDP167" s="10"/>
      <c r="DDQ167" s="68"/>
      <c r="DDR167" s="20"/>
      <c r="DDS167" s="57"/>
      <c r="DDT167" s="21"/>
      <c r="DDU167" s="22"/>
      <c r="DDV167" s="3"/>
      <c r="DDW167" s="5"/>
      <c r="DDX167" s="5"/>
      <c r="DDY167" s="8"/>
      <c r="DDZ167" s="10"/>
      <c r="DEA167" s="68"/>
      <c r="DEB167" s="20"/>
      <c r="DEC167" s="57"/>
      <c r="DED167" s="21"/>
      <c r="DEE167" s="22"/>
      <c r="DEF167" s="3"/>
      <c r="DEG167" s="5"/>
      <c r="DEH167" s="5"/>
      <c r="DEI167" s="8"/>
      <c r="DEJ167" s="10"/>
      <c r="DEK167" s="68"/>
      <c r="DEL167" s="20"/>
      <c r="DEM167" s="57"/>
      <c r="DEN167" s="21"/>
      <c r="DEO167" s="22"/>
      <c r="DEP167" s="3"/>
      <c r="DEQ167" s="5"/>
      <c r="DER167" s="5"/>
      <c r="DES167" s="8"/>
      <c r="DET167" s="10"/>
      <c r="DEU167" s="68"/>
      <c r="DEV167" s="20"/>
      <c r="DEW167" s="57"/>
      <c r="DEX167" s="21"/>
      <c r="DEY167" s="22"/>
      <c r="DEZ167" s="3"/>
      <c r="DFA167" s="5"/>
      <c r="DFB167" s="5"/>
      <c r="DFC167" s="8"/>
      <c r="DFD167" s="10"/>
      <c r="DFE167" s="68"/>
      <c r="DFF167" s="20"/>
      <c r="DFG167" s="57"/>
      <c r="DFH167" s="21"/>
      <c r="DFI167" s="22"/>
      <c r="DFJ167" s="3"/>
      <c r="DFK167" s="5"/>
      <c r="DFL167" s="5"/>
      <c r="DFM167" s="8"/>
      <c r="DFN167" s="10"/>
      <c r="DFO167" s="68"/>
      <c r="DFP167" s="20"/>
      <c r="DFQ167" s="57"/>
      <c r="DFR167" s="21"/>
      <c r="DFS167" s="22"/>
      <c r="DFT167" s="3"/>
      <c r="DFU167" s="5"/>
      <c r="DFV167" s="5"/>
      <c r="DFW167" s="8"/>
      <c r="DFX167" s="10"/>
      <c r="DFY167" s="68"/>
      <c r="DFZ167" s="20"/>
      <c r="DGA167" s="57"/>
      <c r="DGB167" s="21"/>
      <c r="DGC167" s="22"/>
      <c r="DGD167" s="3"/>
      <c r="DGE167" s="5"/>
      <c r="DGF167" s="5"/>
      <c r="DGG167" s="8"/>
      <c r="DGH167" s="10"/>
      <c r="DGI167" s="68"/>
      <c r="DGJ167" s="20"/>
      <c r="DGK167" s="57"/>
      <c r="DGL167" s="21"/>
      <c r="DGM167" s="22"/>
      <c r="DGN167" s="3"/>
      <c r="DGO167" s="5"/>
      <c r="DGP167" s="5"/>
      <c r="DGQ167" s="8"/>
      <c r="DGR167" s="10"/>
      <c r="DGS167" s="68"/>
      <c r="DGT167" s="20"/>
      <c r="DGU167" s="57"/>
      <c r="DGV167" s="21"/>
      <c r="DGW167" s="22"/>
      <c r="DGX167" s="3"/>
      <c r="DGY167" s="5"/>
      <c r="DGZ167" s="5"/>
      <c r="DHA167" s="8"/>
      <c r="DHB167" s="10"/>
      <c r="DHC167" s="68"/>
      <c r="DHD167" s="20"/>
      <c r="DHE167" s="57"/>
      <c r="DHF167" s="21"/>
      <c r="DHG167" s="22"/>
      <c r="DHH167" s="3"/>
      <c r="DHI167" s="5"/>
      <c r="DHJ167" s="5"/>
      <c r="DHK167" s="8"/>
      <c r="DHL167" s="10"/>
      <c r="DHM167" s="68"/>
      <c r="DHN167" s="20"/>
      <c r="DHO167" s="57"/>
      <c r="DHP167" s="21"/>
      <c r="DHQ167" s="22"/>
      <c r="DHR167" s="3"/>
      <c r="DHS167" s="5"/>
      <c r="DHT167" s="5"/>
      <c r="DHU167" s="8"/>
      <c r="DHV167" s="10"/>
      <c r="DHW167" s="68"/>
      <c r="DHX167" s="20"/>
      <c r="DHY167" s="57"/>
      <c r="DHZ167" s="21"/>
      <c r="DIA167" s="22"/>
      <c r="DIB167" s="3"/>
      <c r="DIC167" s="5"/>
      <c r="DID167" s="5"/>
      <c r="DIE167" s="8"/>
      <c r="DIF167" s="10"/>
      <c r="DIG167" s="68"/>
      <c r="DIH167" s="20"/>
      <c r="DII167" s="57"/>
      <c r="DIJ167" s="21"/>
      <c r="DIK167" s="22"/>
      <c r="DIL167" s="3"/>
      <c r="DIM167" s="5"/>
      <c r="DIN167" s="5"/>
      <c r="DIO167" s="8"/>
      <c r="DIP167" s="10"/>
      <c r="DIQ167" s="68"/>
      <c r="DIR167" s="20"/>
      <c r="DIS167" s="57"/>
      <c r="DIT167" s="21"/>
      <c r="DIU167" s="22"/>
      <c r="DIV167" s="3"/>
      <c r="DIW167" s="5"/>
      <c r="DIX167" s="5"/>
      <c r="DIY167" s="8"/>
      <c r="DIZ167" s="10"/>
      <c r="DJA167" s="68"/>
      <c r="DJB167" s="20"/>
      <c r="DJC167" s="57"/>
      <c r="DJD167" s="21"/>
      <c r="DJE167" s="22"/>
      <c r="DJF167" s="3"/>
      <c r="DJG167" s="5"/>
      <c r="DJH167" s="5"/>
      <c r="DJI167" s="8"/>
      <c r="DJJ167" s="10"/>
      <c r="DJK167" s="68"/>
      <c r="DJL167" s="20"/>
      <c r="DJM167" s="57"/>
      <c r="DJN167" s="21"/>
      <c r="DJO167" s="22"/>
      <c r="DJP167" s="3"/>
      <c r="DJQ167" s="5"/>
      <c r="DJR167" s="5"/>
      <c r="DJS167" s="8"/>
      <c r="DJT167" s="10"/>
      <c r="DJU167" s="68"/>
      <c r="DJV167" s="20"/>
      <c r="DJW167" s="57"/>
      <c r="DJX167" s="21"/>
      <c r="DJY167" s="22"/>
      <c r="DJZ167" s="3"/>
      <c r="DKA167" s="5"/>
      <c r="DKB167" s="5"/>
      <c r="DKC167" s="8"/>
      <c r="DKD167" s="10"/>
      <c r="DKE167" s="68"/>
      <c r="DKF167" s="20"/>
      <c r="DKG167" s="57"/>
      <c r="DKH167" s="21"/>
      <c r="DKI167" s="22"/>
      <c r="DKJ167" s="3"/>
      <c r="DKK167" s="5"/>
      <c r="DKL167" s="5"/>
      <c r="DKM167" s="8"/>
      <c r="DKN167" s="10"/>
      <c r="DKO167" s="68"/>
      <c r="DKP167" s="20"/>
      <c r="DKQ167" s="57"/>
      <c r="DKR167" s="21"/>
      <c r="DKS167" s="22"/>
      <c r="DKT167" s="3"/>
      <c r="DKU167" s="5"/>
      <c r="DKV167" s="5"/>
      <c r="DKW167" s="8"/>
      <c r="DKX167" s="10"/>
      <c r="DKY167" s="68"/>
      <c r="DKZ167" s="20"/>
      <c r="DLA167" s="57"/>
      <c r="DLB167" s="21"/>
      <c r="DLC167" s="22"/>
      <c r="DLD167" s="3"/>
      <c r="DLE167" s="5"/>
      <c r="DLF167" s="5"/>
      <c r="DLG167" s="8"/>
      <c r="DLH167" s="10"/>
      <c r="DLI167" s="68"/>
      <c r="DLJ167" s="20"/>
      <c r="DLK167" s="57"/>
      <c r="DLL167" s="21"/>
      <c r="DLM167" s="22"/>
      <c r="DLN167" s="3"/>
      <c r="DLO167" s="5"/>
      <c r="DLP167" s="5"/>
      <c r="DLQ167" s="8"/>
      <c r="DLR167" s="10"/>
      <c r="DLS167" s="68"/>
      <c r="DLT167" s="20"/>
      <c r="DLU167" s="57"/>
      <c r="DLV167" s="21"/>
      <c r="DLW167" s="22"/>
      <c r="DLX167" s="3"/>
      <c r="DLY167" s="5"/>
      <c r="DLZ167" s="5"/>
      <c r="DMA167" s="8"/>
      <c r="DMB167" s="10"/>
      <c r="DMC167" s="68"/>
      <c r="DMD167" s="20"/>
      <c r="DME167" s="57"/>
      <c r="DMF167" s="21"/>
      <c r="DMG167" s="22"/>
      <c r="DMH167" s="3"/>
      <c r="DMI167" s="5"/>
      <c r="DMJ167" s="5"/>
      <c r="DMK167" s="8"/>
      <c r="DML167" s="10"/>
      <c r="DMM167" s="68"/>
      <c r="DMN167" s="20"/>
      <c r="DMO167" s="57"/>
      <c r="DMP167" s="21"/>
      <c r="DMQ167" s="22"/>
      <c r="DMR167" s="3"/>
      <c r="DMS167" s="5"/>
      <c r="DMT167" s="5"/>
      <c r="DMU167" s="8"/>
      <c r="DMV167" s="10"/>
      <c r="DMW167" s="68"/>
      <c r="DMX167" s="20"/>
      <c r="DMY167" s="57"/>
      <c r="DMZ167" s="21"/>
      <c r="DNA167" s="22"/>
      <c r="DNB167" s="3"/>
      <c r="DNC167" s="5"/>
      <c r="DND167" s="5"/>
      <c r="DNE167" s="8"/>
      <c r="DNF167" s="10"/>
      <c r="DNG167" s="68"/>
      <c r="DNH167" s="20"/>
      <c r="DNI167" s="57"/>
      <c r="DNJ167" s="21"/>
      <c r="DNK167" s="22"/>
      <c r="DNL167" s="3"/>
      <c r="DNM167" s="5"/>
      <c r="DNN167" s="5"/>
      <c r="DNO167" s="8"/>
      <c r="DNP167" s="10"/>
      <c r="DNQ167" s="68"/>
      <c r="DNR167" s="20"/>
      <c r="DNS167" s="57"/>
      <c r="DNT167" s="21"/>
      <c r="DNU167" s="22"/>
      <c r="DNV167" s="3"/>
      <c r="DNW167" s="5"/>
      <c r="DNX167" s="5"/>
      <c r="DNY167" s="8"/>
      <c r="DNZ167" s="10"/>
      <c r="DOA167" s="68"/>
      <c r="DOB167" s="20"/>
      <c r="DOC167" s="57"/>
      <c r="DOD167" s="21"/>
      <c r="DOE167" s="22"/>
      <c r="DOF167" s="3"/>
      <c r="DOG167" s="5"/>
      <c r="DOH167" s="5"/>
      <c r="DOI167" s="8"/>
      <c r="DOJ167" s="10"/>
      <c r="DOK167" s="68"/>
      <c r="DOL167" s="20"/>
      <c r="DOM167" s="57"/>
      <c r="DON167" s="21"/>
      <c r="DOO167" s="22"/>
      <c r="DOP167" s="3"/>
      <c r="DOQ167" s="5"/>
      <c r="DOR167" s="5"/>
      <c r="DOS167" s="8"/>
      <c r="DOT167" s="10"/>
      <c r="DOU167" s="68"/>
      <c r="DOV167" s="20"/>
      <c r="DOW167" s="57"/>
      <c r="DOX167" s="21"/>
      <c r="DOY167" s="22"/>
      <c r="DOZ167" s="3"/>
      <c r="DPA167" s="5"/>
      <c r="DPB167" s="5"/>
      <c r="DPC167" s="8"/>
      <c r="DPD167" s="10"/>
      <c r="DPE167" s="68"/>
      <c r="DPF167" s="20"/>
      <c r="DPG167" s="57"/>
      <c r="DPH167" s="21"/>
      <c r="DPI167" s="22"/>
      <c r="DPJ167" s="3"/>
      <c r="DPK167" s="5"/>
      <c r="DPL167" s="5"/>
      <c r="DPM167" s="8"/>
      <c r="DPN167" s="10"/>
      <c r="DPO167" s="68"/>
      <c r="DPP167" s="20"/>
      <c r="DPQ167" s="57"/>
      <c r="DPR167" s="21"/>
      <c r="DPS167" s="22"/>
      <c r="DPT167" s="3"/>
      <c r="DPU167" s="5"/>
      <c r="DPV167" s="5"/>
      <c r="DPW167" s="8"/>
      <c r="DPX167" s="10"/>
      <c r="DPY167" s="68"/>
      <c r="DPZ167" s="20"/>
      <c r="DQA167" s="57"/>
      <c r="DQB167" s="21"/>
      <c r="DQC167" s="22"/>
      <c r="DQD167" s="3"/>
      <c r="DQE167" s="5"/>
      <c r="DQF167" s="5"/>
      <c r="DQG167" s="8"/>
      <c r="DQH167" s="10"/>
      <c r="DQI167" s="68"/>
      <c r="DQJ167" s="20"/>
      <c r="DQK167" s="57"/>
      <c r="DQL167" s="21"/>
      <c r="DQM167" s="22"/>
      <c r="DQN167" s="3"/>
      <c r="DQO167" s="5"/>
      <c r="DQP167" s="5"/>
      <c r="DQQ167" s="8"/>
      <c r="DQR167" s="10"/>
      <c r="DQS167" s="68"/>
      <c r="DQT167" s="20"/>
      <c r="DQU167" s="57"/>
      <c r="DQV167" s="21"/>
      <c r="DQW167" s="22"/>
      <c r="DQX167" s="3"/>
      <c r="DQY167" s="5"/>
      <c r="DQZ167" s="5"/>
      <c r="DRA167" s="8"/>
      <c r="DRB167" s="10"/>
      <c r="DRC167" s="68"/>
      <c r="DRD167" s="20"/>
      <c r="DRE167" s="57"/>
      <c r="DRF167" s="21"/>
      <c r="DRG167" s="22"/>
      <c r="DRH167" s="3"/>
      <c r="DRI167" s="5"/>
      <c r="DRJ167" s="5"/>
      <c r="DRK167" s="8"/>
      <c r="DRL167" s="10"/>
      <c r="DRM167" s="68"/>
      <c r="DRN167" s="20"/>
      <c r="DRO167" s="57"/>
      <c r="DRP167" s="21"/>
      <c r="DRQ167" s="22"/>
      <c r="DRR167" s="3"/>
      <c r="DRS167" s="5"/>
      <c r="DRT167" s="5"/>
      <c r="DRU167" s="8"/>
      <c r="DRV167" s="10"/>
      <c r="DRW167" s="68"/>
      <c r="DRX167" s="20"/>
      <c r="DRY167" s="57"/>
      <c r="DRZ167" s="21"/>
      <c r="DSA167" s="22"/>
      <c r="DSB167" s="3"/>
      <c r="DSC167" s="5"/>
      <c r="DSD167" s="5"/>
      <c r="DSE167" s="8"/>
      <c r="DSF167" s="10"/>
      <c r="DSG167" s="68"/>
      <c r="DSH167" s="20"/>
      <c r="DSI167" s="57"/>
      <c r="DSJ167" s="21"/>
      <c r="DSK167" s="22"/>
      <c r="DSL167" s="3"/>
      <c r="DSM167" s="5"/>
      <c r="DSN167" s="5"/>
      <c r="DSO167" s="8"/>
      <c r="DSP167" s="10"/>
      <c r="DSQ167" s="68"/>
      <c r="DSR167" s="20"/>
      <c r="DSS167" s="57"/>
      <c r="DST167" s="21"/>
      <c r="DSU167" s="22"/>
      <c r="DSV167" s="3"/>
      <c r="DSW167" s="5"/>
      <c r="DSX167" s="5"/>
      <c r="DSY167" s="8"/>
      <c r="DSZ167" s="10"/>
      <c r="DTA167" s="68"/>
      <c r="DTB167" s="20"/>
      <c r="DTC167" s="57"/>
      <c r="DTD167" s="21"/>
      <c r="DTE167" s="22"/>
      <c r="DTF167" s="3"/>
      <c r="DTG167" s="5"/>
      <c r="DTH167" s="5"/>
      <c r="DTI167" s="8"/>
      <c r="DTJ167" s="10"/>
      <c r="DTK167" s="68"/>
      <c r="DTL167" s="20"/>
      <c r="DTM167" s="57"/>
      <c r="DTN167" s="21"/>
      <c r="DTO167" s="22"/>
      <c r="DTP167" s="3"/>
      <c r="DTQ167" s="5"/>
      <c r="DTR167" s="5"/>
      <c r="DTS167" s="8"/>
      <c r="DTT167" s="10"/>
      <c r="DTU167" s="68"/>
      <c r="DTV167" s="20"/>
      <c r="DTW167" s="57"/>
      <c r="DTX167" s="21"/>
      <c r="DTY167" s="22"/>
      <c r="DTZ167" s="3"/>
      <c r="DUA167" s="5"/>
      <c r="DUB167" s="5"/>
      <c r="DUC167" s="8"/>
      <c r="DUD167" s="10"/>
      <c r="DUE167" s="68"/>
      <c r="DUF167" s="20"/>
      <c r="DUG167" s="57"/>
      <c r="DUH167" s="21"/>
      <c r="DUI167" s="22"/>
      <c r="DUJ167" s="3"/>
      <c r="DUK167" s="5"/>
      <c r="DUL167" s="5"/>
      <c r="DUM167" s="8"/>
      <c r="DUN167" s="10"/>
      <c r="DUO167" s="68"/>
      <c r="DUP167" s="20"/>
      <c r="DUQ167" s="57"/>
      <c r="DUR167" s="21"/>
      <c r="DUS167" s="22"/>
      <c r="DUT167" s="3"/>
      <c r="DUU167" s="5"/>
      <c r="DUV167" s="5"/>
      <c r="DUW167" s="8"/>
      <c r="DUX167" s="10"/>
      <c r="DUY167" s="68"/>
      <c r="DUZ167" s="20"/>
      <c r="DVA167" s="57"/>
      <c r="DVB167" s="21"/>
      <c r="DVC167" s="22"/>
      <c r="DVD167" s="3"/>
      <c r="DVE167" s="5"/>
      <c r="DVF167" s="5"/>
      <c r="DVG167" s="8"/>
      <c r="DVH167" s="10"/>
      <c r="DVI167" s="68"/>
      <c r="DVJ167" s="20"/>
      <c r="DVK167" s="57"/>
      <c r="DVL167" s="21"/>
      <c r="DVM167" s="22"/>
      <c r="DVN167" s="3"/>
      <c r="DVO167" s="5"/>
      <c r="DVP167" s="5"/>
      <c r="DVQ167" s="8"/>
      <c r="DVR167" s="10"/>
      <c r="DVS167" s="68"/>
      <c r="DVT167" s="20"/>
      <c r="DVU167" s="57"/>
      <c r="DVV167" s="21"/>
      <c r="DVW167" s="22"/>
      <c r="DVX167" s="3"/>
      <c r="DVY167" s="5"/>
      <c r="DVZ167" s="5"/>
      <c r="DWA167" s="8"/>
      <c r="DWB167" s="10"/>
      <c r="DWC167" s="68"/>
      <c r="DWD167" s="20"/>
      <c r="DWE167" s="57"/>
      <c r="DWF167" s="21"/>
      <c r="DWG167" s="22"/>
      <c r="DWH167" s="3"/>
      <c r="DWI167" s="5"/>
      <c r="DWJ167" s="5"/>
      <c r="DWK167" s="8"/>
      <c r="DWL167" s="10"/>
      <c r="DWM167" s="68"/>
      <c r="DWN167" s="20"/>
      <c r="DWO167" s="57"/>
      <c r="DWP167" s="21"/>
      <c r="DWQ167" s="22"/>
      <c r="DWR167" s="3"/>
      <c r="DWS167" s="5"/>
      <c r="DWT167" s="5"/>
      <c r="DWU167" s="8"/>
      <c r="DWV167" s="10"/>
      <c r="DWW167" s="68"/>
      <c r="DWX167" s="20"/>
      <c r="DWY167" s="57"/>
      <c r="DWZ167" s="21"/>
      <c r="DXA167" s="22"/>
      <c r="DXB167" s="3"/>
      <c r="DXC167" s="5"/>
      <c r="DXD167" s="5"/>
      <c r="DXE167" s="8"/>
      <c r="DXF167" s="10"/>
      <c r="DXG167" s="68"/>
      <c r="DXH167" s="20"/>
      <c r="DXI167" s="57"/>
      <c r="DXJ167" s="21"/>
      <c r="DXK167" s="22"/>
      <c r="DXL167" s="3"/>
      <c r="DXM167" s="5"/>
      <c r="DXN167" s="5"/>
      <c r="DXO167" s="8"/>
      <c r="DXP167" s="10"/>
      <c r="DXQ167" s="68"/>
      <c r="DXR167" s="20"/>
      <c r="DXS167" s="57"/>
      <c r="DXT167" s="21"/>
      <c r="DXU167" s="22"/>
      <c r="DXV167" s="3"/>
      <c r="DXW167" s="5"/>
      <c r="DXX167" s="5"/>
      <c r="DXY167" s="8"/>
      <c r="DXZ167" s="10"/>
      <c r="DYA167" s="68"/>
      <c r="DYB167" s="20"/>
      <c r="DYC167" s="57"/>
      <c r="DYD167" s="21"/>
      <c r="DYE167" s="22"/>
      <c r="DYF167" s="3"/>
      <c r="DYG167" s="5"/>
      <c r="DYH167" s="5"/>
      <c r="DYI167" s="8"/>
      <c r="DYJ167" s="10"/>
      <c r="DYK167" s="68"/>
      <c r="DYL167" s="20"/>
      <c r="DYM167" s="57"/>
      <c r="DYN167" s="21"/>
      <c r="DYO167" s="22"/>
      <c r="DYP167" s="3"/>
      <c r="DYQ167" s="5"/>
      <c r="DYR167" s="5"/>
      <c r="DYS167" s="8"/>
      <c r="DYT167" s="10"/>
      <c r="DYU167" s="68"/>
      <c r="DYV167" s="20"/>
      <c r="DYW167" s="57"/>
      <c r="DYX167" s="21"/>
      <c r="DYY167" s="22"/>
      <c r="DYZ167" s="3"/>
      <c r="DZA167" s="5"/>
      <c r="DZB167" s="5"/>
      <c r="DZC167" s="8"/>
      <c r="DZD167" s="10"/>
      <c r="DZE167" s="68"/>
      <c r="DZF167" s="20"/>
      <c r="DZG167" s="57"/>
      <c r="DZH167" s="21"/>
      <c r="DZI167" s="22"/>
      <c r="DZJ167" s="3"/>
      <c r="DZK167" s="5"/>
      <c r="DZL167" s="5"/>
      <c r="DZM167" s="8"/>
      <c r="DZN167" s="10"/>
      <c r="DZO167" s="68"/>
      <c r="DZP167" s="20"/>
      <c r="DZQ167" s="57"/>
      <c r="DZR167" s="21"/>
      <c r="DZS167" s="22"/>
      <c r="DZT167" s="3"/>
      <c r="DZU167" s="5"/>
      <c r="DZV167" s="5"/>
      <c r="DZW167" s="8"/>
      <c r="DZX167" s="10"/>
      <c r="DZY167" s="68"/>
      <c r="DZZ167" s="20"/>
      <c r="EAA167" s="57"/>
      <c r="EAB167" s="21"/>
      <c r="EAC167" s="22"/>
      <c r="EAD167" s="3"/>
      <c r="EAE167" s="5"/>
      <c r="EAF167" s="5"/>
      <c r="EAG167" s="8"/>
      <c r="EAH167" s="10"/>
      <c r="EAI167" s="68"/>
      <c r="EAJ167" s="20"/>
      <c r="EAK167" s="57"/>
      <c r="EAL167" s="21"/>
      <c r="EAM167" s="22"/>
      <c r="EAN167" s="3"/>
      <c r="EAO167" s="5"/>
      <c r="EAP167" s="5"/>
      <c r="EAQ167" s="8"/>
      <c r="EAR167" s="10"/>
      <c r="EAS167" s="68"/>
      <c r="EAT167" s="20"/>
      <c r="EAU167" s="57"/>
      <c r="EAV167" s="21"/>
      <c r="EAW167" s="22"/>
      <c r="EAX167" s="3"/>
      <c r="EAY167" s="5"/>
      <c r="EAZ167" s="5"/>
      <c r="EBA167" s="8"/>
      <c r="EBB167" s="10"/>
      <c r="EBC167" s="68"/>
      <c r="EBD167" s="20"/>
      <c r="EBE167" s="57"/>
      <c r="EBF167" s="21"/>
      <c r="EBG167" s="22"/>
      <c r="EBH167" s="3"/>
      <c r="EBI167" s="5"/>
      <c r="EBJ167" s="5"/>
      <c r="EBK167" s="8"/>
      <c r="EBL167" s="10"/>
      <c r="EBM167" s="68"/>
      <c r="EBN167" s="20"/>
      <c r="EBO167" s="57"/>
      <c r="EBP167" s="21"/>
      <c r="EBQ167" s="22"/>
      <c r="EBR167" s="3"/>
      <c r="EBS167" s="5"/>
      <c r="EBT167" s="5"/>
      <c r="EBU167" s="8"/>
      <c r="EBV167" s="10"/>
      <c r="EBW167" s="68"/>
      <c r="EBX167" s="20"/>
      <c r="EBY167" s="57"/>
      <c r="EBZ167" s="21"/>
      <c r="ECA167" s="22"/>
      <c r="ECB167" s="3"/>
      <c r="ECC167" s="5"/>
      <c r="ECD167" s="5"/>
      <c r="ECE167" s="8"/>
      <c r="ECF167" s="10"/>
      <c r="ECG167" s="68"/>
      <c r="ECH167" s="20"/>
      <c r="ECI167" s="57"/>
      <c r="ECJ167" s="21"/>
      <c r="ECK167" s="22"/>
      <c r="ECL167" s="3"/>
      <c r="ECM167" s="5"/>
      <c r="ECN167" s="5"/>
      <c r="ECO167" s="8"/>
      <c r="ECP167" s="10"/>
      <c r="ECQ167" s="68"/>
      <c r="ECR167" s="20"/>
      <c r="ECS167" s="57"/>
      <c r="ECT167" s="21"/>
      <c r="ECU167" s="22"/>
      <c r="ECV167" s="3"/>
      <c r="ECW167" s="5"/>
      <c r="ECX167" s="5"/>
      <c r="ECY167" s="8"/>
      <c r="ECZ167" s="10"/>
      <c r="EDA167" s="68"/>
      <c r="EDB167" s="20"/>
      <c r="EDC167" s="57"/>
      <c r="EDD167" s="21"/>
      <c r="EDE167" s="22"/>
      <c r="EDF167" s="3"/>
      <c r="EDG167" s="5"/>
      <c r="EDH167" s="5"/>
      <c r="EDI167" s="8"/>
      <c r="EDJ167" s="10"/>
      <c r="EDK167" s="68"/>
      <c r="EDL167" s="20"/>
      <c r="EDM167" s="57"/>
      <c r="EDN167" s="21"/>
      <c r="EDO167" s="22"/>
      <c r="EDP167" s="3"/>
      <c r="EDQ167" s="5"/>
      <c r="EDR167" s="5"/>
      <c r="EDS167" s="8"/>
      <c r="EDT167" s="10"/>
      <c r="EDU167" s="68"/>
      <c r="EDV167" s="20"/>
      <c r="EDW167" s="57"/>
      <c r="EDX167" s="21"/>
      <c r="EDY167" s="22"/>
      <c r="EDZ167" s="3"/>
      <c r="EEA167" s="5"/>
      <c r="EEB167" s="5"/>
      <c r="EEC167" s="8"/>
      <c r="EED167" s="10"/>
      <c r="EEE167" s="68"/>
      <c r="EEF167" s="20"/>
      <c r="EEG167" s="57"/>
      <c r="EEH167" s="21"/>
      <c r="EEI167" s="22"/>
      <c r="EEJ167" s="3"/>
      <c r="EEK167" s="5"/>
      <c r="EEL167" s="5"/>
      <c r="EEM167" s="8"/>
      <c r="EEN167" s="10"/>
      <c r="EEO167" s="68"/>
      <c r="EEP167" s="20"/>
      <c r="EEQ167" s="57"/>
      <c r="EER167" s="21"/>
      <c r="EES167" s="22"/>
      <c r="EET167" s="3"/>
      <c r="EEU167" s="5"/>
      <c r="EEV167" s="5"/>
      <c r="EEW167" s="8"/>
      <c r="EEX167" s="10"/>
      <c r="EEY167" s="68"/>
      <c r="EEZ167" s="20"/>
      <c r="EFA167" s="57"/>
      <c r="EFB167" s="21"/>
      <c r="EFC167" s="22"/>
      <c r="EFD167" s="3"/>
      <c r="EFE167" s="5"/>
      <c r="EFF167" s="5"/>
      <c r="EFG167" s="8"/>
      <c r="EFH167" s="10"/>
      <c r="EFI167" s="68"/>
      <c r="EFJ167" s="20"/>
      <c r="EFK167" s="57"/>
      <c r="EFL167" s="21"/>
      <c r="EFM167" s="22"/>
      <c r="EFN167" s="3"/>
      <c r="EFO167" s="5"/>
      <c r="EFP167" s="5"/>
      <c r="EFQ167" s="8"/>
      <c r="EFR167" s="10"/>
      <c r="EFS167" s="68"/>
      <c r="EFT167" s="20"/>
      <c r="EFU167" s="57"/>
      <c r="EFV167" s="21"/>
      <c r="EFW167" s="22"/>
      <c r="EFX167" s="3"/>
      <c r="EFY167" s="5"/>
      <c r="EFZ167" s="5"/>
      <c r="EGA167" s="8"/>
      <c r="EGB167" s="10"/>
      <c r="EGC167" s="68"/>
      <c r="EGD167" s="20"/>
      <c r="EGE167" s="57"/>
      <c r="EGF167" s="21"/>
      <c r="EGG167" s="22"/>
      <c r="EGH167" s="3"/>
      <c r="EGI167" s="5"/>
      <c r="EGJ167" s="5"/>
      <c r="EGK167" s="8"/>
      <c r="EGL167" s="10"/>
      <c r="EGM167" s="68"/>
      <c r="EGN167" s="20"/>
      <c r="EGO167" s="57"/>
      <c r="EGP167" s="21"/>
      <c r="EGQ167" s="22"/>
      <c r="EGR167" s="3"/>
      <c r="EGS167" s="5"/>
      <c r="EGT167" s="5"/>
      <c r="EGU167" s="8"/>
      <c r="EGV167" s="10"/>
      <c r="EGW167" s="68"/>
      <c r="EGX167" s="20"/>
      <c r="EGY167" s="57"/>
      <c r="EGZ167" s="21"/>
      <c r="EHA167" s="22"/>
      <c r="EHB167" s="3"/>
      <c r="EHC167" s="5"/>
      <c r="EHD167" s="5"/>
      <c r="EHE167" s="8"/>
      <c r="EHF167" s="10"/>
      <c r="EHG167" s="68"/>
      <c r="EHH167" s="20"/>
      <c r="EHI167" s="57"/>
      <c r="EHJ167" s="21"/>
      <c r="EHK167" s="22"/>
      <c r="EHL167" s="3"/>
      <c r="EHM167" s="5"/>
      <c r="EHN167" s="5"/>
      <c r="EHO167" s="8"/>
      <c r="EHP167" s="10"/>
      <c r="EHQ167" s="68"/>
      <c r="EHR167" s="20"/>
      <c r="EHS167" s="57"/>
      <c r="EHT167" s="21"/>
      <c r="EHU167" s="22"/>
      <c r="EHV167" s="3"/>
      <c r="EHW167" s="5"/>
      <c r="EHX167" s="5"/>
      <c r="EHY167" s="8"/>
      <c r="EHZ167" s="10"/>
      <c r="EIA167" s="68"/>
      <c r="EIB167" s="20"/>
      <c r="EIC167" s="57"/>
      <c r="EID167" s="21"/>
      <c r="EIE167" s="22"/>
      <c r="EIF167" s="3"/>
      <c r="EIG167" s="5"/>
      <c r="EIH167" s="5"/>
      <c r="EII167" s="8"/>
      <c r="EIJ167" s="10"/>
      <c r="EIK167" s="68"/>
      <c r="EIL167" s="20"/>
      <c r="EIM167" s="57"/>
      <c r="EIN167" s="21"/>
      <c r="EIO167" s="22"/>
      <c r="EIP167" s="3"/>
      <c r="EIQ167" s="5"/>
      <c r="EIR167" s="5"/>
      <c r="EIS167" s="8"/>
      <c r="EIT167" s="10"/>
      <c r="EIU167" s="68"/>
      <c r="EIV167" s="20"/>
      <c r="EIW167" s="57"/>
      <c r="EIX167" s="21"/>
      <c r="EIY167" s="22"/>
      <c r="EIZ167" s="3"/>
      <c r="EJA167" s="5"/>
      <c r="EJB167" s="5"/>
      <c r="EJC167" s="8"/>
      <c r="EJD167" s="10"/>
      <c r="EJE167" s="68"/>
      <c r="EJF167" s="20"/>
      <c r="EJG167" s="57"/>
      <c r="EJH167" s="21"/>
      <c r="EJI167" s="22"/>
      <c r="EJJ167" s="3"/>
      <c r="EJK167" s="5"/>
      <c r="EJL167" s="5"/>
      <c r="EJM167" s="8"/>
      <c r="EJN167" s="10"/>
      <c r="EJO167" s="68"/>
      <c r="EJP167" s="20"/>
      <c r="EJQ167" s="57"/>
      <c r="EJR167" s="21"/>
      <c r="EJS167" s="22"/>
      <c r="EJT167" s="3"/>
      <c r="EJU167" s="5"/>
      <c r="EJV167" s="5"/>
      <c r="EJW167" s="8"/>
      <c r="EJX167" s="10"/>
      <c r="EJY167" s="68"/>
      <c r="EJZ167" s="20"/>
      <c r="EKA167" s="57"/>
      <c r="EKB167" s="21"/>
      <c r="EKC167" s="22"/>
      <c r="EKD167" s="3"/>
      <c r="EKE167" s="5"/>
      <c r="EKF167" s="5"/>
      <c r="EKG167" s="8"/>
      <c r="EKH167" s="10"/>
      <c r="EKI167" s="68"/>
      <c r="EKJ167" s="20"/>
      <c r="EKK167" s="57"/>
      <c r="EKL167" s="21"/>
      <c r="EKM167" s="22"/>
      <c r="EKN167" s="3"/>
      <c r="EKO167" s="5"/>
      <c r="EKP167" s="5"/>
      <c r="EKQ167" s="8"/>
      <c r="EKR167" s="10"/>
      <c r="EKS167" s="68"/>
      <c r="EKT167" s="20"/>
      <c r="EKU167" s="57"/>
      <c r="EKV167" s="21"/>
      <c r="EKW167" s="22"/>
      <c r="EKX167" s="3"/>
      <c r="EKY167" s="5"/>
      <c r="EKZ167" s="5"/>
      <c r="ELA167" s="8"/>
      <c r="ELB167" s="10"/>
      <c r="ELC167" s="68"/>
      <c r="ELD167" s="20"/>
      <c r="ELE167" s="57"/>
      <c r="ELF167" s="21"/>
      <c r="ELG167" s="22"/>
      <c r="ELH167" s="3"/>
      <c r="ELI167" s="5"/>
      <c r="ELJ167" s="5"/>
      <c r="ELK167" s="8"/>
      <c r="ELL167" s="10"/>
      <c r="ELM167" s="68"/>
      <c r="ELN167" s="20"/>
      <c r="ELO167" s="57"/>
      <c r="ELP167" s="21"/>
      <c r="ELQ167" s="22"/>
      <c r="ELR167" s="3"/>
      <c r="ELS167" s="5"/>
      <c r="ELT167" s="5"/>
      <c r="ELU167" s="8"/>
      <c r="ELV167" s="10"/>
      <c r="ELW167" s="68"/>
      <c r="ELX167" s="20"/>
      <c r="ELY167" s="57"/>
      <c r="ELZ167" s="21"/>
      <c r="EMA167" s="22"/>
      <c r="EMB167" s="3"/>
      <c r="EMC167" s="5"/>
      <c r="EMD167" s="5"/>
      <c r="EME167" s="8"/>
      <c r="EMF167" s="10"/>
      <c r="EMG167" s="68"/>
      <c r="EMH167" s="20"/>
      <c r="EMI167" s="57"/>
      <c r="EMJ167" s="21"/>
      <c r="EMK167" s="22"/>
      <c r="EML167" s="3"/>
      <c r="EMM167" s="5"/>
      <c r="EMN167" s="5"/>
      <c r="EMO167" s="8"/>
      <c r="EMP167" s="10"/>
      <c r="EMQ167" s="68"/>
      <c r="EMR167" s="20"/>
      <c r="EMS167" s="57"/>
      <c r="EMT167" s="21"/>
      <c r="EMU167" s="22"/>
      <c r="EMV167" s="3"/>
      <c r="EMW167" s="5"/>
      <c r="EMX167" s="5"/>
      <c r="EMY167" s="8"/>
      <c r="EMZ167" s="10"/>
      <c r="ENA167" s="68"/>
      <c r="ENB167" s="20"/>
      <c r="ENC167" s="57"/>
      <c r="END167" s="21"/>
      <c r="ENE167" s="22"/>
      <c r="ENF167" s="3"/>
      <c r="ENG167" s="5"/>
      <c r="ENH167" s="5"/>
      <c r="ENI167" s="8"/>
      <c r="ENJ167" s="10"/>
      <c r="ENK167" s="68"/>
      <c r="ENL167" s="20"/>
      <c r="ENM167" s="57"/>
      <c r="ENN167" s="21"/>
      <c r="ENO167" s="22"/>
      <c r="ENP167" s="3"/>
      <c r="ENQ167" s="5"/>
      <c r="ENR167" s="5"/>
      <c r="ENS167" s="8"/>
      <c r="ENT167" s="10"/>
      <c r="ENU167" s="68"/>
      <c r="ENV167" s="20"/>
      <c r="ENW167" s="57"/>
      <c r="ENX167" s="21"/>
      <c r="ENY167" s="22"/>
      <c r="ENZ167" s="3"/>
      <c r="EOA167" s="5"/>
      <c r="EOB167" s="5"/>
      <c r="EOC167" s="8"/>
      <c r="EOD167" s="10"/>
      <c r="EOE167" s="68"/>
      <c r="EOF167" s="20"/>
      <c r="EOG167" s="57"/>
      <c r="EOH167" s="21"/>
      <c r="EOI167" s="22"/>
      <c r="EOJ167" s="3"/>
      <c r="EOK167" s="5"/>
      <c r="EOL167" s="5"/>
      <c r="EOM167" s="8"/>
      <c r="EON167" s="10"/>
      <c r="EOO167" s="68"/>
      <c r="EOP167" s="20"/>
      <c r="EOQ167" s="57"/>
      <c r="EOR167" s="21"/>
      <c r="EOS167" s="22"/>
      <c r="EOT167" s="3"/>
      <c r="EOU167" s="5"/>
      <c r="EOV167" s="5"/>
      <c r="EOW167" s="8"/>
      <c r="EOX167" s="10"/>
      <c r="EOY167" s="68"/>
      <c r="EOZ167" s="20"/>
      <c r="EPA167" s="57"/>
      <c r="EPB167" s="21"/>
      <c r="EPC167" s="22"/>
      <c r="EPD167" s="3"/>
      <c r="EPE167" s="5"/>
      <c r="EPF167" s="5"/>
      <c r="EPG167" s="8"/>
      <c r="EPH167" s="10"/>
      <c r="EPI167" s="68"/>
      <c r="EPJ167" s="20"/>
      <c r="EPK167" s="57"/>
      <c r="EPL167" s="21"/>
      <c r="EPM167" s="22"/>
      <c r="EPN167" s="3"/>
      <c r="EPO167" s="5"/>
      <c r="EPP167" s="5"/>
      <c r="EPQ167" s="8"/>
      <c r="EPR167" s="10"/>
      <c r="EPS167" s="68"/>
      <c r="EPT167" s="20"/>
      <c r="EPU167" s="57"/>
      <c r="EPV167" s="21"/>
      <c r="EPW167" s="22"/>
      <c r="EPX167" s="3"/>
      <c r="EPY167" s="5"/>
      <c r="EPZ167" s="5"/>
      <c r="EQA167" s="8"/>
      <c r="EQB167" s="10"/>
      <c r="EQC167" s="68"/>
      <c r="EQD167" s="20"/>
      <c r="EQE167" s="57"/>
      <c r="EQF167" s="21"/>
      <c r="EQG167" s="22"/>
      <c r="EQH167" s="3"/>
      <c r="EQI167" s="5"/>
      <c r="EQJ167" s="5"/>
      <c r="EQK167" s="8"/>
      <c r="EQL167" s="10"/>
      <c r="EQM167" s="68"/>
      <c r="EQN167" s="20"/>
      <c r="EQO167" s="57"/>
      <c r="EQP167" s="21"/>
      <c r="EQQ167" s="22"/>
      <c r="EQR167" s="3"/>
      <c r="EQS167" s="5"/>
      <c r="EQT167" s="5"/>
      <c r="EQU167" s="8"/>
      <c r="EQV167" s="10"/>
      <c r="EQW167" s="68"/>
      <c r="EQX167" s="20"/>
      <c r="EQY167" s="57"/>
      <c r="EQZ167" s="21"/>
      <c r="ERA167" s="22"/>
      <c r="ERB167" s="3"/>
      <c r="ERC167" s="5"/>
      <c r="ERD167" s="5"/>
      <c r="ERE167" s="8"/>
      <c r="ERF167" s="10"/>
      <c r="ERG167" s="68"/>
      <c r="ERH167" s="20"/>
      <c r="ERI167" s="57"/>
      <c r="ERJ167" s="21"/>
      <c r="ERK167" s="22"/>
      <c r="ERL167" s="3"/>
      <c r="ERM167" s="5"/>
      <c r="ERN167" s="5"/>
      <c r="ERO167" s="8"/>
      <c r="ERP167" s="10"/>
      <c r="ERQ167" s="68"/>
      <c r="ERR167" s="20"/>
      <c r="ERS167" s="57"/>
      <c r="ERT167" s="21"/>
      <c r="ERU167" s="22"/>
      <c r="ERV167" s="3"/>
      <c r="ERW167" s="5"/>
      <c r="ERX167" s="5"/>
      <c r="ERY167" s="8"/>
      <c r="ERZ167" s="10"/>
      <c r="ESA167" s="68"/>
      <c r="ESB167" s="20"/>
      <c r="ESC167" s="57"/>
      <c r="ESD167" s="21"/>
      <c r="ESE167" s="22"/>
      <c r="ESF167" s="3"/>
      <c r="ESG167" s="5"/>
      <c r="ESH167" s="5"/>
      <c r="ESI167" s="8"/>
      <c r="ESJ167" s="10"/>
      <c r="ESK167" s="68"/>
      <c r="ESL167" s="20"/>
      <c r="ESM167" s="57"/>
      <c r="ESN167" s="21"/>
      <c r="ESO167" s="22"/>
      <c r="ESP167" s="3"/>
      <c r="ESQ167" s="5"/>
      <c r="ESR167" s="5"/>
      <c r="ESS167" s="8"/>
      <c r="EST167" s="10"/>
      <c r="ESU167" s="68"/>
      <c r="ESV167" s="20"/>
      <c r="ESW167" s="57"/>
      <c r="ESX167" s="21"/>
      <c r="ESY167" s="22"/>
      <c r="ESZ167" s="3"/>
      <c r="ETA167" s="5"/>
      <c r="ETB167" s="5"/>
      <c r="ETC167" s="8"/>
      <c r="ETD167" s="10"/>
      <c r="ETE167" s="68"/>
      <c r="ETF167" s="20"/>
      <c r="ETG167" s="57"/>
      <c r="ETH167" s="21"/>
      <c r="ETI167" s="22"/>
      <c r="ETJ167" s="3"/>
      <c r="ETK167" s="5"/>
      <c r="ETL167" s="5"/>
      <c r="ETM167" s="8"/>
      <c r="ETN167" s="10"/>
      <c r="ETO167" s="68"/>
      <c r="ETP167" s="20"/>
      <c r="ETQ167" s="57"/>
      <c r="ETR167" s="21"/>
      <c r="ETS167" s="22"/>
      <c r="ETT167" s="3"/>
      <c r="ETU167" s="5"/>
      <c r="ETV167" s="5"/>
      <c r="ETW167" s="8"/>
      <c r="ETX167" s="10"/>
      <c r="ETY167" s="68"/>
      <c r="ETZ167" s="20"/>
      <c r="EUA167" s="57"/>
      <c r="EUB167" s="21"/>
      <c r="EUC167" s="22"/>
      <c r="EUD167" s="3"/>
      <c r="EUE167" s="5"/>
      <c r="EUF167" s="5"/>
      <c r="EUG167" s="8"/>
      <c r="EUH167" s="10"/>
      <c r="EUI167" s="68"/>
      <c r="EUJ167" s="20"/>
      <c r="EUK167" s="57"/>
      <c r="EUL167" s="21"/>
      <c r="EUM167" s="22"/>
      <c r="EUN167" s="3"/>
      <c r="EUO167" s="5"/>
      <c r="EUP167" s="5"/>
      <c r="EUQ167" s="8"/>
      <c r="EUR167" s="10"/>
      <c r="EUS167" s="68"/>
      <c r="EUT167" s="20"/>
      <c r="EUU167" s="57"/>
      <c r="EUV167" s="21"/>
      <c r="EUW167" s="22"/>
      <c r="EUX167" s="3"/>
      <c r="EUY167" s="5"/>
      <c r="EUZ167" s="5"/>
      <c r="EVA167" s="8"/>
      <c r="EVB167" s="10"/>
      <c r="EVC167" s="68"/>
      <c r="EVD167" s="20"/>
      <c r="EVE167" s="57"/>
      <c r="EVF167" s="21"/>
      <c r="EVG167" s="22"/>
      <c r="EVH167" s="3"/>
      <c r="EVI167" s="5"/>
      <c r="EVJ167" s="5"/>
      <c r="EVK167" s="8"/>
      <c r="EVL167" s="10"/>
      <c r="EVM167" s="68"/>
      <c r="EVN167" s="20"/>
      <c r="EVO167" s="57"/>
      <c r="EVP167" s="21"/>
      <c r="EVQ167" s="22"/>
      <c r="EVR167" s="3"/>
      <c r="EVS167" s="5"/>
      <c r="EVT167" s="5"/>
      <c r="EVU167" s="8"/>
      <c r="EVV167" s="10"/>
      <c r="EVW167" s="68"/>
      <c r="EVX167" s="20"/>
      <c r="EVY167" s="57"/>
      <c r="EVZ167" s="21"/>
      <c r="EWA167" s="22"/>
      <c r="EWB167" s="3"/>
      <c r="EWC167" s="5"/>
      <c r="EWD167" s="5"/>
      <c r="EWE167" s="8"/>
      <c r="EWF167" s="10"/>
      <c r="EWG167" s="68"/>
      <c r="EWH167" s="20"/>
      <c r="EWI167" s="57"/>
      <c r="EWJ167" s="21"/>
      <c r="EWK167" s="22"/>
      <c r="EWL167" s="3"/>
      <c r="EWM167" s="5"/>
      <c r="EWN167" s="5"/>
      <c r="EWO167" s="8"/>
      <c r="EWP167" s="10"/>
      <c r="EWQ167" s="68"/>
      <c r="EWR167" s="20"/>
      <c r="EWS167" s="57"/>
      <c r="EWT167" s="21"/>
      <c r="EWU167" s="22"/>
      <c r="EWV167" s="3"/>
      <c r="EWW167" s="5"/>
      <c r="EWX167" s="5"/>
      <c r="EWY167" s="8"/>
      <c r="EWZ167" s="10"/>
      <c r="EXA167" s="68"/>
      <c r="EXB167" s="20"/>
      <c r="EXC167" s="57"/>
      <c r="EXD167" s="21"/>
      <c r="EXE167" s="22"/>
      <c r="EXF167" s="3"/>
      <c r="EXG167" s="5"/>
      <c r="EXH167" s="5"/>
      <c r="EXI167" s="8"/>
      <c r="EXJ167" s="10"/>
      <c r="EXK167" s="68"/>
      <c r="EXL167" s="20"/>
      <c r="EXM167" s="57"/>
      <c r="EXN167" s="21"/>
      <c r="EXO167" s="22"/>
      <c r="EXP167" s="3"/>
      <c r="EXQ167" s="5"/>
      <c r="EXR167" s="5"/>
      <c r="EXS167" s="8"/>
      <c r="EXT167" s="10"/>
      <c r="EXU167" s="68"/>
      <c r="EXV167" s="20"/>
      <c r="EXW167" s="57"/>
      <c r="EXX167" s="21"/>
      <c r="EXY167" s="22"/>
      <c r="EXZ167" s="3"/>
      <c r="EYA167" s="5"/>
      <c r="EYB167" s="5"/>
      <c r="EYC167" s="8"/>
      <c r="EYD167" s="10"/>
      <c r="EYE167" s="68"/>
      <c r="EYF167" s="20"/>
      <c r="EYG167" s="57"/>
      <c r="EYH167" s="21"/>
      <c r="EYI167" s="22"/>
      <c r="EYJ167" s="3"/>
      <c r="EYK167" s="5"/>
      <c r="EYL167" s="5"/>
      <c r="EYM167" s="8"/>
      <c r="EYN167" s="10"/>
      <c r="EYO167" s="68"/>
      <c r="EYP167" s="20"/>
      <c r="EYQ167" s="57"/>
      <c r="EYR167" s="21"/>
      <c r="EYS167" s="22"/>
      <c r="EYT167" s="3"/>
      <c r="EYU167" s="5"/>
      <c r="EYV167" s="5"/>
      <c r="EYW167" s="8"/>
      <c r="EYX167" s="10"/>
      <c r="EYY167" s="68"/>
      <c r="EYZ167" s="20"/>
      <c r="EZA167" s="57"/>
      <c r="EZB167" s="21"/>
      <c r="EZC167" s="22"/>
      <c r="EZD167" s="3"/>
      <c r="EZE167" s="5"/>
      <c r="EZF167" s="5"/>
      <c r="EZG167" s="8"/>
      <c r="EZH167" s="10"/>
      <c r="EZI167" s="68"/>
      <c r="EZJ167" s="20"/>
      <c r="EZK167" s="57"/>
      <c r="EZL167" s="21"/>
      <c r="EZM167" s="22"/>
      <c r="EZN167" s="3"/>
      <c r="EZO167" s="5"/>
      <c r="EZP167" s="5"/>
      <c r="EZQ167" s="8"/>
      <c r="EZR167" s="10"/>
      <c r="EZS167" s="68"/>
      <c r="EZT167" s="20"/>
      <c r="EZU167" s="57"/>
      <c r="EZV167" s="21"/>
      <c r="EZW167" s="22"/>
      <c r="EZX167" s="3"/>
      <c r="EZY167" s="5"/>
      <c r="EZZ167" s="5"/>
      <c r="FAA167" s="8"/>
      <c r="FAB167" s="10"/>
      <c r="FAC167" s="68"/>
      <c r="FAD167" s="20"/>
      <c r="FAE167" s="57"/>
      <c r="FAF167" s="21"/>
      <c r="FAG167" s="22"/>
      <c r="FAH167" s="3"/>
      <c r="FAI167" s="5"/>
      <c r="FAJ167" s="5"/>
      <c r="FAK167" s="8"/>
      <c r="FAL167" s="10"/>
      <c r="FAM167" s="68"/>
      <c r="FAN167" s="20"/>
      <c r="FAO167" s="57"/>
      <c r="FAP167" s="21"/>
      <c r="FAQ167" s="22"/>
      <c r="FAR167" s="3"/>
      <c r="FAS167" s="5"/>
      <c r="FAT167" s="5"/>
      <c r="FAU167" s="8"/>
      <c r="FAV167" s="10"/>
      <c r="FAW167" s="68"/>
      <c r="FAX167" s="20"/>
      <c r="FAY167" s="57"/>
      <c r="FAZ167" s="21"/>
      <c r="FBA167" s="22"/>
      <c r="FBB167" s="3"/>
      <c r="FBC167" s="5"/>
      <c r="FBD167" s="5"/>
      <c r="FBE167" s="8"/>
      <c r="FBF167" s="10"/>
      <c r="FBG167" s="68"/>
      <c r="FBH167" s="20"/>
      <c r="FBI167" s="57"/>
      <c r="FBJ167" s="21"/>
      <c r="FBK167" s="22"/>
      <c r="FBL167" s="3"/>
      <c r="FBM167" s="5"/>
      <c r="FBN167" s="5"/>
      <c r="FBO167" s="8"/>
      <c r="FBP167" s="10"/>
      <c r="FBQ167" s="68"/>
      <c r="FBR167" s="20"/>
      <c r="FBS167" s="57"/>
      <c r="FBT167" s="21"/>
      <c r="FBU167" s="22"/>
      <c r="FBV167" s="3"/>
      <c r="FBW167" s="5"/>
      <c r="FBX167" s="5"/>
      <c r="FBY167" s="8"/>
      <c r="FBZ167" s="10"/>
      <c r="FCA167" s="68"/>
      <c r="FCB167" s="20"/>
      <c r="FCC167" s="57"/>
      <c r="FCD167" s="21"/>
      <c r="FCE167" s="22"/>
      <c r="FCF167" s="3"/>
      <c r="FCG167" s="5"/>
      <c r="FCH167" s="5"/>
      <c r="FCI167" s="8"/>
      <c r="FCJ167" s="10"/>
      <c r="FCK167" s="68"/>
      <c r="FCL167" s="20"/>
      <c r="FCM167" s="57"/>
      <c r="FCN167" s="21"/>
      <c r="FCO167" s="22"/>
      <c r="FCP167" s="3"/>
      <c r="FCQ167" s="5"/>
      <c r="FCR167" s="5"/>
      <c r="FCS167" s="8"/>
      <c r="FCT167" s="10"/>
      <c r="FCU167" s="68"/>
      <c r="FCV167" s="20"/>
      <c r="FCW167" s="57"/>
      <c r="FCX167" s="21"/>
      <c r="FCY167" s="22"/>
      <c r="FCZ167" s="3"/>
      <c r="FDA167" s="5"/>
      <c r="FDB167" s="5"/>
      <c r="FDC167" s="8"/>
      <c r="FDD167" s="10"/>
      <c r="FDE167" s="68"/>
      <c r="FDF167" s="20"/>
      <c r="FDG167" s="57"/>
      <c r="FDH167" s="21"/>
      <c r="FDI167" s="22"/>
      <c r="FDJ167" s="3"/>
      <c r="FDK167" s="5"/>
      <c r="FDL167" s="5"/>
      <c r="FDM167" s="8"/>
      <c r="FDN167" s="10"/>
      <c r="FDO167" s="68"/>
      <c r="FDP167" s="20"/>
      <c r="FDQ167" s="57"/>
      <c r="FDR167" s="21"/>
      <c r="FDS167" s="22"/>
      <c r="FDT167" s="3"/>
      <c r="FDU167" s="5"/>
      <c r="FDV167" s="5"/>
      <c r="FDW167" s="8"/>
      <c r="FDX167" s="10"/>
      <c r="FDY167" s="68"/>
      <c r="FDZ167" s="20"/>
      <c r="FEA167" s="57"/>
      <c r="FEB167" s="21"/>
      <c r="FEC167" s="22"/>
      <c r="FED167" s="3"/>
      <c r="FEE167" s="5"/>
      <c r="FEF167" s="5"/>
      <c r="FEG167" s="8"/>
      <c r="FEH167" s="10"/>
      <c r="FEI167" s="68"/>
      <c r="FEJ167" s="20"/>
      <c r="FEK167" s="57"/>
      <c r="FEL167" s="21"/>
      <c r="FEM167" s="22"/>
      <c r="FEN167" s="3"/>
      <c r="FEO167" s="5"/>
      <c r="FEP167" s="5"/>
      <c r="FEQ167" s="8"/>
      <c r="FER167" s="10"/>
      <c r="FES167" s="68"/>
      <c r="FET167" s="20"/>
      <c r="FEU167" s="57"/>
      <c r="FEV167" s="21"/>
      <c r="FEW167" s="22"/>
      <c r="FEX167" s="3"/>
      <c r="FEY167" s="5"/>
      <c r="FEZ167" s="5"/>
      <c r="FFA167" s="8"/>
      <c r="FFB167" s="10"/>
      <c r="FFC167" s="68"/>
      <c r="FFD167" s="20"/>
      <c r="FFE167" s="57"/>
      <c r="FFF167" s="21"/>
      <c r="FFG167" s="22"/>
      <c r="FFH167" s="3"/>
      <c r="FFI167" s="5"/>
      <c r="FFJ167" s="5"/>
      <c r="FFK167" s="8"/>
      <c r="FFL167" s="10"/>
      <c r="FFM167" s="68"/>
      <c r="FFN167" s="20"/>
      <c r="FFO167" s="57"/>
      <c r="FFP167" s="21"/>
      <c r="FFQ167" s="22"/>
      <c r="FFR167" s="3"/>
      <c r="FFS167" s="5"/>
      <c r="FFT167" s="5"/>
      <c r="FFU167" s="8"/>
      <c r="FFV167" s="10"/>
      <c r="FFW167" s="68"/>
      <c r="FFX167" s="20"/>
      <c r="FFY167" s="57"/>
      <c r="FFZ167" s="21"/>
      <c r="FGA167" s="22"/>
      <c r="FGB167" s="3"/>
      <c r="FGC167" s="5"/>
      <c r="FGD167" s="5"/>
      <c r="FGE167" s="8"/>
      <c r="FGF167" s="10"/>
      <c r="FGG167" s="68"/>
      <c r="FGH167" s="20"/>
      <c r="FGI167" s="57"/>
      <c r="FGJ167" s="21"/>
      <c r="FGK167" s="22"/>
      <c r="FGL167" s="3"/>
      <c r="FGM167" s="5"/>
      <c r="FGN167" s="5"/>
      <c r="FGO167" s="8"/>
      <c r="FGP167" s="10"/>
      <c r="FGQ167" s="68"/>
      <c r="FGR167" s="20"/>
      <c r="FGS167" s="57"/>
      <c r="FGT167" s="21"/>
      <c r="FGU167" s="22"/>
      <c r="FGV167" s="3"/>
      <c r="FGW167" s="5"/>
      <c r="FGX167" s="5"/>
      <c r="FGY167" s="8"/>
      <c r="FGZ167" s="10"/>
      <c r="FHA167" s="68"/>
      <c r="FHB167" s="20"/>
      <c r="FHC167" s="57"/>
      <c r="FHD167" s="21"/>
      <c r="FHE167" s="22"/>
      <c r="FHF167" s="3"/>
      <c r="FHG167" s="5"/>
      <c r="FHH167" s="5"/>
      <c r="FHI167" s="8"/>
      <c r="FHJ167" s="10"/>
      <c r="FHK167" s="68"/>
      <c r="FHL167" s="20"/>
      <c r="FHM167" s="57"/>
      <c r="FHN167" s="21"/>
      <c r="FHO167" s="22"/>
      <c r="FHP167" s="3"/>
      <c r="FHQ167" s="5"/>
      <c r="FHR167" s="5"/>
      <c r="FHS167" s="8"/>
      <c r="FHT167" s="10"/>
      <c r="FHU167" s="68"/>
      <c r="FHV167" s="20"/>
      <c r="FHW167" s="57"/>
      <c r="FHX167" s="21"/>
      <c r="FHY167" s="22"/>
      <c r="FHZ167" s="3"/>
      <c r="FIA167" s="5"/>
      <c r="FIB167" s="5"/>
      <c r="FIC167" s="8"/>
      <c r="FID167" s="10"/>
      <c r="FIE167" s="68"/>
      <c r="FIF167" s="20"/>
      <c r="FIG167" s="57"/>
      <c r="FIH167" s="21"/>
      <c r="FII167" s="22"/>
      <c r="FIJ167" s="3"/>
      <c r="FIK167" s="5"/>
      <c r="FIL167" s="5"/>
      <c r="FIM167" s="8"/>
      <c r="FIN167" s="10"/>
      <c r="FIO167" s="68"/>
      <c r="FIP167" s="20"/>
      <c r="FIQ167" s="57"/>
      <c r="FIR167" s="21"/>
      <c r="FIS167" s="22"/>
      <c r="FIT167" s="3"/>
      <c r="FIU167" s="5"/>
      <c r="FIV167" s="5"/>
      <c r="FIW167" s="8"/>
      <c r="FIX167" s="10"/>
      <c r="FIY167" s="68"/>
      <c r="FIZ167" s="20"/>
      <c r="FJA167" s="57"/>
      <c r="FJB167" s="21"/>
      <c r="FJC167" s="22"/>
      <c r="FJD167" s="3"/>
      <c r="FJE167" s="5"/>
      <c r="FJF167" s="5"/>
      <c r="FJG167" s="8"/>
      <c r="FJH167" s="10"/>
      <c r="FJI167" s="68"/>
      <c r="FJJ167" s="20"/>
      <c r="FJK167" s="57"/>
      <c r="FJL167" s="21"/>
      <c r="FJM167" s="22"/>
      <c r="FJN167" s="3"/>
      <c r="FJO167" s="5"/>
      <c r="FJP167" s="5"/>
      <c r="FJQ167" s="8"/>
      <c r="FJR167" s="10"/>
      <c r="FJS167" s="68"/>
      <c r="FJT167" s="20"/>
      <c r="FJU167" s="57"/>
      <c r="FJV167" s="21"/>
      <c r="FJW167" s="22"/>
      <c r="FJX167" s="3"/>
      <c r="FJY167" s="5"/>
      <c r="FJZ167" s="5"/>
      <c r="FKA167" s="8"/>
      <c r="FKB167" s="10"/>
      <c r="FKC167" s="68"/>
      <c r="FKD167" s="20"/>
      <c r="FKE167" s="57"/>
      <c r="FKF167" s="21"/>
      <c r="FKG167" s="22"/>
      <c r="FKH167" s="3"/>
      <c r="FKI167" s="5"/>
      <c r="FKJ167" s="5"/>
      <c r="FKK167" s="8"/>
      <c r="FKL167" s="10"/>
      <c r="FKM167" s="68"/>
      <c r="FKN167" s="20"/>
      <c r="FKO167" s="57"/>
      <c r="FKP167" s="21"/>
      <c r="FKQ167" s="22"/>
      <c r="FKR167" s="3"/>
      <c r="FKS167" s="5"/>
      <c r="FKT167" s="5"/>
      <c r="FKU167" s="8"/>
      <c r="FKV167" s="10"/>
      <c r="FKW167" s="68"/>
      <c r="FKX167" s="20"/>
      <c r="FKY167" s="57"/>
      <c r="FKZ167" s="21"/>
      <c r="FLA167" s="22"/>
      <c r="FLB167" s="3"/>
      <c r="FLC167" s="5"/>
      <c r="FLD167" s="5"/>
      <c r="FLE167" s="8"/>
      <c r="FLF167" s="10"/>
      <c r="FLG167" s="68"/>
      <c r="FLH167" s="20"/>
      <c r="FLI167" s="57"/>
      <c r="FLJ167" s="21"/>
      <c r="FLK167" s="22"/>
      <c r="FLL167" s="3"/>
      <c r="FLM167" s="5"/>
      <c r="FLN167" s="5"/>
      <c r="FLO167" s="8"/>
      <c r="FLP167" s="10"/>
      <c r="FLQ167" s="68"/>
      <c r="FLR167" s="20"/>
      <c r="FLS167" s="57"/>
      <c r="FLT167" s="21"/>
      <c r="FLU167" s="22"/>
      <c r="FLV167" s="3"/>
      <c r="FLW167" s="5"/>
      <c r="FLX167" s="5"/>
      <c r="FLY167" s="8"/>
      <c r="FLZ167" s="10"/>
      <c r="FMA167" s="68"/>
      <c r="FMB167" s="20"/>
      <c r="FMC167" s="57"/>
      <c r="FMD167" s="21"/>
      <c r="FME167" s="22"/>
      <c r="FMF167" s="3"/>
      <c r="FMG167" s="5"/>
      <c r="FMH167" s="5"/>
      <c r="FMI167" s="8"/>
      <c r="FMJ167" s="10"/>
      <c r="FMK167" s="68"/>
      <c r="FML167" s="20"/>
      <c r="FMM167" s="57"/>
      <c r="FMN167" s="21"/>
      <c r="FMO167" s="22"/>
      <c r="FMP167" s="3"/>
      <c r="FMQ167" s="5"/>
      <c r="FMR167" s="5"/>
      <c r="FMS167" s="8"/>
      <c r="FMT167" s="10"/>
      <c r="FMU167" s="68"/>
      <c r="FMV167" s="20"/>
      <c r="FMW167" s="57"/>
      <c r="FMX167" s="21"/>
      <c r="FMY167" s="22"/>
      <c r="FMZ167" s="3"/>
      <c r="FNA167" s="5"/>
      <c r="FNB167" s="5"/>
      <c r="FNC167" s="8"/>
      <c r="FND167" s="10"/>
      <c r="FNE167" s="68"/>
      <c r="FNF167" s="20"/>
      <c r="FNG167" s="57"/>
      <c r="FNH167" s="21"/>
      <c r="FNI167" s="22"/>
      <c r="FNJ167" s="3"/>
      <c r="FNK167" s="5"/>
      <c r="FNL167" s="5"/>
      <c r="FNM167" s="8"/>
      <c r="FNN167" s="10"/>
      <c r="FNO167" s="68"/>
      <c r="FNP167" s="20"/>
      <c r="FNQ167" s="57"/>
      <c r="FNR167" s="21"/>
      <c r="FNS167" s="22"/>
      <c r="FNT167" s="3"/>
      <c r="FNU167" s="5"/>
      <c r="FNV167" s="5"/>
      <c r="FNW167" s="8"/>
      <c r="FNX167" s="10"/>
      <c r="FNY167" s="68"/>
      <c r="FNZ167" s="20"/>
      <c r="FOA167" s="57"/>
      <c r="FOB167" s="21"/>
      <c r="FOC167" s="22"/>
      <c r="FOD167" s="3"/>
      <c r="FOE167" s="5"/>
      <c r="FOF167" s="5"/>
      <c r="FOG167" s="8"/>
      <c r="FOH167" s="10"/>
      <c r="FOI167" s="68"/>
      <c r="FOJ167" s="20"/>
      <c r="FOK167" s="57"/>
      <c r="FOL167" s="21"/>
      <c r="FOM167" s="22"/>
      <c r="FON167" s="3"/>
      <c r="FOO167" s="5"/>
      <c r="FOP167" s="5"/>
      <c r="FOQ167" s="8"/>
      <c r="FOR167" s="10"/>
      <c r="FOS167" s="68"/>
      <c r="FOT167" s="20"/>
      <c r="FOU167" s="57"/>
      <c r="FOV167" s="21"/>
      <c r="FOW167" s="22"/>
      <c r="FOX167" s="3"/>
      <c r="FOY167" s="5"/>
      <c r="FOZ167" s="5"/>
      <c r="FPA167" s="8"/>
      <c r="FPB167" s="10"/>
      <c r="FPC167" s="68"/>
      <c r="FPD167" s="20"/>
      <c r="FPE167" s="57"/>
      <c r="FPF167" s="21"/>
      <c r="FPG167" s="22"/>
      <c r="FPH167" s="3"/>
      <c r="FPI167" s="5"/>
      <c r="FPJ167" s="5"/>
      <c r="FPK167" s="8"/>
      <c r="FPL167" s="10"/>
      <c r="FPM167" s="68"/>
      <c r="FPN167" s="20"/>
      <c r="FPO167" s="57"/>
      <c r="FPP167" s="21"/>
      <c r="FPQ167" s="22"/>
      <c r="FPR167" s="3"/>
      <c r="FPS167" s="5"/>
      <c r="FPT167" s="5"/>
      <c r="FPU167" s="8"/>
      <c r="FPV167" s="10"/>
      <c r="FPW167" s="68"/>
      <c r="FPX167" s="20"/>
      <c r="FPY167" s="57"/>
      <c r="FPZ167" s="21"/>
      <c r="FQA167" s="22"/>
      <c r="FQB167" s="3"/>
      <c r="FQC167" s="5"/>
      <c r="FQD167" s="5"/>
      <c r="FQE167" s="8"/>
      <c r="FQF167" s="10"/>
      <c r="FQG167" s="68"/>
      <c r="FQH167" s="20"/>
      <c r="FQI167" s="57"/>
      <c r="FQJ167" s="21"/>
      <c r="FQK167" s="22"/>
      <c r="FQL167" s="3"/>
      <c r="FQM167" s="5"/>
      <c r="FQN167" s="5"/>
      <c r="FQO167" s="8"/>
      <c r="FQP167" s="10"/>
      <c r="FQQ167" s="68"/>
      <c r="FQR167" s="20"/>
      <c r="FQS167" s="57"/>
      <c r="FQT167" s="21"/>
      <c r="FQU167" s="22"/>
      <c r="FQV167" s="3"/>
      <c r="FQW167" s="5"/>
      <c r="FQX167" s="5"/>
      <c r="FQY167" s="8"/>
      <c r="FQZ167" s="10"/>
      <c r="FRA167" s="68"/>
      <c r="FRB167" s="20"/>
      <c r="FRC167" s="57"/>
      <c r="FRD167" s="21"/>
      <c r="FRE167" s="22"/>
      <c r="FRF167" s="3"/>
      <c r="FRG167" s="5"/>
      <c r="FRH167" s="5"/>
      <c r="FRI167" s="8"/>
      <c r="FRJ167" s="10"/>
      <c r="FRK167" s="68"/>
      <c r="FRL167" s="20"/>
      <c r="FRM167" s="57"/>
      <c r="FRN167" s="21"/>
      <c r="FRO167" s="22"/>
      <c r="FRP167" s="3"/>
      <c r="FRQ167" s="5"/>
      <c r="FRR167" s="5"/>
      <c r="FRS167" s="8"/>
      <c r="FRT167" s="10"/>
      <c r="FRU167" s="68"/>
      <c r="FRV167" s="20"/>
      <c r="FRW167" s="57"/>
      <c r="FRX167" s="21"/>
      <c r="FRY167" s="22"/>
      <c r="FRZ167" s="3"/>
      <c r="FSA167" s="5"/>
      <c r="FSB167" s="5"/>
      <c r="FSC167" s="8"/>
      <c r="FSD167" s="10"/>
      <c r="FSE167" s="68"/>
      <c r="FSF167" s="20"/>
      <c r="FSG167" s="57"/>
      <c r="FSH167" s="21"/>
      <c r="FSI167" s="22"/>
      <c r="FSJ167" s="3"/>
      <c r="FSK167" s="5"/>
      <c r="FSL167" s="5"/>
      <c r="FSM167" s="8"/>
      <c r="FSN167" s="10"/>
      <c r="FSO167" s="68"/>
      <c r="FSP167" s="20"/>
      <c r="FSQ167" s="57"/>
      <c r="FSR167" s="21"/>
      <c r="FSS167" s="22"/>
      <c r="FST167" s="3"/>
      <c r="FSU167" s="5"/>
      <c r="FSV167" s="5"/>
      <c r="FSW167" s="8"/>
      <c r="FSX167" s="10"/>
      <c r="FSY167" s="68"/>
      <c r="FSZ167" s="20"/>
      <c r="FTA167" s="57"/>
      <c r="FTB167" s="21"/>
      <c r="FTC167" s="22"/>
      <c r="FTD167" s="3"/>
      <c r="FTE167" s="5"/>
      <c r="FTF167" s="5"/>
      <c r="FTG167" s="8"/>
      <c r="FTH167" s="10"/>
      <c r="FTI167" s="68"/>
      <c r="FTJ167" s="20"/>
      <c r="FTK167" s="57"/>
      <c r="FTL167" s="21"/>
      <c r="FTM167" s="22"/>
      <c r="FTN167" s="3"/>
      <c r="FTO167" s="5"/>
      <c r="FTP167" s="5"/>
      <c r="FTQ167" s="8"/>
      <c r="FTR167" s="10"/>
      <c r="FTS167" s="68"/>
      <c r="FTT167" s="20"/>
      <c r="FTU167" s="57"/>
      <c r="FTV167" s="21"/>
      <c r="FTW167" s="22"/>
      <c r="FTX167" s="3"/>
      <c r="FTY167" s="5"/>
      <c r="FTZ167" s="5"/>
      <c r="FUA167" s="8"/>
      <c r="FUB167" s="10"/>
      <c r="FUC167" s="68"/>
      <c r="FUD167" s="20"/>
      <c r="FUE167" s="57"/>
      <c r="FUF167" s="21"/>
      <c r="FUG167" s="22"/>
      <c r="FUH167" s="3"/>
      <c r="FUI167" s="5"/>
      <c r="FUJ167" s="5"/>
      <c r="FUK167" s="8"/>
      <c r="FUL167" s="10"/>
      <c r="FUM167" s="68"/>
      <c r="FUN167" s="20"/>
      <c r="FUO167" s="57"/>
      <c r="FUP167" s="21"/>
      <c r="FUQ167" s="22"/>
      <c r="FUR167" s="3"/>
      <c r="FUS167" s="5"/>
      <c r="FUT167" s="5"/>
      <c r="FUU167" s="8"/>
      <c r="FUV167" s="10"/>
      <c r="FUW167" s="68"/>
      <c r="FUX167" s="20"/>
      <c r="FUY167" s="57"/>
      <c r="FUZ167" s="21"/>
      <c r="FVA167" s="22"/>
      <c r="FVB167" s="3"/>
      <c r="FVC167" s="5"/>
      <c r="FVD167" s="5"/>
      <c r="FVE167" s="8"/>
      <c r="FVF167" s="10"/>
      <c r="FVG167" s="68"/>
      <c r="FVH167" s="20"/>
      <c r="FVI167" s="57"/>
      <c r="FVJ167" s="21"/>
      <c r="FVK167" s="22"/>
      <c r="FVL167" s="3"/>
      <c r="FVM167" s="5"/>
      <c r="FVN167" s="5"/>
      <c r="FVO167" s="8"/>
      <c r="FVP167" s="10"/>
      <c r="FVQ167" s="68"/>
      <c r="FVR167" s="20"/>
      <c r="FVS167" s="57"/>
      <c r="FVT167" s="21"/>
      <c r="FVU167" s="22"/>
      <c r="FVV167" s="3"/>
      <c r="FVW167" s="5"/>
      <c r="FVX167" s="5"/>
      <c r="FVY167" s="8"/>
      <c r="FVZ167" s="10"/>
      <c r="FWA167" s="68"/>
      <c r="FWB167" s="20"/>
      <c r="FWC167" s="57"/>
      <c r="FWD167" s="21"/>
      <c r="FWE167" s="22"/>
      <c r="FWF167" s="3"/>
      <c r="FWG167" s="5"/>
      <c r="FWH167" s="5"/>
      <c r="FWI167" s="8"/>
      <c r="FWJ167" s="10"/>
      <c r="FWK167" s="68"/>
      <c r="FWL167" s="20"/>
      <c r="FWM167" s="57"/>
      <c r="FWN167" s="21"/>
      <c r="FWO167" s="22"/>
      <c r="FWP167" s="3"/>
      <c r="FWQ167" s="5"/>
      <c r="FWR167" s="5"/>
      <c r="FWS167" s="8"/>
      <c r="FWT167" s="10"/>
      <c r="FWU167" s="68"/>
      <c r="FWV167" s="20"/>
      <c r="FWW167" s="57"/>
      <c r="FWX167" s="21"/>
      <c r="FWY167" s="22"/>
      <c r="FWZ167" s="3"/>
      <c r="FXA167" s="5"/>
      <c r="FXB167" s="5"/>
      <c r="FXC167" s="8"/>
      <c r="FXD167" s="10"/>
      <c r="FXE167" s="68"/>
      <c r="FXF167" s="20"/>
      <c r="FXG167" s="57"/>
      <c r="FXH167" s="21"/>
      <c r="FXI167" s="22"/>
      <c r="FXJ167" s="3"/>
      <c r="FXK167" s="5"/>
      <c r="FXL167" s="5"/>
      <c r="FXM167" s="8"/>
      <c r="FXN167" s="10"/>
      <c r="FXO167" s="68"/>
      <c r="FXP167" s="20"/>
      <c r="FXQ167" s="57"/>
      <c r="FXR167" s="21"/>
      <c r="FXS167" s="22"/>
      <c r="FXT167" s="3"/>
      <c r="FXU167" s="5"/>
      <c r="FXV167" s="5"/>
      <c r="FXW167" s="8"/>
      <c r="FXX167" s="10"/>
      <c r="FXY167" s="68"/>
      <c r="FXZ167" s="20"/>
      <c r="FYA167" s="57"/>
      <c r="FYB167" s="21"/>
      <c r="FYC167" s="22"/>
      <c r="FYD167" s="3"/>
      <c r="FYE167" s="5"/>
      <c r="FYF167" s="5"/>
      <c r="FYG167" s="8"/>
      <c r="FYH167" s="10"/>
      <c r="FYI167" s="68"/>
      <c r="FYJ167" s="20"/>
      <c r="FYK167" s="57"/>
      <c r="FYL167" s="21"/>
      <c r="FYM167" s="22"/>
      <c r="FYN167" s="3"/>
      <c r="FYO167" s="5"/>
      <c r="FYP167" s="5"/>
      <c r="FYQ167" s="8"/>
      <c r="FYR167" s="10"/>
      <c r="FYS167" s="68"/>
      <c r="FYT167" s="20"/>
      <c r="FYU167" s="57"/>
      <c r="FYV167" s="21"/>
      <c r="FYW167" s="22"/>
      <c r="FYX167" s="3"/>
      <c r="FYY167" s="5"/>
      <c r="FYZ167" s="5"/>
      <c r="FZA167" s="8"/>
      <c r="FZB167" s="10"/>
      <c r="FZC167" s="68"/>
      <c r="FZD167" s="20"/>
      <c r="FZE167" s="57"/>
      <c r="FZF167" s="21"/>
      <c r="FZG167" s="22"/>
      <c r="FZH167" s="3"/>
      <c r="FZI167" s="5"/>
      <c r="FZJ167" s="5"/>
      <c r="FZK167" s="8"/>
      <c r="FZL167" s="10"/>
      <c r="FZM167" s="68"/>
      <c r="FZN167" s="20"/>
      <c r="FZO167" s="57"/>
      <c r="FZP167" s="21"/>
      <c r="FZQ167" s="22"/>
      <c r="FZR167" s="3"/>
      <c r="FZS167" s="5"/>
      <c r="FZT167" s="5"/>
      <c r="FZU167" s="8"/>
      <c r="FZV167" s="10"/>
      <c r="FZW167" s="68"/>
      <c r="FZX167" s="20"/>
      <c r="FZY167" s="57"/>
      <c r="FZZ167" s="21"/>
      <c r="GAA167" s="22"/>
      <c r="GAB167" s="3"/>
      <c r="GAC167" s="5"/>
      <c r="GAD167" s="5"/>
      <c r="GAE167" s="8"/>
      <c r="GAF167" s="10"/>
      <c r="GAG167" s="68"/>
      <c r="GAH167" s="20"/>
      <c r="GAI167" s="57"/>
      <c r="GAJ167" s="21"/>
      <c r="GAK167" s="22"/>
      <c r="GAL167" s="3"/>
      <c r="GAM167" s="5"/>
      <c r="GAN167" s="5"/>
      <c r="GAO167" s="8"/>
      <c r="GAP167" s="10"/>
      <c r="GAQ167" s="68"/>
      <c r="GAR167" s="20"/>
      <c r="GAS167" s="57"/>
      <c r="GAT167" s="21"/>
      <c r="GAU167" s="22"/>
      <c r="GAV167" s="3"/>
      <c r="GAW167" s="5"/>
      <c r="GAX167" s="5"/>
      <c r="GAY167" s="8"/>
      <c r="GAZ167" s="10"/>
      <c r="GBA167" s="68"/>
      <c r="GBB167" s="20"/>
      <c r="GBC167" s="57"/>
      <c r="GBD167" s="21"/>
      <c r="GBE167" s="22"/>
      <c r="GBF167" s="3"/>
      <c r="GBG167" s="5"/>
      <c r="GBH167" s="5"/>
      <c r="GBI167" s="8"/>
      <c r="GBJ167" s="10"/>
      <c r="GBK167" s="68"/>
      <c r="GBL167" s="20"/>
      <c r="GBM167" s="57"/>
      <c r="GBN167" s="21"/>
      <c r="GBO167" s="22"/>
      <c r="GBP167" s="3"/>
      <c r="GBQ167" s="5"/>
      <c r="GBR167" s="5"/>
      <c r="GBS167" s="8"/>
      <c r="GBT167" s="10"/>
      <c r="GBU167" s="68"/>
      <c r="GBV167" s="20"/>
      <c r="GBW167" s="57"/>
      <c r="GBX167" s="21"/>
      <c r="GBY167" s="22"/>
      <c r="GBZ167" s="3"/>
      <c r="GCA167" s="5"/>
      <c r="GCB167" s="5"/>
      <c r="GCC167" s="8"/>
      <c r="GCD167" s="10"/>
      <c r="GCE167" s="68"/>
      <c r="GCF167" s="20"/>
      <c r="GCG167" s="57"/>
      <c r="GCH167" s="21"/>
      <c r="GCI167" s="22"/>
      <c r="GCJ167" s="3"/>
      <c r="GCK167" s="5"/>
      <c r="GCL167" s="5"/>
      <c r="GCM167" s="8"/>
      <c r="GCN167" s="10"/>
      <c r="GCO167" s="68"/>
      <c r="GCP167" s="20"/>
      <c r="GCQ167" s="57"/>
      <c r="GCR167" s="21"/>
      <c r="GCS167" s="22"/>
      <c r="GCT167" s="3"/>
      <c r="GCU167" s="5"/>
      <c r="GCV167" s="5"/>
      <c r="GCW167" s="8"/>
      <c r="GCX167" s="10"/>
      <c r="GCY167" s="68"/>
      <c r="GCZ167" s="20"/>
      <c r="GDA167" s="57"/>
      <c r="GDB167" s="21"/>
      <c r="GDC167" s="22"/>
      <c r="GDD167" s="3"/>
      <c r="GDE167" s="5"/>
      <c r="GDF167" s="5"/>
      <c r="GDG167" s="8"/>
      <c r="GDH167" s="10"/>
      <c r="GDI167" s="68"/>
      <c r="GDJ167" s="20"/>
      <c r="GDK167" s="57"/>
      <c r="GDL167" s="21"/>
      <c r="GDM167" s="22"/>
      <c r="GDN167" s="3"/>
      <c r="GDO167" s="5"/>
      <c r="GDP167" s="5"/>
      <c r="GDQ167" s="8"/>
      <c r="GDR167" s="10"/>
      <c r="GDS167" s="68"/>
      <c r="GDT167" s="20"/>
      <c r="GDU167" s="57"/>
      <c r="GDV167" s="21"/>
      <c r="GDW167" s="22"/>
      <c r="GDX167" s="3"/>
      <c r="GDY167" s="5"/>
      <c r="GDZ167" s="5"/>
      <c r="GEA167" s="8"/>
      <c r="GEB167" s="10"/>
      <c r="GEC167" s="68"/>
      <c r="GED167" s="20"/>
      <c r="GEE167" s="57"/>
      <c r="GEF167" s="21"/>
      <c r="GEG167" s="22"/>
      <c r="GEH167" s="3"/>
      <c r="GEI167" s="5"/>
      <c r="GEJ167" s="5"/>
      <c r="GEK167" s="8"/>
      <c r="GEL167" s="10"/>
      <c r="GEM167" s="68"/>
      <c r="GEN167" s="20"/>
      <c r="GEO167" s="57"/>
      <c r="GEP167" s="21"/>
      <c r="GEQ167" s="22"/>
      <c r="GER167" s="3"/>
      <c r="GES167" s="5"/>
      <c r="GET167" s="5"/>
      <c r="GEU167" s="8"/>
      <c r="GEV167" s="10"/>
      <c r="GEW167" s="68"/>
      <c r="GEX167" s="20"/>
      <c r="GEY167" s="57"/>
      <c r="GEZ167" s="21"/>
      <c r="GFA167" s="22"/>
      <c r="GFB167" s="3"/>
      <c r="GFC167" s="5"/>
      <c r="GFD167" s="5"/>
      <c r="GFE167" s="8"/>
      <c r="GFF167" s="10"/>
      <c r="GFG167" s="68"/>
      <c r="GFH167" s="20"/>
      <c r="GFI167" s="57"/>
      <c r="GFJ167" s="21"/>
      <c r="GFK167" s="22"/>
      <c r="GFL167" s="3"/>
      <c r="GFM167" s="5"/>
      <c r="GFN167" s="5"/>
      <c r="GFO167" s="8"/>
      <c r="GFP167" s="10"/>
      <c r="GFQ167" s="68"/>
      <c r="GFR167" s="20"/>
      <c r="GFS167" s="57"/>
      <c r="GFT167" s="21"/>
      <c r="GFU167" s="22"/>
      <c r="GFV167" s="3"/>
      <c r="GFW167" s="5"/>
      <c r="GFX167" s="5"/>
      <c r="GFY167" s="8"/>
      <c r="GFZ167" s="10"/>
      <c r="GGA167" s="68"/>
      <c r="GGB167" s="20"/>
      <c r="GGC167" s="57"/>
      <c r="GGD167" s="21"/>
      <c r="GGE167" s="22"/>
      <c r="GGF167" s="3"/>
      <c r="GGG167" s="5"/>
      <c r="GGH167" s="5"/>
      <c r="GGI167" s="8"/>
      <c r="GGJ167" s="10"/>
      <c r="GGK167" s="68"/>
      <c r="GGL167" s="20"/>
      <c r="GGM167" s="57"/>
      <c r="GGN167" s="21"/>
      <c r="GGO167" s="22"/>
      <c r="GGP167" s="3"/>
      <c r="GGQ167" s="5"/>
      <c r="GGR167" s="5"/>
      <c r="GGS167" s="8"/>
      <c r="GGT167" s="10"/>
      <c r="GGU167" s="68"/>
      <c r="GGV167" s="20"/>
      <c r="GGW167" s="57"/>
      <c r="GGX167" s="21"/>
      <c r="GGY167" s="22"/>
      <c r="GGZ167" s="3"/>
      <c r="GHA167" s="5"/>
      <c r="GHB167" s="5"/>
      <c r="GHC167" s="8"/>
      <c r="GHD167" s="10"/>
      <c r="GHE167" s="68"/>
      <c r="GHF167" s="20"/>
      <c r="GHG167" s="57"/>
      <c r="GHH167" s="21"/>
      <c r="GHI167" s="22"/>
      <c r="GHJ167" s="3"/>
      <c r="GHK167" s="5"/>
      <c r="GHL167" s="5"/>
      <c r="GHM167" s="8"/>
      <c r="GHN167" s="10"/>
      <c r="GHO167" s="68"/>
      <c r="GHP167" s="20"/>
      <c r="GHQ167" s="57"/>
      <c r="GHR167" s="21"/>
      <c r="GHS167" s="22"/>
      <c r="GHT167" s="3"/>
      <c r="GHU167" s="5"/>
      <c r="GHV167" s="5"/>
      <c r="GHW167" s="8"/>
      <c r="GHX167" s="10"/>
      <c r="GHY167" s="68"/>
      <c r="GHZ167" s="20"/>
      <c r="GIA167" s="57"/>
      <c r="GIB167" s="21"/>
      <c r="GIC167" s="22"/>
      <c r="GID167" s="3"/>
      <c r="GIE167" s="5"/>
      <c r="GIF167" s="5"/>
      <c r="GIG167" s="8"/>
      <c r="GIH167" s="10"/>
      <c r="GII167" s="68"/>
      <c r="GIJ167" s="20"/>
      <c r="GIK167" s="57"/>
      <c r="GIL167" s="21"/>
      <c r="GIM167" s="22"/>
      <c r="GIN167" s="3"/>
      <c r="GIO167" s="5"/>
      <c r="GIP167" s="5"/>
      <c r="GIQ167" s="8"/>
      <c r="GIR167" s="10"/>
      <c r="GIS167" s="68"/>
      <c r="GIT167" s="20"/>
      <c r="GIU167" s="57"/>
      <c r="GIV167" s="21"/>
      <c r="GIW167" s="22"/>
      <c r="GIX167" s="3"/>
      <c r="GIY167" s="5"/>
      <c r="GIZ167" s="5"/>
      <c r="GJA167" s="8"/>
      <c r="GJB167" s="10"/>
      <c r="GJC167" s="68"/>
      <c r="GJD167" s="20"/>
      <c r="GJE167" s="57"/>
      <c r="GJF167" s="21"/>
      <c r="GJG167" s="22"/>
      <c r="GJH167" s="3"/>
      <c r="GJI167" s="5"/>
      <c r="GJJ167" s="5"/>
      <c r="GJK167" s="8"/>
      <c r="GJL167" s="10"/>
      <c r="GJM167" s="68"/>
      <c r="GJN167" s="20"/>
      <c r="GJO167" s="57"/>
      <c r="GJP167" s="21"/>
      <c r="GJQ167" s="22"/>
      <c r="GJR167" s="3"/>
      <c r="GJS167" s="5"/>
      <c r="GJT167" s="5"/>
      <c r="GJU167" s="8"/>
      <c r="GJV167" s="10"/>
      <c r="GJW167" s="68"/>
      <c r="GJX167" s="20"/>
      <c r="GJY167" s="57"/>
      <c r="GJZ167" s="21"/>
      <c r="GKA167" s="22"/>
      <c r="GKB167" s="3"/>
      <c r="GKC167" s="5"/>
      <c r="GKD167" s="5"/>
      <c r="GKE167" s="8"/>
      <c r="GKF167" s="10"/>
      <c r="GKG167" s="68"/>
      <c r="GKH167" s="20"/>
      <c r="GKI167" s="57"/>
      <c r="GKJ167" s="21"/>
      <c r="GKK167" s="22"/>
      <c r="GKL167" s="3"/>
      <c r="GKM167" s="5"/>
      <c r="GKN167" s="5"/>
      <c r="GKO167" s="8"/>
      <c r="GKP167" s="10"/>
      <c r="GKQ167" s="68"/>
      <c r="GKR167" s="20"/>
      <c r="GKS167" s="57"/>
      <c r="GKT167" s="21"/>
      <c r="GKU167" s="22"/>
      <c r="GKV167" s="3"/>
      <c r="GKW167" s="5"/>
      <c r="GKX167" s="5"/>
      <c r="GKY167" s="8"/>
      <c r="GKZ167" s="10"/>
      <c r="GLA167" s="68"/>
      <c r="GLB167" s="20"/>
      <c r="GLC167" s="57"/>
      <c r="GLD167" s="21"/>
      <c r="GLE167" s="22"/>
      <c r="GLF167" s="3"/>
      <c r="GLG167" s="5"/>
      <c r="GLH167" s="5"/>
      <c r="GLI167" s="8"/>
      <c r="GLJ167" s="10"/>
      <c r="GLK167" s="68"/>
      <c r="GLL167" s="20"/>
      <c r="GLM167" s="57"/>
      <c r="GLN167" s="21"/>
      <c r="GLO167" s="22"/>
      <c r="GLP167" s="3"/>
      <c r="GLQ167" s="5"/>
      <c r="GLR167" s="5"/>
      <c r="GLS167" s="8"/>
      <c r="GLT167" s="10"/>
      <c r="GLU167" s="68"/>
      <c r="GLV167" s="20"/>
      <c r="GLW167" s="57"/>
      <c r="GLX167" s="21"/>
      <c r="GLY167" s="22"/>
      <c r="GLZ167" s="3"/>
      <c r="GMA167" s="5"/>
      <c r="GMB167" s="5"/>
      <c r="GMC167" s="8"/>
      <c r="GMD167" s="10"/>
      <c r="GME167" s="68"/>
      <c r="GMF167" s="20"/>
      <c r="GMG167" s="57"/>
      <c r="GMH167" s="21"/>
      <c r="GMI167" s="22"/>
      <c r="GMJ167" s="3"/>
      <c r="GMK167" s="5"/>
      <c r="GML167" s="5"/>
      <c r="GMM167" s="8"/>
      <c r="GMN167" s="10"/>
      <c r="GMO167" s="68"/>
      <c r="GMP167" s="20"/>
      <c r="GMQ167" s="57"/>
      <c r="GMR167" s="21"/>
      <c r="GMS167" s="22"/>
      <c r="GMT167" s="3"/>
      <c r="GMU167" s="5"/>
      <c r="GMV167" s="5"/>
      <c r="GMW167" s="8"/>
      <c r="GMX167" s="10"/>
      <c r="GMY167" s="68"/>
      <c r="GMZ167" s="20"/>
      <c r="GNA167" s="57"/>
      <c r="GNB167" s="21"/>
      <c r="GNC167" s="22"/>
      <c r="GND167" s="3"/>
      <c r="GNE167" s="5"/>
      <c r="GNF167" s="5"/>
      <c r="GNG167" s="8"/>
      <c r="GNH167" s="10"/>
      <c r="GNI167" s="68"/>
      <c r="GNJ167" s="20"/>
      <c r="GNK167" s="57"/>
      <c r="GNL167" s="21"/>
      <c r="GNM167" s="22"/>
      <c r="GNN167" s="3"/>
      <c r="GNO167" s="5"/>
      <c r="GNP167" s="5"/>
      <c r="GNQ167" s="8"/>
      <c r="GNR167" s="10"/>
      <c r="GNS167" s="68"/>
      <c r="GNT167" s="20"/>
      <c r="GNU167" s="57"/>
      <c r="GNV167" s="21"/>
      <c r="GNW167" s="22"/>
      <c r="GNX167" s="3"/>
      <c r="GNY167" s="5"/>
      <c r="GNZ167" s="5"/>
      <c r="GOA167" s="8"/>
      <c r="GOB167" s="10"/>
      <c r="GOC167" s="68"/>
      <c r="GOD167" s="20"/>
      <c r="GOE167" s="57"/>
      <c r="GOF167" s="21"/>
      <c r="GOG167" s="22"/>
      <c r="GOH167" s="3"/>
      <c r="GOI167" s="5"/>
      <c r="GOJ167" s="5"/>
      <c r="GOK167" s="8"/>
      <c r="GOL167" s="10"/>
      <c r="GOM167" s="68"/>
      <c r="GON167" s="20"/>
      <c r="GOO167" s="57"/>
      <c r="GOP167" s="21"/>
      <c r="GOQ167" s="22"/>
      <c r="GOR167" s="3"/>
      <c r="GOS167" s="5"/>
      <c r="GOT167" s="5"/>
      <c r="GOU167" s="8"/>
      <c r="GOV167" s="10"/>
      <c r="GOW167" s="68"/>
      <c r="GOX167" s="20"/>
      <c r="GOY167" s="57"/>
      <c r="GOZ167" s="21"/>
      <c r="GPA167" s="22"/>
      <c r="GPB167" s="3"/>
      <c r="GPC167" s="5"/>
      <c r="GPD167" s="5"/>
      <c r="GPE167" s="8"/>
      <c r="GPF167" s="10"/>
      <c r="GPG167" s="68"/>
      <c r="GPH167" s="20"/>
      <c r="GPI167" s="57"/>
      <c r="GPJ167" s="21"/>
      <c r="GPK167" s="22"/>
      <c r="GPL167" s="3"/>
      <c r="GPM167" s="5"/>
      <c r="GPN167" s="5"/>
      <c r="GPO167" s="8"/>
      <c r="GPP167" s="10"/>
      <c r="GPQ167" s="68"/>
      <c r="GPR167" s="20"/>
      <c r="GPS167" s="57"/>
      <c r="GPT167" s="21"/>
      <c r="GPU167" s="22"/>
      <c r="GPV167" s="3"/>
      <c r="GPW167" s="5"/>
      <c r="GPX167" s="5"/>
      <c r="GPY167" s="8"/>
      <c r="GPZ167" s="10"/>
      <c r="GQA167" s="68"/>
      <c r="GQB167" s="20"/>
      <c r="GQC167" s="57"/>
      <c r="GQD167" s="21"/>
      <c r="GQE167" s="22"/>
      <c r="GQF167" s="3"/>
      <c r="GQG167" s="5"/>
      <c r="GQH167" s="5"/>
      <c r="GQI167" s="8"/>
      <c r="GQJ167" s="10"/>
      <c r="GQK167" s="68"/>
      <c r="GQL167" s="20"/>
      <c r="GQM167" s="57"/>
      <c r="GQN167" s="21"/>
      <c r="GQO167" s="22"/>
      <c r="GQP167" s="3"/>
      <c r="GQQ167" s="5"/>
      <c r="GQR167" s="5"/>
      <c r="GQS167" s="8"/>
      <c r="GQT167" s="10"/>
      <c r="GQU167" s="68"/>
      <c r="GQV167" s="20"/>
      <c r="GQW167" s="57"/>
      <c r="GQX167" s="21"/>
      <c r="GQY167" s="22"/>
      <c r="GQZ167" s="3"/>
      <c r="GRA167" s="5"/>
      <c r="GRB167" s="5"/>
      <c r="GRC167" s="8"/>
      <c r="GRD167" s="10"/>
      <c r="GRE167" s="68"/>
      <c r="GRF167" s="20"/>
      <c r="GRG167" s="57"/>
      <c r="GRH167" s="21"/>
      <c r="GRI167" s="22"/>
      <c r="GRJ167" s="3"/>
      <c r="GRK167" s="5"/>
      <c r="GRL167" s="5"/>
      <c r="GRM167" s="8"/>
      <c r="GRN167" s="10"/>
      <c r="GRO167" s="68"/>
      <c r="GRP167" s="20"/>
      <c r="GRQ167" s="57"/>
      <c r="GRR167" s="21"/>
      <c r="GRS167" s="22"/>
      <c r="GRT167" s="3"/>
      <c r="GRU167" s="5"/>
      <c r="GRV167" s="5"/>
      <c r="GRW167" s="8"/>
      <c r="GRX167" s="10"/>
      <c r="GRY167" s="68"/>
      <c r="GRZ167" s="20"/>
      <c r="GSA167" s="57"/>
      <c r="GSB167" s="21"/>
      <c r="GSC167" s="22"/>
      <c r="GSD167" s="3"/>
      <c r="GSE167" s="5"/>
      <c r="GSF167" s="5"/>
      <c r="GSG167" s="8"/>
      <c r="GSH167" s="10"/>
      <c r="GSI167" s="68"/>
      <c r="GSJ167" s="20"/>
      <c r="GSK167" s="57"/>
      <c r="GSL167" s="21"/>
      <c r="GSM167" s="22"/>
      <c r="GSN167" s="3"/>
      <c r="GSO167" s="5"/>
      <c r="GSP167" s="5"/>
      <c r="GSQ167" s="8"/>
      <c r="GSR167" s="10"/>
      <c r="GSS167" s="68"/>
      <c r="GST167" s="20"/>
      <c r="GSU167" s="57"/>
      <c r="GSV167" s="21"/>
      <c r="GSW167" s="22"/>
      <c r="GSX167" s="3"/>
      <c r="GSY167" s="5"/>
      <c r="GSZ167" s="5"/>
      <c r="GTA167" s="8"/>
      <c r="GTB167" s="10"/>
      <c r="GTC167" s="68"/>
      <c r="GTD167" s="20"/>
      <c r="GTE167" s="57"/>
      <c r="GTF167" s="21"/>
      <c r="GTG167" s="22"/>
      <c r="GTH167" s="3"/>
      <c r="GTI167" s="5"/>
      <c r="GTJ167" s="5"/>
      <c r="GTK167" s="8"/>
      <c r="GTL167" s="10"/>
      <c r="GTM167" s="68"/>
      <c r="GTN167" s="20"/>
      <c r="GTO167" s="57"/>
      <c r="GTP167" s="21"/>
      <c r="GTQ167" s="22"/>
      <c r="GTR167" s="3"/>
      <c r="GTS167" s="5"/>
      <c r="GTT167" s="5"/>
      <c r="GTU167" s="8"/>
      <c r="GTV167" s="10"/>
      <c r="GTW167" s="68"/>
      <c r="GTX167" s="20"/>
      <c r="GTY167" s="57"/>
      <c r="GTZ167" s="21"/>
      <c r="GUA167" s="22"/>
      <c r="GUB167" s="3"/>
      <c r="GUC167" s="5"/>
      <c r="GUD167" s="5"/>
      <c r="GUE167" s="8"/>
      <c r="GUF167" s="10"/>
      <c r="GUG167" s="68"/>
      <c r="GUH167" s="20"/>
      <c r="GUI167" s="57"/>
      <c r="GUJ167" s="21"/>
      <c r="GUK167" s="22"/>
      <c r="GUL167" s="3"/>
      <c r="GUM167" s="5"/>
      <c r="GUN167" s="5"/>
      <c r="GUO167" s="8"/>
      <c r="GUP167" s="10"/>
      <c r="GUQ167" s="68"/>
      <c r="GUR167" s="20"/>
      <c r="GUS167" s="57"/>
      <c r="GUT167" s="21"/>
      <c r="GUU167" s="22"/>
      <c r="GUV167" s="3"/>
      <c r="GUW167" s="5"/>
      <c r="GUX167" s="5"/>
      <c r="GUY167" s="8"/>
      <c r="GUZ167" s="10"/>
      <c r="GVA167" s="68"/>
      <c r="GVB167" s="20"/>
      <c r="GVC167" s="57"/>
      <c r="GVD167" s="21"/>
      <c r="GVE167" s="22"/>
      <c r="GVF167" s="3"/>
      <c r="GVG167" s="5"/>
      <c r="GVH167" s="5"/>
      <c r="GVI167" s="8"/>
      <c r="GVJ167" s="10"/>
      <c r="GVK167" s="68"/>
      <c r="GVL167" s="20"/>
      <c r="GVM167" s="57"/>
      <c r="GVN167" s="21"/>
      <c r="GVO167" s="22"/>
      <c r="GVP167" s="3"/>
      <c r="GVQ167" s="5"/>
      <c r="GVR167" s="5"/>
      <c r="GVS167" s="8"/>
      <c r="GVT167" s="10"/>
      <c r="GVU167" s="68"/>
      <c r="GVV167" s="20"/>
      <c r="GVW167" s="57"/>
      <c r="GVX167" s="21"/>
      <c r="GVY167" s="22"/>
      <c r="GVZ167" s="3"/>
      <c r="GWA167" s="5"/>
      <c r="GWB167" s="5"/>
      <c r="GWC167" s="8"/>
      <c r="GWD167" s="10"/>
      <c r="GWE167" s="68"/>
      <c r="GWF167" s="20"/>
      <c r="GWG167" s="57"/>
      <c r="GWH167" s="21"/>
      <c r="GWI167" s="22"/>
      <c r="GWJ167" s="3"/>
      <c r="GWK167" s="5"/>
      <c r="GWL167" s="5"/>
      <c r="GWM167" s="8"/>
      <c r="GWN167" s="10"/>
      <c r="GWO167" s="68"/>
      <c r="GWP167" s="20"/>
      <c r="GWQ167" s="57"/>
      <c r="GWR167" s="21"/>
      <c r="GWS167" s="22"/>
      <c r="GWT167" s="3"/>
      <c r="GWU167" s="5"/>
      <c r="GWV167" s="5"/>
      <c r="GWW167" s="8"/>
      <c r="GWX167" s="10"/>
      <c r="GWY167" s="68"/>
      <c r="GWZ167" s="20"/>
      <c r="GXA167" s="57"/>
      <c r="GXB167" s="21"/>
      <c r="GXC167" s="22"/>
      <c r="GXD167" s="3"/>
      <c r="GXE167" s="5"/>
      <c r="GXF167" s="5"/>
      <c r="GXG167" s="8"/>
      <c r="GXH167" s="10"/>
      <c r="GXI167" s="68"/>
      <c r="GXJ167" s="20"/>
      <c r="GXK167" s="57"/>
      <c r="GXL167" s="21"/>
      <c r="GXM167" s="22"/>
      <c r="GXN167" s="3"/>
      <c r="GXO167" s="5"/>
      <c r="GXP167" s="5"/>
      <c r="GXQ167" s="8"/>
      <c r="GXR167" s="10"/>
      <c r="GXS167" s="68"/>
      <c r="GXT167" s="20"/>
      <c r="GXU167" s="57"/>
      <c r="GXV167" s="21"/>
      <c r="GXW167" s="22"/>
      <c r="GXX167" s="3"/>
      <c r="GXY167" s="5"/>
      <c r="GXZ167" s="5"/>
      <c r="GYA167" s="8"/>
      <c r="GYB167" s="10"/>
      <c r="GYC167" s="68"/>
      <c r="GYD167" s="20"/>
      <c r="GYE167" s="57"/>
      <c r="GYF167" s="21"/>
      <c r="GYG167" s="22"/>
      <c r="GYH167" s="3"/>
      <c r="GYI167" s="5"/>
      <c r="GYJ167" s="5"/>
      <c r="GYK167" s="8"/>
      <c r="GYL167" s="10"/>
      <c r="GYM167" s="68"/>
      <c r="GYN167" s="20"/>
      <c r="GYO167" s="57"/>
      <c r="GYP167" s="21"/>
      <c r="GYQ167" s="22"/>
      <c r="GYR167" s="3"/>
      <c r="GYS167" s="5"/>
      <c r="GYT167" s="5"/>
      <c r="GYU167" s="8"/>
      <c r="GYV167" s="10"/>
      <c r="GYW167" s="68"/>
      <c r="GYX167" s="20"/>
      <c r="GYY167" s="57"/>
      <c r="GYZ167" s="21"/>
      <c r="GZA167" s="22"/>
      <c r="GZB167" s="3"/>
      <c r="GZC167" s="5"/>
      <c r="GZD167" s="5"/>
      <c r="GZE167" s="8"/>
      <c r="GZF167" s="10"/>
      <c r="GZG167" s="68"/>
      <c r="GZH167" s="20"/>
      <c r="GZI167" s="57"/>
      <c r="GZJ167" s="21"/>
      <c r="GZK167" s="22"/>
      <c r="GZL167" s="3"/>
      <c r="GZM167" s="5"/>
      <c r="GZN167" s="5"/>
      <c r="GZO167" s="8"/>
      <c r="GZP167" s="10"/>
      <c r="GZQ167" s="68"/>
      <c r="GZR167" s="20"/>
      <c r="GZS167" s="57"/>
      <c r="GZT167" s="21"/>
      <c r="GZU167" s="22"/>
      <c r="GZV167" s="3"/>
      <c r="GZW167" s="5"/>
      <c r="GZX167" s="5"/>
      <c r="GZY167" s="8"/>
      <c r="GZZ167" s="10"/>
      <c r="HAA167" s="68"/>
      <c r="HAB167" s="20"/>
      <c r="HAC167" s="57"/>
      <c r="HAD167" s="21"/>
      <c r="HAE167" s="22"/>
      <c r="HAF167" s="3"/>
      <c r="HAG167" s="5"/>
      <c r="HAH167" s="5"/>
      <c r="HAI167" s="8"/>
      <c r="HAJ167" s="10"/>
      <c r="HAK167" s="68"/>
      <c r="HAL167" s="20"/>
      <c r="HAM167" s="57"/>
      <c r="HAN167" s="21"/>
      <c r="HAO167" s="22"/>
      <c r="HAP167" s="3"/>
      <c r="HAQ167" s="5"/>
      <c r="HAR167" s="5"/>
      <c r="HAS167" s="8"/>
      <c r="HAT167" s="10"/>
      <c r="HAU167" s="68"/>
      <c r="HAV167" s="20"/>
      <c r="HAW167" s="57"/>
      <c r="HAX167" s="21"/>
      <c r="HAY167" s="22"/>
      <c r="HAZ167" s="3"/>
      <c r="HBA167" s="5"/>
      <c r="HBB167" s="5"/>
      <c r="HBC167" s="8"/>
      <c r="HBD167" s="10"/>
      <c r="HBE167" s="68"/>
      <c r="HBF167" s="20"/>
      <c r="HBG167" s="57"/>
      <c r="HBH167" s="21"/>
      <c r="HBI167" s="22"/>
      <c r="HBJ167" s="3"/>
      <c r="HBK167" s="5"/>
      <c r="HBL167" s="5"/>
      <c r="HBM167" s="8"/>
      <c r="HBN167" s="10"/>
      <c r="HBO167" s="68"/>
      <c r="HBP167" s="20"/>
      <c r="HBQ167" s="57"/>
      <c r="HBR167" s="21"/>
      <c r="HBS167" s="22"/>
      <c r="HBT167" s="3"/>
      <c r="HBU167" s="5"/>
      <c r="HBV167" s="5"/>
      <c r="HBW167" s="8"/>
      <c r="HBX167" s="10"/>
      <c r="HBY167" s="68"/>
      <c r="HBZ167" s="20"/>
      <c r="HCA167" s="57"/>
      <c r="HCB167" s="21"/>
      <c r="HCC167" s="22"/>
      <c r="HCD167" s="3"/>
      <c r="HCE167" s="5"/>
      <c r="HCF167" s="5"/>
      <c r="HCG167" s="8"/>
      <c r="HCH167" s="10"/>
      <c r="HCI167" s="68"/>
      <c r="HCJ167" s="20"/>
      <c r="HCK167" s="57"/>
      <c r="HCL167" s="21"/>
      <c r="HCM167" s="22"/>
      <c r="HCN167" s="3"/>
      <c r="HCO167" s="5"/>
      <c r="HCP167" s="5"/>
      <c r="HCQ167" s="8"/>
      <c r="HCR167" s="10"/>
      <c r="HCS167" s="68"/>
      <c r="HCT167" s="20"/>
      <c r="HCU167" s="57"/>
      <c r="HCV167" s="21"/>
      <c r="HCW167" s="22"/>
      <c r="HCX167" s="3"/>
      <c r="HCY167" s="5"/>
      <c r="HCZ167" s="5"/>
      <c r="HDA167" s="8"/>
      <c r="HDB167" s="10"/>
      <c r="HDC167" s="68"/>
      <c r="HDD167" s="20"/>
      <c r="HDE167" s="57"/>
      <c r="HDF167" s="21"/>
      <c r="HDG167" s="22"/>
      <c r="HDH167" s="3"/>
      <c r="HDI167" s="5"/>
      <c r="HDJ167" s="5"/>
      <c r="HDK167" s="8"/>
      <c r="HDL167" s="10"/>
      <c r="HDM167" s="68"/>
      <c r="HDN167" s="20"/>
      <c r="HDO167" s="57"/>
      <c r="HDP167" s="21"/>
      <c r="HDQ167" s="22"/>
      <c r="HDR167" s="3"/>
      <c r="HDS167" s="5"/>
      <c r="HDT167" s="5"/>
      <c r="HDU167" s="8"/>
      <c r="HDV167" s="10"/>
      <c r="HDW167" s="68"/>
      <c r="HDX167" s="20"/>
      <c r="HDY167" s="57"/>
      <c r="HDZ167" s="21"/>
      <c r="HEA167" s="22"/>
      <c r="HEB167" s="3"/>
      <c r="HEC167" s="5"/>
      <c r="HED167" s="5"/>
      <c r="HEE167" s="8"/>
      <c r="HEF167" s="10"/>
      <c r="HEG167" s="68"/>
      <c r="HEH167" s="20"/>
      <c r="HEI167" s="57"/>
      <c r="HEJ167" s="21"/>
      <c r="HEK167" s="22"/>
      <c r="HEL167" s="3"/>
      <c r="HEM167" s="5"/>
      <c r="HEN167" s="5"/>
      <c r="HEO167" s="8"/>
      <c r="HEP167" s="10"/>
      <c r="HEQ167" s="68"/>
      <c r="HER167" s="20"/>
      <c r="HES167" s="57"/>
      <c r="HET167" s="21"/>
      <c r="HEU167" s="22"/>
      <c r="HEV167" s="3"/>
      <c r="HEW167" s="5"/>
      <c r="HEX167" s="5"/>
      <c r="HEY167" s="8"/>
      <c r="HEZ167" s="10"/>
      <c r="HFA167" s="68"/>
      <c r="HFB167" s="20"/>
      <c r="HFC167" s="57"/>
      <c r="HFD167" s="21"/>
      <c r="HFE167" s="22"/>
      <c r="HFF167" s="3"/>
      <c r="HFG167" s="5"/>
      <c r="HFH167" s="5"/>
      <c r="HFI167" s="8"/>
      <c r="HFJ167" s="10"/>
      <c r="HFK167" s="68"/>
      <c r="HFL167" s="20"/>
      <c r="HFM167" s="57"/>
      <c r="HFN167" s="21"/>
      <c r="HFO167" s="22"/>
      <c r="HFP167" s="3"/>
      <c r="HFQ167" s="5"/>
      <c r="HFR167" s="5"/>
      <c r="HFS167" s="8"/>
      <c r="HFT167" s="10"/>
      <c r="HFU167" s="68"/>
      <c r="HFV167" s="20"/>
      <c r="HFW167" s="57"/>
      <c r="HFX167" s="21"/>
      <c r="HFY167" s="22"/>
      <c r="HFZ167" s="3"/>
      <c r="HGA167" s="5"/>
      <c r="HGB167" s="5"/>
      <c r="HGC167" s="8"/>
      <c r="HGD167" s="10"/>
      <c r="HGE167" s="68"/>
      <c r="HGF167" s="20"/>
      <c r="HGG167" s="57"/>
      <c r="HGH167" s="21"/>
      <c r="HGI167" s="22"/>
      <c r="HGJ167" s="3"/>
      <c r="HGK167" s="5"/>
      <c r="HGL167" s="5"/>
      <c r="HGM167" s="8"/>
      <c r="HGN167" s="10"/>
      <c r="HGO167" s="68"/>
      <c r="HGP167" s="20"/>
      <c r="HGQ167" s="57"/>
      <c r="HGR167" s="21"/>
      <c r="HGS167" s="22"/>
      <c r="HGT167" s="3"/>
      <c r="HGU167" s="5"/>
      <c r="HGV167" s="5"/>
      <c r="HGW167" s="8"/>
      <c r="HGX167" s="10"/>
      <c r="HGY167" s="68"/>
      <c r="HGZ167" s="20"/>
      <c r="HHA167" s="57"/>
      <c r="HHB167" s="21"/>
      <c r="HHC167" s="22"/>
      <c r="HHD167" s="3"/>
      <c r="HHE167" s="5"/>
      <c r="HHF167" s="5"/>
      <c r="HHG167" s="8"/>
      <c r="HHH167" s="10"/>
      <c r="HHI167" s="68"/>
      <c r="HHJ167" s="20"/>
      <c r="HHK167" s="57"/>
      <c r="HHL167" s="21"/>
      <c r="HHM167" s="22"/>
      <c r="HHN167" s="3"/>
      <c r="HHO167" s="5"/>
      <c r="HHP167" s="5"/>
      <c r="HHQ167" s="8"/>
      <c r="HHR167" s="10"/>
      <c r="HHS167" s="68"/>
      <c r="HHT167" s="20"/>
      <c r="HHU167" s="57"/>
      <c r="HHV167" s="21"/>
      <c r="HHW167" s="22"/>
      <c r="HHX167" s="3"/>
      <c r="HHY167" s="5"/>
      <c r="HHZ167" s="5"/>
      <c r="HIA167" s="8"/>
      <c r="HIB167" s="10"/>
      <c r="HIC167" s="68"/>
      <c r="HID167" s="20"/>
      <c r="HIE167" s="57"/>
      <c r="HIF167" s="21"/>
      <c r="HIG167" s="22"/>
      <c r="HIH167" s="3"/>
      <c r="HII167" s="5"/>
      <c r="HIJ167" s="5"/>
      <c r="HIK167" s="8"/>
      <c r="HIL167" s="10"/>
      <c r="HIM167" s="68"/>
      <c r="HIN167" s="20"/>
      <c r="HIO167" s="57"/>
      <c r="HIP167" s="21"/>
      <c r="HIQ167" s="22"/>
      <c r="HIR167" s="3"/>
      <c r="HIS167" s="5"/>
      <c r="HIT167" s="5"/>
      <c r="HIU167" s="8"/>
      <c r="HIV167" s="10"/>
      <c r="HIW167" s="68"/>
      <c r="HIX167" s="20"/>
      <c r="HIY167" s="57"/>
      <c r="HIZ167" s="21"/>
      <c r="HJA167" s="22"/>
      <c r="HJB167" s="3"/>
      <c r="HJC167" s="5"/>
      <c r="HJD167" s="5"/>
      <c r="HJE167" s="8"/>
      <c r="HJF167" s="10"/>
      <c r="HJG167" s="68"/>
      <c r="HJH167" s="20"/>
      <c r="HJI167" s="57"/>
      <c r="HJJ167" s="21"/>
      <c r="HJK167" s="22"/>
      <c r="HJL167" s="3"/>
      <c r="HJM167" s="5"/>
      <c r="HJN167" s="5"/>
      <c r="HJO167" s="8"/>
      <c r="HJP167" s="10"/>
      <c r="HJQ167" s="68"/>
      <c r="HJR167" s="20"/>
      <c r="HJS167" s="57"/>
      <c r="HJT167" s="21"/>
      <c r="HJU167" s="22"/>
      <c r="HJV167" s="3"/>
      <c r="HJW167" s="5"/>
      <c r="HJX167" s="5"/>
      <c r="HJY167" s="8"/>
      <c r="HJZ167" s="10"/>
      <c r="HKA167" s="68"/>
      <c r="HKB167" s="20"/>
      <c r="HKC167" s="57"/>
      <c r="HKD167" s="21"/>
      <c r="HKE167" s="22"/>
      <c r="HKF167" s="3"/>
      <c r="HKG167" s="5"/>
      <c r="HKH167" s="5"/>
      <c r="HKI167" s="8"/>
      <c r="HKJ167" s="10"/>
      <c r="HKK167" s="68"/>
      <c r="HKL167" s="20"/>
      <c r="HKM167" s="57"/>
      <c r="HKN167" s="21"/>
      <c r="HKO167" s="22"/>
      <c r="HKP167" s="3"/>
      <c r="HKQ167" s="5"/>
      <c r="HKR167" s="5"/>
      <c r="HKS167" s="8"/>
      <c r="HKT167" s="10"/>
      <c r="HKU167" s="68"/>
      <c r="HKV167" s="20"/>
      <c r="HKW167" s="57"/>
      <c r="HKX167" s="21"/>
      <c r="HKY167" s="22"/>
      <c r="HKZ167" s="3"/>
      <c r="HLA167" s="5"/>
      <c r="HLB167" s="5"/>
      <c r="HLC167" s="8"/>
      <c r="HLD167" s="10"/>
      <c r="HLE167" s="68"/>
      <c r="HLF167" s="20"/>
      <c r="HLG167" s="57"/>
      <c r="HLH167" s="21"/>
      <c r="HLI167" s="22"/>
      <c r="HLJ167" s="3"/>
      <c r="HLK167" s="5"/>
      <c r="HLL167" s="5"/>
      <c r="HLM167" s="8"/>
      <c r="HLN167" s="10"/>
      <c r="HLO167" s="68"/>
      <c r="HLP167" s="20"/>
      <c r="HLQ167" s="57"/>
      <c r="HLR167" s="21"/>
      <c r="HLS167" s="22"/>
      <c r="HLT167" s="3"/>
      <c r="HLU167" s="5"/>
      <c r="HLV167" s="5"/>
      <c r="HLW167" s="8"/>
      <c r="HLX167" s="10"/>
      <c r="HLY167" s="68"/>
      <c r="HLZ167" s="20"/>
      <c r="HMA167" s="57"/>
      <c r="HMB167" s="21"/>
      <c r="HMC167" s="22"/>
      <c r="HMD167" s="3"/>
      <c r="HME167" s="5"/>
      <c r="HMF167" s="5"/>
      <c r="HMG167" s="8"/>
      <c r="HMH167" s="10"/>
      <c r="HMI167" s="68"/>
      <c r="HMJ167" s="20"/>
      <c r="HMK167" s="57"/>
      <c r="HML167" s="21"/>
      <c r="HMM167" s="22"/>
      <c r="HMN167" s="3"/>
      <c r="HMO167" s="5"/>
      <c r="HMP167" s="5"/>
      <c r="HMQ167" s="8"/>
      <c r="HMR167" s="10"/>
      <c r="HMS167" s="68"/>
      <c r="HMT167" s="20"/>
      <c r="HMU167" s="57"/>
      <c r="HMV167" s="21"/>
      <c r="HMW167" s="22"/>
      <c r="HMX167" s="3"/>
      <c r="HMY167" s="5"/>
      <c r="HMZ167" s="5"/>
      <c r="HNA167" s="8"/>
      <c r="HNB167" s="10"/>
      <c r="HNC167" s="68"/>
      <c r="HND167" s="20"/>
      <c r="HNE167" s="57"/>
      <c r="HNF167" s="21"/>
      <c r="HNG167" s="22"/>
      <c r="HNH167" s="3"/>
      <c r="HNI167" s="5"/>
      <c r="HNJ167" s="5"/>
      <c r="HNK167" s="8"/>
      <c r="HNL167" s="10"/>
      <c r="HNM167" s="68"/>
      <c r="HNN167" s="20"/>
      <c r="HNO167" s="57"/>
      <c r="HNP167" s="21"/>
      <c r="HNQ167" s="22"/>
      <c r="HNR167" s="3"/>
      <c r="HNS167" s="5"/>
      <c r="HNT167" s="5"/>
      <c r="HNU167" s="8"/>
      <c r="HNV167" s="10"/>
      <c r="HNW167" s="68"/>
      <c r="HNX167" s="20"/>
      <c r="HNY167" s="57"/>
      <c r="HNZ167" s="21"/>
      <c r="HOA167" s="22"/>
      <c r="HOB167" s="3"/>
      <c r="HOC167" s="5"/>
      <c r="HOD167" s="5"/>
      <c r="HOE167" s="8"/>
      <c r="HOF167" s="10"/>
      <c r="HOG167" s="68"/>
      <c r="HOH167" s="20"/>
      <c r="HOI167" s="57"/>
      <c r="HOJ167" s="21"/>
      <c r="HOK167" s="22"/>
      <c r="HOL167" s="3"/>
      <c r="HOM167" s="5"/>
      <c r="HON167" s="5"/>
      <c r="HOO167" s="8"/>
      <c r="HOP167" s="10"/>
      <c r="HOQ167" s="68"/>
      <c r="HOR167" s="20"/>
      <c r="HOS167" s="57"/>
      <c r="HOT167" s="21"/>
      <c r="HOU167" s="22"/>
      <c r="HOV167" s="3"/>
      <c r="HOW167" s="5"/>
      <c r="HOX167" s="5"/>
      <c r="HOY167" s="8"/>
      <c r="HOZ167" s="10"/>
      <c r="HPA167" s="68"/>
      <c r="HPB167" s="20"/>
      <c r="HPC167" s="57"/>
      <c r="HPD167" s="21"/>
      <c r="HPE167" s="22"/>
      <c r="HPF167" s="3"/>
      <c r="HPG167" s="5"/>
      <c r="HPH167" s="5"/>
      <c r="HPI167" s="8"/>
      <c r="HPJ167" s="10"/>
      <c r="HPK167" s="68"/>
      <c r="HPL167" s="20"/>
      <c r="HPM167" s="57"/>
      <c r="HPN167" s="21"/>
      <c r="HPO167" s="22"/>
      <c r="HPP167" s="3"/>
      <c r="HPQ167" s="5"/>
      <c r="HPR167" s="5"/>
      <c r="HPS167" s="8"/>
      <c r="HPT167" s="10"/>
      <c r="HPU167" s="68"/>
      <c r="HPV167" s="20"/>
      <c r="HPW167" s="57"/>
      <c r="HPX167" s="21"/>
      <c r="HPY167" s="22"/>
      <c r="HPZ167" s="3"/>
      <c r="HQA167" s="5"/>
      <c r="HQB167" s="5"/>
      <c r="HQC167" s="8"/>
      <c r="HQD167" s="10"/>
      <c r="HQE167" s="68"/>
      <c r="HQF167" s="20"/>
      <c r="HQG167" s="57"/>
      <c r="HQH167" s="21"/>
      <c r="HQI167" s="22"/>
      <c r="HQJ167" s="3"/>
      <c r="HQK167" s="5"/>
      <c r="HQL167" s="5"/>
      <c r="HQM167" s="8"/>
      <c r="HQN167" s="10"/>
      <c r="HQO167" s="68"/>
      <c r="HQP167" s="20"/>
      <c r="HQQ167" s="57"/>
      <c r="HQR167" s="21"/>
      <c r="HQS167" s="22"/>
      <c r="HQT167" s="3"/>
      <c r="HQU167" s="5"/>
      <c r="HQV167" s="5"/>
      <c r="HQW167" s="8"/>
      <c r="HQX167" s="10"/>
      <c r="HQY167" s="68"/>
      <c r="HQZ167" s="20"/>
      <c r="HRA167" s="57"/>
      <c r="HRB167" s="21"/>
      <c r="HRC167" s="22"/>
      <c r="HRD167" s="3"/>
      <c r="HRE167" s="5"/>
      <c r="HRF167" s="5"/>
      <c r="HRG167" s="8"/>
      <c r="HRH167" s="10"/>
      <c r="HRI167" s="68"/>
      <c r="HRJ167" s="20"/>
      <c r="HRK167" s="57"/>
      <c r="HRL167" s="21"/>
      <c r="HRM167" s="22"/>
      <c r="HRN167" s="3"/>
      <c r="HRO167" s="5"/>
      <c r="HRP167" s="5"/>
      <c r="HRQ167" s="8"/>
      <c r="HRR167" s="10"/>
      <c r="HRS167" s="68"/>
      <c r="HRT167" s="20"/>
      <c r="HRU167" s="57"/>
      <c r="HRV167" s="21"/>
      <c r="HRW167" s="22"/>
      <c r="HRX167" s="3"/>
      <c r="HRY167" s="5"/>
      <c r="HRZ167" s="5"/>
      <c r="HSA167" s="8"/>
      <c r="HSB167" s="10"/>
      <c r="HSC167" s="68"/>
      <c r="HSD167" s="20"/>
      <c r="HSE167" s="57"/>
      <c r="HSF167" s="21"/>
      <c r="HSG167" s="22"/>
      <c r="HSH167" s="3"/>
      <c r="HSI167" s="5"/>
      <c r="HSJ167" s="5"/>
      <c r="HSK167" s="8"/>
      <c r="HSL167" s="10"/>
      <c r="HSM167" s="68"/>
      <c r="HSN167" s="20"/>
      <c r="HSO167" s="57"/>
      <c r="HSP167" s="21"/>
      <c r="HSQ167" s="22"/>
      <c r="HSR167" s="3"/>
      <c r="HSS167" s="5"/>
      <c r="HST167" s="5"/>
      <c r="HSU167" s="8"/>
      <c r="HSV167" s="10"/>
      <c r="HSW167" s="68"/>
      <c r="HSX167" s="20"/>
      <c r="HSY167" s="57"/>
      <c r="HSZ167" s="21"/>
      <c r="HTA167" s="22"/>
      <c r="HTB167" s="3"/>
      <c r="HTC167" s="5"/>
      <c r="HTD167" s="5"/>
      <c r="HTE167" s="8"/>
      <c r="HTF167" s="10"/>
      <c r="HTG167" s="68"/>
      <c r="HTH167" s="20"/>
      <c r="HTI167" s="57"/>
      <c r="HTJ167" s="21"/>
      <c r="HTK167" s="22"/>
      <c r="HTL167" s="3"/>
      <c r="HTM167" s="5"/>
      <c r="HTN167" s="5"/>
      <c r="HTO167" s="8"/>
      <c r="HTP167" s="10"/>
      <c r="HTQ167" s="68"/>
      <c r="HTR167" s="20"/>
      <c r="HTS167" s="57"/>
      <c r="HTT167" s="21"/>
      <c r="HTU167" s="22"/>
      <c r="HTV167" s="3"/>
      <c r="HTW167" s="5"/>
      <c r="HTX167" s="5"/>
      <c r="HTY167" s="8"/>
      <c r="HTZ167" s="10"/>
      <c r="HUA167" s="68"/>
      <c r="HUB167" s="20"/>
      <c r="HUC167" s="57"/>
      <c r="HUD167" s="21"/>
      <c r="HUE167" s="22"/>
      <c r="HUF167" s="3"/>
      <c r="HUG167" s="5"/>
      <c r="HUH167" s="5"/>
      <c r="HUI167" s="8"/>
      <c r="HUJ167" s="10"/>
      <c r="HUK167" s="68"/>
      <c r="HUL167" s="20"/>
      <c r="HUM167" s="57"/>
      <c r="HUN167" s="21"/>
      <c r="HUO167" s="22"/>
      <c r="HUP167" s="3"/>
      <c r="HUQ167" s="5"/>
      <c r="HUR167" s="5"/>
      <c r="HUS167" s="8"/>
      <c r="HUT167" s="10"/>
      <c r="HUU167" s="68"/>
      <c r="HUV167" s="20"/>
      <c r="HUW167" s="57"/>
      <c r="HUX167" s="21"/>
      <c r="HUY167" s="22"/>
      <c r="HUZ167" s="3"/>
      <c r="HVA167" s="5"/>
      <c r="HVB167" s="5"/>
      <c r="HVC167" s="8"/>
      <c r="HVD167" s="10"/>
      <c r="HVE167" s="68"/>
      <c r="HVF167" s="20"/>
      <c r="HVG167" s="57"/>
      <c r="HVH167" s="21"/>
      <c r="HVI167" s="22"/>
      <c r="HVJ167" s="3"/>
      <c r="HVK167" s="5"/>
      <c r="HVL167" s="5"/>
      <c r="HVM167" s="8"/>
      <c r="HVN167" s="10"/>
      <c r="HVO167" s="68"/>
      <c r="HVP167" s="20"/>
      <c r="HVQ167" s="57"/>
      <c r="HVR167" s="21"/>
      <c r="HVS167" s="22"/>
      <c r="HVT167" s="3"/>
      <c r="HVU167" s="5"/>
      <c r="HVV167" s="5"/>
      <c r="HVW167" s="8"/>
      <c r="HVX167" s="10"/>
      <c r="HVY167" s="68"/>
      <c r="HVZ167" s="20"/>
      <c r="HWA167" s="57"/>
      <c r="HWB167" s="21"/>
      <c r="HWC167" s="22"/>
      <c r="HWD167" s="3"/>
      <c r="HWE167" s="5"/>
      <c r="HWF167" s="5"/>
      <c r="HWG167" s="8"/>
      <c r="HWH167" s="10"/>
      <c r="HWI167" s="68"/>
      <c r="HWJ167" s="20"/>
      <c r="HWK167" s="57"/>
      <c r="HWL167" s="21"/>
      <c r="HWM167" s="22"/>
      <c r="HWN167" s="3"/>
      <c r="HWO167" s="5"/>
      <c r="HWP167" s="5"/>
      <c r="HWQ167" s="8"/>
      <c r="HWR167" s="10"/>
      <c r="HWS167" s="68"/>
      <c r="HWT167" s="20"/>
      <c r="HWU167" s="57"/>
      <c r="HWV167" s="21"/>
      <c r="HWW167" s="22"/>
      <c r="HWX167" s="3"/>
      <c r="HWY167" s="5"/>
      <c r="HWZ167" s="5"/>
      <c r="HXA167" s="8"/>
      <c r="HXB167" s="10"/>
      <c r="HXC167" s="68"/>
      <c r="HXD167" s="20"/>
      <c r="HXE167" s="57"/>
      <c r="HXF167" s="21"/>
      <c r="HXG167" s="22"/>
      <c r="HXH167" s="3"/>
      <c r="HXI167" s="5"/>
      <c r="HXJ167" s="5"/>
      <c r="HXK167" s="8"/>
      <c r="HXL167" s="10"/>
      <c r="HXM167" s="68"/>
      <c r="HXN167" s="20"/>
      <c r="HXO167" s="57"/>
      <c r="HXP167" s="21"/>
      <c r="HXQ167" s="22"/>
      <c r="HXR167" s="3"/>
      <c r="HXS167" s="5"/>
      <c r="HXT167" s="5"/>
      <c r="HXU167" s="8"/>
      <c r="HXV167" s="10"/>
      <c r="HXW167" s="68"/>
      <c r="HXX167" s="20"/>
      <c r="HXY167" s="57"/>
      <c r="HXZ167" s="21"/>
      <c r="HYA167" s="22"/>
      <c r="HYB167" s="3"/>
      <c r="HYC167" s="5"/>
      <c r="HYD167" s="5"/>
      <c r="HYE167" s="8"/>
      <c r="HYF167" s="10"/>
      <c r="HYG167" s="68"/>
      <c r="HYH167" s="20"/>
      <c r="HYI167" s="57"/>
      <c r="HYJ167" s="21"/>
      <c r="HYK167" s="22"/>
      <c r="HYL167" s="3"/>
      <c r="HYM167" s="5"/>
      <c r="HYN167" s="5"/>
      <c r="HYO167" s="8"/>
      <c r="HYP167" s="10"/>
      <c r="HYQ167" s="68"/>
      <c r="HYR167" s="20"/>
      <c r="HYS167" s="57"/>
      <c r="HYT167" s="21"/>
      <c r="HYU167" s="22"/>
      <c r="HYV167" s="3"/>
      <c r="HYW167" s="5"/>
      <c r="HYX167" s="5"/>
      <c r="HYY167" s="8"/>
      <c r="HYZ167" s="10"/>
      <c r="HZA167" s="68"/>
      <c r="HZB167" s="20"/>
      <c r="HZC167" s="57"/>
      <c r="HZD167" s="21"/>
      <c r="HZE167" s="22"/>
      <c r="HZF167" s="3"/>
      <c r="HZG167" s="5"/>
      <c r="HZH167" s="5"/>
      <c r="HZI167" s="8"/>
      <c r="HZJ167" s="10"/>
      <c r="HZK167" s="68"/>
      <c r="HZL167" s="20"/>
      <c r="HZM167" s="57"/>
      <c r="HZN167" s="21"/>
      <c r="HZO167" s="22"/>
      <c r="HZP167" s="3"/>
      <c r="HZQ167" s="5"/>
      <c r="HZR167" s="5"/>
      <c r="HZS167" s="8"/>
      <c r="HZT167" s="10"/>
      <c r="HZU167" s="68"/>
      <c r="HZV167" s="20"/>
      <c r="HZW167" s="57"/>
      <c r="HZX167" s="21"/>
      <c r="HZY167" s="22"/>
      <c r="HZZ167" s="3"/>
      <c r="IAA167" s="5"/>
      <c r="IAB167" s="5"/>
      <c r="IAC167" s="8"/>
      <c r="IAD167" s="10"/>
      <c r="IAE167" s="68"/>
      <c r="IAF167" s="20"/>
      <c r="IAG167" s="57"/>
      <c r="IAH167" s="21"/>
      <c r="IAI167" s="22"/>
      <c r="IAJ167" s="3"/>
      <c r="IAK167" s="5"/>
      <c r="IAL167" s="5"/>
      <c r="IAM167" s="8"/>
      <c r="IAN167" s="10"/>
      <c r="IAO167" s="68"/>
      <c r="IAP167" s="20"/>
      <c r="IAQ167" s="57"/>
      <c r="IAR167" s="21"/>
      <c r="IAS167" s="22"/>
      <c r="IAT167" s="3"/>
      <c r="IAU167" s="5"/>
      <c r="IAV167" s="5"/>
      <c r="IAW167" s="8"/>
      <c r="IAX167" s="10"/>
      <c r="IAY167" s="68"/>
      <c r="IAZ167" s="20"/>
      <c r="IBA167" s="57"/>
      <c r="IBB167" s="21"/>
      <c r="IBC167" s="22"/>
      <c r="IBD167" s="3"/>
      <c r="IBE167" s="5"/>
      <c r="IBF167" s="5"/>
      <c r="IBG167" s="8"/>
      <c r="IBH167" s="10"/>
      <c r="IBI167" s="68"/>
      <c r="IBJ167" s="20"/>
      <c r="IBK167" s="57"/>
      <c r="IBL167" s="21"/>
      <c r="IBM167" s="22"/>
      <c r="IBN167" s="3"/>
      <c r="IBO167" s="5"/>
      <c r="IBP167" s="5"/>
      <c r="IBQ167" s="8"/>
      <c r="IBR167" s="10"/>
      <c r="IBS167" s="68"/>
      <c r="IBT167" s="20"/>
      <c r="IBU167" s="57"/>
      <c r="IBV167" s="21"/>
      <c r="IBW167" s="22"/>
      <c r="IBX167" s="3"/>
      <c r="IBY167" s="5"/>
      <c r="IBZ167" s="5"/>
      <c r="ICA167" s="8"/>
      <c r="ICB167" s="10"/>
      <c r="ICC167" s="68"/>
      <c r="ICD167" s="20"/>
      <c r="ICE167" s="57"/>
      <c r="ICF167" s="21"/>
      <c r="ICG167" s="22"/>
      <c r="ICH167" s="3"/>
      <c r="ICI167" s="5"/>
      <c r="ICJ167" s="5"/>
      <c r="ICK167" s="8"/>
      <c r="ICL167" s="10"/>
      <c r="ICM167" s="68"/>
      <c r="ICN167" s="20"/>
      <c r="ICO167" s="57"/>
      <c r="ICP167" s="21"/>
      <c r="ICQ167" s="22"/>
      <c r="ICR167" s="3"/>
      <c r="ICS167" s="5"/>
      <c r="ICT167" s="5"/>
      <c r="ICU167" s="8"/>
      <c r="ICV167" s="10"/>
      <c r="ICW167" s="68"/>
      <c r="ICX167" s="20"/>
      <c r="ICY167" s="57"/>
      <c r="ICZ167" s="21"/>
      <c r="IDA167" s="22"/>
      <c r="IDB167" s="3"/>
      <c r="IDC167" s="5"/>
      <c r="IDD167" s="5"/>
      <c r="IDE167" s="8"/>
      <c r="IDF167" s="10"/>
      <c r="IDG167" s="68"/>
      <c r="IDH167" s="20"/>
      <c r="IDI167" s="57"/>
      <c r="IDJ167" s="21"/>
      <c r="IDK167" s="22"/>
      <c r="IDL167" s="3"/>
      <c r="IDM167" s="5"/>
      <c r="IDN167" s="5"/>
      <c r="IDO167" s="8"/>
      <c r="IDP167" s="10"/>
      <c r="IDQ167" s="68"/>
      <c r="IDR167" s="20"/>
      <c r="IDS167" s="57"/>
      <c r="IDT167" s="21"/>
      <c r="IDU167" s="22"/>
      <c r="IDV167" s="3"/>
      <c r="IDW167" s="5"/>
      <c r="IDX167" s="5"/>
      <c r="IDY167" s="8"/>
      <c r="IDZ167" s="10"/>
      <c r="IEA167" s="68"/>
      <c r="IEB167" s="20"/>
      <c r="IEC167" s="57"/>
      <c r="IED167" s="21"/>
      <c r="IEE167" s="22"/>
      <c r="IEF167" s="3"/>
      <c r="IEG167" s="5"/>
      <c r="IEH167" s="5"/>
      <c r="IEI167" s="8"/>
      <c r="IEJ167" s="10"/>
      <c r="IEK167" s="68"/>
      <c r="IEL167" s="20"/>
      <c r="IEM167" s="57"/>
      <c r="IEN167" s="21"/>
      <c r="IEO167" s="22"/>
      <c r="IEP167" s="3"/>
      <c r="IEQ167" s="5"/>
      <c r="IER167" s="5"/>
      <c r="IES167" s="8"/>
      <c r="IET167" s="10"/>
      <c r="IEU167" s="68"/>
      <c r="IEV167" s="20"/>
      <c r="IEW167" s="57"/>
      <c r="IEX167" s="21"/>
      <c r="IEY167" s="22"/>
      <c r="IEZ167" s="3"/>
      <c r="IFA167" s="5"/>
      <c r="IFB167" s="5"/>
      <c r="IFC167" s="8"/>
      <c r="IFD167" s="10"/>
      <c r="IFE167" s="68"/>
      <c r="IFF167" s="20"/>
      <c r="IFG167" s="57"/>
      <c r="IFH167" s="21"/>
      <c r="IFI167" s="22"/>
      <c r="IFJ167" s="3"/>
      <c r="IFK167" s="5"/>
      <c r="IFL167" s="5"/>
      <c r="IFM167" s="8"/>
      <c r="IFN167" s="10"/>
      <c r="IFO167" s="68"/>
      <c r="IFP167" s="20"/>
      <c r="IFQ167" s="57"/>
      <c r="IFR167" s="21"/>
      <c r="IFS167" s="22"/>
      <c r="IFT167" s="3"/>
      <c r="IFU167" s="5"/>
      <c r="IFV167" s="5"/>
      <c r="IFW167" s="8"/>
      <c r="IFX167" s="10"/>
      <c r="IFY167" s="68"/>
      <c r="IFZ167" s="20"/>
      <c r="IGA167" s="57"/>
      <c r="IGB167" s="21"/>
      <c r="IGC167" s="22"/>
      <c r="IGD167" s="3"/>
      <c r="IGE167" s="5"/>
      <c r="IGF167" s="5"/>
      <c r="IGG167" s="8"/>
      <c r="IGH167" s="10"/>
      <c r="IGI167" s="68"/>
      <c r="IGJ167" s="20"/>
      <c r="IGK167" s="57"/>
      <c r="IGL167" s="21"/>
      <c r="IGM167" s="22"/>
      <c r="IGN167" s="3"/>
      <c r="IGO167" s="5"/>
      <c r="IGP167" s="5"/>
      <c r="IGQ167" s="8"/>
      <c r="IGR167" s="10"/>
      <c r="IGS167" s="68"/>
      <c r="IGT167" s="20"/>
      <c r="IGU167" s="57"/>
      <c r="IGV167" s="21"/>
      <c r="IGW167" s="22"/>
      <c r="IGX167" s="3"/>
      <c r="IGY167" s="5"/>
      <c r="IGZ167" s="5"/>
      <c r="IHA167" s="8"/>
      <c r="IHB167" s="10"/>
      <c r="IHC167" s="68"/>
      <c r="IHD167" s="20"/>
      <c r="IHE167" s="57"/>
      <c r="IHF167" s="21"/>
      <c r="IHG167" s="22"/>
      <c r="IHH167" s="3"/>
      <c r="IHI167" s="5"/>
      <c r="IHJ167" s="5"/>
      <c r="IHK167" s="8"/>
      <c r="IHL167" s="10"/>
      <c r="IHM167" s="68"/>
      <c r="IHN167" s="20"/>
      <c r="IHO167" s="57"/>
      <c r="IHP167" s="21"/>
      <c r="IHQ167" s="22"/>
      <c r="IHR167" s="3"/>
      <c r="IHS167" s="5"/>
      <c r="IHT167" s="5"/>
      <c r="IHU167" s="8"/>
      <c r="IHV167" s="10"/>
      <c r="IHW167" s="68"/>
      <c r="IHX167" s="20"/>
      <c r="IHY167" s="57"/>
      <c r="IHZ167" s="21"/>
      <c r="IIA167" s="22"/>
      <c r="IIB167" s="3"/>
      <c r="IIC167" s="5"/>
      <c r="IID167" s="5"/>
      <c r="IIE167" s="8"/>
      <c r="IIF167" s="10"/>
      <c r="IIG167" s="68"/>
      <c r="IIH167" s="20"/>
      <c r="III167" s="57"/>
      <c r="IIJ167" s="21"/>
      <c r="IIK167" s="22"/>
      <c r="IIL167" s="3"/>
      <c r="IIM167" s="5"/>
      <c r="IIN167" s="5"/>
      <c r="IIO167" s="8"/>
      <c r="IIP167" s="10"/>
      <c r="IIQ167" s="68"/>
      <c r="IIR167" s="20"/>
      <c r="IIS167" s="57"/>
      <c r="IIT167" s="21"/>
      <c r="IIU167" s="22"/>
      <c r="IIV167" s="3"/>
      <c r="IIW167" s="5"/>
      <c r="IIX167" s="5"/>
      <c r="IIY167" s="8"/>
      <c r="IIZ167" s="10"/>
      <c r="IJA167" s="68"/>
      <c r="IJB167" s="20"/>
      <c r="IJC167" s="57"/>
      <c r="IJD167" s="21"/>
      <c r="IJE167" s="22"/>
      <c r="IJF167" s="3"/>
      <c r="IJG167" s="5"/>
      <c r="IJH167" s="5"/>
      <c r="IJI167" s="8"/>
      <c r="IJJ167" s="10"/>
      <c r="IJK167" s="68"/>
      <c r="IJL167" s="20"/>
      <c r="IJM167" s="57"/>
      <c r="IJN167" s="21"/>
      <c r="IJO167" s="22"/>
      <c r="IJP167" s="3"/>
      <c r="IJQ167" s="5"/>
      <c r="IJR167" s="5"/>
      <c r="IJS167" s="8"/>
      <c r="IJT167" s="10"/>
      <c r="IJU167" s="68"/>
      <c r="IJV167" s="20"/>
      <c r="IJW167" s="57"/>
      <c r="IJX167" s="21"/>
      <c r="IJY167" s="22"/>
      <c r="IJZ167" s="3"/>
      <c r="IKA167" s="5"/>
      <c r="IKB167" s="5"/>
      <c r="IKC167" s="8"/>
      <c r="IKD167" s="10"/>
      <c r="IKE167" s="68"/>
      <c r="IKF167" s="20"/>
      <c r="IKG167" s="57"/>
      <c r="IKH167" s="21"/>
      <c r="IKI167" s="22"/>
      <c r="IKJ167" s="3"/>
      <c r="IKK167" s="5"/>
      <c r="IKL167" s="5"/>
      <c r="IKM167" s="8"/>
      <c r="IKN167" s="10"/>
      <c r="IKO167" s="68"/>
      <c r="IKP167" s="20"/>
      <c r="IKQ167" s="57"/>
      <c r="IKR167" s="21"/>
      <c r="IKS167" s="22"/>
      <c r="IKT167" s="3"/>
      <c r="IKU167" s="5"/>
      <c r="IKV167" s="5"/>
      <c r="IKW167" s="8"/>
      <c r="IKX167" s="10"/>
      <c r="IKY167" s="68"/>
      <c r="IKZ167" s="20"/>
      <c r="ILA167" s="57"/>
      <c r="ILB167" s="21"/>
      <c r="ILC167" s="22"/>
      <c r="ILD167" s="3"/>
      <c r="ILE167" s="5"/>
      <c r="ILF167" s="5"/>
      <c r="ILG167" s="8"/>
      <c r="ILH167" s="10"/>
      <c r="ILI167" s="68"/>
      <c r="ILJ167" s="20"/>
      <c r="ILK167" s="57"/>
      <c r="ILL167" s="21"/>
      <c r="ILM167" s="22"/>
      <c r="ILN167" s="3"/>
      <c r="ILO167" s="5"/>
      <c r="ILP167" s="5"/>
      <c r="ILQ167" s="8"/>
      <c r="ILR167" s="10"/>
      <c r="ILS167" s="68"/>
      <c r="ILT167" s="20"/>
      <c r="ILU167" s="57"/>
      <c r="ILV167" s="21"/>
      <c r="ILW167" s="22"/>
      <c r="ILX167" s="3"/>
      <c r="ILY167" s="5"/>
      <c r="ILZ167" s="5"/>
      <c r="IMA167" s="8"/>
      <c r="IMB167" s="10"/>
      <c r="IMC167" s="68"/>
      <c r="IMD167" s="20"/>
      <c r="IME167" s="57"/>
      <c r="IMF167" s="21"/>
      <c r="IMG167" s="22"/>
      <c r="IMH167" s="3"/>
      <c r="IMI167" s="5"/>
      <c r="IMJ167" s="5"/>
      <c r="IMK167" s="8"/>
      <c r="IML167" s="10"/>
      <c r="IMM167" s="68"/>
      <c r="IMN167" s="20"/>
      <c r="IMO167" s="57"/>
      <c r="IMP167" s="21"/>
      <c r="IMQ167" s="22"/>
      <c r="IMR167" s="3"/>
      <c r="IMS167" s="5"/>
      <c r="IMT167" s="5"/>
      <c r="IMU167" s="8"/>
      <c r="IMV167" s="10"/>
      <c r="IMW167" s="68"/>
      <c r="IMX167" s="20"/>
      <c r="IMY167" s="57"/>
      <c r="IMZ167" s="21"/>
      <c r="INA167" s="22"/>
      <c r="INB167" s="3"/>
      <c r="INC167" s="5"/>
      <c r="IND167" s="5"/>
      <c r="INE167" s="8"/>
      <c r="INF167" s="10"/>
      <c r="ING167" s="68"/>
      <c r="INH167" s="20"/>
      <c r="INI167" s="57"/>
      <c r="INJ167" s="21"/>
      <c r="INK167" s="22"/>
      <c r="INL167" s="3"/>
      <c r="INM167" s="5"/>
      <c r="INN167" s="5"/>
      <c r="INO167" s="8"/>
      <c r="INP167" s="10"/>
      <c r="INQ167" s="68"/>
      <c r="INR167" s="20"/>
      <c r="INS167" s="57"/>
      <c r="INT167" s="21"/>
      <c r="INU167" s="22"/>
      <c r="INV167" s="3"/>
      <c r="INW167" s="5"/>
      <c r="INX167" s="5"/>
      <c r="INY167" s="8"/>
      <c r="INZ167" s="10"/>
      <c r="IOA167" s="68"/>
      <c r="IOB167" s="20"/>
      <c r="IOC167" s="57"/>
      <c r="IOD167" s="21"/>
      <c r="IOE167" s="22"/>
      <c r="IOF167" s="3"/>
      <c r="IOG167" s="5"/>
      <c r="IOH167" s="5"/>
      <c r="IOI167" s="8"/>
      <c r="IOJ167" s="10"/>
      <c r="IOK167" s="68"/>
      <c r="IOL167" s="20"/>
      <c r="IOM167" s="57"/>
      <c r="ION167" s="21"/>
      <c r="IOO167" s="22"/>
      <c r="IOP167" s="3"/>
      <c r="IOQ167" s="5"/>
      <c r="IOR167" s="5"/>
      <c r="IOS167" s="8"/>
      <c r="IOT167" s="10"/>
      <c r="IOU167" s="68"/>
      <c r="IOV167" s="20"/>
      <c r="IOW167" s="57"/>
      <c r="IOX167" s="21"/>
      <c r="IOY167" s="22"/>
      <c r="IOZ167" s="3"/>
      <c r="IPA167" s="5"/>
      <c r="IPB167" s="5"/>
      <c r="IPC167" s="8"/>
      <c r="IPD167" s="10"/>
      <c r="IPE167" s="68"/>
      <c r="IPF167" s="20"/>
      <c r="IPG167" s="57"/>
      <c r="IPH167" s="21"/>
      <c r="IPI167" s="22"/>
      <c r="IPJ167" s="3"/>
      <c r="IPK167" s="5"/>
      <c r="IPL167" s="5"/>
      <c r="IPM167" s="8"/>
      <c r="IPN167" s="10"/>
      <c r="IPO167" s="68"/>
      <c r="IPP167" s="20"/>
      <c r="IPQ167" s="57"/>
      <c r="IPR167" s="21"/>
      <c r="IPS167" s="22"/>
      <c r="IPT167" s="3"/>
      <c r="IPU167" s="5"/>
      <c r="IPV167" s="5"/>
      <c r="IPW167" s="8"/>
      <c r="IPX167" s="10"/>
      <c r="IPY167" s="68"/>
      <c r="IPZ167" s="20"/>
      <c r="IQA167" s="57"/>
      <c r="IQB167" s="21"/>
      <c r="IQC167" s="22"/>
      <c r="IQD167" s="3"/>
      <c r="IQE167" s="5"/>
      <c r="IQF167" s="5"/>
      <c r="IQG167" s="8"/>
      <c r="IQH167" s="10"/>
      <c r="IQI167" s="68"/>
      <c r="IQJ167" s="20"/>
      <c r="IQK167" s="57"/>
      <c r="IQL167" s="21"/>
      <c r="IQM167" s="22"/>
      <c r="IQN167" s="3"/>
      <c r="IQO167" s="5"/>
      <c r="IQP167" s="5"/>
      <c r="IQQ167" s="8"/>
      <c r="IQR167" s="10"/>
      <c r="IQS167" s="68"/>
      <c r="IQT167" s="20"/>
      <c r="IQU167" s="57"/>
      <c r="IQV167" s="21"/>
      <c r="IQW167" s="22"/>
      <c r="IQX167" s="3"/>
      <c r="IQY167" s="5"/>
      <c r="IQZ167" s="5"/>
      <c r="IRA167" s="8"/>
      <c r="IRB167" s="10"/>
      <c r="IRC167" s="68"/>
      <c r="IRD167" s="20"/>
      <c r="IRE167" s="57"/>
      <c r="IRF167" s="21"/>
      <c r="IRG167" s="22"/>
      <c r="IRH167" s="3"/>
      <c r="IRI167" s="5"/>
      <c r="IRJ167" s="5"/>
      <c r="IRK167" s="8"/>
      <c r="IRL167" s="10"/>
      <c r="IRM167" s="68"/>
      <c r="IRN167" s="20"/>
      <c r="IRO167" s="57"/>
      <c r="IRP167" s="21"/>
      <c r="IRQ167" s="22"/>
      <c r="IRR167" s="3"/>
      <c r="IRS167" s="5"/>
      <c r="IRT167" s="5"/>
      <c r="IRU167" s="8"/>
      <c r="IRV167" s="10"/>
      <c r="IRW167" s="68"/>
      <c r="IRX167" s="20"/>
      <c r="IRY167" s="57"/>
      <c r="IRZ167" s="21"/>
      <c r="ISA167" s="22"/>
      <c r="ISB167" s="3"/>
      <c r="ISC167" s="5"/>
      <c r="ISD167" s="5"/>
      <c r="ISE167" s="8"/>
      <c r="ISF167" s="10"/>
      <c r="ISG167" s="68"/>
      <c r="ISH167" s="20"/>
      <c r="ISI167" s="57"/>
      <c r="ISJ167" s="21"/>
      <c r="ISK167" s="22"/>
      <c r="ISL167" s="3"/>
      <c r="ISM167" s="5"/>
      <c r="ISN167" s="5"/>
      <c r="ISO167" s="8"/>
      <c r="ISP167" s="10"/>
      <c r="ISQ167" s="68"/>
      <c r="ISR167" s="20"/>
      <c r="ISS167" s="57"/>
      <c r="IST167" s="21"/>
      <c r="ISU167" s="22"/>
      <c r="ISV167" s="3"/>
      <c r="ISW167" s="5"/>
      <c r="ISX167" s="5"/>
      <c r="ISY167" s="8"/>
      <c r="ISZ167" s="10"/>
      <c r="ITA167" s="68"/>
      <c r="ITB167" s="20"/>
      <c r="ITC167" s="57"/>
      <c r="ITD167" s="21"/>
      <c r="ITE167" s="22"/>
      <c r="ITF167" s="3"/>
      <c r="ITG167" s="5"/>
      <c r="ITH167" s="5"/>
      <c r="ITI167" s="8"/>
      <c r="ITJ167" s="10"/>
      <c r="ITK167" s="68"/>
      <c r="ITL167" s="20"/>
      <c r="ITM167" s="57"/>
      <c r="ITN167" s="21"/>
      <c r="ITO167" s="22"/>
      <c r="ITP167" s="3"/>
      <c r="ITQ167" s="5"/>
      <c r="ITR167" s="5"/>
      <c r="ITS167" s="8"/>
      <c r="ITT167" s="10"/>
      <c r="ITU167" s="68"/>
      <c r="ITV167" s="20"/>
      <c r="ITW167" s="57"/>
      <c r="ITX167" s="21"/>
      <c r="ITY167" s="22"/>
      <c r="ITZ167" s="3"/>
      <c r="IUA167" s="5"/>
      <c r="IUB167" s="5"/>
      <c r="IUC167" s="8"/>
      <c r="IUD167" s="10"/>
      <c r="IUE167" s="68"/>
      <c r="IUF167" s="20"/>
      <c r="IUG167" s="57"/>
      <c r="IUH167" s="21"/>
      <c r="IUI167" s="22"/>
      <c r="IUJ167" s="3"/>
      <c r="IUK167" s="5"/>
      <c r="IUL167" s="5"/>
      <c r="IUM167" s="8"/>
      <c r="IUN167" s="10"/>
      <c r="IUO167" s="68"/>
      <c r="IUP167" s="20"/>
      <c r="IUQ167" s="57"/>
      <c r="IUR167" s="21"/>
      <c r="IUS167" s="22"/>
      <c r="IUT167" s="3"/>
      <c r="IUU167" s="5"/>
      <c r="IUV167" s="5"/>
      <c r="IUW167" s="8"/>
      <c r="IUX167" s="10"/>
      <c r="IUY167" s="68"/>
      <c r="IUZ167" s="20"/>
      <c r="IVA167" s="57"/>
      <c r="IVB167" s="21"/>
      <c r="IVC167" s="22"/>
      <c r="IVD167" s="3"/>
      <c r="IVE167" s="5"/>
      <c r="IVF167" s="5"/>
      <c r="IVG167" s="8"/>
      <c r="IVH167" s="10"/>
      <c r="IVI167" s="68"/>
      <c r="IVJ167" s="20"/>
      <c r="IVK167" s="57"/>
      <c r="IVL167" s="21"/>
      <c r="IVM167" s="22"/>
      <c r="IVN167" s="3"/>
      <c r="IVO167" s="5"/>
      <c r="IVP167" s="5"/>
      <c r="IVQ167" s="8"/>
      <c r="IVR167" s="10"/>
      <c r="IVS167" s="68"/>
      <c r="IVT167" s="20"/>
      <c r="IVU167" s="57"/>
      <c r="IVV167" s="21"/>
      <c r="IVW167" s="22"/>
      <c r="IVX167" s="3"/>
      <c r="IVY167" s="5"/>
      <c r="IVZ167" s="5"/>
      <c r="IWA167" s="8"/>
      <c r="IWB167" s="10"/>
      <c r="IWC167" s="68"/>
      <c r="IWD167" s="20"/>
      <c r="IWE167" s="57"/>
      <c r="IWF167" s="21"/>
      <c r="IWG167" s="22"/>
      <c r="IWH167" s="3"/>
      <c r="IWI167" s="5"/>
      <c r="IWJ167" s="5"/>
      <c r="IWK167" s="8"/>
      <c r="IWL167" s="10"/>
      <c r="IWM167" s="68"/>
      <c r="IWN167" s="20"/>
      <c r="IWO167" s="57"/>
      <c r="IWP167" s="21"/>
      <c r="IWQ167" s="22"/>
      <c r="IWR167" s="3"/>
      <c r="IWS167" s="5"/>
      <c r="IWT167" s="5"/>
      <c r="IWU167" s="8"/>
      <c r="IWV167" s="10"/>
      <c r="IWW167" s="68"/>
      <c r="IWX167" s="20"/>
      <c r="IWY167" s="57"/>
      <c r="IWZ167" s="21"/>
      <c r="IXA167" s="22"/>
      <c r="IXB167" s="3"/>
      <c r="IXC167" s="5"/>
      <c r="IXD167" s="5"/>
      <c r="IXE167" s="8"/>
      <c r="IXF167" s="10"/>
      <c r="IXG167" s="68"/>
      <c r="IXH167" s="20"/>
      <c r="IXI167" s="57"/>
      <c r="IXJ167" s="21"/>
      <c r="IXK167" s="22"/>
      <c r="IXL167" s="3"/>
      <c r="IXM167" s="5"/>
      <c r="IXN167" s="5"/>
      <c r="IXO167" s="8"/>
      <c r="IXP167" s="10"/>
      <c r="IXQ167" s="68"/>
      <c r="IXR167" s="20"/>
      <c r="IXS167" s="57"/>
      <c r="IXT167" s="21"/>
      <c r="IXU167" s="22"/>
      <c r="IXV167" s="3"/>
      <c r="IXW167" s="5"/>
      <c r="IXX167" s="5"/>
      <c r="IXY167" s="8"/>
      <c r="IXZ167" s="10"/>
      <c r="IYA167" s="68"/>
      <c r="IYB167" s="20"/>
      <c r="IYC167" s="57"/>
      <c r="IYD167" s="21"/>
      <c r="IYE167" s="22"/>
      <c r="IYF167" s="3"/>
      <c r="IYG167" s="5"/>
      <c r="IYH167" s="5"/>
      <c r="IYI167" s="8"/>
      <c r="IYJ167" s="10"/>
      <c r="IYK167" s="68"/>
      <c r="IYL167" s="20"/>
      <c r="IYM167" s="57"/>
      <c r="IYN167" s="21"/>
      <c r="IYO167" s="22"/>
      <c r="IYP167" s="3"/>
      <c r="IYQ167" s="5"/>
      <c r="IYR167" s="5"/>
      <c r="IYS167" s="8"/>
      <c r="IYT167" s="10"/>
      <c r="IYU167" s="68"/>
      <c r="IYV167" s="20"/>
      <c r="IYW167" s="57"/>
      <c r="IYX167" s="21"/>
      <c r="IYY167" s="22"/>
      <c r="IYZ167" s="3"/>
      <c r="IZA167" s="5"/>
      <c r="IZB167" s="5"/>
      <c r="IZC167" s="8"/>
      <c r="IZD167" s="10"/>
      <c r="IZE167" s="68"/>
      <c r="IZF167" s="20"/>
      <c r="IZG167" s="57"/>
      <c r="IZH167" s="21"/>
      <c r="IZI167" s="22"/>
      <c r="IZJ167" s="3"/>
      <c r="IZK167" s="5"/>
      <c r="IZL167" s="5"/>
      <c r="IZM167" s="8"/>
      <c r="IZN167" s="10"/>
      <c r="IZO167" s="68"/>
      <c r="IZP167" s="20"/>
      <c r="IZQ167" s="57"/>
      <c r="IZR167" s="21"/>
      <c r="IZS167" s="22"/>
      <c r="IZT167" s="3"/>
      <c r="IZU167" s="5"/>
      <c r="IZV167" s="5"/>
      <c r="IZW167" s="8"/>
      <c r="IZX167" s="10"/>
      <c r="IZY167" s="68"/>
      <c r="IZZ167" s="20"/>
      <c r="JAA167" s="57"/>
      <c r="JAB167" s="21"/>
      <c r="JAC167" s="22"/>
      <c r="JAD167" s="3"/>
      <c r="JAE167" s="5"/>
      <c r="JAF167" s="5"/>
      <c r="JAG167" s="8"/>
      <c r="JAH167" s="10"/>
      <c r="JAI167" s="68"/>
      <c r="JAJ167" s="20"/>
      <c r="JAK167" s="57"/>
      <c r="JAL167" s="21"/>
      <c r="JAM167" s="22"/>
      <c r="JAN167" s="3"/>
      <c r="JAO167" s="5"/>
      <c r="JAP167" s="5"/>
      <c r="JAQ167" s="8"/>
      <c r="JAR167" s="10"/>
      <c r="JAS167" s="68"/>
      <c r="JAT167" s="20"/>
      <c r="JAU167" s="57"/>
      <c r="JAV167" s="21"/>
      <c r="JAW167" s="22"/>
      <c r="JAX167" s="3"/>
      <c r="JAY167" s="5"/>
      <c r="JAZ167" s="5"/>
      <c r="JBA167" s="8"/>
      <c r="JBB167" s="10"/>
      <c r="JBC167" s="68"/>
      <c r="JBD167" s="20"/>
      <c r="JBE167" s="57"/>
      <c r="JBF167" s="21"/>
      <c r="JBG167" s="22"/>
      <c r="JBH167" s="3"/>
      <c r="JBI167" s="5"/>
      <c r="JBJ167" s="5"/>
      <c r="JBK167" s="8"/>
      <c r="JBL167" s="10"/>
      <c r="JBM167" s="68"/>
      <c r="JBN167" s="20"/>
      <c r="JBO167" s="57"/>
      <c r="JBP167" s="21"/>
      <c r="JBQ167" s="22"/>
      <c r="JBR167" s="3"/>
      <c r="JBS167" s="5"/>
      <c r="JBT167" s="5"/>
      <c r="JBU167" s="8"/>
      <c r="JBV167" s="10"/>
      <c r="JBW167" s="68"/>
      <c r="JBX167" s="20"/>
      <c r="JBY167" s="57"/>
      <c r="JBZ167" s="21"/>
      <c r="JCA167" s="22"/>
      <c r="JCB167" s="3"/>
      <c r="JCC167" s="5"/>
      <c r="JCD167" s="5"/>
      <c r="JCE167" s="8"/>
      <c r="JCF167" s="10"/>
      <c r="JCG167" s="68"/>
      <c r="JCH167" s="20"/>
      <c r="JCI167" s="57"/>
      <c r="JCJ167" s="21"/>
      <c r="JCK167" s="22"/>
      <c r="JCL167" s="3"/>
      <c r="JCM167" s="5"/>
      <c r="JCN167" s="5"/>
      <c r="JCO167" s="8"/>
      <c r="JCP167" s="10"/>
      <c r="JCQ167" s="68"/>
      <c r="JCR167" s="20"/>
      <c r="JCS167" s="57"/>
      <c r="JCT167" s="21"/>
      <c r="JCU167" s="22"/>
      <c r="JCV167" s="3"/>
      <c r="JCW167" s="5"/>
      <c r="JCX167" s="5"/>
      <c r="JCY167" s="8"/>
      <c r="JCZ167" s="10"/>
      <c r="JDA167" s="68"/>
      <c r="JDB167" s="20"/>
      <c r="JDC167" s="57"/>
      <c r="JDD167" s="21"/>
      <c r="JDE167" s="22"/>
      <c r="JDF167" s="3"/>
      <c r="JDG167" s="5"/>
      <c r="JDH167" s="5"/>
      <c r="JDI167" s="8"/>
      <c r="JDJ167" s="10"/>
      <c r="JDK167" s="68"/>
      <c r="JDL167" s="20"/>
      <c r="JDM167" s="57"/>
      <c r="JDN167" s="21"/>
      <c r="JDO167" s="22"/>
      <c r="JDP167" s="3"/>
      <c r="JDQ167" s="5"/>
      <c r="JDR167" s="5"/>
      <c r="JDS167" s="8"/>
      <c r="JDT167" s="10"/>
      <c r="JDU167" s="68"/>
      <c r="JDV167" s="20"/>
      <c r="JDW167" s="57"/>
      <c r="JDX167" s="21"/>
      <c r="JDY167" s="22"/>
      <c r="JDZ167" s="3"/>
      <c r="JEA167" s="5"/>
      <c r="JEB167" s="5"/>
      <c r="JEC167" s="8"/>
      <c r="JED167" s="10"/>
      <c r="JEE167" s="68"/>
      <c r="JEF167" s="20"/>
      <c r="JEG167" s="57"/>
      <c r="JEH167" s="21"/>
      <c r="JEI167" s="22"/>
      <c r="JEJ167" s="3"/>
      <c r="JEK167" s="5"/>
      <c r="JEL167" s="5"/>
      <c r="JEM167" s="8"/>
      <c r="JEN167" s="10"/>
      <c r="JEO167" s="68"/>
      <c r="JEP167" s="20"/>
      <c r="JEQ167" s="57"/>
      <c r="JER167" s="21"/>
      <c r="JES167" s="22"/>
      <c r="JET167" s="3"/>
      <c r="JEU167" s="5"/>
      <c r="JEV167" s="5"/>
      <c r="JEW167" s="8"/>
      <c r="JEX167" s="10"/>
      <c r="JEY167" s="68"/>
      <c r="JEZ167" s="20"/>
      <c r="JFA167" s="57"/>
      <c r="JFB167" s="21"/>
      <c r="JFC167" s="22"/>
      <c r="JFD167" s="3"/>
      <c r="JFE167" s="5"/>
      <c r="JFF167" s="5"/>
      <c r="JFG167" s="8"/>
      <c r="JFH167" s="10"/>
      <c r="JFI167" s="68"/>
      <c r="JFJ167" s="20"/>
      <c r="JFK167" s="57"/>
      <c r="JFL167" s="21"/>
      <c r="JFM167" s="22"/>
      <c r="JFN167" s="3"/>
      <c r="JFO167" s="5"/>
      <c r="JFP167" s="5"/>
      <c r="JFQ167" s="8"/>
      <c r="JFR167" s="10"/>
      <c r="JFS167" s="68"/>
      <c r="JFT167" s="20"/>
      <c r="JFU167" s="57"/>
      <c r="JFV167" s="21"/>
      <c r="JFW167" s="22"/>
      <c r="JFX167" s="3"/>
      <c r="JFY167" s="5"/>
      <c r="JFZ167" s="5"/>
      <c r="JGA167" s="8"/>
      <c r="JGB167" s="10"/>
      <c r="JGC167" s="68"/>
      <c r="JGD167" s="20"/>
      <c r="JGE167" s="57"/>
      <c r="JGF167" s="21"/>
      <c r="JGG167" s="22"/>
      <c r="JGH167" s="3"/>
      <c r="JGI167" s="5"/>
      <c r="JGJ167" s="5"/>
      <c r="JGK167" s="8"/>
      <c r="JGL167" s="10"/>
      <c r="JGM167" s="68"/>
      <c r="JGN167" s="20"/>
      <c r="JGO167" s="57"/>
      <c r="JGP167" s="21"/>
      <c r="JGQ167" s="22"/>
      <c r="JGR167" s="3"/>
      <c r="JGS167" s="5"/>
      <c r="JGT167" s="5"/>
      <c r="JGU167" s="8"/>
      <c r="JGV167" s="10"/>
      <c r="JGW167" s="68"/>
      <c r="JGX167" s="20"/>
      <c r="JGY167" s="57"/>
      <c r="JGZ167" s="21"/>
      <c r="JHA167" s="22"/>
      <c r="JHB167" s="3"/>
      <c r="JHC167" s="5"/>
      <c r="JHD167" s="5"/>
      <c r="JHE167" s="8"/>
      <c r="JHF167" s="10"/>
      <c r="JHG167" s="68"/>
      <c r="JHH167" s="20"/>
      <c r="JHI167" s="57"/>
      <c r="JHJ167" s="21"/>
      <c r="JHK167" s="22"/>
      <c r="JHL167" s="3"/>
      <c r="JHM167" s="5"/>
      <c r="JHN167" s="5"/>
      <c r="JHO167" s="8"/>
      <c r="JHP167" s="10"/>
      <c r="JHQ167" s="68"/>
      <c r="JHR167" s="20"/>
      <c r="JHS167" s="57"/>
      <c r="JHT167" s="21"/>
      <c r="JHU167" s="22"/>
      <c r="JHV167" s="3"/>
      <c r="JHW167" s="5"/>
      <c r="JHX167" s="5"/>
      <c r="JHY167" s="8"/>
      <c r="JHZ167" s="10"/>
      <c r="JIA167" s="68"/>
      <c r="JIB167" s="20"/>
      <c r="JIC167" s="57"/>
      <c r="JID167" s="21"/>
      <c r="JIE167" s="22"/>
      <c r="JIF167" s="3"/>
      <c r="JIG167" s="5"/>
      <c r="JIH167" s="5"/>
      <c r="JII167" s="8"/>
      <c r="JIJ167" s="10"/>
      <c r="JIK167" s="68"/>
      <c r="JIL167" s="20"/>
      <c r="JIM167" s="57"/>
      <c r="JIN167" s="21"/>
      <c r="JIO167" s="22"/>
      <c r="JIP167" s="3"/>
      <c r="JIQ167" s="5"/>
      <c r="JIR167" s="5"/>
      <c r="JIS167" s="8"/>
      <c r="JIT167" s="10"/>
      <c r="JIU167" s="68"/>
      <c r="JIV167" s="20"/>
      <c r="JIW167" s="57"/>
      <c r="JIX167" s="21"/>
      <c r="JIY167" s="22"/>
      <c r="JIZ167" s="3"/>
      <c r="JJA167" s="5"/>
      <c r="JJB167" s="5"/>
      <c r="JJC167" s="8"/>
      <c r="JJD167" s="10"/>
      <c r="JJE167" s="68"/>
      <c r="JJF167" s="20"/>
      <c r="JJG167" s="57"/>
      <c r="JJH167" s="21"/>
      <c r="JJI167" s="22"/>
      <c r="JJJ167" s="3"/>
      <c r="JJK167" s="5"/>
      <c r="JJL167" s="5"/>
      <c r="JJM167" s="8"/>
      <c r="JJN167" s="10"/>
      <c r="JJO167" s="68"/>
      <c r="JJP167" s="20"/>
      <c r="JJQ167" s="57"/>
      <c r="JJR167" s="21"/>
      <c r="JJS167" s="22"/>
      <c r="JJT167" s="3"/>
      <c r="JJU167" s="5"/>
      <c r="JJV167" s="5"/>
      <c r="JJW167" s="8"/>
      <c r="JJX167" s="10"/>
      <c r="JJY167" s="68"/>
      <c r="JJZ167" s="20"/>
      <c r="JKA167" s="57"/>
      <c r="JKB167" s="21"/>
      <c r="JKC167" s="22"/>
      <c r="JKD167" s="3"/>
      <c r="JKE167" s="5"/>
      <c r="JKF167" s="5"/>
      <c r="JKG167" s="8"/>
      <c r="JKH167" s="10"/>
      <c r="JKI167" s="68"/>
      <c r="JKJ167" s="20"/>
      <c r="JKK167" s="57"/>
      <c r="JKL167" s="21"/>
      <c r="JKM167" s="22"/>
      <c r="JKN167" s="3"/>
      <c r="JKO167" s="5"/>
      <c r="JKP167" s="5"/>
      <c r="JKQ167" s="8"/>
      <c r="JKR167" s="10"/>
      <c r="JKS167" s="68"/>
      <c r="JKT167" s="20"/>
      <c r="JKU167" s="57"/>
      <c r="JKV167" s="21"/>
      <c r="JKW167" s="22"/>
      <c r="JKX167" s="3"/>
      <c r="JKY167" s="5"/>
      <c r="JKZ167" s="5"/>
      <c r="JLA167" s="8"/>
      <c r="JLB167" s="10"/>
      <c r="JLC167" s="68"/>
      <c r="JLD167" s="20"/>
      <c r="JLE167" s="57"/>
      <c r="JLF167" s="21"/>
      <c r="JLG167" s="22"/>
      <c r="JLH167" s="3"/>
      <c r="JLI167" s="5"/>
      <c r="JLJ167" s="5"/>
      <c r="JLK167" s="8"/>
      <c r="JLL167" s="10"/>
      <c r="JLM167" s="68"/>
      <c r="JLN167" s="20"/>
      <c r="JLO167" s="57"/>
      <c r="JLP167" s="21"/>
      <c r="JLQ167" s="22"/>
      <c r="JLR167" s="3"/>
      <c r="JLS167" s="5"/>
      <c r="JLT167" s="5"/>
      <c r="JLU167" s="8"/>
      <c r="JLV167" s="10"/>
      <c r="JLW167" s="68"/>
      <c r="JLX167" s="20"/>
      <c r="JLY167" s="57"/>
      <c r="JLZ167" s="21"/>
      <c r="JMA167" s="22"/>
      <c r="JMB167" s="3"/>
      <c r="JMC167" s="5"/>
      <c r="JMD167" s="5"/>
      <c r="JME167" s="8"/>
      <c r="JMF167" s="10"/>
      <c r="JMG167" s="68"/>
      <c r="JMH167" s="20"/>
      <c r="JMI167" s="57"/>
      <c r="JMJ167" s="21"/>
      <c r="JMK167" s="22"/>
      <c r="JML167" s="3"/>
      <c r="JMM167" s="5"/>
      <c r="JMN167" s="5"/>
      <c r="JMO167" s="8"/>
      <c r="JMP167" s="10"/>
      <c r="JMQ167" s="68"/>
      <c r="JMR167" s="20"/>
      <c r="JMS167" s="57"/>
      <c r="JMT167" s="21"/>
      <c r="JMU167" s="22"/>
      <c r="JMV167" s="3"/>
      <c r="JMW167" s="5"/>
      <c r="JMX167" s="5"/>
      <c r="JMY167" s="8"/>
      <c r="JMZ167" s="10"/>
      <c r="JNA167" s="68"/>
      <c r="JNB167" s="20"/>
      <c r="JNC167" s="57"/>
      <c r="JND167" s="21"/>
      <c r="JNE167" s="22"/>
      <c r="JNF167" s="3"/>
      <c r="JNG167" s="5"/>
      <c r="JNH167" s="5"/>
      <c r="JNI167" s="8"/>
      <c r="JNJ167" s="10"/>
      <c r="JNK167" s="68"/>
      <c r="JNL167" s="20"/>
      <c r="JNM167" s="57"/>
      <c r="JNN167" s="21"/>
      <c r="JNO167" s="22"/>
      <c r="JNP167" s="3"/>
      <c r="JNQ167" s="5"/>
      <c r="JNR167" s="5"/>
      <c r="JNS167" s="8"/>
      <c r="JNT167" s="10"/>
      <c r="JNU167" s="68"/>
      <c r="JNV167" s="20"/>
      <c r="JNW167" s="57"/>
      <c r="JNX167" s="21"/>
      <c r="JNY167" s="22"/>
      <c r="JNZ167" s="3"/>
      <c r="JOA167" s="5"/>
      <c r="JOB167" s="5"/>
      <c r="JOC167" s="8"/>
      <c r="JOD167" s="10"/>
      <c r="JOE167" s="68"/>
      <c r="JOF167" s="20"/>
      <c r="JOG167" s="57"/>
      <c r="JOH167" s="21"/>
      <c r="JOI167" s="22"/>
      <c r="JOJ167" s="3"/>
      <c r="JOK167" s="5"/>
      <c r="JOL167" s="5"/>
      <c r="JOM167" s="8"/>
      <c r="JON167" s="10"/>
      <c r="JOO167" s="68"/>
      <c r="JOP167" s="20"/>
      <c r="JOQ167" s="57"/>
      <c r="JOR167" s="21"/>
      <c r="JOS167" s="22"/>
      <c r="JOT167" s="3"/>
      <c r="JOU167" s="5"/>
      <c r="JOV167" s="5"/>
      <c r="JOW167" s="8"/>
      <c r="JOX167" s="10"/>
      <c r="JOY167" s="68"/>
      <c r="JOZ167" s="20"/>
      <c r="JPA167" s="57"/>
      <c r="JPB167" s="21"/>
      <c r="JPC167" s="22"/>
      <c r="JPD167" s="3"/>
      <c r="JPE167" s="5"/>
      <c r="JPF167" s="5"/>
      <c r="JPG167" s="8"/>
      <c r="JPH167" s="10"/>
      <c r="JPI167" s="68"/>
      <c r="JPJ167" s="20"/>
      <c r="JPK167" s="57"/>
      <c r="JPL167" s="21"/>
      <c r="JPM167" s="22"/>
      <c r="JPN167" s="3"/>
      <c r="JPO167" s="5"/>
      <c r="JPP167" s="5"/>
      <c r="JPQ167" s="8"/>
      <c r="JPR167" s="10"/>
      <c r="JPS167" s="68"/>
      <c r="JPT167" s="20"/>
      <c r="JPU167" s="57"/>
      <c r="JPV167" s="21"/>
      <c r="JPW167" s="22"/>
      <c r="JPX167" s="3"/>
      <c r="JPY167" s="5"/>
      <c r="JPZ167" s="5"/>
      <c r="JQA167" s="8"/>
      <c r="JQB167" s="10"/>
      <c r="JQC167" s="68"/>
      <c r="JQD167" s="20"/>
      <c r="JQE167" s="57"/>
      <c r="JQF167" s="21"/>
      <c r="JQG167" s="22"/>
      <c r="JQH167" s="3"/>
      <c r="JQI167" s="5"/>
      <c r="JQJ167" s="5"/>
      <c r="JQK167" s="8"/>
      <c r="JQL167" s="10"/>
      <c r="JQM167" s="68"/>
      <c r="JQN167" s="20"/>
      <c r="JQO167" s="57"/>
      <c r="JQP167" s="21"/>
      <c r="JQQ167" s="22"/>
      <c r="JQR167" s="3"/>
      <c r="JQS167" s="5"/>
      <c r="JQT167" s="5"/>
      <c r="JQU167" s="8"/>
      <c r="JQV167" s="10"/>
      <c r="JQW167" s="68"/>
      <c r="JQX167" s="20"/>
      <c r="JQY167" s="57"/>
      <c r="JQZ167" s="21"/>
      <c r="JRA167" s="22"/>
      <c r="JRB167" s="3"/>
      <c r="JRC167" s="5"/>
      <c r="JRD167" s="5"/>
      <c r="JRE167" s="8"/>
      <c r="JRF167" s="10"/>
      <c r="JRG167" s="68"/>
      <c r="JRH167" s="20"/>
      <c r="JRI167" s="57"/>
      <c r="JRJ167" s="21"/>
      <c r="JRK167" s="22"/>
      <c r="JRL167" s="3"/>
      <c r="JRM167" s="5"/>
      <c r="JRN167" s="5"/>
      <c r="JRO167" s="8"/>
      <c r="JRP167" s="10"/>
      <c r="JRQ167" s="68"/>
      <c r="JRR167" s="20"/>
      <c r="JRS167" s="57"/>
      <c r="JRT167" s="21"/>
      <c r="JRU167" s="22"/>
      <c r="JRV167" s="3"/>
      <c r="JRW167" s="5"/>
      <c r="JRX167" s="5"/>
      <c r="JRY167" s="8"/>
      <c r="JRZ167" s="10"/>
      <c r="JSA167" s="68"/>
      <c r="JSB167" s="20"/>
      <c r="JSC167" s="57"/>
      <c r="JSD167" s="21"/>
      <c r="JSE167" s="22"/>
      <c r="JSF167" s="3"/>
      <c r="JSG167" s="5"/>
      <c r="JSH167" s="5"/>
      <c r="JSI167" s="8"/>
      <c r="JSJ167" s="10"/>
      <c r="JSK167" s="68"/>
      <c r="JSL167" s="20"/>
      <c r="JSM167" s="57"/>
      <c r="JSN167" s="21"/>
      <c r="JSO167" s="22"/>
      <c r="JSP167" s="3"/>
      <c r="JSQ167" s="5"/>
      <c r="JSR167" s="5"/>
      <c r="JSS167" s="8"/>
      <c r="JST167" s="10"/>
      <c r="JSU167" s="68"/>
      <c r="JSV167" s="20"/>
      <c r="JSW167" s="57"/>
      <c r="JSX167" s="21"/>
      <c r="JSY167" s="22"/>
      <c r="JSZ167" s="3"/>
      <c r="JTA167" s="5"/>
      <c r="JTB167" s="5"/>
      <c r="JTC167" s="8"/>
      <c r="JTD167" s="10"/>
      <c r="JTE167" s="68"/>
      <c r="JTF167" s="20"/>
      <c r="JTG167" s="57"/>
      <c r="JTH167" s="21"/>
      <c r="JTI167" s="22"/>
      <c r="JTJ167" s="3"/>
      <c r="JTK167" s="5"/>
      <c r="JTL167" s="5"/>
      <c r="JTM167" s="8"/>
      <c r="JTN167" s="10"/>
      <c r="JTO167" s="68"/>
      <c r="JTP167" s="20"/>
      <c r="JTQ167" s="57"/>
      <c r="JTR167" s="21"/>
      <c r="JTS167" s="22"/>
      <c r="JTT167" s="3"/>
      <c r="JTU167" s="5"/>
      <c r="JTV167" s="5"/>
      <c r="JTW167" s="8"/>
      <c r="JTX167" s="10"/>
      <c r="JTY167" s="68"/>
      <c r="JTZ167" s="20"/>
      <c r="JUA167" s="57"/>
      <c r="JUB167" s="21"/>
      <c r="JUC167" s="22"/>
      <c r="JUD167" s="3"/>
      <c r="JUE167" s="5"/>
      <c r="JUF167" s="5"/>
      <c r="JUG167" s="8"/>
      <c r="JUH167" s="10"/>
      <c r="JUI167" s="68"/>
      <c r="JUJ167" s="20"/>
      <c r="JUK167" s="57"/>
      <c r="JUL167" s="21"/>
      <c r="JUM167" s="22"/>
      <c r="JUN167" s="3"/>
      <c r="JUO167" s="5"/>
      <c r="JUP167" s="5"/>
      <c r="JUQ167" s="8"/>
      <c r="JUR167" s="10"/>
      <c r="JUS167" s="68"/>
      <c r="JUT167" s="20"/>
      <c r="JUU167" s="57"/>
      <c r="JUV167" s="21"/>
      <c r="JUW167" s="22"/>
      <c r="JUX167" s="3"/>
      <c r="JUY167" s="5"/>
      <c r="JUZ167" s="5"/>
      <c r="JVA167" s="8"/>
      <c r="JVB167" s="10"/>
      <c r="JVC167" s="68"/>
      <c r="JVD167" s="20"/>
      <c r="JVE167" s="57"/>
      <c r="JVF167" s="21"/>
      <c r="JVG167" s="22"/>
      <c r="JVH167" s="3"/>
      <c r="JVI167" s="5"/>
      <c r="JVJ167" s="5"/>
      <c r="JVK167" s="8"/>
      <c r="JVL167" s="10"/>
      <c r="JVM167" s="68"/>
      <c r="JVN167" s="20"/>
      <c r="JVO167" s="57"/>
      <c r="JVP167" s="21"/>
      <c r="JVQ167" s="22"/>
      <c r="JVR167" s="3"/>
      <c r="JVS167" s="5"/>
      <c r="JVT167" s="5"/>
      <c r="JVU167" s="8"/>
      <c r="JVV167" s="10"/>
      <c r="JVW167" s="68"/>
      <c r="JVX167" s="20"/>
      <c r="JVY167" s="57"/>
      <c r="JVZ167" s="21"/>
      <c r="JWA167" s="22"/>
      <c r="JWB167" s="3"/>
      <c r="JWC167" s="5"/>
      <c r="JWD167" s="5"/>
      <c r="JWE167" s="8"/>
      <c r="JWF167" s="10"/>
      <c r="JWG167" s="68"/>
      <c r="JWH167" s="20"/>
      <c r="JWI167" s="57"/>
      <c r="JWJ167" s="21"/>
      <c r="JWK167" s="22"/>
      <c r="JWL167" s="3"/>
      <c r="JWM167" s="5"/>
      <c r="JWN167" s="5"/>
      <c r="JWO167" s="8"/>
      <c r="JWP167" s="10"/>
      <c r="JWQ167" s="68"/>
      <c r="JWR167" s="20"/>
      <c r="JWS167" s="57"/>
      <c r="JWT167" s="21"/>
      <c r="JWU167" s="22"/>
      <c r="JWV167" s="3"/>
      <c r="JWW167" s="5"/>
      <c r="JWX167" s="5"/>
      <c r="JWY167" s="8"/>
      <c r="JWZ167" s="10"/>
      <c r="JXA167" s="68"/>
      <c r="JXB167" s="20"/>
      <c r="JXC167" s="57"/>
      <c r="JXD167" s="21"/>
      <c r="JXE167" s="22"/>
      <c r="JXF167" s="3"/>
      <c r="JXG167" s="5"/>
      <c r="JXH167" s="5"/>
      <c r="JXI167" s="8"/>
      <c r="JXJ167" s="10"/>
      <c r="JXK167" s="68"/>
      <c r="JXL167" s="20"/>
      <c r="JXM167" s="57"/>
      <c r="JXN167" s="21"/>
      <c r="JXO167" s="22"/>
      <c r="JXP167" s="3"/>
      <c r="JXQ167" s="5"/>
      <c r="JXR167" s="5"/>
      <c r="JXS167" s="8"/>
      <c r="JXT167" s="10"/>
      <c r="JXU167" s="68"/>
      <c r="JXV167" s="20"/>
      <c r="JXW167" s="57"/>
      <c r="JXX167" s="21"/>
      <c r="JXY167" s="22"/>
      <c r="JXZ167" s="3"/>
      <c r="JYA167" s="5"/>
      <c r="JYB167" s="5"/>
      <c r="JYC167" s="8"/>
      <c r="JYD167" s="10"/>
      <c r="JYE167" s="68"/>
      <c r="JYF167" s="20"/>
      <c r="JYG167" s="57"/>
      <c r="JYH167" s="21"/>
      <c r="JYI167" s="22"/>
      <c r="JYJ167" s="3"/>
      <c r="JYK167" s="5"/>
      <c r="JYL167" s="5"/>
      <c r="JYM167" s="8"/>
      <c r="JYN167" s="10"/>
      <c r="JYO167" s="68"/>
      <c r="JYP167" s="20"/>
      <c r="JYQ167" s="57"/>
      <c r="JYR167" s="21"/>
      <c r="JYS167" s="22"/>
      <c r="JYT167" s="3"/>
      <c r="JYU167" s="5"/>
      <c r="JYV167" s="5"/>
      <c r="JYW167" s="8"/>
      <c r="JYX167" s="10"/>
      <c r="JYY167" s="68"/>
      <c r="JYZ167" s="20"/>
      <c r="JZA167" s="57"/>
      <c r="JZB167" s="21"/>
      <c r="JZC167" s="22"/>
      <c r="JZD167" s="3"/>
      <c r="JZE167" s="5"/>
      <c r="JZF167" s="5"/>
      <c r="JZG167" s="8"/>
      <c r="JZH167" s="10"/>
      <c r="JZI167" s="68"/>
      <c r="JZJ167" s="20"/>
      <c r="JZK167" s="57"/>
      <c r="JZL167" s="21"/>
      <c r="JZM167" s="22"/>
      <c r="JZN167" s="3"/>
      <c r="JZO167" s="5"/>
      <c r="JZP167" s="5"/>
      <c r="JZQ167" s="8"/>
      <c r="JZR167" s="10"/>
      <c r="JZS167" s="68"/>
      <c r="JZT167" s="20"/>
      <c r="JZU167" s="57"/>
      <c r="JZV167" s="21"/>
      <c r="JZW167" s="22"/>
      <c r="JZX167" s="3"/>
      <c r="JZY167" s="5"/>
      <c r="JZZ167" s="5"/>
      <c r="KAA167" s="8"/>
      <c r="KAB167" s="10"/>
      <c r="KAC167" s="68"/>
      <c r="KAD167" s="20"/>
      <c r="KAE167" s="57"/>
      <c r="KAF167" s="21"/>
      <c r="KAG167" s="22"/>
      <c r="KAH167" s="3"/>
      <c r="KAI167" s="5"/>
      <c r="KAJ167" s="5"/>
      <c r="KAK167" s="8"/>
      <c r="KAL167" s="10"/>
      <c r="KAM167" s="68"/>
      <c r="KAN167" s="20"/>
      <c r="KAO167" s="57"/>
      <c r="KAP167" s="21"/>
      <c r="KAQ167" s="22"/>
      <c r="KAR167" s="3"/>
      <c r="KAS167" s="5"/>
      <c r="KAT167" s="5"/>
      <c r="KAU167" s="8"/>
      <c r="KAV167" s="10"/>
      <c r="KAW167" s="68"/>
      <c r="KAX167" s="20"/>
      <c r="KAY167" s="57"/>
      <c r="KAZ167" s="21"/>
      <c r="KBA167" s="22"/>
      <c r="KBB167" s="3"/>
      <c r="KBC167" s="5"/>
      <c r="KBD167" s="5"/>
      <c r="KBE167" s="8"/>
      <c r="KBF167" s="10"/>
      <c r="KBG167" s="68"/>
      <c r="KBH167" s="20"/>
      <c r="KBI167" s="57"/>
      <c r="KBJ167" s="21"/>
      <c r="KBK167" s="22"/>
      <c r="KBL167" s="3"/>
      <c r="KBM167" s="5"/>
      <c r="KBN167" s="5"/>
      <c r="KBO167" s="8"/>
      <c r="KBP167" s="10"/>
      <c r="KBQ167" s="68"/>
      <c r="KBR167" s="20"/>
      <c r="KBS167" s="57"/>
      <c r="KBT167" s="21"/>
      <c r="KBU167" s="22"/>
      <c r="KBV167" s="3"/>
      <c r="KBW167" s="5"/>
      <c r="KBX167" s="5"/>
      <c r="KBY167" s="8"/>
      <c r="KBZ167" s="10"/>
      <c r="KCA167" s="68"/>
      <c r="KCB167" s="20"/>
      <c r="KCC167" s="57"/>
      <c r="KCD167" s="21"/>
      <c r="KCE167" s="22"/>
      <c r="KCF167" s="3"/>
      <c r="KCG167" s="5"/>
      <c r="KCH167" s="5"/>
      <c r="KCI167" s="8"/>
      <c r="KCJ167" s="10"/>
      <c r="KCK167" s="68"/>
      <c r="KCL167" s="20"/>
      <c r="KCM167" s="57"/>
      <c r="KCN167" s="21"/>
      <c r="KCO167" s="22"/>
      <c r="KCP167" s="3"/>
      <c r="KCQ167" s="5"/>
      <c r="KCR167" s="5"/>
      <c r="KCS167" s="8"/>
      <c r="KCT167" s="10"/>
      <c r="KCU167" s="68"/>
      <c r="KCV167" s="20"/>
      <c r="KCW167" s="57"/>
      <c r="KCX167" s="21"/>
      <c r="KCY167" s="22"/>
      <c r="KCZ167" s="3"/>
      <c r="KDA167" s="5"/>
      <c r="KDB167" s="5"/>
      <c r="KDC167" s="8"/>
      <c r="KDD167" s="10"/>
      <c r="KDE167" s="68"/>
      <c r="KDF167" s="20"/>
      <c r="KDG167" s="57"/>
      <c r="KDH167" s="21"/>
      <c r="KDI167" s="22"/>
      <c r="KDJ167" s="3"/>
      <c r="KDK167" s="5"/>
      <c r="KDL167" s="5"/>
      <c r="KDM167" s="8"/>
      <c r="KDN167" s="10"/>
      <c r="KDO167" s="68"/>
      <c r="KDP167" s="20"/>
      <c r="KDQ167" s="57"/>
      <c r="KDR167" s="21"/>
      <c r="KDS167" s="22"/>
      <c r="KDT167" s="3"/>
      <c r="KDU167" s="5"/>
      <c r="KDV167" s="5"/>
      <c r="KDW167" s="8"/>
      <c r="KDX167" s="10"/>
      <c r="KDY167" s="68"/>
      <c r="KDZ167" s="20"/>
      <c r="KEA167" s="57"/>
      <c r="KEB167" s="21"/>
      <c r="KEC167" s="22"/>
      <c r="KED167" s="3"/>
      <c r="KEE167" s="5"/>
      <c r="KEF167" s="5"/>
      <c r="KEG167" s="8"/>
      <c r="KEH167" s="10"/>
      <c r="KEI167" s="68"/>
      <c r="KEJ167" s="20"/>
      <c r="KEK167" s="57"/>
      <c r="KEL167" s="21"/>
      <c r="KEM167" s="22"/>
      <c r="KEN167" s="3"/>
      <c r="KEO167" s="5"/>
      <c r="KEP167" s="5"/>
      <c r="KEQ167" s="8"/>
      <c r="KER167" s="10"/>
      <c r="KES167" s="68"/>
      <c r="KET167" s="20"/>
      <c r="KEU167" s="57"/>
      <c r="KEV167" s="21"/>
      <c r="KEW167" s="22"/>
      <c r="KEX167" s="3"/>
      <c r="KEY167" s="5"/>
      <c r="KEZ167" s="5"/>
      <c r="KFA167" s="8"/>
      <c r="KFB167" s="10"/>
      <c r="KFC167" s="68"/>
      <c r="KFD167" s="20"/>
      <c r="KFE167" s="57"/>
      <c r="KFF167" s="21"/>
      <c r="KFG167" s="22"/>
      <c r="KFH167" s="3"/>
      <c r="KFI167" s="5"/>
      <c r="KFJ167" s="5"/>
      <c r="KFK167" s="8"/>
      <c r="KFL167" s="10"/>
      <c r="KFM167" s="68"/>
      <c r="KFN167" s="20"/>
      <c r="KFO167" s="57"/>
      <c r="KFP167" s="21"/>
      <c r="KFQ167" s="22"/>
      <c r="KFR167" s="3"/>
      <c r="KFS167" s="5"/>
      <c r="KFT167" s="5"/>
      <c r="KFU167" s="8"/>
      <c r="KFV167" s="10"/>
      <c r="KFW167" s="68"/>
      <c r="KFX167" s="20"/>
      <c r="KFY167" s="57"/>
      <c r="KFZ167" s="21"/>
      <c r="KGA167" s="22"/>
      <c r="KGB167" s="3"/>
      <c r="KGC167" s="5"/>
      <c r="KGD167" s="5"/>
      <c r="KGE167" s="8"/>
      <c r="KGF167" s="10"/>
      <c r="KGG167" s="68"/>
      <c r="KGH167" s="20"/>
      <c r="KGI167" s="57"/>
      <c r="KGJ167" s="21"/>
      <c r="KGK167" s="22"/>
      <c r="KGL167" s="3"/>
      <c r="KGM167" s="5"/>
      <c r="KGN167" s="5"/>
      <c r="KGO167" s="8"/>
      <c r="KGP167" s="10"/>
      <c r="KGQ167" s="68"/>
      <c r="KGR167" s="20"/>
      <c r="KGS167" s="57"/>
      <c r="KGT167" s="21"/>
      <c r="KGU167" s="22"/>
      <c r="KGV167" s="3"/>
      <c r="KGW167" s="5"/>
      <c r="KGX167" s="5"/>
      <c r="KGY167" s="8"/>
      <c r="KGZ167" s="10"/>
      <c r="KHA167" s="68"/>
      <c r="KHB167" s="20"/>
      <c r="KHC167" s="57"/>
      <c r="KHD167" s="21"/>
      <c r="KHE167" s="22"/>
      <c r="KHF167" s="3"/>
      <c r="KHG167" s="5"/>
      <c r="KHH167" s="5"/>
      <c r="KHI167" s="8"/>
      <c r="KHJ167" s="10"/>
      <c r="KHK167" s="68"/>
      <c r="KHL167" s="20"/>
      <c r="KHM167" s="57"/>
      <c r="KHN167" s="21"/>
      <c r="KHO167" s="22"/>
      <c r="KHP167" s="3"/>
      <c r="KHQ167" s="5"/>
      <c r="KHR167" s="5"/>
      <c r="KHS167" s="8"/>
      <c r="KHT167" s="10"/>
      <c r="KHU167" s="68"/>
      <c r="KHV167" s="20"/>
      <c r="KHW167" s="57"/>
      <c r="KHX167" s="21"/>
      <c r="KHY167" s="22"/>
      <c r="KHZ167" s="3"/>
      <c r="KIA167" s="5"/>
      <c r="KIB167" s="5"/>
      <c r="KIC167" s="8"/>
      <c r="KID167" s="10"/>
      <c r="KIE167" s="68"/>
      <c r="KIF167" s="20"/>
      <c r="KIG167" s="57"/>
      <c r="KIH167" s="21"/>
      <c r="KII167" s="22"/>
      <c r="KIJ167" s="3"/>
      <c r="KIK167" s="5"/>
      <c r="KIL167" s="5"/>
      <c r="KIM167" s="8"/>
      <c r="KIN167" s="10"/>
      <c r="KIO167" s="68"/>
      <c r="KIP167" s="20"/>
      <c r="KIQ167" s="57"/>
      <c r="KIR167" s="21"/>
      <c r="KIS167" s="22"/>
      <c r="KIT167" s="3"/>
      <c r="KIU167" s="5"/>
      <c r="KIV167" s="5"/>
      <c r="KIW167" s="8"/>
      <c r="KIX167" s="10"/>
      <c r="KIY167" s="68"/>
      <c r="KIZ167" s="20"/>
      <c r="KJA167" s="57"/>
      <c r="KJB167" s="21"/>
      <c r="KJC167" s="22"/>
      <c r="KJD167" s="3"/>
      <c r="KJE167" s="5"/>
      <c r="KJF167" s="5"/>
      <c r="KJG167" s="8"/>
      <c r="KJH167" s="10"/>
      <c r="KJI167" s="68"/>
      <c r="KJJ167" s="20"/>
      <c r="KJK167" s="57"/>
      <c r="KJL167" s="21"/>
      <c r="KJM167" s="22"/>
      <c r="KJN167" s="3"/>
      <c r="KJO167" s="5"/>
      <c r="KJP167" s="5"/>
      <c r="KJQ167" s="8"/>
      <c r="KJR167" s="10"/>
      <c r="KJS167" s="68"/>
      <c r="KJT167" s="20"/>
      <c r="KJU167" s="57"/>
      <c r="KJV167" s="21"/>
      <c r="KJW167" s="22"/>
      <c r="KJX167" s="3"/>
      <c r="KJY167" s="5"/>
      <c r="KJZ167" s="5"/>
      <c r="KKA167" s="8"/>
      <c r="KKB167" s="10"/>
      <c r="KKC167" s="68"/>
      <c r="KKD167" s="20"/>
      <c r="KKE167" s="57"/>
      <c r="KKF167" s="21"/>
      <c r="KKG167" s="22"/>
      <c r="KKH167" s="3"/>
      <c r="KKI167" s="5"/>
      <c r="KKJ167" s="5"/>
      <c r="KKK167" s="8"/>
      <c r="KKL167" s="10"/>
      <c r="KKM167" s="68"/>
      <c r="KKN167" s="20"/>
      <c r="KKO167" s="57"/>
      <c r="KKP167" s="21"/>
      <c r="KKQ167" s="22"/>
      <c r="KKR167" s="3"/>
      <c r="KKS167" s="5"/>
      <c r="KKT167" s="5"/>
      <c r="KKU167" s="8"/>
      <c r="KKV167" s="10"/>
      <c r="KKW167" s="68"/>
      <c r="KKX167" s="20"/>
      <c r="KKY167" s="57"/>
      <c r="KKZ167" s="21"/>
      <c r="KLA167" s="22"/>
      <c r="KLB167" s="3"/>
      <c r="KLC167" s="5"/>
      <c r="KLD167" s="5"/>
      <c r="KLE167" s="8"/>
      <c r="KLF167" s="10"/>
      <c r="KLG167" s="68"/>
      <c r="KLH167" s="20"/>
      <c r="KLI167" s="57"/>
      <c r="KLJ167" s="21"/>
      <c r="KLK167" s="22"/>
      <c r="KLL167" s="3"/>
      <c r="KLM167" s="5"/>
      <c r="KLN167" s="5"/>
      <c r="KLO167" s="8"/>
      <c r="KLP167" s="10"/>
      <c r="KLQ167" s="68"/>
      <c r="KLR167" s="20"/>
      <c r="KLS167" s="57"/>
      <c r="KLT167" s="21"/>
      <c r="KLU167" s="22"/>
      <c r="KLV167" s="3"/>
      <c r="KLW167" s="5"/>
      <c r="KLX167" s="5"/>
      <c r="KLY167" s="8"/>
      <c r="KLZ167" s="10"/>
      <c r="KMA167" s="68"/>
      <c r="KMB167" s="20"/>
      <c r="KMC167" s="57"/>
      <c r="KMD167" s="21"/>
      <c r="KME167" s="22"/>
      <c r="KMF167" s="3"/>
      <c r="KMG167" s="5"/>
      <c r="KMH167" s="5"/>
      <c r="KMI167" s="8"/>
      <c r="KMJ167" s="10"/>
      <c r="KMK167" s="68"/>
      <c r="KML167" s="20"/>
      <c r="KMM167" s="57"/>
      <c r="KMN167" s="21"/>
      <c r="KMO167" s="22"/>
      <c r="KMP167" s="3"/>
      <c r="KMQ167" s="5"/>
      <c r="KMR167" s="5"/>
      <c r="KMS167" s="8"/>
      <c r="KMT167" s="10"/>
      <c r="KMU167" s="68"/>
      <c r="KMV167" s="20"/>
      <c r="KMW167" s="57"/>
      <c r="KMX167" s="21"/>
      <c r="KMY167" s="22"/>
      <c r="KMZ167" s="3"/>
      <c r="KNA167" s="5"/>
      <c r="KNB167" s="5"/>
      <c r="KNC167" s="8"/>
      <c r="KND167" s="10"/>
      <c r="KNE167" s="68"/>
      <c r="KNF167" s="20"/>
      <c r="KNG167" s="57"/>
      <c r="KNH167" s="21"/>
      <c r="KNI167" s="22"/>
      <c r="KNJ167" s="3"/>
      <c r="KNK167" s="5"/>
      <c r="KNL167" s="5"/>
      <c r="KNM167" s="8"/>
      <c r="KNN167" s="10"/>
      <c r="KNO167" s="68"/>
      <c r="KNP167" s="20"/>
      <c r="KNQ167" s="57"/>
      <c r="KNR167" s="21"/>
      <c r="KNS167" s="22"/>
      <c r="KNT167" s="3"/>
      <c r="KNU167" s="5"/>
      <c r="KNV167" s="5"/>
      <c r="KNW167" s="8"/>
      <c r="KNX167" s="10"/>
      <c r="KNY167" s="68"/>
      <c r="KNZ167" s="20"/>
      <c r="KOA167" s="57"/>
      <c r="KOB167" s="21"/>
      <c r="KOC167" s="22"/>
      <c r="KOD167" s="3"/>
      <c r="KOE167" s="5"/>
      <c r="KOF167" s="5"/>
      <c r="KOG167" s="8"/>
      <c r="KOH167" s="10"/>
      <c r="KOI167" s="68"/>
      <c r="KOJ167" s="20"/>
      <c r="KOK167" s="57"/>
      <c r="KOL167" s="21"/>
      <c r="KOM167" s="22"/>
      <c r="KON167" s="3"/>
      <c r="KOO167" s="5"/>
      <c r="KOP167" s="5"/>
      <c r="KOQ167" s="8"/>
      <c r="KOR167" s="10"/>
      <c r="KOS167" s="68"/>
      <c r="KOT167" s="20"/>
      <c r="KOU167" s="57"/>
      <c r="KOV167" s="21"/>
      <c r="KOW167" s="22"/>
      <c r="KOX167" s="3"/>
      <c r="KOY167" s="5"/>
      <c r="KOZ167" s="5"/>
      <c r="KPA167" s="8"/>
      <c r="KPB167" s="10"/>
      <c r="KPC167" s="68"/>
      <c r="KPD167" s="20"/>
      <c r="KPE167" s="57"/>
      <c r="KPF167" s="21"/>
      <c r="KPG167" s="22"/>
      <c r="KPH167" s="3"/>
      <c r="KPI167" s="5"/>
      <c r="KPJ167" s="5"/>
      <c r="KPK167" s="8"/>
      <c r="KPL167" s="10"/>
      <c r="KPM167" s="68"/>
      <c r="KPN167" s="20"/>
      <c r="KPO167" s="57"/>
      <c r="KPP167" s="21"/>
      <c r="KPQ167" s="22"/>
      <c r="KPR167" s="3"/>
      <c r="KPS167" s="5"/>
      <c r="KPT167" s="5"/>
      <c r="KPU167" s="8"/>
      <c r="KPV167" s="10"/>
      <c r="KPW167" s="68"/>
      <c r="KPX167" s="20"/>
      <c r="KPY167" s="57"/>
      <c r="KPZ167" s="21"/>
      <c r="KQA167" s="22"/>
      <c r="KQB167" s="3"/>
      <c r="KQC167" s="5"/>
      <c r="KQD167" s="5"/>
      <c r="KQE167" s="8"/>
      <c r="KQF167" s="10"/>
      <c r="KQG167" s="68"/>
      <c r="KQH167" s="20"/>
      <c r="KQI167" s="57"/>
      <c r="KQJ167" s="21"/>
      <c r="KQK167" s="22"/>
      <c r="KQL167" s="3"/>
      <c r="KQM167" s="5"/>
      <c r="KQN167" s="5"/>
      <c r="KQO167" s="8"/>
      <c r="KQP167" s="10"/>
      <c r="KQQ167" s="68"/>
      <c r="KQR167" s="20"/>
      <c r="KQS167" s="57"/>
      <c r="KQT167" s="21"/>
      <c r="KQU167" s="22"/>
      <c r="KQV167" s="3"/>
      <c r="KQW167" s="5"/>
      <c r="KQX167" s="5"/>
      <c r="KQY167" s="8"/>
      <c r="KQZ167" s="10"/>
      <c r="KRA167" s="68"/>
      <c r="KRB167" s="20"/>
      <c r="KRC167" s="57"/>
      <c r="KRD167" s="21"/>
      <c r="KRE167" s="22"/>
      <c r="KRF167" s="3"/>
      <c r="KRG167" s="5"/>
      <c r="KRH167" s="5"/>
      <c r="KRI167" s="8"/>
      <c r="KRJ167" s="10"/>
      <c r="KRK167" s="68"/>
      <c r="KRL167" s="20"/>
      <c r="KRM167" s="57"/>
      <c r="KRN167" s="21"/>
      <c r="KRO167" s="22"/>
      <c r="KRP167" s="3"/>
      <c r="KRQ167" s="5"/>
      <c r="KRR167" s="5"/>
      <c r="KRS167" s="8"/>
      <c r="KRT167" s="10"/>
      <c r="KRU167" s="68"/>
      <c r="KRV167" s="20"/>
      <c r="KRW167" s="57"/>
      <c r="KRX167" s="21"/>
      <c r="KRY167" s="22"/>
      <c r="KRZ167" s="3"/>
      <c r="KSA167" s="5"/>
      <c r="KSB167" s="5"/>
      <c r="KSC167" s="8"/>
      <c r="KSD167" s="10"/>
      <c r="KSE167" s="68"/>
      <c r="KSF167" s="20"/>
      <c r="KSG167" s="57"/>
      <c r="KSH167" s="21"/>
      <c r="KSI167" s="22"/>
      <c r="KSJ167" s="3"/>
      <c r="KSK167" s="5"/>
      <c r="KSL167" s="5"/>
      <c r="KSM167" s="8"/>
      <c r="KSN167" s="10"/>
      <c r="KSO167" s="68"/>
      <c r="KSP167" s="20"/>
      <c r="KSQ167" s="57"/>
      <c r="KSR167" s="21"/>
      <c r="KSS167" s="22"/>
      <c r="KST167" s="3"/>
      <c r="KSU167" s="5"/>
      <c r="KSV167" s="5"/>
      <c r="KSW167" s="8"/>
      <c r="KSX167" s="10"/>
      <c r="KSY167" s="68"/>
      <c r="KSZ167" s="20"/>
      <c r="KTA167" s="57"/>
      <c r="KTB167" s="21"/>
      <c r="KTC167" s="22"/>
      <c r="KTD167" s="3"/>
      <c r="KTE167" s="5"/>
      <c r="KTF167" s="5"/>
      <c r="KTG167" s="8"/>
      <c r="KTH167" s="10"/>
      <c r="KTI167" s="68"/>
      <c r="KTJ167" s="20"/>
      <c r="KTK167" s="57"/>
      <c r="KTL167" s="21"/>
      <c r="KTM167" s="22"/>
      <c r="KTN167" s="3"/>
      <c r="KTO167" s="5"/>
      <c r="KTP167" s="5"/>
      <c r="KTQ167" s="8"/>
      <c r="KTR167" s="10"/>
      <c r="KTS167" s="68"/>
      <c r="KTT167" s="20"/>
      <c r="KTU167" s="57"/>
      <c r="KTV167" s="21"/>
      <c r="KTW167" s="22"/>
      <c r="KTX167" s="3"/>
      <c r="KTY167" s="5"/>
      <c r="KTZ167" s="5"/>
      <c r="KUA167" s="8"/>
      <c r="KUB167" s="10"/>
      <c r="KUC167" s="68"/>
      <c r="KUD167" s="20"/>
      <c r="KUE167" s="57"/>
      <c r="KUF167" s="21"/>
      <c r="KUG167" s="22"/>
      <c r="KUH167" s="3"/>
      <c r="KUI167" s="5"/>
      <c r="KUJ167" s="5"/>
      <c r="KUK167" s="8"/>
      <c r="KUL167" s="10"/>
      <c r="KUM167" s="68"/>
      <c r="KUN167" s="20"/>
      <c r="KUO167" s="57"/>
      <c r="KUP167" s="21"/>
      <c r="KUQ167" s="22"/>
      <c r="KUR167" s="3"/>
      <c r="KUS167" s="5"/>
      <c r="KUT167" s="5"/>
      <c r="KUU167" s="8"/>
      <c r="KUV167" s="10"/>
      <c r="KUW167" s="68"/>
      <c r="KUX167" s="20"/>
      <c r="KUY167" s="57"/>
      <c r="KUZ167" s="21"/>
      <c r="KVA167" s="22"/>
      <c r="KVB167" s="3"/>
      <c r="KVC167" s="5"/>
      <c r="KVD167" s="5"/>
      <c r="KVE167" s="8"/>
      <c r="KVF167" s="10"/>
      <c r="KVG167" s="68"/>
      <c r="KVH167" s="20"/>
      <c r="KVI167" s="57"/>
      <c r="KVJ167" s="21"/>
      <c r="KVK167" s="22"/>
      <c r="KVL167" s="3"/>
      <c r="KVM167" s="5"/>
      <c r="KVN167" s="5"/>
      <c r="KVO167" s="8"/>
      <c r="KVP167" s="10"/>
      <c r="KVQ167" s="68"/>
      <c r="KVR167" s="20"/>
      <c r="KVS167" s="57"/>
      <c r="KVT167" s="21"/>
      <c r="KVU167" s="22"/>
      <c r="KVV167" s="3"/>
      <c r="KVW167" s="5"/>
      <c r="KVX167" s="5"/>
      <c r="KVY167" s="8"/>
      <c r="KVZ167" s="10"/>
      <c r="KWA167" s="68"/>
      <c r="KWB167" s="20"/>
      <c r="KWC167" s="57"/>
      <c r="KWD167" s="21"/>
      <c r="KWE167" s="22"/>
      <c r="KWF167" s="3"/>
      <c r="KWG167" s="5"/>
      <c r="KWH167" s="5"/>
      <c r="KWI167" s="8"/>
      <c r="KWJ167" s="10"/>
      <c r="KWK167" s="68"/>
      <c r="KWL167" s="20"/>
      <c r="KWM167" s="57"/>
      <c r="KWN167" s="21"/>
      <c r="KWO167" s="22"/>
      <c r="KWP167" s="3"/>
      <c r="KWQ167" s="5"/>
      <c r="KWR167" s="5"/>
      <c r="KWS167" s="8"/>
      <c r="KWT167" s="10"/>
      <c r="KWU167" s="68"/>
      <c r="KWV167" s="20"/>
      <c r="KWW167" s="57"/>
      <c r="KWX167" s="21"/>
      <c r="KWY167" s="22"/>
      <c r="KWZ167" s="3"/>
      <c r="KXA167" s="5"/>
      <c r="KXB167" s="5"/>
      <c r="KXC167" s="8"/>
      <c r="KXD167" s="10"/>
      <c r="KXE167" s="68"/>
      <c r="KXF167" s="20"/>
      <c r="KXG167" s="57"/>
      <c r="KXH167" s="21"/>
      <c r="KXI167" s="22"/>
      <c r="KXJ167" s="3"/>
      <c r="KXK167" s="5"/>
      <c r="KXL167" s="5"/>
      <c r="KXM167" s="8"/>
      <c r="KXN167" s="10"/>
      <c r="KXO167" s="68"/>
      <c r="KXP167" s="20"/>
      <c r="KXQ167" s="57"/>
      <c r="KXR167" s="21"/>
      <c r="KXS167" s="22"/>
      <c r="KXT167" s="3"/>
      <c r="KXU167" s="5"/>
      <c r="KXV167" s="5"/>
      <c r="KXW167" s="8"/>
      <c r="KXX167" s="10"/>
      <c r="KXY167" s="68"/>
      <c r="KXZ167" s="20"/>
      <c r="KYA167" s="57"/>
      <c r="KYB167" s="21"/>
      <c r="KYC167" s="22"/>
      <c r="KYD167" s="3"/>
      <c r="KYE167" s="5"/>
      <c r="KYF167" s="5"/>
      <c r="KYG167" s="8"/>
      <c r="KYH167" s="10"/>
      <c r="KYI167" s="68"/>
      <c r="KYJ167" s="20"/>
      <c r="KYK167" s="57"/>
      <c r="KYL167" s="21"/>
      <c r="KYM167" s="22"/>
      <c r="KYN167" s="3"/>
      <c r="KYO167" s="5"/>
      <c r="KYP167" s="5"/>
      <c r="KYQ167" s="8"/>
      <c r="KYR167" s="10"/>
      <c r="KYS167" s="68"/>
      <c r="KYT167" s="20"/>
      <c r="KYU167" s="57"/>
      <c r="KYV167" s="21"/>
      <c r="KYW167" s="22"/>
      <c r="KYX167" s="3"/>
      <c r="KYY167" s="5"/>
      <c r="KYZ167" s="5"/>
      <c r="KZA167" s="8"/>
      <c r="KZB167" s="10"/>
      <c r="KZC167" s="68"/>
      <c r="KZD167" s="20"/>
      <c r="KZE167" s="57"/>
      <c r="KZF167" s="21"/>
      <c r="KZG167" s="22"/>
      <c r="KZH167" s="3"/>
      <c r="KZI167" s="5"/>
      <c r="KZJ167" s="5"/>
      <c r="KZK167" s="8"/>
      <c r="KZL167" s="10"/>
      <c r="KZM167" s="68"/>
      <c r="KZN167" s="20"/>
      <c r="KZO167" s="57"/>
      <c r="KZP167" s="21"/>
      <c r="KZQ167" s="22"/>
      <c r="KZR167" s="3"/>
      <c r="KZS167" s="5"/>
      <c r="KZT167" s="5"/>
      <c r="KZU167" s="8"/>
      <c r="KZV167" s="10"/>
      <c r="KZW167" s="68"/>
      <c r="KZX167" s="20"/>
      <c r="KZY167" s="57"/>
      <c r="KZZ167" s="21"/>
      <c r="LAA167" s="22"/>
      <c r="LAB167" s="3"/>
      <c r="LAC167" s="5"/>
      <c r="LAD167" s="5"/>
      <c r="LAE167" s="8"/>
      <c r="LAF167" s="10"/>
      <c r="LAG167" s="68"/>
      <c r="LAH167" s="20"/>
      <c r="LAI167" s="57"/>
      <c r="LAJ167" s="21"/>
      <c r="LAK167" s="22"/>
      <c r="LAL167" s="3"/>
      <c r="LAM167" s="5"/>
      <c r="LAN167" s="5"/>
      <c r="LAO167" s="8"/>
      <c r="LAP167" s="10"/>
      <c r="LAQ167" s="68"/>
      <c r="LAR167" s="20"/>
      <c r="LAS167" s="57"/>
      <c r="LAT167" s="21"/>
      <c r="LAU167" s="22"/>
      <c r="LAV167" s="3"/>
      <c r="LAW167" s="5"/>
      <c r="LAX167" s="5"/>
      <c r="LAY167" s="8"/>
      <c r="LAZ167" s="10"/>
      <c r="LBA167" s="68"/>
      <c r="LBB167" s="20"/>
      <c r="LBC167" s="57"/>
      <c r="LBD167" s="21"/>
      <c r="LBE167" s="22"/>
      <c r="LBF167" s="3"/>
      <c r="LBG167" s="5"/>
      <c r="LBH167" s="5"/>
      <c r="LBI167" s="8"/>
      <c r="LBJ167" s="10"/>
      <c r="LBK167" s="68"/>
      <c r="LBL167" s="20"/>
      <c r="LBM167" s="57"/>
      <c r="LBN167" s="21"/>
      <c r="LBO167" s="22"/>
      <c r="LBP167" s="3"/>
      <c r="LBQ167" s="5"/>
      <c r="LBR167" s="5"/>
      <c r="LBS167" s="8"/>
      <c r="LBT167" s="10"/>
      <c r="LBU167" s="68"/>
      <c r="LBV167" s="20"/>
      <c r="LBW167" s="57"/>
      <c r="LBX167" s="21"/>
      <c r="LBY167" s="22"/>
      <c r="LBZ167" s="3"/>
      <c r="LCA167" s="5"/>
      <c r="LCB167" s="5"/>
      <c r="LCC167" s="8"/>
      <c r="LCD167" s="10"/>
      <c r="LCE167" s="68"/>
      <c r="LCF167" s="20"/>
      <c r="LCG167" s="57"/>
      <c r="LCH167" s="21"/>
      <c r="LCI167" s="22"/>
      <c r="LCJ167" s="3"/>
      <c r="LCK167" s="5"/>
      <c r="LCL167" s="5"/>
      <c r="LCM167" s="8"/>
      <c r="LCN167" s="10"/>
      <c r="LCO167" s="68"/>
      <c r="LCP167" s="20"/>
      <c r="LCQ167" s="57"/>
      <c r="LCR167" s="21"/>
      <c r="LCS167" s="22"/>
      <c r="LCT167" s="3"/>
      <c r="LCU167" s="5"/>
      <c r="LCV167" s="5"/>
      <c r="LCW167" s="8"/>
      <c r="LCX167" s="10"/>
      <c r="LCY167" s="68"/>
      <c r="LCZ167" s="20"/>
      <c r="LDA167" s="57"/>
      <c r="LDB167" s="21"/>
      <c r="LDC167" s="22"/>
      <c r="LDD167" s="3"/>
      <c r="LDE167" s="5"/>
      <c r="LDF167" s="5"/>
      <c r="LDG167" s="8"/>
      <c r="LDH167" s="10"/>
      <c r="LDI167" s="68"/>
      <c r="LDJ167" s="20"/>
      <c r="LDK167" s="57"/>
      <c r="LDL167" s="21"/>
      <c r="LDM167" s="22"/>
      <c r="LDN167" s="3"/>
      <c r="LDO167" s="5"/>
      <c r="LDP167" s="5"/>
      <c r="LDQ167" s="8"/>
      <c r="LDR167" s="10"/>
      <c r="LDS167" s="68"/>
      <c r="LDT167" s="20"/>
      <c r="LDU167" s="57"/>
      <c r="LDV167" s="21"/>
      <c r="LDW167" s="22"/>
      <c r="LDX167" s="3"/>
      <c r="LDY167" s="5"/>
      <c r="LDZ167" s="5"/>
      <c r="LEA167" s="8"/>
      <c r="LEB167" s="10"/>
      <c r="LEC167" s="68"/>
      <c r="LED167" s="20"/>
      <c r="LEE167" s="57"/>
      <c r="LEF167" s="21"/>
      <c r="LEG167" s="22"/>
      <c r="LEH167" s="3"/>
      <c r="LEI167" s="5"/>
      <c r="LEJ167" s="5"/>
      <c r="LEK167" s="8"/>
      <c r="LEL167" s="10"/>
      <c r="LEM167" s="68"/>
      <c r="LEN167" s="20"/>
      <c r="LEO167" s="57"/>
      <c r="LEP167" s="21"/>
      <c r="LEQ167" s="22"/>
      <c r="LER167" s="3"/>
      <c r="LES167" s="5"/>
      <c r="LET167" s="5"/>
      <c r="LEU167" s="8"/>
      <c r="LEV167" s="10"/>
      <c r="LEW167" s="68"/>
      <c r="LEX167" s="20"/>
      <c r="LEY167" s="57"/>
      <c r="LEZ167" s="21"/>
      <c r="LFA167" s="22"/>
      <c r="LFB167" s="3"/>
      <c r="LFC167" s="5"/>
      <c r="LFD167" s="5"/>
      <c r="LFE167" s="8"/>
      <c r="LFF167" s="10"/>
      <c r="LFG167" s="68"/>
      <c r="LFH167" s="20"/>
      <c r="LFI167" s="57"/>
      <c r="LFJ167" s="21"/>
      <c r="LFK167" s="22"/>
      <c r="LFL167" s="3"/>
      <c r="LFM167" s="5"/>
      <c r="LFN167" s="5"/>
      <c r="LFO167" s="8"/>
      <c r="LFP167" s="10"/>
      <c r="LFQ167" s="68"/>
      <c r="LFR167" s="20"/>
      <c r="LFS167" s="57"/>
      <c r="LFT167" s="21"/>
      <c r="LFU167" s="22"/>
      <c r="LFV167" s="3"/>
      <c r="LFW167" s="5"/>
      <c r="LFX167" s="5"/>
      <c r="LFY167" s="8"/>
      <c r="LFZ167" s="10"/>
      <c r="LGA167" s="68"/>
      <c r="LGB167" s="20"/>
      <c r="LGC167" s="57"/>
      <c r="LGD167" s="21"/>
      <c r="LGE167" s="22"/>
      <c r="LGF167" s="3"/>
      <c r="LGG167" s="5"/>
      <c r="LGH167" s="5"/>
      <c r="LGI167" s="8"/>
      <c r="LGJ167" s="10"/>
      <c r="LGK167" s="68"/>
      <c r="LGL167" s="20"/>
      <c r="LGM167" s="57"/>
      <c r="LGN167" s="21"/>
      <c r="LGO167" s="22"/>
      <c r="LGP167" s="3"/>
      <c r="LGQ167" s="5"/>
      <c r="LGR167" s="5"/>
      <c r="LGS167" s="8"/>
      <c r="LGT167" s="10"/>
      <c r="LGU167" s="68"/>
      <c r="LGV167" s="20"/>
      <c r="LGW167" s="57"/>
      <c r="LGX167" s="21"/>
      <c r="LGY167" s="22"/>
      <c r="LGZ167" s="3"/>
      <c r="LHA167" s="5"/>
      <c r="LHB167" s="5"/>
      <c r="LHC167" s="8"/>
      <c r="LHD167" s="10"/>
      <c r="LHE167" s="68"/>
      <c r="LHF167" s="20"/>
      <c r="LHG167" s="57"/>
      <c r="LHH167" s="21"/>
      <c r="LHI167" s="22"/>
      <c r="LHJ167" s="3"/>
      <c r="LHK167" s="5"/>
      <c r="LHL167" s="5"/>
      <c r="LHM167" s="8"/>
      <c r="LHN167" s="10"/>
      <c r="LHO167" s="68"/>
      <c r="LHP167" s="20"/>
      <c r="LHQ167" s="57"/>
      <c r="LHR167" s="21"/>
      <c r="LHS167" s="22"/>
      <c r="LHT167" s="3"/>
      <c r="LHU167" s="5"/>
      <c r="LHV167" s="5"/>
      <c r="LHW167" s="8"/>
      <c r="LHX167" s="10"/>
      <c r="LHY167" s="68"/>
      <c r="LHZ167" s="20"/>
      <c r="LIA167" s="57"/>
      <c r="LIB167" s="21"/>
      <c r="LIC167" s="22"/>
      <c r="LID167" s="3"/>
      <c r="LIE167" s="5"/>
      <c r="LIF167" s="5"/>
      <c r="LIG167" s="8"/>
      <c r="LIH167" s="10"/>
      <c r="LII167" s="68"/>
      <c r="LIJ167" s="20"/>
      <c r="LIK167" s="57"/>
      <c r="LIL167" s="21"/>
      <c r="LIM167" s="22"/>
      <c r="LIN167" s="3"/>
      <c r="LIO167" s="5"/>
      <c r="LIP167" s="5"/>
      <c r="LIQ167" s="8"/>
      <c r="LIR167" s="10"/>
      <c r="LIS167" s="68"/>
      <c r="LIT167" s="20"/>
      <c r="LIU167" s="57"/>
      <c r="LIV167" s="21"/>
      <c r="LIW167" s="22"/>
      <c r="LIX167" s="3"/>
      <c r="LIY167" s="5"/>
      <c r="LIZ167" s="5"/>
      <c r="LJA167" s="8"/>
      <c r="LJB167" s="10"/>
      <c r="LJC167" s="68"/>
      <c r="LJD167" s="20"/>
      <c r="LJE167" s="57"/>
      <c r="LJF167" s="21"/>
      <c r="LJG167" s="22"/>
      <c r="LJH167" s="3"/>
      <c r="LJI167" s="5"/>
      <c r="LJJ167" s="5"/>
      <c r="LJK167" s="8"/>
      <c r="LJL167" s="10"/>
      <c r="LJM167" s="68"/>
      <c r="LJN167" s="20"/>
      <c r="LJO167" s="57"/>
      <c r="LJP167" s="21"/>
      <c r="LJQ167" s="22"/>
      <c r="LJR167" s="3"/>
      <c r="LJS167" s="5"/>
      <c r="LJT167" s="5"/>
      <c r="LJU167" s="8"/>
      <c r="LJV167" s="10"/>
      <c r="LJW167" s="68"/>
      <c r="LJX167" s="20"/>
      <c r="LJY167" s="57"/>
      <c r="LJZ167" s="21"/>
      <c r="LKA167" s="22"/>
      <c r="LKB167" s="3"/>
      <c r="LKC167" s="5"/>
      <c r="LKD167" s="5"/>
      <c r="LKE167" s="8"/>
      <c r="LKF167" s="10"/>
      <c r="LKG167" s="68"/>
      <c r="LKH167" s="20"/>
      <c r="LKI167" s="57"/>
      <c r="LKJ167" s="21"/>
      <c r="LKK167" s="22"/>
      <c r="LKL167" s="3"/>
      <c r="LKM167" s="5"/>
      <c r="LKN167" s="5"/>
      <c r="LKO167" s="8"/>
      <c r="LKP167" s="10"/>
      <c r="LKQ167" s="68"/>
      <c r="LKR167" s="20"/>
      <c r="LKS167" s="57"/>
      <c r="LKT167" s="21"/>
      <c r="LKU167" s="22"/>
      <c r="LKV167" s="3"/>
      <c r="LKW167" s="5"/>
      <c r="LKX167" s="5"/>
      <c r="LKY167" s="8"/>
      <c r="LKZ167" s="10"/>
      <c r="LLA167" s="68"/>
      <c r="LLB167" s="20"/>
      <c r="LLC167" s="57"/>
      <c r="LLD167" s="21"/>
      <c r="LLE167" s="22"/>
      <c r="LLF167" s="3"/>
      <c r="LLG167" s="5"/>
      <c r="LLH167" s="5"/>
      <c r="LLI167" s="8"/>
      <c r="LLJ167" s="10"/>
      <c r="LLK167" s="68"/>
      <c r="LLL167" s="20"/>
      <c r="LLM167" s="57"/>
      <c r="LLN167" s="21"/>
      <c r="LLO167" s="22"/>
      <c r="LLP167" s="3"/>
      <c r="LLQ167" s="5"/>
      <c r="LLR167" s="5"/>
      <c r="LLS167" s="8"/>
      <c r="LLT167" s="10"/>
      <c r="LLU167" s="68"/>
      <c r="LLV167" s="20"/>
      <c r="LLW167" s="57"/>
      <c r="LLX167" s="21"/>
      <c r="LLY167" s="22"/>
      <c r="LLZ167" s="3"/>
      <c r="LMA167" s="5"/>
      <c r="LMB167" s="5"/>
      <c r="LMC167" s="8"/>
      <c r="LMD167" s="10"/>
      <c r="LME167" s="68"/>
      <c r="LMF167" s="20"/>
      <c r="LMG167" s="57"/>
      <c r="LMH167" s="21"/>
      <c r="LMI167" s="22"/>
      <c r="LMJ167" s="3"/>
      <c r="LMK167" s="5"/>
      <c r="LML167" s="5"/>
      <c r="LMM167" s="8"/>
      <c r="LMN167" s="10"/>
      <c r="LMO167" s="68"/>
      <c r="LMP167" s="20"/>
      <c r="LMQ167" s="57"/>
      <c r="LMR167" s="21"/>
      <c r="LMS167" s="22"/>
      <c r="LMT167" s="3"/>
      <c r="LMU167" s="5"/>
      <c r="LMV167" s="5"/>
      <c r="LMW167" s="8"/>
      <c r="LMX167" s="10"/>
      <c r="LMY167" s="68"/>
      <c r="LMZ167" s="20"/>
      <c r="LNA167" s="57"/>
      <c r="LNB167" s="21"/>
      <c r="LNC167" s="22"/>
      <c r="LND167" s="3"/>
      <c r="LNE167" s="5"/>
      <c r="LNF167" s="5"/>
      <c r="LNG167" s="8"/>
      <c r="LNH167" s="10"/>
      <c r="LNI167" s="68"/>
      <c r="LNJ167" s="20"/>
      <c r="LNK167" s="57"/>
      <c r="LNL167" s="21"/>
      <c r="LNM167" s="22"/>
      <c r="LNN167" s="3"/>
      <c r="LNO167" s="5"/>
      <c r="LNP167" s="5"/>
      <c r="LNQ167" s="8"/>
      <c r="LNR167" s="10"/>
      <c r="LNS167" s="68"/>
      <c r="LNT167" s="20"/>
      <c r="LNU167" s="57"/>
      <c r="LNV167" s="21"/>
      <c r="LNW167" s="22"/>
      <c r="LNX167" s="3"/>
      <c r="LNY167" s="5"/>
      <c r="LNZ167" s="5"/>
      <c r="LOA167" s="8"/>
      <c r="LOB167" s="10"/>
      <c r="LOC167" s="68"/>
      <c r="LOD167" s="20"/>
      <c r="LOE167" s="57"/>
      <c r="LOF167" s="21"/>
      <c r="LOG167" s="22"/>
      <c r="LOH167" s="3"/>
      <c r="LOI167" s="5"/>
      <c r="LOJ167" s="5"/>
      <c r="LOK167" s="8"/>
      <c r="LOL167" s="10"/>
      <c r="LOM167" s="68"/>
      <c r="LON167" s="20"/>
      <c r="LOO167" s="57"/>
      <c r="LOP167" s="21"/>
      <c r="LOQ167" s="22"/>
      <c r="LOR167" s="3"/>
      <c r="LOS167" s="5"/>
      <c r="LOT167" s="5"/>
      <c r="LOU167" s="8"/>
      <c r="LOV167" s="10"/>
      <c r="LOW167" s="68"/>
      <c r="LOX167" s="20"/>
      <c r="LOY167" s="57"/>
      <c r="LOZ167" s="21"/>
      <c r="LPA167" s="22"/>
      <c r="LPB167" s="3"/>
      <c r="LPC167" s="5"/>
      <c r="LPD167" s="5"/>
      <c r="LPE167" s="8"/>
      <c r="LPF167" s="10"/>
      <c r="LPG167" s="68"/>
      <c r="LPH167" s="20"/>
      <c r="LPI167" s="57"/>
      <c r="LPJ167" s="21"/>
      <c r="LPK167" s="22"/>
      <c r="LPL167" s="3"/>
      <c r="LPM167" s="5"/>
      <c r="LPN167" s="5"/>
      <c r="LPO167" s="8"/>
      <c r="LPP167" s="10"/>
      <c r="LPQ167" s="68"/>
      <c r="LPR167" s="20"/>
      <c r="LPS167" s="57"/>
      <c r="LPT167" s="21"/>
      <c r="LPU167" s="22"/>
      <c r="LPV167" s="3"/>
      <c r="LPW167" s="5"/>
      <c r="LPX167" s="5"/>
      <c r="LPY167" s="8"/>
      <c r="LPZ167" s="10"/>
      <c r="LQA167" s="68"/>
      <c r="LQB167" s="20"/>
      <c r="LQC167" s="57"/>
      <c r="LQD167" s="21"/>
      <c r="LQE167" s="22"/>
      <c r="LQF167" s="3"/>
      <c r="LQG167" s="5"/>
      <c r="LQH167" s="5"/>
      <c r="LQI167" s="8"/>
      <c r="LQJ167" s="10"/>
      <c r="LQK167" s="68"/>
      <c r="LQL167" s="20"/>
      <c r="LQM167" s="57"/>
      <c r="LQN167" s="21"/>
      <c r="LQO167" s="22"/>
      <c r="LQP167" s="3"/>
      <c r="LQQ167" s="5"/>
      <c r="LQR167" s="5"/>
      <c r="LQS167" s="8"/>
      <c r="LQT167" s="10"/>
      <c r="LQU167" s="68"/>
      <c r="LQV167" s="20"/>
      <c r="LQW167" s="57"/>
      <c r="LQX167" s="21"/>
      <c r="LQY167" s="22"/>
      <c r="LQZ167" s="3"/>
      <c r="LRA167" s="5"/>
      <c r="LRB167" s="5"/>
      <c r="LRC167" s="8"/>
      <c r="LRD167" s="10"/>
      <c r="LRE167" s="68"/>
      <c r="LRF167" s="20"/>
      <c r="LRG167" s="57"/>
      <c r="LRH167" s="21"/>
      <c r="LRI167" s="22"/>
      <c r="LRJ167" s="3"/>
      <c r="LRK167" s="5"/>
      <c r="LRL167" s="5"/>
      <c r="LRM167" s="8"/>
      <c r="LRN167" s="10"/>
      <c r="LRO167" s="68"/>
      <c r="LRP167" s="20"/>
      <c r="LRQ167" s="57"/>
      <c r="LRR167" s="21"/>
      <c r="LRS167" s="22"/>
      <c r="LRT167" s="3"/>
      <c r="LRU167" s="5"/>
      <c r="LRV167" s="5"/>
      <c r="LRW167" s="8"/>
      <c r="LRX167" s="10"/>
      <c r="LRY167" s="68"/>
      <c r="LRZ167" s="20"/>
      <c r="LSA167" s="57"/>
      <c r="LSB167" s="21"/>
      <c r="LSC167" s="22"/>
      <c r="LSD167" s="3"/>
      <c r="LSE167" s="5"/>
      <c r="LSF167" s="5"/>
      <c r="LSG167" s="8"/>
      <c r="LSH167" s="10"/>
      <c r="LSI167" s="68"/>
      <c r="LSJ167" s="20"/>
      <c r="LSK167" s="57"/>
      <c r="LSL167" s="21"/>
      <c r="LSM167" s="22"/>
      <c r="LSN167" s="3"/>
      <c r="LSO167" s="5"/>
      <c r="LSP167" s="5"/>
      <c r="LSQ167" s="8"/>
      <c r="LSR167" s="10"/>
      <c r="LSS167" s="68"/>
      <c r="LST167" s="20"/>
      <c r="LSU167" s="57"/>
      <c r="LSV167" s="21"/>
      <c r="LSW167" s="22"/>
      <c r="LSX167" s="3"/>
      <c r="LSY167" s="5"/>
      <c r="LSZ167" s="5"/>
      <c r="LTA167" s="8"/>
      <c r="LTB167" s="10"/>
      <c r="LTC167" s="68"/>
      <c r="LTD167" s="20"/>
      <c r="LTE167" s="57"/>
      <c r="LTF167" s="21"/>
      <c r="LTG167" s="22"/>
      <c r="LTH167" s="3"/>
      <c r="LTI167" s="5"/>
      <c r="LTJ167" s="5"/>
      <c r="LTK167" s="8"/>
      <c r="LTL167" s="10"/>
      <c r="LTM167" s="68"/>
      <c r="LTN167" s="20"/>
      <c r="LTO167" s="57"/>
      <c r="LTP167" s="21"/>
      <c r="LTQ167" s="22"/>
      <c r="LTR167" s="3"/>
      <c r="LTS167" s="5"/>
      <c r="LTT167" s="5"/>
      <c r="LTU167" s="8"/>
      <c r="LTV167" s="10"/>
      <c r="LTW167" s="68"/>
      <c r="LTX167" s="20"/>
      <c r="LTY167" s="57"/>
      <c r="LTZ167" s="21"/>
      <c r="LUA167" s="22"/>
      <c r="LUB167" s="3"/>
      <c r="LUC167" s="5"/>
      <c r="LUD167" s="5"/>
      <c r="LUE167" s="8"/>
      <c r="LUF167" s="10"/>
      <c r="LUG167" s="68"/>
      <c r="LUH167" s="20"/>
      <c r="LUI167" s="57"/>
      <c r="LUJ167" s="21"/>
      <c r="LUK167" s="22"/>
      <c r="LUL167" s="3"/>
      <c r="LUM167" s="5"/>
      <c r="LUN167" s="5"/>
      <c r="LUO167" s="8"/>
      <c r="LUP167" s="10"/>
      <c r="LUQ167" s="68"/>
      <c r="LUR167" s="20"/>
      <c r="LUS167" s="57"/>
      <c r="LUT167" s="21"/>
      <c r="LUU167" s="22"/>
      <c r="LUV167" s="3"/>
      <c r="LUW167" s="5"/>
      <c r="LUX167" s="5"/>
      <c r="LUY167" s="8"/>
      <c r="LUZ167" s="10"/>
      <c r="LVA167" s="68"/>
      <c r="LVB167" s="20"/>
      <c r="LVC167" s="57"/>
      <c r="LVD167" s="21"/>
      <c r="LVE167" s="22"/>
      <c r="LVF167" s="3"/>
      <c r="LVG167" s="5"/>
      <c r="LVH167" s="5"/>
      <c r="LVI167" s="8"/>
      <c r="LVJ167" s="10"/>
      <c r="LVK167" s="68"/>
      <c r="LVL167" s="20"/>
      <c r="LVM167" s="57"/>
      <c r="LVN167" s="21"/>
      <c r="LVO167" s="22"/>
      <c r="LVP167" s="3"/>
      <c r="LVQ167" s="5"/>
      <c r="LVR167" s="5"/>
      <c r="LVS167" s="8"/>
      <c r="LVT167" s="10"/>
      <c r="LVU167" s="68"/>
      <c r="LVV167" s="20"/>
      <c r="LVW167" s="57"/>
      <c r="LVX167" s="21"/>
      <c r="LVY167" s="22"/>
      <c r="LVZ167" s="3"/>
      <c r="LWA167" s="5"/>
      <c r="LWB167" s="5"/>
      <c r="LWC167" s="8"/>
      <c r="LWD167" s="10"/>
      <c r="LWE167" s="68"/>
      <c r="LWF167" s="20"/>
      <c r="LWG167" s="57"/>
      <c r="LWH167" s="21"/>
      <c r="LWI167" s="22"/>
      <c r="LWJ167" s="3"/>
      <c r="LWK167" s="5"/>
      <c r="LWL167" s="5"/>
      <c r="LWM167" s="8"/>
      <c r="LWN167" s="10"/>
      <c r="LWO167" s="68"/>
      <c r="LWP167" s="20"/>
      <c r="LWQ167" s="57"/>
      <c r="LWR167" s="21"/>
      <c r="LWS167" s="22"/>
      <c r="LWT167" s="3"/>
      <c r="LWU167" s="5"/>
      <c r="LWV167" s="5"/>
      <c r="LWW167" s="8"/>
      <c r="LWX167" s="10"/>
      <c r="LWY167" s="68"/>
      <c r="LWZ167" s="20"/>
      <c r="LXA167" s="57"/>
      <c r="LXB167" s="21"/>
      <c r="LXC167" s="22"/>
      <c r="LXD167" s="3"/>
      <c r="LXE167" s="5"/>
      <c r="LXF167" s="5"/>
      <c r="LXG167" s="8"/>
      <c r="LXH167" s="10"/>
      <c r="LXI167" s="68"/>
      <c r="LXJ167" s="20"/>
      <c r="LXK167" s="57"/>
      <c r="LXL167" s="21"/>
      <c r="LXM167" s="22"/>
      <c r="LXN167" s="3"/>
      <c r="LXO167" s="5"/>
      <c r="LXP167" s="5"/>
      <c r="LXQ167" s="8"/>
      <c r="LXR167" s="10"/>
      <c r="LXS167" s="68"/>
      <c r="LXT167" s="20"/>
      <c r="LXU167" s="57"/>
      <c r="LXV167" s="21"/>
      <c r="LXW167" s="22"/>
      <c r="LXX167" s="3"/>
      <c r="LXY167" s="5"/>
      <c r="LXZ167" s="5"/>
      <c r="LYA167" s="8"/>
      <c r="LYB167" s="10"/>
      <c r="LYC167" s="68"/>
      <c r="LYD167" s="20"/>
      <c r="LYE167" s="57"/>
      <c r="LYF167" s="21"/>
      <c r="LYG167" s="22"/>
      <c r="LYH167" s="3"/>
      <c r="LYI167" s="5"/>
      <c r="LYJ167" s="5"/>
      <c r="LYK167" s="8"/>
      <c r="LYL167" s="10"/>
      <c r="LYM167" s="68"/>
      <c r="LYN167" s="20"/>
      <c r="LYO167" s="57"/>
      <c r="LYP167" s="21"/>
      <c r="LYQ167" s="22"/>
      <c r="LYR167" s="3"/>
      <c r="LYS167" s="5"/>
      <c r="LYT167" s="5"/>
      <c r="LYU167" s="8"/>
      <c r="LYV167" s="10"/>
      <c r="LYW167" s="68"/>
      <c r="LYX167" s="20"/>
      <c r="LYY167" s="57"/>
      <c r="LYZ167" s="21"/>
      <c r="LZA167" s="22"/>
      <c r="LZB167" s="3"/>
      <c r="LZC167" s="5"/>
      <c r="LZD167" s="5"/>
      <c r="LZE167" s="8"/>
      <c r="LZF167" s="10"/>
      <c r="LZG167" s="68"/>
      <c r="LZH167" s="20"/>
      <c r="LZI167" s="57"/>
      <c r="LZJ167" s="21"/>
      <c r="LZK167" s="22"/>
      <c r="LZL167" s="3"/>
      <c r="LZM167" s="5"/>
      <c r="LZN167" s="5"/>
      <c r="LZO167" s="8"/>
      <c r="LZP167" s="10"/>
      <c r="LZQ167" s="68"/>
      <c r="LZR167" s="20"/>
      <c r="LZS167" s="57"/>
      <c r="LZT167" s="21"/>
      <c r="LZU167" s="22"/>
      <c r="LZV167" s="3"/>
      <c r="LZW167" s="5"/>
      <c r="LZX167" s="5"/>
      <c r="LZY167" s="8"/>
      <c r="LZZ167" s="10"/>
      <c r="MAA167" s="68"/>
      <c r="MAB167" s="20"/>
      <c r="MAC167" s="57"/>
      <c r="MAD167" s="21"/>
      <c r="MAE167" s="22"/>
      <c r="MAF167" s="3"/>
      <c r="MAG167" s="5"/>
      <c r="MAH167" s="5"/>
      <c r="MAI167" s="8"/>
      <c r="MAJ167" s="10"/>
      <c r="MAK167" s="68"/>
      <c r="MAL167" s="20"/>
      <c r="MAM167" s="57"/>
      <c r="MAN167" s="21"/>
      <c r="MAO167" s="22"/>
      <c r="MAP167" s="3"/>
      <c r="MAQ167" s="5"/>
      <c r="MAR167" s="5"/>
      <c r="MAS167" s="8"/>
      <c r="MAT167" s="10"/>
      <c r="MAU167" s="68"/>
      <c r="MAV167" s="20"/>
      <c r="MAW167" s="57"/>
      <c r="MAX167" s="21"/>
      <c r="MAY167" s="22"/>
      <c r="MAZ167" s="3"/>
      <c r="MBA167" s="5"/>
      <c r="MBB167" s="5"/>
      <c r="MBC167" s="8"/>
      <c r="MBD167" s="10"/>
      <c r="MBE167" s="68"/>
      <c r="MBF167" s="20"/>
      <c r="MBG167" s="57"/>
      <c r="MBH167" s="21"/>
      <c r="MBI167" s="22"/>
      <c r="MBJ167" s="3"/>
      <c r="MBK167" s="5"/>
      <c r="MBL167" s="5"/>
      <c r="MBM167" s="8"/>
      <c r="MBN167" s="10"/>
      <c r="MBO167" s="68"/>
      <c r="MBP167" s="20"/>
      <c r="MBQ167" s="57"/>
      <c r="MBR167" s="21"/>
      <c r="MBS167" s="22"/>
      <c r="MBT167" s="3"/>
      <c r="MBU167" s="5"/>
      <c r="MBV167" s="5"/>
      <c r="MBW167" s="8"/>
      <c r="MBX167" s="10"/>
      <c r="MBY167" s="68"/>
      <c r="MBZ167" s="20"/>
      <c r="MCA167" s="57"/>
      <c r="MCB167" s="21"/>
      <c r="MCC167" s="22"/>
      <c r="MCD167" s="3"/>
      <c r="MCE167" s="5"/>
      <c r="MCF167" s="5"/>
      <c r="MCG167" s="8"/>
      <c r="MCH167" s="10"/>
      <c r="MCI167" s="68"/>
      <c r="MCJ167" s="20"/>
      <c r="MCK167" s="57"/>
      <c r="MCL167" s="21"/>
      <c r="MCM167" s="22"/>
      <c r="MCN167" s="3"/>
      <c r="MCO167" s="5"/>
      <c r="MCP167" s="5"/>
      <c r="MCQ167" s="8"/>
      <c r="MCR167" s="10"/>
      <c r="MCS167" s="68"/>
      <c r="MCT167" s="20"/>
      <c r="MCU167" s="57"/>
      <c r="MCV167" s="21"/>
      <c r="MCW167" s="22"/>
      <c r="MCX167" s="3"/>
      <c r="MCY167" s="5"/>
      <c r="MCZ167" s="5"/>
      <c r="MDA167" s="8"/>
      <c r="MDB167" s="10"/>
      <c r="MDC167" s="68"/>
      <c r="MDD167" s="20"/>
      <c r="MDE167" s="57"/>
      <c r="MDF167" s="21"/>
      <c r="MDG167" s="22"/>
      <c r="MDH167" s="3"/>
      <c r="MDI167" s="5"/>
      <c r="MDJ167" s="5"/>
      <c r="MDK167" s="8"/>
      <c r="MDL167" s="10"/>
      <c r="MDM167" s="68"/>
      <c r="MDN167" s="20"/>
      <c r="MDO167" s="57"/>
      <c r="MDP167" s="21"/>
      <c r="MDQ167" s="22"/>
      <c r="MDR167" s="3"/>
      <c r="MDS167" s="5"/>
      <c r="MDT167" s="5"/>
      <c r="MDU167" s="8"/>
      <c r="MDV167" s="10"/>
      <c r="MDW167" s="68"/>
      <c r="MDX167" s="20"/>
      <c r="MDY167" s="57"/>
      <c r="MDZ167" s="21"/>
      <c r="MEA167" s="22"/>
      <c r="MEB167" s="3"/>
      <c r="MEC167" s="5"/>
      <c r="MED167" s="5"/>
      <c r="MEE167" s="8"/>
      <c r="MEF167" s="10"/>
      <c r="MEG167" s="68"/>
      <c r="MEH167" s="20"/>
      <c r="MEI167" s="57"/>
      <c r="MEJ167" s="21"/>
      <c r="MEK167" s="22"/>
      <c r="MEL167" s="3"/>
      <c r="MEM167" s="5"/>
      <c r="MEN167" s="5"/>
      <c r="MEO167" s="8"/>
      <c r="MEP167" s="10"/>
      <c r="MEQ167" s="68"/>
      <c r="MER167" s="20"/>
      <c r="MES167" s="57"/>
      <c r="MET167" s="21"/>
      <c r="MEU167" s="22"/>
      <c r="MEV167" s="3"/>
      <c r="MEW167" s="5"/>
      <c r="MEX167" s="5"/>
      <c r="MEY167" s="8"/>
      <c r="MEZ167" s="10"/>
      <c r="MFA167" s="68"/>
      <c r="MFB167" s="20"/>
      <c r="MFC167" s="57"/>
      <c r="MFD167" s="21"/>
      <c r="MFE167" s="22"/>
      <c r="MFF167" s="3"/>
      <c r="MFG167" s="5"/>
      <c r="MFH167" s="5"/>
      <c r="MFI167" s="8"/>
      <c r="MFJ167" s="10"/>
      <c r="MFK167" s="68"/>
      <c r="MFL167" s="20"/>
      <c r="MFM167" s="57"/>
      <c r="MFN167" s="21"/>
      <c r="MFO167" s="22"/>
      <c r="MFP167" s="3"/>
      <c r="MFQ167" s="5"/>
      <c r="MFR167" s="5"/>
      <c r="MFS167" s="8"/>
      <c r="MFT167" s="10"/>
      <c r="MFU167" s="68"/>
      <c r="MFV167" s="20"/>
      <c r="MFW167" s="57"/>
      <c r="MFX167" s="21"/>
      <c r="MFY167" s="22"/>
      <c r="MFZ167" s="3"/>
      <c r="MGA167" s="5"/>
      <c r="MGB167" s="5"/>
      <c r="MGC167" s="8"/>
      <c r="MGD167" s="10"/>
      <c r="MGE167" s="68"/>
      <c r="MGF167" s="20"/>
      <c r="MGG167" s="57"/>
      <c r="MGH167" s="21"/>
      <c r="MGI167" s="22"/>
      <c r="MGJ167" s="3"/>
      <c r="MGK167" s="5"/>
      <c r="MGL167" s="5"/>
      <c r="MGM167" s="8"/>
      <c r="MGN167" s="10"/>
      <c r="MGO167" s="68"/>
      <c r="MGP167" s="20"/>
      <c r="MGQ167" s="57"/>
      <c r="MGR167" s="21"/>
      <c r="MGS167" s="22"/>
      <c r="MGT167" s="3"/>
      <c r="MGU167" s="5"/>
      <c r="MGV167" s="5"/>
      <c r="MGW167" s="8"/>
      <c r="MGX167" s="10"/>
      <c r="MGY167" s="68"/>
      <c r="MGZ167" s="20"/>
      <c r="MHA167" s="57"/>
      <c r="MHB167" s="21"/>
      <c r="MHC167" s="22"/>
      <c r="MHD167" s="3"/>
      <c r="MHE167" s="5"/>
      <c r="MHF167" s="5"/>
      <c r="MHG167" s="8"/>
      <c r="MHH167" s="10"/>
      <c r="MHI167" s="68"/>
      <c r="MHJ167" s="20"/>
      <c r="MHK167" s="57"/>
      <c r="MHL167" s="21"/>
      <c r="MHM167" s="22"/>
      <c r="MHN167" s="3"/>
      <c r="MHO167" s="5"/>
      <c r="MHP167" s="5"/>
      <c r="MHQ167" s="8"/>
      <c r="MHR167" s="10"/>
      <c r="MHS167" s="68"/>
      <c r="MHT167" s="20"/>
      <c r="MHU167" s="57"/>
      <c r="MHV167" s="21"/>
      <c r="MHW167" s="22"/>
      <c r="MHX167" s="3"/>
      <c r="MHY167" s="5"/>
      <c r="MHZ167" s="5"/>
      <c r="MIA167" s="8"/>
      <c r="MIB167" s="10"/>
      <c r="MIC167" s="68"/>
      <c r="MID167" s="20"/>
      <c r="MIE167" s="57"/>
      <c r="MIF167" s="21"/>
      <c r="MIG167" s="22"/>
      <c r="MIH167" s="3"/>
      <c r="MII167" s="5"/>
      <c r="MIJ167" s="5"/>
      <c r="MIK167" s="8"/>
      <c r="MIL167" s="10"/>
      <c r="MIM167" s="68"/>
      <c r="MIN167" s="20"/>
      <c r="MIO167" s="57"/>
      <c r="MIP167" s="21"/>
      <c r="MIQ167" s="22"/>
      <c r="MIR167" s="3"/>
      <c r="MIS167" s="5"/>
      <c r="MIT167" s="5"/>
      <c r="MIU167" s="8"/>
      <c r="MIV167" s="10"/>
      <c r="MIW167" s="68"/>
      <c r="MIX167" s="20"/>
      <c r="MIY167" s="57"/>
      <c r="MIZ167" s="21"/>
      <c r="MJA167" s="22"/>
      <c r="MJB167" s="3"/>
      <c r="MJC167" s="5"/>
      <c r="MJD167" s="5"/>
      <c r="MJE167" s="8"/>
      <c r="MJF167" s="10"/>
      <c r="MJG167" s="68"/>
      <c r="MJH167" s="20"/>
      <c r="MJI167" s="57"/>
      <c r="MJJ167" s="21"/>
      <c r="MJK167" s="22"/>
      <c r="MJL167" s="3"/>
      <c r="MJM167" s="5"/>
      <c r="MJN167" s="5"/>
      <c r="MJO167" s="8"/>
      <c r="MJP167" s="10"/>
      <c r="MJQ167" s="68"/>
      <c r="MJR167" s="20"/>
      <c r="MJS167" s="57"/>
      <c r="MJT167" s="21"/>
      <c r="MJU167" s="22"/>
      <c r="MJV167" s="3"/>
      <c r="MJW167" s="5"/>
      <c r="MJX167" s="5"/>
      <c r="MJY167" s="8"/>
      <c r="MJZ167" s="10"/>
      <c r="MKA167" s="68"/>
      <c r="MKB167" s="20"/>
      <c r="MKC167" s="57"/>
      <c r="MKD167" s="21"/>
      <c r="MKE167" s="22"/>
      <c r="MKF167" s="3"/>
      <c r="MKG167" s="5"/>
      <c r="MKH167" s="5"/>
      <c r="MKI167" s="8"/>
      <c r="MKJ167" s="10"/>
      <c r="MKK167" s="68"/>
      <c r="MKL167" s="20"/>
      <c r="MKM167" s="57"/>
      <c r="MKN167" s="21"/>
      <c r="MKO167" s="22"/>
      <c r="MKP167" s="3"/>
      <c r="MKQ167" s="5"/>
      <c r="MKR167" s="5"/>
      <c r="MKS167" s="8"/>
      <c r="MKT167" s="10"/>
      <c r="MKU167" s="68"/>
      <c r="MKV167" s="20"/>
      <c r="MKW167" s="57"/>
      <c r="MKX167" s="21"/>
      <c r="MKY167" s="22"/>
      <c r="MKZ167" s="3"/>
      <c r="MLA167" s="5"/>
      <c r="MLB167" s="5"/>
      <c r="MLC167" s="8"/>
      <c r="MLD167" s="10"/>
      <c r="MLE167" s="68"/>
      <c r="MLF167" s="20"/>
      <c r="MLG167" s="57"/>
      <c r="MLH167" s="21"/>
      <c r="MLI167" s="22"/>
      <c r="MLJ167" s="3"/>
      <c r="MLK167" s="5"/>
      <c r="MLL167" s="5"/>
      <c r="MLM167" s="8"/>
      <c r="MLN167" s="10"/>
      <c r="MLO167" s="68"/>
      <c r="MLP167" s="20"/>
      <c r="MLQ167" s="57"/>
      <c r="MLR167" s="21"/>
      <c r="MLS167" s="22"/>
      <c r="MLT167" s="3"/>
      <c r="MLU167" s="5"/>
      <c r="MLV167" s="5"/>
      <c r="MLW167" s="8"/>
      <c r="MLX167" s="10"/>
      <c r="MLY167" s="68"/>
      <c r="MLZ167" s="20"/>
      <c r="MMA167" s="57"/>
      <c r="MMB167" s="21"/>
      <c r="MMC167" s="22"/>
      <c r="MMD167" s="3"/>
      <c r="MME167" s="5"/>
      <c r="MMF167" s="5"/>
      <c r="MMG167" s="8"/>
      <c r="MMH167" s="10"/>
      <c r="MMI167" s="68"/>
      <c r="MMJ167" s="20"/>
      <c r="MMK167" s="57"/>
      <c r="MML167" s="21"/>
      <c r="MMM167" s="22"/>
      <c r="MMN167" s="3"/>
      <c r="MMO167" s="5"/>
      <c r="MMP167" s="5"/>
      <c r="MMQ167" s="8"/>
      <c r="MMR167" s="10"/>
      <c r="MMS167" s="68"/>
      <c r="MMT167" s="20"/>
      <c r="MMU167" s="57"/>
      <c r="MMV167" s="21"/>
      <c r="MMW167" s="22"/>
      <c r="MMX167" s="3"/>
      <c r="MMY167" s="5"/>
      <c r="MMZ167" s="5"/>
      <c r="MNA167" s="8"/>
      <c r="MNB167" s="10"/>
      <c r="MNC167" s="68"/>
      <c r="MND167" s="20"/>
      <c r="MNE167" s="57"/>
      <c r="MNF167" s="21"/>
      <c r="MNG167" s="22"/>
      <c r="MNH167" s="3"/>
      <c r="MNI167" s="5"/>
      <c r="MNJ167" s="5"/>
      <c r="MNK167" s="8"/>
      <c r="MNL167" s="10"/>
      <c r="MNM167" s="68"/>
      <c r="MNN167" s="20"/>
      <c r="MNO167" s="57"/>
      <c r="MNP167" s="21"/>
      <c r="MNQ167" s="22"/>
      <c r="MNR167" s="3"/>
      <c r="MNS167" s="5"/>
      <c r="MNT167" s="5"/>
      <c r="MNU167" s="8"/>
      <c r="MNV167" s="10"/>
      <c r="MNW167" s="68"/>
      <c r="MNX167" s="20"/>
      <c r="MNY167" s="57"/>
      <c r="MNZ167" s="21"/>
      <c r="MOA167" s="22"/>
      <c r="MOB167" s="3"/>
      <c r="MOC167" s="5"/>
      <c r="MOD167" s="5"/>
      <c r="MOE167" s="8"/>
      <c r="MOF167" s="10"/>
      <c r="MOG167" s="68"/>
      <c r="MOH167" s="20"/>
      <c r="MOI167" s="57"/>
      <c r="MOJ167" s="21"/>
      <c r="MOK167" s="22"/>
      <c r="MOL167" s="3"/>
      <c r="MOM167" s="5"/>
      <c r="MON167" s="5"/>
      <c r="MOO167" s="8"/>
      <c r="MOP167" s="10"/>
      <c r="MOQ167" s="68"/>
      <c r="MOR167" s="20"/>
      <c r="MOS167" s="57"/>
      <c r="MOT167" s="21"/>
      <c r="MOU167" s="22"/>
      <c r="MOV167" s="3"/>
      <c r="MOW167" s="5"/>
      <c r="MOX167" s="5"/>
      <c r="MOY167" s="8"/>
      <c r="MOZ167" s="10"/>
      <c r="MPA167" s="68"/>
      <c r="MPB167" s="20"/>
      <c r="MPC167" s="57"/>
      <c r="MPD167" s="21"/>
      <c r="MPE167" s="22"/>
      <c r="MPF167" s="3"/>
      <c r="MPG167" s="5"/>
      <c r="MPH167" s="5"/>
      <c r="MPI167" s="8"/>
      <c r="MPJ167" s="10"/>
      <c r="MPK167" s="68"/>
      <c r="MPL167" s="20"/>
      <c r="MPM167" s="57"/>
      <c r="MPN167" s="21"/>
      <c r="MPO167" s="22"/>
      <c r="MPP167" s="3"/>
      <c r="MPQ167" s="5"/>
      <c r="MPR167" s="5"/>
      <c r="MPS167" s="8"/>
      <c r="MPT167" s="10"/>
      <c r="MPU167" s="68"/>
      <c r="MPV167" s="20"/>
      <c r="MPW167" s="57"/>
      <c r="MPX167" s="21"/>
      <c r="MPY167" s="22"/>
      <c r="MPZ167" s="3"/>
      <c r="MQA167" s="5"/>
      <c r="MQB167" s="5"/>
      <c r="MQC167" s="8"/>
      <c r="MQD167" s="10"/>
      <c r="MQE167" s="68"/>
      <c r="MQF167" s="20"/>
      <c r="MQG167" s="57"/>
      <c r="MQH167" s="21"/>
      <c r="MQI167" s="22"/>
      <c r="MQJ167" s="3"/>
      <c r="MQK167" s="5"/>
      <c r="MQL167" s="5"/>
      <c r="MQM167" s="8"/>
      <c r="MQN167" s="10"/>
      <c r="MQO167" s="68"/>
      <c r="MQP167" s="20"/>
      <c r="MQQ167" s="57"/>
      <c r="MQR167" s="21"/>
      <c r="MQS167" s="22"/>
      <c r="MQT167" s="3"/>
      <c r="MQU167" s="5"/>
      <c r="MQV167" s="5"/>
      <c r="MQW167" s="8"/>
      <c r="MQX167" s="10"/>
      <c r="MQY167" s="68"/>
      <c r="MQZ167" s="20"/>
      <c r="MRA167" s="57"/>
      <c r="MRB167" s="21"/>
      <c r="MRC167" s="22"/>
      <c r="MRD167" s="3"/>
      <c r="MRE167" s="5"/>
      <c r="MRF167" s="5"/>
      <c r="MRG167" s="8"/>
      <c r="MRH167" s="10"/>
      <c r="MRI167" s="68"/>
      <c r="MRJ167" s="20"/>
      <c r="MRK167" s="57"/>
      <c r="MRL167" s="21"/>
      <c r="MRM167" s="22"/>
      <c r="MRN167" s="3"/>
      <c r="MRO167" s="5"/>
      <c r="MRP167" s="5"/>
      <c r="MRQ167" s="8"/>
      <c r="MRR167" s="10"/>
      <c r="MRS167" s="68"/>
      <c r="MRT167" s="20"/>
      <c r="MRU167" s="57"/>
      <c r="MRV167" s="21"/>
      <c r="MRW167" s="22"/>
      <c r="MRX167" s="3"/>
      <c r="MRY167" s="5"/>
      <c r="MRZ167" s="5"/>
      <c r="MSA167" s="8"/>
      <c r="MSB167" s="10"/>
      <c r="MSC167" s="68"/>
      <c r="MSD167" s="20"/>
      <c r="MSE167" s="57"/>
      <c r="MSF167" s="21"/>
      <c r="MSG167" s="22"/>
      <c r="MSH167" s="3"/>
      <c r="MSI167" s="5"/>
      <c r="MSJ167" s="5"/>
      <c r="MSK167" s="8"/>
      <c r="MSL167" s="10"/>
      <c r="MSM167" s="68"/>
      <c r="MSN167" s="20"/>
      <c r="MSO167" s="57"/>
      <c r="MSP167" s="21"/>
      <c r="MSQ167" s="22"/>
      <c r="MSR167" s="3"/>
      <c r="MSS167" s="5"/>
      <c r="MST167" s="5"/>
      <c r="MSU167" s="8"/>
      <c r="MSV167" s="10"/>
      <c r="MSW167" s="68"/>
      <c r="MSX167" s="20"/>
      <c r="MSY167" s="57"/>
      <c r="MSZ167" s="21"/>
      <c r="MTA167" s="22"/>
      <c r="MTB167" s="3"/>
      <c r="MTC167" s="5"/>
      <c r="MTD167" s="5"/>
      <c r="MTE167" s="8"/>
      <c r="MTF167" s="10"/>
      <c r="MTG167" s="68"/>
      <c r="MTH167" s="20"/>
      <c r="MTI167" s="57"/>
      <c r="MTJ167" s="21"/>
      <c r="MTK167" s="22"/>
      <c r="MTL167" s="3"/>
      <c r="MTM167" s="5"/>
      <c r="MTN167" s="5"/>
      <c r="MTO167" s="8"/>
      <c r="MTP167" s="10"/>
      <c r="MTQ167" s="68"/>
      <c r="MTR167" s="20"/>
      <c r="MTS167" s="57"/>
      <c r="MTT167" s="21"/>
      <c r="MTU167" s="22"/>
      <c r="MTV167" s="3"/>
      <c r="MTW167" s="5"/>
      <c r="MTX167" s="5"/>
      <c r="MTY167" s="8"/>
      <c r="MTZ167" s="10"/>
      <c r="MUA167" s="68"/>
      <c r="MUB167" s="20"/>
      <c r="MUC167" s="57"/>
      <c r="MUD167" s="21"/>
      <c r="MUE167" s="22"/>
      <c r="MUF167" s="3"/>
      <c r="MUG167" s="5"/>
      <c r="MUH167" s="5"/>
      <c r="MUI167" s="8"/>
      <c r="MUJ167" s="10"/>
      <c r="MUK167" s="68"/>
      <c r="MUL167" s="20"/>
      <c r="MUM167" s="57"/>
      <c r="MUN167" s="21"/>
      <c r="MUO167" s="22"/>
      <c r="MUP167" s="3"/>
      <c r="MUQ167" s="5"/>
      <c r="MUR167" s="5"/>
      <c r="MUS167" s="8"/>
      <c r="MUT167" s="10"/>
      <c r="MUU167" s="68"/>
      <c r="MUV167" s="20"/>
      <c r="MUW167" s="57"/>
      <c r="MUX167" s="21"/>
      <c r="MUY167" s="22"/>
      <c r="MUZ167" s="3"/>
      <c r="MVA167" s="5"/>
      <c r="MVB167" s="5"/>
      <c r="MVC167" s="8"/>
      <c r="MVD167" s="10"/>
      <c r="MVE167" s="68"/>
      <c r="MVF167" s="20"/>
      <c r="MVG167" s="57"/>
      <c r="MVH167" s="21"/>
      <c r="MVI167" s="22"/>
      <c r="MVJ167" s="3"/>
      <c r="MVK167" s="5"/>
      <c r="MVL167" s="5"/>
      <c r="MVM167" s="8"/>
      <c r="MVN167" s="10"/>
      <c r="MVO167" s="68"/>
      <c r="MVP167" s="20"/>
      <c r="MVQ167" s="57"/>
      <c r="MVR167" s="21"/>
      <c r="MVS167" s="22"/>
      <c r="MVT167" s="3"/>
      <c r="MVU167" s="5"/>
      <c r="MVV167" s="5"/>
      <c r="MVW167" s="8"/>
      <c r="MVX167" s="10"/>
      <c r="MVY167" s="68"/>
      <c r="MVZ167" s="20"/>
      <c r="MWA167" s="57"/>
      <c r="MWB167" s="21"/>
      <c r="MWC167" s="22"/>
      <c r="MWD167" s="3"/>
      <c r="MWE167" s="5"/>
      <c r="MWF167" s="5"/>
      <c r="MWG167" s="8"/>
      <c r="MWH167" s="10"/>
      <c r="MWI167" s="68"/>
      <c r="MWJ167" s="20"/>
      <c r="MWK167" s="57"/>
      <c r="MWL167" s="21"/>
      <c r="MWM167" s="22"/>
      <c r="MWN167" s="3"/>
      <c r="MWO167" s="5"/>
      <c r="MWP167" s="5"/>
      <c r="MWQ167" s="8"/>
      <c r="MWR167" s="10"/>
      <c r="MWS167" s="68"/>
      <c r="MWT167" s="20"/>
      <c r="MWU167" s="57"/>
      <c r="MWV167" s="21"/>
      <c r="MWW167" s="22"/>
      <c r="MWX167" s="3"/>
      <c r="MWY167" s="5"/>
      <c r="MWZ167" s="5"/>
      <c r="MXA167" s="8"/>
      <c r="MXB167" s="10"/>
      <c r="MXC167" s="68"/>
      <c r="MXD167" s="20"/>
      <c r="MXE167" s="57"/>
      <c r="MXF167" s="21"/>
      <c r="MXG167" s="22"/>
      <c r="MXH167" s="3"/>
      <c r="MXI167" s="5"/>
      <c r="MXJ167" s="5"/>
      <c r="MXK167" s="8"/>
      <c r="MXL167" s="10"/>
      <c r="MXM167" s="68"/>
      <c r="MXN167" s="20"/>
      <c r="MXO167" s="57"/>
      <c r="MXP167" s="21"/>
      <c r="MXQ167" s="22"/>
      <c r="MXR167" s="3"/>
      <c r="MXS167" s="5"/>
      <c r="MXT167" s="5"/>
      <c r="MXU167" s="8"/>
      <c r="MXV167" s="10"/>
      <c r="MXW167" s="68"/>
      <c r="MXX167" s="20"/>
      <c r="MXY167" s="57"/>
      <c r="MXZ167" s="21"/>
      <c r="MYA167" s="22"/>
      <c r="MYB167" s="3"/>
      <c r="MYC167" s="5"/>
      <c r="MYD167" s="5"/>
      <c r="MYE167" s="8"/>
      <c r="MYF167" s="10"/>
      <c r="MYG167" s="68"/>
      <c r="MYH167" s="20"/>
      <c r="MYI167" s="57"/>
      <c r="MYJ167" s="21"/>
      <c r="MYK167" s="22"/>
      <c r="MYL167" s="3"/>
      <c r="MYM167" s="5"/>
      <c r="MYN167" s="5"/>
      <c r="MYO167" s="8"/>
      <c r="MYP167" s="10"/>
      <c r="MYQ167" s="68"/>
      <c r="MYR167" s="20"/>
      <c r="MYS167" s="57"/>
      <c r="MYT167" s="21"/>
      <c r="MYU167" s="22"/>
      <c r="MYV167" s="3"/>
      <c r="MYW167" s="5"/>
      <c r="MYX167" s="5"/>
      <c r="MYY167" s="8"/>
      <c r="MYZ167" s="10"/>
      <c r="MZA167" s="68"/>
      <c r="MZB167" s="20"/>
      <c r="MZC167" s="57"/>
      <c r="MZD167" s="21"/>
      <c r="MZE167" s="22"/>
      <c r="MZF167" s="3"/>
      <c r="MZG167" s="5"/>
      <c r="MZH167" s="5"/>
      <c r="MZI167" s="8"/>
      <c r="MZJ167" s="10"/>
      <c r="MZK167" s="68"/>
      <c r="MZL167" s="20"/>
      <c r="MZM167" s="57"/>
      <c r="MZN167" s="21"/>
      <c r="MZO167" s="22"/>
      <c r="MZP167" s="3"/>
      <c r="MZQ167" s="5"/>
      <c r="MZR167" s="5"/>
      <c r="MZS167" s="8"/>
      <c r="MZT167" s="10"/>
      <c r="MZU167" s="68"/>
      <c r="MZV167" s="20"/>
      <c r="MZW167" s="57"/>
      <c r="MZX167" s="21"/>
      <c r="MZY167" s="22"/>
      <c r="MZZ167" s="3"/>
      <c r="NAA167" s="5"/>
      <c r="NAB167" s="5"/>
      <c r="NAC167" s="8"/>
      <c r="NAD167" s="10"/>
      <c r="NAE167" s="68"/>
      <c r="NAF167" s="20"/>
      <c r="NAG167" s="57"/>
      <c r="NAH167" s="21"/>
      <c r="NAI167" s="22"/>
      <c r="NAJ167" s="3"/>
      <c r="NAK167" s="5"/>
      <c r="NAL167" s="5"/>
      <c r="NAM167" s="8"/>
      <c r="NAN167" s="10"/>
      <c r="NAO167" s="68"/>
      <c r="NAP167" s="20"/>
      <c r="NAQ167" s="57"/>
      <c r="NAR167" s="21"/>
      <c r="NAS167" s="22"/>
      <c r="NAT167" s="3"/>
      <c r="NAU167" s="5"/>
      <c r="NAV167" s="5"/>
      <c r="NAW167" s="8"/>
      <c r="NAX167" s="10"/>
      <c r="NAY167" s="68"/>
      <c r="NAZ167" s="20"/>
      <c r="NBA167" s="57"/>
      <c r="NBB167" s="21"/>
      <c r="NBC167" s="22"/>
      <c r="NBD167" s="3"/>
      <c r="NBE167" s="5"/>
      <c r="NBF167" s="5"/>
      <c r="NBG167" s="8"/>
      <c r="NBH167" s="10"/>
      <c r="NBI167" s="68"/>
      <c r="NBJ167" s="20"/>
      <c r="NBK167" s="57"/>
      <c r="NBL167" s="21"/>
      <c r="NBM167" s="22"/>
      <c r="NBN167" s="3"/>
      <c r="NBO167" s="5"/>
      <c r="NBP167" s="5"/>
      <c r="NBQ167" s="8"/>
      <c r="NBR167" s="10"/>
      <c r="NBS167" s="68"/>
      <c r="NBT167" s="20"/>
      <c r="NBU167" s="57"/>
      <c r="NBV167" s="21"/>
      <c r="NBW167" s="22"/>
      <c r="NBX167" s="3"/>
      <c r="NBY167" s="5"/>
      <c r="NBZ167" s="5"/>
      <c r="NCA167" s="8"/>
      <c r="NCB167" s="10"/>
      <c r="NCC167" s="68"/>
      <c r="NCD167" s="20"/>
      <c r="NCE167" s="57"/>
      <c r="NCF167" s="21"/>
      <c r="NCG167" s="22"/>
      <c r="NCH167" s="3"/>
      <c r="NCI167" s="5"/>
      <c r="NCJ167" s="5"/>
      <c r="NCK167" s="8"/>
      <c r="NCL167" s="10"/>
      <c r="NCM167" s="68"/>
      <c r="NCN167" s="20"/>
      <c r="NCO167" s="57"/>
      <c r="NCP167" s="21"/>
      <c r="NCQ167" s="22"/>
      <c r="NCR167" s="3"/>
      <c r="NCS167" s="5"/>
      <c r="NCT167" s="5"/>
      <c r="NCU167" s="8"/>
      <c r="NCV167" s="10"/>
      <c r="NCW167" s="68"/>
      <c r="NCX167" s="20"/>
      <c r="NCY167" s="57"/>
      <c r="NCZ167" s="21"/>
      <c r="NDA167" s="22"/>
      <c r="NDB167" s="3"/>
      <c r="NDC167" s="5"/>
      <c r="NDD167" s="5"/>
      <c r="NDE167" s="8"/>
      <c r="NDF167" s="10"/>
      <c r="NDG167" s="68"/>
      <c r="NDH167" s="20"/>
      <c r="NDI167" s="57"/>
      <c r="NDJ167" s="21"/>
      <c r="NDK167" s="22"/>
      <c r="NDL167" s="3"/>
      <c r="NDM167" s="5"/>
      <c r="NDN167" s="5"/>
      <c r="NDO167" s="8"/>
      <c r="NDP167" s="10"/>
      <c r="NDQ167" s="68"/>
      <c r="NDR167" s="20"/>
      <c r="NDS167" s="57"/>
      <c r="NDT167" s="21"/>
      <c r="NDU167" s="22"/>
      <c r="NDV167" s="3"/>
      <c r="NDW167" s="5"/>
      <c r="NDX167" s="5"/>
      <c r="NDY167" s="8"/>
      <c r="NDZ167" s="10"/>
      <c r="NEA167" s="68"/>
      <c r="NEB167" s="20"/>
      <c r="NEC167" s="57"/>
      <c r="NED167" s="21"/>
      <c r="NEE167" s="22"/>
      <c r="NEF167" s="3"/>
      <c r="NEG167" s="5"/>
      <c r="NEH167" s="5"/>
      <c r="NEI167" s="8"/>
      <c r="NEJ167" s="10"/>
      <c r="NEK167" s="68"/>
      <c r="NEL167" s="20"/>
      <c r="NEM167" s="57"/>
      <c r="NEN167" s="21"/>
      <c r="NEO167" s="22"/>
      <c r="NEP167" s="3"/>
      <c r="NEQ167" s="5"/>
      <c r="NER167" s="5"/>
      <c r="NES167" s="8"/>
      <c r="NET167" s="10"/>
      <c r="NEU167" s="68"/>
      <c r="NEV167" s="20"/>
      <c r="NEW167" s="57"/>
      <c r="NEX167" s="21"/>
      <c r="NEY167" s="22"/>
      <c r="NEZ167" s="3"/>
      <c r="NFA167" s="5"/>
      <c r="NFB167" s="5"/>
      <c r="NFC167" s="8"/>
      <c r="NFD167" s="10"/>
      <c r="NFE167" s="68"/>
      <c r="NFF167" s="20"/>
      <c r="NFG167" s="57"/>
      <c r="NFH167" s="21"/>
      <c r="NFI167" s="22"/>
      <c r="NFJ167" s="3"/>
      <c r="NFK167" s="5"/>
      <c r="NFL167" s="5"/>
      <c r="NFM167" s="8"/>
      <c r="NFN167" s="10"/>
      <c r="NFO167" s="68"/>
      <c r="NFP167" s="20"/>
      <c r="NFQ167" s="57"/>
      <c r="NFR167" s="21"/>
      <c r="NFS167" s="22"/>
      <c r="NFT167" s="3"/>
      <c r="NFU167" s="5"/>
      <c r="NFV167" s="5"/>
      <c r="NFW167" s="8"/>
      <c r="NFX167" s="10"/>
      <c r="NFY167" s="68"/>
      <c r="NFZ167" s="20"/>
      <c r="NGA167" s="57"/>
      <c r="NGB167" s="21"/>
      <c r="NGC167" s="22"/>
      <c r="NGD167" s="3"/>
      <c r="NGE167" s="5"/>
      <c r="NGF167" s="5"/>
      <c r="NGG167" s="8"/>
      <c r="NGH167" s="10"/>
      <c r="NGI167" s="68"/>
      <c r="NGJ167" s="20"/>
      <c r="NGK167" s="57"/>
      <c r="NGL167" s="21"/>
      <c r="NGM167" s="22"/>
      <c r="NGN167" s="3"/>
      <c r="NGO167" s="5"/>
      <c r="NGP167" s="5"/>
      <c r="NGQ167" s="8"/>
      <c r="NGR167" s="10"/>
      <c r="NGS167" s="68"/>
      <c r="NGT167" s="20"/>
      <c r="NGU167" s="57"/>
      <c r="NGV167" s="21"/>
      <c r="NGW167" s="22"/>
      <c r="NGX167" s="3"/>
      <c r="NGY167" s="5"/>
      <c r="NGZ167" s="5"/>
      <c r="NHA167" s="8"/>
      <c r="NHB167" s="10"/>
      <c r="NHC167" s="68"/>
      <c r="NHD167" s="20"/>
      <c r="NHE167" s="57"/>
      <c r="NHF167" s="21"/>
      <c r="NHG167" s="22"/>
      <c r="NHH167" s="3"/>
      <c r="NHI167" s="5"/>
      <c r="NHJ167" s="5"/>
      <c r="NHK167" s="8"/>
      <c r="NHL167" s="10"/>
      <c r="NHM167" s="68"/>
      <c r="NHN167" s="20"/>
      <c r="NHO167" s="57"/>
      <c r="NHP167" s="21"/>
      <c r="NHQ167" s="22"/>
      <c r="NHR167" s="3"/>
      <c r="NHS167" s="5"/>
      <c r="NHT167" s="5"/>
      <c r="NHU167" s="8"/>
      <c r="NHV167" s="10"/>
      <c r="NHW167" s="68"/>
      <c r="NHX167" s="20"/>
      <c r="NHY167" s="57"/>
      <c r="NHZ167" s="21"/>
      <c r="NIA167" s="22"/>
      <c r="NIB167" s="3"/>
      <c r="NIC167" s="5"/>
      <c r="NID167" s="5"/>
      <c r="NIE167" s="8"/>
      <c r="NIF167" s="10"/>
      <c r="NIG167" s="68"/>
      <c r="NIH167" s="20"/>
      <c r="NII167" s="57"/>
      <c r="NIJ167" s="21"/>
      <c r="NIK167" s="22"/>
      <c r="NIL167" s="3"/>
      <c r="NIM167" s="5"/>
      <c r="NIN167" s="5"/>
      <c r="NIO167" s="8"/>
      <c r="NIP167" s="10"/>
      <c r="NIQ167" s="68"/>
      <c r="NIR167" s="20"/>
      <c r="NIS167" s="57"/>
      <c r="NIT167" s="21"/>
      <c r="NIU167" s="22"/>
      <c r="NIV167" s="3"/>
      <c r="NIW167" s="5"/>
      <c r="NIX167" s="5"/>
      <c r="NIY167" s="8"/>
      <c r="NIZ167" s="10"/>
      <c r="NJA167" s="68"/>
      <c r="NJB167" s="20"/>
      <c r="NJC167" s="57"/>
      <c r="NJD167" s="21"/>
      <c r="NJE167" s="22"/>
      <c r="NJF167" s="3"/>
      <c r="NJG167" s="5"/>
      <c r="NJH167" s="5"/>
      <c r="NJI167" s="8"/>
      <c r="NJJ167" s="10"/>
      <c r="NJK167" s="68"/>
      <c r="NJL167" s="20"/>
      <c r="NJM167" s="57"/>
      <c r="NJN167" s="21"/>
      <c r="NJO167" s="22"/>
      <c r="NJP167" s="3"/>
      <c r="NJQ167" s="5"/>
      <c r="NJR167" s="5"/>
      <c r="NJS167" s="8"/>
      <c r="NJT167" s="10"/>
      <c r="NJU167" s="68"/>
      <c r="NJV167" s="20"/>
      <c r="NJW167" s="57"/>
      <c r="NJX167" s="21"/>
      <c r="NJY167" s="22"/>
      <c r="NJZ167" s="3"/>
      <c r="NKA167" s="5"/>
      <c r="NKB167" s="5"/>
      <c r="NKC167" s="8"/>
      <c r="NKD167" s="10"/>
      <c r="NKE167" s="68"/>
      <c r="NKF167" s="20"/>
      <c r="NKG167" s="57"/>
      <c r="NKH167" s="21"/>
      <c r="NKI167" s="22"/>
      <c r="NKJ167" s="3"/>
      <c r="NKK167" s="5"/>
      <c r="NKL167" s="5"/>
      <c r="NKM167" s="8"/>
      <c r="NKN167" s="10"/>
      <c r="NKO167" s="68"/>
      <c r="NKP167" s="20"/>
      <c r="NKQ167" s="57"/>
      <c r="NKR167" s="21"/>
      <c r="NKS167" s="22"/>
      <c r="NKT167" s="3"/>
      <c r="NKU167" s="5"/>
      <c r="NKV167" s="5"/>
      <c r="NKW167" s="8"/>
      <c r="NKX167" s="10"/>
      <c r="NKY167" s="68"/>
      <c r="NKZ167" s="20"/>
      <c r="NLA167" s="57"/>
      <c r="NLB167" s="21"/>
      <c r="NLC167" s="22"/>
      <c r="NLD167" s="3"/>
      <c r="NLE167" s="5"/>
      <c r="NLF167" s="5"/>
      <c r="NLG167" s="8"/>
      <c r="NLH167" s="10"/>
      <c r="NLI167" s="68"/>
      <c r="NLJ167" s="20"/>
      <c r="NLK167" s="57"/>
      <c r="NLL167" s="21"/>
      <c r="NLM167" s="22"/>
      <c r="NLN167" s="3"/>
      <c r="NLO167" s="5"/>
      <c r="NLP167" s="5"/>
      <c r="NLQ167" s="8"/>
      <c r="NLR167" s="10"/>
      <c r="NLS167" s="68"/>
      <c r="NLT167" s="20"/>
      <c r="NLU167" s="57"/>
      <c r="NLV167" s="21"/>
      <c r="NLW167" s="22"/>
      <c r="NLX167" s="3"/>
      <c r="NLY167" s="5"/>
      <c r="NLZ167" s="5"/>
      <c r="NMA167" s="8"/>
      <c r="NMB167" s="10"/>
      <c r="NMC167" s="68"/>
      <c r="NMD167" s="20"/>
      <c r="NME167" s="57"/>
      <c r="NMF167" s="21"/>
      <c r="NMG167" s="22"/>
      <c r="NMH167" s="3"/>
      <c r="NMI167" s="5"/>
      <c r="NMJ167" s="5"/>
      <c r="NMK167" s="8"/>
      <c r="NML167" s="10"/>
      <c r="NMM167" s="68"/>
      <c r="NMN167" s="20"/>
      <c r="NMO167" s="57"/>
      <c r="NMP167" s="21"/>
      <c r="NMQ167" s="22"/>
      <c r="NMR167" s="3"/>
      <c r="NMS167" s="5"/>
      <c r="NMT167" s="5"/>
      <c r="NMU167" s="8"/>
      <c r="NMV167" s="10"/>
      <c r="NMW167" s="68"/>
      <c r="NMX167" s="20"/>
      <c r="NMY167" s="57"/>
      <c r="NMZ167" s="21"/>
      <c r="NNA167" s="22"/>
      <c r="NNB167" s="3"/>
      <c r="NNC167" s="5"/>
      <c r="NND167" s="5"/>
      <c r="NNE167" s="8"/>
      <c r="NNF167" s="10"/>
      <c r="NNG167" s="68"/>
      <c r="NNH167" s="20"/>
      <c r="NNI167" s="57"/>
      <c r="NNJ167" s="21"/>
      <c r="NNK167" s="22"/>
      <c r="NNL167" s="3"/>
      <c r="NNM167" s="5"/>
      <c r="NNN167" s="5"/>
      <c r="NNO167" s="8"/>
      <c r="NNP167" s="10"/>
      <c r="NNQ167" s="68"/>
      <c r="NNR167" s="20"/>
      <c r="NNS167" s="57"/>
      <c r="NNT167" s="21"/>
      <c r="NNU167" s="22"/>
      <c r="NNV167" s="3"/>
      <c r="NNW167" s="5"/>
      <c r="NNX167" s="5"/>
      <c r="NNY167" s="8"/>
      <c r="NNZ167" s="10"/>
      <c r="NOA167" s="68"/>
      <c r="NOB167" s="20"/>
      <c r="NOC167" s="57"/>
      <c r="NOD167" s="21"/>
      <c r="NOE167" s="22"/>
      <c r="NOF167" s="3"/>
      <c r="NOG167" s="5"/>
      <c r="NOH167" s="5"/>
      <c r="NOI167" s="8"/>
      <c r="NOJ167" s="10"/>
      <c r="NOK167" s="68"/>
      <c r="NOL167" s="20"/>
      <c r="NOM167" s="57"/>
      <c r="NON167" s="21"/>
      <c r="NOO167" s="22"/>
      <c r="NOP167" s="3"/>
      <c r="NOQ167" s="5"/>
      <c r="NOR167" s="5"/>
      <c r="NOS167" s="8"/>
      <c r="NOT167" s="10"/>
      <c r="NOU167" s="68"/>
      <c r="NOV167" s="20"/>
      <c r="NOW167" s="57"/>
      <c r="NOX167" s="21"/>
      <c r="NOY167" s="22"/>
      <c r="NOZ167" s="3"/>
      <c r="NPA167" s="5"/>
      <c r="NPB167" s="5"/>
      <c r="NPC167" s="8"/>
      <c r="NPD167" s="10"/>
      <c r="NPE167" s="68"/>
      <c r="NPF167" s="20"/>
      <c r="NPG167" s="57"/>
      <c r="NPH167" s="21"/>
      <c r="NPI167" s="22"/>
      <c r="NPJ167" s="3"/>
      <c r="NPK167" s="5"/>
      <c r="NPL167" s="5"/>
      <c r="NPM167" s="8"/>
      <c r="NPN167" s="10"/>
      <c r="NPO167" s="68"/>
      <c r="NPP167" s="20"/>
      <c r="NPQ167" s="57"/>
      <c r="NPR167" s="21"/>
      <c r="NPS167" s="22"/>
      <c r="NPT167" s="3"/>
      <c r="NPU167" s="5"/>
      <c r="NPV167" s="5"/>
      <c r="NPW167" s="8"/>
      <c r="NPX167" s="10"/>
      <c r="NPY167" s="68"/>
      <c r="NPZ167" s="20"/>
      <c r="NQA167" s="57"/>
      <c r="NQB167" s="21"/>
      <c r="NQC167" s="22"/>
      <c r="NQD167" s="3"/>
      <c r="NQE167" s="5"/>
      <c r="NQF167" s="5"/>
      <c r="NQG167" s="8"/>
      <c r="NQH167" s="10"/>
      <c r="NQI167" s="68"/>
      <c r="NQJ167" s="20"/>
      <c r="NQK167" s="57"/>
      <c r="NQL167" s="21"/>
      <c r="NQM167" s="22"/>
      <c r="NQN167" s="3"/>
      <c r="NQO167" s="5"/>
      <c r="NQP167" s="5"/>
      <c r="NQQ167" s="8"/>
      <c r="NQR167" s="10"/>
      <c r="NQS167" s="68"/>
      <c r="NQT167" s="20"/>
      <c r="NQU167" s="57"/>
      <c r="NQV167" s="21"/>
      <c r="NQW167" s="22"/>
      <c r="NQX167" s="3"/>
      <c r="NQY167" s="5"/>
      <c r="NQZ167" s="5"/>
      <c r="NRA167" s="8"/>
      <c r="NRB167" s="10"/>
      <c r="NRC167" s="68"/>
      <c r="NRD167" s="20"/>
      <c r="NRE167" s="57"/>
      <c r="NRF167" s="21"/>
      <c r="NRG167" s="22"/>
      <c r="NRH167" s="3"/>
      <c r="NRI167" s="5"/>
      <c r="NRJ167" s="5"/>
      <c r="NRK167" s="8"/>
      <c r="NRL167" s="10"/>
      <c r="NRM167" s="68"/>
      <c r="NRN167" s="20"/>
      <c r="NRO167" s="57"/>
      <c r="NRP167" s="21"/>
      <c r="NRQ167" s="22"/>
      <c r="NRR167" s="3"/>
      <c r="NRS167" s="5"/>
      <c r="NRT167" s="5"/>
      <c r="NRU167" s="8"/>
      <c r="NRV167" s="10"/>
      <c r="NRW167" s="68"/>
      <c r="NRX167" s="20"/>
      <c r="NRY167" s="57"/>
      <c r="NRZ167" s="21"/>
      <c r="NSA167" s="22"/>
      <c r="NSB167" s="3"/>
      <c r="NSC167" s="5"/>
      <c r="NSD167" s="5"/>
      <c r="NSE167" s="8"/>
      <c r="NSF167" s="10"/>
      <c r="NSG167" s="68"/>
      <c r="NSH167" s="20"/>
      <c r="NSI167" s="57"/>
      <c r="NSJ167" s="21"/>
      <c r="NSK167" s="22"/>
      <c r="NSL167" s="3"/>
      <c r="NSM167" s="5"/>
      <c r="NSN167" s="5"/>
      <c r="NSO167" s="8"/>
      <c r="NSP167" s="10"/>
      <c r="NSQ167" s="68"/>
      <c r="NSR167" s="20"/>
      <c r="NSS167" s="57"/>
      <c r="NST167" s="21"/>
      <c r="NSU167" s="22"/>
      <c r="NSV167" s="3"/>
      <c r="NSW167" s="5"/>
      <c r="NSX167" s="5"/>
      <c r="NSY167" s="8"/>
      <c r="NSZ167" s="10"/>
      <c r="NTA167" s="68"/>
      <c r="NTB167" s="20"/>
      <c r="NTC167" s="57"/>
      <c r="NTD167" s="21"/>
      <c r="NTE167" s="22"/>
      <c r="NTF167" s="3"/>
      <c r="NTG167" s="5"/>
      <c r="NTH167" s="5"/>
      <c r="NTI167" s="8"/>
      <c r="NTJ167" s="10"/>
      <c r="NTK167" s="68"/>
      <c r="NTL167" s="20"/>
      <c r="NTM167" s="57"/>
      <c r="NTN167" s="21"/>
      <c r="NTO167" s="22"/>
      <c r="NTP167" s="3"/>
      <c r="NTQ167" s="5"/>
      <c r="NTR167" s="5"/>
      <c r="NTS167" s="8"/>
      <c r="NTT167" s="10"/>
      <c r="NTU167" s="68"/>
      <c r="NTV167" s="20"/>
      <c r="NTW167" s="57"/>
      <c r="NTX167" s="21"/>
      <c r="NTY167" s="22"/>
      <c r="NTZ167" s="3"/>
      <c r="NUA167" s="5"/>
      <c r="NUB167" s="5"/>
      <c r="NUC167" s="8"/>
      <c r="NUD167" s="10"/>
      <c r="NUE167" s="68"/>
      <c r="NUF167" s="20"/>
      <c r="NUG167" s="57"/>
      <c r="NUH167" s="21"/>
      <c r="NUI167" s="22"/>
      <c r="NUJ167" s="3"/>
      <c r="NUK167" s="5"/>
      <c r="NUL167" s="5"/>
      <c r="NUM167" s="8"/>
      <c r="NUN167" s="10"/>
      <c r="NUO167" s="68"/>
      <c r="NUP167" s="20"/>
      <c r="NUQ167" s="57"/>
      <c r="NUR167" s="21"/>
      <c r="NUS167" s="22"/>
      <c r="NUT167" s="3"/>
      <c r="NUU167" s="5"/>
      <c r="NUV167" s="5"/>
      <c r="NUW167" s="8"/>
      <c r="NUX167" s="10"/>
      <c r="NUY167" s="68"/>
      <c r="NUZ167" s="20"/>
      <c r="NVA167" s="57"/>
      <c r="NVB167" s="21"/>
      <c r="NVC167" s="22"/>
      <c r="NVD167" s="3"/>
      <c r="NVE167" s="5"/>
      <c r="NVF167" s="5"/>
      <c r="NVG167" s="8"/>
      <c r="NVH167" s="10"/>
      <c r="NVI167" s="68"/>
      <c r="NVJ167" s="20"/>
      <c r="NVK167" s="57"/>
      <c r="NVL167" s="21"/>
      <c r="NVM167" s="22"/>
      <c r="NVN167" s="3"/>
      <c r="NVO167" s="5"/>
      <c r="NVP167" s="5"/>
      <c r="NVQ167" s="8"/>
      <c r="NVR167" s="10"/>
      <c r="NVS167" s="68"/>
      <c r="NVT167" s="20"/>
      <c r="NVU167" s="57"/>
      <c r="NVV167" s="21"/>
      <c r="NVW167" s="22"/>
      <c r="NVX167" s="3"/>
      <c r="NVY167" s="5"/>
      <c r="NVZ167" s="5"/>
      <c r="NWA167" s="8"/>
      <c r="NWB167" s="10"/>
      <c r="NWC167" s="68"/>
      <c r="NWD167" s="20"/>
      <c r="NWE167" s="57"/>
      <c r="NWF167" s="21"/>
      <c r="NWG167" s="22"/>
      <c r="NWH167" s="3"/>
      <c r="NWI167" s="5"/>
      <c r="NWJ167" s="5"/>
      <c r="NWK167" s="8"/>
      <c r="NWL167" s="10"/>
      <c r="NWM167" s="68"/>
      <c r="NWN167" s="20"/>
      <c r="NWO167" s="57"/>
      <c r="NWP167" s="21"/>
      <c r="NWQ167" s="22"/>
      <c r="NWR167" s="3"/>
      <c r="NWS167" s="5"/>
      <c r="NWT167" s="5"/>
      <c r="NWU167" s="8"/>
      <c r="NWV167" s="10"/>
      <c r="NWW167" s="68"/>
      <c r="NWX167" s="20"/>
      <c r="NWY167" s="57"/>
      <c r="NWZ167" s="21"/>
      <c r="NXA167" s="22"/>
      <c r="NXB167" s="3"/>
      <c r="NXC167" s="5"/>
      <c r="NXD167" s="5"/>
      <c r="NXE167" s="8"/>
      <c r="NXF167" s="10"/>
      <c r="NXG167" s="68"/>
      <c r="NXH167" s="20"/>
      <c r="NXI167" s="57"/>
      <c r="NXJ167" s="21"/>
      <c r="NXK167" s="22"/>
      <c r="NXL167" s="3"/>
      <c r="NXM167" s="5"/>
      <c r="NXN167" s="5"/>
      <c r="NXO167" s="8"/>
      <c r="NXP167" s="10"/>
      <c r="NXQ167" s="68"/>
      <c r="NXR167" s="20"/>
      <c r="NXS167" s="57"/>
      <c r="NXT167" s="21"/>
      <c r="NXU167" s="22"/>
      <c r="NXV167" s="3"/>
      <c r="NXW167" s="5"/>
      <c r="NXX167" s="5"/>
      <c r="NXY167" s="8"/>
      <c r="NXZ167" s="10"/>
      <c r="NYA167" s="68"/>
      <c r="NYB167" s="20"/>
      <c r="NYC167" s="57"/>
      <c r="NYD167" s="21"/>
      <c r="NYE167" s="22"/>
      <c r="NYF167" s="3"/>
      <c r="NYG167" s="5"/>
      <c r="NYH167" s="5"/>
      <c r="NYI167" s="8"/>
      <c r="NYJ167" s="10"/>
      <c r="NYK167" s="68"/>
      <c r="NYL167" s="20"/>
      <c r="NYM167" s="57"/>
      <c r="NYN167" s="21"/>
      <c r="NYO167" s="22"/>
      <c r="NYP167" s="3"/>
      <c r="NYQ167" s="5"/>
      <c r="NYR167" s="5"/>
      <c r="NYS167" s="8"/>
      <c r="NYT167" s="10"/>
      <c r="NYU167" s="68"/>
      <c r="NYV167" s="20"/>
      <c r="NYW167" s="57"/>
      <c r="NYX167" s="21"/>
      <c r="NYY167" s="22"/>
      <c r="NYZ167" s="3"/>
      <c r="NZA167" s="5"/>
      <c r="NZB167" s="5"/>
      <c r="NZC167" s="8"/>
      <c r="NZD167" s="10"/>
      <c r="NZE167" s="68"/>
      <c r="NZF167" s="20"/>
      <c r="NZG167" s="57"/>
      <c r="NZH167" s="21"/>
      <c r="NZI167" s="22"/>
      <c r="NZJ167" s="3"/>
      <c r="NZK167" s="5"/>
      <c r="NZL167" s="5"/>
      <c r="NZM167" s="8"/>
      <c r="NZN167" s="10"/>
      <c r="NZO167" s="68"/>
      <c r="NZP167" s="20"/>
      <c r="NZQ167" s="57"/>
      <c r="NZR167" s="21"/>
      <c r="NZS167" s="22"/>
      <c r="NZT167" s="3"/>
      <c r="NZU167" s="5"/>
      <c r="NZV167" s="5"/>
      <c r="NZW167" s="8"/>
      <c r="NZX167" s="10"/>
      <c r="NZY167" s="68"/>
      <c r="NZZ167" s="20"/>
      <c r="OAA167" s="57"/>
      <c r="OAB167" s="21"/>
      <c r="OAC167" s="22"/>
      <c r="OAD167" s="3"/>
      <c r="OAE167" s="5"/>
      <c r="OAF167" s="5"/>
      <c r="OAG167" s="8"/>
      <c r="OAH167" s="10"/>
      <c r="OAI167" s="68"/>
      <c r="OAJ167" s="20"/>
      <c r="OAK167" s="57"/>
      <c r="OAL167" s="21"/>
      <c r="OAM167" s="22"/>
      <c r="OAN167" s="3"/>
      <c r="OAO167" s="5"/>
      <c r="OAP167" s="5"/>
      <c r="OAQ167" s="8"/>
      <c r="OAR167" s="10"/>
      <c r="OAS167" s="68"/>
      <c r="OAT167" s="20"/>
      <c r="OAU167" s="57"/>
      <c r="OAV167" s="21"/>
      <c r="OAW167" s="22"/>
      <c r="OAX167" s="3"/>
      <c r="OAY167" s="5"/>
      <c r="OAZ167" s="5"/>
      <c r="OBA167" s="8"/>
      <c r="OBB167" s="10"/>
      <c r="OBC167" s="68"/>
      <c r="OBD167" s="20"/>
      <c r="OBE167" s="57"/>
      <c r="OBF167" s="21"/>
      <c r="OBG167" s="22"/>
      <c r="OBH167" s="3"/>
      <c r="OBI167" s="5"/>
      <c r="OBJ167" s="5"/>
      <c r="OBK167" s="8"/>
      <c r="OBL167" s="10"/>
      <c r="OBM167" s="68"/>
      <c r="OBN167" s="20"/>
      <c r="OBO167" s="57"/>
      <c r="OBP167" s="21"/>
      <c r="OBQ167" s="22"/>
      <c r="OBR167" s="3"/>
      <c r="OBS167" s="5"/>
      <c r="OBT167" s="5"/>
      <c r="OBU167" s="8"/>
      <c r="OBV167" s="10"/>
      <c r="OBW167" s="68"/>
      <c r="OBX167" s="20"/>
      <c r="OBY167" s="57"/>
      <c r="OBZ167" s="21"/>
      <c r="OCA167" s="22"/>
      <c r="OCB167" s="3"/>
      <c r="OCC167" s="5"/>
      <c r="OCD167" s="5"/>
      <c r="OCE167" s="8"/>
      <c r="OCF167" s="10"/>
      <c r="OCG167" s="68"/>
      <c r="OCH167" s="20"/>
      <c r="OCI167" s="57"/>
      <c r="OCJ167" s="21"/>
      <c r="OCK167" s="22"/>
      <c r="OCL167" s="3"/>
      <c r="OCM167" s="5"/>
      <c r="OCN167" s="5"/>
      <c r="OCO167" s="8"/>
      <c r="OCP167" s="10"/>
      <c r="OCQ167" s="68"/>
      <c r="OCR167" s="20"/>
      <c r="OCS167" s="57"/>
      <c r="OCT167" s="21"/>
      <c r="OCU167" s="22"/>
      <c r="OCV167" s="3"/>
      <c r="OCW167" s="5"/>
      <c r="OCX167" s="5"/>
      <c r="OCY167" s="8"/>
      <c r="OCZ167" s="10"/>
      <c r="ODA167" s="68"/>
      <c r="ODB167" s="20"/>
      <c r="ODC167" s="57"/>
      <c r="ODD167" s="21"/>
      <c r="ODE167" s="22"/>
      <c r="ODF167" s="3"/>
      <c r="ODG167" s="5"/>
      <c r="ODH167" s="5"/>
      <c r="ODI167" s="8"/>
      <c r="ODJ167" s="10"/>
      <c r="ODK167" s="68"/>
      <c r="ODL167" s="20"/>
      <c r="ODM167" s="57"/>
      <c r="ODN167" s="21"/>
      <c r="ODO167" s="22"/>
      <c r="ODP167" s="3"/>
      <c r="ODQ167" s="5"/>
      <c r="ODR167" s="5"/>
      <c r="ODS167" s="8"/>
      <c r="ODT167" s="10"/>
      <c r="ODU167" s="68"/>
      <c r="ODV167" s="20"/>
      <c r="ODW167" s="57"/>
      <c r="ODX167" s="21"/>
      <c r="ODY167" s="22"/>
      <c r="ODZ167" s="3"/>
      <c r="OEA167" s="5"/>
      <c r="OEB167" s="5"/>
      <c r="OEC167" s="8"/>
      <c r="OED167" s="10"/>
      <c r="OEE167" s="68"/>
      <c r="OEF167" s="20"/>
      <c r="OEG167" s="57"/>
      <c r="OEH167" s="21"/>
      <c r="OEI167" s="22"/>
      <c r="OEJ167" s="3"/>
      <c r="OEK167" s="5"/>
      <c r="OEL167" s="5"/>
      <c r="OEM167" s="8"/>
      <c r="OEN167" s="10"/>
      <c r="OEO167" s="68"/>
      <c r="OEP167" s="20"/>
      <c r="OEQ167" s="57"/>
      <c r="OER167" s="21"/>
      <c r="OES167" s="22"/>
      <c r="OET167" s="3"/>
      <c r="OEU167" s="5"/>
      <c r="OEV167" s="5"/>
      <c r="OEW167" s="8"/>
      <c r="OEX167" s="10"/>
      <c r="OEY167" s="68"/>
      <c r="OEZ167" s="20"/>
      <c r="OFA167" s="57"/>
      <c r="OFB167" s="21"/>
      <c r="OFC167" s="22"/>
      <c r="OFD167" s="3"/>
      <c r="OFE167" s="5"/>
      <c r="OFF167" s="5"/>
      <c r="OFG167" s="8"/>
      <c r="OFH167" s="10"/>
      <c r="OFI167" s="68"/>
      <c r="OFJ167" s="20"/>
      <c r="OFK167" s="57"/>
      <c r="OFL167" s="21"/>
      <c r="OFM167" s="22"/>
      <c r="OFN167" s="3"/>
      <c r="OFO167" s="5"/>
      <c r="OFP167" s="5"/>
      <c r="OFQ167" s="8"/>
      <c r="OFR167" s="10"/>
      <c r="OFS167" s="68"/>
      <c r="OFT167" s="20"/>
      <c r="OFU167" s="57"/>
      <c r="OFV167" s="21"/>
      <c r="OFW167" s="22"/>
      <c r="OFX167" s="3"/>
      <c r="OFY167" s="5"/>
      <c r="OFZ167" s="5"/>
      <c r="OGA167" s="8"/>
      <c r="OGB167" s="10"/>
      <c r="OGC167" s="68"/>
      <c r="OGD167" s="20"/>
      <c r="OGE167" s="57"/>
      <c r="OGF167" s="21"/>
      <c r="OGG167" s="22"/>
      <c r="OGH167" s="3"/>
      <c r="OGI167" s="5"/>
      <c r="OGJ167" s="5"/>
      <c r="OGK167" s="8"/>
      <c r="OGL167" s="10"/>
      <c r="OGM167" s="68"/>
      <c r="OGN167" s="20"/>
      <c r="OGO167" s="57"/>
      <c r="OGP167" s="21"/>
      <c r="OGQ167" s="22"/>
      <c r="OGR167" s="3"/>
      <c r="OGS167" s="5"/>
      <c r="OGT167" s="5"/>
      <c r="OGU167" s="8"/>
      <c r="OGV167" s="10"/>
      <c r="OGW167" s="68"/>
      <c r="OGX167" s="20"/>
      <c r="OGY167" s="57"/>
      <c r="OGZ167" s="21"/>
      <c r="OHA167" s="22"/>
      <c r="OHB167" s="3"/>
      <c r="OHC167" s="5"/>
      <c r="OHD167" s="5"/>
      <c r="OHE167" s="8"/>
      <c r="OHF167" s="10"/>
      <c r="OHG167" s="68"/>
      <c r="OHH167" s="20"/>
      <c r="OHI167" s="57"/>
      <c r="OHJ167" s="21"/>
      <c r="OHK167" s="22"/>
      <c r="OHL167" s="3"/>
      <c r="OHM167" s="5"/>
      <c r="OHN167" s="5"/>
      <c r="OHO167" s="8"/>
      <c r="OHP167" s="10"/>
      <c r="OHQ167" s="68"/>
      <c r="OHR167" s="20"/>
      <c r="OHS167" s="57"/>
      <c r="OHT167" s="21"/>
      <c r="OHU167" s="22"/>
      <c r="OHV167" s="3"/>
      <c r="OHW167" s="5"/>
      <c r="OHX167" s="5"/>
      <c r="OHY167" s="8"/>
      <c r="OHZ167" s="10"/>
      <c r="OIA167" s="68"/>
      <c r="OIB167" s="20"/>
      <c r="OIC167" s="57"/>
      <c r="OID167" s="21"/>
      <c r="OIE167" s="22"/>
      <c r="OIF167" s="3"/>
      <c r="OIG167" s="5"/>
      <c r="OIH167" s="5"/>
      <c r="OII167" s="8"/>
      <c r="OIJ167" s="10"/>
      <c r="OIK167" s="68"/>
      <c r="OIL167" s="20"/>
      <c r="OIM167" s="57"/>
      <c r="OIN167" s="21"/>
      <c r="OIO167" s="22"/>
      <c r="OIP167" s="3"/>
      <c r="OIQ167" s="5"/>
      <c r="OIR167" s="5"/>
      <c r="OIS167" s="8"/>
      <c r="OIT167" s="10"/>
      <c r="OIU167" s="68"/>
      <c r="OIV167" s="20"/>
      <c r="OIW167" s="57"/>
      <c r="OIX167" s="21"/>
      <c r="OIY167" s="22"/>
      <c r="OIZ167" s="3"/>
      <c r="OJA167" s="5"/>
      <c r="OJB167" s="5"/>
      <c r="OJC167" s="8"/>
      <c r="OJD167" s="10"/>
      <c r="OJE167" s="68"/>
      <c r="OJF167" s="20"/>
      <c r="OJG167" s="57"/>
      <c r="OJH167" s="21"/>
      <c r="OJI167" s="22"/>
      <c r="OJJ167" s="3"/>
      <c r="OJK167" s="5"/>
      <c r="OJL167" s="5"/>
      <c r="OJM167" s="8"/>
      <c r="OJN167" s="10"/>
      <c r="OJO167" s="68"/>
      <c r="OJP167" s="20"/>
      <c r="OJQ167" s="57"/>
      <c r="OJR167" s="21"/>
      <c r="OJS167" s="22"/>
      <c r="OJT167" s="3"/>
      <c r="OJU167" s="5"/>
      <c r="OJV167" s="5"/>
      <c r="OJW167" s="8"/>
      <c r="OJX167" s="10"/>
      <c r="OJY167" s="68"/>
      <c r="OJZ167" s="20"/>
      <c r="OKA167" s="57"/>
      <c r="OKB167" s="21"/>
      <c r="OKC167" s="22"/>
      <c r="OKD167" s="3"/>
      <c r="OKE167" s="5"/>
      <c r="OKF167" s="5"/>
      <c r="OKG167" s="8"/>
      <c r="OKH167" s="10"/>
      <c r="OKI167" s="68"/>
      <c r="OKJ167" s="20"/>
      <c r="OKK167" s="57"/>
      <c r="OKL167" s="21"/>
      <c r="OKM167" s="22"/>
      <c r="OKN167" s="3"/>
      <c r="OKO167" s="5"/>
      <c r="OKP167" s="5"/>
      <c r="OKQ167" s="8"/>
      <c r="OKR167" s="10"/>
      <c r="OKS167" s="68"/>
      <c r="OKT167" s="20"/>
      <c r="OKU167" s="57"/>
      <c r="OKV167" s="21"/>
      <c r="OKW167" s="22"/>
      <c r="OKX167" s="3"/>
      <c r="OKY167" s="5"/>
      <c r="OKZ167" s="5"/>
      <c r="OLA167" s="8"/>
      <c r="OLB167" s="10"/>
      <c r="OLC167" s="68"/>
      <c r="OLD167" s="20"/>
      <c r="OLE167" s="57"/>
      <c r="OLF167" s="21"/>
      <c r="OLG167" s="22"/>
      <c r="OLH167" s="3"/>
      <c r="OLI167" s="5"/>
      <c r="OLJ167" s="5"/>
      <c r="OLK167" s="8"/>
      <c r="OLL167" s="10"/>
      <c r="OLM167" s="68"/>
      <c r="OLN167" s="20"/>
      <c r="OLO167" s="57"/>
      <c r="OLP167" s="21"/>
      <c r="OLQ167" s="22"/>
      <c r="OLR167" s="3"/>
      <c r="OLS167" s="5"/>
      <c r="OLT167" s="5"/>
      <c r="OLU167" s="8"/>
      <c r="OLV167" s="10"/>
      <c r="OLW167" s="68"/>
      <c r="OLX167" s="20"/>
      <c r="OLY167" s="57"/>
      <c r="OLZ167" s="21"/>
      <c r="OMA167" s="22"/>
      <c r="OMB167" s="3"/>
      <c r="OMC167" s="5"/>
      <c r="OMD167" s="5"/>
      <c r="OME167" s="8"/>
      <c r="OMF167" s="10"/>
      <c r="OMG167" s="68"/>
      <c r="OMH167" s="20"/>
      <c r="OMI167" s="57"/>
      <c r="OMJ167" s="21"/>
      <c r="OMK167" s="22"/>
      <c r="OML167" s="3"/>
      <c r="OMM167" s="5"/>
      <c r="OMN167" s="5"/>
      <c r="OMO167" s="8"/>
      <c r="OMP167" s="10"/>
      <c r="OMQ167" s="68"/>
      <c r="OMR167" s="20"/>
      <c r="OMS167" s="57"/>
      <c r="OMT167" s="21"/>
      <c r="OMU167" s="22"/>
      <c r="OMV167" s="3"/>
      <c r="OMW167" s="5"/>
      <c r="OMX167" s="5"/>
      <c r="OMY167" s="8"/>
      <c r="OMZ167" s="10"/>
      <c r="ONA167" s="68"/>
      <c r="ONB167" s="20"/>
      <c r="ONC167" s="57"/>
      <c r="OND167" s="21"/>
      <c r="ONE167" s="22"/>
      <c r="ONF167" s="3"/>
      <c r="ONG167" s="5"/>
      <c r="ONH167" s="5"/>
      <c r="ONI167" s="8"/>
      <c r="ONJ167" s="10"/>
      <c r="ONK167" s="68"/>
      <c r="ONL167" s="20"/>
      <c r="ONM167" s="57"/>
      <c r="ONN167" s="21"/>
      <c r="ONO167" s="22"/>
      <c r="ONP167" s="3"/>
      <c r="ONQ167" s="5"/>
      <c r="ONR167" s="5"/>
      <c r="ONS167" s="8"/>
      <c r="ONT167" s="10"/>
      <c r="ONU167" s="68"/>
      <c r="ONV167" s="20"/>
      <c r="ONW167" s="57"/>
      <c r="ONX167" s="21"/>
      <c r="ONY167" s="22"/>
      <c r="ONZ167" s="3"/>
      <c r="OOA167" s="5"/>
      <c r="OOB167" s="5"/>
      <c r="OOC167" s="8"/>
      <c r="OOD167" s="10"/>
      <c r="OOE167" s="68"/>
      <c r="OOF167" s="20"/>
      <c r="OOG167" s="57"/>
      <c r="OOH167" s="21"/>
      <c r="OOI167" s="22"/>
      <c r="OOJ167" s="3"/>
      <c r="OOK167" s="5"/>
      <c r="OOL167" s="5"/>
      <c r="OOM167" s="8"/>
      <c r="OON167" s="10"/>
      <c r="OOO167" s="68"/>
      <c r="OOP167" s="20"/>
      <c r="OOQ167" s="57"/>
      <c r="OOR167" s="21"/>
      <c r="OOS167" s="22"/>
      <c r="OOT167" s="3"/>
      <c r="OOU167" s="5"/>
      <c r="OOV167" s="5"/>
      <c r="OOW167" s="8"/>
      <c r="OOX167" s="10"/>
      <c r="OOY167" s="68"/>
      <c r="OOZ167" s="20"/>
      <c r="OPA167" s="57"/>
      <c r="OPB167" s="21"/>
      <c r="OPC167" s="22"/>
      <c r="OPD167" s="3"/>
      <c r="OPE167" s="5"/>
      <c r="OPF167" s="5"/>
      <c r="OPG167" s="8"/>
      <c r="OPH167" s="10"/>
      <c r="OPI167" s="68"/>
      <c r="OPJ167" s="20"/>
      <c r="OPK167" s="57"/>
      <c r="OPL167" s="21"/>
      <c r="OPM167" s="22"/>
      <c r="OPN167" s="3"/>
      <c r="OPO167" s="5"/>
      <c r="OPP167" s="5"/>
      <c r="OPQ167" s="8"/>
      <c r="OPR167" s="10"/>
      <c r="OPS167" s="68"/>
      <c r="OPT167" s="20"/>
      <c r="OPU167" s="57"/>
      <c r="OPV167" s="21"/>
      <c r="OPW167" s="22"/>
      <c r="OPX167" s="3"/>
      <c r="OPY167" s="5"/>
      <c r="OPZ167" s="5"/>
      <c r="OQA167" s="8"/>
      <c r="OQB167" s="10"/>
      <c r="OQC167" s="68"/>
      <c r="OQD167" s="20"/>
      <c r="OQE167" s="57"/>
      <c r="OQF167" s="21"/>
      <c r="OQG167" s="22"/>
      <c r="OQH167" s="3"/>
      <c r="OQI167" s="5"/>
      <c r="OQJ167" s="5"/>
      <c r="OQK167" s="8"/>
      <c r="OQL167" s="10"/>
      <c r="OQM167" s="68"/>
      <c r="OQN167" s="20"/>
      <c r="OQO167" s="57"/>
      <c r="OQP167" s="21"/>
      <c r="OQQ167" s="22"/>
      <c r="OQR167" s="3"/>
      <c r="OQS167" s="5"/>
      <c r="OQT167" s="5"/>
      <c r="OQU167" s="8"/>
      <c r="OQV167" s="10"/>
      <c r="OQW167" s="68"/>
      <c r="OQX167" s="20"/>
      <c r="OQY167" s="57"/>
      <c r="OQZ167" s="21"/>
      <c r="ORA167" s="22"/>
      <c r="ORB167" s="3"/>
      <c r="ORC167" s="5"/>
      <c r="ORD167" s="5"/>
      <c r="ORE167" s="8"/>
      <c r="ORF167" s="10"/>
      <c r="ORG167" s="68"/>
      <c r="ORH167" s="20"/>
      <c r="ORI167" s="57"/>
      <c r="ORJ167" s="21"/>
      <c r="ORK167" s="22"/>
      <c r="ORL167" s="3"/>
      <c r="ORM167" s="5"/>
      <c r="ORN167" s="5"/>
      <c r="ORO167" s="8"/>
      <c r="ORP167" s="10"/>
      <c r="ORQ167" s="68"/>
      <c r="ORR167" s="20"/>
      <c r="ORS167" s="57"/>
      <c r="ORT167" s="21"/>
      <c r="ORU167" s="22"/>
      <c r="ORV167" s="3"/>
      <c r="ORW167" s="5"/>
      <c r="ORX167" s="5"/>
      <c r="ORY167" s="8"/>
      <c r="ORZ167" s="10"/>
      <c r="OSA167" s="68"/>
      <c r="OSB167" s="20"/>
      <c r="OSC167" s="57"/>
      <c r="OSD167" s="21"/>
      <c r="OSE167" s="22"/>
      <c r="OSF167" s="3"/>
      <c r="OSG167" s="5"/>
      <c r="OSH167" s="5"/>
      <c r="OSI167" s="8"/>
      <c r="OSJ167" s="10"/>
      <c r="OSK167" s="68"/>
      <c r="OSL167" s="20"/>
      <c r="OSM167" s="57"/>
      <c r="OSN167" s="21"/>
      <c r="OSO167" s="22"/>
      <c r="OSP167" s="3"/>
      <c r="OSQ167" s="5"/>
      <c r="OSR167" s="5"/>
      <c r="OSS167" s="8"/>
      <c r="OST167" s="10"/>
      <c r="OSU167" s="68"/>
      <c r="OSV167" s="20"/>
      <c r="OSW167" s="57"/>
      <c r="OSX167" s="21"/>
      <c r="OSY167" s="22"/>
      <c r="OSZ167" s="3"/>
      <c r="OTA167" s="5"/>
      <c r="OTB167" s="5"/>
      <c r="OTC167" s="8"/>
      <c r="OTD167" s="10"/>
      <c r="OTE167" s="68"/>
      <c r="OTF167" s="20"/>
      <c r="OTG167" s="57"/>
      <c r="OTH167" s="21"/>
      <c r="OTI167" s="22"/>
      <c r="OTJ167" s="3"/>
      <c r="OTK167" s="5"/>
      <c r="OTL167" s="5"/>
      <c r="OTM167" s="8"/>
      <c r="OTN167" s="10"/>
      <c r="OTO167" s="68"/>
      <c r="OTP167" s="20"/>
      <c r="OTQ167" s="57"/>
      <c r="OTR167" s="21"/>
      <c r="OTS167" s="22"/>
      <c r="OTT167" s="3"/>
      <c r="OTU167" s="5"/>
      <c r="OTV167" s="5"/>
      <c r="OTW167" s="8"/>
      <c r="OTX167" s="10"/>
      <c r="OTY167" s="68"/>
      <c r="OTZ167" s="20"/>
      <c r="OUA167" s="57"/>
      <c r="OUB167" s="21"/>
      <c r="OUC167" s="22"/>
      <c r="OUD167" s="3"/>
      <c r="OUE167" s="5"/>
      <c r="OUF167" s="5"/>
      <c r="OUG167" s="8"/>
      <c r="OUH167" s="10"/>
      <c r="OUI167" s="68"/>
      <c r="OUJ167" s="20"/>
      <c r="OUK167" s="57"/>
      <c r="OUL167" s="21"/>
      <c r="OUM167" s="22"/>
      <c r="OUN167" s="3"/>
      <c r="OUO167" s="5"/>
      <c r="OUP167" s="5"/>
      <c r="OUQ167" s="8"/>
      <c r="OUR167" s="10"/>
      <c r="OUS167" s="68"/>
      <c r="OUT167" s="20"/>
      <c r="OUU167" s="57"/>
      <c r="OUV167" s="21"/>
      <c r="OUW167" s="22"/>
      <c r="OUX167" s="3"/>
      <c r="OUY167" s="5"/>
      <c r="OUZ167" s="5"/>
      <c r="OVA167" s="8"/>
      <c r="OVB167" s="10"/>
      <c r="OVC167" s="68"/>
      <c r="OVD167" s="20"/>
      <c r="OVE167" s="57"/>
      <c r="OVF167" s="21"/>
      <c r="OVG167" s="22"/>
      <c r="OVH167" s="3"/>
      <c r="OVI167" s="5"/>
      <c r="OVJ167" s="5"/>
      <c r="OVK167" s="8"/>
      <c r="OVL167" s="10"/>
      <c r="OVM167" s="68"/>
      <c r="OVN167" s="20"/>
      <c r="OVO167" s="57"/>
      <c r="OVP167" s="21"/>
      <c r="OVQ167" s="22"/>
      <c r="OVR167" s="3"/>
      <c r="OVS167" s="5"/>
      <c r="OVT167" s="5"/>
      <c r="OVU167" s="8"/>
      <c r="OVV167" s="10"/>
      <c r="OVW167" s="68"/>
      <c r="OVX167" s="20"/>
      <c r="OVY167" s="57"/>
      <c r="OVZ167" s="21"/>
      <c r="OWA167" s="22"/>
      <c r="OWB167" s="3"/>
      <c r="OWC167" s="5"/>
      <c r="OWD167" s="5"/>
      <c r="OWE167" s="8"/>
      <c r="OWF167" s="10"/>
      <c r="OWG167" s="68"/>
      <c r="OWH167" s="20"/>
      <c r="OWI167" s="57"/>
      <c r="OWJ167" s="21"/>
      <c r="OWK167" s="22"/>
      <c r="OWL167" s="3"/>
      <c r="OWM167" s="5"/>
      <c r="OWN167" s="5"/>
      <c r="OWO167" s="8"/>
      <c r="OWP167" s="10"/>
      <c r="OWQ167" s="68"/>
      <c r="OWR167" s="20"/>
      <c r="OWS167" s="57"/>
      <c r="OWT167" s="21"/>
      <c r="OWU167" s="22"/>
      <c r="OWV167" s="3"/>
      <c r="OWW167" s="5"/>
      <c r="OWX167" s="5"/>
      <c r="OWY167" s="8"/>
      <c r="OWZ167" s="10"/>
      <c r="OXA167" s="68"/>
      <c r="OXB167" s="20"/>
      <c r="OXC167" s="57"/>
      <c r="OXD167" s="21"/>
      <c r="OXE167" s="22"/>
      <c r="OXF167" s="3"/>
      <c r="OXG167" s="5"/>
      <c r="OXH167" s="5"/>
      <c r="OXI167" s="8"/>
      <c r="OXJ167" s="10"/>
      <c r="OXK167" s="68"/>
      <c r="OXL167" s="20"/>
      <c r="OXM167" s="57"/>
      <c r="OXN167" s="21"/>
      <c r="OXO167" s="22"/>
      <c r="OXP167" s="3"/>
      <c r="OXQ167" s="5"/>
      <c r="OXR167" s="5"/>
      <c r="OXS167" s="8"/>
      <c r="OXT167" s="10"/>
      <c r="OXU167" s="68"/>
      <c r="OXV167" s="20"/>
      <c r="OXW167" s="57"/>
      <c r="OXX167" s="21"/>
      <c r="OXY167" s="22"/>
      <c r="OXZ167" s="3"/>
      <c r="OYA167" s="5"/>
      <c r="OYB167" s="5"/>
      <c r="OYC167" s="8"/>
      <c r="OYD167" s="10"/>
      <c r="OYE167" s="68"/>
      <c r="OYF167" s="20"/>
      <c r="OYG167" s="57"/>
      <c r="OYH167" s="21"/>
      <c r="OYI167" s="22"/>
      <c r="OYJ167" s="3"/>
      <c r="OYK167" s="5"/>
      <c r="OYL167" s="5"/>
      <c r="OYM167" s="8"/>
      <c r="OYN167" s="10"/>
      <c r="OYO167" s="68"/>
      <c r="OYP167" s="20"/>
      <c r="OYQ167" s="57"/>
      <c r="OYR167" s="21"/>
      <c r="OYS167" s="22"/>
      <c r="OYT167" s="3"/>
      <c r="OYU167" s="5"/>
      <c r="OYV167" s="5"/>
      <c r="OYW167" s="8"/>
      <c r="OYX167" s="10"/>
      <c r="OYY167" s="68"/>
      <c r="OYZ167" s="20"/>
      <c r="OZA167" s="57"/>
      <c r="OZB167" s="21"/>
      <c r="OZC167" s="22"/>
      <c r="OZD167" s="3"/>
      <c r="OZE167" s="5"/>
      <c r="OZF167" s="5"/>
      <c r="OZG167" s="8"/>
      <c r="OZH167" s="10"/>
      <c r="OZI167" s="68"/>
      <c r="OZJ167" s="20"/>
      <c r="OZK167" s="57"/>
      <c r="OZL167" s="21"/>
      <c r="OZM167" s="22"/>
      <c r="OZN167" s="3"/>
      <c r="OZO167" s="5"/>
      <c r="OZP167" s="5"/>
      <c r="OZQ167" s="8"/>
      <c r="OZR167" s="10"/>
      <c r="OZS167" s="68"/>
      <c r="OZT167" s="20"/>
      <c r="OZU167" s="57"/>
      <c r="OZV167" s="21"/>
      <c r="OZW167" s="22"/>
      <c r="OZX167" s="3"/>
      <c r="OZY167" s="5"/>
      <c r="OZZ167" s="5"/>
      <c r="PAA167" s="8"/>
      <c r="PAB167" s="10"/>
      <c r="PAC167" s="68"/>
      <c r="PAD167" s="20"/>
      <c r="PAE167" s="57"/>
      <c r="PAF167" s="21"/>
      <c r="PAG167" s="22"/>
      <c r="PAH167" s="3"/>
      <c r="PAI167" s="5"/>
      <c r="PAJ167" s="5"/>
      <c r="PAK167" s="8"/>
      <c r="PAL167" s="10"/>
      <c r="PAM167" s="68"/>
      <c r="PAN167" s="20"/>
      <c r="PAO167" s="57"/>
      <c r="PAP167" s="21"/>
      <c r="PAQ167" s="22"/>
      <c r="PAR167" s="3"/>
      <c r="PAS167" s="5"/>
      <c r="PAT167" s="5"/>
      <c r="PAU167" s="8"/>
      <c r="PAV167" s="10"/>
      <c r="PAW167" s="68"/>
      <c r="PAX167" s="20"/>
      <c r="PAY167" s="57"/>
      <c r="PAZ167" s="21"/>
      <c r="PBA167" s="22"/>
      <c r="PBB167" s="3"/>
      <c r="PBC167" s="5"/>
      <c r="PBD167" s="5"/>
      <c r="PBE167" s="8"/>
      <c r="PBF167" s="10"/>
      <c r="PBG167" s="68"/>
      <c r="PBH167" s="20"/>
      <c r="PBI167" s="57"/>
      <c r="PBJ167" s="21"/>
      <c r="PBK167" s="22"/>
      <c r="PBL167" s="3"/>
      <c r="PBM167" s="5"/>
      <c r="PBN167" s="5"/>
      <c r="PBO167" s="8"/>
      <c r="PBP167" s="10"/>
      <c r="PBQ167" s="68"/>
      <c r="PBR167" s="20"/>
      <c r="PBS167" s="57"/>
      <c r="PBT167" s="21"/>
      <c r="PBU167" s="22"/>
      <c r="PBV167" s="3"/>
      <c r="PBW167" s="5"/>
      <c r="PBX167" s="5"/>
      <c r="PBY167" s="8"/>
      <c r="PBZ167" s="10"/>
      <c r="PCA167" s="68"/>
      <c r="PCB167" s="20"/>
      <c r="PCC167" s="57"/>
      <c r="PCD167" s="21"/>
      <c r="PCE167" s="22"/>
      <c r="PCF167" s="3"/>
      <c r="PCG167" s="5"/>
      <c r="PCH167" s="5"/>
      <c r="PCI167" s="8"/>
      <c r="PCJ167" s="10"/>
      <c r="PCK167" s="68"/>
      <c r="PCL167" s="20"/>
      <c r="PCM167" s="57"/>
      <c r="PCN167" s="21"/>
      <c r="PCO167" s="22"/>
      <c r="PCP167" s="3"/>
      <c r="PCQ167" s="5"/>
      <c r="PCR167" s="5"/>
      <c r="PCS167" s="8"/>
      <c r="PCT167" s="10"/>
      <c r="PCU167" s="68"/>
      <c r="PCV167" s="20"/>
      <c r="PCW167" s="57"/>
      <c r="PCX167" s="21"/>
      <c r="PCY167" s="22"/>
      <c r="PCZ167" s="3"/>
      <c r="PDA167" s="5"/>
      <c r="PDB167" s="5"/>
      <c r="PDC167" s="8"/>
      <c r="PDD167" s="10"/>
      <c r="PDE167" s="68"/>
      <c r="PDF167" s="20"/>
      <c r="PDG167" s="57"/>
      <c r="PDH167" s="21"/>
      <c r="PDI167" s="22"/>
      <c r="PDJ167" s="3"/>
      <c r="PDK167" s="5"/>
      <c r="PDL167" s="5"/>
      <c r="PDM167" s="8"/>
      <c r="PDN167" s="10"/>
      <c r="PDO167" s="68"/>
      <c r="PDP167" s="20"/>
      <c r="PDQ167" s="57"/>
      <c r="PDR167" s="21"/>
      <c r="PDS167" s="22"/>
      <c r="PDT167" s="3"/>
      <c r="PDU167" s="5"/>
      <c r="PDV167" s="5"/>
      <c r="PDW167" s="8"/>
      <c r="PDX167" s="10"/>
      <c r="PDY167" s="68"/>
      <c r="PDZ167" s="20"/>
      <c r="PEA167" s="57"/>
      <c r="PEB167" s="21"/>
      <c r="PEC167" s="22"/>
      <c r="PED167" s="3"/>
      <c r="PEE167" s="5"/>
      <c r="PEF167" s="5"/>
      <c r="PEG167" s="8"/>
      <c r="PEH167" s="10"/>
      <c r="PEI167" s="68"/>
      <c r="PEJ167" s="20"/>
      <c r="PEK167" s="57"/>
      <c r="PEL167" s="21"/>
      <c r="PEM167" s="22"/>
      <c r="PEN167" s="3"/>
      <c r="PEO167" s="5"/>
      <c r="PEP167" s="5"/>
      <c r="PEQ167" s="8"/>
      <c r="PER167" s="10"/>
      <c r="PES167" s="68"/>
      <c r="PET167" s="20"/>
      <c r="PEU167" s="57"/>
      <c r="PEV167" s="21"/>
      <c r="PEW167" s="22"/>
      <c r="PEX167" s="3"/>
      <c r="PEY167" s="5"/>
      <c r="PEZ167" s="5"/>
      <c r="PFA167" s="8"/>
      <c r="PFB167" s="10"/>
      <c r="PFC167" s="68"/>
      <c r="PFD167" s="20"/>
      <c r="PFE167" s="57"/>
      <c r="PFF167" s="21"/>
      <c r="PFG167" s="22"/>
      <c r="PFH167" s="3"/>
      <c r="PFI167" s="5"/>
      <c r="PFJ167" s="5"/>
      <c r="PFK167" s="8"/>
      <c r="PFL167" s="10"/>
      <c r="PFM167" s="68"/>
      <c r="PFN167" s="20"/>
      <c r="PFO167" s="57"/>
      <c r="PFP167" s="21"/>
      <c r="PFQ167" s="22"/>
      <c r="PFR167" s="3"/>
      <c r="PFS167" s="5"/>
      <c r="PFT167" s="5"/>
      <c r="PFU167" s="8"/>
      <c r="PFV167" s="10"/>
      <c r="PFW167" s="68"/>
      <c r="PFX167" s="20"/>
      <c r="PFY167" s="57"/>
      <c r="PFZ167" s="21"/>
      <c r="PGA167" s="22"/>
      <c r="PGB167" s="3"/>
      <c r="PGC167" s="5"/>
      <c r="PGD167" s="5"/>
      <c r="PGE167" s="8"/>
      <c r="PGF167" s="10"/>
      <c r="PGG167" s="68"/>
      <c r="PGH167" s="20"/>
      <c r="PGI167" s="57"/>
      <c r="PGJ167" s="21"/>
      <c r="PGK167" s="22"/>
      <c r="PGL167" s="3"/>
      <c r="PGM167" s="5"/>
      <c r="PGN167" s="5"/>
      <c r="PGO167" s="8"/>
      <c r="PGP167" s="10"/>
      <c r="PGQ167" s="68"/>
      <c r="PGR167" s="20"/>
      <c r="PGS167" s="57"/>
      <c r="PGT167" s="21"/>
      <c r="PGU167" s="22"/>
      <c r="PGV167" s="3"/>
      <c r="PGW167" s="5"/>
      <c r="PGX167" s="5"/>
      <c r="PGY167" s="8"/>
      <c r="PGZ167" s="10"/>
      <c r="PHA167" s="68"/>
      <c r="PHB167" s="20"/>
      <c r="PHC167" s="57"/>
      <c r="PHD167" s="21"/>
      <c r="PHE167" s="22"/>
      <c r="PHF167" s="3"/>
      <c r="PHG167" s="5"/>
      <c r="PHH167" s="5"/>
      <c r="PHI167" s="8"/>
      <c r="PHJ167" s="10"/>
      <c r="PHK167" s="68"/>
      <c r="PHL167" s="20"/>
      <c r="PHM167" s="57"/>
      <c r="PHN167" s="21"/>
      <c r="PHO167" s="22"/>
      <c r="PHP167" s="3"/>
      <c r="PHQ167" s="5"/>
      <c r="PHR167" s="5"/>
      <c r="PHS167" s="8"/>
      <c r="PHT167" s="10"/>
      <c r="PHU167" s="68"/>
      <c r="PHV167" s="20"/>
      <c r="PHW167" s="57"/>
      <c r="PHX167" s="21"/>
      <c r="PHY167" s="22"/>
      <c r="PHZ167" s="3"/>
      <c r="PIA167" s="5"/>
      <c r="PIB167" s="5"/>
      <c r="PIC167" s="8"/>
      <c r="PID167" s="10"/>
      <c r="PIE167" s="68"/>
      <c r="PIF167" s="20"/>
      <c r="PIG167" s="57"/>
      <c r="PIH167" s="21"/>
      <c r="PII167" s="22"/>
      <c r="PIJ167" s="3"/>
      <c r="PIK167" s="5"/>
      <c r="PIL167" s="5"/>
      <c r="PIM167" s="8"/>
      <c r="PIN167" s="10"/>
      <c r="PIO167" s="68"/>
      <c r="PIP167" s="20"/>
      <c r="PIQ167" s="57"/>
      <c r="PIR167" s="21"/>
      <c r="PIS167" s="22"/>
      <c r="PIT167" s="3"/>
      <c r="PIU167" s="5"/>
      <c r="PIV167" s="5"/>
      <c r="PIW167" s="8"/>
      <c r="PIX167" s="10"/>
      <c r="PIY167" s="68"/>
      <c r="PIZ167" s="20"/>
      <c r="PJA167" s="57"/>
      <c r="PJB167" s="21"/>
      <c r="PJC167" s="22"/>
      <c r="PJD167" s="3"/>
      <c r="PJE167" s="5"/>
      <c r="PJF167" s="5"/>
      <c r="PJG167" s="8"/>
      <c r="PJH167" s="10"/>
      <c r="PJI167" s="68"/>
      <c r="PJJ167" s="20"/>
      <c r="PJK167" s="57"/>
      <c r="PJL167" s="21"/>
      <c r="PJM167" s="22"/>
      <c r="PJN167" s="3"/>
      <c r="PJO167" s="5"/>
      <c r="PJP167" s="5"/>
      <c r="PJQ167" s="8"/>
      <c r="PJR167" s="10"/>
      <c r="PJS167" s="68"/>
      <c r="PJT167" s="20"/>
      <c r="PJU167" s="57"/>
      <c r="PJV167" s="21"/>
      <c r="PJW167" s="22"/>
      <c r="PJX167" s="3"/>
      <c r="PJY167" s="5"/>
      <c r="PJZ167" s="5"/>
      <c r="PKA167" s="8"/>
      <c r="PKB167" s="10"/>
      <c r="PKC167" s="68"/>
      <c r="PKD167" s="20"/>
      <c r="PKE167" s="57"/>
      <c r="PKF167" s="21"/>
      <c r="PKG167" s="22"/>
      <c r="PKH167" s="3"/>
      <c r="PKI167" s="5"/>
      <c r="PKJ167" s="5"/>
      <c r="PKK167" s="8"/>
      <c r="PKL167" s="10"/>
      <c r="PKM167" s="68"/>
      <c r="PKN167" s="20"/>
      <c r="PKO167" s="57"/>
      <c r="PKP167" s="21"/>
      <c r="PKQ167" s="22"/>
      <c r="PKR167" s="3"/>
      <c r="PKS167" s="5"/>
      <c r="PKT167" s="5"/>
      <c r="PKU167" s="8"/>
      <c r="PKV167" s="10"/>
      <c r="PKW167" s="68"/>
      <c r="PKX167" s="20"/>
      <c r="PKY167" s="57"/>
      <c r="PKZ167" s="21"/>
      <c r="PLA167" s="22"/>
      <c r="PLB167" s="3"/>
      <c r="PLC167" s="5"/>
      <c r="PLD167" s="5"/>
      <c r="PLE167" s="8"/>
      <c r="PLF167" s="10"/>
      <c r="PLG167" s="68"/>
      <c r="PLH167" s="20"/>
      <c r="PLI167" s="57"/>
      <c r="PLJ167" s="21"/>
      <c r="PLK167" s="22"/>
      <c r="PLL167" s="3"/>
      <c r="PLM167" s="5"/>
      <c r="PLN167" s="5"/>
      <c r="PLO167" s="8"/>
      <c r="PLP167" s="10"/>
      <c r="PLQ167" s="68"/>
      <c r="PLR167" s="20"/>
      <c r="PLS167" s="57"/>
      <c r="PLT167" s="21"/>
      <c r="PLU167" s="22"/>
      <c r="PLV167" s="3"/>
      <c r="PLW167" s="5"/>
      <c r="PLX167" s="5"/>
      <c r="PLY167" s="8"/>
      <c r="PLZ167" s="10"/>
      <c r="PMA167" s="68"/>
      <c r="PMB167" s="20"/>
      <c r="PMC167" s="57"/>
      <c r="PMD167" s="21"/>
      <c r="PME167" s="22"/>
      <c r="PMF167" s="3"/>
      <c r="PMG167" s="5"/>
      <c r="PMH167" s="5"/>
      <c r="PMI167" s="8"/>
      <c r="PMJ167" s="10"/>
      <c r="PMK167" s="68"/>
      <c r="PML167" s="20"/>
      <c r="PMM167" s="57"/>
      <c r="PMN167" s="21"/>
      <c r="PMO167" s="22"/>
      <c r="PMP167" s="3"/>
      <c r="PMQ167" s="5"/>
      <c r="PMR167" s="5"/>
      <c r="PMS167" s="8"/>
      <c r="PMT167" s="10"/>
      <c r="PMU167" s="68"/>
      <c r="PMV167" s="20"/>
      <c r="PMW167" s="57"/>
      <c r="PMX167" s="21"/>
      <c r="PMY167" s="22"/>
      <c r="PMZ167" s="3"/>
      <c r="PNA167" s="5"/>
      <c r="PNB167" s="5"/>
      <c r="PNC167" s="8"/>
      <c r="PND167" s="10"/>
      <c r="PNE167" s="68"/>
      <c r="PNF167" s="20"/>
      <c r="PNG167" s="57"/>
      <c r="PNH167" s="21"/>
      <c r="PNI167" s="22"/>
      <c r="PNJ167" s="3"/>
      <c r="PNK167" s="5"/>
      <c r="PNL167" s="5"/>
      <c r="PNM167" s="8"/>
      <c r="PNN167" s="10"/>
      <c r="PNO167" s="68"/>
      <c r="PNP167" s="20"/>
      <c r="PNQ167" s="57"/>
      <c r="PNR167" s="21"/>
      <c r="PNS167" s="22"/>
      <c r="PNT167" s="3"/>
      <c r="PNU167" s="5"/>
      <c r="PNV167" s="5"/>
      <c r="PNW167" s="8"/>
      <c r="PNX167" s="10"/>
      <c r="PNY167" s="68"/>
      <c r="PNZ167" s="20"/>
      <c r="POA167" s="57"/>
      <c r="POB167" s="21"/>
      <c r="POC167" s="22"/>
      <c r="POD167" s="3"/>
      <c r="POE167" s="5"/>
      <c r="POF167" s="5"/>
      <c r="POG167" s="8"/>
      <c r="POH167" s="10"/>
      <c r="POI167" s="68"/>
      <c r="POJ167" s="20"/>
      <c r="POK167" s="57"/>
      <c r="POL167" s="21"/>
      <c r="POM167" s="22"/>
      <c r="PON167" s="3"/>
      <c r="POO167" s="5"/>
      <c r="POP167" s="5"/>
      <c r="POQ167" s="8"/>
      <c r="POR167" s="10"/>
      <c r="POS167" s="68"/>
      <c r="POT167" s="20"/>
      <c r="POU167" s="57"/>
      <c r="POV167" s="21"/>
      <c r="POW167" s="22"/>
      <c r="POX167" s="3"/>
      <c r="POY167" s="5"/>
      <c r="POZ167" s="5"/>
      <c r="PPA167" s="8"/>
      <c r="PPB167" s="10"/>
      <c r="PPC167" s="68"/>
      <c r="PPD167" s="20"/>
      <c r="PPE167" s="57"/>
      <c r="PPF167" s="21"/>
      <c r="PPG167" s="22"/>
      <c r="PPH167" s="3"/>
      <c r="PPI167" s="5"/>
      <c r="PPJ167" s="5"/>
      <c r="PPK167" s="8"/>
      <c r="PPL167" s="10"/>
      <c r="PPM167" s="68"/>
      <c r="PPN167" s="20"/>
      <c r="PPO167" s="57"/>
      <c r="PPP167" s="21"/>
      <c r="PPQ167" s="22"/>
      <c r="PPR167" s="3"/>
      <c r="PPS167" s="5"/>
      <c r="PPT167" s="5"/>
      <c r="PPU167" s="8"/>
      <c r="PPV167" s="10"/>
      <c r="PPW167" s="68"/>
      <c r="PPX167" s="20"/>
      <c r="PPY167" s="57"/>
      <c r="PPZ167" s="21"/>
      <c r="PQA167" s="22"/>
      <c r="PQB167" s="3"/>
      <c r="PQC167" s="5"/>
      <c r="PQD167" s="5"/>
      <c r="PQE167" s="8"/>
      <c r="PQF167" s="10"/>
      <c r="PQG167" s="68"/>
      <c r="PQH167" s="20"/>
      <c r="PQI167" s="57"/>
      <c r="PQJ167" s="21"/>
      <c r="PQK167" s="22"/>
      <c r="PQL167" s="3"/>
      <c r="PQM167" s="5"/>
      <c r="PQN167" s="5"/>
      <c r="PQO167" s="8"/>
      <c r="PQP167" s="10"/>
      <c r="PQQ167" s="68"/>
      <c r="PQR167" s="20"/>
      <c r="PQS167" s="57"/>
      <c r="PQT167" s="21"/>
      <c r="PQU167" s="22"/>
      <c r="PQV167" s="3"/>
      <c r="PQW167" s="5"/>
      <c r="PQX167" s="5"/>
      <c r="PQY167" s="8"/>
      <c r="PQZ167" s="10"/>
      <c r="PRA167" s="68"/>
      <c r="PRB167" s="20"/>
      <c r="PRC167" s="57"/>
      <c r="PRD167" s="21"/>
      <c r="PRE167" s="22"/>
      <c r="PRF167" s="3"/>
      <c r="PRG167" s="5"/>
      <c r="PRH167" s="5"/>
      <c r="PRI167" s="8"/>
      <c r="PRJ167" s="10"/>
      <c r="PRK167" s="68"/>
      <c r="PRL167" s="20"/>
      <c r="PRM167" s="57"/>
      <c r="PRN167" s="21"/>
      <c r="PRO167" s="22"/>
      <c r="PRP167" s="3"/>
      <c r="PRQ167" s="5"/>
      <c r="PRR167" s="5"/>
      <c r="PRS167" s="8"/>
      <c r="PRT167" s="10"/>
      <c r="PRU167" s="68"/>
      <c r="PRV167" s="20"/>
      <c r="PRW167" s="57"/>
      <c r="PRX167" s="21"/>
      <c r="PRY167" s="22"/>
      <c r="PRZ167" s="3"/>
      <c r="PSA167" s="5"/>
      <c r="PSB167" s="5"/>
      <c r="PSC167" s="8"/>
      <c r="PSD167" s="10"/>
      <c r="PSE167" s="68"/>
      <c r="PSF167" s="20"/>
      <c r="PSG167" s="57"/>
      <c r="PSH167" s="21"/>
      <c r="PSI167" s="22"/>
      <c r="PSJ167" s="3"/>
      <c r="PSK167" s="5"/>
      <c r="PSL167" s="5"/>
      <c r="PSM167" s="8"/>
      <c r="PSN167" s="10"/>
      <c r="PSO167" s="68"/>
      <c r="PSP167" s="20"/>
      <c r="PSQ167" s="57"/>
      <c r="PSR167" s="21"/>
      <c r="PSS167" s="22"/>
      <c r="PST167" s="3"/>
      <c r="PSU167" s="5"/>
      <c r="PSV167" s="5"/>
      <c r="PSW167" s="8"/>
      <c r="PSX167" s="10"/>
      <c r="PSY167" s="68"/>
      <c r="PSZ167" s="20"/>
      <c r="PTA167" s="57"/>
      <c r="PTB167" s="21"/>
      <c r="PTC167" s="22"/>
      <c r="PTD167" s="3"/>
      <c r="PTE167" s="5"/>
      <c r="PTF167" s="5"/>
      <c r="PTG167" s="8"/>
      <c r="PTH167" s="10"/>
      <c r="PTI167" s="68"/>
      <c r="PTJ167" s="20"/>
      <c r="PTK167" s="57"/>
      <c r="PTL167" s="21"/>
      <c r="PTM167" s="22"/>
      <c r="PTN167" s="3"/>
      <c r="PTO167" s="5"/>
      <c r="PTP167" s="5"/>
      <c r="PTQ167" s="8"/>
      <c r="PTR167" s="10"/>
      <c r="PTS167" s="68"/>
      <c r="PTT167" s="20"/>
      <c r="PTU167" s="57"/>
      <c r="PTV167" s="21"/>
      <c r="PTW167" s="22"/>
      <c r="PTX167" s="3"/>
      <c r="PTY167" s="5"/>
      <c r="PTZ167" s="5"/>
      <c r="PUA167" s="8"/>
      <c r="PUB167" s="10"/>
      <c r="PUC167" s="68"/>
      <c r="PUD167" s="20"/>
      <c r="PUE167" s="57"/>
      <c r="PUF167" s="21"/>
      <c r="PUG167" s="22"/>
      <c r="PUH167" s="3"/>
      <c r="PUI167" s="5"/>
      <c r="PUJ167" s="5"/>
      <c r="PUK167" s="8"/>
      <c r="PUL167" s="10"/>
      <c r="PUM167" s="68"/>
      <c r="PUN167" s="20"/>
      <c r="PUO167" s="57"/>
      <c r="PUP167" s="21"/>
      <c r="PUQ167" s="22"/>
      <c r="PUR167" s="3"/>
      <c r="PUS167" s="5"/>
      <c r="PUT167" s="5"/>
      <c r="PUU167" s="8"/>
      <c r="PUV167" s="10"/>
      <c r="PUW167" s="68"/>
      <c r="PUX167" s="20"/>
      <c r="PUY167" s="57"/>
      <c r="PUZ167" s="21"/>
      <c r="PVA167" s="22"/>
      <c r="PVB167" s="3"/>
      <c r="PVC167" s="5"/>
      <c r="PVD167" s="5"/>
      <c r="PVE167" s="8"/>
      <c r="PVF167" s="10"/>
      <c r="PVG167" s="68"/>
      <c r="PVH167" s="20"/>
      <c r="PVI167" s="57"/>
      <c r="PVJ167" s="21"/>
      <c r="PVK167" s="22"/>
      <c r="PVL167" s="3"/>
      <c r="PVM167" s="5"/>
      <c r="PVN167" s="5"/>
      <c r="PVO167" s="8"/>
      <c r="PVP167" s="10"/>
      <c r="PVQ167" s="68"/>
      <c r="PVR167" s="20"/>
      <c r="PVS167" s="57"/>
      <c r="PVT167" s="21"/>
      <c r="PVU167" s="22"/>
      <c r="PVV167" s="3"/>
      <c r="PVW167" s="5"/>
      <c r="PVX167" s="5"/>
      <c r="PVY167" s="8"/>
      <c r="PVZ167" s="10"/>
      <c r="PWA167" s="68"/>
      <c r="PWB167" s="20"/>
      <c r="PWC167" s="57"/>
      <c r="PWD167" s="21"/>
      <c r="PWE167" s="22"/>
      <c r="PWF167" s="3"/>
      <c r="PWG167" s="5"/>
      <c r="PWH167" s="5"/>
      <c r="PWI167" s="8"/>
      <c r="PWJ167" s="10"/>
      <c r="PWK167" s="68"/>
      <c r="PWL167" s="20"/>
      <c r="PWM167" s="57"/>
      <c r="PWN167" s="21"/>
      <c r="PWO167" s="22"/>
      <c r="PWP167" s="3"/>
      <c r="PWQ167" s="5"/>
      <c r="PWR167" s="5"/>
      <c r="PWS167" s="8"/>
      <c r="PWT167" s="10"/>
      <c r="PWU167" s="68"/>
      <c r="PWV167" s="20"/>
      <c r="PWW167" s="57"/>
      <c r="PWX167" s="21"/>
      <c r="PWY167" s="22"/>
      <c r="PWZ167" s="3"/>
      <c r="PXA167" s="5"/>
      <c r="PXB167" s="5"/>
      <c r="PXC167" s="8"/>
      <c r="PXD167" s="10"/>
      <c r="PXE167" s="68"/>
      <c r="PXF167" s="20"/>
      <c r="PXG167" s="57"/>
      <c r="PXH167" s="21"/>
      <c r="PXI167" s="22"/>
      <c r="PXJ167" s="3"/>
      <c r="PXK167" s="5"/>
      <c r="PXL167" s="5"/>
      <c r="PXM167" s="8"/>
      <c r="PXN167" s="10"/>
      <c r="PXO167" s="68"/>
      <c r="PXP167" s="20"/>
      <c r="PXQ167" s="57"/>
      <c r="PXR167" s="21"/>
      <c r="PXS167" s="22"/>
      <c r="PXT167" s="3"/>
      <c r="PXU167" s="5"/>
      <c r="PXV167" s="5"/>
      <c r="PXW167" s="8"/>
      <c r="PXX167" s="10"/>
      <c r="PXY167" s="68"/>
      <c r="PXZ167" s="20"/>
      <c r="PYA167" s="57"/>
      <c r="PYB167" s="21"/>
      <c r="PYC167" s="22"/>
      <c r="PYD167" s="3"/>
      <c r="PYE167" s="5"/>
      <c r="PYF167" s="5"/>
      <c r="PYG167" s="8"/>
      <c r="PYH167" s="10"/>
      <c r="PYI167" s="68"/>
      <c r="PYJ167" s="20"/>
      <c r="PYK167" s="57"/>
      <c r="PYL167" s="21"/>
      <c r="PYM167" s="22"/>
      <c r="PYN167" s="3"/>
      <c r="PYO167" s="5"/>
      <c r="PYP167" s="5"/>
      <c r="PYQ167" s="8"/>
      <c r="PYR167" s="10"/>
      <c r="PYS167" s="68"/>
      <c r="PYT167" s="20"/>
      <c r="PYU167" s="57"/>
      <c r="PYV167" s="21"/>
      <c r="PYW167" s="22"/>
      <c r="PYX167" s="3"/>
      <c r="PYY167" s="5"/>
      <c r="PYZ167" s="5"/>
      <c r="PZA167" s="8"/>
      <c r="PZB167" s="10"/>
      <c r="PZC167" s="68"/>
      <c r="PZD167" s="20"/>
      <c r="PZE167" s="57"/>
      <c r="PZF167" s="21"/>
      <c r="PZG167" s="22"/>
      <c r="PZH167" s="3"/>
      <c r="PZI167" s="5"/>
      <c r="PZJ167" s="5"/>
      <c r="PZK167" s="8"/>
      <c r="PZL167" s="10"/>
      <c r="PZM167" s="68"/>
      <c r="PZN167" s="20"/>
      <c r="PZO167" s="57"/>
      <c r="PZP167" s="21"/>
      <c r="PZQ167" s="22"/>
      <c r="PZR167" s="3"/>
      <c r="PZS167" s="5"/>
      <c r="PZT167" s="5"/>
      <c r="PZU167" s="8"/>
      <c r="PZV167" s="10"/>
      <c r="PZW167" s="68"/>
      <c r="PZX167" s="20"/>
      <c r="PZY167" s="57"/>
      <c r="PZZ167" s="21"/>
      <c r="QAA167" s="22"/>
      <c r="QAB167" s="3"/>
      <c r="QAC167" s="5"/>
      <c r="QAD167" s="5"/>
      <c r="QAE167" s="8"/>
      <c r="QAF167" s="10"/>
      <c r="QAG167" s="68"/>
      <c r="QAH167" s="20"/>
      <c r="QAI167" s="57"/>
      <c r="QAJ167" s="21"/>
      <c r="QAK167" s="22"/>
      <c r="QAL167" s="3"/>
      <c r="QAM167" s="5"/>
      <c r="QAN167" s="5"/>
      <c r="QAO167" s="8"/>
      <c r="QAP167" s="10"/>
      <c r="QAQ167" s="68"/>
      <c r="QAR167" s="20"/>
      <c r="QAS167" s="57"/>
      <c r="QAT167" s="21"/>
      <c r="QAU167" s="22"/>
      <c r="QAV167" s="3"/>
      <c r="QAW167" s="5"/>
      <c r="QAX167" s="5"/>
      <c r="QAY167" s="8"/>
      <c r="QAZ167" s="10"/>
      <c r="QBA167" s="68"/>
      <c r="QBB167" s="20"/>
      <c r="QBC167" s="57"/>
      <c r="QBD167" s="21"/>
      <c r="QBE167" s="22"/>
      <c r="QBF167" s="3"/>
      <c r="QBG167" s="5"/>
      <c r="QBH167" s="5"/>
      <c r="QBI167" s="8"/>
      <c r="QBJ167" s="10"/>
      <c r="QBK167" s="68"/>
      <c r="QBL167" s="20"/>
      <c r="QBM167" s="57"/>
      <c r="QBN167" s="21"/>
      <c r="QBO167" s="22"/>
      <c r="QBP167" s="3"/>
      <c r="QBQ167" s="5"/>
      <c r="QBR167" s="5"/>
      <c r="QBS167" s="8"/>
      <c r="QBT167" s="10"/>
      <c r="QBU167" s="68"/>
      <c r="QBV167" s="20"/>
      <c r="QBW167" s="57"/>
      <c r="QBX167" s="21"/>
      <c r="QBY167" s="22"/>
      <c r="QBZ167" s="3"/>
      <c r="QCA167" s="5"/>
      <c r="QCB167" s="5"/>
      <c r="QCC167" s="8"/>
      <c r="QCD167" s="10"/>
      <c r="QCE167" s="68"/>
      <c r="QCF167" s="20"/>
      <c r="QCG167" s="57"/>
      <c r="QCH167" s="21"/>
      <c r="QCI167" s="22"/>
      <c r="QCJ167" s="3"/>
      <c r="QCK167" s="5"/>
      <c r="QCL167" s="5"/>
      <c r="QCM167" s="8"/>
      <c r="QCN167" s="10"/>
      <c r="QCO167" s="68"/>
      <c r="QCP167" s="20"/>
      <c r="QCQ167" s="57"/>
      <c r="QCR167" s="21"/>
      <c r="QCS167" s="22"/>
      <c r="QCT167" s="3"/>
      <c r="QCU167" s="5"/>
      <c r="QCV167" s="5"/>
      <c r="QCW167" s="8"/>
      <c r="QCX167" s="10"/>
      <c r="QCY167" s="68"/>
      <c r="QCZ167" s="20"/>
      <c r="QDA167" s="57"/>
      <c r="QDB167" s="21"/>
      <c r="QDC167" s="22"/>
      <c r="QDD167" s="3"/>
      <c r="QDE167" s="5"/>
      <c r="QDF167" s="5"/>
      <c r="QDG167" s="8"/>
      <c r="QDH167" s="10"/>
      <c r="QDI167" s="68"/>
      <c r="QDJ167" s="20"/>
      <c r="QDK167" s="57"/>
      <c r="QDL167" s="21"/>
      <c r="QDM167" s="22"/>
      <c r="QDN167" s="3"/>
      <c r="QDO167" s="5"/>
      <c r="QDP167" s="5"/>
      <c r="QDQ167" s="8"/>
      <c r="QDR167" s="10"/>
      <c r="QDS167" s="68"/>
      <c r="QDT167" s="20"/>
      <c r="QDU167" s="57"/>
      <c r="QDV167" s="21"/>
      <c r="QDW167" s="22"/>
      <c r="QDX167" s="3"/>
      <c r="QDY167" s="5"/>
      <c r="QDZ167" s="5"/>
      <c r="QEA167" s="8"/>
      <c r="QEB167" s="10"/>
      <c r="QEC167" s="68"/>
      <c r="QED167" s="20"/>
      <c r="QEE167" s="57"/>
      <c r="QEF167" s="21"/>
      <c r="QEG167" s="22"/>
      <c r="QEH167" s="3"/>
      <c r="QEI167" s="5"/>
      <c r="QEJ167" s="5"/>
      <c r="QEK167" s="8"/>
      <c r="QEL167" s="10"/>
      <c r="QEM167" s="68"/>
      <c r="QEN167" s="20"/>
      <c r="QEO167" s="57"/>
      <c r="QEP167" s="21"/>
      <c r="QEQ167" s="22"/>
      <c r="QER167" s="3"/>
      <c r="QES167" s="5"/>
      <c r="QET167" s="5"/>
      <c r="QEU167" s="8"/>
      <c r="QEV167" s="10"/>
      <c r="QEW167" s="68"/>
      <c r="QEX167" s="20"/>
      <c r="QEY167" s="57"/>
      <c r="QEZ167" s="21"/>
      <c r="QFA167" s="22"/>
      <c r="QFB167" s="3"/>
      <c r="QFC167" s="5"/>
      <c r="QFD167" s="5"/>
      <c r="QFE167" s="8"/>
      <c r="QFF167" s="10"/>
      <c r="QFG167" s="68"/>
      <c r="QFH167" s="20"/>
      <c r="QFI167" s="57"/>
      <c r="QFJ167" s="21"/>
      <c r="QFK167" s="22"/>
      <c r="QFL167" s="3"/>
      <c r="QFM167" s="5"/>
      <c r="QFN167" s="5"/>
      <c r="QFO167" s="8"/>
      <c r="QFP167" s="10"/>
      <c r="QFQ167" s="68"/>
      <c r="QFR167" s="20"/>
      <c r="QFS167" s="57"/>
      <c r="QFT167" s="21"/>
      <c r="QFU167" s="22"/>
      <c r="QFV167" s="3"/>
      <c r="QFW167" s="5"/>
      <c r="QFX167" s="5"/>
      <c r="QFY167" s="8"/>
      <c r="QFZ167" s="10"/>
      <c r="QGA167" s="68"/>
      <c r="QGB167" s="20"/>
      <c r="QGC167" s="57"/>
      <c r="QGD167" s="21"/>
      <c r="QGE167" s="22"/>
      <c r="QGF167" s="3"/>
      <c r="QGG167" s="5"/>
      <c r="QGH167" s="5"/>
      <c r="QGI167" s="8"/>
      <c r="QGJ167" s="10"/>
      <c r="QGK167" s="68"/>
      <c r="QGL167" s="20"/>
      <c r="QGM167" s="57"/>
      <c r="QGN167" s="21"/>
      <c r="QGO167" s="22"/>
      <c r="QGP167" s="3"/>
      <c r="QGQ167" s="5"/>
      <c r="QGR167" s="5"/>
      <c r="QGS167" s="8"/>
      <c r="QGT167" s="10"/>
      <c r="QGU167" s="68"/>
      <c r="QGV167" s="20"/>
      <c r="QGW167" s="57"/>
      <c r="QGX167" s="21"/>
      <c r="QGY167" s="22"/>
      <c r="QGZ167" s="3"/>
      <c r="QHA167" s="5"/>
      <c r="QHB167" s="5"/>
      <c r="QHC167" s="8"/>
      <c r="QHD167" s="10"/>
      <c r="QHE167" s="68"/>
      <c r="QHF167" s="20"/>
      <c r="QHG167" s="57"/>
      <c r="QHH167" s="21"/>
      <c r="QHI167" s="22"/>
      <c r="QHJ167" s="3"/>
      <c r="QHK167" s="5"/>
      <c r="QHL167" s="5"/>
      <c r="QHM167" s="8"/>
      <c r="QHN167" s="10"/>
      <c r="QHO167" s="68"/>
      <c r="QHP167" s="20"/>
      <c r="QHQ167" s="57"/>
      <c r="QHR167" s="21"/>
      <c r="QHS167" s="22"/>
      <c r="QHT167" s="3"/>
      <c r="QHU167" s="5"/>
      <c r="QHV167" s="5"/>
      <c r="QHW167" s="8"/>
      <c r="QHX167" s="10"/>
      <c r="QHY167" s="68"/>
      <c r="QHZ167" s="20"/>
      <c r="QIA167" s="57"/>
      <c r="QIB167" s="21"/>
      <c r="QIC167" s="22"/>
      <c r="QID167" s="3"/>
      <c r="QIE167" s="5"/>
      <c r="QIF167" s="5"/>
      <c r="QIG167" s="8"/>
      <c r="QIH167" s="10"/>
      <c r="QII167" s="68"/>
      <c r="QIJ167" s="20"/>
      <c r="QIK167" s="57"/>
      <c r="QIL167" s="21"/>
      <c r="QIM167" s="22"/>
      <c r="QIN167" s="3"/>
      <c r="QIO167" s="5"/>
      <c r="QIP167" s="5"/>
      <c r="QIQ167" s="8"/>
      <c r="QIR167" s="10"/>
      <c r="QIS167" s="68"/>
      <c r="QIT167" s="20"/>
      <c r="QIU167" s="57"/>
      <c r="QIV167" s="21"/>
      <c r="QIW167" s="22"/>
      <c r="QIX167" s="3"/>
      <c r="QIY167" s="5"/>
      <c r="QIZ167" s="5"/>
      <c r="QJA167" s="8"/>
      <c r="QJB167" s="10"/>
      <c r="QJC167" s="68"/>
      <c r="QJD167" s="20"/>
      <c r="QJE167" s="57"/>
      <c r="QJF167" s="21"/>
      <c r="QJG167" s="22"/>
      <c r="QJH167" s="3"/>
      <c r="QJI167" s="5"/>
      <c r="QJJ167" s="5"/>
      <c r="QJK167" s="8"/>
      <c r="QJL167" s="10"/>
      <c r="QJM167" s="68"/>
      <c r="QJN167" s="20"/>
      <c r="QJO167" s="57"/>
      <c r="QJP167" s="21"/>
      <c r="QJQ167" s="22"/>
      <c r="QJR167" s="3"/>
      <c r="QJS167" s="5"/>
      <c r="QJT167" s="5"/>
      <c r="QJU167" s="8"/>
      <c r="QJV167" s="10"/>
      <c r="QJW167" s="68"/>
      <c r="QJX167" s="20"/>
      <c r="QJY167" s="57"/>
      <c r="QJZ167" s="21"/>
      <c r="QKA167" s="22"/>
      <c r="QKB167" s="3"/>
      <c r="QKC167" s="5"/>
      <c r="QKD167" s="5"/>
      <c r="QKE167" s="8"/>
      <c r="QKF167" s="10"/>
      <c r="QKG167" s="68"/>
      <c r="QKH167" s="20"/>
      <c r="QKI167" s="57"/>
      <c r="QKJ167" s="21"/>
      <c r="QKK167" s="22"/>
      <c r="QKL167" s="3"/>
      <c r="QKM167" s="5"/>
      <c r="QKN167" s="5"/>
      <c r="QKO167" s="8"/>
      <c r="QKP167" s="10"/>
      <c r="QKQ167" s="68"/>
      <c r="QKR167" s="20"/>
      <c r="QKS167" s="57"/>
      <c r="QKT167" s="21"/>
      <c r="QKU167" s="22"/>
      <c r="QKV167" s="3"/>
      <c r="QKW167" s="5"/>
      <c r="QKX167" s="5"/>
      <c r="QKY167" s="8"/>
      <c r="QKZ167" s="10"/>
      <c r="QLA167" s="68"/>
      <c r="QLB167" s="20"/>
      <c r="QLC167" s="57"/>
      <c r="QLD167" s="21"/>
      <c r="QLE167" s="22"/>
      <c r="QLF167" s="3"/>
      <c r="QLG167" s="5"/>
      <c r="QLH167" s="5"/>
      <c r="QLI167" s="8"/>
      <c r="QLJ167" s="10"/>
      <c r="QLK167" s="68"/>
      <c r="QLL167" s="20"/>
      <c r="QLM167" s="57"/>
      <c r="QLN167" s="21"/>
      <c r="QLO167" s="22"/>
      <c r="QLP167" s="3"/>
      <c r="QLQ167" s="5"/>
      <c r="QLR167" s="5"/>
      <c r="QLS167" s="8"/>
      <c r="QLT167" s="10"/>
      <c r="QLU167" s="68"/>
      <c r="QLV167" s="20"/>
      <c r="QLW167" s="57"/>
      <c r="QLX167" s="21"/>
      <c r="QLY167" s="22"/>
      <c r="QLZ167" s="3"/>
      <c r="QMA167" s="5"/>
      <c r="QMB167" s="5"/>
      <c r="QMC167" s="8"/>
      <c r="QMD167" s="10"/>
      <c r="QME167" s="68"/>
      <c r="QMF167" s="20"/>
      <c r="QMG167" s="57"/>
      <c r="QMH167" s="21"/>
      <c r="QMI167" s="22"/>
      <c r="QMJ167" s="3"/>
      <c r="QMK167" s="5"/>
      <c r="QML167" s="5"/>
      <c r="QMM167" s="8"/>
      <c r="QMN167" s="10"/>
      <c r="QMO167" s="68"/>
      <c r="QMP167" s="20"/>
      <c r="QMQ167" s="57"/>
      <c r="QMR167" s="21"/>
      <c r="QMS167" s="22"/>
      <c r="QMT167" s="3"/>
      <c r="QMU167" s="5"/>
      <c r="QMV167" s="5"/>
      <c r="QMW167" s="8"/>
      <c r="QMX167" s="10"/>
      <c r="QMY167" s="68"/>
      <c r="QMZ167" s="20"/>
      <c r="QNA167" s="57"/>
      <c r="QNB167" s="21"/>
      <c r="QNC167" s="22"/>
      <c r="QND167" s="3"/>
      <c r="QNE167" s="5"/>
      <c r="QNF167" s="5"/>
      <c r="QNG167" s="8"/>
      <c r="QNH167" s="10"/>
      <c r="QNI167" s="68"/>
      <c r="QNJ167" s="20"/>
      <c r="QNK167" s="57"/>
      <c r="QNL167" s="21"/>
      <c r="QNM167" s="22"/>
      <c r="QNN167" s="3"/>
      <c r="QNO167" s="5"/>
      <c r="QNP167" s="5"/>
      <c r="QNQ167" s="8"/>
      <c r="QNR167" s="10"/>
      <c r="QNS167" s="68"/>
      <c r="QNT167" s="20"/>
      <c r="QNU167" s="57"/>
      <c r="QNV167" s="21"/>
      <c r="QNW167" s="22"/>
      <c r="QNX167" s="3"/>
      <c r="QNY167" s="5"/>
      <c r="QNZ167" s="5"/>
      <c r="QOA167" s="8"/>
      <c r="QOB167" s="10"/>
      <c r="QOC167" s="68"/>
      <c r="QOD167" s="20"/>
      <c r="QOE167" s="57"/>
      <c r="QOF167" s="21"/>
      <c r="QOG167" s="22"/>
      <c r="QOH167" s="3"/>
      <c r="QOI167" s="5"/>
      <c r="QOJ167" s="5"/>
      <c r="QOK167" s="8"/>
      <c r="QOL167" s="10"/>
      <c r="QOM167" s="68"/>
      <c r="QON167" s="20"/>
      <c r="QOO167" s="57"/>
      <c r="QOP167" s="21"/>
      <c r="QOQ167" s="22"/>
      <c r="QOR167" s="3"/>
      <c r="QOS167" s="5"/>
      <c r="QOT167" s="5"/>
      <c r="QOU167" s="8"/>
      <c r="QOV167" s="10"/>
      <c r="QOW167" s="68"/>
      <c r="QOX167" s="20"/>
      <c r="QOY167" s="57"/>
      <c r="QOZ167" s="21"/>
      <c r="QPA167" s="22"/>
      <c r="QPB167" s="3"/>
      <c r="QPC167" s="5"/>
      <c r="QPD167" s="5"/>
      <c r="QPE167" s="8"/>
      <c r="QPF167" s="10"/>
      <c r="QPG167" s="68"/>
      <c r="QPH167" s="20"/>
      <c r="QPI167" s="57"/>
      <c r="QPJ167" s="21"/>
      <c r="QPK167" s="22"/>
      <c r="QPL167" s="3"/>
      <c r="QPM167" s="5"/>
      <c r="QPN167" s="5"/>
      <c r="QPO167" s="8"/>
      <c r="QPP167" s="10"/>
      <c r="QPQ167" s="68"/>
      <c r="QPR167" s="20"/>
      <c r="QPS167" s="57"/>
      <c r="QPT167" s="21"/>
      <c r="QPU167" s="22"/>
      <c r="QPV167" s="3"/>
      <c r="QPW167" s="5"/>
      <c r="QPX167" s="5"/>
      <c r="QPY167" s="8"/>
      <c r="QPZ167" s="10"/>
      <c r="QQA167" s="68"/>
      <c r="QQB167" s="20"/>
      <c r="QQC167" s="57"/>
      <c r="QQD167" s="21"/>
      <c r="QQE167" s="22"/>
      <c r="QQF167" s="3"/>
      <c r="QQG167" s="5"/>
      <c r="QQH167" s="5"/>
      <c r="QQI167" s="8"/>
      <c r="QQJ167" s="10"/>
      <c r="QQK167" s="68"/>
      <c r="QQL167" s="20"/>
      <c r="QQM167" s="57"/>
      <c r="QQN167" s="21"/>
      <c r="QQO167" s="22"/>
      <c r="QQP167" s="3"/>
      <c r="QQQ167" s="5"/>
      <c r="QQR167" s="5"/>
      <c r="QQS167" s="8"/>
      <c r="QQT167" s="10"/>
      <c r="QQU167" s="68"/>
      <c r="QQV167" s="20"/>
      <c r="QQW167" s="57"/>
      <c r="QQX167" s="21"/>
      <c r="QQY167" s="22"/>
      <c r="QQZ167" s="3"/>
      <c r="QRA167" s="5"/>
      <c r="QRB167" s="5"/>
      <c r="QRC167" s="8"/>
      <c r="QRD167" s="10"/>
      <c r="QRE167" s="68"/>
      <c r="QRF167" s="20"/>
      <c r="QRG167" s="57"/>
      <c r="QRH167" s="21"/>
      <c r="QRI167" s="22"/>
      <c r="QRJ167" s="3"/>
      <c r="QRK167" s="5"/>
      <c r="QRL167" s="5"/>
      <c r="QRM167" s="8"/>
      <c r="QRN167" s="10"/>
      <c r="QRO167" s="68"/>
      <c r="QRP167" s="20"/>
      <c r="QRQ167" s="57"/>
      <c r="QRR167" s="21"/>
      <c r="QRS167" s="22"/>
      <c r="QRT167" s="3"/>
      <c r="QRU167" s="5"/>
      <c r="QRV167" s="5"/>
      <c r="QRW167" s="8"/>
      <c r="QRX167" s="10"/>
      <c r="QRY167" s="68"/>
      <c r="QRZ167" s="20"/>
      <c r="QSA167" s="57"/>
      <c r="QSB167" s="21"/>
      <c r="QSC167" s="22"/>
      <c r="QSD167" s="3"/>
      <c r="QSE167" s="5"/>
      <c r="QSF167" s="5"/>
      <c r="QSG167" s="8"/>
      <c r="QSH167" s="10"/>
      <c r="QSI167" s="68"/>
      <c r="QSJ167" s="20"/>
      <c r="QSK167" s="57"/>
      <c r="QSL167" s="21"/>
      <c r="QSM167" s="22"/>
      <c r="QSN167" s="3"/>
      <c r="QSO167" s="5"/>
      <c r="QSP167" s="5"/>
      <c r="QSQ167" s="8"/>
      <c r="QSR167" s="10"/>
      <c r="QSS167" s="68"/>
      <c r="QST167" s="20"/>
      <c r="QSU167" s="57"/>
      <c r="QSV167" s="21"/>
      <c r="QSW167" s="22"/>
      <c r="QSX167" s="3"/>
      <c r="QSY167" s="5"/>
      <c r="QSZ167" s="5"/>
      <c r="QTA167" s="8"/>
      <c r="QTB167" s="10"/>
      <c r="QTC167" s="68"/>
      <c r="QTD167" s="20"/>
      <c r="QTE167" s="57"/>
      <c r="QTF167" s="21"/>
      <c r="QTG167" s="22"/>
      <c r="QTH167" s="3"/>
      <c r="QTI167" s="5"/>
      <c r="QTJ167" s="5"/>
      <c r="QTK167" s="8"/>
      <c r="QTL167" s="10"/>
      <c r="QTM167" s="68"/>
      <c r="QTN167" s="20"/>
      <c r="QTO167" s="57"/>
      <c r="QTP167" s="21"/>
      <c r="QTQ167" s="22"/>
      <c r="QTR167" s="3"/>
      <c r="QTS167" s="5"/>
      <c r="QTT167" s="5"/>
      <c r="QTU167" s="8"/>
      <c r="QTV167" s="10"/>
      <c r="QTW167" s="68"/>
      <c r="QTX167" s="20"/>
      <c r="QTY167" s="57"/>
      <c r="QTZ167" s="21"/>
      <c r="QUA167" s="22"/>
      <c r="QUB167" s="3"/>
      <c r="QUC167" s="5"/>
      <c r="QUD167" s="5"/>
      <c r="QUE167" s="8"/>
      <c r="QUF167" s="10"/>
      <c r="QUG167" s="68"/>
      <c r="QUH167" s="20"/>
      <c r="QUI167" s="57"/>
      <c r="QUJ167" s="21"/>
      <c r="QUK167" s="22"/>
      <c r="QUL167" s="3"/>
      <c r="QUM167" s="5"/>
      <c r="QUN167" s="5"/>
      <c r="QUO167" s="8"/>
      <c r="QUP167" s="10"/>
      <c r="QUQ167" s="68"/>
      <c r="QUR167" s="20"/>
      <c r="QUS167" s="57"/>
      <c r="QUT167" s="21"/>
      <c r="QUU167" s="22"/>
      <c r="QUV167" s="3"/>
      <c r="QUW167" s="5"/>
      <c r="QUX167" s="5"/>
      <c r="QUY167" s="8"/>
      <c r="QUZ167" s="10"/>
      <c r="QVA167" s="68"/>
      <c r="QVB167" s="20"/>
      <c r="QVC167" s="57"/>
      <c r="QVD167" s="21"/>
      <c r="QVE167" s="22"/>
      <c r="QVF167" s="3"/>
      <c r="QVG167" s="5"/>
      <c r="QVH167" s="5"/>
      <c r="QVI167" s="8"/>
      <c r="QVJ167" s="10"/>
      <c r="QVK167" s="68"/>
      <c r="QVL167" s="20"/>
      <c r="QVM167" s="57"/>
      <c r="QVN167" s="21"/>
      <c r="QVO167" s="22"/>
      <c r="QVP167" s="3"/>
      <c r="QVQ167" s="5"/>
      <c r="QVR167" s="5"/>
      <c r="QVS167" s="8"/>
      <c r="QVT167" s="10"/>
      <c r="QVU167" s="68"/>
      <c r="QVV167" s="20"/>
      <c r="QVW167" s="57"/>
      <c r="QVX167" s="21"/>
      <c r="QVY167" s="22"/>
      <c r="QVZ167" s="3"/>
      <c r="QWA167" s="5"/>
      <c r="QWB167" s="5"/>
      <c r="QWC167" s="8"/>
      <c r="QWD167" s="10"/>
      <c r="QWE167" s="68"/>
      <c r="QWF167" s="20"/>
      <c r="QWG167" s="57"/>
      <c r="QWH167" s="21"/>
      <c r="QWI167" s="22"/>
      <c r="QWJ167" s="3"/>
      <c r="QWK167" s="5"/>
      <c r="QWL167" s="5"/>
      <c r="QWM167" s="8"/>
      <c r="QWN167" s="10"/>
      <c r="QWO167" s="68"/>
      <c r="QWP167" s="20"/>
      <c r="QWQ167" s="57"/>
      <c r="QWR167" s="21"/>
      <c r="QWS167" s="22"/>
      <c r="QWT167" s="3"/>
      <c r="QWU167" s="5"/>
      <c r="QWV167" s="5"/>
      <c r="QWW167" s="8"/>
      <c r="QWX167" s="10"/>
      <c r="QWY167" s="68"/>
      <c r="QWZ167" s="20"/>
      <c r="QXA167" s="57"/>
      <c r="QXB167" s="21"/>
      <c r="QXC167" s="22"/>
      <c r="QXD167" s="3"/>
      <c r="QXE167" s="5"/>
      <c r="QXF167" s="5"/>
      <c r="QXG167" s="8"/>
      <c r="QXH167" s="10"/>
      <c r="QXI167" s="68"/>
      <c r="QXJ167" s="20"/>
      <c r="QXK167" s="57"/>
      <c r="QXL167" s="21"/>
      <c r="QXM167" s="22"/>
      <c r="QXN167" s="3"/>
      <c r="QXO167" s="5"/>
      <c r="QXP167" s="5"/>
      <c r="QXQ167" s="8"/>
      <c r="QXR167" s="10"/>
      <c r="QXS167" s="68"/>
      <c r="QXT167" s="20"/>
      <c r="QXU167" s="57"/>
      <c r="QXV167" s="21"/>
      <c r="QXW167" s="22"/>
      <c r="QXX167" s="3"/>
      <c r="QXY167" s="5"/>
      <c r="QXZ167" s="5"/>
      <c r="QYA167" s="8"/>
      <c r="QYB167" s="10"/>
      <c r="QYC167" s="68"/>
      <c r="QYD167" s="20"/>
      <c r="QYE167" s="57"/>
      <c r="QYF167" s="21"/>
      <c r="QYG167" s="22"/>
      <c r="QYH167" s="3"/>
      <c r="QYI167" s="5"/>
      <c r="QYJ167" s="5"/>
      <c r="QYK167" s="8"/>
      <c r="QYL167" s="10"/>
      <c r="QYM167" s="68"/>
      <c r="QYN167" s="20"/>
      <c r="QYO167" s="57"/>
      <c r="QYP167" s="21"/>
      <c r="QYQ167" s="22"/>
      <c r="QYR167" s="3"/>
      <c r="QYS167" s="5"/>
      <c r="QYT167" s="5"/>
      <c r="QYU167" s="8"/>
      <c r="QYV167" s="10"/>
      <c r="QYW167" s="68"/>
      <c r="QYX167" s="20"/>
      <c r="QYY167" s="57"/>
      <c r="QYZ167" s="21"/>
      <c r="QZA167" s="22"/>
      <c r="QZB167" s="3"/>
      <c r="QZC167" s="5"/>
      <c r="QZD167" s="5"/>
      <c r="QZE167" s="8"/>
      <c r="QZF167" s="10"/>
      <c r="QZG167" s="68"/>
      <c r="QZH167" s="20"/>
      <c r="QZI167" s="57"/>
      <c r="QZJ167" s="21"/>
      <c r="QZK167" s="22"/>
      <c r="QZL167" s="3"/>
      <c r="QZM167" s="5"/>
      <c r="QZN167" s="5"/>
      <c r="QZO167" s="8"/>
      <c r="QZP167" s="10"/>
      <c r="QZQ167" s="68"/>
      <c r="QZR167" s="20"/>
      <c r="QZS167" s="57"/>
      <c r="QZT167" s="21"/>
      <c r="QZU167" s="22"/>
      <c r="QZV167" s="3"/>
      <c r="QZW167" s="5"/>
      <c r="QZX167" s="5"/>
      <c r="QZY167" s="8"/>
      <c r="QZZ167" s="10"/>
      <c r="RAA167" s="68"/>
      <c r="RAB167" s="20"/>
      <c r="RAC167" s="57"/>
      <c r="RAD167" s="21"/>
      <c r="RAE167" s="22"/>
      <c r="RAF167" s="3"/>
      <c r="RAG167" s="5"/>
      <c r="RAH167" s="5"/>
      <c r="RAI167" s="8"/>
      <c r="RAJ167" s="10"/>
      <c r="RAK167" s="68"/>
      <c r="RAL167" s="20"/>
      <c r="RAM167" s="57"/>
      <c r="RAN167" s="21"/>
      <c r="RAO167" s="22"/>
      <c r="RAP167" s="3"/>
      <c r="RAQ167" s="5"/>
      <c r="RAR167" s="5"/>
      <c r="RAS167" s="8"/>
      <c r="RAT167" s="10"/>
      <c r="RAU167" s="68"/>
      <c r="RAV167" s="20"/>
      <c r="RAW167" s="57"/>
      <c r="RAX167" s="21"/>
      <c r="RAY167" s="22"/>
      <c r="RAZ167" s="3"/>
      <c r="RBA167" s="5"/>
      <c r="RBB167" s="5"/>
      <c r="RBC167" s="8"/>
      <c r="RBD167" s="10"/>
      <c r="RBE167" s="68"/>
      <c r="RBF167" s="20"/>
      <c r="RBG167" s="57"/>
      <c r="RBH167" s="21"/>
      <c r="RBI167" s="22"/>
      <c r="RBJ167" s="3"/>
      <c r="RBK167" s="5"/>
      <c r="RBL167" s="5"/>
      <c r="RBM167" s="8"/>
      <c r="RBN167" s="10"/>
      <c r="RBO167" s="68"/>
      <c r="RBP167" s="20"/>
      <c r="RBQ167" s="57"/>
      <c r="RBR167" s="21"/>
      <c r="RBS167" s="22"/>
      <c r="RBT167" s="3"/>
      <c r="RBU167" s="5"/>
      <c r="RBV167" s="5"/>
      <c r="RBW167" s="8"/>
      <c r="RBX167" s="10"/>
      <c r="RBY167" s="68"/>
      <c r="RBZ167" s="20"/>
      <c r="RCA167" s="57"/>
      <c r="RCB167" s="21"/>
      <c r="RCC167" s="22"/>
      <c r="RCD167" s="3"/>
      <c r="RCE167" s="5"/>
      <c r="RCF167" s="5"/>
      <c r="RCG167" s="8"/>
      <c r="RCH167" s="10"/>
      <c r="RCI167" s="68"/>
      <c r="RCJ167" s="20"/>
      <c r="RCK167" s="57"/>
      <c r="RCL167" s="21"/>
      <c r="RCM167" s="22"/>
      <c r="RCN167" s="3"/>
      <c r="RCO167" s="5"/>
      <c r="RCP167" s="5"/>
      <c r="RCQ167" s="8"/>
      <c r="RCR167" s="10"/>
      <c r="RCS167" s="68"/>
      <c r="RCT167" s="20"/>
      <c r="RCU167" s="57"/>
      <c r="RCV167" s="21"/>
      <c r="RCW167" s="22"/>
      <c r="RCX167" s="3"/>
      <c r="RCY167" s="5"/>
      <c r="RCZ167" s="5"/>
      <c r="RDA167" s="8"/>
      <c r="RDB167" s="10"/>
      <c r="RDC167" s="68"/>
      <c r="RDD167" s="20"/>
      <c r="RDE167" s="57"/>
      <c r="RDF167" s="21"/>
      <c r="RDG167" s="22"/>
      <c r="RDH167" s="3"/>
      <c r="RDI167" s="5"/>
      <c r="RDJ167" s="5"/>
      <c r="RDK167" s="8"/>
      <c r="RDL167" s="10"/>
      <c r="RDM167" s="68"/>
      <c r="RDN167" s="20"/>
      <c r="RDO167" s="57"/>
      <c r="RDP167" s="21"/>
      <c r="RDQ167" s="22"/>
      <c r="RDR167" s="3"/>
      <c r="RDS167" s="5"/>
      <c r="RDT167" s="5"/>
      <c r="RDU167" s="8"/>
      <c r="RDV167" s="10"/>
      <c r="RDW167" s="68"/>
      <c r="RDX167" s="20"/>
      <c r="RDY167" s="57"/>
      <c r="RDZ167" s="21"/>
      <c r="REA167" s="22"/>
      <c r="REB167" s="3"/>
      <c r="REC167" s="5"/>
      <c r="RED167" s="5"/>
      <c r="REE167" s="8"/>
      <c r="REF167" s="10"/>
      <c r="REG167" s="68"/>
      <c r="REH167" s="20"/>
      <c r="REI167" s="57"/>
      <c r="REJ167" s="21"/>
      <c r="REK167" s="22"/>
      <c r="REL167" s="3"/>
      <c r="REM167" s="5"/>
      <c r="REN167" s="5"/>
      <c r="REO167" s="8"/>
      <c r="REP167" s="10"/>
      <c r="REQ167" s="68"/>
      <c r="RER167" s="20"/>
      <c r="RES167" s="57"/>
      <c r="RET167" s="21"/>
      <c r="REU167" s="22"/>
      <c r="REV167" s="3"/>
      <c r="REW167" s="5"/>
      <c r="REX167" s="5"/>
      <c r="REY167" s="8"/>
      <c r="REZ167" s="10"/>
      <c r="RFA167" s="68"/>
      <c r="RFB167" s="20"/>
      <c r="RFC167" s="57"/>
      <c r="RFD167" s="21"/>
      <c r="RFE167" s="22"/>
      <c r="RFF167" s="3"/>
      <c r="RFG167" s="5"/>
      <c r="RFH167" s="5"/>
      <c r="RFI167" s="8"/>
      <c r="RFJ167" s="10"/>
      <c r="RFK167" s="68"/>
      <c r="RFL167" s="20"/>
      <c r="RFM167" s="57"/>
      <c r="RFN167" s="21"/>
      <c r="RFO167" s="22"/>
      <c r="RFP167" s="3"/>
      <c r="RFQ167" s="5"/>
      <c r="RFR167" s="5"/>
      <c r="RFS167" s="8"/>
      <c r="RFT167" s="10"/>
      <c r="RFU167" s="68"/>
      <c r="RFV167" s="20"/>
      <c r="RFW167" s="57"/>
      <c r="RFX167" s="21"/>
      <c r="RFY167" s="22"/>
      <c r="RFZ167" s="3"/>
      <c r="RGA167" s="5"/>
      <c r="RGB167" s="5"/>
      <c r="RGC167" s="8"/>
      <c r="RGD167" s="10"/>
      <c r="RGE167" s="68"/>
      <c r="RGF167" s="20"/>
      <c r="RGG167" s="57"/>
      <c r="RGH167" s="21"/>
      <c r="RGI167" s="22"/>
      <c r="RGJ167" s="3"/>
      <c r="RGK167" s="5"/>
      <c r="RGL167" s="5"/>
      <c r="RGM167" s="8"/>
      <c r="RGN167" s="10"/>
      <c r="RGO167" s="68"/>
      <c r="RGP167" s="20"/>
      <c r="RGQ167" s="57"/>
      <c r="RGR167" s="21"/>
      <c r="RGS167" s="22"/>
      <c r="RGT167" s="3"/>
      <c r="RGU167" s="5"/>
      <c r="RGV167" s="5"/>
      <c r="RGW167" s="8"/>
      <c r="RGX167" s="10"/>
      <c r="RGY167" s="68"/>
      <c r="RGZ167" s="20"/>
      <c r="RHA167" s="57"/>
      <c r="RHB167" s="21"/>
      <c r="RHC167" s="22"/>
      <c r="RHD167" s="3"/>
      <c r="RHE167" s="5"/>
      <c r="RHF167" s="5"/>
      <c r="RHG167" s="8"/>
      <c r="RHH167" s="10"/>
      <c r="RHI167" s="68"/>
      <c r="RHJ167" s="20"/>
      <c r="RHK167" s="57"/>
      <c r="RHL167" s="21"/>
      <c r="RHM167" s="22"/>
      <c r="RHN167" s="3"/>
      <c r="RHO167" s="5"/>
      <c r="RHP167" s="5"/>
      <c r="RHQ167" s="8"/>
      <c r="RHR167" s="10"/>
      <c r="RHS167" s="68"/>
      <c r="RHT167" s="20"/>
      <c r="RHU167" s="57"/>
      <c r="RHV167" s="21"/>
      <c r="RHW167" s="22"/>
      <c r="RHX167" s="3"/>
      <c r="RHY167" s="5"/>
      <c r="RHZ167" s="5"/>
      <c r="RIA167" s="8"/>
      <c r="RIB167" s="10"/>
      <c r="RIC167" s="68"/>
      <c r="RID167" s="20"/>
      <c r="RIE167" s="57"/>
      <c r="RIF167" s="21"/>
      <c r="RIG167" s="22"/>
      <c r="RIH167" s="3"/>
      <c r="RII167" s="5"/>
      <c r="RIJ167" s="5"/>
      <c r="RIK167" s="8"/>
      <c r="RIL167" s="10"/>
      <c r="RIM167" s="68"/>
      <c r="RIN167" s="20"/>
      <c r="RIO167" s="57"/>
      <c r="RIP167" s="21"/>
      <c r="RIQ167" s="22"/>
      <c r="RIR167" s="3"/>
      <c r="RIS167" s="5"/>
      <c r="RIT167" s="5"/>
      <c r="RIU167" s="8"/>
      <c r="RIV167" s="10"/>
      <c r="RIW167" s="68"/>
      <c r="RIX167" s="20"/>
      <c r="RIY167" s="57"/>
      <c r="RIZ167" s="21"/>
      <c r="RJA167" s="22"/>
      <c r="RJB167" s="3"/>
      <c r="RJC167" s="5"/>
      <c r="RJD167" s="5"/>
      <c r="RJE167" s="8"/>
      <c r="RJF167" s="10"/>
      <c r="RJG167" s="68"/>
      <c r="RJH167" s="20"/>
      <c r="RJI167" s="57"/>
      <c r="RJJ167" s="21"/>
      <c r="RJK167" s="22"/>
      <c r="RJL167" s="3"/>
      <c r="RJM167" s="5"/>
      <c r="RJN167" s="5"/>
      <c r="RJO167" s="8"/>
      <c r="RJP167" s="10"/>
      <c r="RJQ167" s="68"/>
      <c r="RJR167" s="20"/>
      <c r="RJS167" s="57"/>
      <c r="RJT167" s="21"/>
      <c r="RJU167" s="22"/>
      <c r="RJV167" s="3"/>
      <c r="RJW167" s="5"/>
      <c r="RJX167" s="5"/>
      <c r="RJY167" s="8"/>
      <c r="RJZ167" s="10"/>
      <c r="RKA167" s="68"/>
      <c r="RKB167" s="20"/>
      <c r="RKC167" s="57"/>
      <c r="RKD167" s="21"/>
      <c r="RKE167" s="22"/>
      <c r="RKF167" s="3"/>
      <c r="RKG167" s="5"/>
      <c r="RKH167" s="5"/>
      <c r="RKI167" s="8"/>
      <c r="RKJ167" s="10"/>
      <c r="RKK167" s="68"/>
      <c r="RKL167" s="20"/>
      <c r="RKM167" s="57"/>
      <c r="RKN167" s="21"/>
      <c r="RKO167" s="22"/>
      <c r="RKP167" s="3"/>
      <c r="RKQ167" s="5"/>
      <c r="RKR167" s="5"/>
      <c r="RKS167" s="8"/>
      <c r="RKT167" s="10"/>
      <c r="RKU167" s="68"/>
      <c r="RKV167" s="20"/>
      <c r="RKW167" s="57"/>
      <c r="RKX167" s="21"/>
      <c r="RKY167" s="22"/>
      <c r="RKZ167" s="3"/>
      <c r="RLA167" s="5"/>
      <c r="RLB167" s="5"/>
      <c r="RLC167" s="8"/>
      <c r="RLD167" s="10"/>
      <c r="RLE167" s="68"/>
      <c r="RLF167" s="20"/>
      <c r="RLG167" s="57"/>
      <c r="RLH167" s="21"/>
      <c r="RLI167" s="22"/>
      <c r="RLJ167" s="3"/>
      <c r="RLK167" s="5"/>
      <c r="RLL167" s="5"/>
      <c r="RLM167" s="8"/>
      <c r="RLN167" s="10"/>
      <c r="RLO167" s="68"/>
      <c r="RLP167" s="20"/>
      <c r="RLQ167" s="57"/>
      <c r="RLR167" s="21"/>
      <c r="RLS167" s="22"/>
      <c r="RLT167" s="3"/>
      <c r="RLU167" s="5"/>
      <c r="RLV167" s="5"/>
      <c r="RLW167" s="8"/>
      <c r="RLX167" s="10"/>
      <c r="RLY167" s="68"/>
      <c r="RLZ167" s="20"/>
      <c r="RMA167" s="57"/>
      <c r="RMB167" s="21"/>
      <c r="RMC167" s="22"/>
      <c r="RMD167" s="3"/>
      <c r="RME167" s="5"/>
      <c r="RMF167" s="5"/>
      <c r="RMG167" s="8"/>
      <c r="RMH167" s="10"/>
      <c r="RMI167" s="68"/>
      <c r="RMJ167" s="20"/>
      <c r="RMK167" s="57"/>
      <c r="RML167" s="21"/>
      <c r="RMM167" s="22"/>
      <c r="RMN167" s="3"/>
      <c r="RMO167" s="5"/>
      <c r="RMP167" s="5"/>
      <c r="RMQ167" s="8"/>
      <c r="RMR167" s="10"/>
      <c r="RMS167" s="68"/>
      <c r="RMT167" s="20"/>
      <c r="RMU167" s="57"/>
      <c r="RMV167" s="21"/>
      <c r="RMW167" s="22"/>
      <c r="RMX167" s="3"/>
      <c r="RMY167" s="5"/>
      <c r="RMZ167" s="5"/>
      <c r="RNA167" s="8"/>
      <c r="RNB167" s="10"/>
      <c r="RNC167" s="68"/>
      <c r="RND167" s="20"/>
      <c r="RNE167" s="57"/>
      <c r="RNF167" s="21"/>
      <c r="RNG167" s="22"/>
      <c r="RNH167" s="3"/>
      <c r="RNI167" s="5"/>
      <c r="RNJ167" s="5"/>
      <c r="RNK167" s="8"/>
      <c r="RNL167" s="10"/>
      <c r="RNM167" s="68"/>
      <c r="RNN167" s="20"/>
      <c r="RNO167" s="57"/>
      <c r="RNP167" s="21"/>
      <c r="RNQ167" s="22"/>
      <c r="RNR167" s="3"/>
      <c r="RNS167" s="5"/>
      <c r="RNT167" s="5"/>
      <c r="RNU167" s="8"/>
      <c r="RNV167" s="10"/>
      <c r="RNW167" s="68"/>
      <c r="RNX167" s="20"/>
      <c r="RNY167" s="57"/>
      <c r="RNZ167" s="21"/>
      <c r="ROA167" s="22"/>
      <c r="ROB167" s="3"/>
      <c r="ROC167" s="5"/>
      <c r="ROD167" s="5"/>
      <c r="ROE167" s="8"/>
      <c r="ROF167" s="10"/>
      <c r="ROG167" s="68"/>
      <c r="ROH167" s="20"/>
      <c r="ROI167" s="57"/>
      <c r="ROJ167" s="21"/>
      <c r="ROK167" s="22"/>
      <c r="ROL167" s="3"/>
      <c r="ROM167" s="5"/>
      <c r="RON167" s="5"/>
      <c r="ROO167" s="8"/>
      <c r="ROP167" s="10"/>
      <c r="ROQ167" s="68"/>
      <c r="ROR167" s="20"/>
      <c r="ROS167" s="57"/>
      <c r="ROT167" s="21"/>
      <c r="ROU167" s="22"/>
      <c r="ROV167" s="3"/>
      <c r="ROW167" s="5"/>
      <c r="ROX167" s="5"/>
      <c r="ROY167" s="8"/>
      <c r="ROZ167" s="10"/>
      <c r="RPA167" s="68"/>
      <c r="RPB167" s="20"/>
      <c r="RPC167" s="57"/>
      <c r="RPD167" s="21"/>
      <c r="RPE167" s="22"/>
      <c r="RPF167" s="3"/>
      <c r="RPG167" s="5"/>
      <c r="RPH167" s="5"/>
      <c r="RPI167" s="8"/>
      <c r="RPJ167" s="10"/>
      <c r="RPK167" s="68"/>
      <c r="RPL167" s="20"/>
      <c r="RPM167" s="57"/>
      <c r="RPN167" s="21"/>
      <c r="RPO167" s="22"/>
      <c r="RPP167" s="3"/>
      <c r="RPQ167" s="5"/>
      <c r="RPR167" s="5"/>
      <c r="RPS167" s="8"/>
      <c r="RPT167" s="10"/>
      <c r="RPU167" s="68"/>
      <c r="RPV167" s="20"/>
      <c r="RPW167" s="57"/>
      <c r="RPX167" s="21"/>
      <c r="RPY167" s="22"/>
      <c r="RPZ167" s="3"/>
      <c r="RQA167" s="5"/>
      <c r="RQB167" s="5"/>
      <c r="RQC167" s="8"/>
      <c r="RQD167" s="10"/>
      <c r="RQE167" s="68"/>
      <c r="RQF167" s="20"/>
      <c r="RQG167" s="57"/>
      <c r="RQH167" s="21"/>
      <c r="RQI167" s="22"/>
      <c r="RQJ167" s="3"/>
      <c r="RQK167" s="5"/>
      <c r="RQL167" s="5"/>
      <c r="RQM167" s="8"/>
      <c r="RQN167" s="10"/>
      <c r="RQO167" s="68"/>
      <c r="RQP167" s="20"/>
      <c r="RQQ167" s="57"/>
      <c r="RQR167" s="21"/>
      <c r="RQS167" s="22"/>
      <c r="RQT167" s="3"/>
      <c r="RQU167" s="5"/>
      <c r="RQV167" s="5"/>
      <c r="RQW167" s="8"/>
      <c r="RQX167" s="10"/>
      <c r="RQY167" s="68"/>
      <c r="RQZ167" s="20"/>
      <c r="RRA167" s="57"/>
      <c r="RRB167" s="21"/>
      <c r="RRC167" s="22"/>
      <c r="RRD167" s="3"/>
      <c r="RRE167" s="5"/>
      <c r="RRF167" s="5"/>
      <c r="RRG167" s="8"/>
      <c r="RRH167" s="10"/>
      <c r="RRI167" s="68"/>
      <c r="RRJ167" s="20"/>
      <c r="RRK167" s="57"/>
      <c r="RRL167" s="21"/>
      <c r="RRM167" s="22"/>
      <c r="RRN167" s="3"/>
      <c r="RRO167" s="5"/>
      <c r="RRP167" s="5"/>
      <c r="RRQ167" s="8"/>
      <c r="RRR167" s="10"/>
      <c r="RRS167" s="68"/>
      <c r="RRT167" s="20"/>
      <c r="RRU167" s="57"/>
      <c r="RRV167" s="21"/>
      <c r="RRW167" s="22"/>
      <c r="RRX167" s="3"/>
      <c r="RRY167" s="5"/>
      <c r="RRZ167" s="5"/>
      <c r="RSA167" s="8"/>
      <c r="RSB167" s="10"/>
      <c r="RSC167" s="68"/>
      <c r="RSD167" s="20"/>
      <c r="RSE167" s="57"/>
      <c r="RSF167" s="21"/>
      <c r="RSG167" s="22"/>
      <c r="RSH167" s="3"/>
      <c r="RSI167" s="5"/>
      <c r="RSJ167" s="5"/>
      <c r="RSK167" s="8"/>
      <c r="RSL167" s="10"/>
      <c r="RSM167" s="68"/>
      <c r="RSN167" s="20"/>
      <c r="RSO167" s="57"/>
      <c r="RSP167" s="21"/>
      <c r="RSQ167" s="22"/>
      <c r="RSR167" s="3"/>
      <c r="RSS167" s="5"/>
      <c r="RST167" s="5"/>
      <c r="RSU167" s="8"/>
      <c r="RSV167" s="10"/>
      <c r="RSW167" s="68"/>
      <c r="RSX167" s="20"/>
      <c r="RSY167" s="57"/>
      <c r="RSZ167" s="21"/>
      <c r="RTA167" s="22"/>
      <c r="RTB167" s="3"/>
      <c r="RTC167" s="5"/>
      <c r="RTD167" s="5"/>
      <c r="RTE167" s="8"/>
      <c r="RTF167" s="10"/>
      <c r="RTG167" s="68"/>
      <c r="RTH167" s="20"/>
      <c r="RTI167" s="57"/>
      <c r="RTJ167" s="21"/>
      <c r="RTK167" s="22"/>
      <c r="RTL167" s="3"/>
      <c r="RTM167" s="5"/>
      <c r="RTN167" s="5"/>
      <c r="RTO167" s="8"/>
      <c r="RTP167" s="10"/>
      <c r="RTQ167" s="68"/>
      <c r="RTR167" s="20"/>
      <c r="RTS167" s="57"/>
      <c r="RTT167" s="21"/>
      <c r="RTU167" s="22"/>
      <c r="RTV167" s="3"/>
      <c r="RTW167" s="5"/>
      <c r="RTX167" s="5"/>
      <c r="RTY167" s="8"/>
      <c r="RTZ167" s="10"/>
      <c r="RUA167" s="68"/>
      <c r="RUB167" s="20"/>
      <c r="RUC167" s="57"/>
      <c r="RUD167" s="21"/>
      <c r="RUE167" s="22"/>
      <c r="RUF167" s="3"/>
      <c r="RUG167" s="5"/>
      <c r="RUH167" s="5"/>
      <c r="RUI167" s="8"/>
      <c r="RUJ167" s="10"/>
      <c r="RUK167" s="68"/>
      <c r="RUL167" s="20"/>
      <c r="RUM167" s="57"/>
      <c r="RUN167" s="21"/>
      <c r="RUO167" s="22"/>
      <c r="RUP167" s="3"/>
      <c r="RUQ167" s="5"/>
      <c r="RUR167" s="5"/>
      <c r="RUS167" s="8"/>
      <c r="RUT167" s="10"/>
      <c r="RUU167" s="68"/>
      <c r="RUV167" s="20"/>
      <c r="RUW167" s="57"/>
      <c r="RUX167" s="21"/>
      <c r="RUY167" s="22"/>
      <c r="RUZ167" s="3"/>
      <c r="RVA167" s="5"/>
      <c r="RVB167" s="5"/>
      <c r="RVC167" s="8"/>
      <c r="RVD167" s="10"/>
      <c r="RVE167" s="68"/>
      <c r="RVF167" s="20"/>
      <c r="RVG167" s="57"/>
      <c r="RVH167" s="21"/>
      <c r="RVI167" s="22"/>
      <c r="RVJ167" s="3"/>
      <c r="RVK167" s="5"/>
      <c r="RVL167" s="5"/>
      <c r="RVM167" s="8"/>
      <c r="RVN167" s="10"/>
      <c r="RVO167" s="68"/>
      <c r="RVP167" s="20"/>
      <c r="RVQ167" s="57"/>
      <c r="RVR167" s="21"/>
      <c r="RVS167" s="22"/>
      <c r="RVT167" s="3"/>
      <c r="RVU167" s="5"/>
      <c r="RVV167" s="5"/>
      <c r="RVW167" s="8"/>
      <c r="RVX167" s="10"/>
      <c r="RVY167" s="68"/>
      <c r="RVZ167" s="20"/>
      <c r="RWA167" s="57"/>
      <c r="RWB167" s="21"/>
      <c r="RWC167" s="22"/>
      <c r="RWD167" s="3"/>
      <c r="RWE167" s="5"/>
      <c r="RWF167" s="5"/>
      <c r="RWG167" s="8"/>
      <c r="RWH167" s="10"/>
      <c r="RWI167" s="68"/>
      <c r="RWJ167" s="20"/>
      <c r="RWK167" s="57"/>
      <c r="RWL167" s="21"/>
      <c r="RWM167" s="22"/>
      <c r="RWN167" s="3"/>
      <c r="RWO167" s="5"/>
      <c r="RWP167" s="5"/>
      <c r="RWQ167" s="8"/>
      <c r="RWR167" s="10"/>
      <c r="RWS167" s="68"/>
      <c r="RWT167" s="20"/>
      <c r="RWU167" s="57"/>
      <c r="RWV167" s="21"/>
      <c r="RWW167" s="22"/>
      <c r="RWX167" s="3"/>
      <c r="RWY167" s="5"/>
      <c r="RWZ167" s="5"/>
      <c r="RXA167" s="8"/>
      <c r="RXB167" s="10"/>
      <c r="RXC167" s="68"/>
      <c r="RXD167" s="20"/>
      <c r="RXE167" s="57"/>
      <c r="RXF167" s="21"/>
      <c r="RXG167" s="22"/>
      <c r="RXH167" s="3"/>
      <c r="RXI167" s="5"/>
      <c r="RXJ167" s="5"/>
      <c r="RXK167" s="8"/>
      <c r="RXL167" s="10"/>
      <c r="RXM167" s="68"/>
      <c r="RXN167" s="20"/>
      <c r="RXO167" s="57"/>
      <c r="RXP167" s="21"/>
      <c r="RXQ167" s="22"/>
      <c r="RXR167" s="3"/>
      <c r="RXS167" s="5"/>
      <c r="RXT167" s="5"/>
      <c r="RXU167" s="8"/>
      <c r="RXV167" s="10"/>
      <c r="RXW167" s="68"/>
      <c r="RXX167" s="20"/>
      <c r="RXY167" s="57"/>
      <c r="RXZ167" s="21"/>
      <c r="RYA167" s="22"/>
      <c r="RYB167" s="3"/>
      <c r="RYC167" s="5"/>
      <c r="RYD167" s="5"/>
      <c r="RYE167" s="8"/>
      <c r="RYF167" s="10"/>
      <c r="RYG167" s="68"/>
      <c r="RYH167" s="20"/>
      <c r="RYI167" s="57"/>
      <c r="RYJ167" s="21"/>
      <c r="RYK167" s="22"/>
      <c r="RYL167" s="3"/>
      <c r="RYM167" s="5"/>
      <c r="RYN167" s="5"/>
      <c r="RYO167" s="8"/>
      <c r="RYP167" s="10"/>
      <c r="RYQ167" s="68"/>
      <c r="RYR167" s="20"/>
      <c r="RYS167" s="57"/>
      <c r="RYT167" s="21"/>
      <c r="RYU167" s="22"/>
      <c r="RYV167" s="3"/>
      <c r="RYW167" s="5"/>
      <c r="RYX167" s="5"/>
      <c r="RYY167" s="8"/>
      <c r="RYZ167" s="10"/>
      <c r="RZA167" s="68"/>
      <c r="RZB167" s="20"/>
      <c r="RZC167" s="57"/>
      <c r="RZD167" s="21"/>
      <c r="RZE167" s="22"/>
      <c r="RZF167" s="3"/>
      <c r="RZG167" s="5"/>
      <c r="RZH167" s="5"/>
      <c r="RZI167" s="8"/>
      <c r="RZJ167" s="10"/>
      <c r="RZK167" s="68"/>
      <c r="RZL167" s="20"/>
      <c r="RZM167" s="57"/>
      <c r="RZN167" s="21"/>
      <c r="RZO167" s="22"/>
      <c r="RZP167" s="3"/>
      <c r="RZQ167" s="5"/>
      <c r="RZR167" s="5"/>
      <c r="RZS167" s="8"/>
      <c r="RZT167" s="10"/>
      <c r="RZU167" s="68"/>
      <c r="RZV167" s="20"/>
      <c r="RZW167" s="57"/>
      <c r="RZX167" s="21"/>
      <c r="RZY167" s="22"/>
      <c r="RZZ167" s="3"/>
      <c r="SAA167" s="5"/>
      <c r="SAB167" s="5"/>
      <c r="SAC167" s="8"/>
      <c r="SAD167" s="10"/>
      <c r="SAE167" s="68"/>
      <c r="SAF167" s="20"/>
      <c r="SAG167" s="57"/>
      <c r="SAH167" s="21"/>
      <c r="SAI167" s="22"/>
      <c r="SAJ167" s="3"/>
      <c r="SAK167" s="5"/>
      <c r="SAL167" s="5"/>
      <c r="SAM167" s="8"/>
      <c r="SAN167" s="10"/>
      <c r="SAO167" s="68"/>
      <c r="SAP167" s="20"/>
      <c r="SAQ167" s="57"/>
      <c r="SAR167" s="21"/>
      <c r="SAS167" s="22"/>
      <c r="SAT167" s="3"/>
      <c r="SAU167" s="5"/>
      <c r="SAV167" s="5"/>
      <c r="SAW167" s="8"/>
      <c r="SAX167" s="10"/>
      <c r="SAY167" s="68"/>
      <c r="SAZ167" s="20"/>
      <c r="SBA167" s="57"/>
      <c r="SBB167" s="21"/>
      <c r="SBC167" s="22"/>
      <c r="SBD167" s="3"/>
      <c r="SBE167" s="5"/>
      <c r="SBF167" s="5"/>
      <c r="SBG167" s="8"/>
      <c r="SBH167" s="10"/>
      <c r="SBI167" s="68"/>
      <c r="SBJ167" s="20"/>
      <c r="SBK167" s="57"/>
      <c r="SBL167" s="21"/>
      <c r="SBM167" s="22"/>
      <c r="SBN167" s="3"/>
      <c r="SBO167" s="5"/>
      <c r="SBP167" s="5"/>
      <c r="SBQ167" s="8"/>
      <c r="SBR167" s="10"/>
      <c r="SBS167" s="68"/>
      <c r="SBT167" s="20"/>
      <c r="SBU167" s="57"/>
      <c r="SBV167" s="21"/>
      <c r="SBW167" s="22"/>
      <c r="SBX167" s="3"/>
      <c r="SBY167" s="5"/>
      <c r="SBZ167" s="5"/>
      <c r="SCA167" s="8"/>
      <c r="SCB167" s="10"/>
      <c r="SCC167" s="68"/>
      <c r="SCD167" s="20"/>
      <c r="SCE167" s="57"/>
      <c r="SCF167" s="21"/>
      <c r="SCG167" s="22"/>
      <c r="SCH167" s="3"/>
      <c r="SCI167" s="5"/>
      <c r="SCJ167" s="5"/>
      <c r="SCK167" s="8"/>
      <c r="SCL167" s="10"/>
      <c r="SCM167" s="68"/>
      <c r="SCN167" s="20"/>
      <c r="SCO167" s="57"/>
      <c r="SCP167" s="21"/>
      <c r="SCQ167" s="22"/>
      <c r="SCR167" s="3"/>
      <c r="SCS167" s="5"/>
      <c r="SCT167" s="5"/>
      <c r="SCU167" s="8"/>
      <c r="SCV167" s="10"/>
      <c r="SCW167" s="68"/>
      <c r="SCX167" s="20"/>
      <c r="SCY167" s="57"/>
      <c r="SCZ167" s="21"/>
      <c r="SDA167" s="22"/>
      <c r="SDB167" s="3"/>
      <c r="SDC167" s="5"/>
      <c r="SDD167" s="5"/>
      <c r="SDE167" s="8"/>
      <c r="SDF167" s="10"/>
      <c r="SDG167" s="68"/>
      <c r="SDH167" s="20"/>
      <c r="SDI167" s="57"/>
      <c r="SDJ167" s="21"/>
      <c r="SDK167" s="22"/>
      <c r="SDL167" s="3"/>
      <c r="SDM167" s="5"/>
      <c r="SDN167" s="5"/>
      <c r="SDO167" s="8"/>
      <c r="SDP167" s="10"/>
      <c r="SDQ167" s="68"/>
      <c r="SDR167" s="20"/>
      <c r="SDS167" s="57"/>
      <c r="SDT167" s="21"/>
      <c r="SDU167" s="22"/>
      <c r="SDV167" s="3"/>
      <c r="SDW167" s="5"/>
      <c r="SDX167" s="5"/>
      <c r="SDY167" s="8"/>
      <c r="SDZ167" s="10"/>
      <c r="SEA167" s="68"/>
      <c r="SEB167" s="20"/>
      <c r="SEC167" s="57"/>
      <c r="SED167" s="21"/>
      <c r="SEE167" s="22"/>
      <c r="SEF167" s="3"/>
      <c r="SEG167" s="5"/>
      <c r="SEH167" s="5"/>
      <c r="SEI167" s="8"/>
      <c r="SEJ167" s="10"/>
      <c r="SEK167" s="68"/>
      <c r="SEL167" s="20"/>
      <c r="SEM167" s="57"/>
      <c r="SEN167" s="21"/>
      <c r="SEO167" s="22"/>
      <c r="SEP167" s="3"/>
      <c r="SEQ167" s="5"/>
      <c r="SER167" s="5"/>
      <c r="SES167" s="8"/>
      <c r="SET167" s="10"/>
      <c r="SEU167" s="68"/>
      <c r="SEV167" s="20"/>
      <c r="SEW167" s="57"/>
      <c r="SEX167" s="21"/>
      <c r="SEY167" s="22"/>
      <c r="SEZ167" s="3"/>
      <c r="SFA167" s="5"/>
      <c r="SFB167" s="5"/>
      <c r="SFC167" s="8"/>
      <c r="SFD167" s="10"/>
      <c r="SFE167" s="68"/>
      <c r="SFF167" s="20"/>
      <c r="SFG167" s="57"/>
      <c r="SFH167" s="21"/>
      <c r="SFI167" s="22"/>
      <c r="SFJ167" s="3"/>
      <c r="SFK167" s="5"/>
      <c r="SFL167" s="5"/>
      <c r="SFM167" s="8"/>
      <c r="SFN167" s="10"/>
      <c r="SFO167" s="68"/>
      <c r="SFP167" s="20"/>
      <c r="SFQ167" s="57"/>
      <c r="SFR167" s="21"/>
      <c r="SFS167" s="22"/>
      <c r="SFT167" s="3"/>
      <c r="SFU167" s="5"/>
      <c r="SFV167" s="5"/>
      <c r="SFW167" s="8"/>
      <c r="SFX167" s="10"/>
      <c r="SFY167" s="68"/>
      <c r="SFZ167" s="20"/>
      <c r="SGA167" s="57"/>
      <c r="SGB167" s="21"/>
      <c r="SGC167" s="22"/>
      <c r="SGD167" s="3"/>
      <c r="SGE167" s="5"/>
      <c r="SGF167" s="5"/>
      <c r="SGG167" s="8"/>
      <c r="SGH167" s="10"/>
      <c r="SGI167" s="68"/>
      <c r="SGJ167" s="20"/>
      <c r="SGK167" s="57"/>
      <c r="SGL167" s="21"/>
      <c r="SGM167" s="22"/>
      <c r="SGN167" s="3"/>
      <c r="SGO167" s="5"/>
      <c r="SGP167" s="5"/>
      <c r="SGQ167" s="8"/>
      <c r="SGR167" s="10"/>
      <c r="SGS167" s="68"/>
      <c r="SGT167" s="20"/>
      <c r="SGU167" s="57"/>
      <c r="SGV167" s="21"/>
      <c r="SGW167" s="22"/>
      <c r="SGX167" s="3"/>
      <c r="SGY167" s="5"/>
      <c r="SGZ167" s="5"/>
      <c r="SHA167" s="8"/>
      <c r="SHB167" s="10"/>
      <c r="SHC167" s="68"/>
      <c r="SHD167" s="20"/>
      <c r="SHE167" s="57"/>
      <c r="SHF167" s="21"/>
      <c r="SHG167" s="22"/>
      <c r="SHH167" s="3"/>
      <c r="SHI167" s="5"/>
      <c r="SHJ167" s="5"/>
      <c r="SHK167" s="8"/>
      <c r="SHL167" s="10"/>
      <c r="SHM167" s="68"/>
      <c r="SHN167" s="20"/>
      <c r="SHO167" s="57"/>
      <c r="SHP167" s="21"/>
      <c r="SHQ167" s="22"/>
      <c r="SHR167" s="3"/>
      <c r="SHS167" s="5"/>
      <c r="SHT167" s="5"/>
      <c r="SHU167" s="8"/>
      <c r="SHV167" s="10"/>
      <c r="SHW167" s="68"/>
      <c r="SHX167" s="20"/>
      <c r="SHY167" s="57"/>
      <c r="SHZ167" s="21"/>
      <c r="SIA167" s="22"/>
      <c r="SIB167" s="3"/>
      <c r="SIC167" s="5"/>
      <c r="SID167" s="5"/>
      <c r="SIE167" s="8"/>
      <c r="SIF167" s="10"/>
      <c r="SIG167" s="68"/>
      <c r="SIH167" s="20"/>
      <c r="SII167" s="57"/>
      <c r="SIJ167" s="21"/>
      <c r="SIK167" s="22"/>
      <c r="SIL167" s="3"/>
      <c r="SIM167" s="5"/>
      <c r="SIN167" s="5"/>
      <c r="SIO167" s="8"/>
      <c r="SIP167" s="10"/>
      <c r="SIQ167" s="68"/>
      <c r="SIR167" s="20"/>
      <c r="SIS167" s="57"/>
      <c r="SIT167" s="21"/>
      <c r="SIU167" s="22"/>
      <c r="SIV167" s="3"/>
      <c r="SIW167" s="5"/>
      <c r="SIX167" s="5"/>
      <c r="SIY167" s="8"/>
      <c r="SIZ167" s="10"/>
      <c r="SJA167" s="68"/>
      <c r="SJB167" s="20"/>
      <c r="SJC167" s="57"/>
      <c r="SJD167" s="21"/>
      <c r="SJE167" s="22"/>
      <c r="SJF167" s="3"/>
      <c r="SJG167" s="5"/>
      <c r="SJH167" s="5"/>
      <c r="SJI167" s="8"/>
      <c r="SJJ167" s="10"/>
      <c r="SJK167" s="68"/>
      <c r="SJL167" s="20"/>
      <c r="SJM167" s="57"/>
      <c r="SJN167" s="21"/>
      <c r="SJO167" s="22"/>
      <c r="SJP167" s="3"/>
      <c r="SJQ167" s="5"/>
      <c r="SJR167" s="5"/>
      <c r="SJS167" s="8"/>
      <c r="SJT167" s="10"/>
      <c r="SJU167" s="68"/>
      <c r="SJV167" s="20"/>
      <c r="SJW167" s="57"/>
      <c r="SJX167" s="21"/>
      <c r="SJY167" s="22"/>
      <c r="SJZ167" s="3"/>
      <c r="SKA167" s="5"/>
      <c r="SKB167" s="5"/>
      <c r="SKC167" s="8"/>
      <c r="SKD167" s="10"/>
      <c r="SKE167" s="68"/>
      <c r="SKF167" s="20"/>
      <c r="SKG167" s="57"/>
      <c r="SKH167" s="21"/>
      <c r="SKI167" s="22"/>
      <c r="SKJ167" s="3"/>
      <c r="SKK167" s="5"/>
      <c r="SKL167" s="5"/>
      <c r="SKM167" s="8"/>
      <c r="SKN167" s="10"/>
      <c r="SKO167" s="68"/>
      <c r="SKP167" s="20"/>
      <c r="SKQ167" s="57"/>
      <c r="SKR167" s="21"/>
      <c r="SKS167" s="22"/>
      <c r="SKT167" s="3"/>
      <c r="SKU167" s="5"/>
      <c r="SKV167" s="5"/>
      <c r="SKW167" s="8"/>
      <c r="SKX167" s="10"/>
      <c r="SKY167" s="68"/>
      <c r="SKZ167" s="20"/>
      <c r="SLA167" s="57"/>
      <c r="SLB167" s="21"/>
      <c r="SLC167" s="22"/>
      <c r="SLD167" s="3"/>
      <c r="SLE167" s="5"/>
      <c r="SLF167" s="5"/>
      <c r="SLG167" s="8"/>
      <c r="SLH167" s="10"/>
      <c r="SLI167" s="68"/>
      <c r="SLJ167" s="20"/>
      <c r="SLK167" s="57"/>
      <c r="SLL167" s="21"/>
      <c r="SLM167" s="22"/>
      <c r="SLN167" s="3"/>
      <c r="SLO167" s="5"/>
      <c r="SLP167" s="5"/>
      <c r="SLQ167" s="8"/>
      <c r="SLR167" s="10"/>
      <c r="SLS167" s="68"/>
      <c r="SLT167" s="20"/>
      <c r="SLU167" s="57"/>
      <c r="SLV167" s="21"/>
      <c r="SLW167" s="22"/>
      <c r="SLX167" s="3"/>
      <c r="SLY167" s="5"/>
      <c r="SLZ167" s="5"/>
      <c r="SMA167" s="8"/>
      <c r="SMB167" s="10"/>
      <c r="SMC167" s="68"/>
      <c r="SMD167" s="20"/>
      <c r="SME167" s="57"/>
      <c r="SMF167" s="21"/>
      <c r="SMG167" s="22"/>
      <c r="SMH167" s="3"/>
      <c r="SMI167" s="5"/>
      <c r="SMJ167" s="5"/>
      <c r="SMK167" s="8"/>
      <c r="SML167" s="10"/>
      <c r="SMM167" s="68"/>
      <c r="SMN167" s="20"/>
      <c r="SMO167" s="57"/>
      <c r="SMP167" s="21"/>
      <c r="SMQ167" s="22"/>
      <c r="SMR167" s="3"/>
      <c r="SMS167" s="5"/>
      <c r="SMT167" s="5"/>
      <c r="SMU167" s="8"/>
      <c r="SMV167" s="10"/>
      <c r="SMW167" s="68"/>
      <c r="SMX167" s="20"/>
      <c r="SMY167" s="57"/>
      <c r="SMZ167" s="21"/>
      <c r="SNA167" s="22"/>
      <c r="SNB167" s="3"/>
      <c r="SNC167" s="5"/>
      <c r="SND167" s="5"/>
      <c r="SNE167" s="8"/>
      <c r="SNF167" s="10"/>
      <c r="SNG167" s="68"/>
      <c r="SNH167" s="20"/>
      <c r="SNI167" s="57"/>
      <c r="SNJ167" s="21"/>
      <c r="SNK167" s="22"/>
      <c r="SNL167" s="3"/>
      <c r="SNM167" s="5"/>
      <c r="SNN167" s="5"/>
      <c r="SNO167" s="8"/>
      <c r="SNP167" s="10"/>
      <c r="SNQ167" s="68"/>
      <c r="SNR167" s="20"/>
      <c r="SNS167" s="57"/>
      <c r="SNT167" s="21"/>
      <c r="SNU167" s="22"/>
      <c r="SNV167" s="3"/>
      <c r="SNW167" s="5"/>
      <c r="SNX167" s="5"/>
      <c r="SNY167" s="8"/>
      <c r="SNZ167" s="10"/>
      <c r="SOA167" s="68"/>
      <c r="SOB167" s="20"/>
      <c r="SOC167" s="57"/>
      <c r="SOD167" s="21"/>
      <c r="SOE167" s="22"/>
      <c r="SOF167" s="3"/>
      <c r="SOG167" s="5"/>
      <c r="SOH167" s="5"/>
      <c r="SOI167" s="8"/>
      <c r="SOJ167" s="10"/>
      <c r="SOK167" s="68"/>
      <c r="SOL167" s="20"/>
      <c r="SOM167" s="57"/>
      <c r="SON167" s="21"/>
      <c r="SOO167" s="22"/>
      <c r="SOP167" s="3"/>
      <c r="SOQ167" s="5"/>
      <c r="SOR167" s="5"/>
      <c r="SOS167" s="8"/>
      <c r="SOT167" s="10"/>
      <c r="SOU167" s="68"/>
      <c r="SOV167" s="20"/>
      <c r="SOW167" s="57"/>
      <c r="SOX167" s="21"/>
      <c r="SOY167" s="22"/>
      <c r="SOZ167" s="3"/>
      <c r="SPA167" s="5"/>
      <c r="SPB167" s="5"/>
      <c r="SPC167" s="8"/>
      <c r="SPD167" s="10"/>
      <c r="SPE167" s="68"/>
      <c r="SPF167" s="20"/>
      <c r="SPG167" s="57"/>
      <c r="SPH167" s="21"/>
      <c r="SPI167" s="22"/>
      <c r="SPJ167" s="3"/>
      <c r="SPK167" s="5"/>
      <c r="SPL167" s="5"/>
      <c r="SPM167" s="8"/>
      <c r="SPN167" s="10"/>
      <c r="SPO167" s="68"/>
      <c r="SPP167" s="20"/>
      <c r="SPQ167" s="57"/>
      <c r="SPR167" s="21"/>
      <c r="SPS167" s="22"/>
      <c r="SPT167" s="3"/>
      <c r="SPU167" s="5"/>
      <c r="SPV167" s="5"/>
      <c r="SPW167" s="8"/>
      <c r="SPX167" s="10"/>
      <c r="SPY167" s="68"/>
      <c r="SPZ167" s="20"/>
      <c r="SQA167" s="57"/>
      <c r="SQB167" s="21"/>
      <c r="SQC167" s="22"/>
      <c r="SQD167" s="3"/>
      <c r="SQE167" s="5"/>
      <c r="SQF167" s="5"/>
      <c r="SQG167" s="8"/>
      <c r="SQH167" s="10"/>
      <c r="SQI167" s="68"/>
      <c r="SQJ167" s="20"/>
      <c r="SQK167" s="57"/>
      <c r="SQL167" s="21"/>
      <c r="SQM167" s="22"/>
      <c r="SQN167" s="3"/>
      <c r="SQO167" s="5"/>
      <c r="SQP167" s="5"/>
      <c r="SQQ167" s="8"/>
      <c r="SQR167" s="10"/>
      <c r="SQS167" s="68"/>
      <c r="SQT167" s="20"/>
      <c r="SQU167" s="57"/>
      <c r="SQV167" s="21"/>
      <c r="SQW167" s="22"/>
      <c r="SQX167" s="3"/>
      <c r="SQY167" s="5"/>
      <c r="SQZ167" s="5"/>
      <c r="SRA167" s="8"/>
      <c r="SRB167" s="10"/>
      <c r="SRC167" s="68"/>
      <c r="SRD167" s="20"/>
      <c r="SRE167" s="57"/>
      <c r="SRF167" s="21"/>
      <c r="SRG167" s="22"/>
      <c r="SRH167" s="3"/>
      <c r="SRI167" s="5"/>
      <c r="SRJ167" s="5"/>
      <c r="SRK167" s="8"/>
      <c r="SRL167" s="10"/>
      <c r="SRM167" s="68"/>
      <c r="SRN167" s="20"/>
      <c r="SRO167" s="57"/>
      <c r="SRP167" s="21"/>
      <c r="SRQ167" s="22"/>
      <c r="SRR167" s="3"/>
      <c r="SRS167" s="5"/>
      <c r="SRT167" s="5"/>
      <c r="SRU167" s="8"/>
      <c r="SRV167" s="10"/>
      <c r="SRW167" s="68"/>
      <c r="SRX167" s="20"/>
      <c r="SRY167" s="57"/>
      <c r="SRZ167" s="21"/>
      <c r="SSA167" s="22"/>
      <c r="SSB167" s="3"/>
      <c r="SSC167" s="5"/>
      <c r="SSD167" s="5"/>
      <c r="SSE167" s="8"/>
      <c r="SSF167" s="10"/>
      <c r="SSG167" s="68"/>
      <c r="SSH167" s="20"/>
      <c r="SSI167" s="57"/>
      <c r="SSJ167" s="21"/>
      <c r="SSK167" s="22"/>
      <c r="SSL167" s="3"/>
      <c r="SSM167" s="5"/>
      <c r="SSN167" s="5"/>
      <c r="SSO167" s="8"/>
      <c r="SSP167" s="10"/>
      <c r="SSQ167" s="68"/>
      <c r="SSR167" s="20"/>
      <c r="SSS167" s="57"/>
      <c r="SST167" s="21"/>
      <c r="SSU167" s="22"/>
      <c r="SSV167" s="3"/>
      <c r="SSW167" s="5"/>
      <c r="SSX167" s="5"/>
      <c r="SSY167" s="8"/>
      <c r="SSZ167" s="10"/>
      <c r="STA167" s="68"/>
      <c r="STB167" s="20"/>
      <c r="STC167" s="57"/>
      <c r="STD167" s="21"/>
      <c r="STE167" s="22"/>
      <c r="STF167" s="3"/>
      <c r="STG167" s="5"/>
      <c r="STH167" s="5"/>
      <c r="STI167" s="8"/>
      <c r="STJ167" s="10"/>
      <c r="STK167" s="68"/>
      <c r="STL167" s="20"/>
      <c r="STM167" s="57"/>
      <c r="STN167" s="21"/>
      <c r="STO167" s="22"/>
      <c r="STP167" s="3"/>
      <c r="STQ167" s="5"/>
      <c r="STR167" s="5"/>
      <c r="STS167" s="8"/>
      <c r="STT167" s="10"/>
      <c r="STU167" s="68"/>
      <c r="STV167" s="20"/>
      <c r="STW167" s="57"/>
      <c r="STX167" s="21"/>
      <c r="STY167" s="22"/>
      <c r="STZ167" s="3"/>
      <c r="SUA167" s="5"/>
      <c r="SUB167" s="5"/>
      <c r="SUC167" s="8"/>
      <c r="SUD167" s="10"/>
      <c r="SUE167" s="68"/>
      <c r="SUF167" s="20"/>
      <c r="SUG167" s="57"/>
      <c r="SUH167" s="21"/>
      <c r="SUI167" s="22"/>
      <c r="SUJ167" s="3"/>
      <c r="SUK167" s="5"/>
      <c r="SUL167" s="5"/>
      <c r="SUM167" s="8"/>
      <c r="SUN167" s="10"/>
      <c r="SUO167" s="68"/>
      <c r="SUP167" s="20"/>
      <c r="SUQ167" s="57"/>
      <c r="SUR167" s="21"/>
      <c r="SUS167" s="22"/>
      <c r="SUT167" s="3"/>
      <c r="SUU167" s="5"/>
      <c r="SUV167" s="5"/>
      <c r="SUW167" s="8"/>
      <c r="SUX167" s="10"/>
      <c r="SUY167" s="68"/>
      <c r="SUZ167" s="20"/>
      <c r="SVA167" s="57"/>
      <c r="SVB167" s="21"/>
      <c r="SVC167" s="22"/>
      <c r="SVD167" s="3"/>
      <c r="SVE167" s="5"/>
      <c r="SVF167" s="5"/>
      <c r="SVG167" s="8"/>
      <c r="SVH167" s="10"/>
      <c r="SVI167" s="68"/>
      <c r="SVJ167" s="20"/>
      <c r="SVK167" s="57"/>
      <c r="SVL167" s="21"/>
      <c r="SVM167" s="22"/>
      <c r="SVN167" s="3"/>
      <c r="SVO167" s="5"/>
      <c r="SVP167" s="5"/>
      <c r="SVQ167" s="8"/>
      <c r="SVR167" s="10"/>
      <c r="SVS167" s="68"/>
      <c r="SVT167" s="20"/>
      <c r="SVU167" s="57"/>
      <c r="SVV167" s="21"/>
      <c r="SVW167" s="22"/>
      <c r="SVX167" s="3"/>
      <c r="SVY167" s="5"/>
      <c r="SVZ167" s="5"/>
      <c r="SWA167" s="8"/>
      <c r="SWB167" s="10"/>
      <c r="SWC167" s="68"/>
      <c r="SWD167" s="20"/>
      <c r="SWE167" s="57"/>
      <c r="SWF167" s="21"/>
      <c r="SWG167" s="22"/>
      <c r="SWH167" s="3"/>
      <c r="SWI167" s="5"/>
      <c r="SWJ167" s="5"/>
      <c r="SWK167" s="8"/>
      <c r="SWL167" s="10"/>
      <c r="SWM167" s="68"/>
      <c r="SWN167" s="20"/>
      <c r="SWO167" s="57"/>
      <c r="SWP167" s="21"/>
      <c r="SWQ167" s="22"/>
      <c r="SWR167" s="3"/>
      <c r="SWS167" s="5"/>
      <c r="SWT167" s="5"/>
      <c r="SWU167" s="8"/>
      <c r="SWV167" s="10"/>
      <c r="SWW167" s="68"/>
      <c r="SWX167" s="20"/>
      <c r="SWY167" s="57"/>
      <c r="SWZ167" s="21"/>
      <c r="SXA167" s="22"/>
      <c r="SXB167" s="3"/>
      <c r="SXC167" s="5"/>
      <c r="SXD167" s="5"/>
      <c r="SXE167" s="8"/>
      <c r="SXF167" s="10"/>
      <c r="SXG167" s="68"/>
      <c r="SXH167" s="20"/>
      <c r="SXI167" s="57"/>
      <c r="SXJ167" s="21"/>
      <c r="SXK167" s="22"/>
      <c r="SXL167" s="3"/>
      <c r="SXM167" s="5"/>
      <c r="SXN167" s="5"/>
      <c r="SXO167" s="8"/>
      <c r="SXP167" s="10"/>
      <c r="SXQ167" s="68"/>
      <c r="SXR167" s="20"/>
      <c r="SXS167" s="57"/>
      <c r="SXT167" s="21"/>
      <c r="SXU167" s="22"/>
      <c r="SXV167" s="3"/>
      <c r="SXW167" s="5"/>
      <c r="SXX167" s="5"/>
      <c r="SXY167" s="8"/>
      <c r="SXZ167" s="10"/>
      <c r="SYA167" s="68"/>
      <c r="SYB167" s="20"/>
      <c r="SYC167" s="57"/>
      <c r="SYD167" s="21"/>
      <c r="SYE167" s="22"/>
      <c r="SYF167" s="3"/>
      <c r="SYG167" s="5"/>
      <c r="SYH167" s="5"/>
      <c r="SYI167" s="8"/>
      <c r="SYJ167" s="10"/>
      <c r="SYK167" s="68"/>
      <c r="SYL167" s="20"/>
      <c r="SYM167" s="57"/>
      <c r="SYN167" s="21"/>
      <c r="SYO167" s="22"/>
      <c r="SYP167" s="3"/>
      <c r="SYQ167" s="5"/>
      <c r="SYR167" s="5"/>
      <c r="SYS167" s="8"/>
      <c r="SYT167" s="10"/>
      <c r="SYU167" s="68"/>
      <c r="SYV167" s="20"/>
      <c r="SYW167" s="57"/>
      <c r="SYX167" s="21"/>
      <c r="SYY167" s="22"/>
      <c r="SYZ167" s="3"/>
      <c r="SZA167" s="5"/>
      <c r="SZB167" s="5"/>
      <c r="SZC167" s="8"/>
      <c r="SZD167" s="10"/>
      <c r="SZE167" s="68"/>
      <c r="SZF167" s="20"/>
      <c r="SZG167" s="57"/>
      <c r="SZH167" s="21"/>
      <c r="SZI167" s="22"/>
      <c r="SZJ167" s="3"/>
      <c r="SZK167" s="5"/>
      <c r="SZL167" s="5"/>
      <c r="SZM167" s="8"/>
      <c r="SZN167" s="10"/>
      <c r="SZO167" s="68"/>
      <c r="SZP167" s="20"/>
      <c r="SZQ167" s="57"/>
      <c r="SZR167" s="21"/>
      <c r="SZS167" s="22"/>
      <c r="SZT167" s="3"/>
      <c r="SZU167" s="5"/>
      <c r="SZV167" s="5"/>
      <c r="SZW167" s="8"/>
      <c r="SZX167" s="10"/>
      <c r="SZY167" s="68"/>
      <c r="SZZ167" s="20"/>
      <c r="TAA167" s="57"/>
      <c r="TAB167" s="21"/>
      <c r="TAC167" s="22"/>
      <c r="TAD167" s="3"/>
      <c r="TAE167" s="5"/>
      <c r="TAF167" s="5"/>
      <c r="TAG167" s="8"/>
      <c r="TAH167" s="10"/>
      <c r="TAI167" s="68"/>
      <c r="TAJ167" s="20"/>
      <c r="TAK167" s="57"/>
      <c r="TAL167" s="21"/>
      <c r="TAM167" s="22"/>
      <c r="TAN167" s="3"/>
      <c r="TAO167" s="5"/>
      <c r="TAP167" s="5"/>
      <c r="TAQ167" s="8"/>
      <c r="TAR167" s="10"/>
      <c r="TAS167" s="68"/>
      <c r="TAT167" s="20"/>
      <c r="TAU167" s="57"/>
      <c r="TAV167" s="21"/>
      <c r="TAW167" s="22"/>
      <c r="TAX167" s="3"/>
      <c r="TAY167" s="5"/>
      <c r="TAZ167" s="5"/>
      <c r="TBA167" s="8"/>
      <c r="TBB167" s="10"/>
      <c r="TBC167" s="68"/>
      <c r="TBD167" s="20"/>
      <c r="TBE167" s="57"/>
      <c r="TBF167" s="21"/>
      <c r="TBG167" s="22"/>
      <c r="TBH167" s="3"/>
      <c r="TBI167" s="5"/>
      <c r="TBJ167" s="5"/>
      <c r="TBK167" s="8"/>
      <c r="TBL167" s="10"/>
      <c r="TBM167" s="68"/>
      <c r="TBN167" s="20"/>
      <c r="TBO167" s="57"/>
      <c r="TBP167" s="21"/>
      <c r="TBQ167" s="22"/>
      <c r="TBR167" s="3"/>
      <c r="TBS167" s="5"/>
      <c r="TBT167" s="5"/>
      <c r="TBU167" s="8"/>
      <c r="TBV167" s="10"/>
      <c r="TBW167" s="68"/>
      <c r="TBX167" s="20"/>
      <c r="TBY167" s="57"/>
      <c r="TBZ167" s="21"/>
      <c r="TCA167" s="22"/>
      <c r="TCB167" s="3"/>
      <c r="TCC167" s="5"/>
      <c r="TCD167" s="5"/>
      <c r="TCE167" s="8"/>
      <c r="TCF167" s="10"/>
      <c r="TCG167" s="68"/>
      <c r="TCH167" s="20"/>
      <c r="TCI167" s="57"/>
      <c r="TCJ167" s="21"/>
      <c r="TCK167" s="22"/>
      <c r="TCL167" s="3"/>
      <c r="TCM167" s="5"/>
      <c r="TCN167" s="5"/>
      <c r="TCO167" s="8"/>
      <c r="TCP167" s="10"/>
      <c r="TCQ167" s="68"/>
      <c r="TCR167" s="20"/>
      <c r="TCS167" s="57"/>
      <c r="TCT167" s="21"/>
      <c r="TCU167" s="22"/>
      <c r="TCV167" s="3"/>
      <c r="TCW167" s="5"/>
      <c r="TCX167" s="5"/>
      <c r="TCY167" s="8"/>
      <c r="TCZ167" s="10"/>
      <c r="TDA167" s="68"/>
      <c r="TDB167" s="20"/>
      <c r="TDC167" s="57"/>
      <c r="TDD167" s="21"/>
      <c r="TDE167" s="22"/>
      <c r="TDF167" s="3"/>
      <c r="TDG167" s="5"/>
      <c r="TDH167" s="5"/>
      <c r="TDI167" s="8"/>
      <c r="TDJ167" s="10"/>
      <c r="TDK167" s="68"/>
      <c r="TDL167" s="20"/>
      <c r="TDM167" s="57"/>
      <c r="TDN167" s="21"/>
      <c r="TDO167" s="22"/>
      <c r="TDP167" s="3"/>
      <c r="TDQ167" s="5"/>
      <c r="TDR167" s="5"/>
      <c r="TDS167" s="8"/>
      <c r="TDT167" s="10"/>
      <c r="TDU167" s="68"/>
      <c r="TDV167" s="20"/>
      <c r="TDW167" s="57"/>
      <c r="TDX167" s="21"/>
      <c r="TDY167" s="22"/>
      <c r="TDZ167" s="3"/>
      <c r="TEA167" s="5"/>
      <c r="TEB167" s="5"/>
      <c r="TEC167" s="8"/>
      <c r="TED167" s="10"/>
      <c r="TEE167" s="68"/>
      <c r="TEF167" s="20"/>
      <c r="TEG167" s="57"/>
      <c r="TEH167" s="21"/>
      <c r="TEI167" s="22"/>
      <c r="TEJ167" s="3"/>
      <c r="TEK167" s="5"/>
      <c r="TEL167" s="5"/>
      <c r="TEM167" s="8"/>
      <c r="TEN167" s="10"/>
      <c r="TEO167" s="68"/>
      <c r="TEP167" s="20"/>
      <c r="TEQ167" s="57"/>
      <c r="TER167" s="21"/>
      <c r="TES167" s="22"/>
      <c r="TET167" s="3"/>
      <c r="TEU167" s="5"/>
      <c r="TEV167" s="5"/>
      <c r="TEW167" s="8"/>
      <c r="TEX167" s="10"/>
      <c r="TEY167" s="68"/>
      <c r="TEZ167" s="20"/>
      <c r="TFA167" s="57"/>
      <c r="TFB167" s="21"/>
      <c r="TFC167" s="22"/>
      <c r="TFD167" s="3"/>
      <c r="TFE167" s="5"/>
      <c r="TFF167" s="5"/>
      <c r="TFG167" s="8"/>
      <c r="TFH167" s="10"/>
      <c r="TFI167" s="68"/>
      <c r="TFJ167" s="20"/>
      <c r="TFK167" s="57"/>
      <c r="TFL167" s="21"/>
      <c r="TFM167" s="22"/>
      <c r="TFN167" s="3"/>
      <c r="TFO167" s="5"/>
      <c r="TFP167" s="5"/>
      <c r="TFQ167" s="8"/>
      <c r="TFR167" s="10"/>
      <c r="TFS167" s="68"/>
      <c r="TFT167" s="20"/>
      <c r="TFU167" s="57"/>
      <c r="TFV167" s="21"/>
      <c r="TFW167" s="22"/>
      <c r="TFX167" s="3"/>
      <c r="TFY167" s="5"/>
      <c r="TFZ167" s="5"/>
      <c r="TGA167" s="8"/>
      <c r="TGB167" s="10"/>
      <c r="TGC167" s="68"/>
      <c r="TGD167" s="20"/>
      <c r="TGE167" s="57"/>
      <c r="TGF167" s="21"/>
      <c r="TGG167" s="22"/>
      <c r="TGH167" s="3"/>
      <c r="TGI167" s="5"/>
      <c r="TGJ167" s="5"/>
      <c r="TGK167" s="8"/>
      <c r="TGL167" s="10"/>
      <c r="TGM167" s="68"/>
      <c r="TGN167" s="20"/>
      <c r="TGO167" s="57"/>
      <c r="TGP167" s="21"/>
      <c r="TGQ167" s="22"/>
      <c r="TGR167" s="3"/>
      <c r="TGS167" s="5"/>
      <c r="TGT167" s="5"/>
      <c r="TGU167" s="8"/>
      <c r="TGV167" s="10"/>
      <c r="TGW167" s="68"/>
      <c r="TGX167" s="20"/>
      <c r="TGY167" s="57"/>
      <c r="TGZ167" s="21"/>
      <c r="THA167" s="22"/>
      <c r="THB167" s="3"/>
      <c r="THC167" s="5"/>
      <c r="THD167" s="5"/>
      <c r="THE167" s="8"/>
      <c r="THF167" s="10"/>
      <c r="THG167" s="68"/>
      <c r="THH167" s="20"/>
      <c r="THI167" s="57"/>
      <c r="THJ167" s="21"/>
      <c r="THK167" s="22"/>
      <c r="THL167" s="3"/>
      <c r="THM167" s="5"/>
      <c r="THN167" s="5"/>
      <c r="THO167" s="8"/>
      <c r="THP167" s="10"/>
      <c r="THQ167" s="68"/>
      <c r="THR167" s="20"/>
      <c r="THS167" s="57"/>
      <c r="THT167" s="21"/>
      <c r="THU167" s="22"/>
      <c r="THV167" s="3"/>
      <c r="THW167" s="5"/>
      <c r="THX167" s="5"/>
      <c r="THY167" s="8"/>
      <c r="THZ167" s="10"/>
      <c r="TIA167" s="68"/>
      <c r="TIB167" s="20"/>
      <c r="TIC167" s="57"/>
      <c r="TID167" s="21"/>
      <c r="TIE167" s="22"/>
      <c r="TIF167" s="3"/>
      <c r="TIG167" s="5"/>
      <c r="TIH167" s="5"/>
      <c r="TII167" s="8"/>
      <c r="TIJ167" s="10"/>
      <c r="TIK167" s="68"/>
      <c r="TIL167" s="20"/>
      <c r="TIM167" s="57"/>
      <c r="TIN167" s="21"/>
      <c r="TIO167" s="22"/>
      <c r="TIP167" s="3"/>
      <c r="TIQ167" s="5"/>
      <c r="TIR167" s="5"/>
      <c r="TIS167" s="8"/>
      <c r="TIT167" s="10"/>
      <c r="TIU167" s="68"/>
      <c r="TIV167" s="20"/>
      <c r="TIW167" s="57"/>
      <c r="TIX167" s="21"/>
      <c r="TIY167" s="22"/>
      <c r="TIZ167" s="3"/>
      <c r="TJA167" s="5"/>
      <c r="TJB167" s="5"/>
      <c r="TJC167" s="8"/>
      <c r="TJD167" s="10"/>
      <c r="TJE167" s="68"/>
      <c r="TJF167" s="20"/>
      <c r="TJG167" s="57"/>
      <c r="TJH167" s="21"/>
      <c r="TJI167" s="22"/>
      <c r="TJJ167" s="3"/>
      <c r="TJK167" s="5"/>
      <c r="TJL167" s="5"/>
      <c r="TJM167" s="8"/>
      <c r="TJN167" s="10"/>
      <c r="TJO167" s="68"/>
      <c r="TJP167" s="20"/>
      <c r="TJQ167" s="57"/>
      <c r="TJR167" s="21"/>
      <c r="TJS167" s="22"/>
      <c r="TJT167" s="3"/>
      <c r="TJU167" s="5"/>
      <c r="TJV167" s="5"/>
      <c r="TJW167" s="8"/>
      <c r="TJX167" s="10"/>
      <c r="TJY167" s="68"/>
      <c r="TJZ167" s="20"/>
      <c r="TKA167" s="57"/>
      <c r="TKB167" s="21"/>
      <c r="TKC167" s="22"/>
      <c r="TKD167" s="3"/>
      <c r="TKE167" s="5"/>
      <c r="TKF167" s="5"/>
      <c r="TKG167" s="8"/>
      <c r="TKH167" s="10"/>
      <c r="TKI167" s="68"/>
      <c r="TKJ167" s="20"/>
      <c r="TKK167" s="57"/>
      <c r="TKL167" s="21"/>
      <c r="TKM167" s="22"/>
      <c r="TKN167" s="3"/>
      <c r="TKO167" s="5"/>
      <c r="TKP167" s="5"/>
      <c r="TKQ167" s="8"/>
      <c r="TKR167" s="10"/>
      <c r="TKS167" s="68"/>
      <c r="TKT167" s="20"/>
      <c r="TKU167" s="57"/>
      <c r="TKV167" s="21"/>
      <c r="TKW167" s="22"/>
      <c r="TKX167" s="3"/>
      <c r="TKY167" s="5"/>
      <c r="TKZ167" s="5"/>
      <c r="TLA167" s="8"/>
      <c r="TLB167" s="10"/>
      <c r="TLC167" s="68"/>
      <c r="TLD167" s="20"/>
      <c r="TLE167" s="57"/>
      <c r="TLF167" s="21"/>
      <c r="TLG167" s="22"/>
      <c r="TLH167" s="3"/>
      <c r="TLI167" s="5"/>
      <c r="TLJ167" s="5"/>
      <c r="TLK167" s="8"/>
      <c r="TLL167" s="10"/>
      <c r="TLM167" s="68"/>
      <c r="TLN167" s="20"/>
      <c r="TLO167" s="57"/>
      <c r="TLP167" s="21"/>
      <c r="TLQ167" s="22"/>
      <c r="TLR167" s="3"/>
      <c r="TLS167" s="5"/>
      <c r="TLT167" s="5"/>
      <c r="TLU167" s="8"/>
      <c r="TLV167" s="10"/>
      <c r="TLW167" s="68"/>
      <c r="TLX167" s="20"/>
      <c r="TLY167" s="57"/>
      <c r="TLZ167" s="21"/>
      <c r="TMA167" s="22"/>
      <c r="TMB167" s="3"/>
      <c r="TMC167" s="5"/>
      <c r="TMD167" s="5"/>
      <c r="TME167" s="8"/>
      <c r="TMF167" s="10"/>
      <c r="TMG167" s="68"/>
      <c r="TMH167" s="20"/>
      <c r="TMI167" s="57"/>
      <c r="TMJ167" s="21"/>
      <c r="TMK167" s="22"/>
      <c r="TML167" s="3"/>
      <c r="TMM167" s="5"/>
      <c r="TMN167" s="5"/>
      <c r="TMO167" s="8"/>
      <c r="TMP167" s="10"/>
      <c r="TMQ167" s="68"/>
      <c r="TMR167" s="20"/>
      <c r="TMS167" s="57"/>
      <c r="TMT167" s="21"/>
      <c r="TMU167" s="22"/>
      <c r="TMV167" s="3"/>
      <c r="TMW167" s="5"/>
      <c r="TMX167" s="5"/>
      <c r="TMY167" s="8"/>
      <c r="TMZ167" s="10"/>
      <c r="TNA167" s="68"/>
      <c r="TNB167" s="20"/>
      <c r="TNC167" s="57"/>
      <c r="TND167" s="21"/>
      <c r="TNE167" s="22"/>
      <c r="TNF167" s="3"/>
      <c r="TNG167" s="5"/>
      <c r="TNH167" s="5"/>
      <c r="TNI167" s="8"/>
      <c r="TNJ167" s="10"/>
      <c r="TNK167" s="68"/>
      <c r="TNL167" s="20"/>
      <c r="TNM167" s="57"/>
      <c r="TNN167" s="21"/>
      <c r="TNO167" s="22"/>
      <c r="TNP167" s="3"/>
      <c r="TNQ167" s="5"/>
      <c r="TNR167" s="5"/>
      <c r="TNS167" s="8"/>
      <c r="TNT167" s="10"/>
      <c r="TNU167" s="68"/>
      <c r="TNV167" s="20"/>
      <c r="TNW167" s="57"/>
      <c r="TNX167" s="21"/>
      <c r="TNY167" s="22"/>
      <c r="TNZ167" s="3"/>
      <c r="TOA167" s="5"/>
      <c r="TOB167" s="5"/>
      <c r="TOC167" s="8"/>
      <c r="TOD167" s="10"/>
      <c r="TOE167" s="68"/>
      <c r="TOF167" s="20"/>
      <c r="TOG167" s="57"/>
      <c r="TOH167" s="21"/>
      <c r="TOI167" s="22"/>
      <c r="TOJ167" s="3"/>
      <c r="TOK167" s="5"/>
      <c r="TOL167" s="5"/>
      <c r="TOM167" s="8"/>
      <c r="TON167" s="10"/>
      <c r="TOO167" s="68"/>
      <c r="TOP167" s="20"/>
      <c r="TOQ167" s="57"/>
      <c r="TOR167" s="21"/>
      <c r="TOS167" s="22"/>
      <c r="TOT167" s="3"/>
      <c r="TOU167" s="5"/>
      <c r="TOV167" s="5"/>
      <c r="TOW167" s="8"/>
      <c r="TOX167" s="10"/>
      <c r="TOY167" s="68"/>
      <c r="TOZ167" s="20"/>
      <c r="TPA167" s="57"/>
      <c r="TPB167" s="21"/>
      <c r="TPC167" s="22"/>
      <c r="TPD167" s="3"/>
      <c r="TPE167" s="5"/>
      <c r="TPF167" s="5"/>
      <c r="TPG167" s="8"/>
      <c r="TPH167" s="10"/>
      <c r="TPI167" s="68"/>
      <c r="TPJ167" s="20"/>
      <c r="TPK167" s="57"/>
      <c r="TPL167" s="21"/>
      <c r="TPM167" s="22"/>
      <c r="TPN167" s="3"/>
      <c r="TPO167" s="5"/>
      <c r="TPP167" s="5"/>
      <c r="TPQ167" s="8"/>
      <c r="TPR167" s="10"/>
      <c r="TPS167" s="68"/>
      <c r="TPT167" s="20"/>
      <c r="TPU167" s="57"/>
      <c r="TPV167" s="21"/>
      <c r="TPW167" s="22"/>
      <c r="TPX167" s="3"/>
      <c r="TPY167" s="5"/>
      <c r="TPZ167" s="5"/>
      <c r="TQA167" s="8"/>
      <c r="TQB167" s="10"/>
      <c r="TQC167" s="68"/>
      <c r="TQD167" s="20"/>
      <c r="TQE167" s="57"/>
      <c r="TQF167" s="21"/>
      <c r="TQG167" s="22"/>
      <c r="TQH167" s="3"/>
      <c r="TQI167" s="5"/>
      <c r="TQJ167" s="5"/>
      <c r="TQK167" s="8"/>
      <c r="TQL167" s="10"/>
      <c r="TQM167" s="68"/>
      <c r="TQN167" s="20"/>
      <c r="TQO167" s="57"/>
      <c r="TQP167" s="21"/>
      <c r="TQQ167" s="22"/>
      <c r="TQR167" s="3"/>
      <c r="TQS167" s="5"/>
      <c r="TQT167" s="5"/>
      <c r="TQU167" s="8"/>
      <c r="TQV167" s="10"/>
      <c r="TQW167" s="68"/>
      <c r="TQX167" s="20"/>
      <c r="TQY167" s="57"/>
      <c r="TQZ167" s="21"/>
      <c r="TRA167" s="22"/>
      <c r="TRB167" s="3"/>
      <c r="TRC167" s="5"/>
      <c r="TRD167" s="5"/>
      <c r="TRE167" s="8"/>
      <c r="TRF167" s="10"/>
      <c r="TRG167" s="68"/>
      <c r="TRH167" s="20"/>
      <c r="TRI167" s="57"/>
      <c r="TRJ167" s="21"/>
      <c r="TRK167" s="22"/>
      <c r="TRL167" s="3"/>
      <c r="TRM167" s="5"/>
      <c r="TRN167" s="5"/>
      <c r="TRO167" s="8"/>
      <c r="TRP167" s="10"/>
      <c r="TRQ167" s="68"/>
      <c r="TRR167" s="20"/>
      <c r="TRS167" s="57"/>
      <c r="TRT167" s="21"/>
      <c r="TRU167" s="22"/>
      <c r="TRV167" s="3"/>
      <c r="TRW167" s="5"/>
      <c r="TRX167" s="5"/>
      <c r="TRY167" s="8"/>
      <c r="TRZ167" s="10"/>
      <c r="TSA167" s="68"/>
      <c r="TSB167" s="20"/>
      <c r="TSC167" s="57"/>
      <c r="TSD167" s="21"/>
      <c r="TSE167" s="22"/>
      <c r="TSF167" s="3"/>
      <c r="TSG167" s="5"/>
      <c r="TSH167" s="5"/>
      <c r="TSI167" s="8"/>
      <c r="TSJ167" s="10"/>
      <c r="TSK167" s="68"/>
      <c r="TSL167" s="20"/>
      <c r="TSM167" s="57"/>
      <c r="TSN167" s="21"/>
      <c r="TSO167" s="22"/>
      <c r="TSP167" s="3"/>
      <c r="TSQ167" s="5"/>
      <c r="TSR167" s="5"/>
      <c r="TSS167" s="8"/>
      <c r="TST167" s="10"/>
      <c r="TSU167" s="68"/>
      <c r="TSV167" s="20"/>
      <c r="TSW167" s="57"/>
      <c r="TSX167" s="21"/>
      <c r="TSY167" s="22"/>
      <c r="TSZ167" s="3"/>
      <c r="TTA167" s="5"/>
      <c r="TTB167" s="5"/>
      <c r="TTC167" s="8"/>
      <c r="TTD167" s="10"/>
      <c r="TTE167" s="68"/>
      <c r="TTF167" s="20"/>
      <c r="TTG167" s="57"/>
      <c r="TTH167" s="21"/>
      <c r="TTI167" s="22"/>
      <c r="TTJ167" s="3"/>
      <c r="TTK167" s="5"/>
      <c r="TTL167" s="5"/>
      <c r="TTM167" s="8"/>
      <c r="TTN167" s="10"/>
      <c r="TTO167" s="68"/>
      <c r="TTP167" s="20"/>
      <c r="TTQ167" s="57"/>
      <c r="TTR167" s="21"/>
      <c r="TTS167" s="22"/>
      <c r="TTT167" s="3"/>
      <c r="TTU167" s="5"/>
      <c r="TTV167" s="5"/>
      <c r="TTW167" s="8"/>
      <c r="TTX167" s="10"/>
      <c r="TTY167" s="68"/>
      <c r="TTZ167" s="20"/>
      <c r="TUA167" s="57"/>
      <c r="TUB167" s="21"/>
      <c r="TUC167" s="22"/>
      <c r="TUD167" s="3"/>
      <c r="TUE167" s="5"/>
      <c r="TUF167" s="5"/>
      <c r="TUG167" s="8"/>
      <c r="TUH167" s="10"/>
      <c r="TUI167" s="68"/>
      <c r="TUJ167" s="20"/>
      <c r="TUK167" s="57"/>
      <c r="TUL167" s="21"/>
      <c r="TUM167" s="22"/>
      <c r="TUN167" s="3"/>
      <c r="TUO167" s="5"/>
      <c r="TUP167" s="5"/>
      <c r="TUQ167" s="8"/>
      <c r="TUR167" s="10"/>
      <c r="TUS167" s="68"/>
      <c r="TUT167" s="20"/>
      <c r="TUU167" s="57"/>
      <c r="TUV167" s="21"/>
      <c r="TUW167" s="22"/>
      <c r="TUX167" s="3"/>
      <c r="TUY167" s="5"/>
      <c r="TUZ167" s="5"/>
      <c r="TVA167" s="8"/>
      <c r="TVB167" s="10"/>
      <c r="TVC167" s="68"/>
      <c r="TVD167" s="20"/>
      <c r="TVE167" s="57"/>
      <c r="TVF167" s="21"/>
      <c r="TVG167" s="22"/>
      <c r="TVH167" s="3"/>
      <c r="TVI167" s="5"/>
      <c r="TVJ167" s="5"/>
      <c r="TVK167" s="8"/>
      <c r="TVL167" s="10"/>
      <c r="TVM167" s="68"/>
      <c r="TVN167" s="20"/>
      <c r="TVO167" s="57"/>
      <c r="TVP167" s="21"/>
      <c r="TVQ167" s="22"/>
      <c r="TVR167" s="3"/>
      <c r="TVS167" s="5"/>
      <c r="TVT167" s="5"/>
      <c r="TVU167" s="8"/>
      <c r="TVV167" s="10"/>
      <c r="TVW167" s="68"/>
      <c r="TVX167" s="20"/>
      <c r="TVY167" s="57"/>
      <c r="TVZ167" s="21"/>
      <c r="TWA167" s="22"/>
      <c r="TWB167" s="3"/>
      <c r="TWC167" s="5"/>
      <c r="TWD167" s="5"/>
      <c r="TWE167" s="8"/>
      <c r="TWF167" s="10"/>
      <c r="TWG167" s="68"/>
      <c r="TWH167" s="20"/>
      <c r="TWI167" s="57"/>
      <c r="TWJ167" s="21"/>
      <c r="TWK167" s="22"/>
      <c r="TWL167" s="3"/>
      <c r="TWM167" s="5"/>
      <c r="TWN167" s="5"/>
      <c r="TWO167" s="8"/>
      <c r="TWP167" s="10"/>
      <c r="TWQ167" s="68"/>
      <c r="TWR167" s="20"/>
      <c r="TWS167" s="57"/>
      <c r="TWT167" s="21"/>
      <c r="TWU167" s="22"/>
      <c r="TWV167" s="3"/>
      <c r="TWW167" s="5"/>
      <c r="TWX167" s="5"/>
      <c r="TWY167" s="8"/>
      <c r="TWZ167" s="10"/>
      <c r="TXA167" s="68"/>
      <c r="TXB167" s="20"/>
      <c r="TXC167" s="57"/>
      <c r="TXD167" s="21"/>
      <c r="TXE167" s="22"/>
      <c r="TXF167" s="3"/>
      <c r="TXG167" s="5"/>
      <c r="TXH167" s="5"/>
      <c r="TXI167" s="8"/>
      <c r="TXJ167" s="10"/>
      <c r="TXK167" s="68"/>
      <c r="TXL167" s="20"/>
      <c r="TXM167" s="57"/>
      <c r="TXN167" s="21"/>
      <c r="TXO167" s="22"/>
      <c r="TXP167" s="3"/>
      <c r="TXQ167" s="5"/>
      <c r="TXR167" s="5"/>
      <c r="TXS167" s="8"/>
      <c r="TXT167" s="10"/>
      <c r="TXU167" s="68"/>
      <c r="TXV167" s="20"/>
      <c r="TXW167" s="57"/>
      <c r="TXX167" s="21"/>
      <c r="TXY167" s="22"/>
      <c r="TXZ167" s="3"/>
      <c r="TYA167" s="5"/>
      <c r="TYB167" s="5"/>
      <c r="TYC167" s="8"/>
      <c r="TYD167" s="10"/>
      <c r="TYE167" s="68"/>
      <c r="TYF167" s="20"/>
      <c r="TYG167" s="57"/>
      <c r="TYH167" s="21"/>
      <c r="TYI167" s="22"/>
      <c r="TYJ167" s="3"/>
      <c r="TYK167" s="5"/>
      <c r="TYL167" s="5"/>
      <c r="TYM167" s="8"/>
      <c r="TYN167" s="10"/>
      <c r="TYO167" s="68"/>
      <c r="TYP167" s="20"/>
      <c r="TYQ167" s="57"/>
      <c r="TYR167" s="21"/>
      <c r="TYS167" s="22"/>
      <c r="TYT167" s="3"/>
      <c r="TYU167" s="5"/>
      <c r="TYV167" s="5"/>
      <c r="TYW167" s="8"/>
      <c r="TYX167" s="10"/>
      <c r="TYY167" s="68"/>
      <c r="TYZ167" s="20"/>
      <c r="TZA167" s="57"/>
      <c r="TZB167" s="21"/>
      <c r="TZC167" s="22"/>
      <c r="TZD167" s="3"/>
      <c r="TZE167" s="5"/>
      <c r="TZF167" s="5"/>
      <c r="TZG167" s="8"/>
      <c r="TZH167" s="10"/>
      <c r="TZI167" s="68"/>
      <c r="TZJ167" s="20"/>
      <c r="TZK167" s="57"/>
      <c r="TZL167" s="21"/>
      <c r="TZM167" s="22"/>
      <c r="TZN167" s="3"/>
      <c r="TZO167" s="5"/>
      <c r="TZP167" s="5"/>
      <c r="TZQ167" s="8"/>
      <c r="TZR167" s="10"/>
      <c r="TZS167" s="68"/>
      <c r="TZT167" s="20"/>
      <c r="TZU167" s="57"/>
      <c r="TZV167" s="21"/>
      <c r="TZW167" s="22"/>
      <c r="TZX167" s="3"/>
      <c r="TZY167" s="5"/>
      <c r="TZZ167" s="5"/>
      <c r="UAA167" s="8"/>
      <c r="UAB167" s="10"/>
      <c r="UAC167" s="68"/>
      <c r="UAD167" s="20"/>
      <c r="UAE167" s="57"/>
      <c r="UAF167" s="21"/>
      <c r="UAG167" s="22"/>
      <c r="UAH167" s="3"/>
      <c r="UAI167" s="5"/>
      <c r="UAJ167" s="5"/>
      <c r="UAK167" s="8"/>
      <c r="UAL167" s="10"/>
      <c r="UAM167" s="68"/>
      <c r="UAN167" s="20"/>
      <c r="UAO167" s="57"/>
      <c r="UAP167" s="21"/>
      <c r="UAQ167" s="22"/>
      <c r="UAR167" s="3"/>
      <c r="UAS167" s="5"/>
      <c r="UAT167" s="5"/>
      <c r="UAU167" s="8"/>
      <c r="UAV167" s="10"/>
      <c r="UAW167" s="68"/>
      <c r="UAX167" s="20"/>
      <c r="UAY167" s="57"/>
      <c r="UAZ167" s="21"/>
      <c r="UBA167" s="22"/>
      <c r="UBB167" s="3"/>
      <c r="UBC167" s="5"/>
      <c r="UBD167" s="5"/>
      <c r="UBE167" s="8"/>
      <c r="UBF167" s="10"/>
      <c r="UBG167" s="68"/>
      <c r="UBH167" s="20"/>
      <c r="UBI167" s="57"/>
      <c r="UBJ167" s="21"/>
      <c r="UBK167" s="22"/>
      <c r="UBL167" s="3"/>
      <c r="UBM167" s="5"/>
      <c r="UBN167" s="5"/>
      <c r="UBO167" s="8"/>
      <c r="UBP167" s="10"/>
      <c r="UBQ167" s="68"/>
      <c r="UBR167" s="20"/>
      <c r="UBS167" s="57"/>
      <c r="UBT167" s="21"/>
      <c r="UBU167" s="22"/>
      <c r="UBV167" s="3"/>
      <c r="UBW167" s="5"/>
      <c r="UBX167" s="5"/>
      <c r="UBY167" s="8"/>
      <c r="UBZ167" s="10"/>
      <c r="UCA167" s="68"/>
      <c r="UCB167" s="20"/>
      <c r="UCC167" s="57"/>
      <c r="UCD167" s="21"/>
      <c r="UCE167" s="22"/>
      <c r="UCF167" s="3"/>
      <c r="UCG167" s="5"/>
      <c r="UCH167" s="5"/>
      <c r="UCI167" s="8"/>
      <c r="UCJ167" s="10"/>
      <c r="UCK167" s="68"/>
      <c r="UCL167" s="20"/>
      <c r="UCM167" s="57"/>
      <c r="UCN167" s="21"/>
      <c r="UCO167" s="22"/>
      <c r="UCP167" s="3"/>
      <c r="UCQ167" s="5"/>
      <c r="UCR167" s="5"/>
      <c r="UCS167" s="8"/>
      <c r="UCT167" s="10"/>
      <c r="UCU167" s="68"/>
      <c r="UCV167" s="20"/>
      <c r="UCW167" s="57"/>
      <c r="UCX167" s="21"/>
      <c r="UCY167" s="22"/>
      <c r="UCZ167" s="3"/>
      <c r="UDA167" s="5"/>
      <c r="UDB167" s="5"/>
      <c r="UDC167" s="8"/>
      <c r="UDD167" s="10"/>
      <c r="UDE167" s="68"/>
      <c r="UDF167" s="20"/>
      <c r="UDG167" s="57"/>
      <c r="UDH167" s="21"/>
      <c r="UDI167" s="22"/>
      <c r="UDJ167" s="3"/>
      <c r="UDK167" s="5"/>
      <c r="UDL167" s="5"/>
      <c r="UDM167" s="8"/>
      <c r="UDN167" s="10"/>
      <c r="UDO167" s="68"/>
      <c r="UDP167" s="20"/>
      <c r="UDQ167" s="57"/>
      <c r="UDR167" s="21"/>
      <c r="UDS167" s="22"/>
      <c r="UDT167" s="3"/>
      <c r="UDU167" s="5"/>
      <c r="UDV167" s="5"/>
      <c r="UDW167" s="8"/>
      <c r="UDX167" s="10"/>
      <c r="UDY167" s="68"/>
      <c r="UDZ167" s="20"/>
      <c r="UEA167" s="57"/>
      <c r="UEB167" s="21"/>
      <c r="UEC167" s="22"/>
      <c r="UED167" s="3"/>
      <c r="UEE167" s="5"/>
      <c r="UEF167" s="5"/>
      <c r="UEG167" s="8"/>
      <c r="UEH167" s="10"/>
      <c r="UEI167" s="68"/>
      <c r="UEJ167" s="20"/>
      <c r="UEK167" s="57"/>
      <c r="UEL167" s="21"/>
      <c r="UEM167" s="22"/>
      <c r="UEN167" s="3"/>
      <c r="UEO167" s="5"/>
      <c r="UEP167" s="5"/>
      <c r="UEQ167" s="8"/>
      <c r="UER167" s="10"/>
      <c r="UES167" s="68"/>
      <c r="UET167" s="20"/>
      <c r="UEU167" s="57"/>
      <c r="UEV167" s="21"/>
      <c r="UEW167" s="22"/>
      <c r="UEX167" s="3"/>
      <c r="UEY167" s="5"/>
      <c r="UEZ167" s="5"/>
      <c r="UFA167" s="8"/>
      <c r="UFB167" s="10"/>
      <c r="UFC167" s="68"/>
      <c r="UFD167" s="20"/>
      <c r="UFE167" s="57"/>
      <c r="UFF167" s="21"/>
      <c r="UFG167" s="22"/>
      <c r="UFH167" s="3"/>
      <c r="UFI167" s="5"/>
      <c r="UFJ167" s="5"/>
      <c r="UFK167" s="8"/>
      <c r="UFL167" s="10"/>
      <c r="UFM167" s="68"/>
      <c r="UFN167" s="20"/>
      <c r="UFO167" s="57"/>
      <c r="UFP167" s="21"/>
      <c r="UFQ167" s="22"/>
      <c r="UFR167" s="3"/>
      <c r="UFS167" s="5"/>
      <c r="UFT167" s="5"/>
      <c r="UFU167" s="8"/>
      <c r="UFV167" s="10"/>
      <c r="UFW167" s="68"/>
      <c r="UFX167" s="20"/>
      <c r="UFY167" s="57"/>
      <c r="UFZ167" s="21"/>
      <c r="UGA167" s="22"/>
      <c r="UGB167" s="3"/>
      <c r="UGC167" s="5"/>
      <c r="UGD167" s="5"/>
      <c r="UGE167" s="8"/>
      <c r="UGF167" s="10"/>
      <c r="UGG167" s="68"/>
      <c r="UGH167" s="20"/>
      <c r="UGI167" s="57"/>
      <c r="UGJ167" s="21"/>
      <c r="UGK167" s="22"/>
      <c r="UGL167" s="3"/>
      <c r="UGM167" s="5"/>
      <c r="UGN167" s="5"/>
      <c r="UGO167" s="8"/>
      <c r="UGP167" s="10"/>
      <c r="UGQ167" s="68"/>
      <c r="UGR167" s="20"/>
      <c r="UGS167" s="57"/>
      <c r="UGT167" s="21"/>
      <c r="UGU167" s="22"/>
      <c r="UGV167" s="3"/>
      <c r="UGW167" s="5"/>
      <c r="UGX167" s="5"/>
      <c r="UGY167" s="8"/>
      <c r="UGZ167" s="10"/>
      <c r="UHA167" s="68"/>
      <c r="UHB167" s="20"/>
      <c r="UHC167" s="57"/>
      <c r="UHD167" s="21"/>
      <c r="UHE167" s="22"/>
      <c r="UHF167" s="3"/>
      <c r="UHG167" s="5"/>
      <c r="UHH167" s="5"/>
      <c r="UHI167" s="8"/>
      <c r="UHJ167" s="10"/>
      <c r="UHK167" s="68"/>
      <c r="UHL167" s="20"/>
      <c r="UHM167" s="57"/>
      <c r="UHN167" s="21"/>
      <c r="UHO167" s="22"/>
      <c r="UHP167" s="3"/>
      <c r="UHQ167" s="5"/>
      <c r="UHR167" s="5"/>
      <c r="UHS167" s="8"/>
      <c r="UHT167" s="10"/>
      <c r="UHU167" s="68"/>
      <c r="UHV167" s="20"/>
      <c r="UHW167" s="57"/>
      <c r="UHX167" s="21"/>
      <c r="UHY167" s="22"/>
      <c r="UHZ167" s="3"/>
      <c r="UIA167" s="5"/>
      <c r="UIB167" s="5"/>
      <c r="UIC167" s="8"/>
      <c r="UID167" s="10"/>
      <c r="UIE167" s="68"/>
      <c r="UIF167" s="20"/>
      <c r="UIG167" s="57"/>
      <c r="UIH167" s="21"/>
      <c r="UII167" s="22"/>
      <c r="UIJ167" s="3"/>
      <c r="UIK167" s="5"/>
      <c r="UIL167" s="5"/>
      <c r="UIM167" s="8"/>
      <c r="UIN167" s="10"/>
      <c r="UIO167" s="68"/>
      <c r="UIP167" s="20"/>
      <c r="UIQ167" s="57"/>
      <c r="UIR167" s="21"/>
      <c r="UIS167" s="22"/>
      <c r="UIT167" s="3"/>
      <c r="UIU167" s="5"/>
      <c r="UIV167" s="5"/>
      <c r="UIW167" s="8"/>
      <c r="UIX167" s="10"/>
      <c r="UIY167" s="68"/>
      <c r="UIZ167" s="20"/>
      <c r="UJA167" s="57"/>
      <c r="UJB167" s="21"/>
      <c r="UJC167" s="22"/>
      <c r="UJD167" s="3"/>
      <c r="UJE167" s="5"/>
      <c r="UJF167" s="5"/>
      <c r="UJG167" s="8"/>
      <c r="UJH167" s="10"/>
      <c r="UJI167" s="68"/>
      <c r="UJJ167" s="20"/>
      <c r="UJK167" s="57"/>
      <c r="UJL167" s="21"/>
      <c r="UJM167" s="22"/>
      <c r="UJN167" s="3"/>
      <c r="UJO167" s="5"/>
      <c r="UJP167" s="5"/>
      <c r="UJQ167" s="8"/>
      <c r="UJR167" s="10"/>
      <c r="UJS167" s="68"/>
      <c r="UJT167" s="20"/>
      <c r="UJU167" s="57"/>
      <c r="UJV167" s="21"/>
      <c r="UJW167" s="22"/>
      <c r="UJX167" s="3"/>
      <c r="UJY167" s="5"/>
      <c r="UJZ167" s="5"/>
      <c r="UKA167" s="8"/>
      <c r="UKB167" s="10"/>
      <c r="UKC167" s="68"/>
      <c r="UKD167" s="20"/>
      <c r="UKE167" s="57"/>
      <c r="UKF167" s="21"/>
      <c r="UKG167" s="22"/>
      <c r="UKH167" s="3"/>
      <c r="UKI167" s="5"/>
      <c r="UKJ167" s="5"/>
      <c r="UKK167" s="8"/>
      <c r="UKL167" s="10"/>
      <c r="UKM167" s="68"/>
      <c r="UKN167" s="20"/>
      <c r="UKO167" s="57"/>
      <c r="UKP167" s="21"/>
      <c r="UKQ167" s="22"/>
      <c r="UKR167" s="3"/>
      <c r="UKS167" s="5"/>
      <c r="UKT167" s="5"/>
      <c r="UKU167" s="8"/>
      <c r="UKV167" s="10"/>
      <c r="UKW167" s="68"/>
      <c r="UKX167" s="20"/>
      <c r="UKY167" s="57"/>
      <c r="UKZ167" s="21"/>
      <c r="ULA167" s="22"/>
      <c r="ULB167" s="3"/>
      <c r="ULC167" s="5"/>
      <c r="ULD167" s="5"/>
      <c r="ULE167" s="8"/>
      <c r="ULF167" s="10"/>
      <c r="ULG167" s="68"/>
      <c r="ULH167" s="20"/>
      <c r="ULI167" s="57"/>
      <c r="ULJ167" s="21"/>
      <c r="ULK167" s="22"/>
      <c r="ULL167" s="3"/>
      <c r="ULM167" s="5"/>
      <c r="ULN167" s="5"/>
      <c r="ULO167" s="8"/>
      <c r="ULP167" s="10"/>
      <c r="ULQ167" s="68"/>
      <c r="ULR167" s="20"/>
      <c r="ULS167" s="57"/>
      <c r="ULT167" s="21"/>
      <c r="ULU167" s="22"/>
      <c r="ULV167" s="3"/>
      <c r="ULW167" s="5"/>
      <c r="ULX167" s="5"/>
      <c r="ULY167" s="8"/>
      <c r="ULZ167" s="10"/>
      <c r="UMA167" s="68"/>
      <c r="UMB167" s="20"/>
      <c r="UMC167" s="57"/>
      <c r="UMD167" s="21"/>
      <c r="UME167" s="22"/>
      <c r="UMF167" s="3"/>
      <c r="UMG167" s="5"/>
      <c r="UMH167" s="5"/>
      <c r="UMI167" s="8"/>
      <c r="UMJ167" s="10"/>
      <c r="UMK167" s="68"/>
      <c r="UML167" s="20"/>
      <c r="UMM167" s="57"/>
      <c r="UMN167" s="21"/>
      <c r="UMO167" s="22"/>
      <c r="UMP167" s="3"/>
      <c r="UMQ167" s="5"/>
      <c r="UMR167" s="5"/>
      <c r="UMS167" s="8"/>
      <c r="UMT167" s="10"/>
      <c r="UMU167" s="68"/>
      <c r="UMV167" s="20"/>
      <c r="UMW167" s="57"/>
      <c r="UMX167" s="21"/>
      <c r="UMY167" s="22"/>
      <c r="UMZ167" s="3"/>
      <c r="UNA167" s="5"/>
      <c r="UNB167" s="5"/>
      <c r="UNC167" s="8"/>
      <c r="UND167" s="10"/>
      <c r="UNE167" s="68"/>
      <c r="UNF167" s="20"/>
      <c r="UNG167" s="57"/>
      <c r="UNH167" s="21"/>
      <c r="UNI167" s="22"/>
      <c r="UNJ167" s="3"/>
      <c r="UNK167" s="5"/>
      <c r="UNL167" s="5"/>
      <c r="UNM167" s="8"/>
      <c r="UNN167" s="10"/>
      <c r="UNO167" s="68"/>
      <c r="UNP167" s="20"/>
      <c r="UNQ167" s="57"/>
      <c r="UNR167" s="21"/>
      <c r="UNS167" s="22"/>
      <c r="UNT167" s="3"/>
      <c r="UNU167" s="5"/>
      <c r="UNV167" s="5"/>
      <c r="UNW167" s="8"/>
      <c r="UNX167" s="10"/>
      <c r="UNY167" s="68"/>
      <c r="UNZ167" s="20"/>
      <c r="UOA167" s="57"/>
      <c r="UOB167" s="21"/>
      <c r="UOC167" s="22"/>
      <c r="UOD167" s="3"/>
      <c r="UOE167" s="5"/>
      <c r="UOF167" s="5"/>
      <c r="UOG167" s="8"/>
      <c r="UOH167" s="10"/>
      <c r="UOI167" s="68"/>
      <c r="UOJ167" s="20"/>
      <c r="UOK167" s="57"/>
      <c r="UOL167" s="21"/>
      <c r="UOM167" s="22"/>
      <c r="UON167" s="3"/>
      <c r="UOO167" s="5"/>
      <c r="UOP167" s="5"/>
      <c r="UOQ167" s="8"/>
      <c r="UOR167" s="10"/>
      <c r="UOS167" s="68"/>
      <c r="UOT167" s="20"/>
      <c r="UOU167" s="57"/>
      <c r="UOV167" s="21"/>
      <c r="UOW167" s="22"/>
      <c r="UOX167" s="3"/>
      <c r="UOY167" s="5"/>
      <c r="UOZ167" s="5"/>
      <c r="UPA167" s="8"/>
      <c r="UPB167" s="10"/>
      <c r="UPC167" s="68"/>
      <c r="UPD167" s="20"/>
      <c r="UPE167" s="57"/>
      <c r="UPF167" s="21"/>
      <c r="UPG167" s="22"/>
      <c r="UPH167" s="3"/>
      <c r="UPI167" s="5"/>
      <c r="UPJ167" s="5"/>
      <c r="UPK167" s="8"/>
      <c r="UPL167" s="10"/>
      <c r="UPM167" s="68"/>
      <c r="UPN167" s="20"/>
      <c r="UPO167" s="57"/>
      <c r="UPP167" s="21"/>
      <c r="UPQ167" s="22"/>
      <c r="UPR167" s="3"/>
      <c r="UPS167" s="5"/>
      <c r="UPT167" s="5"/>
      <c r="UPU167" s="8"/>
      <c r="UPV167" s="10"/>
      <c r="UPW167" s="68"/>
      <c r="UPX167" s="20"/>
      <c r="UPY167" s="57"/>
      <c r="UPZ167" s="21"/>
      <c r="UQA167" s="22"/>
      <c r="UQB167" s="3"/>
      <c r="UQC167" s="5"/>
      <c r="UQD167" s="5"/>
      <c r="UQE167" s="8"/>
      <c r="UQF167" s="10"/>
      <c r="UQG167" s="68"/>
      <c r="UQH167" s="20"/>
      <c r="UQI167" s="57"/>
      <c r="UQJ167" s="21"/>
      <c r="UQK167" s="22"/>
      <c r="UQL167" s="3"/>
      <c r="UQM167" s="5"/>
      <c r="UQN167" s="5"/>
      <c r="UQO167" s="8"/>
      <c r="UQP167" s="10"/>
      <c r="UQQ167" s="68"/>
      <c r="UQR167" s="20"/>
      <c r="UQS167" s="57"/>
      <c r="UQT167" s="21"/>
      <c r="UQU167" s="22"/>
      <c r="UQV167" s="3"/>
      <c r="UQW167" s="5"/>
      <c r="UQX167" s="5"/>
      <c r="UQY167" s="8"/>
      <c r="UQZ167" s="10"/>
      <c r="URA167" s="68"/>
      <c r="URB167" s="20"/>
      <c r="URC167" s="57"/>
      <c r="URD167" s="21"/>
      <c r="URE167" s="22"/>
      <c r="URF167" s="3"/>
      <c r="URG167" s="5"/>
      <c r="URH167" s="5"/>
      <c r="URI167" s="8"/>
      <c r="URJ167" s="10"/>
      <c r="URK167" s="68"/>
      <c r="URL167" s="20"/>
      <c r="URM167" s="57"/>
      <c r="URN167" s="21"/>
      <c r="URO167" s="22"/>
      <c r="URP167" s="3"/>
      <c r="URQ167" s="5"/>
      <c r="URR167" s="5"/>
      <c r="URS167" s="8"/>
      <c r="URT167" s="10"/>
      <c r="URU167" s="68"/>
      <c r="URV167" s="20"/>
      <c r="URW167" s="57"/>
      <c r="URX167" s="21"/>
      <c r="URY167" s="22"/>
      <c r="URZ167" s="3"/>
      <c r="USA167" s="5"/>
      <c r="USB167" s="5"/>
      <c r="USC167" s="8"/>
      <c r="USD167" s="10"/>
      <c r="USE167" s="68"/>
      <c r="USF167" s="20"/>
      <c r="USG167" s="57"/>
      <c r="USH167" s="21"/>
      <c r="USI167" s="22"/>
      <c r="USJ167" s="3"/>
      <c r="USK167" s="5"/>
      <c r="USL167" s="5"/>
      <c r="USM167" s="8"/>
      <c r="USN167" s="10"/>
      <c r="USO167" s="68"/>
      <c r="USP167" s="20"/>
      <c r="USQ167" s="57"/>
      <c r="USR167" s="21"/>
      <c r="USS167" s="22"/>
      <c r="UST167" s="3"/>
      <c r="USU167" s="5"/>
      <c r="USV167" s="5"/>
      <c r="USW167" s="8"/>
      <c r="USX167" s="10"/>
      <c r="USY167" s="68"/>
      <c r="USZ167" s="20"/>
      <c r="UTA167" s="57"/>
      <c r="UTB167" s="21"/>
      <c r="UTC167" s="22"/>
      <c r="UTD167" s="3"/>
      <c r="UTE167" s="5"/>
      <c r="UTF167" s="5"/>
      <c r="UTG167" s="8"/>
      <c r="UTH167" s="10"/>
      <c r="UTI167" s="68"/>
      <c r="UTJ167" s="20"/>
      <c r="UTK167" s="57"/>
      <c r="UTL167" s="21"/>
      <c r="UTM167" s="22"/>
      <c r="UTN167" s="3"/>
      <c r="UTO167" s="5"/>
      <c r="UTP167" s="5"/>
      <c r="UTQ167" s="8"/>
      <c r="UTR167" s="10"/>
      <c r="UTS167" s="68"/>
      <c r="UTT167" s="20"/>
      <c r="UTU167" s="57"/>
      <c r="UTV167" s="21"/>
      <c r="UTW167" s="22"/>
      <c r="UTX167" s="3"/>
      <c r="UTY167" s="5"/>
      <c r="UTZ167" s="5"/>
      <c r="UUA167" s="8"/>
      <c r="UUB167" s="10"/>
      <c r="UUC167" s="68"/>
      <c r="UUD167" s="20"/>
      <c r="UUE167" s="57"/>
      <c r="UUF167" s="21"/>
      <c r="UUG167" s="22"/>
      <c r="UUH167" s="3"/>
      <c r="UUI167" s="5"/>
      <c r="UUJ167" s="5"/>
      <c r="UUK167" s="8"/>
      <c r="UUL167" s="10"/>
      <c r="UUM167" s="68"/>
      <c r="UUN167" s="20"/>
      <c r="UUO167" s="57"/>
      <c r="UUP167" s="21"/>
      <c r="UUQ167" s="22"/>
      <c r="UUR167" s="3"/>
      <c r="UUS167" s="5"/>
      <c r="UUT167" s="5"/>
      <c r="UUU167" s="8"/>
      <c r="UUV167" s="10"/>
      <c r="UUW167" s="68"/>
      <c r="UUX167" s="20"/>
      <c r="UUY167" s="57"/>
      <c r="UUZ167" s="21"/>
      <c r="UVA167" s="22"/>
      <c r="UVB167" s="3"/>
      <c r="UVC167" s="5"/>
      <c r="UVD167" s="5"/>
      <c r="UVE167" s="8"/>
      <c r="UVF167" s="10"/>
      <c r="UVG167" s="68"/>
      <c r="UVH167" s="20"/>
      <c r="UVI167" s="57"/>
      <c r="UVJ167" s="21"/>
      <c r="UVK167" s="22"/>
      <c r="UVL167" s="3"/>
      <c r="UVM167" s="5"/>
      <c r="UVN167" s="5"/>
      <c r="UVO167" s="8"/>
      <c r="UVP167" s="10"/>
      <c r="UVQ167" s="68"/>
      <c r="UVR167" s="20"/>
      <c r="UVS167" s="57"/>
      <c r="UVT167" s="21"/>
      <c r="UVU167" s="22"/>
      <c r="UVV167" s="3"/>
      <c r="UVW167" s="5"/>
      <c r="UVX167" s="5"/>
      <c r="UVY167" s="8"/>
      <c r="UVZ167" s="10"/>
      <c r="UWA167" s="68"/>
      <c r="UWB167" s="20"/>
      <c r="UWC167" s="57"/>
      <c r="UWD167" s="21"/>
      <c r="UWE167" s="22"/>
      <c r="UWF167" s="3"/>
      <c r="UWG167" s="5"/>
      <c r="UWH167" s="5"/>
      <c r="UWI167" s="8"/>
      <c r="UWJ167" s="10"/>
      <c r="UWK167" s="68"/>
      <c r="UWL167" s="20"/>
      <c r="UWM167" s="57"/>
      <c r="UWN167" s="21"/>
      <c r="UWO167" s="22"/>
      <c r="UWP167" s="3"/>
      <c r="UWQ167" s="5"/>
      <c r="UWR167" s="5"/>
      <c r="UWS167" s="8"/>
      <c r="UWT167" s="10"/>
      <c r="UWU167" s="68"/>
      <c r="UWV167" s="20"/>
      <c r="UWW167" s="57"/>
      <c r="UWX167" s="21"/>
      <c r="UWY167" s="22"/>
      <c r="UWZ167" s="3"/>
      <c r="UXA167" s="5"/>
      <c r="UXB167" s="5"/>
      <c r="UXC167" s="8"/>
      <c r="UXD167" s="10"/>
      <c r="UXE167" s="68"/>
      <c r="UXF167" s="20"/>
      <c r="UXG167" s="57"/>
      <c r="UXH167" s="21"/>
      <c r="UXI167" s="22"/>
      <c r="UXJ167" s="3"/>
      <c r="UXK167" s="5"/>
      <c r="UXL167" s="5"/>
      <c r="UXM167" s="8"/>
      <c r="UXN167" s="10"/>
      <c r="UXO167" s="68"/>
      <c r="UXP167" s="20"/>
      <c r="UXQ167" s="57"/>
      <c r="UXR167" s="21"/>
      <c r="UXS167" s="22"/>
      <c r="UXT167" s="3"/>
      <c r="UXU167" s="5"/>
      <c r="UXV167" s="5"/>
      <c r="UXW167" s="8"/>
      <c r="UXX167" s="10"/>
      <c r="UXY167" s="68"/>
      <c r="UXZ167" s="20"/>
      <c r="UYA167" s="57"/>
      <c r="UYB167" s="21"/>
      <c r="UYC167" s="22"/>
      <c r="UYD167" s="3"/>
      <c r="UYE167" s="5"/>
      <c r="UYF167" s="5"/>
      <c r="UYG167" s="8"/>
      <c r="UYH167" s="10"/>
      <c r="UYI167" s="68"/>
      <c r="UYJ167" s="20"/>
      <c r="UYK167" s="57"/>
      <c r="UYL167" s="21"/>
      <c r="UYM167" s="22"/>
      <c r="UYN167" s="3"/>
      <c r="UYO167" s="5"/>
      <c r="UYP167" s="5"/>
      <c r="UYQ167" s="8"/>
      <c r="UYR167" s="10"/>
      <c r="UYS167" s="68"/>
      <c r="UYT167" s="20"/>
      <c r="UYU167" s="57"/>
      <c r="UYV167" s="21"/>
      <c r="UYW167" s="22"/>
      <c r="UYX167" s="3"/>
      <c r="UYY167" s="5"/>
      <c r="UYZ167" s="5"/>
      <c r="UZA167" s="8"/>
      <c r="UZB167" s="10"/>
      <c r="UZC167" s="68"/>
      <c r="UZD167" s="20"/>
      <c r="UZE167" s="57"/>
      <c r="UZF167" s="21"/>
      <c r="UZG167" s="22"/>
      <c r="UZH167" s="3"/>
      <c r="UZI167" s="5"/>
      <c r="UZJ167" s="5"/>
      <c r="UZK167" s="8"/>
      <c r="UZL167" s="10"/>
      <c r="UZM167" s="68"/>
      <c r="UZN167" s="20"/>
      <c r="UZO167" s="57"/>
      <c r="UZP167" s="21"/>
      <c r="UZQ167" s="22"/>
      <c r="UZR167" s="3"/>
      <c r="UZS167" s="5"/>
      <c r="UZT167" s="5"/>
      <c r="UZU167" s="8"/>
      <c r="UZV167" s="10"/>
      <c r="UZW167" s="68"/>
      <c r="UZX167" s="20"/>
      <c r="UZY167" s="57"/>
      <c r="UZZ167" s="21"/>
      <c r="VAA167" s="22"/>
      <c r="VAB167" s="3"/>
      <c r="VAC167" s="5"/>
      <c r="VAD167" s="5"/>
      <c r="VAE167" s="8"/>
      <c r="VAF167" s="10"/>
      <c r="VAG167" s="68"/>
      <c r="VAH167" s="20"/>
      <c r="VAI167" s="57"/>
      <c r="VAJ167" s="21"/>
      <c r="VAK167" s="22"/>
      <c r="VAL167" s="3"/>
      <c r="VAM167" s="5"/>
      <c r="VAN167" s="5"/>
      <c r="VAO167" s="8"/>
      <c r="VAP167" s="10"/>
      <c r="VAQ167" s="68"/>
      <c r="VAR167" s="20"/>
      <c r="VAS167" s="57"/>
      <c r="VAT167" s="21"/>
      <c r="VAU167" s="22"/>
      <c r="VAV167" s="3"/>
      <c r="VAW167" s="5"/>
      <c r="VAX167" s="5"/>
      <c r="VAY167" s="8"/>
      <c r="VAZ167" s="10"/>
      <c r="VBA167" s="68"/>
      <c r="VBB167" s="20"/>
      <c r="VBC167" s="57"/>
      <c r="VBD167" s="21"/>
      <c r="VBE167" s="22"/>
      <c r="VBF167" s="3"/>
      <c r="VBG167" s="5"/>
      <c r="VBH167" s="5"/>
      <c r="VBI167" s="8"/>
      <c r="VBJ167" s="10"/>
      <c r="VBK167" s="68"/>
      <c r="VBL167" s="20"/>
      <c r="VBM167" s="57"/>
      <c r="VBN167" s="21"/>
      <c r="VBO167" s="22"/>
      <c r="VBP167" s="3"/>
      <c r="VBQ167" s="5"/>
      <c r="VBR167" s="5"/>
      <c r="VBS167" s="8"/>
      <c r="VBT167" s="10"/>
      <c r="VBU167" s="68"/>
      <c r="VBV167" s="20"/>
      <c r="VBW167" s="57"/>
      <c r="VBX167" s="21"/>
      <c r="VBY167" s="22"/>
      <c r="VBZ167" s="3"/>
      <c r="VCA167" s="5"/>
      <c r="VCB167" s="5"/>
      <c r="VCC167" s="8"/>
      <c r="VCD167" s="10"/>
      <c r="VCE167" s="68"/>
      <c r="VCF167" s="20"/>
      <c r="VCG167" s="57"/>
      <c r="VCH167" s="21"/>
      <c r="VCI167" s="22"/>
      <c r="VCJ167" s="3"/>
      <c r="VCK167" s="5"/>
      <c r="VCL167" s="5"/>
      <c r="VCM167" s="8"/>
      <c r="VCN167" s="10"/>
      <c r="VCO167" s="68"/>
      <c r="VCP167" s="20"/>
      <c r="VCQ167" s="57"/>
      <c r="VCR167" s="21"/>
      <c r="VCS167" s="22"/>
      <c r="VCT167" s="3"/>
      <c r="VCU167" s="5"/>
      <c r="VCV167" s="5"/>
      <c r="VCW167" s="8"/>
      <c r="VCX167" s="10"/>
      <c r="VCY167" s="68"/>
      <c r="VCZ167" s="20"/>
      <c r="VDA167" s="57"/>
      <c r="VDB167" s="21"/>
      <c r="VDC167" s="22"/>
      <c r="VDD167" s="3"/>
      <c r="VDE167" s="5"/>
      <c r="VDF167" s="5"/>
      <c r="VDG167" s="8"/>
      <c r="VDH167" s="10"/>
      <c r="VDI167" s="68"/>
      <c r="VDJ167" s="20"/>
      <c r="VDK167" s="57"/>
      <c r="VDL167" s="21"/>
      <c r="VDM167" s="22"/>
      <c r="VDN167" s="3"/>
      <c r="VDO167" s="5"/>
      <c r="VDP167" s="5"/>
      <c r="VDQ167" s="8"/>
      <c r="VDR167" s="10"/>
      <c r="VDS167" s="68"/>
      <c r="VDT167" s="20"/>
      <c r="VDU167" s="57"/>
      <c r="VDV167" s="21"/>
      <c r="VDW167" s="22"/>
      <c r="VDX167" s="3"/>
      <c r="VDY167" s="5"/>
      <c r="VDZ167" s="5"/>
      <c r="VEA167" s="8"/>
      <c r="VEB167" s="10"/>
      <c r="VEC167" s="68"/>
      <c r="VED167" s="20"/>
      <c r="VEE167" s="57"/>
      <c r="VEF167" s="21"/>
      <c r="VEG167" s="22"/>
      <c r="VEH167" s="3"/>
      <c r="VEI167" s="5"/>
      <c r="VEJ167" s="5"/>
      <c r="VEK167" s="8"/>
      <c r="VEL167" s="10"/>
      <c r="VEM167" s="68"/>
      <c r="VEN167" s="20"/>
      <c r="VEO167" s="57"/>
      <c r="VEP167" s="21"/>
      <c r="VEQ167" s="22"/>
      <c r="VER167" s="3"/>
      <c r="VES167" s="5"/>
      <c r="VET167" s="5"/>
      <c r="VEU167" s="8"/>
      <c r="VEV167" s="10"/>
      <c r="VEW167" s="68"/>
      <c r="VEX167" s="20"/>
      <c r="VEY167" s="57"/>
      <c r="VEZ167" s="21"/>
      <c r="VFA167" s="22"/>
      <c r="VFB167" s="3"/>
      <c r="VFC167" s="5"/>
      <c r="VFD167" s="5"/>
      <c r="VFE167" s="8"/>
      <c r="VFF167" s="10"/>
      <c r="VFG167" s="68"/>
      <c r="VFH167" s="20"/>
      <c r="VFI167" s="57"/>
      <c r="VFJ167" s="21"/>
      <c r="VFK167" s="22"/>
      <c r="VFL167" s="3"/>
      <c r="VFM167" s="5"/>
      <c r="VFN167" s="5"/>
      <c r="VFO167" s="8"/>
      <c r="VFP167" s="10"/>
      <c r="VFQ167" s="68"/>
      <c r="VFR167" s="20"/>
      <c r="VFS167" s="57"/>
      <c r="VFT167" s="21"/>
      <c r="VFU167" s="22"/>
      <c r="VFV167" s="3"/>
      <c r="VFW167" s="5"/>
      <c r="VFX167" s="5"/>
      <c r="VFY167" s="8"/>
      <c r="VFZ167" s="10"/>
      <c r="VGA167" s="68"/>
      <c r="VGB167" s="20"/>
      <c r="VGC167" s="57"/>
      <c r="VGD167" s="21"/>
      <c r="VGE167" s="22"/>
      <c r="VGF167" s="3"/>
      <c r="VGG167" s="5"/>
      <c r="VGH167" s="5"/>
      <c r="VGI167" s="8"/>
      <c r="VGJ167" s="10"/>
      <c r="VGK167" s="68"/>
      <c r="VGL167" s="20"/>
      <c r="VGM167" s="57"/>
      <c r="VGN167" s="21"/>
      <c r="VGO167" s="22"/>
      <c r="VGP167" s="3"/>
      <c r="VGQ167" s="5"/>
      <c r="VGR167" s="5"/>
      <c r="VGS167" s="8"/>
      <c r="VGT167" s="10"/>
      <c r="VGU167" s="68"/>
      <c r="VGV167" s="20"/>
      <c r="VGW167" s="57"/>
      <c r="VGX167" s="21"/>
      <c r="VGY167" s="22"/>
      <c r="VGZ167" s="3"/>
      <c r="VHA167" s="5"/>
      <c r="VHB167" s="5"/>
      <c r="VHC167" s="8"/>
      <c r="VHD167" s="10"/>
      <c r="VHE167" s="68"/>
      <c r="VHF167" s="20"/>
      <c r="VHG167" s="57"/>
      <c r="VHH167" s="21"/>
      <c r="VHI167" s="22"/>
      <c r="VHJ167" s="3"/>
      <c r="VHK167" s="5"/>
      <c r="VHL167" s="5"/>
      <c r="VHM167" s="8"/>
      <c r="VHN167" s="10"/>
      <c r="VHO167" s="68"/>
      <c r="VHP167" s="20"/>
      <c r="VHQ167" s="57"/>
      <c r="VHR167" s="21"/>
      <c r="VHS167" s="22"/>
      <c r="VHT167" s="3"/>
      <c r="VHU167" s="5"/>
      <c r="VHV167" s="5"/>
      <c r="VHW167" s="8"/>
      <c r="VHX167" s="10"/>
      <c r="VHY167" s="68"/>
      <c r="VHZ167" s="20"/>
      <c r="VIA167" s="57"/>
      <c r="VIB167" s="21"/>
      <c r="VIC167" s="22"/>
      <c r="VID167" s="3"/>
      <c r="VIE167" s="5"/>
      <c r="VIF167" s="5"/>
      <c r="VIG167" s="8"/>
      <c r="VIH167" s="10"/>
      <c r="VII167" s="68"/>
      <c r="VIJ167" s="20"/>
      <c r="VIK167" s="57"/>
      <c r="VIL167" s="21"/>
      <c r="VIM167" s="22"/>
      <c r="VIN167" s="3"/>
      <c r="VIO167" s="5"/>
      <c r="VIP167" s="5"/>
      <c r="VIQ167" s="8"/>
      <c r="VIR167" s="10"/>
      <c r="VIS167" s="68"/>
      <c r="VIT167" s="20"/>
      <c r="VIU167" s="57"/>
      <c r="VIV167" s="21"/>
      <c r="VIW167" s="22"/>
      <c r="VIX167" s="3"/>
      <c r="VIY167" s="5"/>
      <c r="VIZ167" s="5"/>
      <c r="VJA167" s="8"/>
      <c r="VJB167" s="10"/>
      <c r="VJC167" s="68"/>
      <c r="VJD167" s="20"/>
      <c r="VJE167" s="57"/>
      <c r="VJF167" s="21"/>
      <c r="VJG167" s="22"/>
      <c r="VJH167" s="3"/>
      <c r="VJI167" s="5"/>
      <c r="VJJ167" s="5"/>
      <c r="VJK167" s="8"/>
      <c r="VJL167" s="10"/>
      <c r="VJM167" s="68"/>
      <c r="VJN167" s="20"/>
      <c r="VJO167" s="57"/>
      <c r="VJP167" s="21"/>
      <c r="VJQ167" s="22"/>
      <c r="VJR167" s="3"/>
      <c r="VJS167" s="5"/>
      <c r="VJT167" s="5"/>
      <c r="VJU167" s="8"/>
      <c r="VJV167" s="10"/>
      <c r="VJW167" s="68"/>
      <c r="VJX167" s="20"/>
      <c r="VJY167" s="57"/>
      <c r="VJZ167" s="21"/>
      <c r="VKA167" s="22"/>
      <c r="VKB167" s="3"/>
      <c r="VKC167" s="5"/>
      <c r="VKD167" s="5"/>
      <c r="VKE167" s="8"/>
      <c r="VKF167" s="10"/>
      <c r="VKG167" s="68"/>
      <c r="VKH167" s="20"/>
      <c r="VKI167" s="57"/>
      <c r="VKJ167" s="21"/>
      <c r="VKK167" s="22"/>
      <c r="VKL167" s="3"/>
      <c r="VKM167" s="5"/>
      <c r="VKN167" s="5"/>
      <c r="VKO167" s="8"/>
      <c r="VKP167" s="10"/>
      <c r="VKQ167" s="68"/>
      <c r="VKR167" s="20"/>
      <c r="VKS167" s="57"/>
      <c r="VKT167" s="21"/>
      <c r="VKU167" s="22"/>
      <c r="VKV167" s="3"/>
      <c r="VKW167" s="5"/>
      <c r="VKX167" s="5"/>
      <c r="VKY167" s="8"/>
      <c r="VKZ167" s="10"/>
      <c r="VLA167" s="68"/>
      <c r="VLB167" s="20"/>
      <c r="VLC167" s="57"/>
      <c r="VLD167" s="21"/>
      <c r="VLE167" s="22"/>
      <c r="VLF167" s="3"/>
      <c r="VLG167" s="5"/>
      <c r="VLH167" s="5"/>
      <c r="VLI167" s="8"/>
      <c r="VLJ167" s="10"/>
      <c r="VLK167" s="68"/>
      <c r="VLL167" s="20"/>
      <c r="VLM167" s="57"/>
      <c r="VLN167" s="21"/>
      <c r="VLO167" s="22"/>
      <c r="VLP167" s="3"/>
      <c r="VLQ167" s="5"/>
      <c r="VLR167" s="5"/>
      <c r="VLS167" s="8"/>
      <c r="VLT167" s="10"/>
      <c r="VLU167" s="68"/>
      <c r="VLV167" s="20"/>
      <c r="VLW167" s="57"/>
      <c r="VLX167" s="21"/>
      <c r="VLY167" s="22"/>
      <c r="VLZ167" s="3"/>
      <c r="VMA167" s="5"/>
      <c r="VMB167" s="5"/>
      <c r="VMC167" s="8"/>
      <c r="VMD167" s="10"/>
      <c r="VME167" s="68"/>
      <c r="VMF167" s="20"/>
      <c r="VMG167" s="57"/>
      <c r="VMH167" s="21"/>
      <c r="VMI167" s="22"/>
      <c r="VMJ167" s="3"/>
      <c r="VMK167" s="5"/>
      <c r="VML167" s="5"/>
      <c r="VMM167" s="8"/>
      <c r="VMN167" s="10"/>
      <c r="VMO167" s="68"/>
      <c r="VMP167" s="20"/>
      <c r="VMQ167" s="57"/>
      <c r="VMR167" s="21"/>
      <c r="VMS167" s="22"/>
      <c r="VMT167" s="3"/>
      <c r="VMU167" s="5"/>
      <c r="VMV167" s="5"/>
      <c r="VMW167" s="8"/>
      <c r="VMX167" s="10"/>
      <c r="VMY167" s="68"/>
      <c r="VMZ167" s="20"/>
      <c r="VNA167" s="57"/>
      <c r="VNB167" s="21"/>
      <c r="VNC167" s="22"/>
      <c r="VND167" s="3"/>
      <c r="VNE167" s="5"/>
      <c r="VNF167" s="5"/>
      <c r="VNG167" s="8"/>
      <c r="VNH167" s="10"/>
      <c r="VNI167" s="68"/>
      <c r="VNJ167" s="20"/>
      <c r="VNK167" s="57"/>
      <c r="VNL167" s="21"/>
      <c r="VNM167" s="22"/>
      <c r="VNN167" s="3"/>
      <c r="VNO167" s="5"/>
      <c r="VNP167" s="5"/>
      <c r="VNQ167" s="8"/>
      <c r="VNR167" s="10"/>
      <c r="VNS167" s="68"/>
      <c r="VNT167" s="20"/>
      <c r="VNU167" s="57"/>
      <c r="VNV167" s="21"/>
      <c r="VNW167" s="22"/>
      <c r="VNX167" s="3"/>
      <c r="VNY167" s="5"/>
      <c r="VNZ167" s="5"/>
      <c r="VOA167" s="8"/>
      <c r="VOB167" s="10"/>
      <c r="VOC167" s="68"/>
      <c r="VOD167" s="20"/>
      <c r="VOE167" s="57"/>
      <c r="VOF167" s="21"/>
      <c r="VOG167" s="22"/>
      <c r="VOH167" s="3"/>
      <c r="VOI167" s="5"/>
      <c r="VOJ167" s="5"/>
      <c r="VOK167" s="8"/>
      <c r="VOL167" s="10"/>
      <c r="VOM167" s="68"/>
      <c r="VON167" s="20"/>
      <c r="VOO167" s="57"/>
      <c r="VOP167" s="21"/>
      <c r="VOQ167" s="22"/>
      <c r="VOR167" s="3"/>
      <c r="VOS167" s="5"/>
      <c r="VOT167" s="5"/>
      <c r="VOU167" s="8"/>
      <c r="VOV167" s="10"/>
      <c r="VOW167" s="68"/>
      <c r="VOX167" s="20"/>
      <c r="VOY167" s="57"/>
      <c r="VOZ167" s="21"/>
      <c r="VPA167" s="22"/>
      <c r="VPB167" s="3"/>
      <c r="VPC167" s="5"/>
      <c r="VPD167" s="5"/>
      <c r="VPE167" s="8"/>
      <c r="VPF167" s="10"/>
      <c r="VPG167" s="68"/>
      <c r="VPH167" s="20"/>
      <c r="VPI167" s="57"/>
      <c r="VPJ167" s="21"/>
      <c r="VPK167" s="22"/>
      <c r="VPL167" s="3"/>
      <c r="VPM167" s="5"/>
      <c r="VPN167" s="5"/>
      <c r="VPO167" s="8"/>
      <c r="VPP167" s="10"/>
      <c r="VPQ167" s="68"/>
      <c r="VPR167" s="20"/>
      <c r="VPS167" s="57"/>
      <c r="VPT167" s="21"/>
      <c r="VPU167" s="22"/>
      <c r="VPV167" s="3"/>
      <c r="VPW167" s="5"/>
      <c r="VPX167" s="5"/>
      <c r="VPY167" s="8"/>
      <c r="VPZ167" s="10"/>
      <c r="VQA167" s="68"/>
      <c r="VQB167" s="20"/>
      <c r="VQC167" s="57"/>
      <c r="VQD167" s="21"/>
      <c r="VQE167" s="22"/>
      <c r="VQF167" s="3"/>
      <c r="VQG167" s="5"/>
      <c r="VQH167" s="5"/>
      <c r="VQI167" s="8"/>
      <c r="VQJ167" s="10"/>
      <c r="VQK167" s="68"/>
      <c r="VQL167" s="20"/>
      <c r="VQM167" s="57"/>
      <c r="VQN167" s="21"/>
      <c r="VQO167" s="22"/>
      <c r="VQP167" s="3"/>
      <c r="VQQ167" s="5"/>
      <c r="VQR167" s="5"/>
      <c r="VQS167" s="8"/>
      <c r="VQT167" s="10"/>
      <c r="VQU167" s="68"/>
      <c r="VQV167" s="20"/>
      <c r="VQW167" s="57"/>
      <c r="VQX167" s="21"/>
      <c r="VQY167" s="22"/>
      <c r="VQZ167" s="3"/>
      <c r="VRA167" s="5"/>
      <c r="VRB167" s="5"/>
      <c r="VRC167" s="8"/>
      <c r="VRD167" s="10"/>
      <c r="VRE167" s="68"/>
      <c r="VRF167" s="20"/>
      <c r="VRG167" s="57"/>
      <c r="VRH167" s="21"/>
      <c r="VRI167" s="22"/>
      <c r="VRJ167" s="3"/>
      <c r="VRK167" s="5"/>
      <c r="VRL167" s="5"/>
      <c r="VRM167" s="8"/>
      <c r="VRN167" s="10"/>
      <c r="VRO167" s="68"/>
      <c r="VRP167" s="20"/>
      <c r="VRQ167" s="57"/>
      <c r="VRR167" s="21"/>
      <c r="VRS167" s="22"/>
      <c r="VRT167" s="3"/>
      <c r="VRU167" s="5"/>
      <c r="VRV167" s="5"/>
      <c r="VRW167" s="8"/>
      <c r="VRX167" s="10"/>
      <c r="VRY167" s="68"/>
      <c r="VRZ167" s="20"/>
      <c r="VSA167" s="57"/>
      <c r="VSB167" s="21"/>
      <c r="VSC167" s="22"/>
      <c r="VSD167" s="3"/>
      <c r="VSE167" s="5"/>
      <c r="VSF167" s="5"/>
      <c r="VSG167" s="8"/>
      <c r="VSH167" s="10"/>
      <c r="VSI167" s="68"/>
      <c r="VSJ167" s="20"/>
      <c r="VSK167" s="57"/>
      <c r="VSL167" s="21"/>
      <c r="VSM167" s="22"/>
      <c r="VSN167" s="3"/>
      <c r="VSO167" s="5"/>
      <c r="VSP167" s="5"/>
      <c r="VSQ167" s="8"/>
      <c r="VSR167" s="10"/>
      <c r="VSS167" s="68"/>
      <c r="VST167" s="20"/>
      <c r="VSU167" s="57"/>
      <c r="VSV167" s="21"/>
      <c r="VSW167" s="22"/>
      <c r="VSX167" s="3"/>
      <c r="VSY167" s="5"/>
      <c r="VSZ167" s="5"/>
      <c r="VTA167" s="8"/>
      <c r="VTB167" s="10"/>
      <c r="VTC167" s="68"/>
      <c r="VTD167" s="20"/>
      <c r="VTE167" s="57"/>
      <c r="VTF167" s="21"/>
      <c r="VTG167" s="22"/>
      <c r="VTH167" s="3"/>
      <c r="VTI167" s="5"/>
      <c r="VTJ167" s="5"/>
      <c r="VTK167" s="8"/>
      <c r="VTL167" s="10"/>
      <c r="VTM167" s="68"/>
      <c r="VTN167" s="20"/>
      <c r="VTO167" s="57"/>
      <c r="VTP167" s="21"/>
      <c r="VTQ167" s="22"/>
      <c r="VTR167" s="3"/>
      <c r="VTS167" s="5"/>
      <c r="VTT167" s="5"/>
      <c r="VTU167" s="8"/>
      <c r="VTV167" s="10"/>
      <c r="VTW167" s="68"/>
      <c r="VTX167" s="20"/>
      <c r="VTY167" s="57"/>
      <c r="VTZ167" s="21"/>
      <c r="VUA167" s="22"/>
      <c r="VUB167" s="3"/>
      <c r="VUC167" s="5"/>
      <c r="VUD167" s="5"/>
      <c r="VUE167" s="8"/>
      <c r="VUF167" s="10"/>
      <c r="VUG167" s="68"/>
      <c r="VUH167" s="20"/>
      <c r="VUI167" s="57"/>
      <c r="VUJ167" s="21"/>
      <c r="VUK167" s="22"/>
      <c r="VUL167" s="3"/>
      <c r="VUM167" s="5"/>
      <c r="VUN167" s="5"/>
      <c r="VUO167" s="8"/>
      <c r="VUP167" s="10"/>
      <c r="VUQ167" s="68"/>
      <c r="VUR167" s="20"/>
      <c r="VUS167" s="57"/>
      <c r="VUT167" s="21"/>
      <c r="VUU167" s="22"/>
      <c r="VUV167" s="3"/>
      <c r="VUW167" s="5"/>
      <c r="VUX167" s="5"/>
      <c r="VUY167" s="8"/>
      <c r="VUZ167" s="10"/>
      <c r="VVA167" s="68"/>
      <c r="VVB167" s="20"/>
      <c r="VVC167" s="57"/>
      <c r="VVD167" s="21"/>
      <c r="VVE167" s="22"/>
      <c r="VVF167" s="3"/>
      <c r="VVG167" s="5"/>
      <c r="VVH167" s="5"/>
      <c r="VVI167" s="8"/>
      <c r="VVJ167" s="10"/>
      <c r="VVK167" s="68"/>
      <c r="VVL167" s="20"/>
      <c r="VVM167" s="57"/>
      <c r="VVN167" s="21"/>
      <c r="VVO167" s="22"/>
      <c r="VVP167" s="3"/>
      <c r="VVQ167" s="5"/>
      <c r="VVR167" s="5"/>
      <c r="VVS167" s="8"/>
      <c r="VVT167" s="10"/>
      <c r="VVU167" s="68"/>
      <c r="VVV167" s="20"/>
      <c r="VVW167" s="57"/>
      <c r="VVX167" s="21"/>
      <c r="VVY167" s="22"/>
      <c r="VVZ167" s="3"/>
      <c r="VWA167" s="5"/>
      <c r="VWB167" s="5"/>
      <c r="VWC167" s="8"/>
      <c r="VWD167" s="10"/>
      <c r="VWE167" s="68"/>
      <c r="VWF167" s="20"/>
      <c r="VWG167" s="57"/>
      <c r="VWH167" s="21"/>
      <c r="VWI167" s="22"/>
      <c r="VWJ167" s="3"/>
      <c r="VWK167" s="5"/>
      <c r="VWL167" s="5"/>
      <c r="VWM167" s="8"/>
      <c r="VWN167" s="10"/>
      <c r="VWO167" s="68"/>
      <c r="VWP167" s="20"/>
      <c r="VWQ167" s="57"/>
      <c r="VWR167" s="21"/>
      <c r="VWS167" s="22"/>
      <c r="VWT167" s="3"/>
      <c r="VWU167" s="5"/>
      <c r="VWV167" s="5"/>
      <c r="VWW167" s="8"/>
      <c r="VWX167" s="10"/>
      <c r="VWY167" s="68"/>
      <c r="VWZ167" s="20"/>
      <c r="VXA167" s="57"/>
      <c r="VXB167" s="21"/>
      <c r="VXC167" s="22"/>
      <c r="VXD167" s="3"/>
      <c r="VXE167" s="5"/>
      <c r="VXF167" s="5"/>
      <c r="VXG167" s="8"/>
      <c r="VXH167" s="10"/>
      <c r="VXI167" s="68"/>
      <c r="VXJ167" s="20"/>
      <c r="VXK167" s="57"/>
      <c r="VXL167" s="21"/>
      <c r="VXM167" s="22"/>
      <c r="VXN167" s="3"/>
      <c r="VXO167" s="5"/>
      <c r="VXP167" s="5"/>
      <c r="VXQ167" s="8"/>
      <c r="VXR167" s="10"/>
      <c r="VXS167" s="68"/>
      <c r="VXT167" s="20"/>
      <c r="VXU167" s="57"/>
      <c r="VXV167" s="21"/>
      <c r="VXW167" s="22"/>
      <c r="VXX167" s="3"/>
      <c r="VXY167" s="5"/>
      <c r="VXZ167" s="5"/>
      <c r="VYA167" s="8"/>
      <c r="VYB167" s="10"/>
      <c r="VYC167" s="68"/>
      <c r="VYD167" s="20"/>
      <c r="VYE167" s="57"/>
      <c r="VYF167" s="21"/>
      <c r="VYG167" s="22"/>
      <c r="VYH167" s="3"/>
      <c r="VYI167" s="5"/>
      <c r="VYJ167" s="5"/>
      <c r="VYK167" s="8"/>
      <c r="VYL167" s="10"/>
      <c r="VYM167" s="68"/>
      <c r="VYN167" s="20"/>
      <c r="VYO167" s="57"/>
      <c r="VYP167" s="21"/>
      <c r="VYQ167" s="22"/>
      <c r="VYR167" s="3"/>
      <c r="VYS167" s="5"/>
      <c r="VYT167" s="5"/>
      <c r="VYU167" s="8"/>
      <c r="VYV167" s="10"/>
      <c r="VYW167" s="68"/>
      <c r="VYX167" s="20"/>
      <c r="VYY167" s="57"/>
      <c r="VYZ167" s="21"/>
      <c r="VZA167" s="22"/>
      <c r="VZB167" s="3"/>
      <c r="VZC167" s="5"/>
      <c r="VZD167" s="5"/>
      <c r="VZE167" s="8"/>
      <c r="VZF167" s="10"/>
      <c r="VZG167" s="68"/>
      <c r="VZH167" s="20"/>
      <c r="VZI167" s="57"/>
      <c r="VZJ167" s="21"/>
      <c r="VZK167" s="22"/>
      <c r="VZL167" s="3"/>
      <c r="VZM167" s="5"/>
      <c r="VZN167" s="5"/>
      <c r="VZO167" s="8"/>
      <c r="VZP167" s="10"/>
      <c r="VZQ167" s="68"/>
      <c r="VZR167" s="20"/>
      <c r="VZS167" s="57"/>
      <c r="VZT167" s="21"/>
      <c r="VZU167" s="22"/>
      <c r="VZV167" s="3"/>
      <c r="VZW167" s="5"/>
      <c r="VZX167" s="5"/>
      <c r="VZY167" s="8"/>
      <c r="VZZ167" s="10"/>
      <c r="WAA167" s="68"/>
      <c r="WAB167" s="20"/>
      <c r="WAC167" s="57"/>
      <c r="WAD167" s="21"/>
      <c r="WAE167" s="22"/>
      <c r="WAF167" s="3"/>
      <c r="WAG167" s="5"/>
      <c r="WAH167" s="5"/>
      <c r="WAI167" s="8"/>
      <c r="WAJ167" s="10"/>
      <c r="WAK167" s="68"/>
      <c r="WAL167" s="20"/>
      <c r="WAM167" s="57"/>
      <c r="WAN167" s="21"/>
      <c r="WAO167" s="22"/>
      <c r="WAP167" s="3"/>
      <c r="WAQ167" s="5"/>
      <c r="WAR167" s="5"/>
      <c r="WAS167" s="8"/>
      <c r="WAT167" s="10"/>
      <c r="WAU167" s="68"/>
      <c r="WAV167" s="20"/>
      <c r="WAW167" s="57"/>
      <c r="WAX167" s="21"/>
      <c r="WAY167" s="22"/>
      <c r="WAZ167" s="3"/>
      <c r="WBA167" s="5"/>
      <c r="WBB167" s="5"/>
      <c r="WBC167" s="8"/>
      <c r="WBD167" s="10"/>
      <c r="WBE167" s="68"/>
      <c r="WBF167" s="20"/>
      <c r="WBG167" s="57"/>
      <c r="WBH167" s="21"/>
      <c r="WBI167" s="22"/>
      <c r="WBJ167" s="3"/>
      <c r="WBK167" s="5"/>
      <c r="WBL167" s="5"/>
      <c r="WBM167" s="8"/>
      <c r="WBN167" s="10"/>
      <c r="WBO167" s="68"/>
      <c r="WBP167" s="20"/>
      <c r="WBQ167" s="57"/>
      <c r="WBR167" s="21"/>
      <c r="WBS167" s="22"/>
      <c r="WBT167" s="3"/>
      <c r="WBU167" s="5"/>
      <c r="WBV167" s="5"/>
      <c r="WBW167" s="8"/>
      <c r="WBX167" s="10"/>
      <c r="WBY167" s="68"/>
      <c r="WBZ167" s="20"/>
      <c r="WCA167" s="57"/>
      <c r="WCB167" s="21"/>
      <c r="WCC167" s="22"/>
      <c r="WCD167" s="3"/>
      <c r="WCE167" s="5"/>
      <c r="WCF167" s="5"/>
      <c r="WCG167" s="8"/>
      <c r="WCH167" s="10"/>
      <c r="WCI167" s="68"/>
      <c r="WCJ167" s="20"/>
      <c r="WCK167" s="57"/>
      <c r="WCL167" s="21"/>
      <c r="WCM167" s="22"/>
      <c r="WCN167" s="3"/>
      <c r="WCO167" s="5"/>
      <c r="WCP167" s="5"/>
      <c r="WCQ167" s="8"/>
      <c r="WCR167" s="10"/>
      <c r="WCS167" s="68"/>
      <c r="WCT167" s="20"/>
      <c r="WCU167" s="57"/>
      <c r="WCV167" s="21"/>
      <c r="WCW167" s="22"/>
      <c r="WCX167" s="3"/>
      <c r="WCY167" s="5"/>
      <c r="WCZ167" s="5"/>
      <c r="WDA167" s="8"/>
      <c r="WDB167" s="10"/>
      <c r="WDC167" s="68"/>
      <c r="WDD167" s="20"/>
      <c r="WDE167" s="57"/>
      <c r="WDF167" s="21"/>
      <c r="WDG167" s="22"/>
      <c r="WDH167" s="3"/>
      <c r="WDI167" s="5"/>
      <c r="WDJ167" s="5"/>
      <c r="WDK167" s="8"/>
      <c r="WDL167" s="10"/>
      <c r="WDM167" s="68"/>
      <c r="WDN167" s="20"/>
      <c r="WDO167" s="57"/>
      <c r="WDP167" s="21"/>
      <c r="WDQ167" s="22"/>
      <c r="WDR167" s="3"/>
      <c r="WDS167" s="5"/>
      <c r="WDT167" s="5"/>
      <c r="WDU167" s="8"/>
      <c r="WDV167" s="10"/>
      <c r="WDW167" s="68"/>
      <c r="WDX167" s="20"/>
      <c r="WDY167" s="57"/>
      <c r="WDZ167" s="21"/>
      <c r="WEA167" s="22"/>
      <c r="WEB167" s="3"/>
      <c r="WEC167" s="5"/>
      <c r="WED167" s="5"/>
      <c r="WEE167" s="8"/>
      <c r="WEF167" s="10"/>
      <c r="WEG167" s="68"/>
      <c r="WEH167" s="20"/>
      <c r="WEI167" s="57"/>
      <c r="WEJ167" s="21"/>
      <c r="WEK167" s="22"/>
      <c r="WEL167" s="3"/>
      <c r="WEM167" s="5"/>
      <c r="WEN167" s="5"/>
      <c r="WEO167" s="8"/>
      <c r="WEP167" s="10"/>
      <c r="WEQ167" s="68"/>
      <c r="WER167" s="20"/>
      <c r="WES167" s="57"/>
      <c r="WET167" s="21"/>
      <c r="WEU167" s="22"/>
      <c r="WEV167" s="3"/>
      <c r="WEW167" s="5"/>
      <c r="WEX167" s="5"/>
      <c r="WEY167" s="8"/>
      <c r="WEZ167" s="10"/>
      <c r="WFA167" s="68"/>
      <c r="WFB167" s="20"/>
      <c r="WFC167" s="57"/>
      <c r="WFD167" s="21"/>
      <c r="WFE167" s="22"/>
      <c r="WFF167" s="3"/>
      <c r="WFG167" s="5"/>
      <c r="WFH167" s="5"/>
      <c r="WFI167" s="8"/>
      <c r="WFJ167" s="10"/>
      <c r="WFK167" s="68"/>
      <c r="WFL167" s="20"/>
      <c r="WFM167" s="57"/>
      <c r="WFN167" s="21"/>
      <c r="WFO167" s="22"/>
      <c r="WFP167" s="3"/>
      <c r="WFQ167" s="5"/>
      <c r="WFR167" s="5"/>
      <c r="WFS167" s="8"/>
      <c r="WFT167" s="10"/>
      <c r="WFU167" s="68"/>
      <c r="WFV167" s="20"/>
      <c r="WFW167" s="57"/>
      <c r="WFX167" s="21"/>
      <c r="WFY167" s="22"/>
      <c r="WFZ167" s="3"/>
      <c r="WGA167" s="5"/>
      <c r="WGB167" s="5"/>
      <c r="WGC167" s="8"/>
      <c r="WGD167" s="10"/>
      <c r="WGE167" s="68"/>
      <c r="WGF167" s="20"/>
      <c r="WGG167" s="57"/>
      <c r="WGH167" s="21"/>
      <c r="WGI167" s="22"/>
      <c r="WGJ167" s="3"/>
      <c r="WGK167" s="5"/>
      <c r="WGL167" s="5"/>
      <c r="WGM167" s="8"/>
      <c r="WGN167" s="10"/>
      <c r="WGO167" s="68"/>
      <c r="WGP167" s="20"/>
      <c r="WGQ167" s="57"/>
      <c r="WGR167" s="21"/>
      <c r="WGS167" s="22"/>
      <c r="WGT167" s="3"/>
      <c r="WGU167" s="5"/>
      <c r="WGV167" s="5"/>
      <c r="WGW167" s="8"/>
      <c r="WGX167" s="10"/>
      <c r="WGY167" s="68"/>
      <c r="WGZ167" s="20"/>
      <c r="WHA167" s="57"/>
      <c r="WHB167" s="21"/>
      <c r="WHC167" s="22"/>
      <c r="WHD167" s="3"/>
      <c r="WHE167" s="5"/>
      <c r="WHF167" s="5"/>
      <c r="WHG167" s="8"/>
      <c r="WHH167" s="10"/>
      <c r="WHI167" s="68"/>
      <c r="WHJ167" s="20"/>
      <c r="WHK167" s="57"/>
      <c r="WHL167" s="21"/>
      <c r="WHM167" s="22"/>
      <c r="WHN167" s="3"/>
      <c r="WHO167" s="5"/>
      <c r="WHP167" s="5"/>
      <c r="WHQ167" s="8"/>
      <c r="WHR167" s="10"/>
      <c r="WHS167" s="68"/>
      <c r="WHT167" s="20"/>
      <c r="WHU167" s="57"/>
      <c r="WHV167" s="21"/>
      <c r="WHW167" s="22"/>
      <c r="WHX167" s="3"/>
      <c r="WHY167" s="5"/>
      <c r="WHZ167" s="5"/>
      <c r="WIA167" s="8"/>
      <c r="WIB167" s="10"/>
      <c r="WIC167" s="68"/>
      <c r="WID167" s="20"/>
      <c r="WIE167" s="57"/>
      <c r="WIF167" s="21"/>
      <c r="WIG167" s="22"/>
      <c r="WIH167" s="3"/>
      <c r="WII167" s="5"/>
      <c r="WIJ167" s="5"/>
      <c r="WIK167" s="8"/>
      <c r="WIL167" s="10"/>
      <c r="WIM167" s="68"/>
      <c r="WIN167" s="20"/>
      <c r="WIO167" s="57"/>
      <c r="WIP167" s="21"/>
      <c r="WIQ167" s="22"/>
      <c r="WIR167" s="3"/>
      <c r="WIS167" s="5"/>
      <c r="WIT167" s="5"/>
      <c r="WIU167" s="8"/>
      <c r="WIV167" s="10"/>
      <c r="WIW167" s="68"/>
      <c r="WIX167" s="20"/>
      <c r="WIY167" s="57"/>
      <c r="WIZ167" s="21"/>
      <c r="WJA167" s="22"/>
      <c r="WJB167" s="3"/>
      <c r="WJC167" s="5"/>
      <c r="WJD167" s="5"/>
      <c r="WJE167" s="8"/>
      <c r="WJF167" s="10"/>
      <c r="WJG167" s="68"/>
      <c r="WJH167" s="20"/>
      <c r="WJI167" s="57"/>
      <c r="WJJ167" s="21"/>
      <c r="WJK167" s="22"/>
      <c r="WJL167" s="3"/>
      <c r="WJM167" s="5"/>
      <c r="WJN167" s="5"/>
      <c r="WJO167" s="8"/>
      <c r="WJP167" s="10"/>
      <c r="WJQ167" s="68"/>
      <c r="WJR167" s="20"/>
      <c r="WJS167" s="57"/>
      <c r="WJT167" s="21"/>
      <c r="WJU167" s="22"/>
      <c r="WJV167" s="3"/>
      <c r="WJW167" s="5"/>
      <c r="WJX167" s="5"/>
      <c r="WJY167" s="8"/>
      <c r="WJZ167" s="10"/>
      <c r="WKA167" s="68"/>
      <c r="WKB167" s="20"/>
      <c r="WKC167" s="57"/>
      <c r="WKD167" s="21"/>
      <c r="WKE167" s="22"/>
      <c r="WKF167" s="3"/>
      <c r="WKG167" s="5"/>
      <c r="WKH167" s="5"/>
      <c r="WKI167" s="8"/>
      <c r="WKJ167" s="10"/>
      <c r="WKK167" s="68"/>
      <c r="WKL167" s="20"/>
      <c r="WKM167" s="57"/>
      <c r="WKN167" s="21"/>
      <c r="WKO167" s="22"/>
      <c r="WKP167" s="3"/>
      <c r="WKQ167" s="5"/>
      <c r="WKR167" s="5"/>
      <c r="WKS167" s="8"/>
      <c r="WKT167" s="10"/>
      <c r="WKU167" s="68"/>
      <c r="WKV167" s="20"/>
      <c r="WKW167" s="57"/>
      <c r="WKX167" s="21"/>
      <c r="WKY167" s="22"/>
      <c r="WKZ167" s="3"/>
      <c r="WLA167" s="5"/>
      <c r="WLB167" s="5"/>
      <c r="WLC167" s="8"/>
      <c r="WLD167" s="10"/>
      <c r="WLE167" s="68"/>
      <c r="WLF167" s="20"/>
      <c r="WLG167" s="57"/>
      <c r="WLH167" s="21"/>
      <c r="WLI167" s="22"/>
      <c r="WLJ167" s="3"/>
      <c r="WLK167" s="5"/>
      <c r="WLL167" s="5"/>
      <c r="WLM167" s="8"/>
      <c r="WLN167" s="10"/>
      <c r="WLO167" s="68"/>
      <c r="WLP167" s="20"/>
      <c r="WLQ167" s="57"/>
      <c r="WLR167" s="21"/>
      <c r="WLS167" s="22"/>
      <c r="WLT167" s="3"/>
      <c r="WLU167" s="5"/>
      <c r="WLV167" s="5"/>
      <c r="WLW167" s="8"/>
      <c r="WLX167" s="10"/>
      <c r="WLY167" s="68"/>
      <c r="WLZ167" s="20"/>
      <c r="WMA167" s="57"/>
      <c r="WMB167" s="21"/>
      <c r="WMC167" s="22"/>
      <c r="WMD167" s="3"/>
      <c r="WME167" s="5"/>
      <c r="WMF167" s="5"/>
      <c r="WMG167" s="8"/>
      <c r="WMH167" s="10"/>
      <c r="WMI167" s="68"/>
      <c r="WMJ167" s="20"/>
      <c r="WMK167" s="57"/>
      <c r="WML167" s="21"/>
      <c r="WMM167" s="22"/>
      <c r="WMN167" s="3"/>
      <c r="WMO167" s="5"/>
      <c r="WMP167" s="5"/>
      <c r="WMQ167" s="8"/>
      <c r="WMR167" s="10"/>
      <c r="WMS167" s="68"/>
      <c r="WMT167" s="20"/>
      <c r="WMU167" s="57"/>
      <c r="WMV167" s="21"/>
      <c r="WMW167" s="22"/>
      <c r="WMX167" s="3"/>
      <c r="WMY167" s="5"/>
      <c r="WMZ167" s="5"/>
      <c r="WNA167" s="8"/>
      <c r="WNB167" s="10"/>
      <c r="WNC167" s="68"/>
      <c r="WND167" s="20"/>
      <c r="WNE167" s="57"/>
      <c r="WNF167" s="21"/>
      <c r="WNG167" s="22"/>
      <c r="WNH167" s="3"/>
      <c r="WNI167" s="5"/>
      <c r="WNJ167" s="5"/>
      <c r="WNK167" s="8"/>
      <c r="WNL167" s="10"/>
      <c r="WNM167" s="68"/>
      <c r="WNN167" s="20"/>
      <c r="WNO167" s="57"/>
      <c r="WNP167" s="21"/>
      <c r="WNQ167" s="22"/>
      <c r="WNR167" s="3"/>
      <c r="WNS167" s="5"/>
      <c r="WNT167" s="5"/>
      <c r="WNU167" s="8"/>
      <c r="WNV167" s="10"/>
      <c r="WNW167" s="68"/>
      <c r="WNX167" s="20"/>
      <c r="WNY167" s="57"/>
      <c r="WNZ167" s="21"/>
      <c r="WOA167" s="22"/>
      <c r="WOB167" s="3"/>
      <c r="WOC167" s="5"/>
      <c r="WOD167" s="5"/>
      <c r="WOE167" s="8"/>
      <c r="WOF167" s="10"/>
      <c r="WOG167" s="68"/>
      <c r="WOH167" s="20"/>
      <c r="WOI167" s="57"/>
      <c r="WOJ167" s="21"/>
      <c r="WOK167" s="22"/>
      <c r="WOL167" s="3"/>
      <c r="WOM167" s="5"/>
      <c r="WON167" s="5"/>
      <c r="WOO167" s="8"/>
      <c r="WOP167" s="10"/>
      <c r="WOQ167" s="68"/>
      <c r="WOR167" s="20"/>
      <c r="WOS167" s="57"/>
      <c r="WOT167" s="21"/>
      <c r="WOU167" s="22"/>
      <c r="WOV167" s="3"/>
      <c r="WOW167" s="5"/>
      <c r="WOX167" s="5"/>
      <c r="WOY167" s="8"/>
      <c r="WOZ167" s="10"/>
      <c r="WPA167" s="68"/>
      <c r="WPB167" s="20"/>
      <c r="WPC167" s="57"/>
      <c r="WPD167" s="21"/>
      <c r="WPE167" s="22"/>
      <c r="WPF167" s="3"/>
      <c r="WPG167" s="5"/>
      <c r="WPH167" s="5"/>
      <c r="WPI167" s="8"/>
      <c r="WPJ167" s="10"/>
      <c r="WPK167" s="68"/>
      <c r="WPL167" s="20"/>
      <c r="WPM167" s="57"/>
      <c r="WPN167" s="21"/>
      <c r="WPO167" s="22"/>
      <c r="WPP167" s="3"/>
      <c r="WPQ167" s="5"/>
      <c r="WPR167" s="5"/>
      <c r="WPS167" s="8"/>
      <c r="WPT167" s="10"/>
      <c r="WPU167" s="68"/>
      <c r="WPV167" s="20"/>
      <c r="WPW167" s="57"/>
      <c r="WPX167" s="21"/>
      <c r="WPY167" s="22"/>
      <c r="WPZ167" s="3"/>
      <c r="WQA167" s="5"/>
      <c r="WQB167" s="5"/>
      <c r="WQC167" s="8"/>
      <c r="WQD167" s="10"/>
      <c r="WQE167" s="68"/>
      <c r="WQF167" s="20"/>
      <c r="WQG167" s="57"/>
      <c r="WQH167" s="21"/>
      <c r="WQI167" s="22"/>
      <c r="WQJ167" s="3"/>
      <c r="WQK167" s="5"/>
      <c r="WQL167" s="5"/>
      <c r="WQM167" s="8"/>
      <c r="WQN167" s="10"/>
      <c r="WQO167" s="68"/>
      <c r="WQP167" s="20"/>
      <c r="WQQ167" s="57"/>
      <c r="WQR167" s="21"/>
      <c r="WQS167" s="22"/>
      <c r="WQT167" s="3"/>
      <c r="WQU167" s="5"/>
      <c r="WQV167" s="5"/>
      <c r="WQW167" s="8"/>
      <c r="WQX167" s="10"/>
      <c r="WQY167" s="68"/>
      <c r="WQZ167" s="20"/>
      <c r="WRA167" s="57"/>
      <c r="WRB167" s="21"/>
      <c r="WRC167" s="22"/>
      <c r="WRD167" s="3"/>
      <c r="WRE167" s="5"/>
      <c r="WRF167" s="5"/>
      <c r="WRG167" s="8"/>
      <c r="WRH167" s="10"/>
      <c r="WRI167" s="68"/>
      <c r="WRJ167" s="20"/>
      <c r="WRK167" s="57"/>
      <c r="WRL167" s="21"/>
      <c r="WRM167" s="22"/>
      <c r="WRN167" s="3"/>
      <c r="WRO167" s="5"/>
      <c r="WRP167" s="5"/>
      <c r="WRQ167" s="8"/>
      <c r="WRR167" s="10"/>
      <c r="WRS167" s="68"/>
      <c r="WRT167" s="20"/>
      <c r="WRU167" s="57"/>
      <c r="WRV167" s="21"/>
      <c r="WRW167" s="22"/>
      <c r="WRX167" s="3"/>
      <c r="WRY167" s="5"/>
      <c r="WRZ167" s="5"/>
      <c r="WSA167" s="8"/>
      <c r="WSB167" s="10"/>
      <c r="WSC167" s="68"/>
      <c r="WSD167" s="20"/>
      <c r="WSE167" s="57"/>
      <c r="WSF167" s="21"/>
      <c r="WSG167" s="22"/>
      <c r="WSH167" s="3"/>
      <c r="WSI167" s="5"/>
      <c r="WSJ167" s="5"/>
      <c r="WSK167" s="8"/>
      <c r="WSL167" s="10"/>
      <c r="WSM167" s="68"/>
      <c r="WSN167" s="20"/>
      <c r="WSO167" s="57"/>
      <c r="WSP167" s="21"/>
      <c r="WSQ167" s="22"/>
      <c r="WSR167" s="3"/>
      <c r="WSS167" s="5"/>
      <c r="WST167" s="5"/>
      <c r="WSU167" s="8"/>
      <c r="WSV167" s="10"/>
      <c r="WSW167" s="68"/>
      <c r="WSX167" s="20"/>
      <c r="WSY167" s="57"/>
      <c r="WSZ167" s="21"/>
      <c r="WTA167" s="22"/>
      <c r="WTB167" s="3"/>
      <c r="WTC167" s="5"/>
      <c r="WTD167" s="5"/>
      <c r="WTE167" s="8"/>
      <c r="WTF167" s="10"/>
      <c r="WTG167" s="68"/>
      <c r="WTH167" s="20"/>
      <c r="WTI167" s="57"/>
      <c r="WTJ167" s="21"/>
      <c r="WTK167" s="22"/>
      <c r="WTL167" s="3"/>
      <c r="WTM167" s="5"/>
      <c r="WTN167" s="5"/>
      <c r="WTO167" s="8"/>
      <c r="WTP167" s="10"/>
      <c r="WTQ167" s="68"/>
      <c r="WTR167" s="20"/>
      <c r="WTS167" s="57"/>
      <c r="WTT167" s="21"/>
      <c r="WTU167" s="22"/>
      <c r="WTV167" s="3"/>
      <c r="WTW167" s="5"/>
      <c r="WTX167" s="5"/>
      <c r="WTY167" s="8"/>
      <c r="WTZ167" s="10"/>
      <c r="WUA167" s="68"/>
      <c r="WUB167" s="20"/>
      <c r="WUC167" s="57"/>
      <c r="WUD167" s="21"/>
      <c r="WUE167" s="22"/>
      <c r="WUF167" s="3"/>
      <c r="WUG167" s="5"/>
      <c r="WUH167" s="5"/>
      <c r="WUI167" s="8"/>
      <c r="WUJ167" s="10"/>
      <c r="WUK167" s="68"/>
      <c r="WUL167" s="20"/>
      <c r="WUM167" s="57"/>
      <c r="WUN167" s="21"/>
      <c r="WUO167" s="22"/>
      <c r="WUP167" s="3"/>
      <c r="WUQ167" s="5"/>
      <c r="WUR167" s="5"/>
      <c r="WUS167" s="8"/>
      <c r="WUT167" s="10"/>
      <c r="WUU167" s="68"/>
      <c r="WUV167" s="20"/>
      <c r="WUW167" s="57"/>
      <c r="WUX167" s="21"/>
      <c r="WUY167" s="22"/>
      <c r="WUZ167" s="3"/>
      <c r="WVA167" s="5"/>
      <c r="WVB167" s="5"/>
      <c r="WVC167" s="8"/>
      <c r="WVD167" s="10"/>
      <c r="WVE167" s="68"/>
      <c r="WVF167" s="20"/>
      <c r="WVG167" s="57"/>
      <c r="WVH167" s="21"/>
      <c r="WVI167" s="22"/>
      <c r="WVJ167" s="3"/>
      <c r="WVK167" s="5"/>
      <c r="WVL167" s="5"/>
      <c r="WVM167" s="8"/>
      <c r="WVN167" s="10"/>
      <c r="WVO167" s="68"/>
      <c r="WVP167" s="20"/>
      <c r="WVQ167" s="57"/>
      <c r="WVR167" s="21"/>
      <c r="WVS167" s="22"/>
      <c r="WVT167" s="3"/>
      <c r="WVU167" s="5"/>
      <c r="WVV167" s="5"/>
      <c r="WVW167" s="8"/>
      <c r="WVX167" s="10"/>
      <c r="WVY167" s="68"/>
      <c r="WVZ167" s="20"/>
      <c r="WWA167" s="57"/>
      <c r="WWB167" s="21"/>
      <c r="WWC167" s="22"/>
      <c r="WWD167" s="3"/>
      <c r="WWE167" s="5"/>
      <c r="WWF167" s="5"/>
      <c r="WWG167" s="8"/>
      <c r="WWH167" s="10"/>
      <c r="WWI167" s="68"/>
      <c r="WWJ167" s="20"/>
      <c r="WWK167" s="57"/>
      <c r="WWL167" s="21"/>
      <c r="WWM167" s="22"/>
      <c r="WWN167" s="3"/>
      <c r="WWO167" s="5"/>
      <c r="WWP167" s="5"/>
      <c r="WWQ167" s="8"/>
      <c r="WWR167" s="10"/>
      <c r="WWS167" s="68"/>
      <c r="WWT167" s="20"/>
      <c r="WWU167" s="57"/>
      <c r="WWV167" s="21"/>
      <c r="WWW167" s="22"/>
      <c r="WWX167" s="3"/>
      <c r="WWY167" s="5"/>
      <c r="WWZ167" s="5"/>
      <c r="WXA167" s="8"/>
      <c r="WXB167" s="10"/>
      <c r="WXC167" s="68"/>
      <c r="WXD167" s="20"/>
      <c r="WXE167" s="57"/>
      <c r="WXF167" s="21"/>
      <c r="WXG167" s="22"/>
      <c r="WXH167" s="3"/>
      <c r="WXI167" s="5"/>
      <c r="WXJ167" s="5"/>
      <c r="WXK167" s="8"/>
      <c r="WXL167" s="10"/>
      <c r="WXM167" s="68"/>
      <c r="WXN167" s="20"/>
      <c r="WXO167" s="57"/>
      <c r="WXP167" s="21"/>
      <c r="WXQ167" s="22"/>
      <c r="WXR167" s="3"/>
      <c r="WXS167" s="5"/>
      <c r="WXT167" s="5"/>
      <c r="WXU167" s="8"/>
      <c r="WXV167" s="10"/>
      <c r="WXW167" s="68"/>
      <c r="WXX167" s="20"/>
      <c r="WXY167" s="57"/>
      <c r="WXZ167" s="21"/>
      <c r="WYA167" s="22"/>
      <c r="WYB167" s="3"/>
      <c r="WYC167" s="5"/>
      <c r="WYD167" s="5"/>
      <c r="WYE167" s="8"/>
      <c r="WYF167" s="10"/>
      <c r="WYG167" s="68"/>
      <c r="WYH167" s="20"/>
      <c r="WYI167" s="57"/>
      <c r="WYJ167" s="21"/>
      <c r="WYK167" s="22"/>
      <c r="WYL167" s="3"/>
      <c r="WYM167" s="5"/>
      <c r="WYN167" s="5"/>
      <c r="WYO167" s="8"/>
      <c r="WYP167" s="10"/>
      <c r="WYQ167" s="68"/>
      <c r="WYR167" s="20"/>
      <c r="WYS167" s="57"/>
      <c r="WYT167" s="21"/>
      <c r="WYU167" s="22"/>
      <c r="WYV167" s="3"/>
      <c r="WYW167" s="5"/>
      <c r="WYX167" s="5"/>
      <c r="WYY167" s="8"/>
      <c r="WYZ167" s="10"/>
      <c r="WZA167" s="68"/>
      <c r="WZB167" s="20"/>
      <c r="WZC167" s="57"/>
      <c r="WZD167" s="21"/>
      <c r="WZE167" s="22"/>
      <c r="WZF167" s="3"/>
      <c r="WZG167" s="5"/>
      <c r="WZH167" s="5"/>
      <c r="WZI167" s="8"/>
      <c r="WZJ167" s="10"/>
      <c r="WZK167" s="68"/>
      <c r="WZL167" s="20"/>
      <c r="WZM167" s="57"/>
      <c r="WZN167" s="21"/>
      <c r="WZO167" s="22"/>
      <c r="WZP167" s="3"/>
      <c r="WZQ167" s="5"/>
      <c r="WZR167" s="5"/>
      <c r="WZS167" s="8"/>
      <c r="WZT167" s="10"/>
      <c r="WZU167" s="68"/>
      <c r="WZV167" s="20"/>
      <c r="WZW167" s="57"/>
      <c r="WZX167" s="21"/>
      <c r="WZY167" s="22"/>
      <c r="WZZ167" s="3"/>
      <c r="XAA167" s="5"/>
      <c r="XAB167" s="5"/>
      <c r="XAC167" s="8"/>
      <c r="XAD167" s="10"/>
      <c r="XAE167" s="68"/>
      <c r="XAF167" s="20"/>
      <c r="XAG167" s="57"/>
      <c r="XAH167" s="21"/>
      <c r="XAI167" s="22"/>
      <c r="XAJ167" s="3"/>
      <c r="XAK167" s="5"/>
      <c r="XAL167" s="5"/>
      <c r="XAM167" s="8"/>
      <c r="XAN167" s="10"/>
      <c r="XAO167" s="68"/>
      <c r="XAP167" s="20"/>
      <c r="XAQ167" s="57"/>
      <c r="XAR167" s="21"/>
      <c r="XAS167" s="22"/>
      <c r="XAT167" s="3"/>
      <c r="XAU167" s="5"/>
      <c r="XAV167" s="5"/>
      <c r="XAW167" s="8"/>
      <c r="XAX167" s="10"/>
      <c r="XAY167" s="68"/>
      <c r="XAZ167" s="20"/>
      <c r="XBA167" s="57"/>
      <c r="XBB167" s="21"/>
      <c r="XBC167" s="22"/>
      <c r="XBD167" s="3"/>
      <c r="XBE167" s="5"/>
      <c r="XBF167" s="5"/>
      <c r="XBG167" s="8"/>
      <c r="XBH167" s="10"/>
      <c r="XBI167" s="68"/>
      <c r="XBJ167" s="20"/>
      <c r="XBK167" s="57"/>
      <c r="XBL167" s="21"/>
      <c r="XBM167" s="22"/>
      <c r="XBN167" s="3"/>
      <c r="XBO167" s="5"/>
      <c r="XBP167" s="5"/>
      <c r="XBQ167" s="8"/>
      <c r="XBR167" s="10"/>
      <c r="XBS167" s="68"/>
      <c r="XBT167" s="20"/>
      <c r="XBU167" s="57"/>
      <c r="XBV167" s="21"/>
      <c r="XBW167" s="22"/>
      <c r="XBX167" s="3"/>
      <c r="XBY167" s="5"/>
      <c r="XBZ167" s="5"/>
      <c r="XCA167" s="8"/>
      <c r="XCB167" s="10"/>
      <c r="XCC167" s="68"/>
      <c r="XCD167" s="20"/>
      <c r="XCE167" s="57"/>
      <c r="XCF167" s="21"/>
      <c r="XCG167" s="22"/>
      <c r="XCH167" s="3"/>
      <c r="XCI167" s="5"/>
      <c r="XCJ167" s="5"/>
      <c r="XCK167" s="8"/>
      <c r="XCL167" s="10"/>
      <c r="XCM167" s="68"/>
      <c r="XCN167" s="20"/>
      <c r="XCO167" s="57"/>
      <c r="XCP167" s="21"/>
      <c r="XCQ167" s="22"/>
      <c r="XCR167" s="3"/>
      <c r="XCS167" s="5"/>
      <c r="XCT167" s="5"/>
      <c r="XCU167" s="8"/>
      <c r="XCV167" s="10"/>
      <c r="XCW167" s="68"/>
      <c r="XCX167" s="20"/>
      <c r="XCY167" s="57"/>
      <c r="XCZ167" s="21"/>
      <c r="XDA167" s="22"/>
      <c r="XDB167" s="3"/>
      <c r="XDC167" s="5"/>
      <c r="XDD167" s="5"/>
      <c r="XDE167" s="8"/>
      <c r="XDF167" s="10"/>
      <c r="XDG167" s="68"/>
      <c r="XDH167" s="20"/>
      <c r="XDI167" s="57"/>
      <c r="XDJ167" s="21"/>
      <c r="XDK167" s="22"/>
      <c r="XDL167" s="3"/>
      <c r="XDM167" s="5"/>
      <c r="XDN167" s="5"/>
      <c r="XDO167" s="8"/>
      <c r="XDP167" s="10"/>
      <c r="XDQ167" s="68"/>
      <c r="XDR167" s="20"/>
      <c r="XDS167" s="57"/>
      <c r="XDT167" s="21"/>
      <c r="XDU167" s="22"/>
      <c r="XDV167" s="3"/>
      <c r="XDW167" s="5"/>
      <c r="XDX167" s="5"/>
      <c r="XDY167" s="8"/>
      <c r="XDZ167" s="10"/>
      <c r="XEA167" s="68"/>
      <c r="XEB167" s="20"/>
      <c r="XEC167" s="57"/>
      <c r="XED167" s="21"/>
      <c r="XEE167" s="22"/>
      <c r="XEF167" s="3"/>
      <c r="XEG167" s="5"/>
      <c r="XEH167" s="5"/>
      <c r="XEI167" s="8"/>
      <c r="XEJ167" s="10"/>
      <c r="XEK167" s="68"/>
      <c r="XEL167" s="20"/>
      <c r="XEM167" s="57"/>
      <c r="XEN167" s="21"/>
      <c r="XEO167" s="22"/>
      <c r="XEP167" s="3"/>
      <c r="XEQ167" s="5"/>
      <c r="XER167" s="5"/>
      <c r="XES167" s="8"/>
      <c r="XET167" s="10"/>
      <c r="XEU167" s="68"/>
      <c r="XEV167" s="20"/>
      <c r="XEW167" s="57"/>
      <c r="XEX167" s="21"/>
      <c r="XEY167" s="22"/>
      <c r="XEZ167" s="3"/>
      <c r="XFA167" s="5"/>
      <c r="XFB167" s="5"/>
      <c r="XFC167" s="8"/>
    </row>
    <row r="168" spans="1:16383" s="51" customFormat="1">
      <c r="A168" s="138" t="s">
        <v>1497</v>
      </c>
      <c r="B168" s="139"/>
      <c r="C168" s="139"/>
      <c r="D168" s="139" t="s">
        <v>724</v>
      </c>
      <c r="E168" s="139"/>
      <c r="F168" s="139"/>
      <c r="G168" s="139"/>
      <c r="H168" s="139"/>
      <c r="I168" s="139"/>
      <c r="J168" s="143" t="e">
        <f>SUM(J169,J175,J180,J182,J184)</f>
        <v>#REF!</v>
      </c>
      <c r="K168" s="192"/>
      <c r="L168" s="51">
        <v>509384.63</v>
      </c>
      <c r="M168" s="17" t="e">
        <f t="shared" si="6"/>
        <v>#REF!</v>
      </c>
    </row>
    <row r="169" spans="1:16383" s="51" customFormat="1" ht="17.25" customHeight="1">
      <c r="A169" s="47" t="s">
        <v>1496</v>
      </c>
      <c r="B169" s="48"/>
      <c r="C169" s="48"/>
      <c r="D169" s="53" t="s">
        <v>21</v>
      </c>
      <c r="E169" s="53"/>
      <c r="F169" s="53"/>
      <c r="G169" s="120"/>
      <c r="H169" s="24"/>
      <c r="I169" s="53"/>
      <c r="J169" s="55" t="e">
        <f>SUM(J170:J174)</f>
        <v>#REF!</v>
      </c>
      <c r="K169" s="193"/>
      <c r="L169" s="50">
        <v>457146</v>
      </c>
      <c r="M169" s="17" t="e">
        <f t="shared" si="6"/>
        <v>#REF!</v>
      </c>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row>
    <row r="170" spans="1:16383" s="51" customFormat="1" ht="133.5" customHeight="1">
      <c r="A170" s="26"/>
      <c r="B170" s="5"/>
      <c r="C170" s="5"/>
      <c r="D170" s="4" t="s">
        <v>317</v>
      </c>
      <c r="E170" s="10"/>
      <c r="F170" s="19"/>
      <c r="G170" s="120"/>
      <c r="H170" s="24"/>
      <c r="I170" s="21"/>
      <c r="J170" s="22"/>
      <c r="K170" s="193"/>
      <c r="L170" s="50"/>
      <c r="M170" s="17" t="str">
        <f t="shared" si="6"/>
        <v xml:space="preserve"> </v>
      </c>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row>
    <row r="171" spans="1:16383" s="51" customFormat="1" ht="33.75" customHeight="1">
      <c r="A171" s="26" t="s">
        <v>1495</v>
      </c>
      <c r="B171" s="5" t="s">
        <v>256</v>
      </c>
      <c r="C171" s="5" t="e">
        <f>VLOOKUP($B171,#REF!,2,FALSE)</f>
        <v>#REF!</v>
      </c>
      <c r="D171" s="4" t="e">
        <f>VLOOKUP($B171,#REF!,3,FALSE)</f>
        <v>#REF!</v>
      </c>
      <c r="E171" s="5" t="e">
        <f>VLOOKUP($B171,#REF!,4,FALSE)</f>
        <v>#REF!</v>
      </c>
      <c r="F171" s="19">
        <v>1</v>
      </c>
      <c r="G171" s="120" t="e">
        <f>VLOOKUP($B171,#REF!,13,FALSE)</f>
        <v>#REF!</v>
      </c>
      <c r="H171" s="24" t="e">
        <f>VLOOKUP($B171,#REF!,14,FALSE)</f>
        <v>#REF!</v>
      </c>
      <c r="I171" s="21" t="e">
        <f>G171*H171</f>
        <v>#REF!</v>
      </c>
      <c r="J171" s="22" t="e">
        <f>ROUND(F171*(G171+I171),2)</f>
        <v>#REF!</v>
      </c>
      <c r="K171" s="193" t="s">
        <v>159</v>
      </c>
      <c r="L171" s="50">
        <v>355514.4</v>
      </c>
      <c r="M171" s="17" t="e">
        <f t="shared" si="6"/>
        <v>#REF!</v>
      </c>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row>
    <row r="172" spans="1:16383" s="51" customFormat="1" ht="33.75" customHeight="1">
      <c r="A172" s="26" t="s">
        <v>1494</v>
      </c>
      <c r="B172" s="5" t="s">
        <v>222</v>
      </c>
      <c r="C172" s="5" t="e">
        <f>VLOOKUP($B172,#REF!,2,FALSE)</f>
        <v>#REF!</v>
      </c>
      <c r="D172" s="4" t="e">
        <f>VLOOKUP($B172,#REF!,3,FALSE)</f>
        <v>#REF!</v>
      </c>
      <c r="E172" s="5" t="e">
        <f>VLOOKUP($B172,#REF!,4,FALSE)</f>
        <v>#REF!</v>
      </c>
      <c r="F172" s="19">
        <v>1</v>
      </c>
      <c r="G172" s="120" t="e">
        <f>VLOOKUP($B172,#REF!,13,FALSE)</f>
        <v>#REF!</v>
      </c>
      <c r="H172" s="24" t="e">
        <f>VLOOKUP($B172,#REF!,14,FALSE)</f>
        <v>#REF!</v>
      </c>
      <c r="I172" s="21" t="e">
        <f>G172*H172</f>
        <v>#REF!</v>
      </c>
      <c r="J172" s="22" t="e">
        <f>ROUND(F172*(G172+I172),2)</f>
        <v>#REF!</v>
      </c>
      <c r="K172" s="193" t="s">
        <v>159</v>
      </c>
      <c r="L172" s="50">
        <v>14126.4</v>
      </c>
      <c r="M172" s="17" t="e">
        <f t="shared" si="6"/>
        <v>#REF!</v>
      </c>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row>
    <row r="173" spans="1:16383" s="51" customFormat="1" ht="33.75" customHeight="1">
      <c r="A173" s="26" t="s">
        <v>1493</v>
      </c>
      <c r="B173" s="5" t="s">
        <v>296</v>
      </c>
      <c r="C173" s="5" t="e">
        <f>VLOOKUP($B173,#REF!,2,FALSE)</f>
        <v>#REF!</v>
      </c>
      <c r="D173" s="4" t="e">
        <f>VLOOKUP($B173,#REF!,3,FALSE)</f>
        <v>#REF!</v>
      </c>
      <c r="E173" s="5" t="e">
        <f>VLOOKUP($B173,#REF!,4,FALSE)</f>
        <v>#REF!</v>
      </c>
      <c r="F173" s="19">
        <v>1</v>
      </c>
      <c r="G173" s="120" t="e">
        <f>VLOOKUP($B173,#REF!,13,FALSE)</f>
        <v>#REF!</v>
      </c>
      <c r="H173" s="24" t="e">
        <f>VLOOKUP($B173,#REF!,14,FALSE)</f>
        <v>#REF!</v>
      </c>
      <c r="I173" s="21" t="e">
        <f>G173*H173</f>
        <v>#REF!</v>
      </c>
      <c r="J173" s="22" t="e">
        <f>ROUND(F173*(G173+I173),2)</f>
        <v>#REF!</v>
      </c>
      <c r="K173" s="193" t="s">
        <v>159</v>
      </c>
      <c r="L173" s="50">
        <v>13341.6</v>
      </c>
      <c r="M173" s="17" t="e">
        <f t="shared" si="6"/>
        <v>#REF!</v>
      </c>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row>
    <row r="174" spans="1:16383" s="51" customFormat="1" ht="33.75" customHeight="1">
      <c r="A174" s="26" t="s">
        <v>1492</v>
      </c>
      <c r="B174" s="5" t="s">
        <v>335</v>
      </c>
      <c r="C174" s="5" t="e">
        <f>VLOOKUP($B174,#REF!,2,FALSE)</f>
        <v>#REF!</v>
      </c>
      <c r="D174" s="4" t="e">
        <f>VLOOKUP($B174,#REF!,3,FALSE)</f>
        <v>#REF!</v>
      </c>
      <c r="E174" s="5" t="e">
        <f>VLOOKUP($B174,#REF!,4,FALSE)</f>
        <v>#REF!</v>
      </c>
      <c r="F174" s="19">
        <v>21</v>
      </c>
      <c r="G174" s="120" t="e">
        <f>VLOOKUP($B174,#REF!,13,FALSE)</f>
        <v>#REF!</v>
      </c>
      <c r="H174" s="24" t="e">
        <f>VLOOKUP($B174,#REF!,14,FALSE)</f>
        <v>#REF!</v>
      </c>
      <c r="I174" s="21" t="e">
        <f>G174*H174</f>
        <v>#REF!</v>
      </c>
      <c r="J174" s="22" t="e">
        <f>ROUND(F174*(G174+I174),2)</f>
        <v>#REF!</v>
      </c>
      <c r="K174" s="193" t="s">
        <v>159</v>
      </c>
      <c r="L174" s="50">
        <v>74163.600000000006</v>
      </c>
      <c r="M174" s="17" t="e">
        <f t="shared" si="6"/>
        <v>#REF!</v>
      </c>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row>
    <row r="175" spans="1:16383" s="51" customFormat="1" ht="17.25" customHeight="1">
      <c r="A175" s="47" t="s">
        <v>1491</v>
      </c>
      <c r="B175" s="48"/>
      <c r="C175" s="48"/>
      <c r="D175" s="53" t="s">
        <v>22</v>
      </c>
      <c r="E175" s="53"/>
      <c r="F175" s="53"/>
      <c r="G175" s="120"/>
      <c r="H175" s="24"/>
      <c r="I175" s="53"/>
      <c r="J175" s="55" t="e">
        <f>SUM(J176:J179)</f>
        <v>#REF!</v>
      </c>
      <c r="K175" s="193"/>
      <c r="L175" s="50">
        <v>29570.57</v>
      </c>
      <c r="M175" s="17" t="e">
        <f t="shared" si="6"/>
        <v>#REF!</v>
      </c>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row>
    <row r="176" spans="1:16383" s="51" customFormat="1" ht="49.5" customHeight="1">
      <c r="A176" s="26" t="s">
        <v>1490</v>
      </c>
      <c r="B176" s="5"/>
      <c r="C176" s="5"/>
      <c r="D176" s="4" t="s">
        <v>242</v>
      </c>
      <c r="E176" s="5"/>
      <c r="F176" s="19"/>
      <c r="G176" s="120"/>
      <c r="H176" s="24"/>
      <c r="I176" s="21"/>
      <c r="J176" s="22"/>
      <c r="K176" s="193"/>
      <c r="L176" s="50"/>
      <c r="M176" s="17" t="str">
        <f t="shared" si="6"/>
        <v xml:space="preserve"> </v>
      </c>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row>
    <row r="177" spans="1:50" s="51" customFormat="1" ht="49.5" customHeight="1">
      <c r="A177" s="26" t="s">
        <v>1489</v>
      </c>
      <c r="B177" s="5" t="s">
        <v>297</v>
      </c>
      <c r="C177" s="5" t="e">
        <f>VLOOKUP($B177,#REF!,2,FALSE)</f>
        <v>#REF!</v>
      </c>
      <c r="D177" s="4" t="e">
        <f>VLOOKUP($B177,#REF!,3,FALSE)</f>
        <v>#REF!</v>
      </c>
      <c r="E177" s="5" t="e">
        <f>VLOOKUP($B177,#REF!,4,FALSE)</f>
        <v>#REF!</v>
      </c>
      <c r="F177" s="19">
        <v>1</v>
      </c>
      <c r="G177" s="120" t="e">
        <f>VLOOKUP($B177,#REF!,13,FALSE)</f>
        <v>#REF!</v>
      </c>
      <c r="H177" s="24" t="e">
        <f>VLOOKUP($B177,#REF!,14,FALSE)</f>
        <v>#REF!</v>
      </c>
      <c r="I177" s="21" t="e">
        <f>G177*H177</f>
        <v>#REF!</v>
      </c>
      <c r="J177" s="22" t="e">
        <f>ROUND(F177*(G177+I177),2)</f>
        <v>#REF!</v>
      </c>
      <c r="K177" s="193" t="s">
        <v>159</v>
      </c>
      <c r="L177" s="50">
        <v>18379.5</v>
      </c>
      <c r="M177" s="17" t="e">
        <f t="shared" si="6"/>
        <v>#REF!</v>
      </c>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row>
    <row r="178" spans="1:50" s="51" customFormat="1" ht="49.5" customHeight="1">
      <c r="A178" s="26" t="s">
        <v>1488</v>
      </c>
      <c r="B178" s="5" t="s">
        <v>257</v>
      </c>
      <c r="C178" s="5" t="e">
        <f>VLOOKUP($B178,#REF!,2,FALSE)</f>
        <v>#REF!</v>
      </c>
      <c r="D178" s="4" t="e">
        <f>VLOOKUP($B178,#REF!,3,FALSE)</f>
        <v>#REF!</v>
      </c>
      <c r="E178" s="5" t="e">
        <f>VLOOKUP($B178,#REF!,4,FALSE)</f>
        <v>#REF!</v>
      </c>
      <c r="F178" s="19">
        <v>1</v>
      </c>
      <c r="G178" s="120" t="e">
        <f>VLOOKUP($B178,#REF!,13,FALSE)</f>
        <v>#REF!</v>
      </c>
      <c r="H178" s="24" t="e">
        <f>VLOOKUP($B178,#REF!,14,FALSE)</f>
        <v>#REF!</v>
      </c>
      <c r="I178" s="21" t="e">
        <f>G178*H178</f>
        <v>#REF!</v>
      </c>
      <c r="J178" s="22" t="e">
        <f>ROUND(F178*(G178+I178),2)</f>
        <v>#REF!</v>
      </c>
      <c r="K178" s="193" t="s">
        <v>159</v>
      </c>
      <c r="L178" s="50">
        <v>7106.74</v>
      </c>
      <c r="M178" s="17" t="e">
        <f t="shared" si="6"/>
        <v>#REF!</v>
      </c>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row>
    <row r="179" spans="1:50" s="51" customFormat="1" ht="49.5" customHeight="1">
      <c r="A179" s="26" t="s">
        <v>1592</v>
      </c>
      <c r="B179" s="5" t="s">
        <v>298</v>
      </c>
      <c r="C179" s="5" t="e">
        <f>VLOOKUP($B179,#REF!,2,FALSE)</f>
        <v>#REF!</v>
      </c>
      <c r="D179" s="4" t="e">
        <f>VLOOKUP($B179,#REF!,3,FALSE)</f>
        <v>#REF!</v>
      </c>
      <c r="E179" s="5" t="e">
        <f>VLOOKUP($B179,#REF!,4,FALSE)</f>
        <v>#REF!</v>
      </c>
      <c r="F179" s="19">
        <v>1</v>
      </c>
      <c r="G179" s="120" t="e">
        <f>VLOOKUP($B179,#REF!,13,FALSE)</f>
        <v>#REF!</v>
      </c>
      <c r="H179" s="24" t="e">
        <f>VLOOKUP($B179,#REF!,14,FALSE)</f>
        <v>#REF!</v>
      </c>
      <c r="I179" s="21" t="e">
        <f>G179*H179</f>
        <v>#REF!</v>
      </c>
      <c r="J179" s="22" t="e">
        <f>ROUND(F179*(G179+I179),2)</f>
        <v>#REF!</v>
      </c>
      <c r="K179" s="193" t="s">
        <v>159</v>
      </c>
      <c r="L179" s="50">
        <v>4084.33</v>
      </c>
      <c r="M179" s="17" t="e">
        <f t="shared" si="6"/>
        <v>#REF!</v>
      </c>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row>
    <row r="180" spans="1:50" s="51" customFormat="1" ht="17.25" customHeight="1">
      <c r="A180" s="47" t="s">
        <v>1487</v>
      </c>
      <c r="B180" s="62"/>
      <c r="C180" s="48"/>
      <c r="D180" s="53" t="s">
        <v>106</v>
      </c>
      <c r="E180" s="53"/>
      <c r="F180" s="53"/>
      <c r="G180" s="120"/>
      <c r="H180" s="24"/>
      <c r="I180" s="53"/>
      <c r="J180" s="55" t="e">
        <f>SUM(J181)</f>
        <v>#REF!</v>
      </c>
      <c r="K180" s="193"/>
      <c r="L180" s="50">
        <v>12253.01</v>
      </c>
      <c r="M180" s="17" t="e">
        <f t="shared" si="6"/>
        <v>#REF!</v>
      </c>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row>
    <row r="181" spans="1:50" ht="34.5" customHeight="1">
      <c r="A181" s="3" t="s">
        <v>1486</v>
      </c>
      <c r="B181" s="5" t="s">
        <v>164</v>
      </c>
      <c r="C181" s="5" t="e">
        <f>VLOOKUP($B181,#REF!,2,FALSE)</f>
        <v>#REF!</v>
      </c>
      <c r="D181" s="4" t="e">
        <f>VLOOKUP($B181,#REF!,3,FALSE)</f>
        <v>#REF!</v>
      </c>
      <c r="E181" s="5" t="e">
        <f>VLOOKUP($B181,#REF!,4,FALSE)</f>
        <v>#REF!</v>
      </c>
      <c r="F181" s="68">
        <v>1</v>
      </c>
      <c r="G181" s="120" t="e">
        <f>VLOOKUP($B181,#REF!,13,FALSE)</f>
        <v>#REF!</v>
      </c>
      <c r="H181" s="24" t="e">
        <f>VLOOKUP($B181,#REF!,14,FALSE)</f>
        <v>#REF!</v>
      </c>
      <c r="I181" s="21" t="e">
        <f>G181*H181</f>
        <v>#REF!</v>
      </c>
      <c r="J181" s="22" t="e">
        <f>ROUND(F181*(G181+I181),2)</f>
        <v>#REF!</v>
      </c>
      <c r="K181" s="193" t="s">
        <v>159</v>
      </c>
      <c r="L181" s="25">
        <v>12253.01</v>
      </c>
      <c r="M181" s="17" t="e">
        <f t="shared" si="6"/>
        <v>#REF!</v>
      </c>
    </row>
    <row r="182" spans="1:50" s="51" customFormat="1" ht="17.25" customHeight="1">
      <c r="A182" s="47" t="s">
        <v>1485</v>
      </c>
      <c r="B182" s="62"/>
      <c r="C182" s="48"/>
      <c r="D182" s="53" t="s">
        <v>115</v>
      </c>
      <c r="E182" s="53"/>
      <c r="F182" s="53"/>
      <c r="G182" s="120"/>
      <c r="H182" s="24"/>
      <c r="I182" s="53"/>
      <c r="J182" s="55" t="e">
        <f>SUM(J183)</f>
        <v>#REF!</v>
      </c>
      <c r="K182" s="193"/>
      <c r="L182" s="50">
        <v>4901.2</v>
      </c>
      <c r="M182" s="17" t="e">
        <f t="shared" si="6"/>
        <v>#REF!</v>
      </c>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row>
    <row r="183" spans="1:50" ht="42" customHeight="1">
      <c r="A183" s="3" t="s">
        <v>1484</v>
      </c>
      <c r="B183" s="5" t="s">
        <v>172</v>
      </c>
      <c r="C183" s="5" t="e">
        <f>VLOOKUP($B183,#REF!,2,FALSE)</f>
        <v>#REF!</v>
      </c>
      <c r="D183" s="4" t="e">
        <f>VLOOKUP($B183,#REF!,3,FALSE)</f>
        <v>#REF!</v>
      </c>
      <c r="E183" s="5" t="e">
        <f>VLOOKUP($B183,#REF!,4,FALSE)</f>
        <v>#REF!</v>
      </c>
      <c r="F183" s="68">
        <v>1</v>
      </c>
      <c r="G183" s="120" t="e">
        <f>VLOOKUP($B183,#REF!,13,FALSE)</f>
        <v>#REF!</v>
      </c>
      <c r="H183" s="24" t="e">
        <f>VLOOKUP($B183,#REF!,14,FALSE)</f>
        <v>#REF!</v>
      </c>
      <c r="I183" s="21" t="e">
        <f>G183*H183</f>
        <v>#REF!</v>
      </c>
      <c r="J183" s="22" t="e">
        <f>ROUND(F183*(G183+I183),2)</f>
        <v>#REF!</v>
      </c>
      <c r="K183" s="193" t="s">
        <v>159</v>
      </c>
      <c r="L183" s="25">
        <v>4901.2</v>
      </c>
      <c r="M183" s="17" t="e">
        <f t="shared" si="6"/>
        <v>#REF!</v>
      </c>
    </row>
    <row r="184" spans="1:50" s="51" customFormat="1" ht="17.25" customHeight="1">
      <c r="A184" s="47" t="s">
        <v>1483</v>
      </c>
      <c r="B184" s="62"/>
      <c r="C184" s="48"/>
      <c r="D184" s="53" t="s">
        <v>107</v>
      </c>
      <c r="E184" s="53"/>
      <c r="F184" s="53"/>
      <c r="G184" s="120"/>
      <c r="H184" s="24"/>
      <c r="I184" s="53"/>
      <c r="J184" s="55" t="e">
        <f>SUM(J185)</f>
        <v>#REF!</v>
      </c>
      <c r="K184" s="193"/>
      <c r="L184" s="50">
        <v>5513.85</v>
      </c>
      <c r="M184" s="17" t="e">
        <f t="shared" si="6"/>
        <v>#REF!</v>
      </c>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row>
    <row r="185" spans="1:50" ht="42" customHeight="1">
      <c r="A185" s="3" t="s">
        <v>1482</v>
      </c>
      <c r="B185" s="5" t="s">
        <v>165</v>
      </c>
      <c r="C185" s="5" t="e">
        <f>VLOOKUP($B185,#REF!,2,FALSE)</f>
        <v>#REF!</v>
      </c>
      <c r="D185" s="4" t="e">
        <f>VLOOKUP($B185,#REF!,3,FALSE)</f>
        <v>#REF!</v>
      </c>
      <c r="E185" s="5" t="e">
        <f>VLOOKUP($B185,#REF!,4,FALSE)</f>
        <v>#REF!</v>
      </c>
      <c r="F185" s="68">
        <v>1</v>
      </c>
      <c r="G185" s="120" t="e">
        <f>VLOOKUP($B185,#REF!,13,FALSE)</f>
        <v>#REF!</v>
      </c>
      <c r="H185" s="24" t="e">
        <f>VLOOKUP($B185,#REF!,14,FALSE)</f>
        <v>#REF!</v>
      </c>
      <c r="I185" s="21" t="e">
        <f>G185*H185</f>
        <v>#REF!</v>
      </c>
      <c r="J185" s="22" t="e">
        <f>ROUND(F185*(G185+I185),2)</f>
        <v>#REF!</v>
      </c>
      <c r="K185" s="193" t="s">
        <v>159</v>
      </c>
      <c r="L185" s="25">
        <v>5513.85</v>
      </c>
      <c r="M185" s="17" t="e">
        <f t="shared" si="6"/>
        <v>#REF!</v>
      </c>
    </row>
    <row r="186" spans="1:50" s="51" customFormat="1">
      <c r="A186" s="138" t="s">
        <v>1481</v>
      </c>
      <c r="B186" s="139"/>
      <c r="C186" s="139"/>
      <c r="D186" s="139" t="s">
        <v>725</v>
      </c>
      <c r="E186" s="139"/>
      <c r="F186" s="139"/>
      <c r="G186" s="139"/>
      <c r="H186" s="139"/>
      <c r="I186" s="139"/>
      <c r="J186" s="143" t="e">
        <f>SUM(J187,J191,J193,J195,J197)</f>
        <v>#REF!</v>
      </c>
      <c r="K186" s="192"/>
      <c r="L186" s="51">
        <v>312272.91000000003</v>
      </c>
      <c r="M186" s="17" t="e">
        <f t="shared" si="6"/>
        <v>#REF!</v>
      </c>
    </row>
    <row r="187" spans="1:50" s="51" customFormat="1" ht="17.25" customHeight="1">
      <c r="A187" s="47" t="s">
        <v>1480</v>
      </c>
      <c r="B187" s="48"/>
      <c r="C187" s="48"/>
      <c r="D187" s="53" t="s">
        <v>21</v>
      </c>
      <c r="E187" s="53"/>
      <c r="F187" s="53"/>
      <c r="G187" s="120"/>
      <c r="H187" s="24"/>
      <c r="I187" s="53"/>
      <c r="J187" s="55" t="e">
        <f>SUM(J188:J190)</f>
        <v>#REF!</v>
      </c>
      <c r="K187" s="193"/>
      <c r="L187" s="50">
        <v>188997.91</v>
      </c>
      <c r="M187" s="17" t="e">
        <f t="shared" si="6"/>
        <v>#REF!</v>
      </c>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row>
    <row r="188" spans="1:50" s="51" customFormat="1" ht="180">
      <c r="A188" s="26"/>
      <c r="B188" s="5"/>
      <c r="C188" s="5"/>
      <c r="D188" s="4" t="s">
        <v>224</v>
      </c>
      <c r="E188" s="10"/>
      <c r="F188" s="83"/>
      <c r="G188" s="120"/>
      <c r="H188" s="24"/>
      <c r="I188" s="21"/>
      <c r="J188" s="22"/>
      <c r="K188" s="193"/>
      <c r="L188" s="50"/>
      <c r="M188" s="17" t="str">
        <f t="shared" si="6"/>
        <v xml:space="preserve"> </v>
      </c>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row>
    <row r="189" spans="1:50" s="51" customFormat="1" ht="45" customHeight="1">
      <c r="A189" s="26" t="s">
        <v>1479</v>
      </c>
      <c r="B189" s="5" t="s">
        <v>89</v>
      </c>
      <c r="C189" s="5" t="e">
        <f>VLOOKUP($B189,#REF!,2,FALSE)</f>
        <v>#REF!</v>
      </c>
      <c r="D189" s="4" t="e">
        <f>VLOOKUP($B189,#REF!,3,FALSE)</f>
        <v>#REF!</v>
      </c>
      <c r="E189" s="5" t="e">
        <f>VLOOKUP($B189,#REF!,4,FALSE)</f>
        <v>#REF!</v>
      </c>
      <c r="F189" s="19">
        <v>4</v>
      </c>
      <c r="G189" s="120" t="e">
        <f>VLOOKUP($B189,#REF!,13,FALSE)</f>
        <v>#REF!</v>
      </c>
      <c r="H189" s="24" t="e">
        <f>VLOOKUP($B189,#REF!,14,FALSE)</f>
        <v>#REF!</v>
      </c>
      <c r="I189" s="21" t="e">
        <f>G189*H189</f>
        <v>#REF!</v>
      </c>
      <c r="J189" s="22" t="e">
        <f>ROUND(F189*(G189+I189),2)</f>
        <v>#REF!</v>
      </c>
      <c r="K189" s="193" t="s">
        <v>159</v>
      </c>
      <c r="L189" s="50">
        <v>178226.01</v>
      </c>
      <c r="M189" s="17" t="e">
        <f t="shared" si="6"/>
        <v>#REF!</v>
      </c>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row>
    <row r="190" spans="1:50" s="51" customFormat="1" ht="45" customHeight="1">
      <c r="A190" s="26" t="s">
        <v>1478</v>
      </c>
      <c r="B190" s="5" t="s">
        <v>225</v>
      </c>
      <c r="C190" s="5" t="e">
        <f>VLOOKUP($B190,#REF!,2,FALSE)</f>
        <v>#REF!</v>
      </c>
      <c r="D190" s="4" t="e">
        <f>VLOOKUP($B190,#REF!,3,FALSE)</f>
        <v>#REF!</v>
      </c>
      <c r="E190" s="5" t="e">
        <f>VLOOKUP($B190,#REF!,4,FALSE)</f>
        <v>#REF!</v>
      </c>
      <c r="F190" s="19">
        <v>1</v>
      </c>
      <c r="G190" s="120" t="e">
        <f>VLOOKUP($B190,#REF!,13,FALSE)</f>
        <v>#REF!</v>
      </c>
      <c r="H190" s="24" t="e">
        <f>VLOOKUP($B190,#REF!,14,FALSE)</f>
        <v>#REF!</v>
      </c>
      <c r="I190" s="21" t="e">
        <f>G190*H190</f>
        <v>#REF!</v>
      </c>
      <c r="J190" s="22" t="e">
        <f>ROUND(F190*(G190+I190),2)</f>
        <v>#REF!</v>
      </c>
      <c r="K190" s="193" t="s">
        <v>159</v>
      </c>
      <c r="L190" s="50">
        <v>10771.9</v>
      </c>
      <c r="M190" s="17" t="e">
        <f t="shared" si="6"/>
        <v>#REF!</v>
      </c>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row>
    <row r="191" spans="1:50" s="51" customFormat="1" ht="17.25" customHeight="1">
      <c r="A191" s="47" t="s">
        <v>1477</v>
      </c>
      <c r="B191" s="48"/>
      <c r="C191" s="48"/>
      <c r="D191" s="53" t="s">
        <v>22</v>
      </c>
      <c r="E191" s="53"/>
      <c r="F191" s="53"/>
      <c r="G191" s="120"/>
      <c r="H191" s="24"/>
      <c r="I191" s="53"/>
      <c r="J191" s="55" t="e">
        <f t="shared" ref="J191:J197" si="7">SUM(J192)</f>
        <v>#REF!</v>
      </c>
      <c r="K191" s="193"/>
      <c r="L191" s="50">
        <v>30818.75</v>
      </c>
      <c r="M191" s="17" t="e">
        <f t="shared" si="6"/>
        <v>#REF!</v>
      </c>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row>
    <row r="192" spans="1:50" s="51" customFormat="1" ht="49.5" customHeight="1">
      <c r="A192" s="26" t="s">
        <v>1476</v>
      </c>
      <c r="B192" s="5" t="s">
        <v>91</v>
      </c>
      <c r="C192" s="5" t="e">
        <f>VLOOKUP($B192,#REF!,2,FALSE)</f>
        <v>#REF!</v>
      </c>
      <c r="D192" s="4" t="e">
        <f>VLOOKUP($B192,#REF!,3,FALSE)</f>
        <v>#REF!</v>
      </c>
      <c r="E192" s="5" t="e">
        <f>VLOOKUP($B192,#REF!,4,FALSE)</f>
        <v>#REF!</v>
      </c>
      <c r="F192" s="19">
        <v>4</v>
      </c>
      <c r="G192" s="120" t="e">
        <f>VLOOKUP($B192,#REF!,13,FALSE)</f>
        <v>#REF!</v>
      </c>
      <c r="H192" s="24" t="e">
        <f>VLOOKUP($B192,#REF!,14,FALSE)</f>
        <v>#REF!</v>
      </c>
      <c r="I192" s="21" t="e">
        <f>G192*H192</f>
        <v>#REF!</v>
      </c>
      <c r="J192" s="22" t="e">
        <f t="shared" si="7"/>
        <v>#REF!</v>
      </c>
      <c r="K192" s="193" t="s">
        <v>159</v>
      </c>
      <c r="L192" s="50">
        <v>30818.75</v>
      </c>
      <c r="M192" s="17" t="e">
        <f t="shared" si="6"/>
        <v>#REF!</v>
      </c>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row>
    <row r="193" spans="1:50" s="51" customFormat="1" ht="17.25" customHeight="1">
      <c r="A193" s="47" t="s">
        <v>1475</v>
      </c>
      <c r="B193" s="62"/>
      <c r="C193" s="48"/>
      <c r="D193" s="53" t="s">
        <v>106</v>
      </c>
      <c r="E193" s="53"/>
      <c r="F193" s="53"/>
      <c r="G193" s="120"/>
      <c r="H193" s="24"/>
      <c r="I193" s="53"/>
      <c r="J193" s="55" t="e">
        <f t="shared" si="7"/>
        <v>#REF!</v>
      </c>
      <c r="K193" s="193"/>
      <c r="L193" s="50">
        <v>30818.75</v>
      </c>
      <c r="M193" s="17" t="e">
        <f t="shared" si="6"/>
        <v>#REF!</v>
      </c>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row>
    <row r="194" spans="1:50" ht="43.5" customHeight="1">
      <c r="A194" s="3" t="s">
        <v>1474</v>
      </c>
      <c r="B194" s="5" t="s">
        <v>299</v>
      </c>
      <c r="C194" s="5" t="e">
        <f>VLOOKUP($B194,#REF!,2,FALSE)</f>
        <v>#REF!</v>
      </c>
      <c r="D194" s="4" t="e">
        <f>VLOOKUP($B194,#REF!,3,FALSE)</f>
        <v>#REF!</v>
      </c>
      <c r="E194" s="5" t="e">
        <f>VLOOKUP($B194,#REF!,4,FALSE)</f>
        <v>#REF!</v>
      </c>
      <c r="F194" s="20">
        <v>1</v>
      </c>
      <c r="G194" s="120" t="e">
        <f>VLOOKUP($B194,#REF!,13,FALSE)</f>
        <v>#REF!</v>
      </c>
      <c r="H194" s="24" t="e">
        <f>VLOOKUP($B194,#REF!,14,FALSE)</f>
        <v>#REF!</v>
      </c>
      <c r="I194" s="21" t="e">
        <f>G194*H194</f>
        <v>#REF!</v>
      </c>
      <c r="J194" s="22" t="e">
        <f t="shared" si="7"/>
        <v>#REF!</v>
      </c>
      <c r="K194" s="193" t="s">
        <v>159</v>
      </c>
      <c r="L194" s="25">
        <v>30818.75</v>
      </c>
      <c r="M194" s="17" t="e">
        <f t="shared" si="6"/>
        <v>#REF!</v>
      </c>
    </row>
    <row r="195" spans="1:50" s="51" customFormat="1" ht="17.25" customHeight="1">
      <c r="A195" s="47" t="s">
        <v>1473</v>
      </c>
      <c r="B195" s="62"/>
      <c r="C195" s="48"/>
      <c r="D195" s="53" t="s">
        <v>115</v>
      </c>
      <c r="E195" s="53"/>
      <c r="F195" s="53"/>
      <c r="G195" s="120"/>
      <c r="H195" s="24"/>
      <c r="I195" s="53"/>
      <c r="J195" s="55" t="e">
        <f t="shared" si="7"/>
        <v>#REF!</v>
      </c>
      <c r="K195" s="193"/>
      <c r="L195" s="50">
        <v>30818.75</v>
      </c>
      <c r="M195" s="17" t="e">
        <f t="shared" si="6"/>
        <v>#REF!</v>
      </c>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row>
    <row r="196" spans="1:50" ht="42" customHeight="1">
      <c r="A196" s="3" t="s">
        <v>1472</v>
      </c>
      <c r="B196" s="5" t="s">
        <v>173</v>
      </c>
      <c r="C196" s="5" t="e">
        <f>VLOOKUP($B196,#REF!,2,FALSE)</f>
        <v>#REF!</v>
      </c>
      <c r="D196" s="4" t="e">
        <f>VLOOKUP($B196,#REF!,3,FALSE)</f>
        <v>#REF!</v>
      </c>
      <c r="E196" s="5" t="e">
        <f>VLOOKUP($B196,#REF!,4,FALSE)</f>
        <v>#REF!</v>
      </c>
      <c r="F196" s="68">
        <v>4</v>
      </c>
      <c r="G196" s="120" t="e">
        <f>VLOOKUP($B196,#REF!,13,FALSE)</f>
        <v>#REF!</v>
      </c>
      <c r="H196" s="24" t="e">
        <f>VLOOKUP($B196,#REF!,14,FALSE)</f>
        <v>#REF!</v>
      </c>
      <c r="I196" s="21" t="e">
        <f>G196*H196</f>
        <v>#REF!</v>
      </c>
      <c r="J196" s="22" t="e">
        <f t="shared" si="7"/>
        <v>#REF!</v>
      </c>
      <c r="K196" s="193" t="s">
        <v>159</v>
      </c>
      <c r="L196" s="25">
        <v>30818.75</v>
      </c>
      <c r="M196" s="17" t="e">
        <f t="shared" si="6"/>
        <v>#REF!</v>
      </c>
    </row>
    <row r="197" spans="1:50" s="51" customFormat="1" ht="17.25" customHeight="1">
      <c r="A197" s="47" t="s">
        <v>1470</v>
      </c>
      <c r="B197" s="62"/>
      <c r="C197" s="48"/>
      <c r="D197" s="53" t="s">
        <v>107</v>
      </c>
      <c r="E197" s="53"/>
      <c r="F197" s="53"/>
      <c r="G197" s="120"/>
      <c r="H197" s="24"/>
      <c r="I197" s="53"/>
      <c r="J197" s="55" t="e">
        <f t="shared" si="7"/>
        <v>#REF!</v>
      </c>
      <c r="K197" s="193"/>
      <c r="L197" s="50">
        <v>30818.75</v>
      </c>
      <c r="M197" s="17" t="e">
        <f t="shared" si="6"/>
        <v>#REF!</v>
      </c>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row>
    <row r="198" spans="1:50" ht="32.450000000000003" customHeight="1">
      <c r="A198" s="3" t="s">
        <v>1471</v>
      </c>
      <c r="B198" s="5" t="s">
        <v>94</v>
      </c>
      <c r="C198" s="5" t="e">
        <f>VLOOKUP($B198,#REF!,2,FALSE)</f>
        <v>#REF!</v>
      </c>
      <c r="D198" s="4" t="e">
        <f>VLOOKUP($B198,#REF!,3,FALSE)</f>
        <v>#REF!</v>
      </c>
      <c r="E198" s="5" t="e">
        <f>VLOOKUP($B198,#REF!,4,FALSE)</f>
        <v>#REF!</v>
      </c>
      <c r="F198" s="68">
        <v>4</v>
      </c>
      <c r="G198" s="120" t="e">
        <f>VLOOKUP($B198,#REF!,13,FALSE)</f>
        <v>#REF!</v>
      </c>
      <c r="H198" s="24" t="e">
        <f>VLOOKUP($B198,#REF!,14,FALSE)</f>
        <v>#REF!</v>
      </c>
      <c r="I198" s="21" t="e">
        <f>G198*H198</f>
        <v>#REF!</v>
      </c>
      <c r="J198" s="22" t="e">
        <f>ROUND(F198*(G198+I198),2)</f>
        <v>#REF!</v>
      </c>
      <c r="K198" s="193" t="s">
        <v>159</v>
      </c>
      <c r="L198" s="25">
        <v>30818.75</v>
      </c>
      <c r="M198" s="17" t="e">
        <f t="shared" si="6"/>
        <v>#REF!</v>
      </c>
    </row>
    <row r="199" spans="1:50" s="51" customFormat="1">
      <c r="A199" s="138" t="s">
        <v>1469</v>
      </c>
      <c r="B199" s="139"/>
      <c r="C199" s="139"/>
      <c r="D199" s="139" t="s">
        <v>726</v>
      </c>
      <c r="E199" s="139"/>
      <c r="F199" s="139"/>
      <c r="G199" s="139"/>
      <c r="H199" s="139"/>
      <c r="I199" s="139"/>
      <c r="J199" s="143" t="e">
        <f>SUM(J200,J210,J212,J214,J216)</f>
        <v>#REF!</v>
      </c>
      <c r="K199" s="192"/>
      <c r="L199" s="51">
        <v>380370.04000000004</v>
      </c>
      <c r="M199" s="17" t="e">
        <f t="shared" ref="M199:M262" si="8">IF(L199=J199," ", "ERRO")</f>
        <v>#REF!</v>
      </c>
    </row>
    <row r="200" spans="1:50" s="51" customFormat="1" ht="17.25" customHeight="1">
      <c r="A200" s="47" t="s">
        <v>1468</v>
      </c>
      <c r="B200" s="48"/>
      <c r="C200" s="48"/>
      <c r="D200" s="53" t="s">
        <v>21</v>
      </c>
      <c r="E200" s="53"/>
      <c r="F200" s="53"/>
      <c r="G200" s="120"/>
      <c r="H200" s="24"/>
      <c r="I200" s="53"/>
      <c r="J200" s="55" t="e">
        <f>SUM(J201:J209)</f>
        <v>#REF!</v>
      </c>
      <c r="K200" s="193"/>
      <c r="L200" s="50">
        <v>292664.27</v>
      </c>
      <c r="M200" s="17" t="e">
        <f t="shared" si="8"/>
        <v>#REF!</v>
      </c>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row>
    <row r="201" spans="1:50" s="51" customFormat="1" ht="168">
      <c r="A201" s="26"/>
      <c r="B201" s="5"/>
      <c r="C201" s="5"/>
      <c r="D201" s="4" t="s">
        <v>324</v>
      </c>
      <c r="E201" s="10"/>
      <c r="F201" s="19"/>
      <c r="G201" s="120"/>
      <c r="H201" s="24"/>
      <c r="I201" s="21"/>
      <c r="J201" s="22"/>
      <c r="K201" s="193"/>
      <c r="L201" s="50"/>
      <c r="M201" s="17" t="str">
        <f t="shared" si="8"/>
        <v xml:space="preserve"> </v>
      </c>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row>
    <row r="202" spans="1:50" s="51" customFormat="1" ht="23.25" customHeight="1">
      <c r="A202" s="26" t="s">
        <v>1467</v>
      </c>
      <c r="B202" s="5" t="s">
        <v>307</v>
      </c>
      <c r="C202" s="5" t="e">
        <f>VLOOKUP($B202,#REF!,2,FALSE)</f>
        <v>#REF!</v>
      </c>
      <c r="D202" s="4" t="e">
        <f>VLOOKUP($B202,#REF!,3,FALSE)</f>
        <v>#REF!</v>
      </c>
      <c r="E202" s="5" t="e">
        <f>VLOOKUP($B202,#REF!,4,FALSE)</f>
        <v>#REF!</v>
      </c>
      <c r="F202" s="19">
        <v>50</v>
      </c>
      <c r="G202" s="120" t="e">
        <f>VLOOKUP($B202,#REF!,13,FALSE)</f>
        <v>#REF!</v>
      </c>
      <c r="H202" s="24" t="e">
        <f>VLOOKUP($B202,#REF!,14,FALSE)</f>
        <v>#REF!</v>
      </c>
      <c r="I202" s="21" t="e">
        <f t="shared" ref="I202:I220" si="9">G202*H202</f>
        <v>#REF!</v>
      </c>
      <c r="J202" s="22" t="e">
        <f>ROUND(F202*(G202+I202),2)</f>
        <v>#REF!</v>
      </c>
      <c r="K202" s="193" t="s">
        <v>159</v>
      </c>
      <c r="L202" s="50">
        <v>72397.8</v>
      </c>
      <c r="M202" s="17" t="e">
        <f t="shared" si="8"/>
        <v>#REF!</v>
      </c>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row>
    <row r="203" spans="1:50" s="51" customFormat="1" ht="23.25" customHeight="1">
      <c r="A203" s="26" t="s">
        <v>1466</v>
      </c>
      <c r="B203" s="5" t="s">
        <v>308</v>
      </c>
      <c r="C203" s="5" t="e">
        <f>VLOOKUP($B203,#REF!,2,FALSE)</f>
        <v>#REF!</v>
      </c>
      <c r="D203" s="4" t="e">
        <f>VLOOKUP($B203,#REF!,3,FALSE)</f>
        <v>#REF!</v>
      </c>
      <c r="E203" s="5" t="e">
        <f>VLOOKUP($B203,#REF!,4,FALSE)</f>
        <v>#REF!</v>
      </c>
      <c r="F203" s="19">
        <v>1</v>
      </c>
      <c r="G203" s="120" t="e">
        <f>VLOOKUP($B203,#REF!,13,FALSE)</f>
        <v>#REF!</v>
      </c>
      <c r="H203" s="24" t="e">
        <f>VLOOKUP($B203,#REF!,14,FALSE)</f>
        <v>#REF!</v>
      </c>
      <c r="I203" s="21" t="e">
        <f t="shared" si="9"/>
        <v>#REF!</v>
      </c>
      <c r="J203" s="22" t="e">
        <f>SUM(J204)</f>
        <v>#REF!</v>
      </c>
      <c r="K203" s="193" t="s">
        <v>159</v>
      </c>
      <c r="L203" s="50">
        <v>87820.79</v>
      </c>
      <c r="M203" s="17" t="e">
        <f t="shared" si="8"/>
        <v>#REF!</v>
      </c>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row>
    <row r="204" spans="1:50" s="51" customFormat="1" ht="23.25" customHeight="1">
      <c r="A204" s="26" t="s">
        <v>1465</v>
      </c>
      <c r="B204" s="5" t="s">
        <v>309</v>
      </c>
      <c r="C204" s="5" t="e">
        <f>VLOOKUP($B204,#REF!,2,FALSE)</f>
        <v>#REF!</v>
      </c>
      <c r="D204" s="4" t="e">
        <f>VLOOKUP($B204,#REF!,3,FALSE)</f>
        <v>#REF!</v>
      </c>
      <c r="E204" s="5" t="e">
        <f>VLOOKUP($B204,#REF!,4,FALSE)</f>
        <v>#REF!</v>
      </c>
      <c r="F204" s="19">
        <v>1</v>
      </c>
      <c r="G204" s="120" t="e">
        <f>VLOOKUP($B204,#REF!,13,FALSE)</f>
        <v>#REF!</v>
      </c>
      <c r="H204" s="24" t="e">
        <f>VLOOKUP($B204,#REF!,14,FALSE)</f>
        <v>#REF!</v>
      </c>
      <c r="I204" s="21" t="e">
        <f t="shared" si="9"/>
        <v>#REF!</v>
      </c>
      <c r="J204" s="22" t="e">
        <f>ROUND(F204*(G204+I204),2)</f>
        <v>#REF!</v>
      </c>
      <c r="K204" s="193" t="s">
        <v>159</v>
      </c>
      <c r="L204" s="50">
        <v>87820.79</v>
      </c>
      <c r="M204" s="17" t="e">
        <f t="shared" si="8"/>
        <v>#REF!</v>
      </c>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row>
    <row r="205" spans="1:50" s="51" customFormat="1" ht="23.25" customHeight="1">
      <c r="A205" s="26" t="s">
        <v>1464</v>
      </c>
      <c r="B205" s="5" t="s">
        <v>310</v>
      </c>
      <c r="C205" s="5" t="e">
        <f>VLOOKUP($B205,#REF!,2,FALSE)</f>
        <v>#REF!</v>
      </c>
      <c r="D205" s="4" t="e">
        <f>VLOOKUP($B205,#REF!,3,FALSE)</f>
        <v>#REF!</v>
      </c>
      <c r="E205" s="5" t="e">
        <f>VLOOKUP($B205,#REF!,4,FALSE)</f>
        <v>#REF!</v>
      </c>
      <c r="F205" s="19">
        <v>2</v>
      </c>
      <c r="G205" s="120" t="e">
        <f>VLOOKUP($B205,#REF!,13,FALSE)</f>
        <v>#REF!</v>
      </c>
      <c r="H205" s="24" t="e">
        <f>VLOOKUP($B205,#REF!,14,FALSE)</f>
        <v>#REF!</v>
      </c>
      <c r="I205" s="21" t="e">
        <f t="shared" si="9"/>
        <v>#REF!</v>
      </c>
      <c r="J205" s="22" t="e">
        <f>SUM(J206)</f>
        <v>#REF!</v>
      </c>
      <c r="K205" s="193" t="s">
        <v>159</v>
      </c>
      <c r="L205" s="50">
        <v>8122.68</v>
      </c>
      <c r="M205" s="17" t="e">
        <f t="shared" si="8"/>
        <v>#REF!</v>
      </c>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row>
    <row r="206" spans="1:50" s="51" customFormat="1" ht="23.25" customHeight="1">
      <c r="A206" s="26" t="s">
        <v>1463</v>
      </c>
      <c r="B206" s="5" t="s">
        <v>311</v>
      </c>
      <c r="C206" s="5" t="e">
        <f>VLOOKUP($B206,#REF!,2,FALSE)</f>
        <v>#REF!</v>
      </c>
      <c r="D206" s="4" t="e">
        <f>VLOOKUP($B206,#REF!,3,FALSE)</f>
        <v>#REF!</v>
      </c>
      <c r="E206" s="5" t="e">
        <f>VLOOKUP($B206,#REF!,4,FALSE)</f>
        <v>#REF!</v>
      </c>
      <c r="F206" s="19">
        <v>2</v>
      </c>
      <c r="G206" s="120" t="e">
        <f>VLOOKUP($B206,#REF!,13,FALSE)</f>
        <v>#REF!</v>
      </c>
      <c r="H206" s="24" t="e">
        <f>VLOOKUP($B206,#REF!,14,FALSE)</f>
        <v>#REF!</v>
      </c>
      <c r="I206" s="21" t="e">
        <f t="shared" si="9"/>
        <v>#REF!</v>
      </c>
      <c r="J206" s="22" t="e">
        <f>ROUND(F206*(G206+I206),2)</f>
        <v>#REF!</v>
      </c>
      <c r="K206" s="193" t="s">
        <v>159</v>
      </c>
      <c r="L206" s="50">
        <v>8122.68</v>
      </c>
      <c r="M206" s="17" t="e">
        <f t="shared" si="8"/>
        <v>#REF!</v>
      </c>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row>
    <row r="207" spans="1:50" s="51" customFormat="1" ht="23.25" customHeight="1">
      <c r="A207" s="26" t="s">
        <v>1462</v>
      </c>
      <c r="B207" s="5" t="s">
        <v>312</v>
      </c>
      <c r="C207" s="5" t="e">
        <f>VLOOKUP($B207,#REF!,2,FALSE)</f>
        <v>#REF!</v>
      </c>
      <c r="D207" s="4" t="e">
        <f>VLOOKUP($B207,#REF!,3,FALSE)</f>
        <v>#REF!</v>
      </c>
      <c r="E207" s="5" t="e">
        <f>VLOOKUP($B207,#REF!,4,FALSE)</f>
        <v>#REF!</v>
      </c>
      <c r="F207" s="19">
        <v>1</v>
      </c>
      <c r="G207" s="120" t="e">
        <f>VLOOKUP($B207,#REF!,13,FALSE)</f>
        <v>#REF!</v>
      </c>
      <c r="H207" s="24" t="e">
        <f>VLOOKUP($B207,#REF!,14,FALSE)</f>
        <v>#REF!</v>
      </c>
      <c r="I207" s="21" t="e">
        <f t="shared" si="9"/>
        <v>#REF!</v>
      </c>
      <c r="J207" s="22" t="e">
        <f>SUM(J208)</f>
        <v>#REF!</v>
      </c>
      <c r="K207" s="193" t="s">
        <v>159</v>
      </c>
      <c r="L207" s="50">
        <v>1170.95</v>
      </c>
      <c r="M207" s="17" t="e">
        <f t="shared" si="8"/>
        <v>#REF!</v>
      </c>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row>
    <row r="208" spans="1:50" s="51" customFormat="1" ht="23.25" customHeight="1">
      <c r="A208" s="26" t="s">
        <v>1461</v>
      </c>
      <c r="B208" s="5" t="s">
        <v>313</v>
      </c>
      <c r="C208" s="5" t="e">
        <f>VLOOKUP($B208,#REF!,2,FALSE)</f>
        <v>#REF!</v>
      </c>
      <c r="D208" s="4" t="e">
        <f>VLOOKUP($B208,#REF!,3,FALSE)</f>
        <v>#REF!</v>
      </c>
      <c r="E208" s="5" t="e">
        <f>VLOOKUP($B208,#REF!,4,FALSE)</f>
        <v>#REF!</v>
      </c>
      <c r="F208" s="19">
        <v>1</v>
      </c>
      <c r="G208" s="120" t="e">
        <f>VLOOKUP($B208,#REF!,13,FALSE)</f>
        <v>#REF!</v>
      </c>
      <c r="H208" s="24" t="e">
        <f>VLOOKUP($B208,#REF!,14,FALSE)</f>
        <v>#REF!</v>
      </c>
      <c r="I208" s="21" t="e">
        <f t="shared" si="9"/>
        <v>#REF!</v>
      </c>
      <c r="J208" s="22" t="e">
        <f>ROUND(F208*(G208+I208),2)</f>
        <v>#REF!</v>
      </c>
      <c r="K208" s="193" t="s">
        <v>159</v>
      </c>
      <c r="L208" s="50">
        <v>1170.95</v>
      </c>
      <c r="M208" s="17" t="e">
        <f t="shared" si="8"/>
        <v>#REF!</v>
      </c>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row>
    <row r="209" spans="1:16383" s="51" customFormat="1" ht="23.25" customHeight="1">
      <c r="A209" s="26" t="s">
        <v>1460</v>
      </c>
      <c r="B209" s="5" t="s">
        <v>314</v>
      </c>
      <c r="C209" s="5" t="e">
        <f>VLOOKUP($B209,#REF!,2,FALSE)</f>
        <v>#REF!</v>
      </c>
      <c r="D209" s="4" t="e">
        <f>VLOOKUP($B209,#REF!,3,FALSE)</f>
        <v>#REF!</v>
      </c>
      <c r="E209" s="5" t="e">
        <f>VLOOKUP($B209,#REF!,4,FALSE)</f>
        <v>#REF!</v>
      </c>
      <c r="F209" s="19">
        <v>1200</v>
      </c>
      <c r="G209" s="120" t="e">
        <f>VLOOKUP($B209,#REF!,13,FALSE)</f>
        <v>#REF!</v>
      </c>
      <c r="H209" s="24" t="e">
        <f>VLOOKUP($B209,#REF!,14,FALSE)</f>
        <v>#REF!</v>
      </c>
      <c r="I209" s="21" t="e">
        <f t="shared" si="9"/>
        <v>#REF!</v>
      </c>
      <c r="J209" s="22" t="e">
        <f>SUM(J211)</f>
        <v>#REF!</v>
      </c>
      <c r="K209" s="193" t="s">
        <v>159</v>
      </c>
      <c r="L209" s="50">
        <v>26037.63</v>
      </c>
      <c r="M209" s="17" t="e">
        <f t="shared" si="8"/>
        <v>#REF!</v>
      </c>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row>
    <row r="210" spans="1:16383" s="51" customFormat="1" ht="23.25" customHeight="1">
      <c r="A210" s="47" t="s">
        <v>1459</v>
      </c>
      <c r="B210" s="5"/>
      <c r="C210" s="5"/>
      <c r="D210" s="53" t="s">
        <v>22</v>
      </c>
      <c r="E210" s="5"/>
      <c r="F210" s="19"/>
      <c r="G210" s="120"/>
      <c r="H210" s="24"/>
      <c r="I210" s="21"/>
      <c r="J210" s="144" t="e">
        <f>SUM(J211)</f>
        <v>#REF!</v>
      </c>
      <c r="K210" s="193"/>
      <c r="L210" s="50">
        <v>26037.63</v>
      </c>
      <c r="M210" s="17" t="e">
        <f t="shared" si="8"/>
        <v>#REF!</v>
      </c>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row>
    <row r="211" spans="1:16383" s="51" customFormat="1" ht="98.25" customHeight="1">
      <c r="A211" s="26" t="s">
        <v>1653</v>
      </c>
      <c r="B211" s="5" t="s">
        <v>92</v>
      </c>
      <c r="C211" s="5" t="e">
        <f>VLOOKUP($B211,#REF!,2,FALSE)</f>
        <v>#REF!</v>
      </c>
      <c r="D211" s="4" t="e">
        <f>VLOOKUP($B211,#REF!,3,FALSE)</f>
        <v>#REF!</v>
      </c>
      <c r="E211" s="5" t="e">
        <f>VLOOKUP($B211,#REF!,4,FALSE)</f>
        <v>#REF!</v>
      </c>
      <c r="F211" s="19">
        <v>1</v>
      </c>
      <c r="G211" s="120" t="e">
        <f>VLOOKUP($B211,#REF!,13,FALSE)</f>
        <v>#REF!</v>
      </c>
      <c r="H211" s="24" t="e">
        <f>VLOOKUP($B211,#REF!,14,FALSE)</f>
        <v>#REF!</v>
      </c>
      <c r="I211" s="21" t="e">
        <f>G211*H211</f>
        <v>#REF!</v>
      </c>
      <c r="J211" s="22" t="e">
        <f>ROUND(F211*(G211+I211),2)</f>
        <v>#REF!</v>
      </c>
      <c r="K211" s="193" t="s">
        <v>159</v>
      </c>
      <c r="L211" s="50">
        <v>26037.63</v>
      </c>
      <c r="M211" s="17" t="e">
        <f t="shared" si="8"/>
        <v>#REF!</v>
      </c>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row>
    <row r="212" spans="1:16383" s="51" customFormat="1" ht="17.25" customHeight="1">
      <c r="A212" s="47" t="s">
        <v>1458</v>
      </c>
      <c r="B212" s="62"/>
      <c r="C212" s="48"/>
      <c r="D212" s="53" t="s">
        <v>106</v>
      </c>
      <c r="E212" s="53"/>
      <c r="F212" s="53"/>
      <c r="G212" s="120"/>
      <c r="H212" s="24"/>
      <c r="I212" s="53"/>
      <c r="J212" s="55" t="e">
        <f>SUM(J213)</f>
        <v>#REF!</v>
      </c>
      <c r="K212" s="193"/>
      <c r="L212" s="50">
        <v>24506.01</v>
      </c>
      <c r="M212" s="17" t="e">
        <f t="shared" si="8"/>
        <v>#REF!</v>
      </c>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row>
    <row r="213" spans="1:16383" ht="45.75" customHeight="1">
      <c r="A213" s="3" t="s">
        <v>1654</v>
      </c>
      <c r="B213" s="5" t="s">
        <v>123</v>
      </c>
      <c r="C213" s="5" t="e">
        <f>VLOOKUP($B213,#REF!,2,FALSE)</f>
        <v>#REF!</v>
      </c>
      <c r="D213" s="4" t="e">
        <f>VLOOKUP($B213,#REF!,3,FALSE)</f>
        <v>#REF!</v>
      </c>
      <c r="E213" s="5" t="e">
        <f>VLOOKUP($B213,#REF!,4,FALSE)</f>
        <v>#REF!</v>
      </c>
      <c r="F213" s="68">
        <v>1</v>
      </c>
      <c r="G213" s="120" t="e">
        <f>VLOOKUP($B213,#REF!,13,FALSE)</f>
        <v>#REF!</v>
      </c>
      <c r="H213" s="24" t="e">
        <f>VLOOKUP($B213,#REF!,14,FALSE)</f>
        <v>#REF!</v>
      </c>
      <c r="I213" s="21" t="e">
        <f>G213*H213</f>
        <v>#REF!</v>
      </c>
      <c r="J213" s="22" t="e">
        <f>ROUND(F213*(G213+I213),2)</f>
        <v>#REF!</v>
      </c>
      <c r="K213" s="193" t="s">
        <v>159</v>
      </c>
      <c r="L213" s="25">
        <v>24506.01</v>
      </c>
      <c r="M213" s="17" t="e">
        <f t="shared" si="8"/>
        <v>#REF!</v>
      </c>
    </row>
    <row r="214" spans="1:16383" s="51" customFormat="1" ht="17.25" customHeight="1">
      <c r="A214" s="47" t="s">
        <v>1457</v>
      </c>
      <c r="B214" s="62"/>
      <c r="C214" s="48"/>
      <c r="D214" s="53" t="s">
        <v>115</v>
      </c>
      <c r="E214" s="53"/>
      <c r="F214" s="53"/>
      <c r="G214" s="120"/>
      <c r="H214" s="24"/>
      <c r="I214" s="53"/>
      <c r="J214" s="55" t="e">
        <f>SUM(J215)</f>
        <v>#REF!</v>
      </c>
      <c r="K214" s="193"/>
      <c r="L214" s="50">
        <v>4936.7299999999996</v>
      </c>
      <c r="M214" s="17" t="e">
        <f t="shared" si="8"/>
        <v>#REF!</v>
      </c>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row>
    <row r="215" spans="1:16383" ht="42" customHeight="1">
      <c r="A215" s="3" t="s">
        <v>1456</v>
      </c>
      <c r="B215" s="5" t="s">
        <v>174</v>
      </c>
      <c r="C215" s="5" t="e">
        <f>VLOOKUP($B215,#REF!,2,FALSE)</f>
        <v>#REF!</v>
      </c>
      <c r="D215" s="4" t="e">
        <f>VLOOKUP($B215,#REF!,3,FALSE)</f>
        <v>#REF!</v>
      </c>
      <c r="E215" s="5" t="e">
        <f>VLOOKUP($B215,#REF!,4,FALSE)</f>
        <v>#REF!</v>
      </c>
      <c r="F215" s="68">
        <v>1</v>
      </c>
      <c r="G215" s="120" t="e">
        <f>VLOOKUP($B215,#REF!,13,FALSE)</f>
        <v>#REF!</v>
      </c>
      <c r="H215" s="24" t="e">
        <f>VLOOKUP($B215,#REF!,14,FALSE)</f>
        <v>#REF!</v>
      </c>
      <c r="I215" s="21" t="e">
        <f>G215*H215</f>
        <v>#REF!</v>
      </c>
      <c r="J215" s="22" t="e">
        <f>ROUND(F215*(G215+I215),2)</f>
        <v>#REF!</v>
      </c>
      <c r="K215" s="193" t="s">
        <v>159</v>
      </c>
      <c r="L215" s="25">
        <v>4936.7299999999996</v>
      </c>
      <c r="M215" s="17" t="e">
        <f t="shared" si="8"/>
        <v>#REF!</v>
      </c>
    </row>
    <row r="216" spans="1:16383" s="51" customFormat="1" ht="17.25" customHeight="1">
      <c r="A216" s="47" t="s">
        <v>1655</v>
      </c>
      <c r="B216" s="62"/>
      <c r="C216" s="48"/>
      <c r="D216" s="53" t="s">
        <v>107</v>
      </c>
      <c r="E216" s="53"/>
      <c r="F216" s="53"/>
      <c r="G216" s="120"/>
      <c r="H216" s="24"/>
      <c r="I216" s="53"/>
      <c r="J216" s="55" t="e">
        <f>SUM(J217)</f>
        <v>#REF!</v>
      </c>
      <c r="K216" s="193"/>
      <c r="L216" s="50">
        <v>32225.4</v>
      </c>
      <c r="M216" s="17" t="e">
        <f t="shared" si="8"/>
        <v>#REF!</v>
      </c>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row>
    <row r="217" spans="1:16383" ht="42" customHeight="1">
      <c r="A217" s="3" t="s">
        <v>1656</v>
      </c>
      <c r="B217" s="5" t="s">
        <v>95</v>
      </c>
      <c r="C217" s="5" t="e">
        <f>VLOOKUP($B217,#REF!,2,FALSE)</f>
        <v>#REF!</v>
      </c>
      <c r="D217" s="4" t="e">
        <f>VLOOKUP($B217,#REF!,3,FALSE)</f>
        <v>#REF!</v>
      </c>
      <c r="E217" s="5" t="e">
        <f>VLOOKUP($B217,#REF!,4,FALSE)</f>
        <v>#REF!</v>
      </c>
      <c r="F217" s="68">
        <v>1</v>
      </c>
      <c r="G217" s="120" t="e">
        <f>VLOOKUP($B217,#REF!,13,FALSE)</f>
        <v>#REF!</v>
      </c>
      <c r="H217" s="24" t="e">
        <f>VLOOKUP($B217,#REF!,14,FALSE)</f>
        <v>#REF!</v>
      </c>
      <c r="I217" s="21" t="e">
        <f>G217*H217</f>
        <v>#REF!</v>
      </c>
      <c r="J217" s="22" t="e">
        <f>ROUND(F217*(G217+I217),2)</f>
        <v>#REF!</v>
      </c>
      <c r="K217" s="193" t="s">
        <v>159</v>
      </c>
      <c r="L217" s="25">
        <v>32225.4</v>
      </c>
      <c r="M217" s="17" t="e">
        <f t="shared" si="8"/>
        <v>#REF!</v>
      </c>
    </row>
    <row r="218" spans="1:16383" s="51" customFormat="1">
      <c r="A218" s="138" t="s">
        <v>1455</v>
      </c>
      <c r="B218" s="139"/>
      <c r="C218" s="139"/>
      <c r="D218" s="139" t="s">
        <v>727</v>
      </c>
      <c r="E218" s="139"/>
      <c r="F218" s="139"/>
      <c r="G218" s="139"/>
      <c r="H218" s="139"/>
      <c r="I218" s="139"/>
      <c r="J218" s="143" t="e">
        <f>SUM(J219,J221,J223,J225)</f>
        <v>#REF!</v>
      </c>
      <c r="K218" s="192"/>
      <c r="L218" s="51">
        <v>491555.99</v>
      </c>
      <c r="M218" s="17" t="e">
        <f t="shared" si="8"/>
        <v>#REF!</v>
      </c>
    </row>
    <row r="219" spans="1:16383" s="51" customFormat="1" ht="17.25" customHeight="1">
      <c r="A219" s="47" t="s">
        <v>1454</v>
      </c>
      <c r="B219" s="48"/>
      <c r="C219" s="48"/>
      <c r="D219" s="53" t="s">
        <v>21</v>
      </c>
      <c r="E219" s="53"/>
      <c r="F219" s="53"/>
      <c r="G219" s="120"/>
      <c r="H219" s="24"/>
      <c r="I219" s="53"/>
      <c r="J219" s="55" t="e">
        <f>SUM(J220)</f>
        <v>#REF!</v>
      </c>
      <c r="K219" s="193"/>
      <c r="L219" s="50">
        <v>354130.01</v>
      </c>
      <c r="M219" s="17" t="e">
        <f t="shared" si="8"/>
        <v>#REF!</v>
      </c>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row>
    <row r="220" spans="1:16383" s="51" customFormat="1" ht="169.5" customHeight="1">
      <c r="A220" s="26" t="s">
        <v>1593</v>
      </c>
      <c r="B220" s="5" t="s">
        <v>229</v>
      </c>
      <c r="C220" s="5" t="e">
        <f>VLOOKUP($B220,#REF!,2,FALSE)</f>
        <v>#REF!</v>
      </c>
      <c r="D220" s="4" t="e">
        <f>VLOOKUP($B220,#REF!,3,FALSE)</f>
        <v>#REF!</v>
      </c>
      <c r="E220" s="5" t="e">
        <f>VLOOKUP($B220,#REF!,4,FALSE)</f>
        <v>#REF!</v>
      </c>
      <c r="F220" s="19">
        <v>1</v>
      </c>
      <c r="G220" s="120" t="e">
        <f>VLOOKUP($B220,#REF!,13,FALSE)</f>
        <v>#REF!</v>
      </c>
      <c r="H220" s="24" t="e">
        <f>VLOOKUP($B220,#REF!,14,FALSE)</f>
        <v>#REF!</v>
      </c>
      <c r="I220" s="21" t="e">
        <f t="shared" si="9"/>
        <v>#REF!</v>
      </c>
      <c r="J220" s="22" t="e">
        <f>ROUND(F220*(G220+I220),2)</f>
        <v>#REF!</v>
      </c>
      <c r="K220" s="193" t="s">
        <v>159</v>
      </c>
      <c r="L220" s="50">
        <v>354130.01</v>
      </c>
      <c r="M220" s="17" t="e">
        <f t="shared" si="8"/>
        <v>#REF!</v>
      </c>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row>
    <row r="221" spans="1:16383" s="51" customFormat="1" ht="17.25" customHeight="1">
      <c r="A221" s="47" t="s">
        <v>1453</v>
      </c>
      <c r="B221" s="48"/>
      <c r="C221" s="48"/>
      <c r="D221" s="53" t="s">
        <v>22</v>
      </c>
      <c r="E221" s="53"/>
      <c r="F221" s="53"/>
      <c r="G221" s="120"/>
      <c r="H221" s="24"/>
      <c r="I221" s="53"/>
      <c r="J221" s="55" t="e">
        <f>SUM(J222)</f>
        <v>#REF!</v>
      </c>
      <c r="K221" s="193"/>
      <c r="L221" s="50">
        <v>110191.23</v>
      </c>
      <c r="M221" s="17" t="e">
        <f t="shared" si="8"/>
        <v>#REF!</v>
      </c>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row>
    <row r="222" spans="1:16383" s="51" customFormat="1" ht="75.75" customHeight="1">
      <c r="A222" s="26" t="s">
        <v>1594</v>
      </c>
      <c r="B222" s="5" t="s">
        <v>93</v>
      </c>
      <c r="C222" s="5" t="e">
        <f>VLOOKUP($B222,#REF!,2,FALSE)</f>
        <v>#REF!</v>
      </c>
      <c r="D222" s="4" t="e">
        <f>VLOOKUP($B222,#REF!,3,FALSE)</f>
        <v>#REF!</v>
      </c>
      <c r="E222" s="5" t="e">
        <f>VLOOKUP($B222,#REF!,4,FALSE)</f>
        <v>#REF!</v>
      </c>
      <c r="F222" s="19">
        <v>1</v>
      </c>
      <c r="G222" s="120" t="e">
        <f>VLOOKUP($B222,#REF!,13,FALSE)</f>
        <v>#REF!</v>
      </c>
      <c r="H222" s="24" t="e">
        <f>VLOOKUP($B222,#REF!,14,FALSE)</f>
        <v>#REF!</v>
      </c>
      <c r="I222" s="21" t="e">
        <f>G222*H222</f>
        <v>#REF!</v>
      </c>
      <c r="J222" s="22" t="e">
        <f>ROUND(F222*(G222+I222),2)</f>
        <v>#REF!</v>
      </c>
      <c r="K222" s="193" t="s">
        <v>159</v>
      </c>
      <c r="L222" s="50">
        <v>110191.23</v>
      </c>
      <c r="M222" s="17" t="e">
        <f t="shared" si="8"/>
        <v>#REF!</v>
      </c>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row>
    <row r="223" spans="1:16383" s="51" customFormat="1" ht="17.25" customHeight="1">
      <c r="A223" s="47" t="s">
        <v>1452</v>
      </c>
      <c r="B223" s="62"/>
      <c r="C223" s="48"/>
      <c r="D223" s="53" t="s">
        <v>115</v>
      </c>
      <c r="E223" s="53"/>
      <c r="F223" s="53"/>
      <c r="G223" s="120"/>
      <c r="H223" s="24"/>
      <c r="I223" s="53"/>
      <c r="J223" s="55" t="e">
        <f>SUM(J224)</f>
        <v>#REF!</v>
      </c>
      <c r="K223" s="193"/>
      <c r="L223" s="50">
        <v>18156.5</v>
      </c>
      <c r="M223" s="17" t="e">
        <f t="shared" si="8"/>
        <v>#REF!</v>
      </c>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row>
    <row r="224" spans="1:16383" s="73" customFormat="1" ht="48" customHeight="1">
      <c r="A224" s="3" t="s">
        <v>1451</v>
      </c>
      <c r="B224" s="5" t="s">
        <v>319</v>
      </c>
      <c r="C224" s="5" t="e">
        <f>VLOOKUP($B224,#REF!,2,FALSE)</f>
        <v>#REF!</v>
      </c>
      <c r="D224" s="4" t="e">
        <f>VLOOKUP($B224,#REF!,3,FALSE)</f>
        <v>#REF!</v>
      </c>
      <c r="E224" s="5" t="e">
        <f>VLOOKUP($B224,#REF!,4,FALSE)</f>
        <v>#REF!</v>
      </c>
      <c r="F224" s="68">
        <v>1</v>
      </c>
      <c r="G224" s="120" t="e">
        <f>VLOOKUP($B224,#REF!,13,FALSE)</f>
        <v>#REF!</v>
      </c>
      <c r="H224" s="24" t="e">
        <f>VLOOKUP($B224,#REF!,14,FALSE)</f>
        <v>#REF!</v>
      </c>
      <c r="I224" s="21" t="e">
        <f>G224*H224</f>
        <v>#REF!</v>
      </c>
      <c r="J224" s="22" t="e">
        <f>ROUND(F224*(G224+I224),2)</f>
        <v>#REF!</v>
      </c>
      <c r="K224" s="194" t="s">
        <v>159</v>
      </c>
      <c r="L224" s="5">
        <v>18156.5</v>
      </c>
      <c r="M224" s="17" t="e">
        <f t="shared" si="8"/>
        <v>#REF!</v>
      </c>
      <c r="N224" s="10"/>
      <c r="O224" s="68"/>
      <c r="P224" s="20"/>
      <c r="Q224" s="57"/>
      <c r="R224" s="21"/>
      <c r="S224" s="22"/>
      <c r="T224" s="3"/>
      <c r="U224" s="5"/>
      <c r="V224" s="5"/>
      <c r="W224" s="8"/>
      <c r="X224" s="10"/>
      <c r="Y224" s="68"/>
      <c r="Z224" s="20"/>
      <c r="AA224" s="57"/>
      <c r="AB224" s="21"/>
      <c r="AC224" s="22"/>
      <c r="AD224" s="3"/>
      <c r="AE224" s="5"/>
      <c r="AF224" s="5"/>
      <c r="AG224" s="8"/>
      <c r="AH224" s="10"/>
      <c r="AI224" s="68"/>
      <c r="AJ224" s="20"/>
      <c r="AK224" s="57"/>
      <c r="AL224" s="21"/>
      <c r="AM224" s="22"/>
      <c r="AN224" s="3"/>
      <c r="AO224" s="5"/>
      <c r="AP224" s="5"/>
      <c r="AQ224" s="8"/>
      <c r="AR224" s="10"/>
      <c r="AS224" s="68"/>
      <c r="AT224" s="20"/>
      <c r="AU224" s="57"/>
      <c r="AV224" s="21"/>
      <c r="AW224" s="22"/>
      <c r="AX224" s="3"/>
      <c r="AY224" s="5"/>
      <c r="AZ224" s="5"/>
      <c r="BA224" s="8"/>
      <c r="BB224" s="10"/>
      <c r="BC224" s="68"/>
      <c r="BD224" s="20"/>
      <c r="BE224" s="57"/>
      <c r="BF224" s="21"/>
      <c r="BG224" s="22"/>
      <c r="BH224" s="3"/>
      <c r="BI224" s="5"/>
      <c r="BJ224" s="5"/>
      <c r="BK224" s="8"/>
      <c r="BL224" s="10"/>
      <c r="BM224" s="68"/>
      <c r="BN224" s="20"/>
      <c r="BO224" s="57"/>
      <c r="BP224" s="21"/>
      <c r="BQ224" s="22"/>
      <c r="BR224" s="3"/>
      <c r="BS224" s="5"/>
      <c r="BT224" s="5"/>
      <c r="BU224" s="8"/>
      <c r="BV224" s="10"/>
      <c r="BW224" s="68"/>
      <c r="BX224" s="20"/>
      <c r="BY224" s="57"/>
      <c r="BZ224" s="21"/>
      <c r="CA224" s="22"/>
      <c r="CB224" s="3"/>
      <c r="CC224" s="5"/>
      <c r="CD224" s="5"/>
      <c r="CE224" s="8"/>
      <c r="CF224" s="10"/>
      <c r="CG224" s="68"/>
      <c r="CH224" s="20"/>
      <c r="CI224" s="57"/>
      <c r="CJ224" s="21"/>
      <c r="CK224" s="22"/>
      <c r="CL224" s="3"/>
      <c r="CM224" s="5"/>
      <c r="CN224" s="5"/>
      <c r="CO224" s="8"/>
      <c r="CP224" s="10"/>
      <c r="CQ224" s="68"/>
      <c r="CR224" s="20"/>
      <c r="CS224" s="57"/>
      <c r="CT224" s="21"/>
      <c r="CU224" s="22"/>
      <c r="CV224" s="3"/>
      <c r="CW224" s="5"/>
      <c r="CX224" s="5"/>
      <c r="CY224" s="8"/>
      <c r="CZ224" s="10"/>
      <c r="DA224" s="68"/>
      <c r="DB224" s="20"/>
      <c r="DC224" s="57"/>
      <c r="DD224" s="21"/>
      <c r="DE224" s="22"/>
      <c r="DF224" s="3"/>
      <c r="DG224" s="5"/>
      <c r="DH224" s="5"/>
      <c r="DI224" s="8"/>
      <c r="DJ224" s="10"/>
      <c r="DK224" s="68"/>
      <c r="DL224" s="20"/>
      <c r="DM224" s="57"/>
      <c r="DN224" s="21"/>
      <c r="DO224" s="22"/>
      <c r="DP224" s="3"/>
      <c r="DQ224" s="5"/>
      <c r="DR224" s="5"/>
      <c r="DS224" s="8"/>
      <c r="DT224" s="10"/>
      <c r="DU224" s="68"/>
      <c r="DV224" s="20"/>
      <c r="DW224" s="57"/>
      <c r="DX224" s="21"/>
      <c r="DY224" s="22"/>
      <c r="DZ224" s="3"/>
      <c r="EA224" s="5"/>
      <c r="EB224" s="5"/>
      <c r="EC224" s="8"/>
      <c r="ED224" s="10"/>
      <c r="EE224" s="68"/>
      <c r="EF224" s="20"/>
      <c r="EG224" s="57"/>
      <c r="EH224" s="21"/>
      <c r="EI224" s="22"/>
      <c r="EJ224" s="3"/>
      <c r="EK224" s="5"/>
      <c r="EL224" s="5"/>
      <c r="EM224" s="8"/>
      <c r="EN224" s="10"/>
      <c r="EO224" s="68"/>
      <c r="EP224" s="20"/>
      <c r="EQ224" s="57"/>
      <c r="ER224" s="21"/>
      <c r="ES224" s="22"/>
      <c r="ET224" s="3"/>
      <c r="EU224" s="5"/>
      <c r="EV224" s="5"/>
      <c r="EW224" s="8"/>
      <c r="EX224" s="10"/>
      <c r="EY224" s="68"/>
      <c r="EZ224" s="20"/>
      <c r="FA224" s="57"/>
      <c r="FB224" s="21"/>
      <c r="FC224" s="22"/>
      <c r="FD224" s="3"/>
      <c r="FE224" s="5"/>
      <c r="FF224" s="5"/>
      <c r="FG224" s="8"/>
      <c r="FH224" s="10"/>
      <c r="FI224" s="68"/>
      <c r="FJ224" s="20"/>
      <c r="FK224" s="57"/>
      <c r="FL224" s="21"/>
      <c r="FM224" s="22"/>
      <c r="FN224" s="3"/>
      <c r="FO224" s="5"/>
      <c r="FP224" s="5"/>
      <c r="FQ224" s="8"/>
      <c r="FR224" s="10"/>
      <c r="FS224" s="68"/>
      <c r="FT224" s="20"/>
      <c r="FU224" s="57"/>
      <c r="FV224" s="21"/>
      <c r="FW224" s="22"/>
      <c r="FX224" s="3"/>
      <c r="FY224" s="5"/>
      <c r="FZ224" s="5"/>
      <c r="GA224" s="8"/>
      <c r="GB224" s="10"/>
      <c r="GC224" s="68"/>
      <c r="GD224" s="20"/>
      <c r="GE224" s="57"/>
      <c r="GF224" s="21"/>
      <c r="GG224" s="22"/>
      <c r="GH224" s="3"/>
      <c r="GI224" s="5"/>
      <c r="GJ224" s="5"/>
      <c r="GK224" s="8"/>
      <c r="GL224" s="10"/>
      <c r="GM224" s="68"/>
      <c r="GN224" s="20"/>
      <c r="GO224" s="57"/>
      <c r="GP224" s="21"/>
      <c r="GQ224" s="22"/>
      <c r="GR224" s="3"/>
      <c r="GS224" s="5"/>
      <c r="GT224" s="5"/>
      <c r="GU224" s="8"/>
      <c r="GV224" s="10"/>
      <c r="GW224" s="68"/>
      <c r="GX224" s="20"/>
      <c r="GY224" s="57"/>
      <c r="GZ224" s="21"/>
      <c r="HA224" s="22"/>
      <c r="HB224" s="3"/>
      <c r="HC224" s="5"/>
      <c r="HD224" s="5"/>
      <c r="HE224" s="8"/>
      <c r="HF224" s="10"/>
      <c r="HG224" s="68"/>
      <c r="HH224" s="20"/>
      <c r="HI224" s="57"/>
      <c r="HJ224" s="21"/>
      <c r="HK224" s="22"/>
      <c r="HL224" s="3"/>
      <c r="HM224" s="5"/>
      <c r="HN224" s="5"/>
      <c r="HO224" s="8"/>
      <c r="HP224" s="10"/>
      <c r="HQ224" s="68"/>
      <c r="HR224" s="20"/>
      <c r="HS224" s="57"/>
      <c r="HT224" s="21"/>
      <c r="HU224" s="22"/>
      <c r="HV224" s="3"/>
      <c r="HW224" s="5"/>
      <c r="HX224" s="5"/>
      <c r="HY224" s="8"/>
      <c r="HZ224" s="10"/>
      <c r="IA224" s="68"/>
      <c r="IB224" s="20"/>
      <c r="IC224" s="57"/>
      <c r="ID224" s="21"/>
      <c r="IE224" s="22"/>
      <c r="IF224" s="3"/>
      <c r="IG224" s="5"/>
      <c r="IH224" s="5"/>
      <c r="II224" s="8"/>
      <c r="IJ224" s="10"/>
      <c r="IK224" s="68"/>
      <c r="IL224" s="20"/>
      <c r="IM224" s="57"/>
      <c r="IN224" s="21"/>
      <c r="IO224" s="22"/>
      <c r="IP224" s="3"/>
      <c r="IQ224" s="5"/>
      <c r="IR224" s="5"/>
      <c r="IS224" s="8"/>
      <c r="IT224" s="10"/>
      <c r="IU224" s="68"/>
      <c r="IV224" s="20"/>
      <c r="IW224" s="57"/>
      <c r="IX224" s="21"/>
      <c r="IY224" s="22"/>
      <c r="IZ224" s="3"/>
      <c r="JA224" s="5"/>
      <c r="JB224" s="5"/>
      <c r="JC224" s="8"/>
      <c r="JD224" s="10"/>
      <c r="JE224" s="68"/>
      <c r="JF224" s="20"/>
      <c r="JG224" s="57"/>
      <c r="JH224" s="21"/>
      <c r="JI224" s="22"/>
      <c r="JJ224" s="3"/>
      <c r="JK224" s="5"/>
      <c r="JL224" s="5"/>
      <c r="JM224" s="8"/>
      <c r="JN224" s="10"/>
      <c r="JO224" s="68"/>
      <c r="JP224" s="20"/>
      <c r="JQ224" s="57"/>
      <c r="JR224" s="21"/>
      <c r="JS224" s="22"/>
      <c r="JT224" s="3"/>
      <c r="JU224" s="5"/>
      <c r="JV224" s="5"/>
      <c r="JW224" s="8"/>
      <c r="JX224" s="10"/>
      <c r="JY224" s="68"/>
      <c r="JZ224" s="20"/>
      <c r="KA224" s="57"/>
      <c r="KB224" s="21"/>
      <c r="KC224" s="22"/>
      <c r="KD224" s="3"/>
      <c r="KE224" s="5"/>
      <c r="KF224" s="5"/>
      <c r="KG224" s="8"/>
      <c r="KH224" s="10"/>
      <c r="KI224" s="68"/>
      <c r="KJ224" s="20"/>
      <c r="KK224" s="57"/>
      <c r="KL224" s="21"/>
      <c r="KM224" s="22"/>
      <c r="KN224" s="3"/>
      <c r="KO224" s="5"/>
      <c r="KP224" s="5"/>
      <c r="KQ224" s="8"/>
      <c r="KR224" s="10"/>
      <c r="KS224" s="68"/>
      <c r="KT224" s="20"/>
      <c r="KU224" s="57"/>
      <c r="KV224" s="21"/>
      <c r="KW224" s="22"/>
      <c r="KX224" s="3"/>
      <c r="KY224" s="5"/>
      <c r="KZ224" s="5"/>
      <c r="LA224" s="8"/>
      <c r="LB224" s="10"/>
      <c r="LC224" s="68"/>
      <c r="LD224" s="20"/>
      <c r="LE224" s="57"/>
      <c r="LF224" s="21"/>
      <c r="LG224" s="22"/>
      <c r="LH224" s="3"/>
      <c r="LI224" s="5"/>
      <c r="LJ224" s="5"/>
      <c r="LK224" s="8"/>
      <c r="LL224" s="10"/>
      <c r="LM224" s="68"/>
      <c r="LN224" s="20"/>
      <c r="LO224" s="57"/>
      <c r="LP224" s="21"/>
      <c r="LQ224" s="22"/>
      <c r="LR224" s="3"/>
      <c r="LS224" s="5"/>
      <c r="LT224" s="5"/>
      <c r="LU224" s="8"/>
      <c r="LV224" s="10"/>
      <c r="LW224" s="68"/>
      <c r="LX224" s="20"/>
      <c r="LY224" s="57"/>
      <c r="LZ224" s="21"/>
      <c r="MA224" s="22"/>
      <c r="MB224" s="3"/>
      <c r="MC224" s="5"/>
      <c r="MD224" s="5"/>
      <c r="ME224" s="8"/>
      <c r="MF224" s="10"/>
      <c r="MG224" s="68"/>
      <c r="MH224" s="20"/>
      <c r="MI224" s="57"/>
      <c r="MJ224" s="21"/>
      <c r="MK224" s="22"/>
      <c r="ML224" s="3"/>
      <c r="MM224" s="5"/>
      <c r="MN224" s="5"/>
      <c r="MO224" s="8"/>
      <c r="MP224" s="10"/>
      <c r="MQ224" s="68"/>
      <c r="MR224" s="20"/>
      <c r="MS224" s="57"/>
      <c r="MT224" s="21"/>
      <c r="MU224" s="22"/>
      <c r="MV224" s="3"/>
      <c r="MW224" s="5"/>
      <c r="MX224" s="5"/>
      <c r="MY224" s="8"/>
      <c r="MZ224" s="10"/>
      <c r="NA224" s="68"/>
      <c r="NB224" s="20"/>
      <c r="NC224" s="57"/>
      <c r="ND224" s="21"/>
      <c r="NE224" s="22"/>
      <c r="NF224" s="3"/>
      <c r="NG224" s="5"/>
      <c r="NH224" s="5"/>
      <c r="NI224" s="8"/>
      <c r="NJ224" s="10"/>
      <c r="NK224" s="68"/>
      <c r="NL224" s="20"/>
      <c r="NM224" s="57"/>
      <c r="NN224" s="21"/>
      <c r="NO224" s="22"/>
      <c r="NP224" s="3"/>
      <c r="NQ224" s="5"/>
      <c r="NR224" s="5"/>
      <c r="NS224" s="8"/>
      <c r="NT224" s="10"/>
      <c r="NU224" s="68"/>
      <c r="NV224" s="20"/>
      <c r="NW224" s="57"/>
      <c r="NX224" s="21"/>
      <c r="NY224" s="22"/>
      <c r="NZ224" s="3"/>
      <c r="OA224" s="5"/>
      <c r="OB224" s="5"/>
      <c r="OC224" s="8"/>
      <c r="OD224" s="10"/>
      <c r="OE224" s="68"/>
      <c r="OF224" s="20"/>
      <c r="OG224" s="57"/>
      <c r="OH224" s="21"/>
      <c r="OI224" s="22"/>
      <c r="OJ224" s="3"/>
      <c r="OK224" s="5"/>
      <c r="OL224" s="5"/>
      <c r="OM224" s="8"/>
      <c r="ON224" s="10"/>
      <c r="OO224" s="68"/>
      <c r="OP224" s="20"/>
      <c r="OQ224" s="57"/>
      <c r="OR224" s="21"/>
      <c r="OS224" s="22"/>
      <c r="OT224" s="3"/>
      <c r="OU224" s="5"/>
      <c r="OV224" s="5"/>
      <c r="OW224" s="8"/>
      <c r="OX224" s="10"/>
      <c r="OY224" s="68"/>
      <c r="OZ224" s="20"/>
      <c r="PA224" s="57"/>
      <c r="PB224" s="21"/>
      <c r="PC224" s="22"/>
      <c r="PD224" s="3"/>
      <c r="PE224" s="5"/>
      <c r="PF224" s="5"/>
      <c r="PG224" s="8"/>
      <c r="PH224" s="10"/>
      <c r="PI224" s="68"/>
      <c r="PJ224" s="20"/>
      <c r="PK224" s="57"/>
      <c r="PL224" s="21"/>
      <c r="PM224" s="22"/>
      <c r="PN224" s="3"/>
      <c r="PO224" s="5"/>
      <c r="PP224" s="5"/>
      <c r="PQ224" s="8"/>
      <c r="PR224" s="10"/>
      <c r="PS224" s="68"/>
      <c r="PT224" s="20"/>
      <c r="PU224" s="57"/>
      <c r="PV224" s="21"/>
      <c r="PW224" s="22"/>
      <c r="PX224" s="3"/>
      <c r="PY224" s="5"/>
      <c r="PZ224" s="5"/>
      <c r="QA224" s="8"/>
      <c r="QB224" s="10"/>
      <c r="QC224" s="68"/>
      <c r="QD224" s="20"/>
      <c r="QE224" s="57"/>
      <c r="QF224" s="21"/>
      <c r="QG224" s="22"/>
      <c r="QH224" s="3"/>
      <c r="QI224" s="5"/>
      <c r="QJ224" s="5"/>
      <c r="QK224" s="8"/>
      <c r="QL224" s="10"/>
      <c r="QM224" s="68"/>
      <c r="QN224" s="20"/>
      <c r="QO224" s="57"/>
      <c r="QP224" s="21"/>
      <c r="QQ224" s="22"/>
      <c r="QR224" s="3"/>
      <c r="QS224" s="5"/>
      <c r="QT224" s="5"/>
      <c r="QU224" s="8"/>
      <c r="QV224" s="10"/>
      <c r="QW224" s="68"/>
      <c r="QX224" s="20"/>
      <c r="QY224" s="57"/>
      <c r="QZ224" s="21"/>
      <c r="RA224" s="22"/>
      <c r="RB224" s="3"/>
      <c r="RC224" s="5"/>
      <c r="RD224" s="5"/>
      <c r="RE224" s="8"/>
      <c r="RF224" s="10"/>
      <c r="RG224" s="68"/>
      <c r="RH224" s="20"/>
      <c r="RI224" s="57"/>
      <c r="RJ224" s="21"/>
      <c r="RK224" s="22"/>
      <c r="RL224" s="3"/>
      <c r="RM224" s="5"/>
      <c r="RN224" s="5"/>
      <c r="RO224" s="8"/>
      <c r="RP224" s="10"/>
      <c r="RQ224" s="68"/>
      <c r="RR224" s="20"/>
      <c r="RS224" s="57"/>
      <c r="RT224" s="21"/>
      <c r="RU224" s="22"/>
      <c r="RV224" s="3"/>
      <c r="RW224" s="5"/>
      <c r="RX224" s="5"/>
      <c r="RY224" s="8"/>
      <c r="RZ224" s="10"/>
      <c r="SA224" s="68"/>
      <c r="SB224" s="20"/>
      <c r="SC224" s="57"/>
      <c r="SD224" s="21"/>
      <c r="SE224" s="22"/>
      <c r="SF224" s="3"/>
      <c r="SG224" s="5"/>
      <c r="SH224" s="5"/>
      <c r="SI224" s="8"/>
      <c r="SJ224" s="10"/>
      <c r="SK224" s="68"/>
      <c r="SL224" s="20"/>
      <c r="SM224" s="57"/>
      <c r="SN224" s="21"/>
      <c r="SO224" s="22"/>
      <c r="SP224" s="3"/>
      <c r="SQ224" s="5"/>
      <c r="SR224" s="5"/>
      <c r="SS224" s="8"/>
      <c r="ST224" s="10"/>
      <c r="SU224" s="68"/>
      <c r="SV224" s="20"/>
      <c r="SW224" s="57"/>
      <c r="SX224" s="21"/>
      <c r="SY224" s="22"/>
      <c r="SZ224" s="3"/>
      <c r="TA224" s="5"/>
      <c r="TB224" s="5"/>
      <c r="TC224" s="8"/>
      <c r="TD224" s="10"/>
      <c r="TE224" s="68"/>
      <c r="TF224" s="20"/>
      <c r="TG224" s="57"/>
      <c r="TH224" s="21"/>
      <c r="TI224" s="22"/>
      <c r="TJ224" s="3"/>
      <c r="TK224" s="5"/>
      <c r="TL224" s="5"/>
      <c r="TM224" s="8"/>
      <c r="TN224" s="10"/>
      <c r="TO224" s="68"/>
      <c r="TP224" s="20"/>
      <c r="TQ224" s="57"/>
      <c r="TR224" s="21"/>
      <c r="TS224" s="22"/>
      <c r="TT224" s="3"/>
      <c r="TU224" s="5"/>
      <c r="TV224" s="5"/>
      <c r="TW224" s="8"/>
      <c r="TX224" s="10"/>
      <c r="TY224" s="68"/>
      <c r="TZ224" s="20"/>
      <c r="UA224" s="57"/>
      <c r="UB224" s="21"/>
      <c r="UC224" s="22"/>
      <c r="UD224" s="3"/>
      <c r="UE224" s="5"/>
      <c r="UF224" s="5"/>
      <c r="UG224" s="8"/>
      <c r="UH224" s="10"/>
      <c r="UI224" s="68"/>
      <c r="UJ224" s="20"/>
      <c r="UK224" s="57"/>
      <c r="UL224" s="21"/>
      <c r="UM224" s="22"/>
      <c r="UN224" s="3"/>
      <c r="UO224" s="5"/>
      <c r="UP224" s="5"/>
      <c r="UQ224" s="8"/>
      <c r="UR224" s="10"/>
      <c r="US224" s="68"/>
      <c r="UT224" s="20"/>
      <c r="UU224" s="57"/>
      <c r="UV224" s="21"/>
      <c r="UW224" s="22"/>
      <c r="UX224" s="3"/>
      <c r="UY224" s="5"/>
      <c r="UZ224" s="5"/>
      <c r="VA224" s="8"/>
      <c r="VB224" s="10"/>
      <c r="VC224" s="68"/>
      <c r="VD224" s="20"/>
      <c r="VE224" s="57"/>
      <c r="VF224" s="21"/>
      <c r="VG224" s="22"/>
      <c r="VH224" s="3"/>
      <c r="VI224" s="5"/>
      <c r="VJ224" s="5"/>
      <c r="VK224" s="8"/>
      <c r="VL224" s="10"/>
      <c r="VM224" s="68"/>
      <c r="VN224" s="20"/>
      <c r="VO224" s="57"/>
      <c r="VP224" s="21"/>
      <c r="VQ224" s="22"/>
      <c r="VR224" s="3"/>
      <c r="VS224" s="5"/>
      <c r="VT224" s="5"/>
      <c r="VU224" s="8"/>
      <c r="VV224" s="10"/>
      <c r="VW224" s="68"/>
      <c r="VX224" s="20"/>
      <c r="VY224" s="57"/>
      <c r="VZ224" s="21"/>
      <c r="WA224" s="22"/>
      <c r="WB224" s="3"/>
      <c r="WC224" s="5"/>
      <c r="WD224" s="5"/>
      <c r="WE224" s="8"/>
      <c r="WF224" s="10"/>
      <c r="WG224" s="68"/>
      <c r="WH224" s="20"/>
      <c r="WI224" s="57"/>
      <c r="WJ224" s="21"/>
      <c r="WK224" s="22"/>
      <c r="WL224" s="3"/>
      <c r="WM224" s="5"/>
      <c r="WN224" s="5"/>
      <c r="WO224" s="8"/>
      <c r="WP224" s="10"/>
      <c r="WQ224" s="68"/>
      <c r="WR224" s="20"/>
      <c r="WS224" s="57"/>
      <c r="WT224" s="21"/>
      <c r="WU224" s="22"/>
      <c r="WV224" s="3"/>
      <c r="WW224" s="5"/>
      <c r="WX224" s="5"/>
      <c r="WY224" s="8"/>
      <c r="WZ224" s="10"/>
      <c r="XA224" s="68"/>
      <c r="XB224" s="20"/>
      <c r="XC224" s="57"/>
      <c r="XD224" s="21"/>
      <c r="XE224" s="22"/>
      <c r="XF224" s="3"/>
      <c r="XG224" s="5"/>
      <c r="XH224" s="5"/>
      <c r="XI224" s="8"/>
      <c r="XJ224" s="10"/>
      <c r="XK224" s="68"/>
      <c r="XL224" s="20"/>
      <c r="XM224" s="57"/>
      <c r="XN224" s="21"/>
      <c r="XO224" s="22"/>
      <c r="XP224" s="3"/>
      <c r="XQ224" s="5"/>
      <c r="XR224" s="5"/>
      <c r="XS224" s="8"/>
      <c r="XT224" s="10"/>
      <c r="XU224" s="68"/>
      <c r="XV224" s="20"/>
      <c r="XW224" s="57"/>
      <c r="XX224" s="21"/>
      <c r="XY224" s="22"/>
      <c r="XZ224" s="3"/>
      <c r="YA224" s="5"/>
      <c r="YB224" s="5"/>
      <c r="YC224" s="8"/>
      <c r="YD224" s="10"/>
      <c r="YE224" s="68"/>
      <c r="YF224" s="20"/>
      <c r="YG224" s="57"/>
      <c r="YH224" s="21"/>
      <c r="YI224" s="22"/>
      <c r="YJ224" s="3"/>
      <c r="YK224" s="5"/>
      <c r="YL224" s="5"/>
      <c r="YM224" s="8"/>
      <c r="YN224" s="10"/>
      <c r="YO224" s="68"/>
      <c r="YP224" s="20"/>
      <c r="YQ224" s="57"/>
      <c r="YR224" s="21"/>
      <c r="YS224" s="22"/>
      <c r="YT224" s="3"/>
      <c r="YU224" s="5"/>
      <c r="YV224" s="5"/>
      <c r="YW224" s="8"/>
      <c r="YX224" s="10"/>
      <c r="YY224" s="68"/>
      <c r="YZ224" s="20"/>
      <c r="ZA224" s="57"/>
      <c r="ZB224" s="21"/>
      <c r="ZC224" s="22"/>
      <c r="ZD224" s="3"/>
      <c r="ZE224" s="5"/>
      <c r="ZF224" s="5"/>
      <c r="ZG224" s="8"/>
      <c r="ZH224" s="10"/>
      <c r="ZI224" s="68"/>
      <c r="ZJ224" s="20"/>
      <c r="ZK224" s="57"/>
      <c r="ZL224" s="21"/>
      <c r="ZM224" s="22"/>
      <c r="ZN224" s="3"/>
      <c r="ZO224" s="5"/>
      <c r="ZP224" s="5"/>
      <c r="ZQ224" s="8"/>
      <c r="ZR224" s="10"/>
      <c r="ZS224" s="68"/>
      <c r="ZT224" s="20"/>
      <c r="ZU224" s="57"/>
      <c r="ZV224" s="21"/>
      <c r="ZW224" s="22"/>
      <c r="ZX224" s="3"/>
      <c r="ZY224" s="5"/>
      <c r="ZZ224" s="5"/>
      <c r="AAA224" s="8"/>
      <c r="AAB224" s="10"/>
      <c r="AAC224" s="68"/>
      <c r="AAD224" s="20"/>
      <c r="AAE224" s="57"/>
      <c r="AAF224" s="21"/>
      <c r="AAG224" s="22"/>
      <c r="AAH224" s="3"/>
      <c r="AAI224" s="5"/>
      <c r="AAJ224" s="5"/>
      <c r="AAK224" s="8"/>
      <c r="AAL224" s="10"/>
      <c r="AAM224" s="68"/>
      <c r="AAN224" s="20"/>
      <c r="AAO224" s="57"/>
      <c r="AAP224" s="21"/>
      <c r="AAQ224" s="22"/>
      <c r="AAR224" s="3"/>
      <c r="AAS224" s="5"/>
      <c r="AAT224" s="5"/>
      <c r="AAU224" s="8"/>
      <c r="AAV224" s="10"/>
      <c r="AAW224" s="68"/>
      <c r="AAX224" s="20"/>
      <c r="AAY224" s="57"/>
      <c r="AAZ224" s="21"/>
      <c r="ABA224" s="22"/>
      <c r="ABB224" s="3"/>
      <c r="ABC224" s="5"/>
      <c r="ABD224" s="5"/>
      <c r="ABE224" s="8"/>
      <c r="ABF224" s="10"/>
      <c r="ABG224" s="68"/>
      <c r="ABH224" s="20"/>
      <c r="ABI224" s="57"/>
      <c r="ABJ224" s="21"/>
      <c r="ABK224" s="22"/>
      <c r="ABL224" s="3"/>
      <c r="ABM224" s="5"/>
      <c r="ABN224" s="5"/>
      <c r="ABO224" s="8"/>
      <c r="ABP224" s="10"/>
      <c r="ABQ224" s="68"/>
      <c r="ABR224" s="20"/>
      <c r="ABS224" s="57"/>
      <c r="ABT224" s="21"/>
      <c r="ABU224" s="22"/>
      <c r="ABV224" s="3"/>
      <c r="ABW224" s="5"/>
      <c r="ABX224" s="5"/>
      <c r="ABY224" s="8"/>
      <c r="ABZ224" s="10"/>
      <c r="ACA224" s="68"/>
      <c r="ACB224" s="20"/>
      <c r="ACC224" s="57"/>
      <c r="ACD224" s="21"/>
      <c r="ACE224" s="22"/>
      <c r="ACF224" s="3"/>
      <c r="ACG224" s="5"/>
      <c r="ACH224" s="5"/>
      <c r="ACI224" s="8"/>
      <c r="ACJ224" s="10"/>
      <c r="ACK224" s="68"/>
      <c r="ACL224" s="20"/>
      <c r="ACM224" s="57"/>
      <c r="ACN224" s="21"/>
      <c r="ACO224" s="22"/>
      <c r="ACP224" s="3"/>
      <c r="ACQ224" s="5"/>
      <c r="ACR224" s="5"/>
      <c r="ACS224" s="8"/>
      <c r="ACT224" s="10"/>
      <c r="ACU224" s="68"/>
      <c r="ACV224" s="20"/>
      <c r="ACW224" s="57"/>
      <c r="ACX224" s="21"/>
      <c r="ACY224" s="22"/>
      <c r="ACZ224" s="3"/>
      <c r="ADA224" s="5"/>
      <c r="ADB224" s="5"/>
      <c r="ADC224" s="8"/>
      <c r="ADD224" s="10"/>
      <c r="ADE224" s="68"/>
      <c r="ADF224" s="20"/>
      <c r="ADG224" s="57"/>
      <c r="ADH224" s="21"/>
      <c r="ADI224" s="22"/>
      <c r="ADJ224" s="3"/>
      <c r="ADK224" s="5"/>
      <c r="ADL224" s="5"/>
      <c r="ADM224" s="8"/>
      <c r="ADN224" s="10"/>
      <c r="ADO224" s="68"/>
      <c r="ADP224" s="20"/>
      <c r="ADQ224" s="57"/>
      <c r="ADR224" s="21"/>
      <c r="ADS224" s="22"/>
      <c r="ADT224" s="3"/>
      <c r="ADU224" s="5"/>
      <c r="ADV224" s="5"/>
      <c r="ADW224" s="8"/>
      <c r="ADX224" s="10"/>
      <c r="ADY224" s="68"/>
      <c r="ADZ224" s="20"/>
      <c r="AEA224" s="57"/>
      <c r="AEB224" s="21"/>
      <c r="AEC224" s="22"/>
      <c r="AED224" s="3"/>
      <c r="AEE224" s="5"/>
      <c r="AEF224" s="5"/>
      <c r="AEG224" s="8"/>
      <c r="AEH224" s="10"/>
      <c r="AEI224" s="68"/>
      <c r="AEJ224" s="20"/>
      <c r="AEK224" s="57"/>
      <c r="AEL224" s="21"/>
      <c r="AEM224" s="22"/>
      <c r="AEN224" s="3"/>
      <c r="AEO224" s="5"/>
      <c r="AEP224" s="5"/>
      <c r="AEQ224" s="8"/>
      <c r="AER224" s="10"/>
      <c r="AES224" s="68"/>
      <c r="AET224" s="20"/>
      <c r="AEU224" s="57"/>
      <c r="AEV224" s="21"/>
      <c r="AEW224" s="22"/>
      <c r="AEX224" s="3"/>
      <c r="AEY224" s="5"/>
      <c r="AEZ224" s="5"/>
      <c r="AFA224" s="8"/>
      <c r="AFB224" s="10"/>
      <c r="AFC224" s="68"/>
      <c r="AFD224" s="20"/>
      <c r="AFE224" s="57"/>
      <c r="AFF224" s="21"/>
      <c r="AFG224" s="22"/>
      <c r="AFH224" s="3"/>
      <c r="AFI224" s="5"/>
      <c r="AFJ224" s="5"/>
      <c r="AFK224" s="8"/>
      <c r="AFL224" s="10"/>
      <c r="AFM224" s="68"/>
      <c r="AFN224" s="20"/>
      <c r="AFO224" s="57"/>
      <c r="AFP224" s="21"/>
      <c r="AFQ224" s="22"/>
      <c r="AFR224" s="3"/>
      <c r="AFS224" s="5"/>
      <c r="AFT224" s="5"/>
      <c r="AFU224" s="8"/>
      <c r="AFV224" s="10"/>
      <c r="AFW224" s="68"/>
      <c r="AFX224" s="20"/>
      <c r="AFY224" s="57"/>
      <c r="AFZ224" s="21"/>
      <c r="AGA224" s="22"/>
      <c r="AGB224" s="3"/>
      <c r="AGC224" s="5"/>
      <c r="AGD224" s="5"/>
      <c r="AGE224" s="8"/>
      <c r="AGF224" s="10"/>
      <c r="AGG224" s="68"/>
      <c r="AGH224" s="20"/>
      <c r="AGI224" s="57"/>
      <c r="AGJ224" s="21"/>
      <c r="AGK224" s="22"/>
      <c r="AGL224" s="3"/>
      <c r="AGM224" s="5"/>
      <c r="AGN224" s="5"/>
      <c r="AGO224" s="8"/>
      <c r="AGP224" s="10"/>
      <c r="AGQ224" s="68"/>
      <c r="AGR224" s="20"/>
      <c r="AGS224" s="57"/>
      <c r="AGT224" s="21"/>
      <c r="AGU224" s="22"/>
      <c r="AGV224" s="3"/>
      <c r="AGW224" s="5"/>
      <c r="AGX224" s="5"/>
      <c r="AGY224" s="8"/>
      <c r="AGZ224" s="10"/>
      <c r="AHA224" s="68"/>
      <c r="AHB224" s="20"/>
      <c r="AHC224" s="57"/>
      <c r="AHD224" s="21"/>
      <c r="AHE224" s="22"/>
      <c r="AHF224" s="3"/>
      <c r="AHG224" s="5"/>
      <c r="AHH224" s="5"/>
      <c r="AHI224" s="8"/>
      <c r="AHJ224" s="10"/>
      <c r="AHK224" s="68"/>
      <c r="AHL224" s="20"/>
      <c r="AHM224" s="57"/>
      <c r="AHN224" s="21"/>
      <c r="AHO224" s="22"/>
      <c r="AHP224" s="3"/>
      <c r="AHQ224" s="5"/>
      <c r="AHR224" s="5"/>
      <c r="AHS224" s="8"/>
      <c r="AHT224" s="10"/>
      <c r="AHU224" s="68"/>
      <c r="AHV224" s="20"/>
      <c r="AHW224" s="57"/>
      <c r="AHX224" s="21"/>
      <c r="AHY224" s="22"/>
      <c r="AHZ224" s="3"/>
      <c r="AIA224" s="5"/>
      <c r="AIB224" s="5"/>
      <c r="AIC224" s="8"/>
      <c r="AID224" s="10"/>
      <c r="AIE224" s="68"/>
      <c r="AIF224" s="20"/>
      <c r="AIG224" s="57"/>
      <c r="AIH224" s="21"/>
      <c r="AII224" s="22"/>
      <c r="AIJ224" s="3"/>
      <c r="AIK224" s="5"/>
      <c r="AIL224" s="5"/>
      <c r="AIM224" s="8"/>
      <c r="AIN224" s="10"/>
      <c r="AIO224" s="68"/>
      <c r="AIP224" s="20"/>
      <c r="AIQ224" s="57"/>
      <c r="AIR224" s="21"/>
      <c r="AIS224" s="22"/>
      <c r="AIT224" s="3"/>
      <c r="AIU224" s="5"/>
      <c r="AIV224" s="5"/>
      <c r="AIW224" s="8"/>
      <c r="AIX224" s="10"/>
      <c r="AIY224" s="68"/>
      <c r="AIZ224" s="20"/>
      <c r="AJA224" s="57"/>
      <c r="AJB224" s="21"/>
      <c r="AJC224" s="22"/>
      <c r="AJD224" s="3"/>
      <c r="AJE224" s="5"/>
      <c r="AJF224" s="5"/>
      <c r="AJG224" s="8"/>
      <c r="AJH224" s="10"/>
      <c r="AJI224" s="68"/>
      <c r="AJJ224" s="20"/>
      <c r="AJK224" s="57"/>
      <c r="AJL224" s="21"/>
      <c r="AJM224" s="22"/>
      <c r="AJN224" s="3"/>
      <c r="AJO224" s="5"/>
      <c r="AJP224" s="5"/>
      <c r="AJQ224" s="8"/>
      <c r="AJR224" s="10"/>
      <c r="AJS224" s="68"/>
      <c r="AJT224" s="20"/>
      <c r="AJU224" s="57"/>
      <c r="AJV224" s="21"/>
      <c r="AJW224" s="22"/>
      <c r="AJX224" s="3"/>
      <c r="AJY224" s="5"/>
      <c r="AJZ224" s="5"/>
      <c r="AKA224" s="8"/>
      <c r="AKB224" s="10"/>
      <c r="AKC224" s="68"/>
      <c r="AKD224" s="20"/>
      <c r="AKE224" s="57"/>
      <c r="AKF224" s="21"/>
      <c r="AKG224" s="22"/>
      <c r="AKH224" s="3"/>
      <c r="AKI224" s="5"/>
      <c r="AKJ224" s="5"/>
      <c r="AKK224" s="8"/>
      <c r="AKL224" s="10"/>
      <c r="AKM224" s="68"/>
      <c r="AKN224" s="20"/>
      <c r="AKO224" s="57"/>
      <c r="AKP224" s="21"/>
      <c r="AKQ224" s="22"/>
      <c r="AKR224" s="3"/>
      <c r="AKS224" s="5"/>
      <c r="AKT224" s="5"/>
      <c r="AKU224" s="8"/>
      <c r="AKV224" s="10"/>
      <c r="AKW224" s="68"/>
      <c r="AKX224" s="20"/>
      <c r="AKY224" s="57"/>
      <c r="AKZ224" s="21"/>
      <c r="ALA224" s="22"/>
      <c r="ALB224" s="3"/>
      <c r="ALC224" s="5"/>
      <c r="ALD224" s="5"/>
      <c r="ALE224" s="8"/>
      <c r="ALF224" s="10"/>
      <c r="ALG224" s="68"/>
      <c r="ALH224" s="20"/>
      <c r="ALI224" s="57"/>
      <c r="ALJ224" s="21"/>
      <c r="ALK224" s="22"/>
      <c r="ALL224" s="3"/>
      <c r="ALM224" s="5"/>
      <c r="ALN224" s="5"/>
      <c r="ALO224" s="8"/>
      <c r="ALP224" s="10"/>
      <c r="ALQ224" s="68"/>
      <c r="ALR224" s="20"/>
      <c r="ALS224" s="57"/>
      <c r="ALT224" s="21"/>
      <c r="ALU224" s="22"/>
      <c r="ALV224" s="3"/>
      <c r="ALW224" s="5"/>
      <c r="ALX224" s="5"/>
      <c r="ALY224" s="8"/>
      <c r="ALZ224" s="10"/>
      <c r="AMA224" s="68"/>
      <c r="AMB224" s="20"/>
      <c r="AMC224" s="57"/>
      <c r="AMD224" s="21"/>
      <c r="AME224" s="22"/>
      <c r="AMF224" s="3"/>
      <c r="AMG224" s="5"/>
      <c r="AMH224" s="5"/>
      <c r="AMI224" s="8"/>
      <c r="AMJ224" s="10"/>
      <c r="AMK224" s="68"/>
      <c r="AML224" s="20"/>
      <c r="AMM224" s="57"/>
      <c r="AMN224" s="21"/>
      <c r="AMO224" s="22"/>
      <c r="AMP224" s="3"/>
      <c r="AMQ224" s="5"/>
      <c r="AMR224" s="5"/>
      <c r="AMS224" s="8"/>
      <c r="AMT224" s="10"/>
      <c r="AMU224" s="68"/>
      <c r="AMV224" s="20"/>
      <c r="AMW224" s="57"/>
      <c r="AMX224" s="21"/>
      <c r="AMY224" s="22"/>
      <c r="AMZ224" s="3"/>
      <c r="ANA224" s="5"/>
      <c r="ANB224" s="5"/>
      <c r="ANC224" s="8"/>
      <c r="AND224" s="10"/>
      <c r="ANE224" s="68"/>
      <c r="ANF224" s="20"/>
      <c r="ANG224" s="57"/>
      <c r="ANH224" s="21"/>
      <c r="ANI224" s="22"/>
      <c r="ANJ224" s="3"/>
      <c r="ANK224" s="5"/>
      <c r="ANL224" s="5"/>
      <c r="ANM224" s="8"/>
      <c r="ANN224" s="10"/>
      <c r="ANO224" s="68"/>
      <c r="ANP224" s="20"/>
      <c r="ANQ224" s="57"/>
      <c r="ANR224" s="21"/>
      <c r="ANS224" s="22"/>
      <c r="ANT224" s="3"/>
      <c r="ANU224" s="5"/>
      <c r="ANV224" s="5"/>
      <c r="ANW224" s="8"/>
      <c r="ANX224" s="10"/>
      <c r="ANY224" s="68"/>
      <c r="ANZ224" s="20"/>
      <c r="AOA224" s="57"/>
      <c r="AOB224" s="21"/>
      <c r="AOC224" s="22"/>
      <c r="AOD224" s="3"/>
      <c r="AOE224" s="5"/>
      <c r="AOF224" s="5"/>
      <c r="AOG224" s="8"/>
      <c r="AOH224" s="10"/>
      <c r="AOI224" s="68"/>
      <c r="AOJ224" s="20"/>
      <c r="AOK224" s="57"/>
      <c r="AOL224" s="21"/>
      <c r="AOM224" s="22"/>
      <c r="AON224" s="3"/>
      <c r="AOO224" s="5"/>
      <c r="AOP224" s="5"/>
      <c r="AOQ224" s="8"/>
      <c r="AOR224" s="10"/>
      <c r="AOS224" s="68"/>
      <c r="AOT224" s="20"/>
      <c r="AOU224" s="57"/>
      <c r="AOV224" s="21"/>
      <c r="AOW224" s="22"/>
      <c r="AOX224" s="3"/>
      <c r="AOY224" s="5"/>
      <c r="AOZ224" s="5"/>
      <c r="APA224" s="8"/>
      <c r="APB224" s="10"/>
      <c r="APC224" s="68"/>
      <c r="APD224" s="20"/>
      <c r="APE224" s="57"/>
      <c r="APF224" s="21"/>
      <c r="APG224" s="22"/>
      <c r="APH224" s="3"/>
      <c r="API224" s="5"/>
      <c r="APJ224" s="5"/>
      <c r="APK224" s="8"/>
      <c r="APL224" s="10"/>
      <c r="APM224" s="68"/>
      <c r="APN224" s="20"/>
      <c r="APO224" s="57"/>
      <c r="APP224" s="21"/>
      <c r="APQ224" s="22"/>
      <c r="APR224" s="3"/>
      <c r="APS224" s="5"/>
      <c r="APT224" s="5"/>
      <c r="APU224" s="8"/>
      <c r="APV224" s="10"/>
      <c r="APW224" s="68"/>
      <c r="APX224" s="20"/>
      <c r="APY224" s="57"/>
      <c r="APZ224" s="21"/>
      <c r="AQA224" s="22"/>
      <c r="AQB224" s="3"/>
      <c r="AQC224" s="5"/>
      <c r="AQD224" s="5"/>
      <c r="AQE224" s="8"/>
      <c r="AQF224" s="10"/>
      <c r="AQG224" s="68"/>
      <c r="AQH224" s="20"/>
      <c r="AQI224" s="57"/>
      <c r="AQJ224" s="21"/>
      <c r="AQK224" s="22"/>
      <c r="AQL224" s="3"/>
      <c r="AQM224" s="5"/>
      <c r="AQN224" s="5"/>
      <c r="AQO224" s="8"/>
      <c r="AQP224" s="10"/>
      <c r="AQQ224" s="68"/>
      <c r="AQR224" s="20"/>
      <c r="AQS224" s="57"/>
      <c r="AQT224" s="21"/>
      <c r="AQU224" s="22"/>
      <c r="AQV224" s="3"/>
      <c r="AQW224" s="5"/>
      <c r="AQX224" s="5"/>
      <c r="AQY224" s="8"/>
      <c r="AQZ224" s="10"/>
      <c r="ARA224" s="68"/>
      <c r="ARB224" s="20"/>
      <c r="ARC224" s="57"/>
      <c r="ARD224" s="21"/>
      <c r="ARE224" s="22"/>
      <c r="ARF224" s="3"/>
      <c r="ARG224" s="5"/>
      <c r="ARH224" s="5"/>
      <c r="ARI224" s="8"/>
      <c r="ARJ224" s="10"/>
      <c r="ARK224" s="68"/>
      <c r="ARL224" s="20"/>
      <c r="ARM224" s="57"/>
      <c r="ARN224" s="21"/>
      <c r="ARO224" s="22"/>
      <c r="ARP224" s="3"/>
      <c r="ARQ224" s="5"/>
      <c r="ARR224" s="5"/>
      <c r="ARS224" s="8"/>
      <c r="ART224" s="10"/>
      <c r="ARU224" s="68"/>
      <c r="ARV224" s="20"/>
      <c r="ARW224" s="57"/>
      <c r="ARX224" s="21"/>
      <c r="ARY224" s="22"/>
      <c r="ARZ224" s="3"/>
      <c r="ASA224" s="5"/>
      <c r="ASB224" s="5"/>
      <c r="ASC224" s="8"/>
      <c r="ASD224" s="10"/>
      <c r="ASE224" s="68"/>
      <c r="ASF224" s="20"/>
      <c r="ASG224" s="57"/>
      <c r="ASH224" s="21"/>
      <c r="ASI224" s="22"/>
      <c r="ASJ224" s="3"/>
      <c r="ASK224" s="5"/>
      <c r="ASL224" s="5"/>
      <c r="ASM224" s="8"/>
      <c r="ASN224" s="10"/>
      <c r="ASO224" s="68"/>
      <c r="ASP224" s="20"/>
      <c r="ASQ224" s="57"/>
      <c r="ASR224" s="21"/>
      <c r="ASS224" s="22"/>
      <c r="AST224" s="3"/>
      <c r="ASU224" s="5"/>
      <c r="ASV224" s="5"/>
      <c r="ASW224" s="8"/>
      <c r="ASX224" s="10"/>
      <c r="ASY224" s="68"/>
      <c r="ASZ224" s="20"/>
      <c r="ATA224" s="57"/>
      <c r="ATB224" s="21"/>
      <c r="ATC224" s="22"/>
      <c r="ATD224" s="3"/>
      <c r="ATE224" s="5"/>
      <c r="ATF224" s="5"/>
      <c r="ATG224" s="8"/>
      <c r="ATH224" s="10"/>
      <c r="ATI224" s="68"/>
      <c r="ATJ224" s="20"/>
      <c r="ATK224" s="57"/>
      <c r="ATL224" s="21"/>
      <c r="ATM224" s="22"/>
      <c r="ATN224" s="3"/>
      <c r="ATO224" s="5"/>
      <c r="ATP224" s="5"/>
      <c r="ATQ224" s="8"/>
      <c r="ATR224" s="10"/>
      <c r="ATS224" s="68"/>
      <c r="ATT224" s="20"/>
      <c r="ATU224" s="57"/>
      <c r="ATV224" s="21"/>
      <c r="ATW224" s="22"/>
      <c r="ATX224" s="3"/>
      <c r="ATY224" s="5"/>
      <c r="ATZ224" s="5"/>
      <c r="AUA224" s="8"/>
      <c r="AUB224" s="10"/>
      <c r="AUC224" s="68"/>
      <c r="AUD224" s="20"/>
      <c r="AUE224" s="57"/>
      <c r="AUF224" s="21"/>
      <c r="AUG224" s="22"/>
      <c r="AUH224" s="3"/>
      <c r="AUI224" s="5"/>
      <c r="AUJ224" s="5"/>
      <c r="AUK224" s="8"/>
      <c r="AUL224" s="10"/>
      <c r="AUM224" s="68"/>
      <c r="AUN224" s="20"/>
      <c r="AUO224" s="57"/>
      <c r="AUP224" s="21"/>
      <c r="AUQ224" s="22"/>
      <c r="AUR224" s="3"/>
      <c r="AUS224" s="5"/>
      <c r="AUT224" s="5"/>
      <c r="AUU224" s="8"/>
      <c r="AUV224" s="10"/>
      <c r="AUW224" s="68"/>
      <c r="AUX224" s="20"/>
      <c r="AUY224" s="57"/>
      <c r="AUZ224" s="21"/>
      <c r="AVA224" s="22"/>
      <c r="AVB224" s="3"/>
      <c r="AVC224" s="5"/>
      <c r="AVD224" s="5"/>
      <c r="AVE224" s="8"/>
      <c r="AVF224" s="10"/>
      <c r="AVG224" s="68"/>
      <c r="AVH224" s="20"/>
      <c r="AVI224" s="57"/>
      <c r="AVJ224" s="21"/>
      <c r="AVK224" s="22"/>
      <c r="AVL224" s="3"/>
      <c r="AVM224" s="5"/>
      <c r="AVN224" s="5"/>
      <c r="AVO224" s="8"/>
      <c r="AVP224" s="10"/>
      <c r="AVQ224" s="68"/>
      <c r="AVR224" s="20"/>
      <c r="AVS224" s="57"/>
      <c r="AVT224" s="21"/>
      <c r="AVU224" s="22"/>
      <c r="AVV224" s="3"/>
      <c r="AVW224" s="5"/>
      <c r="AVX224" s="5"/>
      <c r="AVY224" s="8"/>
      <c r="AVZ224" s="10"/>
      <c r="AWA224" s="68"/>
      <c r="AWB224" s="20"/>
      <c r="AWC224" s="57"/>
      <c r="AWD224" s="21"/>
      <c r="AWE224" s="22"/>
      <c r="AWF224" s="3"/>
      <c r="AWG224" s="5"/>
      <c r="AWH224" s="5"/>
      <c r="AWI224" s="8"/>
      <c r="AWJ224" s="10"/>
      <c r="AWK224" s="68"/>
      <c r="AWL224" s="20"/>
      <c r="AWM224" s="57"/>
      <c r="AWN224" s="21"/>
      <c r="AWO224" s="22"/>
      <c r="AWP224" s="3"/>
      <c r="AWQ224" s="5"/>
      <c r="AWR224" s="5"/>
      <c r="AWS224" s="8"/>
      <c r="AWT224" s="10"/>
      <c r="AWU224" s="68"/>
      <c r="AWV224" s="20"/>
      <c r="AWW224" s="57"/>
      <c r="AWX224" s="21"/>
      <c r="AWY224" s="22"/>
      <c r="AWZ224" s="3"/>
      <c r="AXA224" s="5"/>
      <c r="AXB224" s="5"/>
      <c r="AXC224" s="8"/>
      <c r="AXD224" s="10"/>
      <c r="AXE224" s="68"/>
      <c r="AXF224" s="20"/>
      <c r="AXG224" s="57"/>
      <c r="AXH224" s="21"/>
      <c r="AXI224" s="22"/>
      <c r="AXJ224" s="3"/>
      <c r="AXK224" s="5"/>
      <c r="AXL224" s="5"/>
      <c r="AXM224" s="8"/>
      <c r="AXN224" s="10"/>
      <c r="AXO224" s="68"/>
      <c r="AXP224" s="20"/>
      <c r="AXQ224" s="57"/>
      <c r="AXR224" s="21"/>
      <c r="AXS224" s="22"/>
      <c r="AXT224" s="3"/>
      <c r="AXU224" s="5"/>
      <c r="AXV224" s="5"/>
      <c r="AXW224" s="8"/>
      <c r="AXX224" s="10"/>
      <c r="AXY224" s="68"/>
      <c r="AXZ224" s="20"/>
      <c r="AYA224" s="57"/>
      <c r="AYB224" s="21"/>
      <c r="AYC224" s="22"/>
      <c r="AYD224" s="3"/>
      <c r="AYE224" s="5"/>
      <c r="AYF224" s="5"/>
      <c r="AYG224" s="8"/>
      <c r="AYH224" s="10"/>
      <c r="AYI224" s="68"/>
      <c r="AYJ224" s="20"/>
      <c r="AYK224" s="57"/>
      <c r="AYL224" s="21"/>
      <c r="AYM224" s="22"/>
      <c r="AYN224" s="3"/>
      <c r="AYO224" s="5"/>
      <c r="AYP224" s="5"/>
      <c r="AYQ224" s="8"/>
      <c r="AYR224" s="10"/>
      <c r="AYS224" s="68"/>
      <c r="AYT224" s="20"/>
      <c r="AYU224" s="57"/>
      <c r="AYV224" s="21"/>
      <c r="AYW224" s="22"/>
      <c r="AYX224" s="3"/>
      <c r="AYY224" s="5"/>
      <c r="AYZ224" s="5"/>
      <c r="AZA224" s="8"/>
      <c r="AZB224" s="10"/>
      <c r="AZC224" s="68"/>
      <c r="AZD224" s="20"/>
      <c r="AZE224" s="57"/>
      <c r="AZF224" s="21"/>
      <c r="AZG224" s="22"/>
      <c r="AZH224" s="3"/>
      <c r="AZI224" s="5"/>
      <c r="AZJ224" s="5"/>
      <c r="AZK224" s="8"/>
      <c r="AZL224" s="10"/>
      <c r="AZM224" s="68"/>
      <c r="AZN224" s="20"/>
      <c r="AZO224" s="57"/>
      <c r="AZP224" s="21"/>
      <c r="AZQ224" s="22"/>
      <c r="AZR224" s="3"/>
      <c r="AZS224" s="5"/>
      <c r="AZT224" s="5"/>
      <c r="AZU224" s="8"/>
      <c r="AZV224" s="10"/>
      <c r="AZW224" s="68"/>
      <c r="AZX224" s="20"/>
      <c r="AZY224" s="57"/>
      <c r="AZZ224" s="21"/>
      <c r="BAA224" s="22"/>
      <c r="BAB224" s="3"/>
      <c r="BAC224" s="5"/>
      <c r="BAD224" s="5"/>
      <c r="BAE224" s="8"/>
      <c r="BAF224" s="10"/>
      <c r="BAG224" s="68"/>
      <c r="BAH224" s="20"/>
      <c r="BAI224" s="57"/>
      <c r="BAJ224" s="21"/>
      <c r="BAK224" s="22"/>
      <c r="BAL224" s="3"/>
      <c r="BAM224" s="5"/>
      <c r="BAN224" s="5"/>
      <c r="BAO224" s="8"/>
      <c r="BAP224" s="10"/>
      <c r="BAQ224" s="68"/>
      <c r="BAR224" s="20"/>
      <c r="BAS224" s="57"/>
      <c r="BAT224" s="21"/>
      <c r="BAU224" s="22"/>
      <c r="BAV224" s="3"/>
      <c r="BAW224" s="5"/>
      <c r="BAX224" s="5"/>
      <c r="BAY224" s="8"/>
      <c r="BAZ224" s="10"/>
      <c r="BBA224" s="68"/>
      <c r="BBB224" s="20"/>
      <c r="BBC224" s="57"/>
      <c r="BBD224" s="21"/>
      <c r="BBE224" s="22"/>
      <c r="BBF224" s="3"/>
      <c r="BBG224" s="5"/>
      <c r="BBH224" s="5"/>
      <c r="BBI224" s="8"/>
      <c r="BBJ224" s="10"/>
      <c r="BBK224" s="68"/>
      <c r="BBL224" s="20"/>
      <c r="BBM224" s="57"/>
      <c r="BBN224" s="21"/>
      <c r="BBO224" s="22"/>
      <c r="BBP224" s="3"/>
      <c r="BBQ224" s="5"/>
      <c r="BBR224" s="5"/>
      <c r="BBS224" s="8"/>
      <c r="BBT224" s="10"/>
      <c r="BBU224" s="68"/>
      <c r="BBV224" s="20"/>
      <c r="BBW224" s="57"/>
      <c r="BBX224" s="21"/>
      <c r="BBY224" s="22"/>
      <c r="BBZ224" s="3"/>
      <c r="BCA224" s="5"/>
      <c r="BCB224" s="5"/>
      <c r="BCC224" s="8"/>
      <c r="BCD224" s="10"/>
      <c r="BCE224" s="68"/>
      <c r="BCF224" s="20"/>
      <c r="BCG224" s="57"/>
      <c r="BCH224" s="21"/>
      <c r="BCI224" s="22"/>
      <c r="BCJ224" s="3"/>
      <c r="BCK224" s="5"/>
      <c r="BCL224" s="5"/>
      <c r="BCM224" s="8"/>
      <c r="BCN224" s="10"/>
      <c r="BCO224" s="68"/>
      <c r="BCP224" s="20"/>
      <c r="BCQ224" s="57"/>
      <c r="BCR224" s="21"/>
      <c r="BCS224" s="22"/>
      <c r="BCT224" s="3"/>
      <c r="BCU224" s="5"/>
      <c r="BCV224" s="5"/>
      <c r="BCW224" s="8"/>
      <c r="BCX224" s="10"/>
      <c r="BCY224" s="68"/>
      <c r="BCZ224" s="20"/>
      <c r="BDA224" s="57"/>
      <c r="BDB224" s="21"/>
      <c r="BDC224" s="22"/>
      <c r="BDD224" s="3"/>
      <c r="BDE224" s="5"/>
      <c r="BDF224" s="5"/>
      <c r="BDG224" s="8"/>
      <c r="BDH224" s="10"/>
      <c r="BDI224" s="68"/>
      <c r="BDJ224" s="20"/>
      <c r="BDK224" s="57"/>
      <c r="BDL224" s="21"/>
      <c r="BDM224" s="22"/>
      <c r="BDN224" s="3"/>
      <c r="BDO224" s="5"/>
      <c r="BDP224" s="5"/>
      <c r="BDQ224" s="8"/>
      <c r="BDR224" s="10"/>
      <c r="BDS224" s="68"/>
      <c r="BDT224" s="20"/>
      <c r="BDU224" s="57"/>
      <c r="BDV224" s="21"/>
      <c r="BDW224" s="22"/>
      <c r="BDX224" s="3"/>
      <c r="BDY224" s="5"/>
      <c r="BDZ224" s="5"/>
      <c r="BEA224" s="8"/>
      <c r="BEB224" s="10"/>
      <c r="BEC224" s="68"/>
      <c r="BED224" s="20"/>
      <c r="BEE224" s="57"/>
      <c r="BEF224" s="21"/>
      <c r="BEG224" s="22"/>
      <c r="BEH224" s="3"/>
      <c r="BEI224" s="5"/>
      <c r="BEJ224" s="5"/>
      <c r="BEK224" s="8"/>
      <c r="BEL224" s="10"/>
      <c r="BEM224" s="68"/>
      <c r="BEN224" s="20"/>
      <c r="BEO224" s="57"/>
      <c r="BEP224" s="21"/>
      <c r="BEQ224" s="22"/>
      <c r="BER224" s="3"/>
      <c r="BES224" s="5"/>
      <c r="BET224" s="5"/>
      <c r="BEU224" s="8"/>
      <c r="BEV224" s="10"/>
      <c r="BEW224" s="68"/>
      <c r="BEX224" s="20"/>
      <c r="BEY224" s="57"/>
      <c r="BEZ224" s="21"/>
      <c r="BFA224" s="22"/>
      <c r="BFB224" s="3"/>
      <c r="BFC224" s="5"/>
      <c r="BFD224" s="5"/>
      <c r="BFE224" s="8"/>
      <c r="BFF224" s="10"/>
      <c r="BFG224" s="68"/>
      <c r="BFH224" s="20"/>
      <c r="BFI224" s="57"/>
      <c r="BFJ224" s="21"/>
      <c r="BFK224" s="22"/>
      <c r="BFL224" s="3"/>
      <c r="BFM224" s="5"/>
      <c r="BFN224" s="5"/>
      <c r="BFO224" s="8"/>
      <c r="BFP224" s="10"/>
      <c r="BFQ224" s="68"/>
      <c r="BFR224" s="20"/>
      <c r="BFS224" s="57"/>
      <c r="BFT224" s="21"/>
      <c r="BFU224" s="22"/>
      <c r="BFV224" s="3"/>
      <c r="BFW224" s="5"/>
      <c r="BFX224" s="5"/>
      <c r="BFY224" s="8"/>
      <c r="BFZ224" s="10"/>
      <c r="BGA224" s="68"/>
      <c r="BGB224" s="20"/>
      <c r="BGC224" s="57"/>
      <c r="BGD224" s="21"/>
      <c r="BGE224" s="22"/>
      <c r="BGF224" s="3"/>
      <c r="BGG224" s="5"/>
      <c r="BGH224" s="5"/>
      <c r="BGI224" s="8"/>
      <c r="BGJ224" s="10"/>
      <c r="BGK224" s="68"/>
      <c r="BGL224" s="20"/>
      <c r="BGM224" s="57"/>
      <c r="BGN224" s="21"/>
      <c r="BGO224" s="22"/>
      <c r="BGP224" s="3"/>
      <c r="BGQ224" s="5"/>
      <c r="BGR224" s="5"/>
      <c r="BGS224" s="8"/>
      <c r="BGT224" s="10"/>
      <c r="BGU224" s="68"/>
      <c r="BGV224" s="20"/>
      <c r="BGW224" s="57"/>
      <c r="BGX224" s="21"/>
      <c r="BGY224" s="22"/>
      <c r="BGZ224" s="3"/>
      <c r="BHA224" s="5"/>
      <c r="BHB224" s="5"/>
      <c r="BHC224" s="8"/>
      <c r="BHD224" s="10"/>
      <c r="BHE224" s="68"/>
      <c r="BHF224" s="20"/>
      <c r="BHG224" s="57"/>
      <c r="BHH224" s="21"/>
      <c r="BHI224" s="22"/>
      <c r="BHJ224" s="3"/>
      <c r="BHK224" s="5"/>
      <c r="BHL224" s="5"/>
      <c r="BHM224" s="8"/>
      <c r="BHN224" s="10"/>
      <c r="BHO224" s="68"/>
      <c r="BHP224" s="20"/>
      <c r="BHQ224" s="57"/>
      <c r="BHR224" s="21"/>
      <c r="BHS224" s="22"/>
      <c r="BHT224" s="3"/>
      <c r="BHU224" s="5"/>
      <c r="BHV224" s="5"/>
      <c r="BHW224" s="8"/>
      <c r="BHX224" s="10"/>
      <c r="BHY224" s="68"/>
      <c r="BHZ224" s="20"/>
      <c r="BIA224" s="57"/>
      <c r="BIB224" s="21"/>
      <c r="BIC224" s="22"/>
      <c r="BID224" s="3"/>
      <c r="BIE224" s="5"/>
      <c r="BIF224" s="5"/>
      <c r="BIG224" s="8"/>
      <c r="BIH224" s="10"/>
      <c r="BII224" s="68"/>
      <c r="BIJ224" s="20"/>
      <c r="BIK224" s="57"/>
      <c r="BIL224" s="21"/>
      <c r="BIM224" s="22"/>
      <c r="BIN224" s="3"/>
      <c r="BIO224" s="5"/>
      <c r="BIP224" s="5"/>
      <c r="BIQ224" s="8"/>
      <c r="BIR224" s="10"/>
      <c r="BIS224" s="68"/>
      <c r="BIT224" s="20"/>
      <c r="BIU224" s="57"/>
      <c r="BIV224" s="21"/>
      <c r="BIW224" s="22"/>
      <c r="BIX224" s="3"/>
      <c r="BIY224" s="5"/>
      <c r="BIZ224" s="5"/>
      <c r="BJA224" s="8"/>
      <c r="BJB224" s="10"/>
      <c r="BJC224" s="68"/>
      <c r="BJD224" s="20"/>
      <c r="BJE224" s="57"/>
      <c r="BJF224" s="21"/>
      <c r="BJG224" s="22"/>
      <c r="BJH224" s="3"/>
      <c r="BJI224" s="5"/>
      <c r="BJJ224" s="5"/>
      <c r="BJK224" s="8"/>
      <c r="BJL224" s="10"/>
      <c r="BJM224" s="68"/>
      <c r="BJN224" s="20"/>
      <c r="BJO224" s="57"/>
      <c r="BJP224" s="21"/>
      <c r="BJQ224" s="22"/>
      <c r="BJR224" s="3"/>
      <c r="BJS224" s="5"/>
      <c r="BJT224" s="5"/>
      <c r="BJU224" s="8"/>
      <c r="BJV224" s="10"/>
      <c r="BJW224" s="68"/>
      <c r="BJX224" s="20"/>
      <c r="BJY224" s="57"/>
      <c r="BJZ224" s="21"/>
      <c r="BKA224" s="22"/>
      <c r="BKB224" s="3"/>
      <c r="BKC224" s="5"/>
      <c r="BKD224" s="5"/>
      <c r="BKE224" s="8"/>
      <c r="BKF224" s="10"/>
      <c r="BKG224" s="68"/>
      <c r="BKH224" s="20"/>
      <c r="BKI224" s="57"/>
      <c r="BKJ224" s="21"/>
      <c r="BKK224" s="22"/>
      <c r="BKL224" s="3"/>
      <c r="BKM224" s="5"/>
      <c r="BKN224" s="5"/>
      <c r="BKO224" s="8"/>
      <c r="BKP224" s="10"/>
      <c r="BKQ224" s="68"/>
      <c r="BKR224" s="20"/>
      <c r="BKS224" s="57"/>
      <c r="BKT224" s="21"/>
      <c r="BKU224" s="22"/>
      <c r="BKV224" s="3"/>
      <c r="BKW224" s="5"/>
      <c r="BKX224" s="5"/>
      <c r="BKY224" s="8"/>
      <c r="BKZ224" s="10"/>
      <c r="BLA224" s="68"/>
      <c r="BLB224" s="20"/>
      <c r="BLC224" s="57"/>
      <c r="BLD224" s="21"/>
      <c r="BLE224" s="22"/>
      <c r="BLF224" s="3"/>
      <c r="BLG224" s="5"/>
      <c r="BLH224" s="5"/>
      <c r="BLI224" s="8"/>
      <c r="BLJ224" s="10"/>
      <c r="BLK224" s="68"/>
      <c r="BLL224" s="20"/>
      <c r="BLM224" s="57"/>
      <c r="BLN224" s="21"/>
      <c r="BLO224" s="22"/>
      <c r="BLP224" s="3"/>
      <c r="BLQ224" s="5"/>
      <c r="BLR224" s="5"/>
      <c r="BLS224" s="8"/>
      <c r="BLT224" s="10"/>
      <c r="BLU224" s="68"/>
      <c r="BLV224" s="20"/>
      <c r="BLW224" s="57"/>
      <c r="BLX224" s="21"/>
      <c r="BLY224" s="22"/>
      <c r="BLZ224" s="3"/>
      <c r="BMA224" s="5"/>
      <c r="BMB224" s="5"/>
      <c r="BMC224" s="8"/>
      <c r="BMD224" s="10"/>
      <c r="BME224" s="68"/>
      <c r="BMF224" s="20"/>
      <c r="BMG224" s="57"/>
      <c r="BMH224" s="21"/>
      <c r="BMI224" s="22"/>
      <c r="BMJ224" s="3"/>
      <c r="BMK224" s="5"/>
      <c r="BML224" s="5"/>
      <c r="BMM224" s="8"/>
      <c r="BMN224" s="10"/>
      <c r="BMO224" s="68"/>
      <c r="BMP224" s="20"/>
      <c r="BMQ224" s="57"/>
      <c r="BMR224" s="21"/>
      <c r="BMS224" s="22"/>
      <c r="BMT224" s="3"/>
      <c r="BMU224" s="5"/>
      <c r="BMV224" s="5"/>
      <c r="BMW224" s="8"/>
      <c r="BMX224" s="10"/>
      <c r="BMY224" s="68"/>
      <c r="BMZ224" s="20"/>
      <c r="BNA224" s="57"/>
      <c r="BNB224" s="21"/>
      <c r="BNC224" s="22"/>
      <c r="BND224" s="3"/>
      <c r="BNE224" s="5"/>
      <c r="BNF224" s="5"/>
      <c r="BNG224" s="8"/>
      <c r="BNH224" s="10"/>
      <c r="BNI224" s="68"/>
      <c r="BNJ224" s="20"/>
      <c r="BNK224" s="57"/>
      <c r="BNL224" s="21"/>
      <c r="BNM224" s="22"/>
      <c r="BNN224" s="3"/>
      <c r="BNO224" s="5"/>
      <c r="BNP224" s="5"/>
      <c r="BNQ224" s="8"/>
      <c r="BNR224" s="10"/>
      <c r="BNS224" s="68"/>
      <c r="BNT224" s="20"/>
      <c r="BNU224" s="57"/>
      <c r="BNV224" s="21"/>
      <c r="BNW224" s="22"/>
      <c r="BNX224" s="3"/>
      <c r="BNY224" s="5"/>
      <c r="BNZ224" s="5"/>
      <c r="BOA224" s="8"/>
      <c r="BOB224" s="10"/>
      <c r="BOC224" s="68"/>
      <c r="BOD224" s="20"/>
      <c r="BOE224" s="57"/>
      <c r="BOF224" s="21"/>
      <c r="BOG224" s="22"/>
      <c r="BOH224" s="3"/>
      <c r="BOI224" s="5"/>
      <c r="BOJ224" s="5"/>
      <c r="BOK224" s="8"/>
      <c r="BOL224" s="10"/>
      <c r="BOM224" s="68"/>
      <c r="BON224" s="20"/>
      <c r="BOO224" s="57"/>
      <c r="BOP224" s="21"/>
      <c r="BOQ224" s="22"/>
      <c r="BOR224" s="3"/>
      <c r="BOS224" s="5"/>
      <c r="BOT224" s="5"/>
      <c r="BOU224" s="8"/>
      <c r="BOV224" s="10"/>
      <c r="BOW224" s="68"/>
      <c r="BOX224" s="20"/>
      <c r="BOY224" s="57"/>
      <c r="BOZ224" s="21"/>
      <c r="BPA224" s="22"/>
      <c r="BPB224" s="3"/>
      <c r="BPC224" s="5"/>
      <c r="BPD224" s="5"/>
      <c r="BPE224" s="8"/>
      <c r="BPF224" s="10"/>
      <c r="BPG224" s="68"/>
      <c r="BPH224" s="20"/>
      <c r="BPI224" s="57"/>
      <c r="BPJ224" s="21"/>
      <c r="BPK224" s="22"/>
      <c r="BPL224" s="3"/>
      <c r="BPM224" s="5"/>
      <c r="BPN224" s="5"/>
      <c r="BPO224" s="8"/>
      <c r="BPP224" s="10"/>
      <c r="BPQ224" s="68"/>
      <c r="BPR224" s="20"/>
      <c r="BPS224" s="57"/>
      <c r="BPT224" s="21"/>
      <c r="BPU224" s="22"/>
      <c r="BPV224" s="3"/>
      <c r="BPW224" s="5"/>
      <c r="BPX224" s="5"/>
      <c r="BPY224" s="8"/>
      <c r="BPZ224" s="10"/>
      <c r="BQA224" s="68"/>
      <c r="BQB224" s="20"/>
      <c r="BQC224" s="57"/>
      <c r="BQD224" s="21"/>
      <c r="BQE224" s="22"/>
      <c r="BQF224" s="3"/>
      <c r="BQG224" s="5"/>
      <c r="BQH224" s="5"/>
      <c r="BQI224" s="8"/>
      <c r="BQJ224" s="10"/>
      <c r="BQK224" s="68"/>
      <c r="BQL224" s="20"/>
      <c r="BQM224" s="57"/>
      <c r="BQN224" s="21"/>
      <c r="BQO224" s="22"/>
      <c r="BQP224" s="3"/>
      <c r="BQQ224" s="5"/>
      <c r="BQR224" s="5"/>
      <c r="BQS224" s="8"/>
      <c r="BQT224" s="10"/>
      <c r="BQU224" s="68"/>
      <c r="BQV224" s="20"/>
      <c r="BQW224" s="57"/>
      <c r="BQX224" s="21"/>
      <c r="BQY224" s="22"/>
      <c r="BQZ224" s="3"/>
      <c r="BRA224" s="5"/>
      <c r="BRB224" s="5"/>
      <c r="BRC224" s="8"/>
      <c r="BRD224" s="10"/>
      <c r="BRE224" s="68"/>
      <c r="BRF224" s="20"/>
      <c r="BRG224" s="57"/>
      <c r="BRH224" s="21"/>
      <c r="BRI224" s="22"/>
      <c r="BRJ224" s="3"/>
      <c r="BRK224" s="5"/>
      <c r="BRL224" s="5"/>
      <c r="BRM224" s="8"/>
      <c r="BRN224" s="10"/>
      <c r="BRO224" s="68"/>
      <c r="BRP224" s="20"/>
      <c r="BRQ224" s="57"/>
      <c r="BRR224" s="21"/>
      <c r="BRS224" s="22"/>
      <c r="BRT224" s="3"/>
      <c r="BRU224" s="5"/>
      <c r="BRV224" s="5"/>
      <c r="BRW224" s="8"/>
      <c r="BRX224" s="10"/>
      <c r="BRY224" s="68"/>
      <c r="BRZ224" s="20"/>
      <c r="BSA224" s="57"/>
      <c r="BSB224" s="21"/>
      <c r="BSC224" s="22"/>
      <c r="BSD224" s="3"/>
      <c r="BSE224" s="5"/>
      <c r="BSF224" s="5"/>
      <c r="BSG224" s="8"/>
      <c r="BSH224" s="10"/>
      <c r="BSI224" s="68"/>
      <c r="BSJ224" s="20"/>
      <c r="BSK224" s="57"/>
      <c r="BSL224" s="21"/>
      <c r="BSM224" s="22"/>
      <c r="BSN224" s="3"/>
      <c r="BSO224" s="5"/>
      <c r="BSP224" s="5"/>
      <c r="BSQ224" s="8"/>
      <c r="BSR224" s="10"/>
      <c r="BSS224" s="68"/>
      <c r="BST224" s="20"/>
      <c r="BSU224" s="57"/>
      <c r="BSV224" s="21"/>
      <c r="BSW224" s="22"/>
      <c r="BSX224" s="3"/>
      <c r="BSY224" s="5"/>
      <c r="BSZ224" s="5"/>
      <c r="BTA224" s="8"/>
      <c r="BTB224" s="10"/>
      <c r="BTC224" s="68"/>
      <c r="BTD224" s="20"/>
      <c r="BTE224" s="57"/>
      <c r="BTF224" s="21"/>
      <c r="BTG224" s="22"/>
      <c r="BTH224" s="3"/>
      <c r="BTI224" s="5"/>
      <c r="BTJ224" s="5"/>
      <c r="BTK224" s="8"/>
      <c r="BTL224" s="10"/>
      <c r="BTM224" s="68"/>
      <c r="BTN224" s="20"/>
      <c r="BTO224" s="57"/>
      <c r="BTP224" s="21"/>
      <c r="BTQ224" s="22"/>
      <c r="BTR224" s="3"/>
      <c r="BTS224" s="5"/>
      <c r="BTT224" s="5"/>
      <c r="BTU224" s="8"/>
      <c r="BTV224" s="10"/>
      <c r="BTW224" s="68"/>
      <c r="BTX224" s="20"/>
      <c r="BTY224" s="57"/>
      <c r="BTZ224" s="21"/>
      <c r="BUA224" s="22"/>
      <c r="BUB224" s="3"/>
      <c r="BUC224" s="5"/>
      <c r="BUD224" s="5"/>
      <c r="BUE224" s="8"/>
      <c r="BUF224" s="10"/>
      <c r="BUG224" s="68"/>
      <c r="BUH224" s="20"/>
      <c r="BUI224" s="57"/>
      <c r="BUJ224" s="21"/>
      <c r="BUK224" s="22"/>
      <c r="BUL224" s="3"/>
      <c r="BUM224" s="5"/>
      <c r="BUN224" s="5"/>
      <c r="BUO224" s="8"/>
      <c r="BUP224" s="10"/>
      <c r="BUQ224" s="68"/>
      <c r="BUR224" s="20"/>
      <c r="BUS224" s="57"/>
      <c r="BUT224" s="21"/>
      <c r="BUU224" s="22"/>
      <c r="BUV224" s="3"/>
      <c r="BUW224" s="5"/>
      <c r="BUX224" s="5"/>
      <c r="BUY224" s="8"/>
      <c r="BUZ224" s="10"/>
      <c r="BVA224" s="68"/>
      <c r="BVB224" s="20"/>
      <c r="BVC224" s="57"/>
      <c r="BVD224" s="21"/>
      <c r="BVE224" s="22"/>
      <c r="BVF224" s="3"/>
      <c r="BVG224" s="5"/>
      <c r="BVH224" s="5"/>
      <c r="BVI224" s="8"/>
      <c r="BVJ224" s="10"/>
      <c r="BVK224" s="68"/>
      <c r="BVL224" s="20"/>
      <c r="BVM224" s="57"/>
      <c r="BVN224" s="21"/>
      <c r="BVO224" s="22"/>
      <c r="BVP224" s="3"/>
      <c r="BVQ224" s="5"/>
      <c r="BVR224" s="5"/>
      <c r="BVS224" s="8"/>
      <c r="BVT224" s="10"/>
      <c r="BVU224" s="68"/>
      <c r="BVV224" s="20"/>
      <c r="BVW224" s="57"/>
      <c r="BVX224" s="21"/>
      <c r="BVY224" s="22"/>
      <c r="BVZ224" s="3"/>
      <c r="BWA224" s="5"/>
      <c r="BWB224" s="5"/>
      <c r="BWC224" s="8"/>
      <c r="BWD224" s="10"/>
      <c r="BWE224" s="68"/>
      <c r="BWF224" s="20"/>
      <c r="BWG224" s="57"/>
      <c r="BWH224" s="21"/>
      <c r="BWI224" s="22"/>
      <c r="BWJ224" s="3"/>
      <c r="BWK224" s="5"/>
      <c r="BWL224" s="5"/>
      <c r="BWM224" s="8"/>
      <c r="BWN224" s="10"/>
      <c r="BWO224" s="68"/>
      <c r="BWP224" s="20"/>
      <c r="BWQ224" s="57"/>
      <c r="BWR224" s="21"/>
      <c r="BWS224" s="22"/>
      <c r="BWT224" s="3"/>
      <c r="BWU224" s="5"/>
      <c r="BWV224" s="5"/>
      <c r="BWW224" s="8"/>
      <c r="BWX224" s="10"/>
      <c r="BWY224" s="68"/>
      <c r="BWZ224" s="20"/>
      <c r="BXA224" s="57"/>
      <c r="BXB224" s="21"/>
      <c r="BXC224" s="22"/>
      <c r="BXD224" s="3"/>
      <c r="BXE224" s="5"/>
      <c r="BXF224" s="5"/>
      <c r="BXG224" s="8"/>
      <c r="BXH224" s="10"/>
      <c r="BXI224" s="68"/>
      <c r="BXJ224" s="20"/>
      <c r="BXK224" s="57"/>
      <c r="BXL224" s="21"/>
      <c r="BXM224" s="22"/>
      <c r="BXN224" s="3"/>
      <c r="BXO224" s="5"/>
      <c r="BXP224" s="5"/>
      <c r="BXQ224" s="8"/>
      <c r="BXR224" s="10"/>
      <c r="BXS224" s="68"/>
      <c r="BXT224" s="20"/>
      <c r="BXU224" s="57"/>
      <c r="BXV224" s="21"/>
      <c r="BXW224" s="22"/>
      <c r="BXX224" s="3"/>
      <c r="BXY224" s="5"/>
      <c r="BXZ224" s="5"/>
      <c r="BYA224" s="8"/>
      <c r="BYB224" s="10"/>
      <c r="BYC224" s="68"/>
      <c r="BYD224" s="20"/>
      <c r="BYE224" s="57"/>
      <c r="BYF224" s="21"/>
      <c r="BYG224" s="22"/>
      <c r="BYH224" s="3"/>
      <c r="BYI224" s="5"/>
      <c r="BYJ224" s="5"/>
      <c r="BYK224" s="8"/>
      <c r="BYL224" s="10"/>
      <c r="BYM224" s="68"/>
      <c r="BYN224" s="20"/>
      <c r="BYO224" s="57"/>
      <c r="BYP224" s="21"/>
      <c r="BYQ224" s="22"/>
      <c r="BYR224" s="3"/>
      <c r="BYS224" s="5"/>
      <c r="BYT224" s="5"/>
      <c r="BYU224" s="8"/>
      <c r="BYV224" s="10"/>
      <c r="BYW224" s="68"/>
      <c r="BYX224" s="20"/>
      <c r="BYY224" s="57"/>
      <c r="BYZ224" s="21"/>
      <c r="BZA224" s="22"/>
      <c r="BZB224" s="3"/>
      <c r="BZC224" s="5"/>
      <c r="BZD224" s="5"/>
      <c r="BZE224" s="8"/>
      <c r="BZF224" s="10"/>
      <c r="BZG224" s="68"/>
      <c r="BZH224" s="20"/>
      <c r="BZI224" s="57"/>
      <c r="BZJ224" s="21"/>
      <c r="BZK224" s="22"/>
      <c r="BZL224" s="3"/>
      <c r="BZM224" s="5"/>
      <c r="BZN224" s="5"/>
      <c r="BZO224" s="8"/>
      <c r="BZP224" s="10"/>
      <c r="BZQ224" s="68"/>
      <c r="BZR224" s="20"/>
      <c r="BZS224" s="57"/>
      <c r="BZT224" s="21"/>
      <c r="BZU224" s="22"/>
      <c r="BZV224" s="3"/>
      <c r="BZW224" s="5"/>
      <c r="BZX224" s="5"/>
      <c r="BZY224" s="8"/>
      <c r="BZZ224" s="10"/>
      <c r="CAA224" s="68"/>
      <c r="CAB224" s="20"/>
      <c r="CAC224" s="57"/>
      <c r="CAD224" s="21"/>
      <c r="CAE224" s="22"/>
      <c r="CAF224" s="3"/>
      <c r="CAG224" s="5"/>
      <c r="CAH224" s="5"/>
      <c r="CAI224" s="8"/>
      <c r="CAJ224" s="10"/>
      <c r="CAK224" s="68"/>
      <c r="CAL224" s="20"/>
      <c r="CAM224" s="57"/>
      <c r="CAN224" s="21"/>
      <c r="CAO224" s="22"/>
      <c r="CAP224" s="3"/>
      <c r="CAQ224" s="5"/>
      <c r="CAR224" s="5"/>
      <c r="CAS224" s="8"/>
      <c r="CAT224" s="10"/>
      <c r="CAU224" s="68"/>
      <c r="CAV224" s="20"/>
      <c r="CAW224" s="57"/>
      <c r="CAX224" s="21"/>
      <c r="CAY224" s="22"/>
      <c r="CAZ224" s="3"/>
      <c r="CBA224" s="5"/>
      <c r="CBB224" s="5"/>
      <c r="CBC224" s="8"/>
      <c r="CBD224" s="10"/>
      <c r="CBE224" s="68"/>
      <c r="CBF224" s="20"/>
      <c r="CBG224" s="57"/>
      <c r="CBH224" s="21"/>
      <c r="CBI224" s="22"/>
      <c r="CBJ224" s="3"/>
      <c r="CBK224" s="5"/>
      <c r="CBL224" s="5"/>
      <c r="CBM224" s="8"/>
      <c r="CBN224" s="10"/>
      <c r="CBO224" s="68"/>
      <c r="CBP224" s="20"/>
      <c r="CBQ224" s="57"/>
      <c r="CBR224" s="21"/>
      <c r="CBS224" s="22"/>
      <c r="CBT224" s="3"/>
      <c r="CBU224" s="5"/>
      <c r="CBV224" s="5"/>
      <c r="CBW224" s="8"/>
      <c r="CBX224" s="10"/>
      <c r="CBY224" s="68"/>
      <c r="CBZ224" s="20"/>
      <c r="CCA224" s="57"/>
      <c r="CCB224" s="21"/>
      <c r="CCC224" s="22"/>
      <c r="CCD224" s="3"/>
      <c r="CCE224" s="5"/>
      <c r="CCF224" s="5"/>
      <c r="CCG224" s="8"/>
      <c r="CCH224" s="10"/>
      <c r="CCI224" s="68"/>
      <c r="CCJ224" s="20"/>
      <c r="CCK224" s="57"/>
      <c r="CCL224" s="21"/>
      <c r="CCM224" s="22"/>
      <c r="CCN224" s="3"/>
      <c r="CCO224" s="5"/>
      <c r="CCP224" s="5"/>
      <c r="CCQ224" s="8"/>
      <c r="CCR224" s="10"/>
      <c r="CCS224" s="68"/>
      <c r="CCT224" s="20"/>
      <c r="CCU224" s="57"/>
      <c r="CCV224" s="21"/>
      <c r="CCW224" s="22"/>
      <c r="CCX224" s="3"/>
      <c r="CCY224" s="5"/>
      <c r="CCZ224" s="5"/>
      <c r="CDA224" s="8"/>
      <c r="CDB224" s="10"/>
      <c r="CDC224" s="68"/>
      <c r="CDD224" s="20"/>
      <c r="CDE224" s="57"/>
      <c r="CDF224" s="21"/>
      <c r="CDG224" s="22"/>
      <c r="CDH224" s="3"/>
      <c r="CDI224" s="5"/>
      <c r="CDJ224" s="5"/>
      <c r="CDK224" s="8"/>
      <c r="CDL224" s="10"/>
      <c r="CDM224" s="68"/>
      <c r="CDN224" s="20"/>
      <c r="CDO224" s="57"/>
      <c r="CDP224" s="21"/>
      <c r="CDQ224" s="22"/>
      <c r="CDR224" s="3"/>
      <c r="CDS224" s="5"/>
      <c r="CDT224" s="5"/>
      <c r="CDU224" s="8"/>
      <c r="CDV224" s="10"/>
      <c r="CDW224" s="68"/>
      <c r="CDX224" s="20"/>
      <c r="CDY224" s="57"/>
      <c r="CDZ224" s="21"/>
      <c r="CEA224" s="22"/>
      <c r="CEB224" s="3"/>
      <c r="CEC224" s="5"/>
      <c r="CED224" s="5"/>
      <c r="CEE224" s="8"/>
      <c r="CEF224" s="10"/>
      <c r="CEG224" s="68"/>
      <c r="CEH224" s="20"/>
      <c r="CEI224" s="57"/>
      <c r="CEJ224" s="21"/>
      <c r="CEK224" s="22"/>
      <c r="CEL224" s="3"/>
      <c r="CEM224" s="5"/>
      <c r="CEN224" s="5"/>
      <c r="CEO224" s="8"/>
      <c r="CEP224" s="10"/>
      <c r="CEQ224" s="68"/>
      <c r="CER224" s="20"/>
      <c r="CES224" s="57"/>
      <c r="CET224" s="21"/>
      <c r="CEU224" s="22"/>
      <c r="CEV224" s="3"/>
      <c r="CEW224" s="5"/>
      <c r="CEX224" s="5"/>
      <c r="CEY224" s="8"/>
      <c r="CEZ224" s="10"/>
      <c r="CFA224" s="68"/>
      <c r="CFB224" s="20"/>
      <c r="CFC224" s="57"/>
      <c r="CFD224" s="21"/>
      <c r="CFE224" s="22"/>
      <c r="CFF224" s="3"/>
      <c r="CFG224" s="5"/>
      <c r="CFH224" s="5"/>
      <c r="CFI224" s="8"/>
      <c r="CFJ224" s="10"/>
      <c r="CFK224" s="68"/>
      <c r="CFL224" s="20"/>
      <c r="CFM224" s="57"/>
      <c r="CFN224" s="21"/>
      <c r="CFO224" s="22"/>
      <c r="CFP224" s="3"/>
      <c r="CFQ224" s="5"/>
      <c r="CFR224" s="5"/>
      <c r="CFS224" s="8"/>
      <c r="CFT224" s="10"/>
      <c r="CFU224" s="68"/>
      <c r="CFV224" s="20"/>
      <c r="CFW224" s="57"/>
      <c r="CFX224" s="21"/>
      <c r="CFY224" s="22"/>
      <c r="CFZ224" s="3"/>
      <c r="CGA224" s="5"/>
      <c r="CGB224" s="5"/>
      <c r="CGC224" s="8"/>
      <c r="CGD224" s="10"/>
      <c r="CGE224" s="68"/>
      <c r="CGF224" s="20"/>
      <c r="CGG224" s="57"/>
      <c r="CGH224" s="21"/>
      <c r="CGI224" s="22"/>
      <c r="CGJ224" s="3"/>
      <c r="CGK224" s="5"/>
      <c r="CGL224" s="5"/>
      <c r="CGM224" s="8"/>
      <c r="CGN224" s="10"/>
      <c r="CGO224" s="68"/>
      <c r="CGP224" s="20"/>
      <c r="CGQ224" s="57"/>
      <c r="CGR224" s="21"/>
      <c r="CGS224" s="22"/>
      <c r="CGT224" s="3"/>
      <c r="CGU224" s="5"/>
      <c r="CGV224" s="5"/>
      <c r="CGW224" s="8"/>
      <c r="CGX224" s="10"/>
      <c r="CGY224" s="68"/>
      <c r="CGZ224" s="20"/>
      <c r="CHA224" s="57"/>
      <c r="CHB224" s="21"/>
      <c r="CHC224" s="22"/>
      <c r="CHD224" s="3"/>
      <c r="CHE224" s="5"/>
      <c r="CHF224" s="5"/>
      <c r="CHG224" s="8"/>
      <c r="CHH224" s="10"/>
      <c r="CHI224" s="68"/>
      <c r="CHJ224" s="20"/>
      <c r="CHK224" s="57"/>
      <c r="CHL224" s="21"/>
      <c r="CHM224" s="22"/>
      <c r="CHN224" s="3"/>
      <c r="CHO224" s="5"/>
      <c r="CHP224" s="5"/>
      <c r="CHQ224" s="8"/>
      <c r="CHR224" s="10"/>
      <c r="CHS224" s="68"/>
      <c r="CHT224" s="20"/>
      <c r="CHU224" s="57"/>
      <c r="CHV224" s="21"/>
      <c r="CHW224" s="22"/>
      <c r="CHX224" s="3"/>
      <c r="CHY224" s="5"/>
      <c r="CHZ224" s="5"/>
      <c r="CIA224" s="8"/>
      <c r="CIB224" s="10"/>
      <c r="CIC224" s="68"/>
      <c r="CID224" s="20"/>
      <c r="CIE224" s="57"/>
      <c r="CIF224" s="21"/>
      <c r="CIG224" s="22"/>
      <c r="CIH224" s="3"/>
      <c r="CII224" s="5"/>
      <c r="CIJ224" s="5"/>
      <c r="CIK224" s="8"/>
      <c r="CIL224" s="10"/>
      <c r="CIM224" s="68"/>
      <c r="CIN224" s="20"/>
      <c r="CIO224" s="57"/>
      <c r="CIP224" s="21"/>
      <c r="CIQ224" s="22"/>
      <c r="CIR224" s="3"/>
      <c r="CIS224" s="5"/>
      <c r="CIT224" s="5"/>
      <c r="CIU224" s="8"/>
      <c r="CIV224" s="10"/>
      <c r="CIW224" s="68"/>
      <c r="CIX224" s="20"/>
      <c r="CIY224" s="57"/>
      <c r="CIZ224" s="21"/>
      <c r="CJA224" s="22"/>
      <c r="CJB224" s="3"/>
      <c r="CJC224" s="5"/>
      <c r="CJD224" s="5"/>
      <c r="CJE224" s="8"/>
      <c r="CJF224" s="10"/>
      <c r="CJG224" s="68"/>
      <c r="CJH224" s="20"/>
      <c r="CJI224" s="57"/>
      <c r="CJJ224" s="21"/>
      <c r="CJK224" s="22"/>
      <c r="CJL224" s="3"/>
      <c r="CJM224" s="5"/>
      <c r="CJN224" s="5"/>
      <c r="CJO224" s="8"/>
      <c r="CJP224" s="10"/>
      <c r="CJQ224" s="68"/>
      <c r="CJR224" s="20"/>
      <c r="CJS224" s="57"/>
      <c r="CJT224" s="21"/>
      <c r="CJU224" s="22"/>
      <c r="CJV224" s="3"/>
      <c r="CJW224" s="5"/>
      <c r="CJX224" s="5"/>
      <c r="CJY224" s="8"/>
      <c r="CJZ224" s="10"/>
      <c r="CKA224" s="68"/>
      <c r="CKB224" s="20"/>
      <c r="CKC224" s="57"/>
      <c r="CKD224" s="21"/>
      <c r="CKE224" s="22"/>
      <c r="CKF224" s="3"/>
      <c r="CKG224" s="5"/>
      <c r="CKH224" s="5"/>
      <c r="CKI224" s="8"/>
      <c r="CKJ224" s="10"/>
      <c r="CKK224" s="68"/>
      <c r="CKL224" s="20"/>
      <c r="CKM224" s="57"/>
      <c r="CKN224" s="21"/>
      <c r="CKO224" s="22"/>
      <c r="CKP224" s="3"/>
      <c r="CKQ224" s="5"/>
      <c r="CKR224" s="5"/>
      <c r="CKS224" s="8"/>
      <c r="CKT224" s="10"/>
      <c r="CKU224" s="68"/>
      <c r="CKV224" s="20"/>
      <c r="CKW224" s="57"/>
      <c r="CKX224" s="21"/>
      <c r="CKY224" s="22"/>
      <c r="CKZ224" s="3"/>
      <c r="CLA224" s="5"/>
      <c r="CLB224" s="5"/>
      <c r="CLC224" s="8"/>
      <c r="CLD224" s="10"/>
      <c r="CLE224" s="68"/>
      <c r="CLF224" s="20"/>
      <c r="CLG224" s="57"/>
      <c r="CLH224" s="21"/>
      <c r="CLI224" s="22"/>
      <c r="CLJ224" s="3"/>
      <c r="CLK224" s="5"/>
      <c r="CLL224" s="5"/>
      <c r="CLM224" s="8"/>
      <c r="CLN224" s="10"/>
      <c r="CLO224" s="68"/>
      <c r="CLP224" s="20"/>
      <c r="CLQ224" s="57"/>
      <c r="CLR224" s="21"/>
      <c r="CLS224" s="22"/>
      <c r="CLT224" s="3"/>
      <c r="CLU224" s="5"/>
      <c r="CLV224" s="5"/>
      <c r="CLW224" s="8"/>
      <c r="CLX224" s="10"/>
      <c r="CLY224" s="68"/>
      <c r="CLZ224" s="20"/>
      <c r="CMA224" s="57"/>
      <c r="CMB224" s="21"/>
      <c r="CMC224" s="22"/>
      <c r="CMD224" s="3"/>
      <c r="CME224" s="5"/>
      <c r="CMF224" s="5"/>
      <c r="CMG224" s="8"/>
      <c r="CMH224" s="10"/>
      <c r="CMI224" s="68"/>
      <c r="CMJ224" s="20"/>
      <c r="CMK224" s="57"/>
      <c r="CML224" s="21"/>
      <c r="CMM224" s="22"/>
      <c r="CMN224" s="3"/>
      <c r="CMO224" s="5"/>
      <c r="CMP224" s="5"/>
      <c r="CMQ224" s="8"/>
      <c r="CMR224" s="10"/>
      <c r="CMS224" s="68"/>
      <c r="CMT224" s="20"/>
      <c r="CMU224" s="57"/>
      <c r="CMV224" s="21"/>
      <c r="CMW224" s="22"/>
      <c r="CMX224" s="3"/>
      <c r="CMY224" s="5"/>
      <c r="CMZ224" s="5"/>
      <c r="CNA224" s="8"/>
      <c r="CNB224" s="10"/>
      <c r="CNC224" s="68"/>
      <c r="CND224" s="20"/>
      <c r="CNE224" s="57"/>
      <c r="CNF224" s="21"/>
      <c r="CNG224" s="22"/>
      <c r="CNH224" s="3"/>
      <c r="CNI224" s="5"/>
      <c r="CNJ224" s="5"/>
      <c r="CNK224" s="8"/>
      <c r="CNL224" s="10"/>
      <c r="CNM224" s="68"/>
      <c r="CNN224" s="20"/>
      <c r="CNO224" s="57"/>
      <c r="CNP224" s="21"/>
      <c r="CNQ224" s="22"/>
      <c r="CNR224" s="3"/>
      <c r="CNS224" s="5"/>
      <c r="CNT224" s="5"/>
      <c r="CNU224" s="8"/>
      <c r="CNV224" s="10"/>
      <c r="CNW224" s="68"/>
      <c r="CNX224" s="20"/>
      <c r="CNY224" s="57"/>
      <c r="CNZ224" s="21"/>
      <c r="COA224" s="22"/>
      <c r="COB224" s="3"/>
      <c r="COC224" s="5"/>
      <c r="COD224" s="5"/>
      <c r="COE224" s="8"/>
      <c r="COF224" s="10"/>
      <c r="COG224" s="68"/>
      <c r="COH224" s="20"/>
      <c r="COI224" s="57"/>
      <c r="COJ224" s="21"/>
      <c r="COK224" s="22"/>
      <c r="COL224" s="3"/>
      <c r="COM224" s="5"/>
      <c r="CON224" s="5"/>
      <c r="COO224" s="8"/>
      <c r="COP224" s="10"/>
      <c r="COQ224" s="68"/>
      <c r="COR224" s="20"/>
      <c r="COS224" s="57"/>
      <c r="COT224" s="21"/>
      <c r="COU224" s="22"/>
      <c r="COV224" s="3"/>
      <c r="COW224" s="5"/>
      <c r="COX224" s="5"/>
      <c r="COY224" s="8"/>
      <c r="COZ224" s="10"/>
      <c r="CPA224" s="68"/>
      <c r="CPB224" s="20"/>
      <c r="CPC224" s="57"/>
      <c r="CPD224" s="21"/>
      <c r="CPE224" s="22"/>
      <c r="CPF224" s="3"/>
      <c r="CPG224" s="5"/>
      <c r="CPH224" s="5"/>
      <c r="CPI224" s="8"/>
      <c r="CPJ224" s="10"/>
      <c r="CPK224" s="68"/>
      <c r="CPL224" s="20"/>
      <c r="CPM224" s="57"/>
      <c r="CPN224" s="21"/>
      <c r="CPO224" s="22"/>
      <c r="CPP224" s="3"/>
      <c r="CPQ224" s="5"/>
      <c r="CPR224" s="5"/>
      <c r="CPS224" s="8"/>
      <c r="CPT224" s="10"/>
      <c r="CPU224" s="68"/>
      <c r="CPV224" s="20"/>
      <c r="CPW224" s="57"/>
      <c r="CPX224" s="21"/>
      <c r="CPY224" s="22"/>
      <c r="CPZ224" s="3"/>
      <c r="CQA224" s="5"/>
      <c r="CQB224" s="5"/>
      <c r="CQC224" s="8"/>
      <c r="CQD224" s="10"/>
      <c r="CQE224" s="68"/>
      <c r="CQF224" s="20"/>
      <c r="CQG224" s="57"/>
      <c r="CQH224" s="21"/>
      <c r="CQI224" s="22"/>
      <c r="CQJ224" s="3"/>
      <c r="CQK224" s="5"/>
      <c r="CQL224" s="5"/>
      <c r="CQM224" s="8"/>
      <c r="CQN224" s="10"/>
      <c r="CQO224" s="68"/>
      <c r="CQP224" s="20"/>
      <c r="CQQ224" s="57"/>
      <c r="CQR224" s="21"/>
      <c r="CQS224" s="22"/>
      <c r="CQT224" s="3"/>
      <c r="CQU224" s="5"/>
      <c r="CQV224" s="5"/>
      <c r="CQW224" s="8"/>
      <c r="CQX224" s="10"/>
      <c r="CQY224" s="68"/>
      <c r="CQZ224" s="20"/>
      <c r="CRA224" s="57"/>
      <c r="CRB224" s="21"/>
      <c r="CRC224" s="22"/>
      <c r="CRD224" s="3"/>
      <c r="CRE224" s="5"/>
      <c r="CRF224" s="5"/>
      <c r="CRG224" s="8"/>
      <c r="CRH224" s="10"/>
      <c r="CRI224" s="68"/>
      <c r="CRJ224" s="20"/>
      <c r="CRK224" s="57"/>
      <c r="CRL224" s="21"/>
      <c r="CRM224" s="22"/>
      <c r="CRN224" s="3"/>
      <c r="CRO224" s="5"/>
      <c r="CRP224" s="5"/>
      <c r="CRQ224" s="8"/>
      <c r="CRR224" s="10"/>
      <c r="CRS224" s="68"/>
      <c r="CRT224" s="20"/>
      <c r="CRU224" s="57"/>
      <c r="CRV224" s="21"/>
      <c r="CRW224" s="22"/>
      <c r="CRX224" s="3"/>
      <c r="CRY224" s="5"/>
      <c r="CRZ224" s="5"/>
      <c r="CSA224" s="8"/>
      <c r="CSB224" s="10"/>
      <c r="CSC224" s="68"/>
      <c r="CSD224" s="20"/>
      <c r="CSE224" s="57"/>
      <c r="CSF224" s="21"/>
      <c r="CSG224" s="22"/>
      <c r="CSH224" s="3"/>
      <c r="CSI224" s="5"/>
      <c r="CSJ224" s="5"/>
      <c r="CSK224" s="8"/>
      <c r="CSL224" s="10"/>
      <c r="CSM224" s="68"/>
      <c r="CSN224" s="20"/>
      <c r="CSO224" s="57"/>
      <c r="CSP224" s="21"/>
      <c r="CSQ224" s="22"/>
      <c r="CSR224" s="3"/>
      <c r="CSS224" s="5"/>
      <c r="CST224" s="5"/>
      <c r="CSU224" s="8"/>
      <c r="CSV224" s="10"/>
      <c r="CSW224" s="68"/>
      <c r="CSX224" s="20"/>
      <c r="CSY224" s="57"/>
      <c r="CSZ224" s="21"/>
      <c r="CTA224" s="22"/>
      <c r="CTB224" s="3"/>
      <c r="CTC224" s="5"/>
      <c r="CTD224" s="5"/>
      <c r="CTE224" s="8"/>
      <c r="CTF224" s="10"/>
      <c r="CTG224" s="68"/>
      <c r="CTH224" s="20"/>
      <c r="CTI224" s="57"/>
      <c r="CTJ224" s="21"/>
      <c r="CTK224" s="22"/>
      <c r="CTL224" s="3"/>
      <c r="CTM224" s="5"/>
      <c r="CTN224" s="5"/>
      <c r="CTO224" s="8"/>
      <c r="CTP224" s="10"/>
      <c r="CTQ224" s="68"/>
      <c r="CTR224" s="20"/>
      <c r="CTS224" s="57"/>
      <c r="CTT224" s="21"/>
      <c r="CTU224" s="22"/>
      <c r="CTV224" s="3"/>
      <c r="CTW224" s="5"/>
      <c r="CTX224" s="5"/>
      <c r="CTY224" s="8"/>
      <c r="CTZ224" s="10"/>
      <c r="CUA224" s="68"/>
      <c r="CUB224" s="20"/>
      <c r="CUC224" s="57"/>
      <c r="CUD224" s="21"/>
      <c r="CUE224" s="22"/>
      <c r="CUF224" s="3"/>
      <c r="CUG224" s="5"/>
      <c r="CUH224" s="5"/>
      <c r="CUI224" s="8"/>
      <c r="CUJ224" s="10"/>
      <c r="CUK224" s="68"/>
      <c r="CUL224" s="20"/>
      <c r="CUM224" s="57"/>
      <c r="CUN224" s="21"/>
      <c r="CUO224" s="22"/>
      <c r="CUP224" s="3"/>
      <c r="CUQ224" s="5"/>
      <c r="CUR224" s="5"/>
      <c r="CUS224" s="8"/>
      <c r="CUT224" s="10"/>
      <c r="CUU224" s="68"/>
      <c r="CUV224" s="20"/>
      <c r="CUW224" s="57"/>
      <c r="CUX224" s="21"/>
      <c r="CUY224" s="22"/>
      <c r="CUZ224" s="3"/>
      <c r="CVA224" s="5"/>
      <c r="CVB224" s="5"/>
      <c r="CVC224" s="8"/>
      <c r="CVD224" s="10"/>
      <c r="CVE224" s="68"/>
      <c r="CVF224" s="20"/>
      <c r="CVG224" s="57"/>
      <c r="CVH224" s="21"/>
      <c r="CVI224" s="22"/>
      <c r="CVJ224" s="3"/>
      <c r="CVK224" s="5"/>
      <c r="CVL224" s="5"/>
      <c r="CVM224" s="8"/>
      <c r="CVN224" s="10"/>
      <c r="CVO224" s="68"/>
      <c r="CVP224" s="20"/>
      <c r="CVQ224" s="57"/>
      <c r="CVR224" s="21"/>
      <c r="CVS224" s="22"/>
      <c r="CVT224" s="3"/>
      <c r="CVU224" s="5"/>
      <c r="CVV224" s="5"/>
      <c r="CVW224" s="8"/>
      <c r="CVX224" s="10"/>
      <c r="CVY224" s="68"/>
      <c r="CVZ224" s="20"/>
      <c r="CWA224" s="57"/>
      <c r="CWB224" s="21"/>
      <c r="CWC224" s="22"/>
      <c r="CWD224" s="3"/>
      <c r="CWE224" s="5"/>
      <c r="CWF224" s="5"/>
      <c r="CWG224" s="8"/>
      <c r="CWH224" s="10"/>
      <c r="CWI224" s="68"/>
      <c r="CWJ224" s="20"/>
      <c r="CWK224" s="57"/>
      <c r="CWL224" s="21"/>
      <c r="CWM224" s="22"/>
      <c r="CWN224" s="3"/>
      <c r="CWO224" s="5"/>
      <c r="CWP224" s="5"/>
      <c r="CWQ224" s="8"/>
      <c r="CWR224" s="10"/>
      <c r="CWS224" s="68"/>
      <c r="CWT224" s="20"/>
      <c r="CWU224" s="57"/>
      <c r="CWV224" s="21"/>
      <c r="CWW224" s="22"/>
      <c r="CWX224" s="3"/>
      <c r="CWY224" s="5"/>
      <c r="CWZ224" s="5"/>
      <c r="CXA224" s="8"/>
      <c r="CXB224" s="10"/>
      <c r="CXC224" s="68"/>
      <c r="CXD224" s="20"/>
      <c r="CXE224" s="57"/>
      <c r="CXF224" s="21"/>
      <c r="CXG224" s="22"/>
      <c r="CXH224" s="3"/>
      <c r="CXI224" s="5"/>
      <c r="CXJ224" s="5"/>
      <c r="CXK224" s="8"/>
      <c r="CXL224" s="10"/>
      <c r="CXM224" s="68"/>
      <c r="CXN224" s="20"/>
      <c r="CXO224" s="57"/>
      <c r="CXP224" s="21"/>
      <c r="CXQ224" s="22"/>
      <c r="CXR224" s="3"/>
      <c r="CXS224" s="5"/>
      <c r="CXT224" s="5"/>
      <c r="CXU224" s="8"/>
      <c r="CXV224" s="10"/>
      <c r="CXW224" s="68"/>
      <c r="CXX224" s="20"/>
      <c r="CXY224" s="57"/>
      <c r="CXZ224" s="21"/>
      <c r="CYA224" s="22"/>
      <c r="CYB224" s="3"/>
      <c r="CYC224" s="5"/>
      <c r="CYD224" s="5"/>
      <c r="CYE224" s="8"/>
      <c r="CYF224" s="10"/>
      <c r="CYG224" s="68"/>
      <c r="CYH224" s="20"/>
      <c r="CYI224" s="57"/>
      <c r="CYJ224" s="21"/>
      <c r="CYK224" s="22"/>
      <c r="CYL224" s="3"/>
      <c r="CYM224" s="5"/>
      <c r="CYN224" s="5"/>
      <c r="CYO224" s="8"/>
      <c r="CYP224" s="10"/>
      <c r="CYQ224" s="68"/>
      <c r="CYR224" s="20"/>
      <c r="CYS224" s="57"/>
      <c r="CYT224" s="21"/>
      <c r="CYU224" s="22"/>
      <c r="CYV224" s="3"/>
      <c r="CYW224" s="5"/>
      <c r="CYX224" s="5"/>
      <c r="CYY224" s="8"/>
      <c r="CYZ224" s="10"/>
      <c r="CZA224" s="68"/>
      <c r="CZB224" s="20"/>
      <c r="CZC224" s="57"/>
      <c r="CZD224" s="21"/>
      <c r="CZE224" s="22"/>
      <c r="CZF224" s="3"/>
      <c r="CZG224" s="5"/>
      <c r="CZH224" s="5"/>
      <c r="CZI224" s="8"/>
      <c r="CZJ224" s="10"/>
      <c r="CZK224" s="68"/>
      <c r="CZL224" s="20"/>
      <c r="CZM224" s="57"/>
      <c r="CZN224" s="21"/>
      <c r="CZO224" s="22"/>
      <c r="CZP224" s="3"/>
      <c r="CZQ224" s="5"/>
      <c r="CZR224" s="5"/>
      <c r="CZS224" s="8"/>
      <c r="CZT224" s="10"/>
      <c r="CZU224" s="68"/>
      <c r="CZV224" s="20"/>
      <c r="CZW224" s="57"/>
      <c r="CZX224" s="21"/>
      <c r="CZY224" s="22"/>
      <c r="CZZ224" s="3"/>
      <c r="DAA224" s="5"/>
      <c r="DAB224" s="5"/>
      <c r="DAC224" s="8"/>
      <c r="DAD224" s="10"/>
      <c r="DAE224" s="68"/>
      <c r="DAF224" s="20"/>
      <c r="DAG224" s="57"/>
      <c r="DAH224" s="21"/>
      <c r="DAI224" s="22"/>
      <c r="DAJ224" s="3"/>
      <c r="DAK224" s="5"/>
      <c r="DAL224" s="5"/>
      <c r="DAM224" s="8"/>
      <c r="DAN224" s="10"/>
      <c r="DAO224" s="68"/>
      <c r="DAP224" s="20"/>
      <c r="DAQ224" s="57"/>
      <c r="DAR224" s="21"/>
      <c r="DAS224" s="22"/>
      <c r="DAT224" s="3"/>
      <c r="DAU224" s="5"/>
      <c r="DAV224" s="5"/>
      <c r="DAW224" s="8"/>
      <c r="DAX224" s="10"/>
      <c r="DAY224" s="68"/>
      <c r="DAZ224" s="20"/>
      <c r="DBA224" s="57"/>
      <c r="DBB224" s="21"/>
      <c r="DBC224" s="22"/>
      <c r="DBD224" s="3"/>
      <c r="DBE224" s="5"/>
      <c r="DBF224" s="5"/>
      <c r="DBG224" s="8"/>
      <c r="DBH224" s="10"/>
      <c r="DBI224" s="68"/>
      <c r="DBJ224" s="20"/>
      <c r="DBK224" s="57"/>
      <c r="DBL224" s="21"/>
      <c r="DBM224" s="22"/>
      <c r="DBN224" s="3"/>
      <c r="DBO224" s="5"/>
      <c r="DBP224" s="5"/>
      <c r="DBQ224" s="8"/>
      <c r="DBR224" s="10"/>
      <c r="DBS224" s="68"/>
      <c r="DBT224" s="20"/>
      <c r="DBU224" s="57"/>
      <c r="DBV224" s="21"/>
      <c r="DBW224" s="22"/>
      <c r="DBX224" s="3"/>
      <c r="DBY224" s="5"/>
      <c r="DBZ224" s="5"/>
      <c r="DCA224" s="8"/>
      <c r="DCB224" s="10"/>
      <c r="DCC224" s="68"/>
      <c r="DCD224" s="20"/>
      <c r="DCE224" s="57"/>
      <c r="DCF224" s="21"/>
      <c r="DCG224" s="22"/>
      <c r="DCH224" s="3"/>
      <c r="DCI224" s="5"/>
      <c r="DCJ224" s="5"/>
      <c r="DCK224" s="8"/>
      <c r="DCL224" s="10"/>
      <c r="DCM224" s="68"/>
      <c r="DCN224" s="20"/>
      <c r="DCO224" s="57"/>
      <c r="DCP224" s="21"/>
      <c r="DCQ224" s="22"/>
      <c r="DCR224" s="3"/>
      <c r="DCS224" s="5"/>
      <c r="DCT224" s="5"/>
      <c r="DCU224" s="8"/>
      <c r="DCV224" s="10"/>
      <c r="DCW224" s="68"/>
      <c r="DCX224" s="20"/>
      <c r="DCY224" s="57"/>
      <c r="DCZ224" s="21"/>
      <c r="DDA224" s="22"/>
      <c r="DDB224" s="3"/>
      <c r="DDC224" s="5"/>
      <c r="DDD224" s="5"/>
      <c r="DDE224" s="8"/>
      <c r="DDF224" s="10"/>
      <c r="DDG224" s="68"/>
      <c r="DDH224" s="20"/>
      <c r="DDI224" s="57"/>
      <c r="DDJ224" s="21"/>
      <c r="DDK224" s="22"/>
      <c r="DDL224" s="3"/>
      <c r="DDM224" s="5"/>
      <c r="DDN224" s="5"/>
      <c r="DDO224" s="8"/>
      <c r="DDP224" s="10"/>
      <c r="DDQ224" s="68"/>
      <c r="DDR224" s="20"/>
      <c r="DDS224" s="57"/>
      <c r="DDT224" s="21"/>
      <c r="DDU224" s="22"/>
      <c r="DDV224" s="3"/>
      <c r="DDW224" s="5"/>
      <c r="DDX224" s="5"/>
      <c r="DDY224" s="8"/>
      <c r="DDZ224" s="10"/>
      <c r="DEA224" s="68"/>
      <c r="DEB224" s="20"/>
      <c r="DEC224" s="57"/>
      <c r="DED224" s="21"/>
      <c r="DEE224" s="22"/>
      <c r="DEF224" s="3"/>
      <c r="DEG224" s="5"/>
      <c r="DEH224" s="5"/>
      <c r="DEI224" s="8"/>
      <c r="DEJ224" s="10"/>
      <c r="DEK224" s="68"/>
      <c r="DEL224" s="20"/>
      <c r="DEM224" s="57"/>
      <c r="DEN224" s="21"/>
      <c r="DEO224" s="22"/>
      <c r="DEP224" s="3"/>
      <c r="DEQ224" s="5"/>
      <c r="DER224" s="5"/>
      <c r="DES224" s="8"/>
      <c r="DET224" s="10"/>
      <c r="DEU224" s="68"/>
      <c r="DEV224" s="20"/>
      <c r="DEW224" s="57"/>
      <c r="DEX224" s="21"/>
      <c r="DEY224" s="22"/>
      <c r="DEZ224" s="3"/>
      <c r="DFA224" s="5"/>
      <c r="DFB224" s="5"/>
      <c r="DFC224" s="8"/>
      <c r="DFD224" s="10"/>
      <c r="DFE224" s="68"/>
      <c r="DFF224" s="20"/>
      <c r="DFG224" s="57"/>
      <c r="DFH224" s="21"/>
      <c r="DFI224" s="22"/>
      <c r="DFJ224" s="3"/>
      <c r="DFK224" s="5"/>
      <c r="DFL224" s="5"/>
      <c r="DFM224" s="8"/>
      <c r="DFN224" s="10"/>
      <c r="DFO224" s="68"/>
      <c r="DFP224" s="20"/>
      <c r="DFQ224" s="57"/>
      <c r="DFR224" s="21"/>
      <c r="DFS224" s="22"/>
      <c r="DFT224" s="3"/>
      <c r="DFU224" s="5"/>
      <c r="DFV224" s="5"/>
      <c r="DFW224" s="8"/>
      <c r="DFX224" s="10"/>
      <c r="DFY224" s="68"/>
      <c r="DFZ224" s="20"/>
      <c r="DGA224" s="57"/>
      <c r="DGB224" s="21"/>
      <c r="DGC224" s="22"/>
      <c r="DGD224" s="3"/>
      <c r="DGE224" s="5"/>
      <c r="DGF224" s="5"/>
      <c r="DGG224" s="8"/>
      <c r="DGH224" s="10"/>
      <c r="DGI224" s="68"/>
      <c r="DGJ224" s="20"/>
      <c r="DGK224" s="57"/>
      <c r="DGL224" s="21"/>
      <c r="DGM224" s="22"/>
      <c r="DGN224" s="3"/>
      <c r="DGO224" s="5"/>
      <c r="DGP224" s="5"/>
      <c r="DGQ224" s="8"/>
      <c r="DGR224" s="10"/>
      <c r="DGS224" s="68"/>
      <c r="DGT224" s="20"/>
      <c r="DGU224" s="57"/>
      <c r="DGV224" s="21"/>
      <c r="DGW224" s="22"/>
      <c r="DGX224" s="3"/>
      <c r="DGY224" s="5"/>
      <c r="DGZ224" s="5"/>
      <c r="DHA224" s="8"/>
      <c r="DHB224" s="10"/>
      <c r="DHC224" s="68"/>
      <c r="DHD224" s="20"/>
      <c r="DHE224" s="57"/>
      <c r="DHF224" s="21"/>
      <c r="DHG224" s="22"/>
      <c r="DHH224" s="3"/>
      <c r="DHI224" s="5"/>
      <c r="DHJ224" s="5"/>
      <c r="DHK224" s="8"/>
      <c r="DHL224" s="10"/>
      <c r="DHM224" s="68"/>
      <c r="DHN224" s="20"/>
      <c r="DHO224" s="57"/>
      <c r="DHP224" s="21"/>
      <c r="DHQ224" s="22"/>
      <c r="DHR224" s="3"/>
      <c r="DHS224" s="5"/>
      <c r="DHT224" s="5"/>
      <c r="DHU224" s="8"/>
      <c r="DHV224" s="10"/>
      <c r="DHW224" s="68"/>
      <c r="DHX224" s="20"/>
      <c r="DHY224" s="57"/>
      <c r="DHZ224" s="21"/>
      <c r="DIA224" s="22"/>
      <c r="DIB224" s="3"/>
      <c r="DIC224" s="5"/>
      <c r="DID224" s="5"/>
      <c r="DIE224" s="8"/>
      <c r="DIF224" s="10"/>
      <c r="DIG224" s="68"/>
      <c r="DIH224" s="20"/>
      <c r="DII224" s="57"/>
      <c r="DIJ224" s="21"/>
      <c r="DIK224" s="22"/>
      <c r="DIL224" s="3"/>
      <c r="DIM224" s="5"/>
      <c r="DIN224" s="5"/>
      <c r="DIO224" s="8"/>
      <c r="DIP224" s="10"/>
      <c r="DIQ224" s="68"/>
      <c r="DIR224" s="20"/>
      <c r="DIS224" s="57"/>
      <c r="DIT224" s="21"/>
      <c r="DIU224" s="22"/>
      <c r="DIV224" s="3"/>
      <c r="DIW224" s="5"/>
      <c r="DIX224" s="5"/>
      <c r="DIY224" s="8"/>
      <c r="DIZ224" s="10"/>
      <c r="DJA224" s="68"/>
      <c r="DJB224" s="20"/>
      <c r="DJC224" s="57"/>
      <c r="DJD224" s="21"/>
      <c r="DJE224" s="22"/>
      <c r="DJF224" s="3"/>
      <c r="DJG224" s="5"/>
      <c r="DJH224" s="5"/>
      <c r="DJI224" s="8"/>
      <c r="DJJ224" s="10"/>
      <c r="DJK224" s="68"/>
      <c r="DJL224" s="20"/>
      <c r="DJM224" s="57"/>
      <c r="DJN224" s="21"/>
      <c r="DJO224" s="22"/>
      <c r="DJP224" s="3"/>
      <c r="DJQ224" s="5"/>
      <c r="DJR224" s="5"/>
      <c r="DJS224" s="8"/>
      <c r="DJT224" s="10"/>
      <c r="DJU224" s="68"/>
      <c r="DJV224" s="20"/>
      <c r="DJW224" s="57"/>
      <c r="DJX224" s="21"/>
      <c r="DJY224" s="22"/>
      <c r="DJZ224" s="3"/>
      <c r="DKA224" s="5"/>
      <c r="DKB224" s="5"/>
      <c r="DKC224" s="8"/>
      <c r="DKD224" s="10"/>
      <c r="DKE224" s="68"/>
      <c r="DKF224" s="20"/>
      <c r="DKG224" s="57"/>
      <c r="DKH224" s="21"/>
      <c r="DKI224" s="22"/>
      <c r="DKJ224" s="3"/>
      <c r="DKK224" s="5"/>
      <c r="DKL224" s="5"/>
      <c r="DKM224" s="8"/>
      <c r="DKN224" s="10"/>
      <c r="DKO224" s="68"/>
      <c r="DKP224" s="20"/>
      <c r="DKQ224" s="57"/>
      <c r="DKR224" s="21"/>
      <c r="DKS224" s="22"/>
      <c r="DKT224" s="3"/>
      <c r="DKU224" s="5"/>
      <c r="DKV224" s="5"/>
      <c r="DKW224" s="8"/>
      <c r="DKX224" s="10"/>
      <c r="DKY224" s="68"/>
      <c r="DKZ224" s="20"/>
      <c r="DLA224" s="57"/>
      <c r="DLB224" s="21"/>
      <c r="DLC224" s="22"/>
      <c r="DLD224" s="3"/>
      <c r="DLE224" s="5"/>
      <c r="DLF224" s="5"/>
      <c r="DLG224" s="8"/>
      <c r="DLH224" s="10"/>
      <c r="DLI224" s="68"/>
      <c r="DLJ224" s="20"/>
      <c r="DLK224" s="57"/>
      <c r="DLL224" s="21"/>
      <c r="DLM224" s="22"/>
      <c r="DLN224" s="3"/>
      <c r="DLO224" s="5"/>
      <c r="DLP224" s="5"/>
      <c r="DLQ224" s="8"/>
      <c r="DLR224" s="10"/>
      <c r="DLS224" s="68"/>
      <c r="DLT224" s="20"/>
      <c r="DLU224" s="57"/>
      <c r="DLV224" s="21"/>
      <c r="DLW224" s="22"/>
      <c r="DLX224" s="3"/>
      <c r="DLY224" s="5"/>
      <c r="DLZ224" s="5"/>
      <c r="DMA224" s="8"/>
      <c r="DMB224" s="10"/>
      <c r="DMC224" s="68"/>
      <c r="DMD224" s="20"/>
      <c r="DME224" s="57"/>
      <c r="DMF224" s="21"/>
      <c r="DMG224" s="22"/>
      <c r="DMH224" s="3"/>
      <c r="DMI224" s="5"/>
      <c r="DMJ224" s="5"/>
      <c r="DMK224" s="8"/>
      <c r="DML224" s="10"/>
      <c r="DMM224" s="68"/>
      <c r="DMN224" s="20"/>
      <c r="DMO224" s="57"/>
      <c r="DMP224" s="21"/>
      <c r="DMQ224" s="22"/>
      <c r="DMR224" s="3"/>
      <c r="DMS224" s="5"/>
      <c r="DMT224" s="5"/>
      <c r="DMU224" s="8"/>
      <c r="DMV224" s="10"/>
      <c r="DMW224" s="68"/>
      <c r="DMX224" s="20"/>
      <c r="DMY224" s="57"/>
      <c r="DMZ224" s="21"/>
      <c r="DNA224" s="22"/>
      <c r="DNB224" s="3"/>
      <c r="DNC224" s="5"/>
      <c r="DND224" s="5"/>
      <c r="DNE224" s="8"/>
      <c r="DNF224" s="10"/>
      <c r="DNG224" s="68"/>
      <c r="DNH224" s="20"/>
      <c r="DNI224" s="57"/>
      <c r="DNJ224" s="21"/>
      <c r="DNK224" s="22"/>
      <c r="DNL224" s="3"/>
      <c r="DNM224" s="5"/>
      <c r="DNN224" s="5"/>
      <c r="DNO224" s="8"/>
      <c r="DNP224" s="10"/>
      <c r="DNQ224" s="68"/>
      <c r="DNR224" s="20"/>
      <c r="DNS224" s="57"/>
      <c r="DNT224" s="21"/>
      <c r="DNU224" s="22"/>
      <c r="DNV224" s="3"/>
      <c r="DNW224" s="5"/>
      <c r="DNX224" s="5"/>
      <c r="DNY224" s="8"/>
      <c r="DNZ224" s="10"/>
      <c r="DOA224" s="68"/>
      <c r="DOB224" s="20"/>
      <c r="DOC224" s="57"/>
      <c r="DOD224" s="21"/>
      <c r="DOE224" s="22"/>
      <c r="DOF224" s="3"/>
      <c r="DOG224" s="5"/>
      <c r="DOH224" s="5"/>
      <c r="DOI224" s="8"/>
      <c r="DOJ224" s="10"/>
      <c r="DOK224" s="68"/>
      <c r="DOL224" s="20"/>
      <c r="DOM224" s="57"/>
      <c r="DON224" s="21"/>
      <c r="DOO224" s="22"/>
      <c r="DOP224" s="3"/>
      <c r="DOQ224" s="5"/>
      <c r="DOR224" s="5"/>
      <c r="DOS224" s="8"/>
      <c r="DOT224" s="10"/>
      <c r="DOU224" s="68"/>
      <c r="DOV224" s="20"/>
      <c r="DOW224" s="57"/>
      <c r="DOX224" s="21"/>
      <c r="DOY224" s="22"/>
      <c r="DOZ224" s="3"/>
      <c r="DPA224" s="5"/>
      <c r="DPB224" s="5"/>
      <c r="DPC224" s="8"/>
      <c r="DPD224" s="10"/>
      <c r="DPE224" s="68"/>
      <c r="DPF224" s="20"/>
      <c r="DPG224" s="57"/>
      <c r="DPH224" s="21"/>
      <c r="DPI224" s="22"/>
      <c r="DPJ224" s="3"/>
      <c r="DPK224" s="5"/>
      <c r="DPL224" s="5"/>
      <c r="DPM224" s="8"/>
      <c r="DPN224" s="10"/>
      <c r="DPO224" s="68"/>
      <c r="DPP224" s="20"/>
      <c r="DPQ224" s="57"/>
      <c r="DPR224" s="21"/>
      <c r="DPS224" s="22"/>
      <c r="DPT224" s="3"/>
      <c r="DPU224" s="5"/>
      <c r="DPV224" s="5"/>
      <c r="DPW224" s="8"/>
      <c r="DPX224" s="10"/>
      <c r="DPY224" s="68"/>
      <c r="DPZ224" s="20"/>
      <c r="DQA224" s="57"/>
      <c r="DQB224" s="21"/>
      <c r="DQC224" s="22"/>
      <c r="DQD224" s="3"/>
      <c r="DQE224" s="5"/>
      <c r="DQF224" s="5"/>
      <c r="DQG224" s="8"/>
      <c r="DQH224" s="10"/>
      <c r="DQI224" s="68"/>
      <c r="DQJ224" s="20"/>
      <c r="DQK224" s="57"/>
      <c r="DQL224" s="21"/>
      <c r="DQM224" s="22"/>
      <c r="DQN224" s="3"/>
      <c r="DQO224" s="5"/>
      <c r="DQP224" s="5"/>
      <c r="DQQ224" s="8"/>
      <c r="DQR224" s="10"/>
      <c r="DQS224" s="68"/>
      <c r="DQT224" s="20"/>
      <c r="DQU224" s="57"/>
      <c r="DQV224" s="21"/>
      <c r="DQW224" s="22"/>
      <c r="DQX224" s="3"/>
      <c r="DQY224" s="5"/>
      <c r="DQZ224" s="5"/>
      <c r="DRA224" s="8"/>
      <c r="DRB224" s="10"/>
      <c r="DRC224" s="68"/>
      <c r="DRD224" s="20"/>
      <c r="DRE224" s="57"/>
      <c r="DRF224" s="21"/>
      <c r="DRG224" s="22"/>
      <c r="DRH224" s="3"/>
      <c r="DRI224" s="5"/>
      <c r="DRJ224" s="5"/>
      <c r="DRK224" s="8"/>
      <c r="DRL224" s="10"/>
      <c r="DRM224" s="68"/>
      <c r="DRN224" s="20"/>
      <c r="DRO224" s="57"/>
      <c r="DRP224" s="21"/>
      <c r="DRQ224" s="22"/>
      <c r="DRR224" s="3"/>
      <c r="DRS224" s="5"/>
      <c r="DRT224" s="5"/>
      <c r="DRU224" s="8"/>
      <c r="DRV224" s="10"/>
      <c r="DRW224" s="68"/>
      <c r="DRX224" s="20"/>
      <c r="DRY224" s="57"/>
      <c r="DRZ224" s="21"/>
      <c r="DSA224" s="22"/>
      <c r="DSB224" s="3"/>
      <c r="DSC224" s="5"/>
      <c r="DSD224" s="5"/>
      <c r="DSE224" s="8"/>
      <c r="DSF224" s="10"/>
      <c r="DSG224" s="68"/>
      <c r="DSH224" s="20"/>
      <c r="DSI224" s="57"/>
      <c r="DSJ224" s="21"/>
      <c r="DSK224" s="22"/>
      <c r="DSL224" s="3"/>
      <c r="DSM224" s="5"/>
      <c r="DSN224" s="5"/>
      <c r="DSO224" s="8"/>
      <c r="DSP224" s="10"/>
      <c r="DSQ224" s="68"/>
      <c r="DSR224" s="20"/>
      <c r="DSS224" s="57"/>
      <c r="DST224" s="21"/>
      <c r="DSU224" s="22"/>
      <c r="DSV224" s="3"/>
      <c r="DSW224" s="5"/>
      <c r="DSX224" s="5"/>
      <c r="DSY224" s="8"/>
      <c r="DSZ224" s="10"/>
      <c r="DTA224" s="68"/>
      <c r="DTB224" s="20"/>
      <c r="DTC224" s="57"/>
      <c r="DTD224" s="21"/>
      <c r="DTE224" s="22"/>
      <c r="DTF224" s="3"/>
      <c r="DTG224" s="5"/>
      <c r="DTH224" s="5"/>
      <c r="DTI224" s="8"/>
      <c r="DTJ224" s="10"/>
      <c r="DTK224" s="68"/>
      <c r="DTL224" s="20"/>
      <c r="DTM224" s="57"/>
      <c r="DTN224" s="21"/>
      <c r="DTO224" s="22"/>
      <c r="DTP224" s="3"/>
      <c r="DTQ224" s="5"/>
      <c r="DTR224" s="5"/>
      <c r="DTS224" s="8"/>
      <c r="DTT224" s="10"/>
      <c r="DTU224" s="68"/>
      <c r="DTV224" s="20"/>
      <c r="DTW224" s="57"/>
      <c r="DTX224" s="21"/>
      <c r="DTY224" s="22"/>
      <c r="DTZ224" s="3"/>
      <c r="DUA224" s="5"/>
      <c r="DUB224" s="5"/>
      <c r="DUC224" s="8"/>
      <c r="DUD224" s="10"/>
      <c r="DUE224" s="68"/>
      <c r="DUF224" s="20"/>
      <c r="DUG224" s="57"/>
      <c r="DUH224" s="21"/>
      <c r="DUI224" s="22"/>
      <c r="DUJ224" s="3"/>
      <c r="DUK224" s="5"/>
      <c r="DUL224" s="5"/>
      <c r="DUM224" s="8"/>
      <c r="DUN224" s="10"/>
      <c r="DUO224" s="68"/>
      <c r="DUP224" s="20"/>
      <c r="DUQ224" s="57"/>
      <c r="DUR224" s="21"/>
      <c r="DUS224" s="22"/>
      <c r="DUT224" s="3"/>
      <c r="DUU224" s="5"/>
      <c r="DUV224" s="5"/>
      <c r="DUW224" s="8"/>
      <c r="DUX224" s="10"/>
      <c r="DUY224" s="68"/>
      <c r="DUZ224" s="20"/>
      <c r="DVA224" s="57"/>
      <c r="DVB224" s="21"/>
      <c r="DVC224" s="22"/>
      <c r="DVD224" s="3"/>
      <c r="DVE224" s="5"/>
      <c r="DVF224" s="5"/>
      <c r="DVG224" s="8"/>
      <c r="DVH224" s="10"/>
      <c r="DVI224" s="68"/>
      <c r="DVJ224" s="20"/>
      <c r="DVK224" s="57"/>
      <c r="DVL224" s="21"/>
      <c r="DVM224" s="22"/>
      <c r="DVN224" s="3"/>
      <c r="DVO224" s="5"/>
      <c r="DVP224" s="5"/>
      <c r="DVQ224" s="8"/>
      <c r="DVR224" s="10"/>
      <c r="DVS224" s="68"/>
      <c r="DVT224" s="20"/>
      <c r="DVU224" s="57"/>
      <c r="DVV224" s="21"/>
      <c r="DVW224" s="22"/>
      <c r="DVX224" s="3"/>
      <c r="DVY224" s="5"/>
      <c r="DVZ224" s="5"/>
      <c r="DWA224" s="8"/>
      <c r="DWB224" s="10"/>
      <c r="DWC224" s="68"/>
      <c r="DWD224" s="20"/>
      <c r="DWE224" s="57"/>
      <c r="DWF224" s="21"/>
      <c r="DWG224" s="22"/>
      <c r="DWH224" s="3"/>
      <c r="DWI224" s="5"/>
      <c r="DWJ224" s="5"/>
      <c r="DWK224" s="8"/>
      <c r="DWL224" s="10"/>
      <c r="DWM224" s="68"/>
      <c r="DWN224" s="20"/>
      <c r="DWO224" s="57"/>
      <c r="DWP224" s="21"/>
      <c r="DWQ224" s="22"/>
      <c r="DWR224" s="3"/>
      <c r="DWS224" s="5"/>
      <c r="DWT224" s="5"/>
      <c r="DWU224" s="8"/>
      <c r="DWV224" s="10"/>
      <c r="DWW224" s="68"/>
      <c r="DWX224" s="20"/>
      <c r="DWY224" s="57"/>
      <c r="DWZ224" s="21"/>
      <c r="DXA224" s="22"/>
      <c r="DXB224" s="3"/>
      <c r="DXC224" s="5"/>
      <c r="DXD224" s="5"/>
      <c r="DXE224" s="8"/>
      <c r="DXF224" s="10"/>
      <c r="DXG224" s="68"/>
      <c r="DXH224" s="20"/>
      <c r="DXI224" s="57"/>
      <c r="DXJ224" s="21"/>
      <c r="DXK224" s="22"/>
      <c r="DXL224" s="3"/>
      <c r="DXM224" s="5"/>
      <c r="DXN224" s="5"/>
      <c r="DXO224" s="8"/>
      <c r="DXP224" s="10"/>
      <c r="DXQ224" s="68"/>
      <c r="DXR224" s="20"/>
      <c r="DXS224" s="57"/>
      <c r="DXT224" s="21"/>
      <c r="DXU224" s="22"/>
      <c r="DXV224" s="3"/>
      <c r="DXW224" s="5"/>
      <c r="DXX224" s="5"/>
      <c r="DXY224" s="8"/>
      <c r="DXZ224" s="10"/>
      <c r="DYA224" s="68"/>
      <c r="DYB224" s="20"/>
      <c r="DYC224" s="57"/>
      <c r="DYD224" s="21"/>
      <c r="DYE224" s="22"/>
      <c r="DYF224" s="3"/>
      <c r="DYG224" s="5"/>
      <c r="DYH224" s="5"/>
      <c r="DYI224" s="8"/>
      <c r="DYJ224" s="10"/>
      <c r="DYK224" s="68"/>
      <c r="DYL224" s="20"/>
      <c r="DYM224" s="57"/>
      <c r="DYN224" s="21"/>
      <c r="DYO224" s="22"/>
      <c r="DYP224" s="3"/>
      <c r="DYQ224" s="5"/>
      <c r="DYR224" s="5"/>
      <c r="DYS224" s="8"/>
      <c r="DYT224" s="10"/>
      <c r="DYU224" s="68"/>
      <c r="DYV224" s="20"/>
      <c r="DYW224" s="57"/>
      <c r="DYX224" s="21"/>
      <c r="DYY224" s="22"/>
      <c r="DYZ224" s="3"/>
      <c r="DZA224" s="5"/>
      <c r="DZB224" s="5"/>
      <c r="DZC224" s="8"/>
      <c r="DZD224" s="10"/>
      <c r="DZE224" s="68"/>
      <c r="DZF224" s="20"/>
      <c r="DZG224" s="57"/>
      <c r="DZH224" s="21"/>
      <c r="DZI224" s="22"/>
      <c r="DZJ224" s="3"/>
      <c r="DZK224" s="5"/>
      <c r="DZL224" s="5"/>
      <c r="DZM224" s="8"/>
      <c r="DZN224" s="10"/>
      <c r="DZO224" s="68"/>
      <c r="DZP224" s="20"/>
      <c r="DZQ224" s="57"/>
      <c r="DZR224" s="21"/>
      <c r="DZS224" s="22"/>
      <c r="DZT224" s="3"/>
      <c r="DZU224" s="5"/>
      <c r="DZV224" s="5"/>
      <c r="DZW224" s="8"/>
      <c r="DZX224" s="10"/>
      <c r="DZY224" s="68"/>
      <c r="DZZ224" s="20"/>
      <c r="EAA224" s="57"/>
      <c r="EAB224" s="21"/>
      <c r="EAC224" s="22"/>
      <c r="EAD224" s="3"/>
      <c r="EAE224" s="5"/>
      <c r="EAF224" s="5"/>
      <c r="EAG224" s="8"/>
      <c r="EAH224" s="10"/>
      <c r="EAI224" s="68"/>
      <c r="EAJ224" s="20"/>
      <c r="EAK224" s="57"/>
      <c r="EAL224" s="21"/>
      <c r="EAM224" s="22"/>
      <c r="EAN224" s="3"/>
      <c r="EAO224" s="5"/>
      <c r="EAP224" s="5"/>
      <c r="EAQ224" s="8"/>
      <c r="EAR224" s="10"/>
      <c r="EAS224" s="68"/>
      <c r="EAT224" s="20"/>
      <c r="EAU224" s="57"/>
      <c r="EAV224" s="21"/>
      <c r="EAW224" s="22"/>
      <c r="EAX224" s="3"/>
      <c r="EAY224" s="5"/>
      <c r="EAZ224" s="5"/>
      <c r="EBA224" s="8"/>
      <c r="EBB224" s="10"/>
      <c r="EBC224" s="68"/>
      <c r="EBD224" s="20"/>
      <c r="EBE224" s="57"/>
      <c r="EBF224" s="21"/>
      <c r="EBG224" s="22"/>
      <c r="EBH224" s="3"/>
      <c r="EBI224" s="5"/>
      <c r="EBJ224" s="5"/>
      <c r="EBK224" s="8"/>
      <c r="EBL224" s="10"/>
      <c r="EBM224" s="68"/>
      <c r="EBN224" s="20"/>
      <c r="EBO224" s="57"/>
      <c r="EBP224" s="21"/>
      <c r="EBQ224" s="22"/>
      <c r="EBR224" s="3"/>
      <c r="EBS224" s="5"/>
      <c r="EBT224" s="5"/>
      <c r="EBU224" s="8"/>
      <c r="EBV224" s="10"/>
      <c r="EBW224" s="68"/>
      <c r="EBX224" s="20"/>
      <c r="EBY224" s="57"/>
      <c r="EBZ224" s="21"/>
      <c r="ECA224" s="22"/>
      <c r="ECB224" s="3"/>
      <c r="ECC224" s="5"/>
      <c r="ECD224" s="5"/>
      <c r="ECE224" s="8"/>
      <c r="ECF224" s="10"/>
      <c r="ECG224" s="68"/>
      <c r="ECH224" s="20"/>
      <c r="ECI224" s="57"/>
      <c r="ECJ224" s="21"/>
      <c r="ECK224" s="22"/>
      <c r="ECL224" s="3"/>
      <c r="ECM224" s="5"/>
      <c r="ECN224" s="5"/>
      <c r="ECO224" s="8"/>
      <c r="ECP224" s="10"/>
      <c r="ECQ224" s="68"/>
      <c r="ECR224" s="20"/>
      <c r="ECS224" s="57"/>
      <c r="ECT224" s="21"/>
      <c r="ECU224" s="22"/>
      <c r="ECV224" s="3"/>
      <c r="ECW224" s="5"/>
      <c r="ECX224" s="5"/>
      <c r="ECY224" s="8"/>
      <c r="ECZ224" s="10"/>
      <c r="EDA224" s="68"/>
      <c r="EDB224" s="20"/>
      <c r="EDC224" s="57"/>
      <c r="EDD224" s="21"/>
      <c r="EDE224" s="22"/>
      <c r="EDF224" s="3"/>
      <c r="EDG224" s="5"/>
      <c r="EDH224" s="5"/>
      <c r="EDI224" s="8"/>
      <c r="EDJ224" s="10"/>
      <c r="EDK224" s="68"/>
      <c r="EDL224" s="20"/>
      <c r="EDM224" s="57"/>
      <c r="EDN224" s="21"/>
      <c r="EDO224" s="22"/>
      <c r="EDP224" s="3"/>
      <c r="EDQ224" s="5"/>
      <c r="EDR224" s="5"/>
      <c r="EDS224" s="8"/>
      <c r="EDT224" s="10"/>
      <c r="EDU224" s="68"/>
      <c r="EDV224" s="20"/>
      <c r="EDW224" s="57"/>
      <c r="EDX224" s="21"/>
      <c r="EDY224" s="22"/>
      <c r="EDZ224" s="3"/>
      <c r="EEA224" s="5"/>
      <c r="EEB224" s="5"/>
      <c r="EEC224" s="8"/>
      <c r="EED224" s="10"/>
      <c r="EEE224" s="68"/>
      <c r="EEF224" s="20"/>
      <c r="EEG224" s="57"/>
      <c r="EEH224" s="21"/>
      <c r="EEI224" s="22"/>
      <c r="EEJ224" s="3"/>
      <c r="EEK224" s="5"/>
      <c r="EEL224" s="5"/>
      <c r="EEM224" s="8"/>
      <c r="EEN224" s="10"/>
      <c r="EEO224" s="68"/>
      <c r="EEP224" s="20"/>
      <c r="EEQ224" s="57"/>
      <c r="EER224" s="21"/>
      <c r="EES224" s="22"/>
      <c r="EET224" s="3"/>
      <c r="EEU224" s="5"/>
      <c r="EEV224" s="5"/>
      <c r="EEW224" s="8"/>
      <c r="EEX224" s="10"/>
      <c r="EEY224" s="68"/>
      <c r="EEZ224" s="20"/>
      <c r="EFA224" s="57"/>
      <c r="EFB224" s="21"/>
      <c r="EFC224" s="22"/>
      <c r="EFD224" s="3"/>
      <c r="EFE224" s="5"/>
      <c r="EFF224" s="5"/>
      <c r="EFG224" s="8"/>
      <c r="EFH224" s="10"/>
      <c r="EFI224" s="68"/>
      <c r="EFJ224" s="20"/>
      <c r="EFK224" s="57"/>
      <c r="EFL224" s="21"/>
      <c r="EFM224" s="22"/>
      <c r="EFN224" s="3"/>
      <c r="EFO224" s="5"/>
      <c r="EFP224" s="5"/>
      <c r="EFQ224" s="8"/>
      <c r="EFR224" s="10"/>
      <c r="EFS224" s="68"/>
      <c r="EFT224" s="20"/>
      <c r="EFU224" s="57"/>
      <c r="EFV224" s="21"/>
      <c r="EFW224" s="22"/>
      <c r="EFX224" s="3"/>
      <c r="EFY224" s="5"/>
      <c r="EFZ224" s="5"/>
      <c r="EGA224" s="8"/>
      <c r="EGB224" s="10"/>
      <c r="EGC224" s="68"/>
      <c r="EGD224" s="20"/>
      <c r="EGE224" s="57"/>
      <c r="EGF224" s="21"/>
      <c r="EGG224" s="22"/>
      <c r="EGH224" s="3"/>
      <c r="EGI224" s="5"/>
      <c r="EGJ224" s="5"/>
      <c r="EGK224" s="8"/>
      <c r="EGL224" s="10"/>
      <c r="EGM224" s="68"/>
      <c r="EGN224" s="20"/>
      <c r="EGO224" s="57"/>
      <c r="EGP224" s="21"/>
      <c r="EGQ224" s="22"/>
      <c r="EGR224" s="3"/>
      <c r="EGS224" s="5"/>
      <c r="EGT224" s="5"/>
      <c r="EGU224" s="8"/>
      <c r="EGV224" s="10"/>
      <c r="EGW224" s="68"/>
      <c r="EGX224" s="20"/>
      <c r="EGY224" s="57"/>
      <c r="EGZ224" s="21"/>
      <c r="EHA224" s="22"/>
      <c r="EHB224" s="3"/>
      <c r="EHC224" s="5"/>
      <c r="EHD224" s="5"/>
      <c r="EHE224" s="8"/>
      <c r="EHF224" s="10"/>
      <c r="EHG224" s="68"/>
      <c r="EHH224" s="20"/>
      <c r="EHI224" s="57"/>
      <c r="EHJ224" s="21"/>
      <c r="EHK224" s="22"/>
      <c r="EHL224" s="3"/>
      <c r="EHM224" s="5"/>
      <c r="EHN224" s="5"/>
      <c r="EHO224" s="8"/>
      <c r="EHP224" s="10"/>
      <c r="EHQ224" s="68"/>
      <c r="EHR224" s="20"/>
      <c r="EHS224" s="57"/>
      <c r="EHT224" s="21"/>
      <c r="EHU224" s="22"/>
      <c r="EHV224" s="3"/>
      <c r="EHW224" s="5"/>
      <c r="EHX224" s="5"/>
      <c r="EHY224" s="8"/>
      <c r="EHZ224" s="10"/>
      <c r="EIA224" s="68"/>
      <c r="EIB224" s="20"/>
      <c r="EIC224" s="57"/>
      <c r="EID224" s="21"/>
      <c r="EIE224" s="22"/>
      <c r="EIF224" s="3"/>
      <c r="EIG224" s="5"/>
      <c r="EIH224" s="5"/>
      <c r="EII224" s="8"/>
      <c r="EIJ224" s="10"/>
      <c r="EIK224" s="68"/>
      <c r="EIL224" s="20"/>
      <c r="EIM224" s="57"/>
      <c r="EIN224" s="21"/>
      <c r="EIO224" s="22"/>
      <c r="EIP224" s="3"/>
      <c r="EIQ224" s="5"/>
      <c r="EIR224" s="5"/>
      <c r="EIS224" s="8"/>
      <c r="EIT224" s="10"/>
      <c r="EIU224" s="68"/>
      <c r="EIV224" s="20"/>
      <c r="EIW224" s="57"/>
      <c r="EIX224" s="21"/>
      <c r="EIY224" s="22"/>
      <c r="EIZ224" s="3"/>
      <c r="EJA224" s="5"/>
      <c r="EJB224" s="5"/>
      <c r="EJC224" s="8"/>
      <c r="EJD224" s="10"/>
      <c r="EJE224" s="68"/>
      <c r="EJF224" s="20"/>
      <c r="EJG224" s="57"/>
      <c r="EJH224" s="21"/>
      <c r="EJI224" s="22"/>
      <c r="EJJ224" s="3"/>
      <c r="EJK224" s="5"/>
      <c r="EJL224" s="5"/>
      <c r="EJM224" s="8"/>
      <c r="EJN224" s="10"/>
      <c r="EJO224" s="68"/>
      <c r="EJP224" s="20"/>
      <c r="EJQ224" s="57"/>
      <c r="EJR224" s="21"/>
      <c r="EJS224" s="22"/>
      <c r="EJT224" s="3"/>
      <c r="EJU224" s="5"/>
      <c r="EJV224" s="5"/>
      <c r="EJW224" s="8"/>
      <c r="EJX224" s="10"/>
      <c r="EJY224" s="68"/>
      <c r="EJZ224" s="20"/>
      <c r="EKA224" s="57"/>
      <c r="EKB224" s="21"/>
      <c r="EKC224" s="22"/>
      <c r="EKD224" s="3"/>
      <c r="EKE224" s="5"/>
      <c r="EKF224" s="5"/>
      <c r="EKG224" s="8"/>
      <c r="EKH224" s="10"/>
      <c r="EKI224" s="68"/>
      <c r="EKJ224" s="20"/>
      <c r="EKK224" s="57"/>
      <c r="EKL224" s="21"/>
      <c r="EKM224" s="22"/>
      <c r="EKN224" s="3"/>
      <c r="EKO224" s="5"/>
      <c r="EKP224" s="5"/>
      <c r="EKQ224" s="8"/>
      <c r="EKR224" s="10"/>
      <c r="EKS224" s="68"/>
      <c r="EKT224" s="20"/>
      <c r="EKU224" s="57"/>
      <c r="EKV224" s="21"/>
      <c r="EKW224" s="22"/>
      <c r="EKX224" s="3"/>
      <c r="EKY224" s="5"/>
      <c r="EKZ224" s="5"/>
      <c r="ELA224" s="8"/>
      <c r="ELB224" s="10"/>
      <c r="ELC224" s="68"/>
      <c r="ELD224" s="20"/>
      <c r="ELE224" s="57"/>
      <c r="ELF224" s="21"/>
      <c r="ELG224" s="22"/>
      <c r="ELH224" s="3"/>
      <c r="ELI224" s="5"/>
      <c r="ELJ224" s="5"/>
      <c r="ELK224" s="8"/>
      <c r="ELL224" s="10"/>
      <c r="ELM224" s="68"/>
      <c r="ELN224" s="20"/>
      <c r="ELO224" s="57"/>
      <c r="ELP224" s="21"/>
      <c r="ELQ224" s="22"/>
      <c r="ELR224" s="3"/>
      <c r="ELS224" s="5"/>
      <c r="ELT224" s="5"/>
      <c r="ELU224" s="8"/>
      <c r="ELV224" s="10"/>
      <c r="ELW224" s="68"/>
      <c r="ELX224" s="20"/>
      <c r="ELY224" s="57"/>
      <c r="ELZ224" s="21"/>
      <c r="EMA224" s="22"/>
      <c r="EMB224" s="3"/>
      <c r="EMC224" s="5"/>
      <c r="EMD224" s="5"/>
      <c r="EME224" s="8"/>
      <c r="EMF224" s="10"/>
      <c r="EMG224" s="68"/>
      <c r="EMH224" s="20"/>
      <c r="EMI224" s="57"/>
      <c r="EMJ224" s="21"/>
      <c r="EMK224" s="22"/>
      <c r="EML224" s="3"/>
      <c r="EMM224" s="5"/>
      <c r="EMN224" s="5"/>
      <c r="EMO224" s="8"/>
      <c r="EMP224" s="10"/>
      <c r="EMQ224" s="68"/>
      <c r="EMR224" s="20"/>
      <c r="EMS224" s="57"/>
      <c r="EMT224" s="21"/>
      <c r="EMU224" s="22"/>
      <c r="EMV224" s="3"/>
      <c r="EMW224" s="5"/>
      <c r="EMX224" s="5"/>
      <c r="EMY224" s="8"/>
      <c r="EMZ224" s="10"/>
      <c r="ENA224" s="68"/>
      <c r="ENB224" s="20"/>
      <c r="ENC224" s="57"/>
      <c r="END224" s="21"/>
      <c r="ENE224" s="22"/>
      <c r="ENF224" s="3"/>
      <c r="ENG224" s="5"/>
      <c r="ENH224" s="5"/>
      <c r="ENI224" s="8"/>
      <c r="ENJ224" s="10"/>
      <c r="ENK224" s="68"/>
      <c r="ENL224" s="20"/>
      <c r="ENM224" s="57"/>
      <c r="ENN224" s="21"/>
      <c r="ENO224" s="22"/>
      <c r="ENP224" s="3"/>
      <c r="ENQ224" s="5"/>
      <c r="ENR224" s="5"/>
      <c r="ENS224" s="8"/>
      <c r="ENT224" s="10"/>
      <c r="ENU224" s="68"/>
      <c r="ENV224" s="20"/>
      <c r="ENW224" s="57"/>
      <c r="ENX224" s="21"/>
      <c r="ENY224" s="22"/>
      <c r="ENZ224" s="3"/>
      <c r="EOA224" s="5"/>
      <c r="EOB224" s="5"/>
      <c r="EOC224" s="8"/>
      <c r="EOD224" s="10"/>
      <c r="EOE224" s="68"/>
      <c r="EOF224" s="20"/>
      <c r="EOG224" s="57"/>
      <c r="EOH224" s="21"/>
      <c r="EOI224" s="22"/>
      <c r="EOJ224" s="3"/>
      <c r="EOK224" s="5"/>
      <c r="EOL224" s="5"/>
      <c r="EOM224" s="8"/>
      <c r="EON224" s="10"/>
      <c r="EOO224" s="68"/>
      <c r="EOP224" s="20"/>
      <c r="EOQ224" s="57"/>
      <c r="EOR224" s="21"/>
      <c r="EOS224" s="22"/>
      <c r="EOT224" s="3"/>
      <c r="EOU224" s="5"/>
      <c r="EOV224" s="5"/>
      <c r="EOW224" s="8"/>
      <c r="EOX224" s="10"/>
      <c r="EOY224" s="68"/>
      <c r="EOZ224" s="20"/>
      <c r="EPA224" s="57"/>
      <c r="EPB224" s="21"/>
      <c r="EPC224" s="22"/>
      <c r="EPD224" s="3"/>
      <c r="EPE224" s="5"/>
      <c r="EPF224" s="5"/>
      <c r="EPG224" s="8"/>
      <c r="EPH224" s="10"/>
      <c r="EPI224" s="68"/>
      <c r="EPJ224" s="20"/>
      <c r="EPK224" s="57"/>
      <c r="EPL224" s="21"/>
      <c r="EPM224" s="22"/>
      <c r="EPN224" s="3"/>
      <c r="EPO224" s="5"/>
      <c r="EPP224" s="5"/>
      <c r="EPQ224" s="8"/>
      <c r="EPR224" s="10"/>
      <c r="EPS224" s="68"/>
      <c r="EPT224" s="20"/>
      <c r="EPU224" s="57"/>
      <c r="EPV224" s="21"/>
      <c r="EPW224" s="22"/>
      <c r="EPX224" s="3"/>
      <c r="EPY224" s="5"/>
      <c r="EPZ224" s="5"/>
      <c r="EQA224" s="8"/>
      <c r="EQB224" s="10"/>
      <c r="EQC224" s="68"/>
      <c r="EQD224" s="20"/>
      <c r="EQE224" s="57"/>
      <c r="EQF224" s="21"/>
      <c r="EQG224" s="22"/>
      <c r="EQH224" s="3"/>
      <c r="EQI224" s="5"/>
      <c r="EQJ224" s="5"/>
      <c r="EQK224" s="8"/>
      <c r="EQL224" s="10"/>
      <c r="EQM224" s="68"/>
      <c r="EQN224" s="20"/>
      <c r="EQO224" s="57"/>
      <c r="EQP224" s="21"/>
      <c r="EQQ224" s="22"/>
      <c r="EQR224" s="3"/>
      <c r="EQS224" s="5"/>
      <c r="EQT224" s="5"/>
      <c r="EQU224" s="8"/>
      <c r="EQV224" s="10"/>
      <c r="EQW224" s="68"/>
      <c r="EQX224" s="20"/>
      <c r="EQY224" s="57"/>
      <c r="EQZ224" s="21"/>
      <c r="ERA224" s="22"/>
      <c r="ERB224" s="3"/>
      <c r="ERC224" s="5"/>
      <c r="ERD224" s="5"/>
      <c r="ERE224" s="8"/>
      <c r="ERF224" s="10"/>
      <c r="ERG224" s="68"/>
      <c r="ERH224" s="20"/>
      <c r="ERI224" s="57"/>
      <c r="ERJ224" s="21"/>
      <c r="ERK224" s="22"/>
      <c r="ERL224" s="3"/>
      <c r="ERM224" s="5"/>
      <c r="ERN224" s="5"/>
      <c r="ERO224" s="8"/>
      <c r="ERP224" s="10"/>
      <c r="ERQ224" s="68"/>
      <c r="ERR224" s="20"/>
      <c r="ERS224" s="57"/>
      <c r="ERT224" s="21"/>
      <c r="ERU224" s="22"/>
      <c r="ERV224" s="3"/>
      <c r="ERW224" s="5"/>
      <c r="ERX224" s="5"/>
      <c r="ERY224" s="8"/>
      <c r="ERZ224" s="10"/>
      <c r="ESA224" s="68"/>
      <c r="ESB224" s="20"/>
      <c r="ESC224" s="57"/>
      <c r="ESD224" s="21"/>
      <c r="ESE224" s="22"/>
      <c r="ESF224" s="3"/>
      <c r="ESG224" s="5"/>
      <c r="ESH224" s="5"/>
      <c r="ESI224" s="8"/>
      <c r="ESJ224" s="10"/>
      <c r="ESK224" s="68"/>
      <c r="ESL224" s="20"/>
      <c r="ESM224" s="57"/>
      <c r="ESN224" s="21"/>
      <c r="ESO224" s="22"/>
      <c r="ESP224" s="3"/>
      <c r="ESQ224" s="5"/>
      <c r="ESR224" s="5"/>
      <c r="ESS224" s="8"/>
      <c r="EST224" s="10"/>
      <c r="ESU224" s="68"/>
      <c r="ESV224" s="20"/>
      <c r="ESW224" s="57"/>
      <c r="ESX224" s="21"/>
      <c r="ESY224" s="22"/>
      <c r="ESZ224" s="3"/>
      <c r="ETA224" s="5"/>
      <c r="ETB224" s="5"/>
      <c r="ETC224" s="8"/>
      <c r="ETD224" s="10"/>
      <c r="ETE224" s="68"/>
      <c r="ETF224" s="20"/>
      <c r="ETG224" s="57"/>
      <c r="ETH224" s="21"/>
      <c r="ETI224" s="22"/>
      <c r="ETJ224" s="3"/>
      <c r="ETK224" s="5"/>
      <c r="ETL224" s="5"/>
      <c r="ETM224" s="8"/>
      <c r="ETN224" s="10"/>
      <c r="ETO224" s="68"/>
      <c r="ETP224" s="20"/>
      <c r="ETQ224" s="57"/>
      <c r="ETR224" s="21"/>
      <c r="ETS224" s="22"/>
      <c r="ETT224" s="3"/>
      <c r="ETU224" s="5"/>
      <c r="ETV224" s="5"/>
      <c r="ETW224" s="8"/>
      <c r="ETX224" s="10"/>
      <c r="ETY224" s="68"/>
      <c r="ETZ224" s="20"/>
      <c r="EUA224" s="57"/>
      <c r="EUB224" s="21"/>
      <c r="EUC224" s="22"/>
      <c r="EUD224" s="3"/>
      <c r="EUE224" s="5"/>
      <c r="EUF224" s="5"/>
      <c r="EUG224" s="8"/>
      <c r="EUH224" s="10"/>
      <c r="EUI224" s="68"/>
      <c r="EUJ224" s="20"/>
      <c r="EUK224" s="57"/>
      <c r="EUL224" s="21"/>
      <c r="EUM224" s="22"/>
      <c r="EUN224" s="3"/>
      <c r="EUO224" s="5"/>
      <c r="EUP224" s="5"/>
      <c r="EUQ224" s="8"/>
      <c r="EUR224" s="10"/>
      <c r="EUS224" s="68"/>
      <c r="EUT224" s="20"/>
      <c r="EUU224" s="57"/>
      <c r="EUV224" s="21"/>
      <c r="EUW224" s="22"/>
      <c r="EUX224" s="3"/>
      <c r="EUY224" s="5"/>
      <c r="EUZ224" s="5"/>
      <c r="EVA224" s="8"/>
      <c r="EVB224" s="10"/>
      <c r="EVC224" s="68"/>
      <c r="EVD224" s="20"/>
      <c r="EVE224" s="57"/>
      <c r="EVF224" s="21"/>
      <c r="EVG224" s="22"/>
      <c r="EVH224" s="3"/>
      <c r="EVI224" s="5"/>
      <c r="EVJ224" s="5"/>
      <c r="EVK224" s="8"/>
      <c r="EVL224" s="10"/>
      <c r="EVM224" s="68"/>
      <c r="EVN224" s="20"/>
      <c r="EVO224" s="57"/>
      <c r="EVP224" s="21"/>
      <c r="EVQ224" s="22"/>
      <c r="EVR224" s="3"/>
      <c r="EVS224" s="5"/>
      <c r="EVT224" s="5"/>
      <c r="EVU224" s="8"/>
      <c r="EVV224" s="10"/>
      <c r="EVW224" s="68"/>
      <c r="EVX224" s="20"/>
      <c r="EVY224" s="57"/>
      <c r="EVZ224" s="21"/>
      <c r="EWA224" s="22"/>
      <c r="EWB224" s="3"/>
      <c r="EWC224" s="5"/>
      <c r="EWD224" s="5"/>
      <c r="EWE224" s="8"/>
      <c r="EWF224" s="10"/>
      <c r="EWG224" s="68"/>
      <c r="EWH224" s="20"/>
      <c r="EWI224" s="57"/>
      <c r="EWJ224" s="21"/>
      <c r="EWK224" s="22"/>
      <c r="EWL224" s="3"/>
      <c r="EWM224" s="5"/>
      <c r="EWN224" s="5"/>
      <c r="EWO224" s="8"/>
      <c r="EWP224" s="10"/>
      <c r="EWQ224" s="68"/>
      <c r="EWR224" s="20"/>
      <c r="EWS224" s="57"/>
      <c r="EWT224" s="21"/>
      <c r="EWU224" s="22"/>
      <c r="EWV224" s="3"/>
      <c r="EWW224" s="5"/>
      <c r="EWX224" s="5"/>
      <c r="EWY224" s="8"/>
      <c r="EWZ224" s="10"/>
      <c r="EXA224" s="68"/>
      <c r="EXB224" s="20"/>
      <c r="EXC224" s="57"/>
      <c r="EXD224" s="21"/>
      <c r="EXE224" s="22"/>
      <c r="EXF224" s="3"/>
      <c r="EXG224" s="5"/>
      <c r="EXH224" s="5"/>
      <c r="EXI224" s="8"/>
      <c r="EXJ224" s="10"/>
      <c r="EXK224" s="68"/>
      <c r="EXL224" s="20"/>
      <c r="EXM224" s="57"/>
      <c r="EXN224" s="21"/>
      <c r="EXO224" s="22"/>
      <c r="EXP224" s="3"/>
      <c r="EXQ224" s="5"/>
      <c r="EXR224" s="5"/>
      <c r="EXS224" s="8"/>
      <c r="EXT224" s="10"/>
      <c r="EXU224" s="68"/>
      <c r="EXV224" s="20"/>
      <c r="EXW224" s="57"/>
      <c r="EXX224" s="21"/>
      <c r="EXY224" s="22"/>
      <c r="EXZ224" s="3"/>
      <c r="EYA224" s="5"/>
      <c r="EYB224" s="5"/>
      <c r="EYC224" s="8"/>
      <c r="EYD224" s="10"/>
      <c r="EYE224" s="68"/>
      <c r="EYF224" s="20"/>
      <c r="EYG224" s="57"/>
      <c r="EYH224" s="21"/>
      <c r="EYI224" s="22"/>
      <c r="EYJ224" s="3"/>
      <c r="EYK224" s="5"/>
      <c r="EYL224" s="5"/>
      <c r="EYM224" s="8"/>
      <c r="EYN224" s="10"/>
      <c r="EYO224" s="68"/>
      <c r="EYP224" s="20"/>
      <c r="EYQ224" s="57"/>
      <c r="EYR224" s="21"/>
      <c r="EYS224" s="22"/>
      <c r="EYT224" s="3"/>
      <c r="EYU224" s="5"/>
      <c r="EYV224" s="5"/>
      <c r="EYW224" s="8"/>
      <c r="EYX224" s="10"/>
      <c r="EYY224" s="68"/>
      <c r="EYZ224" s="20"/>
      <c r="EZA224" s="57"/>
      <c r="EZB224" s="21"/>
      <c r="EZC224" s="22"/>
      <c r="EZD224" s="3"/>
      <c r="EZE224" s="5"/>
      <c r="EZF224" s="5"/>
      <c r="EZG224" s="8"/>
      <c r="EZH224" s="10"/>
      <c r="EZI224" s="68"/>
      <c r="EZJ224" s="20"/>
      <c r="EZK224" s="57"/>
      <c r="EZL224" s="21"/>
      <c r="EZM224" s="22"/>
      <c r="EZN224" s="3"/>
      <c r="EZO224" s="5"/>
      <c r="EZP224" s="5"/>
      <c r="EZQ224" s="8"/>
      <c r="EZR224" s="10"/>
      <c r="EZS224" s="68"/>
      <c r="EZT224" s="20"/>
      <c r="EZU224" s="57"/>
      <c r="EZV224" s="21"/>
      <c r="EZW224" s="22"/>
      <c r="EZX224" s="3"/>
      <c r="EZY224" s="5"/>
      <c r="EZZ224" s="5"/>
      <c r="FAA224" s="8"/>
      <c r="FAB224" s="10"/>
      <c r="FAC224" s="68"/>
      <c r="FAD224" s="20"/>
      <c r="FAE224" s="57"/>
      <c r="FAF224" s="21"/>
      <c r="FAG224" s="22"/>
      <c r="FAH224" s="3"/>
      <c r="FAI224" s="5"/>
      <c r="FAJ224" s="5"/>
      <c r="FAK224" s="8"/>
      <c r="FAL224" s="10"/>
      <c r="FAM224" s="68"/>
      <c r="FAN224" s="20"/>
      <c r="FAO224" s="57"/>
      <c r="FAP224" s="21"/>
      <c r="FAQ224" s="22"/>
      <c r="FAR224" s="3"/>
      <c r="FAS224" s="5"/>
      <c r="FAT224" s="5"/>
      <c r="FAU224" s="8"/>
      <c r="FAV224" s="10"/>
      <c r="FAW224" s="68"/>
      <c r="FAX224" s="20"/>
      <c r="FAY224" s="57"/>
      <c r="FAZ224" s="21"/>
      <c r="FBA224" s="22"/>
      <c r="FBB224" s="3"/>
      <c r="FBC224" s="5"/>
      <c r="FBD224" s="5"/>
      <c r="FBE224" s="8"/>
      <c r="FBF224" s="10"/>
      <c r="FBG224" s="68"/>
      <c r="FBH224" s="20"/>
      <c r="FBI224" s="57"/>
      <c r="FBJ224" s="21"/>
      <c r="FBK224" s="22"/>
      <c r="FBL224" s="3"/>
      <c r="FBM224" s="5"/>
      <c r="FBN224" s="5"/>
      <c r="FBO224" s="8"/>
      <c r="FBP224" s="10"/>
      <c r="FBQ224" s="68"/>
      <c r="FBR224" s="20"/>
      <c r="FBS224" s="57"/>
      <c r="FBT224" s="21"/>
      <c r="FBU224" s="22"/>
      <c r="FBV224" s="3"/>
      <c r="FBW224" s="5"/>
      <c r="FBX224" s="5"/>
      <c r="FBY224" s="8"/>
      <c r="FBZ224" s="10"/>
      <c r="FCA224" s="68"/>
      <c r="FCB224" s="20"/>
      <c r="FCC224" s="57"/>
      <c r="FCD224" s="21"/>
      <c r="FCE224" s="22"/>
      <c r="FCF224" s="3"/>
      <c r="FCG224" s="5"/>
      <c r="FCH224" s="5"/>
      <c r="FCI224" s="8"/>
      <c r="FCJ224" s="10"/>
      <c r="FCK224" s="68"/>
      <c r="FCL224" s="20"/>
      <c r="FCM224" s="57"/>
      <c r="FCN224" s="21"/>
      <c r="FCO224" s="22"/>
      <c r="FCP224" s="3"/>
      <c r="FCQ224" s="5"/>
      <c r="FCR224" s="5"/>
      <c r="FCS224" s="8"/>
      <c r="FCT224" s="10"/>
      <c r="FCU224" s="68"/>
      <c r="FCV224" s="20"/>
      <c r="FCW224" s="57"/>
      <c r="FCX224" s="21"/>
      <c r="FCY224" s="22"/>
      <c r="FCZ224" s="3"/>
      <c r="FDA224" s="5"/>
      <c r="FDB224" s="5"/>
      <c r="FDC224" s="8"/>
      <c r="FDD224" s="10"/>
      <c r="FDE224" s="68"/>
      <c r="FDF224" s="20"/>
      <c r="FDG224" s="57"/>
      <c r="FDH224" s="21"/>
      <c r="FDI224" s="22"/>
      <c r="FDJ224" s="3"/>
      <c r="FDK224" s="5"/>
      <c r="FDL224" s="5"/>
      <c r="FDM224" s="8"/>
      <c r="FDN224" s="10"/>
      <c r="FDO224" s="68"/>
      <c r="FDP224" s="20"/>
      <c r="FDQ224" s="57"/>
      <c r="FDR224" s="21"/>
      <c r="FDS224" s="22"/>
      <c r="FDT224" s="3"/>
      <c r="FDU224" s="5"/>
      <c r="FDV224" s="5"/>
      <c r="FDW224" s="8"/>
      <c r="FDX224" s="10"/>
      <c r="FDY224" s="68"/>
      <c r="FDZ224" s="20"/>
      <c r="FEA224" s="57"/>
      <c r="FEB224" s="21"/>
      <c r="FEC224" s="22"/>
      <c r="FED224" s="3"/>
      <c r="FEE224" s="5"/>
      <c r="FEF224" s="5"/>
      <c r="FEG224" s="8"/>
      <c r="FEH224" s="10"/>
      <c r="FEI224" s="68"/>
      <c r="FEJ224" s="20"/>
      <c r="FEK224" s="57"/>
      <c r="FEL224" s="21"/>
      <c r="FEM224" s="22"/>
      <c r="FEN224" s="3"/>
      <c r="FEO224" s="5"/>
      <c r="FEP224" s="5"/>
      <c r="FEQ224" s="8"/>
      <c r="FER224" s="10"/>
      <c r="FES224" s="68"/>
      <c r="FET224" s="20"/>
      <c r="FEU224" s="57"/>
      <c r="FEV224" s="21"/>
      <c r="FEW224" s="22"/>
      <c r="FEX224" s="3"/>
      <c r="FEY224" s="5"/>
      <c r="FEZ224" s="5"/>
      <c r="FFA224" s="8"/>
      <c r="FFB224" s="10"/>
      <c r="FFC224" s="68"/>
      <c r="FFD224" s="20"/>
      <c r="FFE224" s="57"/>
      <c r="FFF224" s="21"/>
      <c r="FFG224" s="22"/>
      <c r="FFH224" s="3"/>
      <c r="FFI224" s="5"/>
      <c r="FFJ224" s="5"/>
      <c r="FFK224" s="8"/>
      <c r="FFL224" s="10"/>
      <c r="FFM224" s="68"/>
      <c r="FFN224" s="20"/>
      <c r="FFO224" s="57"/>
      <c r="FFP224" s="21"/>
      <c r="FFQ224" s="22"/>
      <c r="FFR224" s="3"/>
      <c r="FFS224" s="5"/>
      <c r="FFT224" s="5"/>
      <c r="FFU224" s="8"/>
      <c r="FFV224" s="10"/>
      <c r="FFW224" s="68"/>
      <c r="FFX224" s="20"/>
      <c r="FFY224" s="57"/>
      <c r="FFZ224" s="21"/>
      <c r="FGA224" s="22"/>
      <c r="FGB224" s="3"/>
      <c r="FGC224" s="5"/>
      <c r="FGD224" s="5"/>
      <c r="FGE224" s="8"/>
      <c r="FGF224" s="10"/>
      <c r="FGG224" s="68"/>
      <c r="FGH224" s="20"/>
      <c r="FGI224" s="57"/>
      <c r="FGJ224" s="21"/>
      <c r="FGK224" s="22"/>
      <c r="FGL224" s="3"/>
      <c r="FGM224" s="5"/>
      <c r="FGN224" s="5"/>
      <c r="FGO224" s="8"/>
      <c r="FGP224" s="10"/>
      <c r="FGQ224" s="68"/>
      <c r="FGR224" s="20"/>
      <c r="FGS224" s="57"/>
      <c r="FGT224" s="21"/>
      <c r="FGU224" s="22"/>
      <c r="FGV224" s="3"/>
      <c r="FGW224" s="5"/>
      <c r="FGX224" s="5"/>
      <c r="FGY224" s="8"/>
      <c r="FGZ224" s="10"/>
      <c r="FHA224" s="68"/>
      <c r="FHB224" s="20"/>
      <c r="FHC224" s="57"/>
      <c r="FHD224" s="21"/>
      <c r="FHE224" s="22"/>
      <c r="FHF224" s="3"/>
      <c r="FHG224" s="5"/>
      <c r="FHH224" s="5"/>
      <c r="FHI224" s="8"/>
      <c r="FHJ224" s="10"/>
      <c r="FHK224" s="68"/>
      <c r="FHL224" s="20"/>
      <c r="FHM224" s="57"/>
      <c r="FHN224" s="21"/>
      <c r="FHO224" s="22"/>
      <c r="FHP224" s="3"/>
      <c r="FHQ224" s="5"/>
      <c r="FHR224" s="5"/>
      <c r="FHS224" s="8"/>
      <c r="FHT224" s="10"/>
      <c r="FHU224" s="68"/>
      <c r="FHV224" s="20"/>
      <c r="FHW224" s="57"/>
      <c r="FHX224" s="21"/>
      <c r="FHY224" s="22"/>
      <c r="FHZ224" s="3"/>
      <c r="FIA224" s="5"/>
      <c r="FIB224" s="5"/>
      <c r="FIC224" s="8"/>
      <c r="FID224" s="10"/>
      <c r="FIE224" s="68"/>
      <c r="FIF224" s="20"/>
      <c r="FIG224" s="57"/>
      <c r="FIH224" s="21"/>
      <c r="FII224" s="22"/>
      <c r="FIJ224" s="3"/>
      <c r="FIK224" s="5"/>
      <c r="FIL224" s="5"/>
      <c r="FIM224" s="8"/>
      <c r="FIN224" s="10"/>
      <c r="FIO224" s="68"/>
      <c r="FIP224" s="20"/>
      <c r="FIQ224" s="57"/>
      <c r="FIR224" s="21"/>
      <c r="FIS224" s="22"/>
      <c r="FIT224" s="3"/>
      <c r="FIU224" s="5"/>
      <c r="FIV224" s="5"/>
      <c r="FIW224" s="8"/>
      <c r="FIX224" s="10"/>
      <c r="FIY224" s="68"/>
      <c r="FIZ224" s="20"/>
      <c r="FJA224" s="57"/>
      <c r="FJB224" s="21"/>
      <c r="FJC224" s="22"/>
      <c r="FJD224" s="3"/>
      <c r="FJE224" s="5"/>
      <c r="FJF224" s="5"/>
      <c r="FJG224" s="8"/>
      <c r="FJH224" s="10"/>
      <c r="FJI224" s="68"/>
      <c r="FJJ224" s="20"/>
      <c r="FJK224" s="57"/>
      <c r="FJL224" s="21"/>
      <c r="FJM224" s="22"/>
      <c r="FJN224" s="3"/>
      <c r="FJO224" s="5"/>
      <c r="FJP224" s="5"/>
      <c r="FJQ224" s="8"/>
      <c r="FJR224" s="10"/>
      <c r="FJS224" s="68"/>
      <c r="FJT224" s="20"/>
      <c r="FJU224" s="57"/>
      <c r="FJV224" s="21"/>
      <c r="FJW224" s="22"/>
      <c r="FJX224" s="3"/>
      <c r="FJY224" s="5"/>
      <c r="FJZ224" s="5"/>
      <c r="FKA224" s="8"/>
      <c r="FKB224" s="10"/>
      <c r="FKC224" s="68"/>
      <c r="FKD224" s="20"/>
      <c r="FKE224" s="57"/>
      <c r="FKF224" s="21"/>
      <c r="FKG224" s="22"/>
      <c r="FKH224" s="3"/>
      <c r="FKI224" s="5"/>
      <c r="FKJ224" s="5"/>
      <c r="FKK224" s="8"/>
      <c r="FKL224" s="10"/>
      <c r="FKM224" s="68"/>
      <c r="FKN224" s="20"/>
      <c r="FKO224" s="57"/>
      <c r="FKP224" s="21"/>
      <c r="FKQ224" s="22"/>
      <c r="FKR224" s="3"/>
      <c r="FKS224" s="5"/>
      <c r="FKT224" s="5"/>
      <c r="FKU224" s="8"/>
      <c r="FKV224" s="10"/>
      <c r="FKW224" s="68"/>
      <c r="FKX224" s="20"/>
      <c r="FKY224" s="57"/>
      <c r="FKZ224" s="21"/>
      <c r="FLA224" s="22"/>
      <c r="FLB224" s="3"/>
      <c r="FLC224" s="5"/>
      <c r="FLD224" s="5"/>
      <c r="FLE224" s="8"/>
      <c r="FLF224" s="10"/>
      <c r="FLG224" s="68"/>
      <c r="FLH224" s="20"/>
      <c r="FLI224" s="57"/>
      <c r="FLJ224" s="21"/>
      <c r="FLK224" s="22"/>
      <c r="FLL224" s="3"/>
      <c r="FLM224" s="5"/>
      <c r="FLN224" s="5"/>
      <c r="FLO224" s="8"/>
      <c r="FLP224" s="10"/>
      <c r="FLQ224" s="68"/>
      <c r="FLR224" s="20"/>
      <c r="FLS224" s="57"/>
      <c r="FLT224" s="21"/>
      <c r="FLU224" s="22"/>
      <c r="FLV224" s="3"/>
      <c r="FLW224" s="5"/>
      <c r="FLX224" s="5"/>
      <c r="FLY224" s="8"/>
      <c r="FLZ224" s="10"/>
      <c r="FMA224" s="68"/>
      <c r="FMB224" s="20"/>
      <c r="FMC224" s="57"/>
      <c r="FMD224" s="21"/>
      <c r="FME224" s="22"/>
      <c r="FMF224" s="3"/>
      <c r="FMG224" s="5"/>
      <c r="FMH224" s="5"/>
      <c r="FMI224" s="8"/>
      <c r="FMJ224" s="10"/>
      <c r="FMK224" s="68"/>
      <c r="FML224" s="20"/>
      <c r="FMM224" s="57"/>
      <c r="FMN224" s="21"/>
      <c r="FMO224" s="22"/>
      <c r="FMP224" s="3"/>
      <c r="FMQ224" s="5"/>
      <c r="FMR224" s="5"/>
      <c r="FMS224" s="8"/>
      <c r="FMT224" s="10"/>
      <c r="FMU224" s="68"/>
      <c r="FMV224" s="20"/>
      <c r="FMW224" s="57"/>
      <c r="FMX224" s="21"/>
      <c r="FMY224" s="22"/>
      <c r="FMZ224" s="3"/>
      <c r="FNA224" s="5"/>
      <c r="FNB224" s="5"/>
      <c r="FNC224" s="8"/>
      <c r="FND224" s="10"/>
      <c r="FNE224" s="68"/>
      <c r="FNF224" s="20"/>
      <c r="FNG224" s="57"/>
      <c r="FNH224" s="21"/>
      <c r="FNI224" s="22"/>
      <c r="FNJ224" s="3"/>
      <c r="FNK224" s="5"/>
      <c r="FNL224" s="5"/>
      <c r="FNM224" s="8"/>
      <c r="FNN224" s="10"/>
      <c r="FNO224" s="68"/>
      <c r="FNP224" s="20"/>
      <c r="FNQ224" s="57"/>
      <c r="FNR224" s="21"/>
      <c r="FNS224" s="22"/>
      <c r="FNT224" s="3"/>
      <c r="FNU224" s="5"/>
      <c r="FNV224" s="5"/>
      <c r="FNW224" s="8"/>
      <c r="FNX224" s="10"/>
      <c r="FNY224" s="68"/>
      <c r="FNZ224" s="20"/>
      <c r="FOA224" s="57"/>
      <c r="FOB224" s="21"/>
      <c r="FOC224" s="22"/>
      <c r="FOD224" s="3"/>
      <c r="FOE224" s="5"/>
      <c r="FOF224" s="5"/>
      <c r="FOG224" s="8"/>
      <c r="FOH224" s="10"/>
      <c r="FOI224" s="68"/>
      <c r="FOJ224" s="20"/>
      <c r="FOK224" s="57"/>
      <c r="FOL224" s="21"/>
      <c r="FOM224" s="22"/>
      <c r="FON224" s="3"/>
      <c r="FOO224" s="5"/>
      <c r="FOP224" s="5"/>
      <c r="FOQ224" s="8"/>
      <c r="FOR224" s="10"/>
      <c r="FOS224" s="68"/>
      <c r="FOT224" s="20"/>
      <c r="FOU224" s="57"/>
      <c r="FOV224" s="21"/>
      <c r="FOW224" s="22"/>
      <c r="FOX224" s="3"/>
      <c r="FOY224" s="5"/>
      <c r="FOZ224" s="5"/>
      <c r="FPA224" s="8"/>
      <c r="FPB224" s="10"/>
      <c r="FPC224" s="68"/>
      <c r="FPD224" s="20"/>
      <c r="FPE224" s="57"/>
      <c r="FPF224" s="21"/>
      <c r="FPG224" s="22"/>
      <c r="FPH224" s="3"/>
      <c r="FPI224" s="5"/>
      <c r="FPJ224" s="5"/>
      <c r="FPK224" s="8"/>
      <c r="FPL224" s="10"/>
      <c r="FPM224" s="68"/>
      <c r="FPN224" s="20"/>
      <c r="FPO224" s="57"/>
      <c r="FPP224" s="21"/>
      <c r="FPQ224" s="22"/>
      <c r="FPR224" s="3"/>
      <c r="FPS224" s="5"/>
      <c r="FPT224" s="5"/>
      <c r="FPU224" s="8"/>
      <c r="FPV224" s="10"/>
      <c r="FPW224" s="68"/>
      <c r="FPX224" s="20"/>
      <c r="FPY224" s="57"/>
      <c r="FPZ224" s="21"/>
      <c r="FQA224" s="22"/>
      <c r="FQB224" s="3"/>
      <c r="FQC224" s="5"/>
      <c r="FQD224" s="5"/>
      <c r="FQE224" s="8"/>
      <c r="FQF224" s="10"/>
      <c r="FQG224" s="68"/>
      <c r="FQH224" s="20"/>
      <c r="FQI224" s="57"/>
      <c r="FQJ224" s="21"/>
      <c r="FQK224" s="22"/>
      <c r="FQL224" s="3"/>
      <c r="FQM224" s="5"/>
      <c r="FQN224" s="5"/>
      <c r="FQO224" s="8"/>
      <c r="FQP224" s="10"/>
      <c r="FQQ224" s="68"/>
      <c r="FQR224" s="20"/>
      <c r="FQS224" s="57"/>
      <c r="FQT224" s="21"/>
      <c r="FQU224" s="22"/>
      <c r="FQV224" s="3"/>
      <c r="FQW224" s="5"/>
      <c r="FQX224" s="5"/>
      <c r="FQY224" s="8"/>
      <c r="FQZ224" s="10"/>
      <c r="FRA224" s="68"/>
      <c r="FRB224" s="20"/>
      <c r="FRC224" s="57"/>
      <c r="FRD224" s="21"/>
      <c r="FRE224" s="22"/>
      <c r="FRF224" s="3"/>
      <c r="FRG224" s="5"/>
      <c r="FRH224" s="5"/>
      <c r="FRI224" s="8"/>
      <c r="FRJ224" s="10"/>
      <c r="FRK224" s="68"/>
      <c r="FRL224" s="20"/>
      <c r="FRM224" s="57"/>
      <c r="FRN224" s="21"/>
      <c r="FRO224" s="22"/>
      <c r="FRP224" s="3"/>
      <c r="FRQ224" s="5"/>
      <c r="FRR224" s="5"/>
      <c r="FRS224" s="8"/>
      <c r="FRT224" s="10"/>
      <c r="FRU224" s="68"/>
      <c r="FRV224" s="20"/>
      <c r="FRW224" s="57"/>
      <c r="FRX224" s="21"/>
      <c r="FRY224" s="22"/>
      <c r="FRZ224" s="3"/>
      <c r="FSA224" s="5"/>
      <c r="FSB224" s="5"/>
      <c r="FSC224" s="8"/>
      <c r="FSD224" s="10"/>
      <c r="FSE224" s="68"/>
      <c r="FSF224" s="20"/>
      <c r="FSG224" s="57"/>
      <c r="FSH224" s="21"/>
      <c r="FSI224" s="22"/>
      <c r="FSJ224" s="3"/>
      <c r="FSK224" s="5"/>
      <c r="FSL224" s="5"/>
      <c r="FSM224" s="8"/>
      <c r="FSN224" s="10"/>
      <c r="FSO224" s="68"/>
      <c r="FSP224" s="20"/>
      <c r="FSQ224" s="57"/>
      <c r="FSR224" s="21"/>
      <c r="FSS224" s="22"/>
      <c r="FST224" s="3"/>
      <c r="FSU224" s="5"/>
      <c r="FSV224" s="5"/>
      <c r="FSW224" s="8"/>
      <c r="FSX224" s="10"/>
      <c r="FSY224" s="68"/>
      <c r="FSZ224" s="20"/>
      <c r="FTA224" s="57"/>
      <c r="FTB224" s="21"/>
      <c r="FTC224" s="22"/>
      <c r="FTD224" s="3"/>
      <c r="FTE224" s="5"/>
      <c r="FTF224" s="5"/>
      <c r="FTG224" s="8"/>
      <c r="FTH224" s="10"/>
      <c r="FTI224" s="68"/>
      <c r="FTJ224" s="20"/>
      <c r="FTK224" s="57"/>
      <c r="FTL224" s="21"/>
      <c r="FTM224" s="22"/>
      <c r="FTN224" s="3"/>
      <c r="FTO224" s="5"/>
      <c r="FTP224" s="5"/>
      <c r="FTQ224" s="8"/>
      <c r="FTR224" s="10"/>
      <c r="FTS224" s="68"/>
      <c r="FTT224" s="20"/>
      <c r="FTU224" s="57"/>
      <c r="FTV224" s="21"/>
      <c r="FTW224" s="22"/>
      <c r="FTX224" s="3"/>
      <c r="FTY224" s="5"/>
      <c r="FTZ224" s="5"/>
      <c r="FUA224" s="8"/>
      <c r="FUB224" s="10"/>
      <c r="FUC224" s="68"/>
      <c r="FUD224" s="20"/>
      <c r="FUE224" s="57"/>
      <c r="FUF224" s="21"/>
      <c r="FUG224" s="22"/>
      <c r="FUH224" s="3"/>
      <c r="FUI224" s="5"/>
      <c r="FUJ224" s="5"/>
      <c r="FUK224" s="8"/>
      <c r="FUL224" s="10"/>
      <c r="FUM224" s="68"/>
      <c r="FUN224" s="20"/>
      <c r="FUO224" s="57"/>
      <c r="FUP224" s="21"/>
      <c r="FUQ224" s="22"/>
      <c r="FUR224" s="3"/>
      <c r="FUS224" s="5"/>
      <c r="FUT224" s="5"/>
      <c r="FUU224" s="8"/>
      <c r="FUV224" s="10"/>
      <c r="FUW224" s="68"/>
      <c r="FUX224" s="20"/>
      <c r="FUY224" s="57"/>
      <c r="FUZ224" s="21"/>
      <c r="FVA224" s="22"/>
      <c r="FVB224" s="3"/>
      <c r="FVC224" s="5"/>
      <c r="FVD224" s="5"/>
      <c r="FVE224" s="8"/>
      <c r="FVF224" s="10"/>
      <c r="FVG224" s="68"/>
      <c r="FVH224" s="20"/>
      <c r="FVI224" s="57"/>
      <c r="FVJ224" s="21"/>
      <c r="FVK224" s="22"/>
      <c r="FVL224" s="3"/>
      <c r="FVM224" s="5"/>
      <c r="FVN224" s="5"/>
      <c r="FVO224" s="8"/>
      <c r="FVP224" s="10"/>
      <c r="FVQ224" s="68"/>
      <c r="FVR224" s="20"/>
      <c r="FVS224" s="57"/>
      <c r="FVT224" s="21"/>
      <c r="FVU224" s="22"/>
      <c r="FVV224" s="3"/>
      <c r="FVW224" s="5"/>
      <c r="FVX224" s="5"/>
      <c r="FVY224" s="8"/>
      <c r="FVZ224" s="10"/>
      <c r="FWA224" s="68"/>
      <c r="FWB224" s="20"/>
      <c r="FWC224" s="57"/>
      <c r="FWD224" s="21"/>
      <c r="FWE224" s="22"/>
      <c r="FWF224" s="3"/>
      <c r="FWG224" s="5"/>
      <c r="FWH224" s="5"/>
      <c r="FWI224" s="8"/>
      <c r="FWJ224" s="10"/>
      <c r="FWK224" s="68"/>
      <c r="FWL224" s="20"/>
      <c r="FWM224" s="57"/>
      <c r="FWN224" s="21"/>
      <c r="FWO224" s="22"/>
      <c r="FWP224" s="3"/>
      <c r="FWQ224" s="5"/>
      <c r="FWR224" s="5"/>
      <c r="FWS224" s="8"/>
      <c r="FWT224" s="10"/>
      <c r="FWU224" s="68"/>
      <c r="FWV224" s="20"/>
      <c r="FWW224" s="57"/>
      <c r="FWX224" s="21"/>
      <c r="FWY224" s="22"/>
      <c r="FWZ224" s="3"/>
      <c r="FXA224" s="5"/>
      <c r="FXB224" s="5"/>
      <c r="FXC224" s="8"/>
      <c r="FXD224" s="10"/>
      <c r="FXE224" s="68"/>
      <c r="FXF224" s="20"/>
      <c r="FXG224" s="57"/>
      <c r="FXH224" s="21"/>
      <c r="FXI224" s="22"/>
      <c r="FXJ224" s="3"/>
      <c r="FXK224" s="5"/>
      <c r="FXL224" s="5"/>
      <c r="FXM224" s="8"/>
      <c r="FXN224" s="10"/>
      <c r="FXO224" s="68"/>
      <c r="FXP224" s="20"/>
      <c r="FXQ224" s="57"/>
      <c r="FXR224" s="21"/>
      <c r="FXS224" s="22"/>
      <c r="FXT224" s="3"/>
      <c r="FXU224" s="5"/>
      <c r="FXV224" s="5"/>
      <c r="FXW224" s="8"/>
      <c r="FXX224" s="10"/>
      <c r="FXY224" s="68"/>
      <c r="FXZ224" s="20"/>
      <c r="FYA224" s="57"/>
      <c r="FYB224" s="21"/>
      <c r="FYC224" s="22"/>
      <c r="FYD224" s="3"/>
      <c r="FYE224" s="5"/>
      <c r="FYF224" s="5"/>
      <c r="FYG224" s="8"/>
      <c r="FYH224" s="10"/>
      <c r="FYI224" s="68"/>
      <c r="FYJ224" s="20"/>
      <c r="FYK224" s="57"/>
      <c r="FYL224" s="21"/>
      <c r="FYM224" s="22"/>
      <c r="FYN224" s="3"/>
      <c r="FYO224" s="5"/>
      <c r="FYP224" s="5"/>
      <c r="FYQ224" s="8"/>
      <c r="FYR224" s="10"/>
      <c r="FYS224" s="68"/>
      <c r="FYT224" s="20"/>
      <c r="FYU224" s="57"/>
      <c r="FYV224" s="21"/>
      <c r="FYW224" s="22"/>
      <c r="FYX224" s="3"/>
      <c r="FYY224" s="5"/>
      <c r="FYZ224" s="5"/>
      <c r="FZA224" s="8"/>
      <c r="FZB224" s="10"/>
      <c r="FZC224" s="68"/>
      <c r="FZD224" s="20"/>
      <c r="FZE224" s="57"/>
      <c r="FZF224" s="21"/>
      <c r="FZG224" s="22"/>
      <c r="FZH224" s="3"/>
      <c r="FZI224" s="5"/>
      <c r="FZJ224" s="5"/>
      <c r="FZK224" s="8"/>
      <c r="FZL224" s="10"/>
      <c r="FZM224" s="68"/>
      <c r="FZN224" s="20"/>
      <c r="FZO224" s="57"/>
      <c r="FZP224" s="21"/>
      <c r="FZQ224" s="22"/>
      <c r="FZR224" s="3"/>
      <c r="FZS224" s="5"/>
      <c r="FZT224" s="5"/>
      <c r="FZU224" s="8"/>
      <c r="FZV224" s="10"/>
      <c r="FZW224" s="68"/>
      <c r="FZX224" s="20"/>
      <c r="FZY224" s="57"/>
      <c r="FZZ224" s="21"/>
      <c r="GAA224" s="22"/>
      <c r="GAB224" s="3"/>
      <c r="GAC224" s="5"/>
      <c r="GAD224" s="5"/>
      <c r="GAE224" s="8"/>
      <c r="GAF224" s="10"/>
      <c r="GAG224" s="68"/>
      <c r="GAH224" s="20"/>
      <c r="GAI224" s="57"/>
      <c r="GAJ224" s="21"/>
      <c r="GAK224" s="22"/>
      <c r="GAL224" s="3"/>
      <c r="GAM224" s="5"/>
      <c r="GAN224" s="5"/>
      <c r="GAO224" s="8"/>
      <c r="GAP224" s="10"/>
      <c r="GAQ224" s="68"/>
      <c r="GAR224" s="20"/>
      <c r="GAS224" s="57"/>
      <c r="GAT224" s="21"/>
      <c r="GAU224" s="22"/>
      <c r="GAV224" s="3"/>
      <c r="GAW224" s="5"/>
      <c r="GAX224" s="5"/>
      <c r="GAY224" s="8"/>
      <c r="GAZ224" s="10"/>
      <c r="GBA224" s="68"/>
      <c r="GBB224" s="20"/>
      <c r="GBC224" s="57"/>
      <c r="GBD224" s="21"/>
      <c r="GBE224" s="22"/>
      <c r="GBF224" s="3"/>
      <c r="GBG224" s="5"/>
      <c r="GBH224" s="5"/>
      <c r="GBI224" s="8"/>
      <c r="GBJ224" s="10"/>
      <c r="GBK224" s="68"/>
      <c r="GBL224" s="20"/>
      <c r="GBM224" s="57"/>
      <c r="GBN224" s="21"/>
      <c r="GBO224" s="22"/>
      <c r="GBP224" s="3"/>
      <c r="GBQ224" s="5"/>
      <c r="GBR224" s="5"/>
      <c r="GBS224" s="8"/>
      <c r="GBT224" s="10"/>
      <c r="GBU224" s="68"/>
      <c r="GBV224" s="20"/>
      <c r="GBW224" s="57"/>
      <c r="GBX224" s="21"/>
      <c r="GBY224" s="22"/>
      <c r="GBZ224" s="3"/>
      <c r="GCA224" s="5"/>
      <c r="GCB224" s="5"/>
      <c r="GCC224" s="8"/>
      <c r="GCD224" s="10"/>
      <c r="GCE224" s="68"/>
      <c r="GCF224" s="20"/>
      <c r="GCG224" s="57"/>
      <c r="GCH224" s="21"/>
      <c r="GCI224" s="22"/>
      <c r="GCJ224" s="3"/>
      <c r="GCK224" s="5"/>
      <c r="GCL224" s="5"/>
      <c r="GCM224" s="8"/>
      <c r="GCN224" s="10"/>
      <c r="GCO224" s="68"/>
      <c r="GCP224" s="20"/>
      <c r="GCQ224" s="57"/>
      <c r="GCR224" s="21"/>
      <c r="GCS224" s="22"/>
      <c r="GCT224" s="3"/>
      <c r="GCU224" s="5"/>
      <c r="GCV224" s="5"/>
      <c r="GCW224" s="8"/>
      <c r="GCX224" s="10"/>
      <c r="GCY224" s="68"/>
      <c r="GCZ224" s="20"/>
      <c r="GDA224" s="57"/>
      <c r="GDB224" s="21"/>
      <c r="GDC224" s="22"/>
      <c r="GDD224" s="3"/>
      <c r="GDE224" s="5"/>
      <c r="GDF224" s="5"/>
      <c r="GDG224" s="8"/>
      <c r="GDH224" s="10"/>
      <c r="GDI224" s="68"/>
      <c r="GDJ224" s="20"/>
      <c r="GDK224" s="57"/>
      <c r="GDL224" s="21"/>
      <c r="GDM224" s="22"/>
      <c r="GDN224" s="3"/>
      <c r="GDO224" s="5"/>
      <c r="GDP224" s="5"/>
      <c r="GDQ224" s="8"/>
      <c r="GDR224" s="10"/>
      <c r="GDS224" s="68"/>
      <c r="GDT224" s="20"/>
      <c r="GDU224" s="57"/>
      <c r="GDV224" s="21"/>
      <c r="GDW224" s="22"/>
      <c r="GDX224" s="3"/>
      <c r="GDY224" s="5"/>
      <c r="GDZ224" s="5"/>
      <c r="GEA224" s="8"/>
      <c r="GEB224" s="10"/>
      <c r="GEC224" s="68"/>
      <c r="GED224" s="20"/>
      <c r="GEE224" s="57"/>
      <c r="GEF224" s="21"/>
      <c r="GEG224" s="22"/>
      <c r="GEH224" s="3"/>
      <c r="GEI224" s="5"/>
      <c r="GEJ224" s="5"/>
      <c r="GEK224" s="8"/>
      <c r="GEL224" s="10"/>
      <c r="GEM224" s="68"/>
      <c r="GEN224" s="20"/>
      <c r="GEO224" s="57"/>
      <c r="GEP224" s="21"/>
      <c r="GEQ224" s="22"/>
      <c r="GER224" s="3"/>
      <c r="GES224" s="5"/>
      <c r="GET224" s="5"/>
      <c r="GEU224" s="8"/>
      <c r="GEV224" s="10"/>
      <c r="GEW224" s="68"/>
      <c r="GEX224" s="20"/>
      <c r="GEY224" s="57"/>
      <c r="GEZ224" s="21"/>
      <c r="GFA224" s="22"/>
      <c r="GFB224" s="3"/>
      <c r="GFC224" s="5"/>
      <c r="GFD224" s="5"/>
      <c r="GFE224" s="8"/>
      <c r="GFF224" s="10"/>
      <c r="GFG224" s="68"/>
      <c r="GFH224" s="20"/>
      <c r="GFI224" s="57"/>
      <c r="GFJ224" s="21"/>
      <c r="GFK224" s="22"/>
      <c r="GFL224" s="3"/>
      <c r="GFM224" s="5"/>
      <c r="GFN224" s="5"/>
      <c r="GFO224" s="8"/>
      <c r="GFP224" s="10"/>
      <c r="GFQ224" s="68"/>
      <c r="GFR224" s="20"/>
      <c r="GFS224" s="57"/>
      <c r="GFT224" s="21"/>
      <c r="GFU224" s="22"/>
      <c r="GFV224" s="3"/>
      <c r="GFW224" s="5"/>
      <c r="GFX224" s="5"/>
      <c r="GFY224" s="8"/>
      <c r="GFZ224" s="10"/>
      <c r="GGA224" s="68"/>
      <c r="GGB224" s="20"/>
      <c r="GGC224" s="57"/>
      <c r="GGD224" s="21"/>
      <c r="GGE224" s="22"/>
      <c r="GGF224" s="3"/>
      <c r="GGG224" s="5"/>
      <c r="GGH224" s="5"/>
      <c r="GGI224" s="8"/>
      <c r="GGJ224" s="10"/>
      <c r="GGK224" s="68"/>
      <c r="GGL224" s="20"/>
      <c r="GGM224" s="57"/>
      <c r="GGN224" s="21"/>
      <c r="GGO224" s="22"/>
      <c r="GGP224" s="3"/>
      <c r="GGQ224" s="5"/>
      <c r="GGR224" s="5"/>
      <c r="GGS224" s="8"/>
      <c r="GGT224" s="10"/>
      <c r="GGU224" s="68"/>
      <c r="GGV224" s="20"/>
      <c r="GGW224" s="57"/>
      <c r="GGX224" s="21"/>
      <c r="GGY224" s="22"/>
      <c r="GGZ224" s="3"/>
      <c r="GHA224" s="5"/>
      <c r="GHB224" s="5"/>
      <c r="GHC224" s="8"/>
      <c r="GHD224" s="10"/>
      <c r="GHE224" s="68"/>
      <c r="GHF224" s="20"/>
      <c r="GHG224" s="57"/>
      <c r="GHH224" s="21"/>
      <c r="GHI224" s="22"/>
      <c r="GHJ224" s="3"/>
      <c r="GHK224" s="5"/>
      <c r="GHL224" s="5"/>
      <c r="GHM224" s="8"/>
      <c r="GHN224" s="10"/>
      <c r="GHO224" s="68"/>
      <c r="GHP224" s="20"/>
      <c r="GHQ224" s="57"/>
      <c r="GHR224" s="21"/>
      <c r="GHS224" s="22"/>
      <c r="GHT224" s="3"/>
      <c r="GHU224" s="5"/>
      <c r="GHV224" s="5"/>
      <c r="GHW224" s="8"/>
      <c r="GHX224" s="10"/>
      <c r="GHY224" s="68"/>
      <c r="GHZ224" s="20"/>
      <c r="GIA224" s="57"/>
      <c r="GIB224" s="21"/>
      <c r="GIC224" s="22"/>
      <c r="GID224" s="3"/>
      <c r="GIE224" s="5"/>
      <c r="GIF224" s="5"/>
      <c r="GIG224" s="8"/>
      <c r="GIH224" s="10"/>
      <c r="GII224" s="68"/>
      <c r="GIJ224" s="20"/>
      <c r="GIK224" s="57"/>
      <c r="GIL224" s="21"/>
      <c r="GIM224" s="22"/>
      <c r="GIN224" s="3"/>
      <c r="GIO224" s="5"/>
      <c r="GIP224" s="5"/>
      <c r="GIQ224" s="8"/>
      <c r="GIR224" s="10"/>
      <c r="GIS224" s="68"/>
      <c r="GIT224" s="20"/>
      <c r="GIU224" s="57"/>
      <c r="GIV224" s="21"/>
      <c r="GIW224" s="22"/>
      <c r="GIX224" s="3"/>
      <c r="GIY224" s="5"/>
      <c r="GIZ224" s="5"/>
      <c r="GJA224" s="8"/>
      <c r="GJB224" s="10"/>
      <c r="GJC224" s="68"/>
      <c r="GJD224" s="20"/>
      <c r="GJE224" s="57"/>
      <c r="GJF224" s="21"/>
      <c r="GJG224" s="22"/>
      <c r="GJH224" s="3"/>
      <c r="GJI224" s="5"/>
      <c r="GJJ224" s="5"/>
      <c r="GJK224" s="8"/>
      <c r="GJL224" s="10"/>
      <c r="GJM224" s="68"/>
      <c r="GJN224" s="20"/>
      <c r="GJO224" s="57"/>
      <c r="GJP224" s="21"/>
      <c r="GJQ224" s="22"/>
      <c r="GJR224" s="3"/>
      <c r="GJS224" s="5"/>
      <c r="GJT224" s="5"/>
      <c r="GJU224" s="8"/>
      <c r="GJV224" s="10"/>
      <c r="GJW224" s="68"/>
      <c r="GJX224" s="20"/>
      <c r="GJY224" s="57"/>
      <c r="GJZ224" s="21"/>
      <c r="GKA224" s="22"/>
      <c r="GKB224" s="3"/>
      <c r="GKC224" s="5"/>
      <c r="GKD224" s="5"/>
      <c r="GKE224" s="8"/>
      <c r="GKF224" s="10"/>
      <c r="GKG224" s="68"/>
      <c r="GKH224" s="20"/>
      <c r="GKI224" s="57"/>
      <c r="GKJ224" s="21"/>
      <c r="GKK224" s="22"/>
      <c r="GKL224" s="3"/>
      <c r="GKM224" s="5"/>
      <c r="GKN224" s="5"/>
      <c r="GKO224" s="8"/>
      <c r="GKP224" s="10"/>
      <c r="GKQ224" s="68"/>
      <c r="GKR224" s="20"/>
      <c r="GKS224" s="57"/>
      <c r="GKT224" s="21"/>
      <c r="GKU224" s="22"/>
      <c r="GKV224" s="3"/>
      <c r="GKW224" s="5"/>
      <c r="GKX224" s="5"/>
      <c r="GKY224" s="8"/>
      <c r="GKZ224" s="10"/>
      <c r="GLA224" s="68"/>
      <c r="GLB224" s="20"/>
      <c r="GLC224" s="57"/>
      <c r="GLD224" s="21"/>
      <c r="GLE224" s="22"/>
      <c r="GLF224" s="3"/>
      <c r="GLG224" s="5"/>
      <c r="GLH224" s="5"/>
      <c r="GLI224" s="8"/>
      <c r="GLJ224" s="10"/>
      <c r="GLK224" s="68"/>
      <c r="GLL224" s="20"/>
      <c r="GLM224" s="57"/>
      <c r="GLN224" s="21"/>
      <c r="GLO224" s="22"/>
      <c r="GLP224" s="3"/>
      <c r="GLQ224" s="5"/>
      <c r="GLR224" s="5"/>
      <c r="GLS224" s="8"/>
      <c r="GLT224" s="10"/>
      <c r="GLU224" s="68"/>
      <c r="GLV224" s="20"/>
      <c r="GLW224" s="57"/>
      <c r="GLX224" s="21"/>
      <c r="GLY224" s="22"/>
      <c r="GLZ224" s="3"/>
      <c r="GMA224" s="5"/>
      <c r="GMB224" s="5"/>
      <c r="GMC224" s="8"/>
      <c r="GMD224" s="10"/>
      <c r="GME224" s="68"/>
      <c r="GMF224" s="20"/>
      <c r="GMG224" s="57"/>
      <c r="GMH224" s="21"/>
      <c r="GMI224" s="22"/>
      <c r="GMJ224" s="3"/>
      <c r="GMK224" s="5"/>
      <c r="GML224" s="5"/>
      <c r="GMM224" s="8"/>
      <c r="GMN224" s="10"/>
      <c r="GMO224" s="68"/>
      <c r="GMP224" s="20"/>
      <c r="GMQ224" s="57"/>
      <c r="GMR224" s="21"/>
      <c r="GMS224" s="22"/>
      <c r="GMT224" s="3"/>
      <c r="GMU224" s="5"/>
      <c r="GMV224" s="5"/>
      <c r="GMW224" s="8"/>
      <c r="GMX224" s="10"/>
      <c r="GMY224" s="68"/>
      <c r="GMZ224" s="20"/>
      <c r="GNA224" s="57"/>
      <c r="GNB224" s="21"/>
      <c r="GNC224" s="22"/>
      <c r="GND224" s="3"/>
      <c r="GNE224" s="5"/>
      <c r="GNF224" s="5"/>
      <c r="GNG224" s="8"/>
      <c r="GNH224" s="10"/>
      <c r="GNI224" s="68"/>
      <c r="GNJ224" s="20"/>
      <c r="GNK224" s="57"/>
      <c r="GNL224" s="21"/>
      <c r="GNM224" s="22"/>
      <c r="GNN224" s="3"/>
      <c r="GNO224" s="5"/>
      <c r="GNP224" s="5"/>
      <c r="GNQ224" s="8"/>
      <c r="GNR224" s="10"/>
      <c r="GNS224" s="68"/>
      <c r="GNT224" s="20"/>
      <c r="GNU224" s="57"/>
      <c r="GNV224" s="21"/>
      <c r="GNW224" s="22"/>
      <c r="GNX224" s="3"/>
      <c r="GNY224" s="5"/>
      <c r="GNZ224" s="5"/>
      <c r="GOA224" s="8"/>
      <c r="GOB224" s="10"/>
      <c r="GOC224" s="68"/>
      <c r="GOD224" s="20"/>
      <c r="GOE224" s="57"/>
      <c r="GOF224" s="21"/>
      <c r="GOG224" s="22"/>
      <c r="GOH224" s="3"/>
      <c r="GOI224" s="5"/>
      <c r="GOJ224" s="5"/>
      <c r="GOK224" s="8"/>
      <c r="GOL224" s="10"/>
      <c r="GOM224" s="68"/>
      <c r="GON224" s="20"/>
      <c r="GOO224" s="57"/>
      <c r="GOP224" s="21"/>
      <c r="GOQ224" s="22"/>
      <c r="GOR224" s="3"/>
      <c r="GOS224" s="5"/>
      <c r="GOT224" s="5"/>
      <c r="GOU224" s="8"/>
      <c r="GOV224" s="10"/>
      <c r="GOW224" s="68"/>
      <c r="GOX224" s="20"/>
      <c r="GOY224" s="57"/>
      <c r="GOZ224" s="21"/>
      <c r="GPA224" s="22"/>
      <c r="GPB224" s="3"/>
      <c r="GPC224" s="5"/>
      <c r="GPD224" s="5"/>
      <c r="GPE224" s="8"/>
      <c r="GPF224" s="10"/>
      <c r="GPG224" s="68"/>
      <c r="GPH224" s="20"/>
      <c r="GPI224" s="57"/>
      <c r="GPJ224" s="21"/>
      <c r="GPK224" s="22"/>
      <c r="GPL224" s="3"/>
      <c r="GPM224" s="5"/>
      <c r="GPN224" s="5"/>
      <c r="GPO224" s="8"/>
      <c r="GPP224" s="10"/>
      <c r="GPQ224" s="68"/>
      <c r="GPR224" s="20"/>
      <c r="GPS224" s="57"/>
      <c r="GPT224" s="21"/>
      <c r="GPU224" s="22"/>
      <c r="GPV224" s="3"/>
      <c r="GPW224" s="5"/>
      <c r="GPX224" s="5"/>
      <c r="GPY224" s="8"/>
      <c r="GPZ224" s="10"/>
      <c r="GQA224" s="68"/>
      <c r="GQB224" s="20"/>
      <c r="GQC224" s="57"/>
      <c r="GQD224" s="21"/>
      <c r="GQE224" s="22"/>
      <c r="GQF224" s="3"/>
      <c r="GQG224" s="5"/>
      <c r="GQH224" s="5"/>
      <c r="GQI224" s="8"/>
      <c r="GQJ224" s="10"/>
      <c r="GQK224" s="68"/>
      <c r="GQL224" s="20"/>
      <c r="GQM224" s="57"/>
      <c r="GQN224" s="21"/>
      <c r="GQO224" s="22"/>
      <c r="GQP224" s="3"/>
      <c r="GQQ224" s="5"/>
      <c r="GQR224" s="5"/>
      <c r="GQS224" s="8"/>
      <c r="GQT224" s="10"/>
      <c r="GQU224" s="68"/>
      <c r="GQV224" s="20"/>
      <c r="GQW224" s="57"/>
      <c r="GQX224" s="21"/>
      <c r="GQY224" s="22"/>
      <c r="GQZ224" s="3"/>
      <c r="GRA224" s="5"/>
      <c r="GRB224" s="5"/>
      <c r="GRC224" s="8"/>
      <c r="GRD224" s="10"/>
      <c r="GRE224" s="68"/>
      <c r="GRF224" s="20"/>
      <c r="GRG224" s="57"/>
      <c r="GRH224" s="21"/>
      <c r="GRI224" s="22"/>
      <c r="GRJ224" s="3"/>
      <c r="GRK224" s="5"/>
      <c r="GRL224" s="5"/>
      <c r="GRM224" s="8"/>
      <c r="GRN224" s="10"/>
      <c r="GRO224" s="68"/>
      <c r="GRP224" s="20"/>
      <c r="GRQ224" s="57"/>
      <c r="GRR224" s="21"/>
      <c r="GRS224" s="22"/>
      <c r="GRT224" s="3"/>
      <c r="GRU224" s="5"/>
      <c r="GRV224" s="5"/>
      <c r="GRW224" s="8"/>
      <c r="GRX224" s="10"/>
      <c r="GRY224" s="68"/>
      <c r="GRZ224" s="20"/>
      <c r="GSA224" s="57"/>
      <c r="GSB224" s="21"/>
      <c r="GSC224" s="22"/>
      <c r="GSD224" s="3"/>
      <c r="GSE224" s="5"/>
      <c r="GSF224" s="5"/>
      <c r="GSG224" s="8"/>
      <c r="GSH224" s="10"/>
      <c r="GSI224" s="68"/>
      <c r="GSJ224" s="20"/>
      <c r="GSK224" s="57"/>
      <c r="GSL224" s="21"/>
      <c r="GSM224" s="22"/>
      <c r="GSN224" s="3"/>
      <c r="GSO224" s="5"/>
      <c r="GSP224" s="5"/>
      <c r="GSQ224" s="8"/>
      <c r="GSR224" s="10"/>
      <c r="GSS224" s="68"/>
      <c r="GST224" s="20"/>
      <c r="GSU224" s="57"/>
      <c r="GSV224" s="21"/>
      <c r="GSW224" s="22"/>
      <c r="GSX224" s="3"/>
      <c r="GSY224" s="5"/>
      <c r="GSZ224" s="5"/>
      <c r="GTA224" s="8"/>
      <c r="GTB224" s="10"/>
      <c r="GTC224" s="68"/>
      <c r="GTD224" s="20"/>
      <c r="GTE224" s="57"/>
      <c r="GTF224" s="21"/>
      <c r="GTG224" s="22"/>
      <c r="GTH224" s="3"/>
      <c r="GTI224" s="5"/>
      <c r="GTJ224" s="5"/>
      <c r="GTK224" s="8"/>
      <c r="GTL224" s="10"/>
      <c r="GTM224" s="68"/>
      <c r="GTN224" s="20"/>
      <c r="GTO224" s="57"/>
      <c r="GTP224" s="21"/>
      <c r="GTQ224" s="22"/>
      <c r="GTR224" s="3"/>
      <c r="GTS224" s="5"/>
      <c r="GTT224" s="5"/>
      <c r="GTU224" s="8"/>
      <c r="GTV224" s="10"/>
      <c r="GTW224" s="68"/>
      <c r="GTX224" s="20"/>
      <c r="GTY224" s="57"/>
      <c r="GTZ224" s="21"/>
      <c r="GUA224" s="22"/>
      <c r="GUB224" s="3"/>
      <c r="GUC224" s="5"/>
      <c r="GUD224" s="5"/>
      <c r="GUE224" s="8"/>
      <c r="GUF224" s="10"/>
      <c r="GUG224" s="68"/>
      <c r="GUH224" s="20"/>
      <c r="GUI224" s="57"/>
      <c r="GUJ224" s="21"/>
      <c r="GUK224" s="22"/>
      <c r="GUL224" s="3"/>
      <c r="GUM224" s="5"/>
      <c r="GUN224" s="5"/>
      <c r="GUO224" s="8"/>
      <c r="GUP224" s="10"/>
      <c r="GUQ224" s="68"/>
      <c r="GUR224" s="20"/>
      <c r="GUS224" s="57"/>
      <c r="GUT224" s="21"/>
      <c r="GUU224" s="22"/>
      <c r="GUV224" s="3"/>
      <c r="GUW224" s="5"/>
      <c r="GUX224" s="5"/>
      <c r="GUY224" s="8"/>
      <c r="GUZ224" s="10"/>
      <c r="GVA224" s="68"/>
      <c r="GVB224" s="20"/>
      <c r="GVC224" s="57"/>
      <c r="GVD224" s="21"/>
      <c r="GVE224" s="22"/>
      <c r="GVF224" s="3"/>
      <c r="GVG224" s="5"/>
      <c r="GVH224" s="5"/>
      <c r="GVI224" s="8"/>
      <c r="GVJ224" s="10"/>
      <c r="GVK224" s="68"/>
      <c r="GVL224" s="20"/>
      <c r="GVM224" s="57"/>
      <c r="GVN224" s="21"/>
      <c r="GVO224" s="22"/>
      <c r="GVP224" s="3"/>
      <c r="GVQ224" s="5"/>
      <c r="GVR224" s="5"/>
      <c r="GVS224" s="8"/>
      <c r="GVT224" s="10"/>
      <c r="GVU224" s="68"/>
      <c r="GVV224" s="20"/>
      <c r="GVW224" s="57"/>
      <c r="GVX224" s="21"/>
      <c r="GVY224" s="22"/>
      <c r="GVZ224" s="3"/>
      <c r="GWA224" s="5"/>
      <c r="GWB224" s="5"/>
      <c r="GWC224" s="8"/>
      <c r="GWD224" s="10"/>
      <c r="GWE224" s="68"/>
      <c r="GWF224" s="20"/>
      <c r="GWG224" s="57"/>
      <c r="GWH224" s="21"/>
      <c r="GWI224" s="22"/>
      <c r="GWJ224" s="3"/>
      <c r="GWK224" s="5"/>
      <c r="GWL224" s="5"/>
      <c r="GWM224" s="8"/>
      <c r="GWN224" s="10"/>
      <c r="GWO224" s="68"/>
      <c r="GWP224" s="20"/>
      <c r="GWQ224" s="57"/>
      <c r="GWR224" s="21"/>
      <c r="GWS224" s="22"/>
      <c r="GWT224" s="3"/>
      <c r="GWU224" s="5"/>
      <c r="GWV224" s="5"/>
      <c r="GWW224" s="8"/>
      <c r="GWX224" s="10"/>
      <c r="GWY224" s="68"/>
      <c r="GWZ224" s="20"/>
      <c r="GXA224" s="57"/>
      <c r="GXB224" s="21"/>
      <c r="GXC224" s="22"/>
      <c r="GXD224" s="3"/>
      <c r="GXE224" s="5"/>
      <c r="GXF224" s="5"/>
      <c r="GXG224" s="8"/>
      <c r="GXH224" s="10"/>
      <c r="GXI224" s="68"/>
      <c r="GXJ224" s="20"/>
      <c r="GXK224" s="57"/>
      <c r="GXL224" s="21"/>
      <c r="GXM224" s="22"/>
      <c r="GXN224" s="3"/>
      <c r="GXO224" s="5"/>
      <c r="GXP224" s="5"/>
      <c r="GXQ224" s="8"/>
      <c r="GXR224" s="10"/>
      <c r="GXS224" s="68"/>
      <c r="GXT224" s="20"/>
      <c r="GXU224" s="57"/>
      <c r="GXV224" s="21"/>
      <c r="GXW224" s="22"/>
      <c r="GXX224" s="3"/>
      <c r="GXY224" s="5"/>
      <c r="GXZ224" s="5"/>
      <c r="GYA224" s="8"/>
      <c r="GYB224" s="10"/>
      <c r="GYC224" s="68"/>
      <c r="GYD224" s="20"/>
      <c r="GYE224" s="57"/>
      <c r="GYF224" s="21"/>
      <c r="GYG224" s="22"/>
      <c r="GYH224" s="3"/>
      <c r="GYI224" s="5"/>
      <c r="GYJ224" s="5"/>
      <c r="GYK224" s="8"/>
      <c r="GYL224" s="10"/>
      <c r="GYM224" s="68"/>
      <c r="GYN224" s="20"/>
      <c r="GYO224" s="57"/>
      <c r="GYP224" s="21"/>
      <c r="GYQ224" s="22"/>
      <c r="GYR224" s="3"/>
      <c r="GYS224" s="5"/>
      <c r="GYT224" s="5"/>
      <c r="GYU224" s="8"/>
      <c r="GYV224" s="10"/>
      <c r="GYW224" s="68"/>
      <c r="GYX224" s="20"/>
      <c r="GYY224" s="57"/>
      <c r="GYZ224" s="21"/>
      <c r="GZA224" s="22"/>
      <c r="GZB224" s="3"/>
      <c r="GZC224" s="5"/>
      <c r="GZD224" s="5"/>
      <c r="GZE224" s="8"/>
      <c r="GZF224" s="10"/>
      <c r="GZG224" s="68"/>
      <c r="GZH224" s="20"/>
      <c r="GZI224" s="57"/>
      <c r="GZJ224" s="21"/>
      <c r="GZK224" s="22"/>
      <c r="GZL224" s="3"/>
      <c r="GZM224" s="5"/>
      <c r="GZN224" s="5"/>
      <c r="GZO224" s="8"/>
      <c r="GZP224" s="10"/>
      <c r="GZQ224" s="68"/>
      <c r="GZR224" s="20"/>
      <c r="GZS224" s="57"/>
      <c r="GZT224" s="21"/>
      <c r="GZU224" s="22"/>
      <c r="GZV224" s="3"/>
      <c r="GZW224" s="5"/>
      <c r="GZX224" s="5"/>
      <c r="GZY224" s="8"/>
      <c r="GZZ224" s="10"/>
      <c r="HAA224" s="68"/>
      <c r="HAB224" s="20"/>
      <c r="HAC224" s="57"/>
      <c r="HAD224" s="21"/>
      <c r="HAE224" s="22"/>
      <c r="HAF224" s="3"/>
      <c r="HAG224" s="5"/>
      <c r="HAH224" s="5"/>
      <c r="HAI224" s="8"/>
      <c r="HAJ224" s="10"/>
      <c r="HAK224" s="68"/>
      <c r="HAL224" s="20"/>
      <c r="HAM224" s="57"/>
      <c r="HAN224" s="21"/>
      <c r="HAO224" s="22"/>
      <c r="HAP224" s="3"/>
      <c r="HAQ224" s="5"/>
      <c r="HAR224" s="5"/>
      <c r="HAS224" s="8"/>
      <c r="HAT224" s="10"/>
      <c r="HAU224" s="68"/>
      <c r="HAV224" s="20"/>
      <c r="HAW224" s="57"/>
      <c r="HAX224" s="21"/>
      <c r="HAY224" s="22"/>
      <c r="HAZ224" s="3"/>
      <c r="HBA224" s="5"/>
      <c r="HBB224" s="5"/>
      <c r="HBC224" s="8"/>
      <c r="HBD224" s="10"/>
      <c r="HBE224" s="68"/>
      <c r="HBF224" s="20"/>
      <c r="HBG224" s="57"/>
      <c r="HBH224" s="21"/>
      <c r="HBI224" s="22"/>
      <c r="HBJ224" s="3"/>
      <c r="HBK224" s="5"/>
      <c r="HBL224" s="5"/>
      <c r="HBM224" s="8"/>
      <c r="HBN224" s="10"/>
      <c r="HBO224" s="68"/>
      <c r="HBP224" s="20"/>
      <c r="HBQ224" s="57"/>
      <c r="HBR224" s="21"/>
      <c r="HBS224" s="22"/>
      <c r="HBT224" s="3"/>
      <c r="HBU224" s="5"/>
      <c r="HBV224" s="5"/>
      <c r="HBW224" s="8"/>
      <c r="HBX224" s="10"/>
      <c r="HBY224" s="68"/>
      <c r="HBZ224" s="20"/>
      <c r="HCA224" s="57"/>
      <c r="HCB224" s="21"/>
      <c r="HCC224" s="22"/>
      <c r="HCD224" s="3"/>
      <c r="HCE224" s="5"/>
      <c r="HCF224" s="5"/>
      <c r="HCG224" s="8"/>
      <c r="HCH224" s="10"/>
      <c r="HCI224" s="68"/>
      <c r="HCJ224" s="20"/>
      <c r="HCK224" s="57"/>
      <c r="HCL224" s="21"/>
      <c r="HCM224" s="22"/>
      <c r="HCN224" s="3"/>
      <c r="HCO224" s="5"/>
      <c r="HCP224" s="5"/>
      <c r="HCQ224" s="8"/>
      <c r="HCR224" s="10"/>
      <c r="HCS224" s="68"/>
      <c r="HCT224" s="20"/>
      <c r="HCU224" s="57"/>
      <c r="HCV224" s="21"/>
      <c r="HCW224" s="22"/>
      <c r="HCX224" s="3"/>
      <c r="HCY224" s="5"/>
      <c r="HCZ224" s="5"/>
      <c r="HDA224" s="8"/>
      <c r="HDB224" s="10"/>
      <c r="HDC224" s="68"/>
      <c r="HDD224" s="20"/>
      <c r="HDE224" s="57"/>
      <c r="HDF224" s="21"/>
      <c r="HDG224" s="22"/>
      <c r="HDH224" s="3"/>
      <c r="HDI224" s="5"/>
      <c r="HDJ224" s="5"/>
      <c r="HDK224" s="8"/>
      <c r="HDL224" s="10"/>
      <c r="HDM224" s="68"/>
      <c r="HDN224" s="20"/>
      <c r="HDO224" s="57"/>
      <c r="HDP224" s="21"/>
      <c r="HDQ224" s="22"/>
      <c r="HDR224" s="3"/>
      <c r="HDS224" s="5"/>
      <c r="HDT224" s="5"/>
      <c r="HDU224" s="8"/>
      <c r="HDV224" s="10"/>
      <c r="HDW224" s="68"/>
      <c r="HDX224" s="20"/>
      <c r="HDY224" s="57"/>
      <c r="HDZ224" s="21"/>
      <c r="HEA224" s="22"/>
      <c r="HEB224" s="3"/>
      <c r="HEC224" s="5"/>
      <c r="HED224" s="5"/>
      <c r="HEE224" s="8"/>
      <c r="HEF224" s="10"/>
      <c r="HEG224" s="68"/>
      <c r="HEH224" s="20"/>
      <c r="HEI224" s="57"/>
      <c r="HEJ224" s="21"/>
      <c r="HEK224" s="22"/>
      <c r="HEL224" s="3"/>
      <c r="HEM224" s="5"/>
      <c r="HEN224" s="5"/>
      <c r="HEO224" s="8"/>
      <c r="HEP224" s="10"/>
      <c r="HEQ224" s="68"/>
      <c r="HER224" s="20"/>
      <c r="HES224" s="57"/>
      <c r="HET224" s="21"/>
      <c r="HEU224" s="22"/>
      <c r="HEV224" s="3"/>
      <c r="HEW224" s="5"/>
      <c r="HEX224" s="5"/>
      <c r="HEY224" s="8"/>
      <c r="HEZ224" s="10"/>
      <c r="HFA224" s="68"/>
      <c r="HFB224" s="20"/>
      <c r="HFC224" s="57"/>
      <c r="HFD224" s="21"/>
      <c r="HFE224" s="22"/>
      <c r="HFF224" s="3"/>
      <c r="HFG224" s="5"/>
      <c r="HFH224" s="5"/>
      <c r="HFI224" s="8"/>
      <c r="HFJ224" s="10"/>
      <c r="HFK224" s="68"/>
      <c r="HFL224" s="20"/>
      <c r="HFM224" s="57"/>
      <c r="HFN224" s="21"/>
      <c r="HFO224" s="22"/>
      <c r="HFP224" s="3"/>
      <c r="HFQ224" s="5"/>
      <c r="HFR224" s="5"/>
      <c r="HFS224" s="8"/>
      <c r="HFT224" s="10"/>
      <c r="HFU224" s="68"/>
      <c r="HFV224" s="20"/>
      <c r="HFW224" s="57"/>
      <c r="HFX224" s="21"/>
      <c r="HFY224" s="22"/>
      <c r="HFZ224" s="3"/>
      <c r="HGA224" s="5"/>
      <c r="HGB224" s="5"/>
      <c r="HGC224" s="8"/>
      <c r="HGD224" s="10"/>
      <c r="HGE224" s="68"/>
      <c r="HGF224" s="20"/>
      <c r="HGG224" s="57"/>
      <c r="HGH224" s="21"/>
      <c r="HGI224" s="22"/>
      <c r="HGJ224" s="3"/>
      <c r="HGK224" s="5"/>
      <c r="HGL224" s="5"/>
      <c r="HGM224" s="8"/>
      <c r="HGN224" s="10"/>
      <c r="HGO224" s="68"/>
      <c r="HGP224" s="20"/>
      <c r="HGQ224" s="57"/>
      <c r="HGR224" s="21"/>
      <c r="HGS224" s="22"/>
      <c r="HGT224" s="3"/>
      <c r="HGU224" s="5"/>
      <c r="HGV224" s="5"/>
      <c r="HGW224" s="8"/>
      <c r="HGX224" s="10"/>
      <c r="HGY224" s="68"/>
      <c r="HGZ224" s="20"/>
      <c r="HHA224" s="57"/>
      <c r="HHB224" s="21"/>
      <c r="HHC224" s="22"/>
      <c r="HHD224" s="3"/>
      <c r="HHE224" s="5"/>
      <c r="HHF224" s="5"/>
      <c r="HHG224" s="8"/>
      <c r="HHH224" s="10"/>
      <c r="HHI224" s="68"/>
      <c r="HHJ224" s="20"/>
      <c r="HHK224" s="57"/>
      <c r="HHL224" s="21"/>
      <c r="HHM224" s="22"/>
      <c r="HHN224" s="3"/>
      <c r="HHO224" s="5"/>
      <c r="HHP224" s="5"/>
      <c r="HHQ224" s="8"/>
      <c r="HHR224" s="10"/>
      <c r="HHS224" s="68"/>
      <c r="HHT224" s="20"/>
      <c r="HHU224" s="57"/>
      <c r="HHV224" s="21"/>
      <c r="HHW224" s="22"/>
      <c r="HHX224" s="3"/>
      <c r="HHY224" s="5"/>
      <c r="HHZ224" s="5"/>
      <c r="HIA224" s="8"/>
      <c r="HIB224" s="10"/>
      <c r="HIC224" s="68"/>
      <c r="HID224" s="20"/>
      <c r="HIE224" s="57"/>
      <c r="HIF224" s="21"/>
      <c r="HIG224" s="22"/>
      <c r="HIH224" s="3"/>
      <c r="HII224" s="5"/>
      <c r="HIJ224" s="5"/>
      <c r="HIK224" s="8"/>
      <c r="HIL224" s="10"/>
      <c r="HIM224" s="68"/>
      <c r="HIN224" s="20"/>
      <c r="HIO224" s="57"/>
      <c r="HIP224" s="21"/>
      <c r="HIQ224" s="22"/>
      <c r="HIR224" s="3"/>
      <c r="HIS224" s="5"/>
      <c r="HIT224" s="5"/>
      <c r="HIU224" s="8"/>
      <c r="HIV224" s="10"/>
      <c r="HIW224" s="68"/>
      <c r="HIX224" s="20"/>
      <c r="HIY224" s="57"/>
      <c r="HIZ224" s="21"/>
      <c r="HJA224" s="22"/>
      <c r="HJB224" s="3"/>
      <c r="HJC224" s="5"/>
      <c r="HJD224" s="5"/>
      <c r="HJE224" s="8"/>
      <c r="HJF224" s="10"/>
      <c r="HJG224" s="68"/>
      <c r="HJH224" s="20"/>
      <c r="HJI224" s="57"/>
      <c r="HJJ224" s="21"/>
      <c r="HJK224" s="22"/>
      <c r="HJL224" s="3"/>
      <c r="HJM224" s="5"/>
      <c r="HJN224" s="5"/>
      <c r="HJO224" s="8"/>
      <c r="HJP224" s="10"/>
      <c r="HJQ224" s="68"/>
      <c r="HJR224" s="20"/>
      <c r="HJS224" s="57"/>
      <c r="HJT224" s="21"/>
      <c r="HJU224" s="22"/>
      <c r="HJV224" s="3"/>
      <c r="HJW224" s="5"/>
      <c r="HJX224" s="5"/>
      <c r="HJY224" s="8"/>
      <c r="HJZ224" s="10"/>
      <c r="HKA224" s="68"/>
      <c r="HKB224" s="20"/>
      <c r="HKC224" s="57"/>
      <c r="HKD224" s="21"/>
      <c r="HKE224" s="22"/>
      <c r="HKF224" s="3"/>
      <c r="HKG224" s="5"/>
      <c r="HKH224" s="5"/>
      <c r="HKI224" s="8"/>
      <c r="HKJ224" s="10"/>
      <c r="HKK224" s="68"/>
      <c r="HKL224" s="20"/>
      <c r="HKM224" s="57"/>
      <c r="HKN224" s="21"/>
      <c r="HKO224" s="22"/>
      <c r="HKP224" s="3"/>
      <c r="HKQ224" s="5"/>
      <c r="HKR224" s="5"/>
      <c r="HKS224" s="8"/>
      <c r="HKT224" s="10"/>
      <c r="HKU224" s="68"/>
      <c r="HKV224" s="20"/>
      <c r="HKW224" s="57"/>
      <c r="HKX224" s="21"/>
      <c r="HKY224" s="22"/>
      <c r="HKZ224" s="3"/>
      <c r="HLA224" s="5"/>
      <c r="HLB224" s="5"/>
      <c r="HLC224" s="8"/>
      <c r="HLD224" s="10"/>
      <c r="HLE224" s="68"/>
      <c r="HLF224" s="20"/>
      <c r="HLG224" s="57"/>
      <c r="HLH224" s="21"/>
      <c r="HLI224" s="22"/>
      <c r="HLJ224" s="3"/>
      <c r="HLK224" s="5"/>
      <c r="HLL224" s="5"/>
      <c r="HLM224" s="8"/>
      <c r="HLN224" s="10"/>
      <c r="HLO224" s="68"/>
      <c r="HLP224" s="20"/>
      <c r="HLQ224" s="57"/>
      <c r="HLR224" s="21"/>
      <c r="HLS224" s="22"/>
      <c r="HLT224" s="3"/>
      <c r="HLU224" s="5"/>
      <c r="HLV224" s="5"/>
      <c r="HLW224" s="8"/>
      <c r="HLX224" s="10"/>
      <c r="HLY224" s="68"/>
      <c r="HLZ224" s="20"/>
      <c r="HMA224" s="57"/>
      <c r="HMB224" s="21"/>
      <c r="HMC224" s="22"/>
      <c r="HMD224" s="3"/>
      <c r="HME224" s="5"/>
      <c r="HMF224" s="5"/>
      <c r="HMG224" s="8"/>
      <c r="HMH224" s="10"/>
      <c r="HMI224" s="68"/>
      <c r="HMJ224" s="20"/>
      <c r="HMK224" s="57"/>
      <c r="HML224" s="21"/>
      <c r="HMM224" s="22"/>
      <c r="HMN224" s="3"/>
      <c r="HMO224" s="5"/>
      <c r="HMP224" s="5"/>
      <c r="HMQ224" s="8"/>
      <c r="HMR224" s="10"/>
      <c r="HMS224" s="68"/>
      <c r="HMT224" s="20"/>
      <c r="HMU224" s="57"/>
      <c r="HMV224" s="21"/>
      <c r="HMW224" s="22"/>
      <c r="HMX224" s="3"/>
      <c r="HMY224" s="5"/>
      <c r="HMZ224" s="5"/>
      <c r="HNA224" s="8"/>
      <c r="HNB224" s="10"/>
      <c r="HNC224" s="68"/>
      <c r="HND224" s="20"/>
      <c r="HNE224" s="57"/>
      <c r="HNF224" s="21"/>
      <c r="HNG224" s="22"/>
      <c r="HNH224" s="3"/>
      <c r="HNI224" s="5"/>
      <c r="HNJ224" s="5"/>
      <c r="HNK224" s="8"/>
      <c r="HNL224" s="10"/>
      <c r="HNM224" s="68"/>
      <c r="HNN224" s="20"/>
      <c r="HNO224" s="57"/>
      <c r="HNP224" s="21"/>
      <c r="HNQ224" s="22"/>
      <c r="HNR224" s="3"/>
      <c r="HNS224" s="5"/>
      <c r="HNT224" s="5"/>
      <c r="HNU224" s="8"/>
      <c r="HNV224" s="10"/>
      <c r="HNW224" s="68"/>
      <c r="HNX224" s="20"/>
      <c r="HNY224" s="57"/>
      <c r="HNZ224" s="21"/>
      <c r="HOA224" s="22"/>
      <c r="HOB224" s="3"/>
      <c r="HOC224" s="5"/>
      <c r="HOD224" s="5"/>
      <c r="HOE224" s="8"/>
      <c r="HOF224" s="10"/>
      <c r="HOG224" s="68"/>
      <c r="HOH224" s="20"/>
      <c r="HOI224" s="57"/>
      <c r="HOJ224" s="21"/>
      <c r="HOK224" s="22"/>
      <c r="HOL224" s="3"/>
      <c r="HOM224" s="5"/>
      <c r="HON224" s="5"/>
      <c r="HOO224" s="8"/>
      <c r="HOP224" s="10"/>
      <c r="HOQ224" s="68"/>
      <c r="HOR224" s="20"/>
      <c r="HOS224" s="57"/>
      <c r="HOT224" s="21"/>
      <c r="HOU224" s="22"/>
      <c r="HOV224" s="3"/>
      <c r="HOW224" s="5"/>
      <c r="HOX224" s="5"/>
      <c r="HOY224" s="8"/>
      <c r="HOZ224" s="10"/>
      <c r="HPA224" s="68"/>
      <c r="HPB224" s="20"/>
      <c r="HPC224" s="57"/>
      <c r="HPD224" s="21"/>
      <c r="HPE224" s="22"/>
      <c r="HPF224" s="3"/>
      <c r="HPG224" s="5"/>
      <c r="HPH224" s="5"/>
      <c r="HPI224" s="8"/>
      <c r="HPJ224" s="10"/>
      <c r="HPK224" s="68"/>
      <c r="HPL224" s="20"/>
      <c r="HPM224" s="57"/>
      <c r="HPN224" s="21"/>
      <c r="HPO224" s="22"/>
      <c r="HPP224" s="3"/>
      <c r="HPQ224" s="5"/>
      <c r="HPR224" s="5"/>
      <c r="HPS224" s="8"/>
      <c r="HPT224" s="10"/>
      <c r="HPU224" s="68"/>
      <c r="HPV224" s="20"/>
      <c r="HPW224" s="57"/>
      <c r="HPX224" s="21"/>
      <c r="HPY224" s="22"/>
      <c r="HPZ224" s="3"/>
      <c r="HQA224" s="5"/>
      <c r="HQB224" s="5"/>
      <c r="HQC224" s="8"/>
      <c r="HQD224" s="10"/>
      <c r="HQE224" s="68"/>
      <c r="HQF224" s="20"/>
      <c r="HQG224" s="57"/>
      <c r="HQH224" s="21"/>
      <c r="HQI224" s="22"/>
      <c r="HQJ224" s="3"/>
      <c r="HQK224" s="5"/>
      <c r="HQL224" s="5"/>
      <c r="HQM224" s="8"/>
      <c r="HQN224" s="10"/>
      <c r="HQO224" s="68"/>
      <c r="HQP224" s="20"/>
      <c r="HQQ224" s="57"/>
      <c r="HQR224" s="21"/>
      <c r="HQS224" s="22"/>
      <c r="HQT224" s="3"/>
      <c r="HQU224" s="5"/>
      <c r="HQV224" s="5"/>
      <c r="HQW224" s="8"/>
      <c r="HQX224" s="10"/>
      <c r="HQY224" s="68"/>
      <c r="HQZ224" s="20"/>
      <c r="HRA224" s="57"/>
      <c r="HRB224" s="21"/>
      <c r="HRC224" s="22"/>
      <c r="HRD224" s="3"/>
      <c r="HRE224" s="5"/>
      <c r="HRF224" s="5"/>
      <c r="HRG224" s="8"/>
      <c r="HRH224" s="10"/>
      <c r="HRI224" s="68"/>
      <c r="HRJ224" s="20"/>
      <c r="HRK224" s="57"/>
      <c r="HRL224" s="21"/>
      <c r="HRM224" s="22"/>
      <c r="HRN224" s="3"/>
      <c r="HRO224" s="5"/>
      <c r="HRP224" s="5"/>
      <c r="HRQ224" s="8"/>
      <c r="HRR224" s="10"/>
      <c r="HRS224" s="68"/>
      <c r="HRT224" s="20"/>
      <c r="HRU224" s="57"/>
      <c r="HRV224" s="21"/>
      <c r="HRW224" s="22"/>
      <c r="HRX224" s="3"/>
      <c r="HRY224" s="5"/>
      <c r="HRZ224" s="5"/>
      <c r="HSA224" s="8"/>
      <c r="HSB224" s="10"/>
      <c r="HSC224" s="68"/>
      <c r="HSD224" s="20"/>
      <c r="HSE224" s="57"/>
      <c r="HSF224" s="21"/>
      <c r="HSG224" s="22"/>
      <c r="HSH224" s="3"/>
      <c r="HSI224" s="5"/>
      <c r="HSJ224" s="5"/>
      <c r="HSK224" s="8"/>
      <c r="HSL224" s="10"/>
      <c r="HSM224" s="68"/>
      <c r="HSN224" s="20"/>
      <c r="HSO224" s="57"/>
      <c r="HSP224" s="21"/>
      <c r="HSQ224" s="22"/>
      <c r="HSR224" s="3"/>
      <c r="HSS224" s="5"/>
      <c r="HST224" s="5"/>
      <c r="HSU224" s="8"/>
      <c r="HSV224" s="10"/>
      <c r="HSW224" s="68"/>
      <c r="HSX224" s="20"/>
      <c r="HSY224" s="57"/>
      <c r="HSZ224" s="21"/>
      <c r="HTA224" s="22"/>
      <c r="HTB224" s="3"/>
      <c r="HTC224" s="5"/>
      <c r="HTD224" s="5"/>
      <c r="HTE224" s="8"/>
      <c r="HTF224" s="10"/>
      <c r="HTG224" s="68"/>
      <c r="HTH224" s="20"/>
      <c r="HTI224" s="57"/>
      <c r="HTJ224" s="21"/>
      <c r="HTK224" s="22"/>
      <c r="HTL224" s="3"/>
      <c r="HTM224" s="5"/>
      <c r="HTN224" s="5"/>
      <c r="HTO224" s="8"/>
      <c r="HTP224" s="10"/>
      <c r="HTQ224" s="68"/>
      <c r="HTR224" s="20"/>
      <c r="HTS224" s="57"/>
      <c r="HTT224" s="21"/>
      <c r="HTU224" s="22"/>
      <c r="HTV224" s="3"/>
      <c r="HTW224" s="5"/>
      <c r="HTX224" s="5"/>
      <c r="HTY224" s="8"/>
      <c r="HTZ224" s="10"/>
      <c r="HUA224" s="68"/>
      <c r="HUB224" s="20"/>
      <c r="HUC224" s="57"/>
      <c r="HUD224" s="21"/>
      <c r="HUE224" s="22"/>
      <c r="HUF224" s="3"/>
      <c r="HUG224" s="5"/>
      <c r="HUH224" s="5"/>
      <c r="HUI224" s="8"/>
      <c r="HUJ224" s="10"/>
      <c r="HUK224" s="68"/>
      <c r="HUL224" s="20"/>
      <c r="HUM224" s="57"/>
      <c r="HUN224" s="21"/>
      <c r="HUO224" s="22"/>
      <c r="HUP224" s="3"/>
      <c r="HUQ224" s="5"/>
      <c r="HUR224" s="5"/>
      <c r="HUS224" s="8"/>
      <c r="HUT224" s="10"/>
      <c r="HUU224" s="68"/>
      <c r="HUV224" s="20"/>
      <c r="HUW224" s="57"/>
      <c r="HUX224" s="21"/>
      <c r="HUY224" s="22"/>
      <c r="HUZ224" s="3"/>
      <c r="HVA224" s="5"/>
      <c r="HVB224" s="5"/>
      <c r="HVC224" s="8"/>
      <c r="HVD224" s="10"/>
      <c r="HVE224" s="68"/>
      <c r="HVF224" s="20"/>
      <c r="HVG224" s="57"/>
      <c r="HVH224" s="21"/>
      <c r="HVI224" s="22"/>
      <c r="HVJ224" s="3"/>
      <c r="HVK224" s="5"/>
      <c r="HVL224" s="5"/>
      <c r="HVM224" s="8"/>
      <c r="HVN224" s="10"/>
      <c r="HVO224" s="68"/>
      <c r="HVP224" s="20"/>
      <c r="HVQ224" s="57"/>
      <c r="HVR224" s="21"/>
      <c r="HVS224" s="22"/>
      <c r="HVT224" s="3"/>
      <c r="HVU224" s="5"/>
      <c r="HVV224" s="5"/>
      <c r="HVW224" s="8"/>
      <c r="HVX224" s="10"/>
      <c r="HVY224" s="68"/>
      <c r="HVZ224" s="20"/>
      <c r="HWA224" s="57"/>
      <c r="HWB224" s="21"/>
      <c r="HWC224" s="22"/>
      <c r="HWD224" s="3"/>
      <c r="HWE224" s="5"/>
      <c r="HWF224" s="5"/>
      <c r="HWG224" s="8"/>
      <c r="HWH224" s="10"/>
      <c r="HWI224" s="68"/>
      <c r="HWJ224" s="20"/>
      <c r="HWK224" s="57"/>
      <c r="HWL224" s="21"/>
      <c r="HWM224" s="22"/>
      <c r="HWN224" s="3"/>
      <c r="HWO224" s="5"/>
      <c r="HWP224" s="5"/>
      <c r="HWQ224" s="8"/>
      <c r="HWR224" s="10"/>
      <c r="HWS224" s="68"/>
      <c r="HWT224" s="20"/>
      <c r="HWU224" s="57"/>
      <c r="HWV224" s="21"/>
      <c r="HWW224" s="22"/>
      <c r="HWX224" s="3"/>
      <c r="HWY224" s="5"/>
      <c r="HWZ224" s="5"/>
      <c r="HXA224" s="8"/>
      <c r="HXB224" s="10"/>
      <c r="HXC224" s="68"/>
      <c r="HXD224" s="20"/>
      <c r="HXE224" s="57"/>
      <c r="HXF224" s="21"/>
      <c r="HXG224" s="22"/>
      <c r="HXH224" s="3"/>
      <c r="HXI224" s="5"/>
      <c r="HXJ224" s="5"/>
      <c r="HXK224" s="8"/>
      <c r="HXL224" s="10"/>
      <c r="HXM224" s="68"/>
      <c r="HXN224" s="20"/>
      <c r="HXO224" s="57"/>
      <c r="HXP224" s="21"/>
      <c r="HXQ224" s="22"/>
      <c r="HXR224" s="3"/>
      <c r="HXS224" s="5"/>
      <c r="HXT224" s="5"/>
      <c r="HXU224" s="8"/>
      <c r="HXV224" s="10"/>
      <c r="HXW224" s="68"/>
      <c r="HXX224" s="20"/>
      <c r="HXY224" s="57"/>
      <c r="HXZ224" s="21"/>
      <c r="HYA224" s="22"/>
      <c r="HYB224" s="3"/>
      <c r="HYC224" s="5"/>
      <c r="HYD224" s="5"/>
      <c r="HYE224" s="8"/>
      <c r="HYF224" s="10"/>
      <c r="HYG224" s="68"/>
      <c r="HYH224" s="20"/>
      <c r="HYI224" s="57"/>
      <c r="HYJ224" s="21"/>
      <c r="HYK224" s="22"/>
      <c r="HYL224" s="3"/>
      <c r="HYM224" s="5"/>
      <c r="HYN224" s="5"/>
      <c r="HYO224" s="8"/>
      <c r="HYP224" s="10"/>
      <c r="HYQ224" s="68"/>
      <c r="HYR224" s="20"/>
      <c r="HYS224" s="57"/>
      <c r="HYT224" s="21"/>
      <c r="HYU224" s="22"/>
      <c r="HYV224" s="3"/>
      <c r="HYW224" s="5"/>
      <c r="HYX224" s="5"/>
      <c r="HYY224" s="8"/>
      <c r="HYZ224" s="10"/>
      <c r="HZA224" s="68"/>
      <c r="HZB224" s="20"/>
      <c r="HZC224" s="57"/>
      <c r="HZD224" s="21"/>
      <c r="HZE224" s="22"/>
      <c r="HZF224" s="3"/>
      <c r="HZG224" s="5"/>
      <c r="HZH224" s="5"/>
      <c r="HZI224" s="8"/>
      <c r="HZJ224" s="10"/>
      <c r="HZK224" s="68"/>
      <c r="HZL224" s="20"/>
      <c r="HZM224" s="57"/>
      <c r="HZN224" s="21"/>
      <c r="HZO224" s="22"/>
      <c r="HZP224" s="3"/>
      <c r="HZQ224" s="5"/>
      <c r="HZR224" s="5"/>
      <c r="HZS224" s="8"/>
      <c r="HZT224" s="10"/>
      <c r="HZU224" s="68"/>
      <c r="HZV224" s="20"/>
      <c r="HZW224" s="57"/>
      <c r="HZX224" s="21"/>
      <c r="HZY224" s="22"/>
      <c r="HZZ224" s="3"/>
      <c r="IAA224" s="5"/>
      <c r="IAB224" s="5"/>
      <c r="IAC224" s="8"/>
      <c r="IAD224" s="10"/>
      <c r="IAE224" s="68"/>
      <c r="IAF224" s="20"/>
      <c r="IAG224" s="57"/>
      <c r="IAH224" s="21"/>
      <c r="IAI224" s="22"/>
      <c r="IAJ224" s="3"/>
      <c r="IAK224" s="5"/>
      <c r="IAL224" s="5"/>
      <c r="IAM224" s="8"/>
      <c r="IAN224" s="10"/>
      <c r="IAO224" s="68"/>
      <c r="IAP224" s="20"/>
      <c r="IAQ224" s="57"/>
      <c r="IAR224" s="21"/>
      <c r="IAS224" s="22"/>
      <c r="IAT224" s="3"/>
      <c r="IAU224" s="5"/>
      <c r="IAV224" s="5"/>
      <c r="IAW224" s="8"/>
      <c r="IAX224" s="10"/>
      <c r="IAY224" s="68"/>
      <c r="IAZ224" s="20"/>
      <c r="IBA224" s="57"/>
      <c r="IBB224" s="21"/>
      <c r="IBC224" s="22"/>
      <c r="IBD224" s="3"/>
      <c r="IBE224" s="5"/>
      <c r="IBF224" s="5"/>
      <c r="IBG224" s="8"/>
      <c r="IBH224" s="10"/>
      <c r="IBI224" s="68"/>
      <c r="IBJ224" s="20"/>
      <c r="IBK224" s="57"/>
      <c r="IBL224" s="21"/>
      <c r="IBM224" s="22"/>
      <c r="IBN224" s="3"/>
      <c r="IBO224" s="5"/>
      <c r="IBP224" s="5"/>
      <c r="IBQ224" s="8"/>
      <c r="IBR224" s="10"/>
      <c r="IBS224" s="68"/>
      <c r="IBT224" s="20"/>
      <c r="IBU224" s="57"/>
      <c r="IBV224" s="21"/>
      <c r="IBW224" s="22"/>
      <c r="IBX224" s="3"/>
      <c r="IBY224" s="5"/>
      <c r="IBZ224" s="5"/>
      <c r="ICA224" s="8"/>
      <c r="ICB224" s="10"/>
      <c r="ICC224" s="68"/>
      <c r="ICD224" s="20"/>
      <c r="ICE224" s="57"/>
      <c r="ICF224" s="21"/>
      <c r="ICG224" s="22"/>
      <c r="ICH224" s="3"/>
      <c r="ICI224" s="5"/>
      <c r="ICJ224" s="5"/>
      <c r="ICK224" s="8"/>
      <c r="ICL224" s="10"/>
      <c r="ICM224" s="68"/>
      <c r="ICN224" s="20"/>
      <c r="ICO224" s="57"/>
      <c r="ICP224" s="21"/>
      <c r="ICQ224" s="22"/>
      <c r="ICR224" s="3"/>
      <c r="ICS224" s="5"/>
      <c r="ICT224" s="5"/>
      <c r="ICU224" s="8"/>
      <c r="ICV224" s="10"/>
      <c r="ICW224" s="68"/>
      <c r="ICX224" s="20"/>
      <c r="ICY224" s="57"/>
      <c r="ICZ224" s="21"/>
      <c r="IDA224" s="22"/>
      <c r="IDB224" s="3"/>
      <c r="IDC224" s="5"/>
      <c r="IDD224" s="5"/>
      <c r="IDE224" s="8"/>
      <c r="IDF224" s="10"/>
      <c r="IDG224" s="68"/>
      <c r="IDH224" s="20"/>
      <c r="IDI224" s="57"/>
      <c r="IDJ224" s="21"/>
      <c r="IDK224" s="22"/>
      <c r="IDL224" s="3"/>
      <c r="IDM224" s="5"/>
      <c r="IDN224" s="5"/>
      <c r="IDO224" s="8"/>
      <c r="IDP224" s="10"/>
      <c r="IDQ224" s="68"/>
      <c r="IDR224" s="20"/>
      <c r="IDS224" s="57"/>
      <c r="IDT224" s="21"/>
      <c r="IDU224" s="22"/>
      <c r="IDV224" s="3"/>
      <c r="IDW224" s="5"/>
      <c r="IDX224" s="5"/>
      <c r="IDY224" s="8"/>
      <c r="IDZ224" s="10"/>
      <c r="IEA224" s="68"/>
      <c r="IEB224" s="20"/>
      <c r="IEC224" s="57"/>
      <c r="IED224" s="21"/>
      <c r="IEE224" s="22"/>
      <c r="IEF224" s="3"/>
      <c r="IEG224" s="5"/>
      <c r="IEH224" s="5"/>
      <c r="IEI224" s="8"/>
      <c r="IEJ224" s="10"/>
      <c r="IEK224" s="68"/>
      <c r="IEL224" s="20"/>
      <c r="IEM224" s="57"/>
      <c r="IEN224" s="21"/>
      <c r="IEO224" s="22"/>
      <c r="IEP224" s="3"/>
      <c r="IEQ224" s="5"/>
      <c r="IER224" s="5"/>
      <c r="IES224" s="8"/>
      <c r="IET224" s="10"/>
      <c r="IEU224" s="68"/>
      <c r="IEV224" s="20"/>
      <c r="IEW224" s="57"/>
      <c r="IEX224" s="21"/>
      <c r="IEY224" s="22"/>
      <c r="IEZ224" s="3"/>
      <c r="IFA224" s="5"/>
      <c r="IFB224" s="5"/>
      <c r="IFC224" s="8"/>
      <c r="IFD224" s="10"/>
      <c r="IFE224" s="68"/>
      <c r="IFF224" s="20"/>
      <c r="IFG224" s="57"/>
      <c r="IFH224" s="21"/>
      <c r="IFI224" s="22"/>
      <c r="IFJ224" s="3"/>
      <c r="IFK224" s="5"/>
      <c r="IFL224" s="5"/>
      <c r="IFM224" s="8"/>
      <c r="IFN224" s="10"/>
      <c r="IFO224" s="68"/>
      <c r="IFP224" s="20"/>
      <c r="IFQ224" s="57"/>
      <c r="IFR224" s="21"/>
      <c r="IFS224" s="22"/>
      <c r="IFT224" s="3"/>
      <c r="IFU224" s="5"/>
      <c r="IFV224" s="5"/>
      <c r="IFW224" s="8"/>
      <c r="IFX224" s="10"/>
      <c r="IFY224" s="68"/>
      <c r="IFZ224" s="20"/>
      <c r="IGA224" s="57"/>
      <c r="IGB224" s="21"/>
      <c r="IGC224" s="22"/>
      <c r="IGD224" s="3"/>
      <c r="IGE224" s="5"/>
      <c r="IGF224" s="5"/>
      <c r="IGG224" s="8"/>
      <c r="IGH224" s="10"/>
      <c r="IGI224" s="68"/>
      <c r="IGJ224" s="20"/>
      <c r="IGK224" s="57"/>
      <c r="IGL224" s="21"/>
      <c r="IGM224" s="22"/>
      <c r="IGN224" s="3"/>
      <c r="IGO224" s="5"/>
      <c r="IGP224" s="5"/>
      <c r="IGQ224" s="8"/>
      <c r="IGR224" s="10"/>
      <c r="IGS224" s="68"/>
      <c r="IGT224" s="20"/>
      <c r="IGU224" s="57"/>
      <c r="IGV224" s="21"/>
      <c r="IGW224" s="22"/>
      <c r="IGX224" s="3"/>
      <c r="IGY224" s="5"/>
      <c r="IGZ224" s="5"/>
      <c r="IHA224" s="8"/>
      <c r="IHB224" s="10"/>
      <c r="IHC224" s="68"/>
      <c r="IHD224" s="20"/>
      <c r="IHE224" s="57"/>
      <c r="IHF224" s="21"/>
      <c r="IHG224" s="22"/>
      <c r="IHH224" s="3"/>
      <c r="IHI224" s="5"/>
      <c r="IHJ224" s="5"/>
      <c r="IHK224" s="8"/>
      <c r="IHL224" s="10"/>
      <c r="IHM224" s="68"/>
      <c r="IHN224" s="20"/>
      <c r="IHO224" s="57"/>
      <c r="IHP224" s="21"/>
      <c r="IHQ224" s="22"/>
      <c r="IHR224" s="3"/>
      <c r="IHS224" s="5"/>
      <c r="IHT224" s="5"/>
      <c r="IHU224" s="8"/>
      <c r="IHV224" s="10"/>
      <c r="IHW224" s="68"/>
      <c r="IHX224" s="20"/>
      <c r="IHY224" s="57"/>
      <c r="IHZ224" s="21"/>
      <c r="IIA224" s="22"/>
      <c r="IIB224" s="3"/>
      <c r="IIC224" s="5"/>
      <c r="IID224" s="5"/>
      <c r="IIE224" s="8"/>
      <c r="IIF224" s="10"/>
      <c r="IIG224" s="68"/>
      <c r="IIH224" s="20"/>
      <c r="III224" s="57"/>
      <c r="IIJ224" s="21"/>
      <c r="IIK224" s="22"/>
      <c r="IIL224" s="3"/>
      <c r="IIM224" s="5"/>
      <c r="IIN224" s="5"/>
      <c r="IIO224" s="8"/>
      <c r="IIP224" s="10"/>
      <c r="IIQ224" s="68"/>
      <c r="IIR224" s="20"/>
      <c r="IIS224" s="57"/>
      <c r="IIT224" s="21"/>
      <c r="IIU224" s="22"/>
      <c r="IIV224" s="3"/>
      <c r="IIW224" s="5"/>
      <c r="IIX224" s="5"/>
      <c r="IIY224" s="8"/>
      <c r="IIZ224" s="10"/>
      <c r="IJA224" s="68"/>
      <c r="IJB224" s="20"/>
      <c r="IJC224" s="57"/>
      <c r="IJD224" s="21"/>
      <c r="IJE224" s="22"/>
      <c r="IJF224" s="3"/>
      <c r="IJG224" s="5"/>
      <c r="IJH224" s="5"/>
      <c r="IJI224" s="8"/>
      <c r="IJJ224" s="10"/>
      <c r="IJK224" s="68"/>
      <c r="IJL224" s="20"/>
      <c r="IJM224" s="57"/>
      <c r="IJN224" s="21"/>
      <c r="IJO224" s="22"/>
      <c r="IJP224" s="3"/>
      <c r="IJQ224" s="5"/>
      <c r="IJR224" s="5"/>
      <c r="IJS224" s="8"/>
      <c r="IJT224" s="10"/>
      <c r="IJU224" s="68"/>
      <c r="IJV224" s="20"/>
      <c r="IJW224" s="57"/>
      <c r="IJX224" s="21"/>
      <c r="IJY224" s="22"/>
      <c r="IJZ224" s="3"/>
      <c r="IKA224" s="5"/>
      <c r="IKB224" s="5"/>
      <c r="IKC224" s="8"/>
      <c r="IKD224" s="10"/>
      <c r="IKE224" s="68"/>
      <c r="IKF224" s="20"/>
      <c r="IKG224" s="57"/>
      <c r="IKH224" s="21"/>
      <c r="IKI224" s="22"/>
      <c r="IKJ224" s="3"/>
      <c r="IKK224" s="5"/>
      <c r="IKL224" s="5"/>
      <c r="IKM224" s="8"/>
      <c r="IKN224" s="10"/>
      <c r="IKO224" s="68"/>
      <c r="IKP224" s="20"/>
      <c r="IKQ224" s="57"/>
      <c r="IKR224" s="21"/>
      <c r="IKS224" s="22"/>
      <c r="IKT224" s="3"/>
      <c r="IKU224" s="5"/>
      <c r="IKV224" s="5"/>
      <c r="IKW224" s="8"/>
      <c r="IKX224" s="10"/>
      <c r="IKY224" s="68"/>
      <c r="IKZ224" s="20"/>
      <c r="ILA224" s="57"/>
      <c r="ILB224" s="21"/>
      <c r="ILC224" s="22"/>
      <c r="ILD224" s="3"/>
      <c r="ILE224" s="5"/>
      <c r="ILF224" s="5"/>
      <c r="ILG224" s="8"/>
      <c r="ILH224" s="10"/>
      <c r="ILI224" s="68"/>
      <c r="ILJ224" s="20"/>
      <c r="ILK224" s="57"/>
      <c r="ILL224" s="21"/>
      <c r="ILM224" s="22"/>
      <c r="ILN224" s="3"/>
      <c r="ILO224" s="5"/>
      <c r="ILP224" s="5"/>
      <c r="ILQ224" s="8"/>
      <c r="ILR224" s="10"/>
      <c r="ILS224" s="68"/>
      <c r="ILT224" s="20"/>
      <c r="ILU224" s="57"/>
      <c r="ILV224" s="21"/>
      <c r="ILW224" s="22"/>
      <c r="ILX224" s="3"/>
      <c r="ILY224" s="5"/>
      <c r="ILZ224" s="5"/>
      <c r="IMA224" s="8"/>
      <c r="IMB224" s="10"/>
      <c r="IMC224" s="68"/>
      <c r="IMD224" s="20"/>
      <c r="IME224" s="57"/>
      <c r="IMF224" s="21"/>
      <c r="IMG224" s="22"/>
      <c r="IMH224" s="3"/>
      <c r="IMI224" s="5"/>
      <c r="IMJ224" s="5"/>
      <c r="IMK224" s="8"/>
      <c r="IML224" s="10"/>
      <c r="IMM224" s="68"/>
      <c r="IMN224" s="20"/>
      <c r="IMO224" s="57"/>
      <c r="IMP224" s="21"/>
      <c r="IMQ224" s="22"/>
      <c r="IMR224" s="3"/>
      <c r="IMS224" s="5"/>
      <c r="IMT224" s="5"/>
      <c r="IMU224" s="8"/>
      <c r="IMV224" s="10"/>
      <c r="IMW224" s="68"/>
      <c r="IMX224" s="20"/>
      <c r="IMY224" s="57"/>
      <c r="IMZ224" s="21"/>
      <c r="INA224" s="22"/>
      <c r="INB224" s="3"/>
      <c r="INC224" s="5"/>
      <c r="IND224" s="5"/>
      <c r="INE224" s="8"/>
      <c r="INF224" s="10"/>
      <c r="ING224" s="68"/>
      <c r="INH224" s="20"/>
      <c r="INI224" s="57"/>
      <c r="INJ224" s="21"/>
      <c r="INK224" s="22"/>
      <c r="INL224" s="3"/>
      <c r="INM224" s="5"/>
      <c r="INN224" s="5"/>
      <c r="INO224" s="8"/>
      <c r="INP224" s="10"/>
      <c r="INQ224" s="68"/>
      <c r="INR224" s="20"/>
      <c r="INS224" s="57"/>
      <c r="INT224" s="21"/>
      <c r="INU224" s="22"/>
      <c r="INV224" s="3"/>
      <c r="INW224" s="5"/>
      <c r="INX224" s="5"/>
      <c r="INY224" s="8"/>
      <c r="INZ224" s="10"/>
      <c r="IOA224" s="68"/>
      <c r="IOB224" s="20"/>
      <c r="IOC224" s="57"/>
      <c r="IOD224" s="21"/>
      <c r="IOE224" s="22"/>
      <c r="IOF224" s="3"/>
      <c r="IOG224" s="5"/>
      <c r="IOH224" s="5"/>
      <c r="IOI224" s="8"/>
      <c r="IOJ224" s="10"/>
      <c r="IOK224" s="68"/>
      <c r="IOL224" s="20"/>
      <c r="IOM224" s="57"/>
      <c r="ION224" s="21"/>
      <c r="IOO224" s="22"/>
      <c r="IOP224" s="3"/>
      <c r="IOQ224" s="5"/>
      <c r="IOR224" s="5"/>
      <c r="IOS224" s="8"/>
      <c r="IOT224" s="10"/>
      <c r="IOU224" s="68"/>
      <c r="IOV224" s="20"/>
      <c r="IOW224" s="57"/>
      <c r="IOX224" s="21"/>
      <c r="IOY224" s="22"/>
      <c r="IOZ224" s="3"/>
      <c r="IPA224" s="5"/>
      <c r="IPB224" s="5"/>
      <c r="IPC224" s="8"/>
      <c r="IPD224" s="10"/>
      <c r="IPE224" s="68"/>
      <c r="IPF224" s="20"/>
      <c r="IPG224" s="57"/>
      <c r="IPH224" s="21"/>
      <c r="IPI224" s="22"/>
      <c r="IPJ224" s="3"/>
      <c r="IPK224" s="5"/>
      <c r="IPL224" s="5"/>
      <c r="IPM224" s="8"/>
      <c r="IPN224" s="10"/>
      <c r="IPO224" s="68"/>
      <c r="IPP224" s="20"/>
      <c r="IPQ224" s="57"/>
      <c r="IPR224" s="21"/>
      <c r="IPS224" s="22"/>
      <c r="IPT224" s="3"/>
      <c r="IPU224" s="5"/>
      <c r="IPV224" s="5"/>
      <c r="IPW224" s="8"/>
      <c r="IPX224" s="10"/>
      <c r="IPY224" s="68"/>
      <c r="IPZ224" s="20"/>
      <c r="IQA224" s="57"/>
      <c r="IQB224" s="21"/>
      <c r="IQC224" s="22"/>
      <c r="IQD224" s="3"/>
      <c r="IQE224" s="5"/>
      <c r="IQF224" s="5"/>
      <c r="IQG224" s="8"/>
      <c r="IQH224" s="10"/>
      <c r="IQI224" s="68"/>
      <c r="IQJ224" s="20"/>
      <c r="IQK224" s="57"/>
      <c r="IQL224" s="21"/>
      <c r="IQM224" s="22"/>
      <c r="IQN224" s="3"/>
      <c r="IQO224" s="5"/>
      <c r="IQP224" s="5"/>
      <c r="IQQ224" s="8"/>
      <c r="IQR224" s="10"/>
      <c r="IQS224" s="68"/>
      <c r="IQT224" s="20"/>
      <c r="IQU224" s="57"/>
      <c r="IQV224" s="21"/>
      <c r="IQW224" s="22"/>
      <c r="IQX224" s="3"/>
      <c r="IQY224" s="5"/>
      <c r="IQZ224" s="5"/>
      <c r="IRA224" s="8"/>
      <c r="IRB224" s="10"/>
      <c r="IRC224" s="68"/>
      <c r="IRD224" s="20"/>
      <c r="IRE224" s="57"/>
      <c r="IRF224" s="21"/>
      <c r="IRG224" s="22"/>
      <c r="IRH224" s="3"/>
      <c r="IRI224" s="5"/>
      <c r="IRJ224" s="5"/>
      <c r="IRK224" s="8"/>
      <c r="IRL224" s="10"/>
      <c r="IRM224" s="68"/>
      <c r="IRN224" s="20"/>
      <c r="IRO224" s="57"/>
      <c r="IRP224" s="21"/>
      <c r="IRQ224" s="22"/>
      <c r="IRR224" s="3"/>
      <c r="IRS224" s="5"/>
      <c r="IRT224" s="5"/>
      <c r="IRU224" s="8"/>
      <c r="IRV224" s="10"/>
      <c r="IRW224" s="68"/>
      <c r="IRX224" s="20"/>
      <c r="IRY224" s="57"/>
      <c r="IRZ224" s="21"/>
      <c r="ISA224" s="22"/>
      <c r="ISB224" s="3"/>
      <c r="ISC224" s="5"/>
      <c r="ISD224" s="5"/>
      <c r="ISE224" s="8"/>
      <c r="ISF224" s="10"/>
      <c r="ISG224" s="68"/>
      <c r="ISH224" s="20"/>
      <c r="ISI224" s="57"/>
      <c r="ISJ224" s="21"/>
      <c r="ISK224" s="22"/>
      <c r="ISL224" s="3"/>
      <c r="ISM224" s="5"/>
      <c r="ISN224" s="5"/>
      <c r="ISO224" s="8"/>
      <c r="ISP224" s="10"/>
      <c r="ISQ224" s="68"/>
      <c r="ISR224" s="20"/>
      <c r="ISS224" s="57"/>
      <c r="IST224" s="21"/>
      <c r="ISU224" s="22"/>
      <c r="ISV224" s="3"/>
      <c r="ISW224" s="5"/>
      <c r="ISX224" s="5"/>
      <c r="ISY224" s="8"/>
      <c r="ISZ224" s="10"/>
      <c r="ITA224" s="68"/>
      <c r="ITB224" s="20"/>
      <c r="ITC224" s="57"/>
      <c r="ITD224" s="21"/>
      <c r="ITE224" s="22"/>
      <c r="ITF224" s="3"/>
      <c r="ITG224" s="5"/>
      <c r="ITH224" s="5"/>
      <c r="ITI224" s="8"/>
      <c r="ITJ224" s="10"/>
      <c r="ITK224" s="68"/>
      <c r="ITL224" s="20"/>
      <c r="ITM224" s="57"/>
      <c r="ITN224" s="21"/>
      <c r="ITO224" s="22"/>
      <c r="ITP224" s="3"/>
      <c r="ITQ224" s="5"/>
      <c r="ITR224" s="5"/>
      <c r="ITS224" s="8"/>
      <c r="ITT224" s="10"/>
      <c r="ITU224" s="68"/>
      <c r="ITV224" s="20"/>
      <c r="ITW224" s="57"/>
      <c r="ITX224" s="21"/>
      <c r="ITY224" s="22"/>
      <c r="ITZ224" s="3"/>
      <c r="IUA224" s="5"/>
      <c r="IUB224" s="5"/>
      <c r="IUC224" s="8"/>
      <c r="IUD224" s="10"/>
      <c r="IUE224" s="68"/>
      <c r="IUF224" s="20"/>
      <c r="IUG224" s="57"/>
      <c r="IUH224" s="21"/>
      <c r="IUI224" s="22"/>
      <c r="IUJ224" s="3"/>
      <c r="IUK224" s="5"/>
      <c r="IUL224" s="5"/>
      <c r="IUM224" s="8"/>
      <c r="IUN224" s="10"/>
      <c r="IUO224" s="68"/>
      <c r="IUP224" s="20"/>
      <c r="IUQ224" s="57"/>
      <c r="IUR224" s="21"/>
      <c r="IUS224" s="22"/>
      <c r="IUT224" s="3"/>
      <c r="IUU224" s="5"/>
      <c r="IUV224" s="5"/>
      <c r="IUW224" s="8"/>
      <c r="IUX224" s="10"/>
      <c r="IUY224" s="68"/>
      <c r="IUZ224" s="20"/>
      <c r="IVA224" s="57"/>
      <c r="IVB224" s="21"/>
      <c r="IVC224" s="22"/>
      <c r="IVD224" s="3"/>
      <c r="IVE224" s="5"/>
      <c r="IVF224" s="5"/>
      <c r="IVG224" s="8"/>
      <c r="IVH224" s="10"/>
      <c r="IVI224" s="68"/>
      <c r="IVJ224" s="20"/>
      <c r="IVK224" s="57"/>
      <c r="IVL224" s="21"/>
      <c r="IVM224" s="22"/>
      <c r="IVN224" s="3"/>
      <c r="IVO224" s="5"/>
      <c r="IVP224" s="5"/>
      <c r="IVQ224" s="8"/>
      <c r="IVR224" s="10"/>
      <c r="IVS224" s="68"/>
      <c r="IVT224" s="20"/>
      <c r="IVU224" s="57"/>
      <c r="IVV224" s="21"/>
      <c r="IVW224" s="22"/>
      <c r="IVX224" s="3"/>
      <c r="IVY224" s="5"/>
      <c r="IVZ224" s="5"/>
      <c r="IWA224" s="8"/>
      <c r="IWB224" s="10"/>
      <c r="IWC224" s="68"/>
      <c r="IWD224" s="20"/>
      <c r="IWE224" s="57"/>
      <c r="IWF224" s="21"/>
      <c r="IWG224" s="22"/>
      <c r="IWH224" s="3"/>
      <c r="IWI224" s="5"/>
      <c r="IWJ224" s="5"/>
      <c r="IWK224" s="8"/>
      <c r="IWL224" s="10"/>
      <c r="IWM224" s="68"/>
      <c r="IWN224" s="20"/>
      <c r="IWO224" s="57"/>
      <c r="IWP224" s="21"/>
      <c r="IWQ224" s="22"/>
      <c r="IWR224" s="3"/>
      <c r="IWS224" s="5"/>
      <c r="IWT224" s="5"/>
      <c r="IWU224" s="8"/>
      <c r="IWV224" s="10"/>
      <c r="IWW224" s="68"/>
      <c r="IWX224" s="20"/>
      <c r="IWY224" s="57"/>
      <c r="IWZ224" s="21"/>
      <c r="IXA224" s="22"/>
      <c r="IXB224" s="3"/>
      <c r="IXC224" s="5"/>
      <c r="IXD224" s="5"/>
      <c r="IXE224" s="8"/>
      <c r="IXF224" s="10"/>
      <c r="IXG224" s="68"/>
      <c r="IXH224" s="20"/>
      <c r="IXI224" s="57"/>
      <c r="IXJ224" s="21"/>
      <c r="IXK224" s="22"/>
      <c r="IXL224" s="3"/>
      <c r="IXM224" s="5"/>
      <c r="IXN224" s="5"/>
      <c r="IXO224" s="8"/>
      <c r="IXP224" s="10"/>
      <c r="IXQ224" s="68"/>
      <c r="IXR224" s="20"/>
      <c r="IXS224" s="57"/>
      <c r="IXT224" s="21"/>
      <c r="IXU224" s="22"/>
      <c r="IXV224" s="3"/>
      <c r="IXW224" s="5"/>
      <c r="IXX224" s="5"/>
      <c r="IXY224" s="8"/>
      <c r="IXZ224" s="10"/>
      <c r="IYA224" s="68"/>
      <c r="IYB224" s="20"/>
      <c r="IYC224" s="57"/>
      <c r="IYD224" s="21"/>
      <c r="IYE224" s="22"/>
      <c r="IYF224" s="3"/>
      <c r="IYG224" s="5"/>
      <c r="IYH224" s="5"/>
      <c r="IYI224" s="8"/>
      <c r="IYJ224" s="10"/>
      <c r="IYK224" s="68"/>
      <c r="IYL224" s="20"/>
      <c r="IYM224" s="57"/>
      <c r="IYN224" s="21"/>
      <c r="IYO224" s="22"/>
      <c r="IYP224" s="3"/>
      <c r="IYQ224" s="5"/>
      <c r="IYR224" s="5"/>
      <c r="IYS224" s="8"/>
      <c r="IYT224" s="10"/>
      <c r="IYU224" s="68"/>
      <c r="IYV224" s="20"/>
      <c r="IYW224" s="57"/>
      <c r="IYX224" s="21"/>
      <c r="IYY224" s="22"/>
      <c r="IYZ224" s="3"/>
      <c r="IZA224" s="5"/>
      <c r="IZB224" s="5"/>
      <c r="IZC224" s="8"/>
      <c r="IZD224" s="10"/>
      <c r="IZE224" s="68"/>
      <c r="IZF224" s="20"/>
      <c r="IZG224" s="57"/>
      <c r="IZH224" s="21"/>
      <c r="IZI224" s="22"/>
      <c r="IZJ224" s="3"/>
      <c r="IZK224" s="5"/>
      <c r="IZL224" s="5"/>
      <c r="IZM224" s="8"/>
      <c r="IZN224" s="10"/>
      <c r="IZO224" s="68"/>
      <c r="IZP224" s="20"/>
      <c r="IZQ224" s="57"/>
      <c r="IZR224" s="21"/>
      <c r="IZS224" s="22"/>
      <c r="IZT224" s="3"/>
      <c r="IZU224" s="5"/>
      <c r="IZV224" s="5"/>
      <c r="IZW224" s="8"/>
      <c r="IZX224" s="10"/>
      <c r="IZY224" s="68"/>
      <c r="IZZ224" s="20"/>
      <c r="JAA224" s="57"/>
      <c r="JAB224" s="21"/>
      <c r="JAC224" s="22"/>
      <c r="JAD224" s="3"/>
      <c r="JAE224" s="5"/>
      <c r="JAF224" s="5"/>
      <c r="JAG224" s="8"/>
      <c r="JAH224" s="10"/>
      <c r="JAI224" s="68"/>
      <c r="JAJ224" s="20"/>
      <c r="JAK224" s="57"/>
      <c r="JAL224" s="21"/>
      <c r="JAM224" s="22"/>
      <c r="JAN224" s="3"/>
      <c r="JAO224" s="5"/>
      <c r="JAP224" s="5"/>
      <c r="JAQ224" s="8"/>
      <c r="JAR224" s="10"/>
      <c r="JAS224" s="68"/>
      <c r="JAT224" s="20"/>
      <c r="JAU224" s="57"/>
      <c r="JAV224" s="21"/>
      <c r="JAW224" s="22"/>
      <c r="JAX224" s="3"/>
      <c r="JAY224" s="5"/>
      <c r="JAZ224" s="5"/>
      <c r="JBA224" s="8"/>
      <c r="JBB224" s="10"/>
      <c r="JBC224" s="68"/>
      <c r="JBD224" s="20"/>
      <c r="JBE224" s="57"/>
      <c r="JBF224" s="21"/>
      <c r="JBG224" s="22"/>
      <c r="JBH224" s="3"/>
      <c r="JBI224" s="5"/>
      <c r="JBJ224" s="5"/>
      <c r="JBK224" s="8"/>
      <c r="JBL224" s="10"/>
      <c r="JBM224" s="68"/>
      <c r="JBN224" s="20"/>
      <c r="JBO224" s="57"/>
      <c r="JBP224" s="21"/>
      <c r="JBQ224" s="22"/>
      <c r="JBR224" s="3"/>
      <c r="JBS224" s="5"/>
      <c r="JBT224" s="5"/>
      <c r="JBU224" s="8"/>
      <c r="JBV224" s="10"/>
      <c r="JBW224" s="68"/>
      <c r="JBX224" s="20"/>
      <c r="JBY224" s="57"/>
      <c r="JBZ224" s="21"/>
      <c r="JCA224" s="22"/>
      <c r="JCB224" s="3"/>
      <c r="JCC224" s="5"/>
      <c r="JCD224" s="5"/>
      <c r="JCE224" s="8"/>
      <c r="JCF224" s="10"/>
      <c r="JCG224" s="68"/>
      <c r="JCH224" s="20"/>
      <c r="JCI224" s="57"/>
      <c r="JCJ224" s="21"/>
      <c r="JCK224" s="22"/>
      <c r="JCL224" s="3"/>
      <c r="JCM224" s="5"/>
      <c r="JCN224" s="5"/>
      <c r="JCO224" s="8"/>
      <c r="JCP224" s="10"/>
      <c r="JCQ224" s="68"/>
      <c r="JCR224" s="20"/>
      <c r="JCS224" s="57"/>
      <c r="JCT224" s="21"/>
      <c r="JCU224" s="22"/>
      <c r="JCV224" s="3"/>
      <c r="JCW224" s="5"/>
      <c r="JCX224" s="5"/>
      <c r="JCY224" s="8"/>
      <c r="JCZ224" s="10"/>
      <c r="JDA224" s="68"/>
      <c r="JDB224" s="20"/>
      <c r="JDC224" s="57"/>
      <c r="JDD224" s="21"/>
      <c r="JDE224" s="22"/>
      <c r="JDF224" s="3"/>
      <c r="JDG224" s="5"/>
      <c r="JDH224" s="5"/>
      <c r="JDI224" s="8"/>
      <c r="JDJ224" s="10"/>
      <c r="JDK224" s="68"/>
      <c r="JDL224" s="20"/>
      <c r="JDM224" s="57"/>
      <c r="JDN224" s="21"/>
      <c r="JDO224" s="22"/>
      <c r="JDP224" s="3"/>
      <c r="JDQ224" s="5"/>
      <c r="JDR224" s="5"/>
      <c r="JDS224" s="8"/>
      <c r="JDT224" s="10"/>
      <c r="JDU224" s="68"/>
      <c r="JDV224" s="20"/>
      <c r="JDW224" s="57"/>
      <c r="JDX224" s="21"/>
      <c r="JDY224" s="22"/>
      <c r="JDZ224" s="3"/>
      <c r="JEA224" s="5"/>
      <c r="JEB224" s="5"/>
      <c r="JEC224" s="8"/>
      <c r="JED224" s="10"/>
      <c r="JEE224" s="68"/>
      <c r="JEF224" s="20"/>
      <c r="JEG224" s="57"/>
      <c r="JEH224" s="21"/>
      <c r="JEI224" s="22"/>
      <c r="JEJ224" s="3"/>
      <c r="JEK224" s="5"/>
      <c r="JEL224" s="5"/>
      <c r="JEM224" s="8"/>
      <c r="JEN224" s="10"/>
      <c r="JEO224" s="68"/>
      <c r="JEP224" s="20"/>
      <c r="JEQ224" s="57"/>
      <c r="JER224" s="21"/>
      <c r="JES224" s="22"/>
      <c r="JET224" s="3"/>
      <c r="JEU224" s="5"/>
      <c r="JEV224" s="5"/>
      <c r="JEW224" s="8"/>
      <c r="JEX224" s="10"/>
      <c r="JEY224" s="68"/>
      <c r="JEZ224" s="20"/>
      <c r="JFA224" s="57"/>
      <c r="JFB224" s="21"/>
      <c r="JFC224" s="22"/>
      <c r="JFD224" s="3"/>
      <c r="JFE224" s="5"/>
      <c r="JFF224" s="5"/>
      <c r="JFG224" s="8"/>
      <c r="JFH224" s="10"/>
      <c r="JFI224" s="68"/>
      <c r="JFJ224" s="20"/>
      <c r="JFK224" s="57"/>
      <c r="JFL224" s="21"/>
      <c r="JFM224" s="22"/>
      <c r="JFN224" s="3"/>
      <c r="JFO224" s="5"/>
      <c r="JFP224" s="5"/>
      <c r="JFQ224" s="8"/>
      <c r="JFR224" s="10"/>
      <c r="JFS224" s="68"/>
      <c r="JFT224" s="20"/>
      <c r="JFU224" s="57"/>
      <c r="JFV224" s="21"/>
      <c r="JFW224" s="22"/>
      <c r="JFX224" s="3"/>
      <c r="JFY224" s="5"/>
      <c r="JFZ224" s="5"/>
      <c r="JGA224" s="8"/>
      <c r="JGB224" s="10"/>
      <c r="JGC224" s="68"/>
      <c r="JGD224" s="20"/>
      <c r="JGE224" s="57"/>
      <c r="JGF224" s="21"/>
      <c r="JGG224" s="22"/>
      <c r="JGH224" s="3"/>
      <c r="JGI224" s="5"/>
      <c r="JGJ224" s="5"/>
      <c r="JGK224" s="8"/>
      <c r="JGL224" s="10"/>
      <c r="JGM224" s="68"/>
      <c r="JGN224" s="20"/>
      <c r="JGO224" s="57"/>
      <c r="JGP224" s="21"/>
      <c r="JGQ224" s="22"/>
      <c r="JGR224" s="3"/>
      <c r="JGS224" s="5"/>
      <c r="JGT224" s="5"/>
      <c r="JGU224" s="8"/>
      <c r="JGV224" s="10"/>
      <c r="JGW224" s="68"/>
      <c r="JGX224" s="20"/>
      <c r="JGY224" s="57"/>
      <c r="JGZ224" s="21"/>
      <c r="JHA224" s="22"/>
      <c r="JHB224" s="3"/>
      <c r="JHC224" s="5"/>
      <c r="JHD224" s="5"/>
      <c r="JHE224" s="8"/>
      <c r="JHF224" s="10"/>
      <c r="JHG224" s="68"/>
      <c r="JHH224" s="20"/>
      <c r="JHI224" s="57"/>
      <c r="JHJ224" s="21"/>
      <c r="JHK224" s="22"/>
      <c r="JHL224" s="3"/>
      <c r="JHM224" s="5"/>
      <c r="JHN224" s="5"/>
      <c r="JHO224" s="8"/>
      <c r="JHP224" s="10"/>
      <c r="JHQ224" s="68"/>
      <c r="JHR224" s="20"/>
      <c r="JHS224" s="57"/>
      <c r="JHT224" s="21"/>
      <c r="JHU224" s="22"/>
      <c r="JHV224" s="3"/>
      <c r="JHW224" s="5"/>
      <c r="JHX224" s="5"/>
      <c r="JHY224" s="8"/>
      <c r="JHZ224" s="10"/>
      <c r="JIA224" s="68"/>
      <c r="JIB224" s="20"/>
      <c r="JIC224" s="57"/>
      <c r="JID224" s="21"/>
      <c r="JIE224" s="22"/>
      <c r="JIF224" s="3"/>
      <c r="JIG224" s="5"/>
      <c r="JIH224" s="5"/>
      <c r="JII224" s="8"/>
      <c r="JIJ224" s="10"/>
      <c r="JIK224" s="68"/>
      <c r="JIL224" s="20"/>
      <c r="JIM224" s="57"/>
      <c r="JIN224" s="21"/>
      <c r="JIO224" s="22"/>
      <c r="JIP224" s="3"/>
      <c r="JIQ224" s="5"/>
      <c r="JIR224" s="5"/>
      <c r="JIS224" s="8"/>
      <c r="JIT224" s="10"/>
      <c r="JIU224" s="68"/>
      <c r="JIV224" s="20"/>
      <c r="JIW224" s="57"/>
      <c r="JIX224" s="21"/>
      <c r="JIY224" s="22"/>
      <c r="JIZ224" s="3"/>
      <c r="JJA224" s="5"/>
      <c r="JJB224" s="5"/>
      <c r="JJC224" s="8"/>
      <c r="JJD224" s="10"/>
      <c r="JJE224" s="68"/>
      <c r="JJF224" s="20"/>
      <c r="JJG224" s="57"/>
      <c r="JJH224" s="21"/>
      <c r="JJI224" s="22"/>
      <c r="JJJ224" s="3"/>
      <c r="JJK224" s="5"/>
      <c r="JJL224" s="5"/>
      <c r="JJM224" s="8"/>
      <c r="JJN224" s="10"/>
      <c r="JJO224" s="68"/>
      <c r="JJP224" s="20"/>
      <c r="JJQ224" s="57"/>
      <c r="JJR224" s="21"/>
      <c r="JJS224" s="22"/>
      <c r="JJT224" s="3"/>
      <c r="JJU224" s="5"/>
      <c r="JJV224" s="5"/>
      <c r="JJW224" s="8"/>
      <c r="JJX224" s="10"/>
      <c r="JJY224" s="68"/>
      <c r="JJZ224" s="20"/>
      <c r="JKA224" s="57"/>
      <c r="JKB224" s="21"/>
      <c r="JKC224" s="22"/>
      <c r="JKD224" s="3"/>
      <c r="JKE224" s="5"/>
      <c r="JKF224" s="5"/>
      <c r="JKG224" s="8"/>
      <c r="JKH224" s="10"/>
      <c r="JKI224" s="68"/>
      <c r="JKJ224" s="20"/>
      <c r="JKK224" s="57"/>
      <c r="JKL224" s="21"/>
      <c r="JKM224" s="22"/>
      <c r="JKN224" s="3"/>
      <c r="JKO224" s="5"/>
      <c r="JKP224" s="5"/>
      <c r="JKQ224" s="8"/>
      <c r="JKR224" s="10"/>
      <c r="JKS224" s="68"/>
      <c r="JKT224" s="20"/>
      <c r="JKU224" s="57"/>
      <c r="JKV224" s="21"/>
      <c r="JKW224" s="22"/>
      <c r="JKX224" s="3"/>
      <c r="JKY224" s="5"/>
      <c r="JKZ224" s="5"/>
      <c r="JLA224" s="8"/>
      <c r="JLB224" s="10"/>
      <c r="JLC224" s="68"/>
      <c r="JLD224" s="20"/>
      <c r="JLE224" s="57"/>
      <c r="JLF224" s="21"/>
      <c r="JLG224" s="22"/>
      <c r="JLH224" s="3"/>
      <c r="JLI224" s="5"/>
      <c r="JLJ224" s="5"/>
      <c r="JLK224" s="8"/>
      <c r="JLL224" s="10"/>
      <c r="JLM224" s="68"/>
      <c r="JLN224" s="20"/>
      <c r="JLO224" s="57"/>
      <c r="JLP224" s="21"/>
      <c r="JLQ224" s="22"/>
      <c r="JLR224" s="3"/>
      <c r="JLS224" s="5"/>
      <c r="JLT224" s="5"/>
      <c r="JLU224" s="8"/>
      <c r="JLV224" s="10"/>
      <c r="JLW224" s="68"/>
      <c r="JLX224" s="20"/>
      <c r="JLY224" s="57"/>
      <c r="JLZ224" s="21"/>
      <c r="JMA224" s="22"/>
      <c r="JMB224" s="3"/>
      <c r="JMC224" s="5"/>
      <c r="JMD224" s="5"/>
      <c r="JME224" s="8"/>
      <c r="JMF224" s="10"/>
      <c r="JMG224" s="68"/>
      <c r="JMH224" s="20"/>
      <c r="JMI224" s="57"/>
      <c r="JMJ224" s="21"/>
      <c r="JMK224" s="22"/>
      <c r="JML224" s="3"/>
      <c r="JMM224" s="5"/>
      <c r="JMN224" s="5"/>
      <c r="JMO224" s="8"/>
      <c r="JMP224" s="10"/>
      <c r="JMQ224" s="68"/>
      <c r="JMR224" s="20"/>
      <c r="JMS224" s="57"/>
      <c r="JMT224" s="21"/>
      <c r="JMU224" s="22"/>
      <c r="JMV224" s="3"/>
      <c r="JMW224" s="5"/>
      <c r="JMX224" s="5"/>
      <c r="JMY224" s="8"/>
      <c r="JMZ224" s="10"/>
      <c r="JNA224" s="68"/>
      <c r="JNB224" s="20"/>
      <c r="JNC224" s="57"/>
      <c r="JND224" s="21"/>
      <c r="JNE224" s="22"/>
      <c r="JNF224" s="3"/>
      <c r="JNG224" s="5"/>
      <c r="JNH224" s="5"/>
      <c r="JNI224" s="8"/>
      <c r="JNJ224" s="10"/>
      <c r="JNK224" s="68"/>
      <c r="JNL224" s="20"/>
      <c r="JNM224" s="57"/>
      <c r="JNN224" s="21"/>
      <c r="JNO224" s="22"/>
      <c r="JNP224" s="3"/>
      <c r="JNQ224" s="5"/>
      <c r="JNR224" s="5"/>
      <c r="JNS224" s="8"/>
      <c r="JNT224" s="10"/>
      <c r="JNU224" s="68"/>
      <c r="JNV224" s="20"/>
      <c r="JNW224" s="57"/>
      <c r="JNX224" s="21"/>
      <c r="JNY224" s="22"/>
      <c r="JNZ224" s="3"/>
      <c r="JOA224" s="5"/>
      <c r="JOB224" s="5"/>
      <c r="JOC224" s="8"/>
      <c r="JOD224" s="10"/>
      <c r="JOE224" s="68"/>
      <c r="JOF224" s="20"/>
      <c r="JOG224" s="57"/>
      <c r="JOH224" s="21"/>
      <c r="JOI224" s="22"/>
      <c r="JOJ224" s="3"/>
      <c r="JOK224" s="5"/>
      <c r="JOL224" s="5"/>
      <c r="JOM224" s="8"/>
      <c r="JON224" s="10"/>
      <c r="JOO224" s="68"/>
      <c r="JOP224" s="20"/>
      <c r="JOQ224" s="57"/>
      <c r="JOR224" s="21"/>
      <c r="JOS224" s="22"/>
      <c r="JOT224" s="3"/>
      <c r="JOU224" s="5"/>
      <c r="JOV224" s="5"/>
      <c r="JOW224" s="8"/>
      <c r="JOX224" s="10"/>
      <c r="JOY224" s="68"/>
      <c r="JOZ224" s="20"/>
      <c r="JPA224" s="57"/>
      <c r="JPB224" s="21"/>
      <c r="JPC224" s="22"/>
      <c r="JPD224" s="3"/>
      <c r="JPE224" s="5"/>
      <c r="JPF224" s="5"/>
      <c r="JPG224" s="8"/>
      <c r="JPH224" s="10"/>
      <c r="JPI224" s="68"/>
      <c r="JPJ224" s="20"/>
      <c r="JPK224" s="57"/>
      <c r="JPL224" s="21"/>
      <c r="JPM224" s="22"/>
      <c r="JPN224" s="3"/>
      <c r="JPO224" s="5"/>
      <c r="JPP224" s="5"/>
      <c r="JPQ224" s="8"/>
      <c r="JPR224" s="10"/>
      <c r="JPS224" s="68"/>
      <c r="JPT224" s="20"/>
      <c r="JPU224" s="57"/>
      <c r="JPV224" s="21"/>
      <c r="JPW224" s="22"/>
      <c r="JPX224" s="3"/>
      <c r="JPY224" s="5"/>
      <c r="JPZ224" s="5"/>
      <c r="JQA224" s="8"/>
      <c r="JQB224" s="10"/>
      <c r="JQC224" s="68"/>
      <c r="JQD224" s="20"/>
      <c r="JQE224" s="57"/>
      <c r="JQF224" s="21"/>
      <c r="JQG224" s="22"/>
      <c r="JQH224" s="3"/>
      <c r="JQI224" s="5"/>
      <c r="JQJ224" s="5"/>
      <c r="JQK224" s="8"/>
      <c r="JQL224" s="10"/>
      <c r="JQM224" s="68"/>
      <c r="JQN224" s="20"/>
      <c r="JQO224" s="57"/>
      <c r="JQP224" s="21"/>
      <c r="JQQ224" s="22"/>
      <c r="JQR224" s="3"/>
      <c r="JQS224" s="5"/>
      <c r="JQT224" s="5"/>
      <c r="JQU224" s="8"/>
      <c r="JQV224" s="10"/>
      <c r="JQW224" s="68"/>
      <c r="JQX224" s="20"/>
      <c r="JQY224" s="57"/>
      <c r="JQZ224" s="21"/>
      <c r="JRA224" s="22"/>
      <c r="JRB224" s="3"/>
      <c r="JRC224" s="5"/>
      <c r="JRD224" s="5"/>
      <c r="JRE224" s="8"/>
      <c r="JRF224" s="10"/>
      <c r="JRG224" s="68"/>
      <c r="JRH224" s="20"/>
      <c r="JRI224" s="57"/>
      <c r="JRJ224" s="21"/>
      <c r="JRK224" s="22"/>
      <c r="JRL224" s="3"/>
      <c r="JRM224" s="5"/>
      <c r="JRN224" s="5"/>
      <c r="JRO224" s="8"/>
      <c r="JRP224" s="10"/>
      <c r="JRQ224" s="68"/>
      <c r="JRR224" s="20"/>
      <c r="JRS224" s="57"/>
      <c r="JRT224" s="21"/>
      <c r="JRU224" s="22"/>
      <c r="JRV224" s="3"/>
      <c r="JRW224" s="5"/>
      <c r="JRX224" s="5"/>
      <c r="JRY224" s="8"/>
      <c r="JRZ224" s="10"/>
      <c r="JSA224" s="68"/>
      <c r="JSB224" s="20"/>
      <c r="JSC224" s="57"/>
      <c r="JSD224" s="21"/>
      <c r="JSE224" s="22"/>
      <c r="JSF224" s="3"/>
      <c r="JSG224" s="5"/>
      <c r="JSH224" s="5"/>
      <c r="JSI224" s="8"/>
      <c r="JSJ224" s="10"/>
      <c r="JSK224" s="68"/>
      <c r="JSL224" s="20"/>
      <c r="JSM224" s="57"/>
      <c r="JSN224" s="21"/>
      <c r="JSO224" s="22"/>
      <c r="JSP224" s="3"/>
      <c r="JSQ224" s="5"/>
      <c r="JSR224" s="5"/>
      <c r="JSS224" s="8"/>
      <c r="JST224" s="10"/>
      <c r="JSU224" s="68"/>
      <c r="JSV224" s="20"/>
      <c r="JSW224" s="57"/>
      <c r="JSX224" s="21"/>
      <c r="JSY224" s="22"/>
      <c r="JSZ224" s="3"/>
      <c r="JTA224" s="5"/>
      <c r="JTB224" s="5"/>
      <c r="JTC224" s="8"/>
      <c r="JTD224" s="10"/>
      <c r="JTE224" s="68"/>
      <c r="JTF224" s="20"/>
      <c r="JTG224" s="57"/>
      <c r="JTH224" s="21"/>
      <c r="JTI224" s="22"/>
      <c r="JTJ224" s="3"/>
      <c r="JTK224" s="5"/>
      <c r="JTL224" s="5"/>
      <c r="JTM224" s="8"/>
      <c r="JTN224" s="10"/>
      <c r="JTO224" s="68"/>
      <c r="JTP224" s="20"/>
      <c r="JTQ224" s="57"/>
      <c r="JTR224" s="21"/>
      <c r="JTS224" s="22"/>
      <c r="JTT224" s="3"/>
      <c r="JTU224" s="5"/>
      <c r="JTV224" s="5"/>
      <c r="JTW224" s="8"/>
      <c r="JTX224" s="10"/>
      <c r="JTY224" s="68"/>
      <c r="JTZ224" s="20"/>
      <c r="JUA224" s="57"/>
      <c r="JUB224" s="21"/>
      <c r="JUC224" s="22"/>
      <c r="JUD224" s="3"/>
      <c r="JUE224" s="5"/>
      <c r="JUF224" s="5"/>
      <c r="JUG224" s="8"/>
      <c r="JUH224" s="10"/>
      <c r="JUI224" s="68"/>
      <c r="JUJ224" s="20"/>
      <c r="JUK224" s="57"/>
      <c r="JUL224" s="21"/>
      <c r="JUM224" s="22"/>
      <c r="JUN224" s="3"/>
      <c r="JUO224" s="5"/>
      <c r="JUP224" s="5"/>
      <c r="JUQ224" s="8"/>
      <c r="JUR224" s="10"/>
      <c r="JUS224" s="68"/>
      <c r="JUT224" s="20"/>
      <c r="JUU224" s="57"/>
      <c r="JUV224" s="21"/>
      <c r="JUW224" s="22"/>
      <c r="JUX224" s="3"/>
      <c r="JUY224" s="5"/>
      <c r="JUZ224" s="5"/>
      <c r="JVA224" s="8"/>
      <c r="JVB224" s="10"/>
      <c r="JVC224" s="68"/>
      <c r="JVD224" s="20"/>
      <c r="JVE224" s="57"/>
      <c r="JVF224" s="21"/>
      <c r="JVG224" s="22"/>
      <c r="JVH224" s="3"/>
      <c r="JVI224" s="5"/>
      <c r="JVJ224" s="5"/>
      <c r="JVK224" s="8"/>
      <c r="JVL224" s="10"/>
      <c r="JVM224" s="68"/>
      <c r="JVN224" s="20"/>
      <c r="JVO224" s="57"/>
      <c r="JVP224" s="21"/>
      <c r="JVQ224" s="22"/>
      <c r="JVR224" s="3"/>
      <c r="JVS224" s="5"/>
      <c r="JVT224" s="5"/>
      <c r="JVU224" s="8"/>
      <c r="JVV224" s="10"/>
      <c r="JVW224" s="68"/>
      <c r="JVX224" s="20"/>
      <c r="JVY224" s="57"/>
      <c r="JVZ224" s="21"/>
      <c r="JWA224" s="22"/>
      <c r="JWB224" s="3"/>
      <c r="JWC224" s="5"/>
      <c r="JWD224" s="5"/>
      <c r="JWE224" s="8"/>
      <c r="JWF224" s="10"/>
      <c r="JWG224" s="68"/>
      <c r="JWH224" s="20"/>
      <c r="JWI224" s="57"/>
      <c r="JWJ224" s="21"/>
      <c r="JWK224" s="22"/>
      <c r="JWL224" s="3"/>
      <c r="JWM224" s="5"/>
      <c r="JWN224" s="5"/>
      <c r="JWO224" s="8"/>
      <c r="JWP224" s="10"/>
      <c r="JWQ224" s="68"/>
      <c r="JWR224" s="20"/>
      <c r="JWS224" s="57"/>
      <c r="JWT224" s="21"/>
      <c r="JWU224" s="22"/>
      <c r="JWV224" s="3"/>
      <c r="JWW224" s="5"/>
      <c r="JWX224" s="5"/>
      <c r="JWY224" s="8"/>
      <c r="JWZ224" s="10"/>
      <c r="JXA224" s="68"/>
      <c r="JXB224" s="20"/>
      <c r="JXC224" s="57"/>
      <c r="JXD224" s="21"/>
      <c r="JXE224" s="22"/>
      <c r="JXF224" s="3"/>
      <c r="JXG224" s="5"/>
      <c r="JXH224" s="5"/>
      <c r="JXI224" s="8"/>
      <c r="JXJ224" s="10"/>
      <c r="JXK224" s="68"/>
      <c r="JXL224" s="20"/>
      <c r="JXM224" s="57"/>
      <c r="JXN224" s="21"/>
      <c r="JXO224" s="22"/>
      <c r="JXP224" s="3"/>
      <c r="JXQ224" s="5"/>
      <c r="JXR224" s="5"/>
      <c r="JXS224" s="8"/>
      <c r="JXT224" s="10"/>
      <c r="JXU224" s="68"/>
      <c r="JXV224" s="20"/>
      <c r="JXW224" s="57"/>
      <c r="JXX224" s="21"/>
      <c r="JXY224" s="22"/>
      <c r="JXZ224" s="3"/>
      <c r="JYA224" s="5"/>
      <c r="JYB224" s="5"/>
      <c r="JYC224" s="8"/>
      <c r="JYD224" s="10"/>
      <c r="JYE224" s="68"/>
      <c r="JYF224" s="20"/>
      <c r="JYG224" s="57"/>
      <c r="JYH224" s="21"/>
      <c r="JYI224" s="22"/>
      <c r="JYJ224" s="3"/>
      <c r="JYK224" s="5"/>
      <c r="JYL224" s="5"/>
      <c r="JYM224" s="8"/>
      <c r="JYN224" s="10"/>
      <c r="JYO224" s="68"/>
      <c r="JYP224" s="20"/>
      <c r="JYQ224" s="57"/>
      <c r="JYR224" s="21"/>
      <c r="JYS224" s="22"/>
      <c r="JYT224" s="3"/>
      <c r="JYU224" s="5"/>
      <c r="JYV224" s="5"/>
      <c r="JYW224" s="8"/>
      <c r="JYX224" s="10"/>
      <c r="JYY224" s="68"/>
      <c r="JYZ224" s="20"/>
      <c r="JZA224" s="57"/>
      <c r="JZB224" s="21"/>
      <c r="JZC224" s="22"/>
      <c r="JZD224" s="3"/>
      <c r="JZE224" s="5"/>
      <c r="JZF224" s="5"/>
      <c r="JZG224" s="8"/>
      <c r="JZH224" s="10"/>
      <c r="JZI224" s="68"/>
      <c r="JZJ224" s="20"/>
      <c r="JZK224" s="57"/>
      <c r="JZL224" s="21"/>
      <c r="JZM224" s="22"/>
      <c r="JZN224" s="3"/>
      <c r="JZO224" s="5"/>
      <c r="JZP224" s="5"/>
      <c r="JZQ224" s="8"/>
      <c r="JZR224" s="10"/>
      <c r="JZS224" s="68"/>
      <c r="JZT224" s="20"/>
      <c r="JZU224" s="57"/>
      <c r="JZV224" s="21"/>
      <c r="JZW224" s="22"/>
      <c r="JZX224" s="3"/>
      <c r="JZY224" s="5"/>
      <c r="JZZ224" s="5"/>
      <c r="KAA224" s="8"/>
      <c r="KAB224" s="10"/>
      <c r="KAC224" s="68"/>
      <c r="KAD224" s="20"/>
      <c r="KAE224" s="57"/>
      <c r="KAF224" s="21"/>
      <c r="KAG224" s="22"/>
      <c r="KAH224" s="3"/>
      <c r="KAI224" s="5"/>
      <c r="KAJ224" s="5"/>
      <c r="KAK224" s="8"/>
      <c r="KAL224" s="10"/>
      <c r="KAM224" s="68"/>
      <c r="KAN224" s="20"/>
      <c r="KAO224" s="57"/>
      <c r="KAP224" s="21"/>
      <c r="KAQ224" s="22"/>
      <c r="KAR224" s="3"/>
      <c r="KAS224" s="5"/>
      <c r="KAT224" s="5"/>
      <c r="KAU224" s="8"/>
      <c r="KAV224" s="10"/>
      <c r="KAW224" s="68"/>
      <c r="KAX224" s="20"/>
      <c r="KAY224" s="57"/>
      <c r="KAZ224" s="21"/>
      <c r="KBA224" s="22"/>
      <c r="KBB224" s="3"/>
      <c r="KBC224" s="5"/>
      <c r="KBD224" s="5"/>
      <c r="KBE224" s="8"/>
      <c r="KBF224" s="10"/>
      <c r="KBG224" s="68"/>
      <c r="KBH224" s="20"/>
      <c r="KBI224" s="57"/>
      <c r="KBJ224" s="21"/>
      <c r="KBK224" s="22"/>
      <c r="KBL224" s="3"/>
      <c r="KBM224" s="5"/>
      <c r="KBN224" s="5"/>
      <c r="KBO224" s="8"/>
      <c r="KBP224" s="10"/>
      <c r="KBQ224" s="68"/>
      <c r="KBR224" s="20"/>
      <c r="KBS224" s="57"/>
      <c r="KBT224" s="21"/>
      <c r="KBU224" s="22"/>
      <c r="KBV224" s="3"/>
      <c r="KBW224" s="5"/>
      <c r="KBX224" s="5"/>
      <c r="KBY224" s="8"/>
      <c r="KBZ224" s="10"/>
      <c r="KCA224" s="68"/>
      <c r="KCB224" s="20"/>
      <c r="KCC224" s="57"/>
      <c r="KCD224" s="21"/>
      <c r="KCE224" s="22"/>
      <c r="KCF224" s="3"/>
      <c r="KCG224" s="5"/>
      <c r="KCH224" s="5"/>
      <c r="KCI224" s="8"/>
      <c r="KCJ224" s="10"/>
      <c r="KCK224" s="68"/>
      <c r="KCL224" s="20"/>
      <c r="KCM224" s="57"/>
      <c r="KCN224" s="21"/>
      <c r="KCO224" s="22"/>
      <c r="KCP224" s="3"/>
      <c r="KCQ224" s="5"/>
      <c r="KCR224" s="5"/>
      <c r="KCS224" s="8"/>
      <c r="KCT224" s="10"/>
      <c r="KCU224" s="68"/>
      <c r="KCV224" s="20"/>
      <c r="KCW224" s="57"/>
      <c r="KCX224" s="21"/>
      <c r="KCY224" s="22"/>
      <c r="KCZ224" s="3"/>
      <c r="KDA224" s="5"/>
      <c r="KDB224" s="5"/>
      <c r="KDC224" s="8"/>
      <c r="KDD224" s="10"/>
      <c r="KDE224" s="68"/>
      <c r="KDF224" s="20"/>
      <c r="KDG224" s="57"/>
      <c r="KDH224" s="21"/>
      <c r="KDI224" s="22"/>
      <c r="KDJ224" s="3"/>
      <c r="KDK224" s="5"/>
      <c r="KDL224" s="5"/>
      <c r="KDM224" s="8"/>
      <c r="KDN224" s="10"/>
      <c r="KDO224" s="68"/>
      <c r="KDP224" s="20"/>
      <c r="KDQ224" s="57"/>
      <c r="KDR224" s="21"/>
      <c r="KDS224" s="22"/>
      <c r="KDT224" s="3"/>
      <c r="KDU224" s="5"/>
      <c r="KDV224" s="5"/>
      <c r="KDW224" s="8"/>
      <c r="KDX224" s="10"/>
      <c r="KDY224" s="68"/>
      <c r="KDZ224" s="20"/>
      <c r="KEA224" s="57"/>
      <c r="KEB224" s="21"/>
      <c r="KEC224" s="22"/>
      <c r="KED224" s="3"/>
      <c r="KEE224" s="5"/>
      <c r="KEF224" s="5"/>
      <c r="KEG224" s="8"/>
      <c r="KEH224" s="10"/>
      <c r="KEI224" s="68"/>
      <c r="KEJ224" s="20"/>
      <c r="KEK224" s="57"/>
      <c r="KEL224" s="21"/>
      <c r="KEM224" s="22"/>
      <c r="KEN224" s="3"/>
      <c r="KEO224" s="5"/>
      <c r="KEP224" s="5"/>
      <c r="KEQ224" s="8"/>
      <c r="KER224" s="10"/>
      <c r="KES224" s="68"/>
      <c r="KET224" s="20"/>
      <c r="KEU224" s="57"/>
      <c r="KEV224" s="21"/>
      <c r="KEW224" s="22"/>
      <c r="KEX224" s="3"/>
      <c r="KEY224" s="5"/>
      <c r="KEZ224" s="5"/>
      <c r="KFA224" s="8"/>
      <c r="KFB224" s="10"/>
      <c r="KFC224" s="68"/>
      <c r="KFD224" s="20"/>
      <c r="KFE224" s="57"/>
      <c r="KFF224" s="21"/>
      <c r="KFG224" s="22"/>
      <c r="KFH224" s="3"/>
      <c r="KFI224" s="5"/>
      <c r="KFJ224" s="5"/>
      <c r="KFK224" s="8"/>
      <c r="KFL224" s="10"/>
      <c r="KFM224" s="68"/>
      <c r="KFN224" s="20"/>
      <c r="KFO224" s="57"/>
      <c r="KFP224" s="21"/>
      <c r="KFQ224" s="22"/>
      <c r="KFR224" s="3"/>
      <c r="KFS224" s="5"/>
      <c r="KFT224" s="5"/>
      <c r="KFU224" s="8"/>
      <c r="KFV224" s="10"/>
      <c r="KFW224" s="68"/>
      <c r="KFX224" s="20"/>
      <c r="KFY224" s="57"/>
      <c r="KFZ224" s="21"/>
      <c r="KGA224" s="22"/>
      <c r="KGB224" s="3"/>
      <c r="KGC224" s="5"/>
      <c r="KGD224" s="5"/>
      <c r="KGE224" s="8"/>
      <c r="KGF224" s="10"/>
      <c r="KGG224" s="68"/>
      <c r="KGH224" s="20"/>
      <c r="KGI224" s="57"/>
      <c r="KGJ224" s="21"/>
      <c r="KGK224" s="22"/>
      <c r="KGL224" s="3"/>
      <c r="KGM224" s="5"/>
      <c r="KGN224" s="5"/>
      <c r="KGO224" s="8"/>
      <c r="KGP224" s="10"/>
      <c r="KGQ224" s="68"/>
      <c r="KGR224" s="20"/>
      <c r="KGS224" s="57"/>
      <c r="KGT224" s="21"/>
      <c r="KGU224" s="22"/>
      <c r="KGV224" s="3"/>
      <c r="KGW224" s="5"/>
      <c r="KGX224" s="5"/>
      <c r="KGY224" s="8"/>
      <c r="KGZ224" s="10"/>
      <c r="KHA224" s="68"/>
      <c r="KHB224" s="20"/>
      <c r="KHC224" s="57"/>
      <c r="KHD224" s="21"/>
      <c r="KHE224" s="22"/>
      <c r="KHF224" s="3"/>
      <c r="KHG224" s="5"/>
      <c r="KHH224" s="5"/>
      <c r="KHI224" s="8"/>
      <c r="KHJ224" s="10"/>
      <c r="KHK224" s="68"/>
      <c r="KHL224" s="20"/>
      <c r="KHM224" s="57"/>
      <c r="KHN224" s="21"/>
      <c r="KHO224" s="22"/>
      <c r="KHP224" s="3"/>
      <c r="KHQ224" s="5"/>
      <c r="KHR224" s="5"/>
      <c r="KHS224" s="8"/>
      <c r="KHT224" s="10"/>
      <c r="KHU224" s="68"/>
      <c r="KHV224" s="20"/>
      <c r="KHW224" s="57"/>
      <c r="KHX224" s="21"/>
      <c r="KHY224" s="22"/>
      <c r="KHZ224" s="3"/>
      <c r="KIA224" s="5"/>
      <c r="KIB224" s="5"/>
      <c r="KIC224" s="8"/>
      <c r="KID224" s="10"/>
      <c r="KIE224" s="68"/>
      <c r="KIF224" s="20"/>
      <c r="KIG224" s="57"/>
      <c r="KIH224" s="21"/>
      <c r="KII224" s="22"/>
      <c r="KIJ224" s="3"/>
      <c r="KIK224" s="5"/>
      <c r="KIL224" s="5"/>
      <c r="KIM224" s="8"/>
      <c r="KIN224" s="10"/>
      <c r="KIO224" s="68"/>
      <c r="KIP224" s="20"/>
      <c r="KIQ224" s="57"/>
      <c r="KIR224" s="21"/>
      <c r="KIS224" s="22"/>
      <c r="KIT224" s="3"/>
      <c r="KIU224" s="5"/>
      <c r="KIV224" s="5"/>
      <c r="KIW224" s="8"/>
      <c r="KIX224" s="10"/>
      <c r="KIY224" s="68"/>
      <c r="KIZ224" s="20"/>
      <c r="KJA224" s="57"/>
      <c r="KJB224" s="21"/>
      <c r="KJC224" s="22"/>
      <c r="KJD224" s="3"/>
      <c r="KJE224" s="5"/>
      <c r="KJF224" s="5"/>
      <c r="KJG224" s="8"/>
      <c r="KJH224" s="10"/>
      <c r="KJI224" s="68"/>
      <c r="KJJ224" s="20"/>
      <c r="KJK224" s="57"/>
      <c r="KJL224" s="21"/>
      <c r="KJM224" s="22"/>
      <c r="KJN224" s="3"/>
      <c r="KJO224" s="5"/>
      <c r="KJP224" s="5"/>
      <c r="KJQ224" s="8"/>
      <c r="KJR224" s="10"/>
      <c r="KJS224" s="68"/>
      <c r="KJT224" s="20"/>
      <c r="KJU224" s="57"/>
      <c r="KJV224" s="21"/>
      <c r="KJW224" s="22"/>
      <c r="KJX224" s="3"/>
      <c r="KJY224" s="5"/>
      <c r="KJZ224" s="5"/>
      <c r="KKA224" s="8"/>
      <c r="KKB224" s="10"/>
      <c r="KKC224" s="68"/>
      <c r="KKD224" s="20"/>
      <c r="KKE224" s="57"/>
      <c r="KKF224" s="21"/>
      <c r="KKG224" s="22"/>
      <c r="KKH224" s="3"/>
      <c r="KKI224" s="5"/>
      <c r="KKJ224" s="5"/>
      <c r="KKK224" s="8"/>
      <c r="KKL224" s="10"/>
      <c r="KKM224" s="68"/>
      <c r="KKN224" s="20"/>
      <c r="KKO224" s="57"/>
      <c r="KKP224" s="21"/>
      <c r="KKQ224" s="22"/>
      <c r="KKR224" s="3"/>
      <c r="KKS224" s="5"/>
      <c r="KKT224" s="5"/>
      <c r="KKU224" s="8"/>
      <c r="KKV224" s="10"/>
      <c r="KKW224" s="68"/>
      <c r="KKX224" s="20"/>
      <c r="KKY224" s="57"/>
      <c r="KKZ224" s="21"/>
      <c r="KLA224" s="22"/>
      <c r="KLB224" s="3"/>
      <c r="KLC224" s="5"/>
      <c r="KLD224" s="5"/>
      <c r="KLE224" s="8"/>
      <c r="KLF224" s="10"/>
      <c r="KLG224" s="68"/>
      <c r="KLH224" s="20"/>
      <c r="KLI224" s="57"/>
      <c r="KLJ224" s="21"/>
      <c r="KLK224" s="22"/>
      <c r="KLL224" s="3"/>
      <c r="KLM224" s="5"/>
      <c r="KLN224" s="5"/>
      <c r="KLO224" s="8"/>
      <c r="KLP224" s="10"/>
      <c r="KLQ224" s="68"/>
      <c r="KLR224" s="20"/>
      <c r="KLS224" s="57"/>
      <c r="KLT224" s="21"/>
      <c r="KLU224" s="22"/>
      <c r="KLV224" s="3"/>
      <c r="KLW224" s="5"/>
      <c r="KLX224" s="5"/>
      <c r="KLY224" s="8"/>
      <c r="KLZ224" s="10"/>
      <c r="KMA224" s="68"/>
      <c r="KMB224" s="20"/>
      <c r="KMC224" s="57"/>
      <c r="KMD224" s="21"/>
      <c r="KME224" s="22"/>
      <c r="KMF224" s="3"/>
      <c r="KMG224" s="5"/>
      <c r="KMH224" s="5"/>
      <c r="KMI224" s="8"/>
      <c r="KMJ224" s="10"/>
      <c r="KMK224" s="68"/>
      <c r="KML224" s="20"/>
      <c r="KMM224" s="57"/>
      <c r="KMN224" s="21"/>
      <c r="KMO224" s="22"/>
      <c r="KMP224" s="3"/>
      <c r="KMQ224" s="5"/>
      <c r="KMR224" s="5"/>
      <c r="KMS224" s="8"/>
      <c r="KMT224" s="10"/>
      <c r="KMU224" s="68"/>
      <c r="KMV224" s="20"/>
      <c r="KMW224" s="57"/>
      <c r="KMX224" s="21"/>
      <c r="KMY224" s="22"/>
      <c r="KMZ224" s="3"/>
      <c r="KNA224" s="5"/>
      <c r="KNB224" s="5"/>
      <c r="KNC224" s="8"/>
      <c r="KND224" s="10"/>
      <c r="KNE224" s="68"/>
      <c r="KNF224" s="20"/>
      <c r="KNG224" s="57"/>
      <c r="KNH224" s="21"/>
      <c r="KNI224" s="22"/>
      <c r="KNJ224" s="3"/>
      <c r="KNK224" s="5"/>
      <c r="KNL224" s="5"/>
      <c r="KNM224" s="8"/>
      <c r="KNN224" s="10"/>
      <c r="KNO224" s="68"/>
      <c r="KNP224" s="20"/>
      <c r="KNQ224" s="57"/>
      <c r="KNR224" s="21"/>
      <c r="KNS224" s="22"/>
      <c r="KNT224" s="3"/>
      <c r="KNU224" s="5"/>
      <c r="KNV224" s="5"/>
      <c r="KNW224" s="8"/>
      <c r="KNX224" s="10"/>
      <c r="KNY224" s="68"/>
      <c r="KNZ224" s="20"/>
      <c r="KOA224" s="57"/>
      <c r="KOB224" s="21"/>
      <c r="KOC224" s="22"/>
      <c r="KOD224" s="3"/>
      <c r="KOE224" s="5"/>
      <c r="KOF224" s="5"/>
      <c r="KOG224" s="8"/>
      <c r="KOH224" s="10"/>
      <c r="KOI224" s="68"/>
      <c r="KOJ224" s="20"/>
      <c r="KOK224" s="57"/>
      <c r="KOL224" s="21"/>
      <c r="KOM224" s="22"/>
      <c r="KON224" s="3"/>
      <c r="KOO224" s="5"/>
      <c r="KOP224" s="5"/>
      <c r="KOQ224" s="8"/>
      <c r="KOR224" s="10"/>
      <c r="KOS224" s="68"/>
      <c r="KOT224" s="20"/>
      <c r="KOU224" s="57"/>
      <c r="KOV224" s="21"/>
      <c r="KOW224" s="22"/>
      <c r="KOX224" s="3"/>
      <c r="KOY224" s="5"/>
      <c r="KOZ224" s="5"/>
      <c r="KPA224" s="8"/>
      <c r="KPB224" s="10"/>
      <c r="KPC224" s="68"/>
      <c r="KPD224" s="20"/>
      <c r="KPE224" s="57"/>
      <c r="KPF224" s="21"/>
      <c r="KPG224" s="22"/>
      <c r="KPH224" s="3"/>
      <c r="KPI224" s="5"/>
      <c r="KPJ224" s="5"/>
      <c r="KPK224" s="8"/>
      <c r="KPL224" s="10"/>
      <c r="KPM224" s="68"/>
      <c r="KPN224" s="20"/>
      <c r="KPO224" s="57"/>
      <c r="KPP224" s="21"/>
      <c r="KPQ224" s="22"/>
      <c r="KPR224" s="3"/>
      <c r="KPS224" s="5"/>
      <c r="KPT224" s="5"/>
      <c r="KPU224" s="8"/>
      <c r="KPV224" s="10"/>
      <c r="KPW224" s="68"/>
      <c r="KPX224" s="20"/>
      <c r="KPY224" s="57"/>
      <c r="KPZ224" s="21"/>
      <c r="KQA224" s="22"/>
      <c r="KQB224" s="3"/>
      <c r="KQC224" s="5"/>
      <c r="KQD224" s="5"/>
      <c r="KQE224" s="8"/>
      <c r="KQF224" s="10"/>
      <c r="KQG224" s="68"/>
      <c r="KQH224" s="20"/>
      <c r="KQI224" s="57"/>
      <c r="KQJ224" s="21"/>
      <c r="KQK224" s="22"/>
      <c r="KQL224" s="3"/>
      <c r="KQM224" s="5"/>
      <c r="KQN224" s="5"/>
      <c r="KQO224" s="8"/>
      <c r="KQP224" s="10"/>
      <c r="KQQ224" s="68"/>
      <c r="KQR224" s="20"/>
      <c r="KQS224" s="57"/>
      <c r="KQT224" s="21"/>
      <c r="KQU224" s="22"/>
      <c r="KQV224" s="3"/>
      <c r="KQW224" s="5"/>
      <c r="KQX224" s="5"/>
      <c r="KQY224" s="8"/>
      <c r="KQZ224" s="10"/>
      <c r="KRA224" s="68"/>
      <c r="KRB224" s="20"/>
      <c r="KRC224" s="57"/>
      <c r="KRD224" s="21"/>
      <c r="KRE224" s="22"/>
      <c r="KRF224" s="3"/>
      <c r="KRG224" s="5"/>
      <c r="KRH224" s="5"/>
      <c r="KRI224" s="8"/>
      <c r="KRJ224" s="10"/>
      <c r="KRK224" s="68"/>
      <c r="KRL224" s="20"/>
      <c r="KRM224" s="57"/>
      <c r="KRN224" s="21"/>
      <c r="KRO224" s="22"/>
      <c r="KRP224" s="3"/>
      <c r="KRQ224" s="5"/>
      <c r="KRR224" s="5"/>
      <c r="KRS224" s="8"/>
      <c r="KRT224" s="10"/>
      <c r="KRU224" s="68"/>
      <c r="KRV224" s="20"/>
      <c r="KRW224" s="57"/>
      <c r="KRX224" s="21"/>
      <c r="KRY224" s="22"/>
      <c r="KRZ224" s="3"/>
      <c r="KSA224" s="5"/>
      <c r="KSB224" s="5"/>
      <c r="KSC224" s="8"/>
      <c r="KSD224" s="10"/>
      <c r="KSE224" s="68"/>
      <c r="KSF224" s="20"/>
      <c r="KSG224" s="57"/>
      <c r="KSH224" s="21"/>
      <c r="KSI224" s="22"/>
      <c r="KSJ224" s="3"/>
      <c r="KSK224" s="5"/>
      <c r="KSL224" s="5"/>
      <c r="KSM224" s="8"/>
      <c r="KSN224" s="10"/>
      <c r="KSO224" s="68"/>
      <c r="KSP224" s="20"/>
      <c r="KSQ224" s="57"/>
      <c r="KSR224" s="21"/>
      <c r="KSS224" s="22"/>
      <c r="KST224" s="3"/>
      <c r="KSU224" s="5"/>
      <c r="KSV224" s="5"/>
      <c r="KSW224" s="8"/>
      <c r="KSX224" s="10"/>
      <c r="KSY224" s="68"/>
      <c r="KSZ224" s="20"/>
      <c r="KTA224" s="57"/>
      <c r="KTB224" s="21"/>
      <c r="KTC224" s="22"/>
      <c r="KTD224" s="3"/>
      <c r="KTE224" s="5"/>
      <c r="KTF224" s="5"/>
      <c r="KTG224" s="8"/>
      <c r="KTH224" s="10"/>
      <c r="KTI224" s="68"/>
      <c r="KTJ224" s="20"/>
      <c r="KTK224" s="57"/>
      <c r="KTL224" s="21"/>
      <c r="KTM224" s="22"/>
      <c r="KTN224" s="3"/>
      <c r="KTO224" s="5"/>
      <c r="KTP224" s="5"/>
      <c r="KTQ224" s="8"/>
      <c r="KTR224" s="10"/>
      <c r="KTS224" s="68"/>
      <c r="KTT224" s="20"/>
      <c r="KTU224" s="57"/>
      <c r="KTV224" s="21"/>
      <c r="KTW224" s="22"/>
      <c r="KTX224" s="3"/>
      <c r="KTY224" s="5"/>
      <c r="KTZ224" s="5"/>
      <c r="KUA224" s="8"/>
      <c r="KUB224" s="10"/>
      <c r="KUC224" s="68"/>
      <c r="KUD224" s="20"/>
      <c r="KUE224" s="57"/>
      <c r="KUF224" s="21"/>
      <c r="KUG224" s="22"/>
      <c r="KUH224" s="3"/>
      <c r="KUI224" s="5"/>
      <c r="KUJ224" s="5"/>
      <c r="KUK224" s="8"/>
      <c r="KUL224" s="10"/>
      <c r="KUM224" s="68"/>
      <c r="KUN224" s="20"/>
      <c r="KUO224" s="57"/>
      <c r="KUP224" s="21"/>
      <c r="KUQ224" s="22"/>
      <c r="KUR224" s="3"/>
      <c r="KUS224" s="5"/>
      <c r="KUT224" s="5"/>
      <c r="KUU224" s="8"/>
      <c r="KUV224" s="10"/>
      <c r="KUW224" s="68"/>
      <c r="KUX224" s="20"/>
      <c r="KUY224" s="57"/>
      <c r="KUZ224" s="21"/>
      <c r="KVA224" s="22"/>
      <c r="KVB224" s="3"/>
      <c r="KVC224" s="5"/>
      <c r="KVD224" s="5"/>
      <c r="KVE224" s="8"/>
      <c r="KVF224" s="10"/>
      <c r="KVG224" s="68"/>
      <c r="KVH224" s="20"/>
      <c r="KVI224" s="57"/>
      <c r="KVJ224" s="21"/>
      <c r="KVK224" s="22"/>
      <c r="KVL224" s="3"/>
      <c r="KVM224" s="5"/>
      <c r="KVN224" s="5"/>
      <c r="KVO224" s="8"/>
      <c r="KVP224" s="10"/>
      <c r="KVQ224" s="68"/>
      <c r="KVR224" s="20"/>
      <c r="KVS224" s="57"/>
      <c r="KVT224" s="21"/>
      <c r="KVU224" s="22"/>
      <c r="KVV224" s="3"/>
      <c r="KVW224" s="5"/>
      <c r="KVX224" s="5"/>
      <c r="KVY224" s="8"/>
      <c r="KVZ224" s="10"/>
      <c r="KWA224" s="68"/>
      <c r="KWB224" s="20"/>
      <c r="KWC224" s="57"/>
      <c r="KWD224" s="21"/>
      <c r="KWE224" s="22"/>
      <c r="KWF224" s="3"/>
      <c r="KWG224" s="5"/>
      <c r="KWH224" s="5"/>
      <c r="KWI224" s="8"/>
      <c r="KWJ224" s="10"/>
      <c r="KWK224" s="68"/>
      <c r="KWL224" s="20"/>
      <c r="KWM224" s="57"/>
      <c r="KWN224" s="21"/>
      <c r="KWO224" s="22"/>
      <c r="KWP224" s="3"/>
      <c r="KWQ224" s="5"/>
      <c r="KWR224" s="5"/>
      <c r="KWS224" s="8"/>
      <c r="KWT224" s="10"/>
      <c r="KWU224" s="68"/>
      <c r="KWV224" s="20"/>
      <c r="KWW224" s="57"/>
      <c r="KWX224" s="21"/>
      <c r="KWY224" s="22"/>
      <c r="KWZ224" s="3"/>
      <c r="KXA224" s="5"/>
      <c r="KXB224" s="5"/>
      <c r="KXC224" s="8"/>
      <c r="KXD224" s="10"/>
      <c r="KXE224" s="68"/>
      <c r="KXF224" s="20"/>
      <c r="KXG224" s="57"/>
      <c r="KXH224" s="21"/>
      <c r="KXI224" s="22"/>
      <c r="KXJ224" s="3"/>
      <c r="KXK224" s="5"/>
      <c r="KXL224" s="5"/>
      <c r="KXM224" s="8"/>
      <c r="KXN224" s="10"/>
      <c r="KXO224" s="68"/>
      <c r="KXP224" s="20"/>
      <c r="KXQ224" s="57"/>
      <c r="KXR224" s="21"/>
      <c r="KXS224" s="22"/>
      <c r="KXT224" s="3"/>
      <c r="KXU224" s="5"/>
      <c r="KXV224" s="5"/>
      <c r="KXW224" s="8"/>
      <c r="KXX224" s="10"/>
      <c r="KXY224" s="68"/>
      <c r="KXZ224" s="20"/>
      <c r="KYA224" s="57"/>
      <c r="KYB224" s="21"/>
      <c r="KYC224" s="22"/>
      <c r="KYD224" s="3"/>
      <c r="KYE224" s="5"/>
      <c r="KYF224" s="5"/>
      <c r="KYG224" s="8"/>
      <c r="KYH224" s="10"/>
      <c r="KYI224" s="68"/>
      <c r="KYJ224" s="20"/>
      <c r="KYK224" s="57"/>
      <c r="KYL224" s="21"/>
      <c r="KYM224" s="22"/>
      <c r="KYN224" s="3"/>
      <c r="KYO224" s="5"/>
      <c r="KYP224" s="5"/>
      <c r="KYQ224" s="8"/>
      <c r="KYR224" s="10"/>
      <c r="KYS224" s="68"/>
      <c r="KYT224" s="20"/>
      <c r="KYU224" s="57"/>
      <c r="KYV224" s="21"/>
      <c r="KYW224" s="22"/>
      <c r="KYX224" s="3"/>
      <c r="KYY224" s="5"/>
      <c r="KYZ224" s="5"/>
      <c r="KZA224" s="8"/>
      <c r="KZB224" s="10"/>
      <c r="KZC224" s="68"/>
      <c r="KZD224" s="20"/>
      <c r="KZE224" s="57"/>
      <c r="KZF224" s="21"/>
      <c r="KZG224" s="22"/>
      <c r="KZH224" s="3"/>
      <c r="KZI224" s="5"/>
      <c r="KZJ224" s="5"/>
      <c r="KZK224" s="8"/>
      <c r="KZL224" s="10"/>
      <c r="KZM224" s="68"/>
      <c r="KZN224" s="20"/>
      <c r="KZO224" s="57"/>
      <c r="KZP224" s="21"/>
      <c r="KZQ224" s="22"/>
      <c r="KZR224" s="3"/>
      <c r="KZS224" s="5"/>
      <c r="KZT224" s="5"/>
      <c r="KZU224" s="8"/>
      <c r="KZV224" s="10"/>
      <c r="KZW224" s="68"/>
      <c r="KZX224" s="20"/>
      <c r="KZY224" s="57"/>
      <c r="KZZ224" s="21"/>
      <c r="LAA224" s="22"/>
      <c r="LAB224" s="3"/>
      <c r="LAC224" s="5"/>
      <c r="LAD224" s="5"/>
      <c r="LAE224" s="8"/>
      <c r="LAF224" s="10"/>
      <c r="LAG224" s="68"/>
      <c r="LAH224" s="20"/>
      <c r="LAI224" s="57"/>
      <c r="LAJ224" s="21"/>
      <c r="LAK224" s="22"/>
      <c r="LAL224" s="3"/>
      <c r="LAM224" s="5"/>
      <c r="LAN224" s="5"/>
      <c r="LAO224" s="8"/>
      <c r="LAP224" s="10"/>
      <c r="LAQ224" s="68"/>
      <c r="LAR224" s="20"/>
      <c r="LAS224" s="57"/>
      <c r="LAT224" s="21"/>
      <c r="LAU224" s="22"/>
      <c r="LAV224" s="3"/>
      <c r="LAW224" s="5"/>
      <c r="LAX224" s="5"/>
      <c r="LAY224" s="8"/>
      <c r="LAZ224" s="10"/>
      <c r="LBA224" s="68"/>
      <c r="LBB224" s="20"/>
      <c r="LBC224" s="57"/>
      <c r="LBD224" s="21"/>
      <c r="LBE224" s="22"/>
      <c r="LBF224" s="3"/>
      <c r="LBG224" s="5"/>
      <c r="LBH224" s="5"/>
      <c r="LBI224" s="8"/>
      <c r="LBJ224" s="10"/>
      <c r="LBK224" s="68"/>
      <c r="LBL224" s="20"/>
      <c r="LBM224" s="57"/>
      <c r="LBN224" s="21"/>
      <c r="LBO224" s="22"/>
      <c r="LBP224" s="3"/>
      <c r="LBQ224" s="5"/>
      <c r="LBR224" s="5"/>
      <c r="LBS224" s="8"/>
      <c r="LBT224" s="10"/>
      <c r="LBU224" s="68"/>
      <c r="LBV224" s="20"/>
      <c r="LBW224" s="57"/>
      <c r="LBX224" s="21"/>
      <c r="LBY224" s="22"/>
      <c r="LBZ224" s="3"/>
      <c r="LCA224" s="5"/>
      <c r="LCB224" s="5"/>
      <c r="LCC224" s="8"/>
      <c r="LCD224" s="10"/>
      <c r="LCE224" s="68"/>
      <c r="LCF224" s="20"/>
      <c r="LCG224" s="57"/>
      <c r="LCH224" s="21"/>
      <c r="LCI224" s="22"/>
      <c r="LCJ224" s="3"/>
      <c r="LCK224" s="5"/>
      <c r="LCL224" s="5"/>
      <c r="LCM224" s="8"/>
      <c r="LCN224" s="10"/>
      <c r="LCO224" s="68"/>
      <c r="LCP224" s="20"/>
      <c r="LCQ224" s="57"/>
      <c r="LCR224" s="21"/>
      <c r="LCS224" s="22"/>
      <c r="LCT224" s="3"/>
      <c r="LCU224" s="5"/>
      <c r="LCV224" s="5"/>
      <c r="LCW224" s="8"/>
      <c r="LCX224" s="10"/>
      <c r="LCY224" s="68"/>
      <c r="LCZ224" s="20"/>
      <c r="LDA224" s="57"/>
      <c r="LDB224" s="21"/>
      <c r="LDC224" s="22"/>
      <c r="LDD224" s="3"/>
      <c r="LDE224" s="5"/>
      <c r="LDF224" s="5"/>
      <c r="LDG224" s="8"/>
      <c r="LDH224" s="10"/>
      <c r="LDI224" s="68"/>
      <c r="LDJ224" s="20"/>
      <c r="LDK224" s="57"/>
      <c r="LDL224" s="21"/>
      <c r="LDM224" s="22"/>
      <c r="LDN224" s="3"/>
      <c r="LDO224" s="5"/>
      <c r="LDP224" s="5"/>
      <c r="LDQ224" s="8"/>
      <c r="LDR224" s="10"/>
      <c r="LDS224" s="68"/>
      <c r="LDT224" s="20"/>
      <c r="LDU224" s="57"/>
      <c r="LDV224" s="21"/>
      <c r="LDW224" s="22"/>
      <c r="LDX224" s="3"/>
      <c r="LDY224" s="5"/>
      <c r="LDZ224" s="5"/>
      <c r="LEA224" s="8"/>
      <c r="LEB224" s="10"/>
      <c r="LEC224" s="68"/>
      <c r="LED224" s="20"/>
      <c r="LEE224" s="57"/>
      <c r="LEF224" s="21"/>
      <c r="LEG224" s="22"/>
      <c r="LEH224" s="3"/>
      <c r="LEI224" s="5"/>
      <c r="LEJ224" s="5"/>
      <c r="LEK224" s="8"/>
      <c r="LEL224" s="10"/>
      <c r="LEM224" s="68"/>
      <c r="LEN224" s="20"/>
      <c r="LEO224" s="57"/>
      <c r="LEP224" s="21"/>
      <c r="LEQ224" s="22"/>
      <c r="LER224" s="3"/>
      <c r="LES224" s="5"/>
      <c r="LET224" s="5"/>
      <c r="LEU224" s="8"/>
      <c r="LEV224" s="10"/>
      <c r="LEW224" s="68"/>
      <c r="LEX224" s="20"/>
      <c r="LEY224" s="57"/>
      <c r="LEZ224" s="21"/>
      <c r="LFA224" s="22"/>
      <c r="LFB224" s="3"/>
      <c r="LFC224" s="5"/>
      <c r="LFD224" s="5"/>
      <c r="LFE224" s="8"/>
      <c r="LFF224" s="10"/>
      <c r="LFG224" s="68"/>
      <c r="LFH224" s="20"/>
      <c r="LFI224" s="57"/>
      <c r="LFJ224" s="21"/>
      <c r="LFK224" s="22"/>
      <c r="LFL224" s="3"/>
      <c r="LFM224" s="5"/>
      <c r="LFN224" s="5"/>
      <c r="LFO224" s="8"/>
      <c r="LFP224" s="10"/>
      <c r="LFQ224" s="68"/>
      <c r="LFR224" s="20"/>
      <c r="LFS224" s="57"/>
      <c r="LFT224" s="21"/>
      <c r="LFU224" s="22"/>
      <c r="LFV224" s="3"/>
      <c r="LFW224" s="5"/>
      <c r="LFX224" s="5"/>
      <c r="LFY224" s="8"/>
      <c r="LFZ224" s="10"/>
      <c r="LGA224" s="68"/>
      <c r="LGB224" s="20"/>
      <c r="LGC224" s="57"/>
      <c r="LGD224" s="21"/>
      <c r="LGE224" s="22"/>
      <c r="LGF224" s="3"/>
      <c r="LGG224" s="5"/>
      <c r="LGH224" s="5"/>
      <c r="LGI224" s="8"/>
      <c r="LGJ224" s="10"/>
      <c r="LGK224" s="68"/>
      <c r="LGL224" s="20"/>
      <c r="LGM224" s="57"/>
      <c r="LGN224" s="21"/>
      <c r="LGO224" s="22"/>
      <c r="LGP224" s="3"/>
      <c r="LGQ224" s="5"/>
      <c r="LGR224" s="5"/>
      <c r="LGS224" s="8"/>
      <c r="LGT224" s="10"/>
      <c r="LGU224" s="68"/>
      <c r="LGV224" s="20"/>
      <c r="LGW224" s="57"/>
      <c r="LGX224" s="21"/>
      <c r="LGY224" s="22"/>
      <c r="LGZ224" s="3"/>
      <c r="LHA224" s="5"/>
      <c r="LHB224" s="5"/>
      <c r="LHC224" s="8"/>
      <c r="LHD224" s="10"/>
      <c r="LHE224" s="68"/>
      <c r="LHF224" s="20"/>
      <c r="LHG224" s="57"/>
      <c r="LHH224" s="21"/>
      <c r="LHI224" s="22"/>
      <c r="LHJ224" s="3"/>
      <c r="LHK224" s="5"/>
      <c r="LHL224" s="5"/>
      <c r="LHM224" s="8"/>
      <c r="LHN224" s="10"/>
      <c r="LHO224" s="68"/>
      <c r="LHP224" s="20"/>
      <c r="LHQ224" s="57"/>
      <c r="LHR224" s="21"/>
      <c r="LHS224" s="22"/>
      <c r="LHT224" s="3"/>
      <c r="LHU224" s="5"/>
      <c r="LHV224" s="5"/>
      <c r="LHW224" s="8"/>
      <c r="LHX224" s="10"/>
      <c r="LHY224" s="68"/>
      <c r="LHZ224" s="20"/>
      <c r="LIA224" s="57"/>
      <c r="LIB224" s="21"/>
      <c r="LIC224" s="22"/>
      <c r="LID224" s="3"/>
      <c r="LIE224" s="5"/>
      <c r="LIF224" s="5"/>
      <c r="LIG224" s="8"/>
      <c r="LIH224" s="10"/>
      <c r="LII224" s="68"/>
      <c r="LIJ224" s="20"/>
      <c r="LIK224" s="57"/>
      <c r="LIL224" s="21"/>
      <c r="LIM224" s="22"/>
      <c r="LIN224" s="3"/>
      <c r="LIO224" s="5"/>
      <c r="LIP224" s="5"/>
      <c r="LIQ224" s="8"/>
      <c r="LIR224" s="10"/>
      <c r="LIS224" s="68"/>
      <c r="LIT224" s="20"/>
      <c r="LIU224" s="57"/>
      <c r="LIV224" s="21"/>
      <c r="LIW224" s="22"/>
      <c r="LIX224" s="3"/>
      <c r="LIY224" s="5"/>
      <c r="LIZ224" s="5"/>
      <c r="LJA224" s="8"/>
      <c r="LJB224" s="10"/>
      <c r="LJC224" s="68"/>
      <c r="LJD224" s="20"/>
      <c r="LJE224" s="57"/>
      <c r="LJF224" s="21"/>
      <c r="LJG224" s="22"/>
      <c r="LJH224" s="3"/>
      <c r="LJI224" s="5"/>
      <c r="LJJ224" s="5"/>
      <c r="LJK224" s="8"/>
      <c r="LJL224" s="10"/>
      <c r="LJM224" s="68"/>
      <c r="LJN224" s="20"/>
      <c r="LJO224" s="57"/>
      <c r="LJP224" s="21"/>
      <c r="LJQ224" s="22"/>
      <c r="LJR224" s="3"/>
      <c r="LJS224" s="5"/>
      <c r="LJT224" s="5"/>
      <c r="LJU224" s="8"/>
      <c r="LJV224" s="10"/>
      <c r="LJW224" s="68"/>
      <c r="LJX224" s="20"/>
      <c r="LJY224" s="57"/>
      <c r="LJZ224" s="21"/>
      <c r="LKA224" s="22"/>
      <c r="LKB224" s="3"/>
      <c r="LKC224" s="5"/>
      <c r="LKD224" s="5"/>
      <c r="LKE224" s="8"/>
      <c r="LKF224" s="10"/>
      <c r="LKG224" s="68"/>
      <c r="LKH224" s="20"/>
      <c r="LKI224" s="57"/>
      <c r="LKJ224" s="21"/>
      <c r="LKK224" s="22"/>
      <c r="LKL224" s="3"/>
      <c r="LKM224" s="5"/>
      <c r="LKN224" s="5"/>
      <c r="LKO224" s="8"/>
      <c r="LKP224" s="10"/>
      <c r="LKQ224" s="68"/>
      <c r="LKR224" s="20"/>
      <c r="LKS224" s="57"/>
      <c r="LKT224" s="21"/>
      <c r="LKU224" s="22"/>
      <c r="LKV224" s="3"/>
      <c r="LKW224" s="5"/>
      <c r="LKX224" s="5"/>
      <c r="LKY224" s="8"/>
      <c r="LKZ224" s="10"/>
      <c r="LLA224" s="68"/>
      <c r="LLB224" s="20"/>
      <c r="LLC224" s="57"/>
      <c r="LLD224" s="21"/>
      <c r="LLE224" s="22"/>
      <c r="LLF224" s="3"/>
      <c r="LLG224" s="5"/>
      <c r="LLH224" s="5"/>
      <c r="LLI224" s="8"/>
      <c r="LLJ224" s="10"/>
      <c r="LLK224" s="68"/>
      <c r="LLL224" s="20"/>
      <c r="LLM224" s="57"/>
      <c r="LLN224" s="21"/>
      <c r="LLO224" s="22"/>
      <c r="LLP224" s="3"/>
      <c r="LLQ224" s="5"/>
      <c r="LLR224" s="5"/>
      <c r="LLS224" s="8"/>
      <c r="LLT224" s="10"/>
      <c r="LLU224" s="68"/>
      <c r="LLV224" s="20"/>
      <c r="LLW224" s="57"/>
      <c r="LLX224" s="21"/>
      <c r="LLY224" s="22"/>
      <c r="LLZ224" s="3"/>
      <c r="LMA224" s="5"/>
      <c r="LMB224" s="5"/>
      <c r="LMC224" s="8"/>
      <c r="LMD224" s="10"/>
      <c r="LME224" s="68"/>
      <c r="LMF224" s="20"/>
      <c r="LMG224" s="57"/>
      <c r="LMH224" s="21"/>
      <c r="LMI224" s="22"/>
      <c r="LMJ224" s="3"/>
      <c r="LMK224" s="5"/>
      <c r="LML224" s="5"/>
      <c r="LMM224" s="8"/>
      <c r="LMN224" s="10"/>
      <c r="LMO224" s="68"/>
      <c r="LMP224" s="20"/>
      <c r="LMQ224" s="57"/>
      <c r="LMR224" s="21"/>
      <c r="LMS224" s="22"/>
      <c r="LMT224" s="3"/>
      <c r="LMU224" s="5"/>
      <c r="LMV224" s="5"/>
      <c r="LMW224" s="8"/>
      <c r="LMX224" s="10"/>
      <c r="LMY224" s="68"/>
      <c r="LMZ224" s="20"/>
      <c r="LNA224" s="57"/>
      <c r="LNB224" s="21"/>
      <c r="LNC224" s="22"/>
      <c r="LND224" s="3"/>
      <c r="LNE224" s="5"/>
      <c r="LNF224" s="5"/>
      <c r="LNG224" s="8"/>
      <c r="LNH224" s="10"/>
      <c r="LNI224" s="68"/>
      <c r="LNJ224" s="20"/>
      <c r="LNK224" s="57"/>
      <c r="LNL224" s="21"/>
      <c r="LNM224" s="22"/>
      <c r="LNN224" s="3"/>
      <c r="LNO224" s="5"/>
      <c r="LNP224" s="5"/>
      <c r="LNQ224" s="8"/>
      <c r="LNR224" s="10"/>
      <c r="LNS224" s="68"/>
      <c r="LNT224" s="20"/>
      <c r="LNU224" s="57"/>
      <c r="LNV224" s="21"/>
      <c r="LNW224" s="22"/>
      <c r="LNX224" s="3"/>
      <c r="LNY224" s="5"/>
      <c r="LNZ224" s="5"/>
      <c r="LOA224" s="8"/>
      <c r="LOB224" s="10"/>
      <c r="LOC224" s="68"/>
      <c r="LOD224" s="20"/>
      <c r="LOE224" s="57"/>
      <c r="LOF224" s="21"/>
      <c r="LOG224" s="22"/>
      <c r="LOH224" s="3"/>
      <c r="LOI224" s="5"/>
      <c r="LOJ224" s="5"/>
      <c r="LOK224" s="8"/>
      <c r="LOL224" s="10"/>
      <c r="LOM224" s="68"/>
      <c r="LON224" s="20"/>
      <c r="LOO224" s="57"/>
      <c r="LOP224" s="21"/>
      <c r="LOQ224" s="22"/>
      <c r="LOR224" s="3"/>
      <c r="LOS224" s="5"/>
      <c r="LOT224" s="5"/>
      <c r="LOU224" s="8"/>
      <c r="LOV224" s="10"/>
      <c r="LOW224" s="68"/>
      <c r="LOX224" s="20"/>
      <c r="LOY224" s="57"/>
      <c r="LOZ224" s="21"/>
      <c r="LPA224" s="22"/>
      <c r="LPB224" s="3"/>
      <c r="LPC224" s="5"/>
      <c r="LPD224" s="5"/>
      <c r="LPE224" s="8"/>
      <c r="LPF224" s="10"/>
      <c r="LPG224" s="68"/>
      <c r="LPH224" s="20"/>
      <c r="LPI224" s="57"/>
      <c r="LPJ224" s="21"/>
      <c r="LPK224" s="22"/>
      <c r="LPL224" s="3"/>
      <c r="LPM224" s="5"/>
      <c r="LPN224" s="5"/>
      <c r="LPO224" s="8"/>
      <c r="LPP224" s="10"/>
      <c r="LPQ224" s="68"/>
      <c r="LPR224" s="20"/>
      <c r="LPS224" s="57"/>
      <c r="LPT224" s="21"/>
      <c r="LPU224" s="22"/>
      <c r="LPV224" s="3"/>
      <c r="LPW224" s="5"/>
      <c r="LPX224" s="5"/>
      <c r="LPY224" s="8"/>
      <c r="LPZ224" s="10"/>
      <c r="LQA224" s="68"/>
      <c r="LQB224" s="20"/>
      <c r="LQC224" s="57"/>
      <c r="LQD224" s="21"/>
      <c r="LQE224" s="22"/>
      <c r="LQF224" s="3"/>
      <c r="LQG224" s="5"/>
      <c r="LQH224" s="5"/>
      <c r="LQI224" s="8"/>
      <c r="LQJ224" s="10"/>
      <c r="LQK224" s="68"/>
      <c r="LQL224" s="20"/>
      <c r="LQM224" s="57"/>
      <c r="LQN224" s="21"/>
      <c r="LQO224" s="22"/>
      <c r="LQP224" s="3"/>
      <c r="LQQ224" s="5"/>
      <c r="LQR224" s="5"/>
      <c r="LQS224" s="8"/>
      <c r="LQT224" s="10"/>
      <c r="LQU224" s="68"/>
      <c r="LQV224" s="20"/>
      <c r="LQW224" s="57"/>
      <c r="LQX224" s="21"/>
      <c r="LQY224" s="22"/>
      <c r="LQZ224" s="3"/>
      <c r="LRA224" s="5"/>
      <c r="LRB224" s="5"/>
      <c r="LRC224" s="8"/>
      <c r="LRD224" s="10"/>
      <c r="LRE224" s="68"/>
      <c r="LRF224" s="20"/>
      <c r="LRG224" s="57"/>
      <c r="LRH224" s="21"/>
      <c r="LRI224" s="22"/>
      <c r="LRJ224" s="3"/>
      <c r="LRK224" s="5"/>
      <c r="LRL224" s="5"/>
      <c r="LRM224" s="8"/>
      <c r="LRN224" s="10"/>
      <c r="LRO224" s="68"/>
      <c r="LRP224" s="20"/>
      <c r="LRQ224" s="57"/>
      <c r="LRR224" s="21"/>
      <c r="LRS224" s="22"/>
      <c r="LRT224" s="3"/>
      <c r="LRU224" s="5"/>
      <c r="LRV224" s="5"/>
      <c r="LRW224" s="8"/>
      <c r="LRX224" s="10"/>
      <c r="LRY224" s="68"/>
      <c r="LRZ224" s="20"/>
      <c r="LSA224" s="57"/>
      <c r="LSB224" s="21"/>
      <c r="LSC224" s="22"/>
      <c r="LSD224" s="3"/>
      <c r="LSE224" s="5"/>
      <c r="LSF224" s="5"/>
      <c r="LSG224" s="8"/>
      <c r="LSH224" s="10"/>
      <c r="LSI224" s="68"/>
      <c r="LSJ224" s="20"/>
      <c r="LSK224" s="57"/>
      <c r="LSL224" s="21"/>
      <c r="LSM224" s="22"/>
      <c r="LSN224" s="3"/>
      <c r="LSO224" s="5"/>
      <c r="LSP224" s="5"/>
      <c r="LSQ224" s="8"/>
      <c r="LSR224" s="10"/>
      <c r="LSS224" s="68"/>
      <c r="LST224" s="20"/>
      <c r="LSU224" s="57"/>
      <c r="LSV224" s="21"/>
      <c r="LSW224" s="22"/>
      <c r="LSX224" s="3"/>
      <c r="LSY224" s="5"/>
      <c r="LSZ224" s="5"/>
      <c r="LTA224" s="8"/>
      <c r="LTB224" s="10"/>
      <c r="LTC224" s="68"/>
      <c r="LTD224" s="20"/>
      <c r="LTE224" s="57"/>
      <c r="LTF224" s="21"/>
      <c r="LTG224" s="22"/>
      <c r="LTH224" s="3"/>
      <c r="LTI224" s="5"/>
      <c r="LTJ224" s="5"/>
      <c r="LTK224" s="8"/>
      <c r="LTL224" s="10"/>
      <c r="LTM224" s="68"/>
      <c r="LTN224" s="20"/>
      <c r="LTO224" s="57"/>
      <c r="LTP224" s="21"/>
      <c r="LTQ224" s="22"/>
      <c r="LTR224" s="3"/>
      <c r="LTS224" s="5"/>
      <c r="LTT224" s="5"/>
      <c r="LTU224" s="8"/>
      <c r="LTV224" s="10"/>
      <c r="LTW224" s="68"/>
      <c r="LTX224" s="20"/>
      <c r="LTY224" s="57"/>
      <c r="LTZ224" s="21"/>
      <c r="LUA224" s="22"/>
      <c r="LUB224" s="3"/>
      <c r="LUC224" s="5"/>
      <c r="LUD224" s="5"/>
      <c r="LUE224" s="8"/>
      <c r="LUF224" s="10"/>
      <c r="LUG224" s="68"/>
      <c r="LUH224" s="20"/>
      <c r="LUI224" s="57"/>
      <c r="LUJ224" s="21"/>
      <c r="LUK224" s="22"/>
      <c r="LUL224" s="3"/>
      <c r="LUM224" s="5"/>
      <c r="LUN224" s="5"/>
      <c r="LUO224" s="8"/>
      <c r="LUP224" s="10"/>
      <c r="LUQ224" s="68"/>
      <c r="LUR224" s="20"/>
      <c r="LUS224" s="57"/>
      <c r="LUT224" s="21"/>
      <c r="LUU224" s="22"/>
      <c r="LUV224" s="3"/>
      <c r="LUW224" s="5"/>
      <c r="LUX224" s="5"/>
      <c r="LUY224" s="8"/>
      <c r="LUZ224" s="10"/>
      <c r="LVA224" s="68"/>
      <c r="LVB224" s="20"/>
      <c r="LVC224" s="57"/>
      <c r="LVD224" s="21"/>
      <c r="LVE224" s="22"/>
      <c r="LVF224" s="3"/>
      <c r="LVG224" s="5"/>
      <c r="LVH224" s="5"/>
      <c r="LVI224" s="8"/>
      <c r="LVJ224" s="10"/>
      <c r="LVK224" s="68"/>
      <c r="LVL224" s="20"/>
      <c r="LVM224" s="57"/>
      <c r="LVN224" s="21"/>
      <c r="LVO224" s="22"/>
      <c r="LVP224" s="3"/>
      <c r="LVQ224" s="5"/>
      <c r="LVR224" s="5"/>
      <c r="LVS224" s="8"/>
      <c r="LVT224" s="10"/>
      <c r="LVU224" s="68"/>
      <c r="LVV224" s="20"/>
      <c r="LVW224" s="57"/>
      <c r="LVX224" s="21"/>
      <c r="LVY224" s="22"/>
      <c r="LVZ224" s="3"/>
      <c r="LWA224" s="5"/>
      <c r="LWB224" s="5"/>
      <c r="LWC224" s="8"/>
      <c r="LWD224" s="10"/>
      <c r="LWE224" s="68"/>
      <c r="LWF224" s="20"/>
      <c r="LWG224" s="57"/>
      <c r="LWH224" s="21"/>
      <c r="LWI224" s="22"/>
      <c r="LWJ224" s="3"/>
      <c r="LWK224" s="5"/>
      <c r="LWL224" s="5"/>
      <c r="LWM224" s="8"/>
      <c r="LWN224" s="10"/>
      <c r="LWO224" s="68"/>
      <c r="LWP224" s="20"/>
      <c r="LWQ224" s="57"/>
      <c r="LWR224" s="21"/>
      <c r="LWS224" s="22"/>
      <c r="LWT224" s="3"/>
      <c r="LWU224" s="5"/>
      <c r="LWV224" s="5"/>
      <c r="LWW224" s="8"/>
      <c r="LWX224" s="10"/>
      <c r="LWY224" s="68"/>
      <c r="LWZ224" s="20"/>
      <c r="LXA224" s="57"/>
      <c r="LXB224" s="21"/>
      <c r="LXC224" s="22"/>
      <c r="LXD224" s="3"/>
      <c r="LXE224" s="5"/>
      <c r="LXF224" s="5"/>
      <c r="LXG224" s="8"/>
      <c r="LXH224" s="10"/>
      <c r="LXI224" s="68"/>
      <c r="LXJ224" s="20"/>
      <c r="LXK224" s="57"/>
      <c r="LXL224" s="21"/>
      <c r="LXM224" s="22"/>
      <c r="LXN224" s="3"/>
      <c r="LXO224" s="5"/>
      <c r="LXP224" s="5"/>
      <c r="LXQ224" s="8"/>
      <c r="LXR224" s="10"/>
      <c r="LXS224" s="68"/>
      <c r="LXT224" s="20"/>
      <c r="LXU224" s="57"/>
      <c r="LXV224" s="21"/>
      <c r="LXW224" s="22"/>
      <c r="LXX224" s="3"/>
      <c r="LXY224" s="5"/>
      <c r="LXZ224" s="5"/>
      <c r="LYA224" s="8"/>
      <c r="LYB224" s="10"/>
      <c r="LYC224" s="68"/>
      <c r="LYD224" s="20"/>
      <c r="LYE224" s="57"/>
      <c r="LYF224" s="21"/>
      <c r="LYG224" s="22"/>
      <c r="LYH224" s="3"/>
      <c r="LYI224" s="5"/>
      <c r="LYJ224" s="5"/>
      <c r="LYK224" s="8"/>
      <c r="LYL224" s="10"/>
      <c r="LYM224" s="68"/>
      <c r="LYN224" s="20"/>
      <c r="LYO224" s="57"/>
      <c r="LYP224" s="21"/>
      <c r="LYQ224" s="22"/>
      <c r="LYR224" s="3"/>
      <c r="LYS224" s="5"/>
      <c r="LYT224" s="5"/>
      <c r="LYU224" s="8"/>
      <c r="LYV224" s="10"/>
      <c r="LYW224" s="68"/>
      <c r="LYX224" s="20"/>
      <c r="LYY224" s="57"/>
      <c r="LYZ224" s="21"/>
      <c r="LZA224" s="22"/>
      <c r="LZB224" s="3"/>
      <c r="LZC224" s="5"/>
      <c r="LZD224" s="5"/>
      <c r="LZE224" s="8"/>
      <c r="LZF224" s="10"/>
      <c r="LZG224" s="68"/>
      <c r="LZH224" s="20"/>
      <c r="LZI224" s="57"/>
      <c r="LZJ224" s="21"/>
      <c r="LZK224" s="22"/>
      <c r="LZL224" s="3"/>
      <c r="LZM224" s="5"/>
      <c r="LZN224" s="5"/>
      <c r="LZO224" s="8"/>
      <c r="LZP224" s="10"/>
      <c r="LZQ224" s="68"/>
      <c r="LZR224" s="20"/>
      <c r="LZS224" s="57"/>
      <c r="LZT224" s="21"/>
      <c r="LZU224" s="22"/>
      <c r="LZV224" s="3"/>
      <c r="LZW224" s="5"/>
      <c r="LZX224" s="5"/>
      <c r="LZY224" s="8"/>
      <c r="LZZ224" s="10"/>
      <c r="MAA224" s="68"/>
      <c r="MAB224" s="20"/>
      <c r="MAC224" s="57"/>
      <c r="MAD224" s="21"/>
      <c r="MAE224" s="22"/>
      <c r="MAF224" s="3"/>
      <c r="MAG224" s="5"/>
      <c r="MAH224" s="5"/>
      <c r="MAI224" s="8"/>
      <c r="MAJ224" s="10"/>
      <c r="MAK224" s="68"/>
      <c r="MAL224" s="20"/>
      <c r="MAM224" s="57"/>
      <c r="MAN224" s="21"/>
      <c r="MAO224" s="22"/>
      <c r="MAP224" s="3"/>
      <c r="MAQ224" s="5"/>
      <c r="MAR224" s="5"/>
      <c r="MAS224" s="8"/>
      <c r="MAT224" s="10"/>
      <c r="MAU224" s="68"/>
      <c r="MAV224" s="20"/>
      <c r="MAW224" s="57"/>
      <c r="MAX224" s="21"/>
      <c r="MAY224" s="22"/>
      <c r="MAZ224" s="3"/>
      <c r="MBA224" s="5"/>
      <c r="MBB224" s="5"/>
      <c r="MBC224" s="8"/>
      <c r="MBD224" s="10"/>
      <c r="MBE224" s="68"/>
      <c r="MBF224" s="20"/>
      <c r="MBG224" s="57"/>
      <c r="MBH224" s="21"/>
      <c r="MBI224" s="22"/>
      <c r="MBJ224" s="3"/>
      <c r="MBK224" s="5"/>
      <c r="MBL224" s="5"/>
      <c r="MBM224" s="8"/>
      <c r="MBN224" s="10"/>
      <c r="MBO224" s="68"/>
      <c r="MBP224" s="20"/>
      <c r="MBQ224" s="57"/>
      <c r="MBR224" s="21"/>
      <c r="MBS224" s="22"/>
      <c r="MBT224" s="3"/>
      <c r="MBU224" s="5"/>
      <c r="MBV224" s="5"/>
      <c r="MBW224" s="8"/>
      <c r="MBX224" s="10"/>
      <c r="MBY224" s="68"/>
      <c r="MBZ224" s="20"/>
      <c r="MCA224" s="57"/>
      <c r="MCB224" s="21"/>
      <c r="MCC224" s="22"/>
      <c r="MCD224" s="3"/>
      <c r="MCE224" s="5"/>
      <c r="MCF224" s="5"/>
      <c r="MCG224" s="8"/>
      <c r="MCH224" s="10"/>
      <c r="MCI224" s="68"/>
      <c r="MCJ224" s="20"/>
      <c r="MCK224" s="57"/>
      <c r="MCL224" s="21"/>
      <c r="MCM224" s="22"/>
      <c r="MCN224" s="3"/>
      <c r="MCO224" s="5"/>
      <c r="MCP224" s="5"/>
      <c r="MCQ224" s="8"/>
      <c r="MCR224" s="10"/>
      <c r="MCS224" s="68"/>
      <c r="MCT224" s="20"/>
      <c r="MCU224" s="57"/>
      <c r="MCV224" s="21"/>
      <c r="MCW224" s="22"/>
      <c r="MCX224" s="3"/>
      <c r="MCY224" s="5"/>
      <c r="MCZ224" s="5"/>
      <c r="MDA224" s="8"/>
      <c r="MDB224" s="10"/>
      <c r="MDC224" s="68"/>
      <c r="MDD224" s="20"/>
      <c r="MDE224" s="57"/>
      <c r="MDF224" s="21"/>
      <c r="MDG224" s="22"/>
      <c r="MDH224" s="3"/>
      <c r="MDI224" s="5"/>
      <c r="MDJ224" s="5"/>
      <c r="MDK224" s="8"/>
      <c r="MDL224" s="10"/>
      <c r="MDM224" s="68"/>
      <c r="MDN224" s="20"/>
      <c r="MDO224" s="57"/>
      <c r="MDP224" s="21"/>
      <c r="MDQ224" s="22"/>
      <c r="MDR224" s="3"/>
      <c r="MDS224" s="5"/>
      <c r="MDT224" s="5"/>
      <c r="MDU224" s="8"/>
      <c r="MDV224" s="10"/>
      <c r="MDW224" s="68"/>
      <c r="MDX224" s="20"/>
      <c r="MDY224" s="57"/>
      <c r="MDZ224" s="21"/>
      <c r="MEA224" s="22"/>
      <c r="MEB224" s="3"/>
      <c r="MEC224" s="5"/>
      <c r="MED224" s="5"/>
      <c r="MEE224" s="8"/>
      <c r="MEF224" s="10"/>
      <c r="MEG224" s="68"/>
      <c r="MEH224" s="20"/>
      <c r="MEI224" s="57"/>
      <c r="MEJ224" s="21"/>
      <c r="MEK224" s="22"/>
      <c r="MEL224" s="3"/>
      <c r="MEM224" s="5"/>
      <c r="MEN224" s="5"/>
      <c r="MEO224" s="8"/>
      <c r="MEP224" s="10"/>
      <c r="MEQ224" s="68"/>
      <c r="MER224" s="20"/>
      <c r="MES224" s="57"/>
      <c r="MET224" s="21"/>
      <c r="MEU224" s="22"/>
      <c r="MEV224" s="3"/>
      <c r="MEW224" s="5"/>
      <c r="MEX224" s="5"/>
      <c r="MEY224" s="8"/>
      <c r="MEZ224" s="10"/>
      <c r="MFA224" s="68"/>
      <c r="MFB224" s="20"/>
      <c r="MFC224" s="57"/>
      <c r="MFD224" s="21"/>
      <c r="MFE224" s="22"/>
      <c r="MFF224" s="3"/>
      <c r="MFG224" s="5"/>
      <c r="MFH224" s="5"/>
      <c r="MFI224" s="8"/>
      <c r="MFJ224" s="10"/>
      <c r="MFK224" s="68"/>
      <c r="MFL224" s="20"/>
      <c r="MFM224" s="57"/>
      <c r="MFN224" s="21"/>
      <c r="MFO224" s="22"/>
      <c r="MFP224" s="3"/>
      <c r="MFQ224" s="5"/>
      <c r="MFR224" s="5"/>
      <c r="MFS224" s="8"/>
      <c r="MFT224" s="10"/>
      <c r="MFU224" s="68"/>
      <c r="MFV224" s="20"/>
      <c r="MFW224" s="57"/>
      <c r="MFX224" s="21"/>
      <c r="MFY224" s="22"/>
      <c r="MFZ224" s="3"/>
      <c r="MGA224" s="5"/>
      <c r="MGB224" s="5"/>
      <c r="MGC224" s="8"/>
      <c r="MGD224" s="10"/>
      <c r="MGE224" s="68"/>
      <c r="MGF224" s="20"/>
      <c r="MGG224" s="57"/>
      <c r="MGH224" s="21"/>
      <c r="MGI224" s="22"/>
      <c r="MGJ224" s="3"/>
      <c r="MGK224" s="5"/>
      <c r="MGL224" s="5"/>
      <c r="MGM224" s="8"/>
      <c r="MGN224" s="10"/>
      <c r="MGO224" s="68"/>
      <c r="MGP224" s="20"/>
      <c r="MGQ224" s="57"/>
      <c r="MGR224" s="21"/>
      <c r="MGS224" s="22"/>
      <c r="MGT224" s="3"/>
      <c r="MGU224" s="5"/>
      <c r="MGV224" s="5"/>
      <c r="MGW224" s="8"/>
      <c r="MGX224" s="10"/>
      <c r="MGY224" s="68"/>
      <c r="MGZ224" s="20"/>
      <c r="MHA224" s="57"/>
      <c r="MHB224" s="21"/>
      <c r="MHC224" s="22"/>
      <c r="MHD224" s="3"/>
      <c r="MHE224" s="5"/>
      <c r="MHF224" s="5"/>
      <c r="MHG224" s="8"/>
      <c r="MHH224" s="10"/>
      <c r="MHI224" s="68"/>
      <c r="MHJ224" s="20"/>
      <c r="MHK224" s="57"/>
      <c r="MHL224" s="21"/>
      <c r="MHM224" s="22"/>
      <c r="MHN224" s="3"/>
      <c r="MHO224" s="5"/>
      <c r="MHP224" s="5"/>
      <c r="MHQ224" s="8"/>
      <c r="MHR224" s="10"/>
      <c r="MHS224" s="68"/>
      <c r="MHT224" s="20"/>
      <c r="MHU224" s="57"/>
      <c r="MHV224" s="21"/>
      <c r="MHW224" s="22"/>
      <c r="MHX224" s="3"/>
      <c r="MHY224" s="5"/>
      <c r="MHZ224" s="5"/>
      <c r="MIA224" s="8"/>
      <c r="MIB224" s="10"/>
      <c r="MIC224" s="68"/>
      <c r="MID224" s="20"/>
      <c r="MIE224" s="57"/>
      <c r="MIF224" s="21"/>
      <c r="MIG224" s="22"/>
      <c r="MIH224" s="3"/>
      <c r="MII224" s="5"/>
      <c r="MIJ224" s="5"/>
      <c r="MIK224" s="8"/>
      <c r="MIL224" s="10"/>
      <c r="MIM224" s="68"/>
      <c r="MIN224" s="20"/>
      <c r="MIO224" s="57"/>
      <c r="MIP224" s="21"/>
      <c r="MIQ224" s="22"/>
      <c r="MIR224" s="3"/>
      <c r="MIS224" s="5"/>
      <c r="MIT224" s="5"/>
      <c r="MIU224" s="8"/>
      <c r="MIV224" s="10"/>
      <c r="MIW224" s="68"/>
      <c r="MIX224" s="20"/>
      <c r="MIY224" s="57"/>
      <c r="MIZ224" s="21"/>
      <c r="MJA224" s="22"/>
      <c r="MJB224" s="3"/>
      <c r="MJC224" s="5"/>
      <c r="MJD224" s="5"/>
      <c r="MJE224" s="8"/>
      <c r="MJF224" s="10"/>
      <c r="MJG224" s="68"/>
      <c r="MJH224" s="20"/>
      <c r="MJI224" s="57"/>
      <c r="MJJ224" s="21"/>
      <c r="MJK224" s="22"/>
      <c r="MJL224" s="3"/>
      <c r="MJM224" s="5"/>
      <c r="MJN224" s="5"/>
      <c r="MJO224" s="8"/>
      <c r="MJP224" s="10"/>
      <c r="MJQ224" s="68"/>
      <c r="MJR224" s="20"/>
      <c r="MJS224" s="57"/>
      <c r="MJT224" s="21"/>
      <c r="MJU224" s="22"/>
      <c r="MJV224" s="3"/>
      <c r="MJW224" s="5"/>
      <c r="MJX224" s="5"/>
      <c r="MJY224" s="8"/>
      <c r="MJZ224" s="10"/>
      <c r="MKA224" s="68"/>
      <c r="MKB224" s="20"/>
      <c r="MKC224" s="57"/>
      <c r="MKD224" s="21"/>
      <c r="MKE224" s="22"/>
      <c r="MKF224" s="3"/>
      <c r="MKG224" s="5"/>
      <c r="MKH224" s="5"/>
      <c r="MKI224" s="8"/>
      <c r="MKJ224" s="10"/>
      <c r="MKK224" s="68"/>
      <c r="MKL224" s="20"/>
      <c r="MKM224" s="57"/>
      <c r="MKN224" s="21"/>
      <c r="MKO224" s="22"/>
      <c r="MKP224" s="3"/>
      <c r="MKQ224" s="5"/>
      <c r="MKR224" s="5"/>
      <c r="MKS224" s="8"/>
      <c r="MKT224" s="10"/>
      <c r="MKU224" s="68"/>
      <c r="MKV224" s="20"/>
      <c r="MKW224" s="57"/>
      <c r="MKX224" s="21"/>
      <c r="MKY224" s="22"/>
      <c r="MKZ224" s="3"/>
      <c r="MLA224" s="5"/>
      <c r="MLB224" s="5"/>
      <c r="MLC224" s="8"/>
      <c r="MLD224" s="10"/>
      <c r="MLE224" s="68"/>
      <c r="MLF224" s="20"/>
      <c r="MLG224" s="57"/>
      <c r="MLH224" s="21"/>
      <c r="MLI224" s="22"/>
      <c r="MLJ224" s="3"/>
      <c r="MLK224" s="5"/>
      <c r="MLL224" s="5"/>
      <c r="MLM224" s="8"/>
      <c r="MLN224" s="10"/>
      <c r="MLO224" s="68"/>
      <c r="MLP224" s="20"/>
      <c r="MLQ224" s="57"/>
      <c r="MLR224" s="21"/>
      <c r="MLS224" s="22"/>
      <c r="MLT224" s="3"/>
      <c r="MLU224" s="5"/>
      <c r="MLV224" s="5"/>
      <c r="MLW224" s="8"/>
      <c r="MLX224" s="10"/>
      <c r="MLY224" s="68"/>
      <c r="MLZ224" s="20"/>
      <c r="MMA224" s="57"/>
      <c r="MMB224" s="21"/>
      <c r="MMC224" s="22"/>
      <c r="MMD224" s="3"/>
      <c r="MME224" s="5"/>
      <c r="MMF224" s="5"/>
      <c r="MMG224" s="8"/>
      <c r="MMH224" s="10"/>
      <c r="MMI224" s="68"/>
      <c r="MMJ224" s="20"/>
      <c r="MMK224" s="57"/>
      <c r="MML224" s="21"/>
      <c r="MMM224" s="22"/>
      <c r="MMN224" s="3"/>
      <c r="MMO224" s="5"/>
      <c r="MMP224" s="5"/>
      <c r="MMQ224" s="8"/>
      <c r="MMR224" s="10"/>
      <c r="MMS224" s="68"/>
      <c r="MMT224" s="20"/>
      <c r="MMU224" s="57"/>
      <c r="MMV224" s="21"/>
      <c r="MMW224" s="22"/>
      <c r="MMX224" s="3"/>
      <c r="MMY224" s="5"/>
      <c r="MMZ224" s="5"/>
      <c r="MNA224" s="8"/>
      <c r="MNB224" s="10"/>
      <c r="MNC224" s="68"/>
      <c r="MND224" s="20"/>
      <c r="MNE224" s="57"/>
      <c r="MNF224" s="21"/>
      <c r="MNG224" s="22"/>
      <c r="MNH224" s="3"/>
      <c r="MNI224" s="5"/>
      <c r="MNJ224" s="5"/>
      <c r="MNK224" s="8"/>
      <c r="MNL224" s="10"/>
      <c r="MNM224" s="68"/>
      <c r="MNN224" s="20"/>
      <c r="MNO224" s="57"/>
      <c r="MNP224" s="21"/>
      <c r="MNQ224" s="22"/>
      <c r="MNR224" s="3"/>
      <c r="MNS224" s="5"/>
      <c r="MNT224" s="5"/>
      <c r="MNU224" s="8"/>
      <c r="MNV224" s="10"/>
      <c r="MNW224" s="68"/>
      <c r="MNX224" s="20"/>
      <c r="MNY224" s="57"/>
      <c r="MNZ224" s="21"/>
      <c r="MOA224" s="22"/>
      <c r="MOB224" s="3"/>
      <c r="MOC224" s="5"/>
      <c r="MOD224" s="5"/>
      <c r="MOE224" s="8"/>
      <c r="MOF224" s="10"/>
      <c r="MOG224" s="68"/>
      <c r="MOH224" s="20"/>
      <c r="MOI224" s="57"/>
      <c r="MOJ224" s="21"/>
      <c r="MOK224" s="22"/>
      <c r="MOL224" s="3"/>
      <c r="MOM224" s="5"/>
      <c r="MON224" s="5"/>
      <c r="MOO224" s="8"/>
      <c r="MOP224" s="10"/>
      <c r="MOQ224" s="68"/>
      <c r="MOR224" s="20"/>
      <c r="MOS224" s="57"/>
      <c r="MOT224" s="21"/>
      <c r="MOU224" s="22"/>
      <c r="MOV224" s="3"/>
      <c r="MOW224" s="5"/>
      <c r="MOX224" s="5"/>
      <c r="MOY224" s="8"/>
      <c r="MOZ224" s="10"/>
      <c r="MPA224" s="68"/>
      <c r="MPB224" s="20"/>
      <c r="MPC224" s="57"/>
      <c r="MPD224" s="21"/>
      <c r="MPE224" s="22"/>
      <c r="MPF224" s="3"/>
      <c r="MPG224" s="5"/>
      <c r="MPH224" s="5"/>
      <c r="MPI224" s="8"/>
      <c r="MPJ224" s="10"/>
      <c r="MPK224" s="68"/>
      <c r="MPL224" s="20"/>
      <c r="MPM224" s="57"/>
      <c r="MPN224" s="21"/>
      <c r="MPO224" s="22"/>
      <c r="MPP224" s="3"/>
      <c r="MPQ224" s="5"/>
      <c r="MPR224" s="5"/>
      <c r="MPS224" s="8"/>
      <c r="MPT224" s="10"/>
      <c r="MPU224" s="68"/>
      <c r="MPV224" s="20"/>
      <c r="MPW224" s="57"/>
      <c r="MPX224" s="21"/>
      <c r="MPY224" s="22"/>
      <c r="MPZ224" s="3"/>
      <c r="MQA224" s="5"/>
      <c r="MQB224" s="5"/>
      <c r="MQC224" s="8"/>
      <c r="MQD224" s="10"/>
      <c r="MQE224" s="68"/>
      <c r="MQF224" s="20"/>
      <c r="MQG224" s="57"/>
      <c r="MQH224" s="21"/>
      <c r="MQI224" s="22"/>
      <c r="MQJ224" s="3"/>
      <c r="MQK224" s="5"/>
      <c r="MQL224" s="5"/>
      <c r="MQM224" s="8"/>
      <c r="MQN224" s="10"/>
      <c r="MQO224" s="68"/>
      <c r="MQP224" s="20"/>
      <c r="MQQ224" s="57"/>
      <c r="MQR224" s="21"/>
      <c r="MQS224" s="22"/>
      <c r="MQT224" s="3"/>
      <c r="MQU224" s="5"/>
      <c r="MQV224" s="5"/>
      <c r="MQW224" s="8"/>
      <c r="MQX224" s="10"/>
      <c r="MQY224" s="68"/>
      <c r="MQZ224" s="20"/>
      <c r="MRA224" s="57"/>
      <c r="MRB224" s="21"/>
      <c r="MRC224" s="22"/>
      <c r="MRD224" s="3"/>
      <c r="MRE224" s="5"/>
      <c r="MRF224" s="5"/>
      <c r="MRG224" s="8"/>
      <c r="MRH224" s="10"/>
      <c r="MRI224" s="68"/>
      <c r="MRJ224" s="20"/>
      <c r="MRK224" s="57"/>
      <c r="MRL224" s="21"/>
      <c r="MRM224" s="22"/>
      <c r="MRN224" s="3"/>
      <c r="MRO224" s="5"/>
      <c r="MRP224" s="5"/>
      <c r="MRQ224" s="8"/>
      <c r="MRR224" s="10"/>
      <c r="MRS224" s="68"/>
      <c r="MRT224" s="20"/>
      <c r="MRU224" s="57"/>
      <c r="MRV224" s="21"/>
      <c r="MRW224" s="22"/>
      <c r="MRX224" s="3"/>
      <c r="MRY224" s="5"/>
      <c r="MRZ224" s="5"/>
      <c r="MSA224" s="8"/>
      <c r="MSB224" s="10"/>
      <c r="MSC224" s="68"/>
      <c r="MSD224" s="20"/>
      <c r="MSE224" s="57"/>
      <c r="MSF224" s="21"/>
      <c r="MSG224" s="22"/>
      <c r="MSH224" s="3"/>
      <c r="MSI224" s="5"/>
      <c r="MSJ224" s="5"/>
      <c r="MSK224" s="8"/>
      <c r="MSL224" s="10"/>
      <c r="MSM224" s="68"/>
      <c r="MSN224" s="20"/>
      <c r="MSO224" s="57"/>
      <c r="MSP224" s="21"/>
      <c r="MSQ224" s="22"/>
      <c r="MSR224" s="3"/>
      <c r="MSS224" s="5"/>
      <c r="MST224" s="5"/>
      <c r="MSU224" s="8"/>
      <c r="MSV224" s="10"/>
      <c r="MSW224" s="68"/>
      <c r="MSX224" s="20"/>
      <c r="MSY224" s="57"/>
      <c r="MSZ224" s="21"/>
      <c r="MTA224" s="22"/>
      <c r="MTB224" s="3"/>
      <c r="MTC224" s="5"/>
      <c r="MTD224" s="5"/>
      <c r="MTE224" s="8"/>
      <c r="MTF224" s="10"/>
      <c r="MTG224" s="68"/>
      <c r="MTH224" s="20"/>
      <c r="MTI224" s="57"/>
      <c r="MTJ224" s="21"/>
      <c r="MTK224" s="22"/>
      <c r="MTL224" s="3"/>
      <c r="MTM224" s="5"/>
      <c r="MTN224" s="5"/>
      <c r="MTO224" s="8"/>
      <c r="MTP224" s="10"/>
      <c r="MTQ224" s="68"/>
      <c r="MTR224" s="20"/>
      <c r="MTS224" s="57"/>
      <c r="MTT224" s="21"/>
      <c r="MTU224" s="22"/>
      <c r="MTV224" s="3"/>
      <c r="MTW224" s="5"/>
      <c r="MTX224" s="5"/>
      <c r="MTY224" s="8"/>
      <c r="MTZ224" s="10"/>
      <c r="MUA224" s="68"/>
      <c r="MUB224" s="20"/>
      <c r="MUC224" s="57"/>
      <c r="MUD224" s="21"/>
      <c r="MUE224" s="22"/>
      <c r="MUF224" s="3"/>
      <c r="MUG224" s="5"/>
      <c r="MUH224" s="5"/>
      <c r="MUI224" s="8"/>
      <c r="MUJ224" s="10"/>
      <c r="MUK224" s="68"/>
      <c r="MUL224" s="20"/>
      <c r="MUM224" s="57"/>
      <c r="MUN224" s="21"/>
      <c r="MUO224" s="22"/>
      <c r="MUP224" s="3"/>
      <c r="MUQ224" s="5"/>
      <c r="MUR224" s="5"/>
      <c r="MUS224" s="8"/>
      <c r="MUT224" s="10"/>
      <c r="MUU224" s="68"/>
      <c r="MUV224" s="20"/>
      <c r="MUW224" s="57"/>
      <c r="MUX224" s="21"/>
      <c r="MUY224" s="22"/>
      <c r="MUZ224" s="3"/>
      <c r="MVA224" s="5"/>
      <c r="MVB224" s="5"/>
      <c r="MVC224" s="8"/>
      <c r="MVD224" s="10"/>
      <c r="MVE224" s="68"/>
      <c r="MVF224" s="20"/>
      <c r="MVG224" s="57"/>
      <c r="MVH224" s="21"/>
      <c r="MVI224" s="22"/>
      <c r="MVJ224" s="3"/>
      <c r="MVK224" s="5"/>
      <c r="MVL224" s="5"/>
      <c r="MVM224" s="8"/>
      <c r="MVN224" s="10"/>
      <c r="MVO224" s="68"/>
      <c r="MVP224" s="20"/>
      <c r="MVQ224" s="57"/>
      <c r="MVR224" s="21"/>
      <c r="MVS224" s="22"/>
      <c r="MVT224" s="3"/>
      <c r="MVU224" s="5"/>
      <c r="MVV224" s="5"/>
      <c r="MVW224" s="8"/>
      <c r="MVX224" s="10"/>
      <c r="MVY224" s="68"/>
      <c r="MVZ224" s="20"/>
      <c r="MWA224" s="57"/>
      <c r="MWB224" s="21"/>
      <c r="MWC224" s="22"/>
      <c r="MWD224" s="3"/>
      <c r="MWE224" s="5"/>
      <c r="MWF224" s="5"/>
      <c r="MWG224" s="8"/>
      <c r="MWH224" s="10"/>
      <c r="MWI224" s="68"/>
      <c r="MWJ224" s="20"/>
      <c r="MWK224" s="57"/>
      <c r="MWL224" s="21"/>
      <c r="MWM224" s="22"/>
      <c r="MWN224" s="3"/>
      <c r="MWO224" s="5"/>
      <c r="MWP224" s="5"/>
      <c r="MWQ224" s="8"/>
      <c r="MWR224" s="10"/>
      <c r="MWS224" s="68"/>
      <c r="MWT224" s="20"/>
      <c r="MWU224" s="57"/>
      <c r="MWV224" s="21"/>
      <c r="MWW224" s="22"/>
      <c r="MWX224" s="3"/>
      <c r="MWY224" s="5"/>
      <c r="MWZ224" s="5"/>
      <c r="MXA224" s="8"/>
      <c r="MXB224" s="10"/>
      <c r="MXC224" s="68"/>
      <c r="MXD224" s="20"/>
      <c r="MXE224" s="57"/>
      <c r="MXF224" s="21"/>
      <c r="MXG224" s="22"/>
      <c r="MXH224" s="3"/>
      <c r="MXI224" s="5"/>
      <c r="MXJ224" s="5"/>
      <c r="MXK224" s="8"/>
      <c r="MXL224" s="10"/>
      <c r="MXM224" s="68"/>
      <c r="MXN224" s="20"/>
      <c r="MXO224" s="57"/>
      <c r="MXP224" s="21"/>
      <c r="MXQ224" s="22"/>
      <c r="MXR224" s="3"/>
      <c r="MXS224" s="5"/>
      <c r="MXT224" s="5"/>
      <c r="MXU224" s="8"/>
      <c r="MXV224" s="10"/>
      <c r="MXW224" s="68"/>
      <c r="MXX224" s="20"/>
      <c r="MXY224" s="57"/>
      <c r="MXZ224" s="21"/>
      <c r="MYA224" s="22"/>
      <c r="MYB224" s="3"/>
      <c r="MYC224" s="5"/>
      <c r="MYD224" s="5"/>
      <c r="MYE224" s="8"/>
      <c r="MYF224" s="10"/>
      <c r="MYG224" s="68"/>
      <c r="MYH224" s="20"/>
      <c r="MYI224" s="57"/>
      <c r="MYJ224" s="21"/>
      <c r="MYK224" s="22"/>
      <c r="MYL224" s="3"/>
      <c r="MYM224" s="5"/>
      <c r="MYN224" s="5"/>
      <c r="MYO224" s="8"/>
      <c r="MYP224" s="10"/>
      <c r="MYQ224" s="68"/>
      <c r="MYR224" s="20"/>
      <c r="MYS224" s="57"/>
      <c r="MYT224" s="21"/>
      <c r="MYU224" s="22"/>
      <c r="MYV224" s="3"/>
      <c r="MYW224" s="5"/>
      <c r="MYX224" s="5"/>
      <c r="MYY224" s="8"/>
      <c r="MYZ224" s="10"/>
      <c r="MZA224" s="68"/>
      <c r="MZB224" s="20"/>
      <c r="MZC224" s="57"/>
      <c r="MZD224" s="21"/>
      <c r="MZE224" s="22"/>
      <c r="MZF224" s="3"/>
      <c r="MZG224" s="5"/>
      <c r="MZH224" s="5"/>
      <c r="MZI224" s="8"/>
      <c r="MZJ224" s="10"/>
      <c r="MZK224" s="68"/>
      <c r="MZL224" s="20"/>
      <c r="MZM224" s="57"/>
      <c r="MZN224" s="21"/>
      <c r="MZO224" s="22"/>
      <c r="MZP224" s="3"/>
      <c r="MZQ224" s="5"/>
      <c r="MZR224" s="5"/>
      <c r="MZS224" s="8"/>
      <c r="MZT224" s="10"/>
      <c r="MZU224" s="68"/>
      <c r="MZV224" s="20"/>
      <c r="MZW224" s="57"/>
      <c r="MZX224" s="21"/>
      <c r="MZY224" s="22"/>
      <c r="MZZ224" s="3"/>
      <c r="NAA224" s="5"/>
      <c r="NAB224" s="5"/>
      <c r="NAC224" s="8"/>
      <c r="NAD224" s="10"/>
      <c r="NAE224" s="68"/>
      <c r="NAF224" s="20"/>
      <c r="NAG224" s="57"/>
      <c r="NAH224" s="21"/>
      <c r="NAI224" s="22"/>
      <c r="NAJ224" s="3"/>
      <c r="NAK224" s="5"/>
      <c r="NAL224" s="5"/>
      <c r="NAM224" s="8"/>
      <c r="NAN224" s="10"/>
      <c r="NAO224" s="68"/>
      <c r="NAP224" s="20"/>
      <c r="NAQ224" s="57"/>
      <c r="NAR224" s="21"/>
      <c r="NAS224" s="22"/>
      <c r="NAT224" s="3"/>
      <c r="NAU224" s="5"/>
      <c r="NAV224" s="5"/>
      <c r="NAW224" s="8"/>
      <c r="NAX224" s="10"/>
      <c r="NAY224" s="68"/>
      <c r="NAZ224" s="20"/>
      <c r="NBA224" s="57"/>
      <c r="NBB224" s="21"/>
      <c r="NBC224" s="22"/>
      <c r="NBD224" s="3"/>
      <c r="NBE224" s="5"/>
      <c r="NBF224" s="5"/>
      <c r="NBG224" s="8"/>
      <c r="NBH224" s="10"/>
      <c r="NBI224" s="68"/>
      <c r="NBJ224" s="20"/>
      <c r="NBK224" s="57"/>
      <c r="NBL224" s="21"/>
      <c r="NBM224" s="22"/>
      <c r="NBN224" s="3"/>
      <c r="NBO224" s="5"/>
      <c r="NBP224" s="5"/>
      <c r="NBQ224" s="8"/>
      <c r="NBR224" s="10"/>
      <c r="NBS224" s="68"/>
      <c r="NBT224" s="20"/>
      <c r="NBU224" s="57"/>
      <c r="NBV224" s="21"/>
      <c r="NBW224" s="22"/>
      <c r="NBX224" s="3"/>
      <c r="NBY224" s="5"/>
      <c r="NBZ224" s="5"/>
      <c r="NCA224" s="8"/>
      <c r="NCB224" s="10"/>
      <c r="NCC224" s="68"/>
      <c r="NCD224" s="20"/>
      <c r="NCE224" s="57"/>
      <c r="NCF224" s="21"/>
      <c r="NCG224" s="22"/>
      <c r="NCH224" s="3"/>
      <c r="NCI224" s="5"/>
      <c r="NCJ224" s="5"/>
      <c r="NCK224" s="8"/>
      <c r="NCL224" s="10"/>
      <c r="NCM224" s="68"/>
      <c r="NCN224" s="20"/>
      <c r="NCO224" s="57"/>
      <c r="NCP224" s="21"/>
      <c r="NCQ224" s="22"/>
      <c r="NCR224" s="3"/>
      <c r="NCS224" s="5"/>
      <c r="NCT224" s="5"/>
      <c r="NCU224" s="8"/>
      <c r="NCV224" s="10"/>
      <c r="NCW224" s="68"/>
      <c r="NCX224" s="20"/>
      <c r="NCY224" s="57"/>
      <c r="NCZ224" s="21"/>
      <c r="NDA224" s="22"/>
      <c r="NDB224" s="3"/>
      <c r="NDC224" s="5"/>
      <c r="NDD224" s="5"/>
      <c r="NDE224" s="8"/>
      <c r="NDF224" s="10"/>
      <c r="NDG224" s="68"/>
      <c r="NDH224" s="20"/>
      <c r="NDI224" s="57"/>
      <c r="NDJ224" s="21"/>
      <c r="NDK224" s="22"/>
      <c r="NDL224" s="3"/>
      <c r="NDM224" s="5"/>
      <c r="NDN224" s="5"/>
      <c r="NDO224" s="8"/>
      <c r="NDP224" s="10"/>
      <c r="NDQ224" s="68"/>
      <c r="NDR224" s="20"/>
      <c r="NDS224" s="57"/>
      <c r="NDT224" s="21"/>
      <c r="NDU224" s="22"/>
      <c r="NDV224" s="3"/>
      <c r="NDW224" s="5"/>
      <c r="NDX224" s="5"/>
      <c r="NDY224" s="8"/>
      <c r="NDZ224" s="10"/>
      <c r="NEA224" s="68"/>
      <c r="NEB224" s="20"/>
      <c r="NEC224" s="57"/>
      <c r="NED224" s="21"/>
      <c r="NEE224" s="22"/>
      <c r="NEF224" s="3"/>
      <c r="NEG224" s="5"/>
      <c r="NEH224" s="5"/>
      <c r="NEI224" s="8"/>
      <c r="NEJ224" s="10"/>
      <c r="NEK224" s="68"/>
      <c r="NEL224" s="20"/>
      <c r="NEM224" s="57"/>
      <c r="NEN224" s="21"/>
      <c r="NEO224" s="22"/>
      <c r="NEP224" s="3"/>
      <c r="NEQ224" s="5"/>
      <c r="NER224" s="5"/>
      <c r="NES224" s="8"/>
      <c r="NET224" s="10"/>
      <c r="NEU224" s="68"/>
      <c r="NEV224" s="20"/>
      <c r="NEW224" s="57"/>
      <c r="NEX224" s="21"/>
      <c r="NEY224" s="22"/>
      <c r="NEZ224" s="3"/>
      <c r="NFA224" s="5"/>
      <c r="NFB224" s="5"/>
      <c r="NFC224" s="8"/>
      <c r="NFD224" s="10"/>
      <c r="NFE224" s="68"/>
      <c r="NFF224" s="20"/>
      <c r="NFG224" s="57"/>
      <c r="NFH224" s="21"/>
      <c r="NFI224" s="22"/>
      <c r="NFJ224" s="3"/>
      <c r="NFK224" s="5"/>
      <c r="NFL224" s="5"/>
      <c r="NFM224" s="8"/>
      <c r="NFN224" s="10"/>
      <c r="NFO224" s="68"/>
      <c r="NFP224" s="20"/>
      <c r="NFQ224" s="57"/>
      <c r="NFR224" s="21"/>
      <c r="NFS224" s="22"/>
      <c r="NFT224" s="3"/>
      <c r="NFU224" s="5"/>
      <c r="NFV224" s="5"/>
      <c r="NFW224" s="8"/>
      <c r="NFX224" s="10"/>
      <c r="NFY224" s="68"/>
      <c r="NFZ224" s="20"/>
      <c r="NGA224" s="57"/>
      <c r="NGB224" s="21"/>
      <c r="NGC224" s="22"/>
      <c r="NGD224" s="3"/>
      <c r="NGE224" s="5"/>
      <c r="NGF224" s="5"/>
      <c r="NGG224" s="8"/>
      <c r="NGH224" s="10"/>
      <c r="NGI224" s="68"/>
      <c r="NGJ224" s="20"/>
      <c r="NGK224" s="57"/>
      <c r="NGL224" s="21"/>
      <c r="NGM224" s="22"/>
      <c r="NGN224" s="3"/>
      <c r="NGO224" s="5"/>
      <c r="NGP224" s="5"/>
      <c r="NGQ224" s="8"/>
      <c r="NGR224" s="10"/>
      <c r="NGS224" s="68"/>
      <c r="NGT224" s="20"/>
      <c r="NGU224" s="57"/>
      <c r="NGV224" s="21"/>
      <c r="NGW224" s="22"/>
      <c r="NGX224" s="3"/>
      <c r="NGY224" s="5"/>
      <c r="NGZ224" s="5"/>
      <c r="NHA224" s="8"/>
      <c r="NHB224" s="10"/>
      <c r="NHC224" s="68"/>
      <c r="NHD224" s="20"/>
      <c r="NHE224" s="57"/>
      <c r="NHF224" s="21"/>
      <c r="NHG224" s="22"/>
      <c r="NHH224" s="3"/>
      <c r="NHI224" s="5"/>
      <c r="NHJ224" s="5"/>
      <c r="NHK224" s="8"/>
      <c r="NHL224" s="10"/>
      <c r="NHM224" s="68"/>
      <c r="NHN224" s="20"/>
      <c r="NHO224" s="57"/>
      <c r="NHP224" s="21"/>
      <c r="NHQ224" s="22"/>
      <c r="NHR224" s="3"/>
      <c r="NHS224" s="5"/>
      <c r="NHT224" s="5"/>
      <c r="NHU224" s="8"/>
      <c r="NHV224" s="10"/>
      <c r="NHW224" s="68"/>
      <c r="NHX224" s="20"/>
      <c r="NHY224" s="57"/>
      <c r="NHZ224" s="21"/>
      <c r="NIA224" s="22"/>
      <c r="NIB224" s="3"/>
      <c r="NIC224" s="5"/>
      <c r="NID224" s="5"/>
      <c r="NIE224" s="8"/>
      <c r="NIF224" s="10"/>
      <c r="NIG224" s="68"/>
      <c r="NIH224" s="20"/>
      <c r="NII224" s="57"/>
      <c r="NIJ224" s="21"/>
      <c r="NIK224" s="22"/>
      <c r="NIL224" s="3"/>
      <c r="NIM224" s="5"/>
      <c r="NIN224" s="5"/>
      <c r="NIO224" s="8"/>
      <c r="NIP224" s="10"/>
      <c r="NIQ224" s="68"/>
      <c r="NIR224" s="20"/>
      <c r="NIS224" s="57"/>
      <c r="NIT224" s="21"/>
      <c r="NIU224" s="22"/>
      <c r="NIV224" s="3"/>
      <c r="NIW224" s="5"/>
      <c r="NIX224" s="5"/>
      <c r="NIY224" s="8"/>
      <c r="NIZ224" s="10"/>
      <c r="NJA224" s="68"/>
      <c r="NJB224" s="20"/>
      <c r="NJC224" s="57"/>
      <c r="NJD224" s="21"/>
      <c r="NJE224" s="22"/>
      <c r="NJF224" s="3"/>
      <c r="NJG224" s="5"/>
      <c r="NJH224" s="5"/>
      <c r="NJI224" s="8"/>
      <c r="NJJ224" s="10"/>
      <c r="NJK224" s="68"/>
      <c r="NJL224" s="20"/>
      <c r="NJM224" s="57"/>
      <c r="NJN224" s="21"/>
      <c r="NJO224" s="22"/>
      <c r="NJP224" s="3"/>
      <c r="NJQ224" s="5"/>
      <c r="NJR224" s="5"/>
      <c r="NJS224" s="8"/>
      <c r="NJT224" s="10"/>
      <c r="NJU224" s="68"/>
      <c r="NJV224" s="20"/>
      <c r="NJW224" s="57"/>
      <c r="NJX224" s="21"/>
      <c r="NJY224" s="22"/>
      <c r="NJZ224" s="3"/>
      <c r="NKA224" s="5"/>
      <c r="NKB224" s="5"/>
      <c r="NKC224" s="8"/>
      <c r="NKD224" s="10"/>
      <c r="NKE224" s="68"/>
      <c r="NKF224" s="20"/>
      <c r="NKG224" s="57"/>
      <c r="NKH224" s="21"/>
      <c r="NKI224" s="22"/>
      <c r="NKJ224" s="3"/>
      <c r="NKK224" s="5"/>
      <c r="NKL224" s="5"/>
      <c r="NKM224" s="8"/>
      <c r="NKN224" s="10"/>
      <c r="NKO224" s="68"/>
      <c r="NKP224" s="20"/>
      <c r="NKQ224" s="57"/>
      <c r="NKR224" s="21"/>
      <c r="NKS224" s="22"/>
      <c r="NKT224" s="3"/>
      <c r="NKU224" s="5"/>
      <c r="NKV224" s="5"/>
      <c r="NKW224" s="8"/>
      <c r="NKX224" s="10"/>
      <c r="NKY224" s="68"/>
      <c r="NKZ224" s="20"/>
      <c r="NLA224" s="57"/>
      <c r="NLB224" s="21"/>
      <c r="NLC224" s="22"/>
      <c r="NLD224" s="3"/>
      <c r="NLE224" s="5"/>
      <c r="NLF224" s="5"/>
      <c r="NLG224" s="8"/>
      <c r="NLH224" s="10"/>
      <c r="NLI224" s="68"/>
      <c r="NLJ224" s="20"/>
      <c r="NLK224" s="57"/>
      <c r="NLL224" s="21"/>
      <c r="NLM224" s="22"/>
      <c r="NLN224" s="3"/>
      <c r="NLO224" s="5"/>
      <c r="NLP224" s="5"/>
      <c r="NLQ224" s="8"/>
      <c r="NLR224" s="10"/>
      <c r="NLS224" s="68"/>
      <c r="NLT224" s="20"/>
      <c r="NLU224" s="57"/>
      <c r="NLV224" s="21"/>
      <c r="NLW224" s="22"/>
      <c r="NLX224" s="3"/>
      <c r="NLY224" s="5"/>
      <c r="NLZ224" s="5"/>
      <c r="NMA224" s="8"/>
      <c r="NMB224" s="10"/>
      <c r="NMC224" s="68"/>
      <c r="NMD224" s="20"/>
      <c r="NME224" s="57"/>
      <c r="NMF224" s="21"/>
      <c r="NMG224" s="22"/>
      <c r="NMH224" s="3"/>
      <c r="NMI224" s="5"/>
      <c r="NMJ224" s="5"/>
      <c r="NMK224" s="8"/>
      <c r="NML224" s="10"/>
      <c r="NMM224" s="68"/>
      <c r="NMN224" s="20"/>
      <c r="NMO224" s="57"/>
      <c r="NMP224" s="21"/>
      <c r="NMQ224" s="22"/>
      <c r="NMR224" s="3"/>
      <c r="NMS224" s="5"/>
      <c r="NMT224" s="5"/>
      <c r="NMU224" s="8"/>
      <c r="NMV224" s="10"/>
      <c r="NMW224" s="68"/>
      <c r="NMX224" s="20"/>
      <c r="NMY224" s="57"/>
      <c r="NMZ224" s="21"/>
      <c r="NNA224" s="22"/>
      <c r="NNB224" s="3"/>
      <c r="NNC224" s="5"/>
      <c r="NND224" s="5"/>
      <c r="NNE224" s="8"/>
      <c r="NNF224" s="10"/>
      <c r="NNG224" s="68"/>
      <c r="NNH224" s="20"/>
      <c r="NNI224" s="57"/>
      <c r="NNJ224" s="21"/>
      <c r="NNK224" s="22"/>
      <c r="NNL224" s="3"/>
      <c r="NNM224" s="5"/>
      <c r="NNN224" s="5"/>
      <c r="NNO224" s="8"/>
      <c r="NNP224" s="10"/>
      <c r="NNQ224" s="68"/>
      <c r="NNR224" s="20"/>
      <c r="NNS224" s="57"/>
      <c r="NNT224" s="21"/>
      <c r="NNU224" s="22"/>
      <c r="NNV224" s="3"/>
      <c r="NNW224" s="5"/>
      <c r="NNX224" s="5"/>
      <c r="NNY224" s="8"/>
      <c r="NNZ224" s="10"/>
      <c r="NOA224" s="68"/>
      <c r="NOB224" s="20"/>
      <c r="NOC224" s="57"/>
      <c r="NOD224" s="21"/>
      <c r="NOE224" s="22"/>
      <c r="NOF224" s="3"/>
      <c r="NOG224" s="5"/>
      <c r="NOH224" s="5"/>
      <c r="NOI224" s="8"/>
      <c r="NOJ224" s="10"/>
      <c r="NOK224" s="68"/>
      <c r="NOL224" s="20"/>
      <c r="NOM224" s="57"/>
      <c r="NON224" s="21"/>
      <c r="NOO224" s="22"/>
      <c r="NOP224" s="3"/>
      <c r="NOQ224" s="5"/>
      <c r="NOR224" s="5"/>
      <c r="NOS224" s="8"/>
      <c r="NOT224" s="10"/>
      <c r="NOU224" s="68"/>
      <c r="NOV224" s="20"/>
      <c r="NOW224" s="57"/>
      <c r="NOX224" s="21"/>
      <c r="NOY224" s="22"/>
      <c r="NOZ224" s="3"/>
      <c r="NPA224" s="5"/>
      <c r="NPB224" s="5"/>
      <c r="NPC224" s="8"/>
      <c r="NPD224" s="10"/>
      <c r="NPE224" s="68"/>
      <c r="NPF224" s="20"/>
      <c r="NPG224" s="57"/>
      <c r="NPH224" s="21"/>
      <c r="NPI224" s="22"/>
      <c r="NPJ224" s="3"/>
      <c r="NPK224" s="5"/>
      <c r="NPL224" s="5"/>
      <c r="NPM224" s="8"/>
      <c r="NPN224" s="10"/>
      <c r="NPO224" s="68"/>
      <c r="NPP224" s="20"/>
      <c r="NPQ224" s="57"/>
      <c r="NPR224" s="21"/>
      <c r="NPS224" s="22"/>
      <c r="NPT224" s="3"/>
      <c r="NPU224" s="5"/>
      <c r="NPV224" s="5"/>
      <c r="NPW224" s="8"/>
      <c r="NPX224" s="10"/>
      <c r="NPY224" s="68"/>
      <c r="NPZ224" s="20"/>
      <c r="NQA224" s="57"/>
      <c r="NQB224" s="21"/>
      <c r="NQC224" s="22"/>
      <c r="NQD224" s="3"/>
      <c r="NQE224" s="5"/>
      <c r="NQF224" s="5"/>
      <c r="NQG224" s="8"/>
      <c r="NQH224" s="10"/>
      <c r="NQI224" s="68"/>
      <c r="NQJ224" s="20"/>
      <c r="NQK224" s="57"/>
      <c r="NQL224" s="21"/>
      <c r="NQM224" s="22"/>
      <c r="NQN224" s="3"/>
      <c r="NQO224" s="5"/>
      <c r="NQP224" s="5"/>
      <c r="NQQ224" s="8"/>
      <c r="NQR224" s="10"/>
      <c r="NQS224" s="68"/>
      <c r="NQT224" s="20"/>
      <c r="NQU224" s="57"/>
      <c r="NQV224" s="21"/>
      <c r="NQW224" s="22"/>
      <c r="NQX224" s="3"/>
      <c r="NQY224" s="5"/>
      <c r="NQZ224" s="5"/>
      <c r="NRA224" s="8"/>
      <c r="NRB224" s="10"/>
      <c r="NRC224" s="68"/>
      <c r="NRD224" s="20"/>
      <c r="NRE224" s="57"/>
      <c r="NRF224" s="21"/>
      <c r="NRG224" s="22"/>
      <c r="NRH224" s="3"/>
      <c r="NRI224" s="5"/>
      <c r="NRJ224" s="5"/>
      <c r="NRK224" s="8"/>
      <c r="NRL224" s="10"/>
      <c r="NRM224" s="68"/>
      <c r="NRN224" s="20"/>
      <c r="NRO224" s="57"/>
      <c r="NRP224" s="21"/>
      <c r="NRQ224" s="22"/>
      <c r="NRR224" s="3"/>
      <c r="NRS224" s="5"/>
      <c r="NRT224" s="5"/>
      <c r="NRU224" s="8"/>
      <c r="NRV224" s="10"/>
      <c r="NRW224" s="68"/>
      <c r="NRX224" s="20"/>
      <c r="NRY224" s="57"/>
      <c r="NRZ224" s="21"/>
      <c r="NSA224" s="22"/>
      <c r="NSB224" s="3"/>
      <c r="NSC224" s="5"/>
      <c r="NSD224" s="5"/>
      <c r="NSE224" s="8"/>
      <c r="NSF224" s="10"/>
      <c r="NSG224" s="68"/>
      <c r="NSH224" s="20"/>
      <c r="NSI224" s="57"/>
      <c r="NSJ224" s="21"/>
      <c r="NSK224" s="22"/>
      <c r="NSL224" s="3"/>
      <c r="NSM224" s="5"/>
      <c r="NSN224" s="5"/>
      <c r="NSO224" s="8"/>
      <c r="NSP224" s="10"/>
      <c r="NSQ224" s="68"/>
      <c r="NSR224" s="20"/>
      <c r="NSS224" s="57"/>
      <c r="NST224" s="21"/>
      <c r="NSU224" s="22"/>
      <c r="NSV224" s="3"/>
      <c r="NSW224" s="5"/>
      <c r="NSX224" s="5"/>
      <c r="NSY224" s="8"/>
      <c r="NSZ224" s="10"/>
      <c r="NTA224" s="68"/>
      <c r="NTB224" s="20"/>
      <c r="NTC224" s="57"/>
      <c r="NTD224" s="21"/>
      <c r="NTE224" s="22"/>
      <c r="NTF224" s="3"/>
      <c r="NTG224" s="5"/>
      <c r="NTH224" s="5"/>
      <c r="NTI224" s="8"/>
      <c r="NTJ224" s="10"/>
      <c r="NTK224" s="68"/>
      <c r="NTL224" s="20"/>
      <c r="NTM224" s="57"/>
      <c r="NTN224" s="21"/>
      <c r="NTO224" s="22"/>
      <c r="NTP224" s="3"/>
      <c r="NTQ224" s="5"/>
      <c r="NTR224" s="5"/>
      <c r="NTS224" s="8"/>
      <c r="NTT224" s="10"/>
      <c r="NTU224" s="68"/>
      <c r="NTV224" s="20"/>
      <c r="NTW224" s="57"/>
      <c r="NTX224" s="21"/>
      <c r="NTY224" s="22"/>
      <c r="NTZ224" s="3"/>
      <c r="NUA224" s="5"/>
      <c r="NUB224" s="5"/>
      <c r="NUC224" s="8"/>
      <c r="NUD224" s="10"/>
      <c r="NUE224" s="68"/>
      <c r="NUF224" s="20"/>
      <c r="NUG224" s="57"/>
      <c r="NUH224" s="21"/>
      <c r="NUI224" s="22"/>
      <c r="NUJ224" s="3"/>
      <c r="NUK224" s="5"/>
      <c r="NUL224" s="5"/>
      <c r="NUM224" s="8"/>
      <c r="NUN224" s="10"/>
      <c r="NUO224" s="68"/>
      <c r="NUP224" s="20"/>
      <c r="NUQ224" s="57"/>
      <c r="NUR224" s="21"/>
      <c r="NUS224" s="22"/>
      <c r="NUT224" s="3"/>
      <c r="NUU224" s="5"/>
      <c r="NUV224" s="5"/>
      <c r="NUW224" s="8"/>
      <c r="NUX224" s="10"/>
      <c r="NUY224" s="68"/>
      <c r="NUZ224" s="20"/>
      <c r="NVA224" s="57"/>
      <c r="NVB224" s="21"/>
      <c r="NVC224" s="22"/>
      <c r="NVD224" s="3"/>
      <c r="NVE224" s="5"/>
      <c r="NVF224" s="5"/>
      <c r="NVG224" s="8"/>
      <c r="NVH224" s="10"/>
      <c r="NVI224" s="68"/>
      <c r="NVJ224" s="20"/>
      <c r="NVK224" s="57"/>
      <c r="NVL224" s="21"/>
      <c r="NVM224" s="22"/>
      <c r="NVN224" s="3"/>
      <c r="NVO224" s="5"/>
      <c r="NVP224" s="5"/>
      <c r="NVQ224" s="8"/>
      <c r="NVR224" s="10"/>
      <c r="NVS224" s="68"/>
      <c r="NVT224" s="20"/>
      <c r="NVU224" s="57"/>
      <c r="NVV224" s="21"/>
      <c r="NVW224" s="22"/>
      <c r="NVX224" s="3"/>
      <c r="NVY224" s="5"/>
      <c r="NVZ224" s="5"/>
      <c r="NWA224" s="8"/>
      <c r="NWB224" s="10"/>
      <c r="NWC224" s="68"/>
      <c r="NWD224" s="20"/>
      <c r="NWE224" s="57"/>
      <c r="NWF224" s="21"/>
      <c r="NWG224" s="22"/>
      <c r="NWH224" s="3"/>
      <c r="NWI224" s="5"/>
      <c r="NWJ224" s="5"/>
      <c r="NWK224" s="8"/>
      <c r="NWL224" s="10"/>
      <c r="NWM224" s="68"/>
      <c r="NWN224" s="20"/>
      <c r="NWO224" s="57"/>
      <c r="NWP224" s="21"/>
      <c r="NWQ224" s="22"/>
      <c r="NWR224" s="3"/>
      <c r="NWS224" s="5"/>
      <c r="NWT224" s="5"/>
      <c r="NWU224" s="8"/>
      <c r="NWV224" s="10"/>
      <c r="NWW224" s="68"/>
      <c r="NWX224" s="20"/>
      <c r="NWY224" s="57"/>
      <c r="NWZ224" s="21"/>
      <c r="NXA224" s="22"/>
      <c r="NXB224" s="3"/>
      <c r="NXC224" s="5"/>
      <c r="NXD224" s="5"/>
      <c r="NXE224" s="8"/>
      <c r="NXF224" s="10"/>
      <c r="NXG224" s="68"/>
      <c r="NXH224" s="20"/>
      <c r="NXI224" s="57"/>
      <c r="NXJ224" s="21"/>
      <c r="NXK224" s="22"/>
      <c r="NXL224" s="3"/>
      <c r="NXM224" s="5"/>
      <c r="NXN224" s="5"/>
      <c r="NXO224" s="8"/>
      <c r="NXP224" s="10"/>
      <c r="NXQ224" s="68"/>
      <c r="NXR224" s="20"/>
      <c r="NXS224" s="57"/>
      <c r="NXT224" s="21"/>
      <c r="NXU224" s="22"/>
      <c r="NXV224" s="3"/>
      <c r="NXW224" s="5"/>
      <c r="NXX224" s="5"/>
      <c r="NXY224" s="8"/>
      <c r="NXZ224" s="10"/>
      <c r="NYA224" s="68"/>
      <c r="NYB224" s="20"/>
      <c r="NYC224" s="57"/>
      <c r="NYD224" s="21"/>
      <c r="NYE224" s="22"/>
      <c r="NYF224" s="3"/>
      <c r="NYG224" s="5"/>
      <c r="NYH224" s="5"/>
      <c r="NYI224" s="8"/>
      <c r="NYJ224" s="10"/>
      <c r="NYK224" s="68"/>
      <c r="NYL224" s="20"/>
      <c r="NYM224" s="57"/>
      <c r="NYN224" s="21"/>
      <c r="NYO224" s="22"/>
      <c r="NYP224" s="3"/>
      <c r="NYQ224" s="5"/>
      <c r="NYR224" s="5"/>
      <c r="NYS224" s="8"/>
      <c r="NYT224" s="10"/>
      <c r="NYU224" s="68"/>
      <c r="NYV224" s="20"/>
      <c r="NYW224" s="57"/>
      <c r="NYX224" s="21"/>
      <c r="NYY224" s="22"/>
      <c r="NYZ224" s="3"/>
      <c r="NZA224" s="5"/>
      <c r="NZB224" s="5"/>
      <c r="NZC224" s="8"/>
      <c r="NZD224" s="10"/>
      <c r="NZE224" s="68"/>
      <c r="NZF224" s="20"/>
      <c r="NZG224" s="57"/>
      <c r="NZH224" s="21"/>
      <c r="NZI224" s="22"/>
      <c r="NZJ224" s="3"/>
      <c r="NZK224" s="5"/>
      <c r="NZL224" s="5"/>
      <c r="NZM224" s="8"/>
      <c r="NZN224" s="10"/>
      <c r="NZO224" s="68"/>
      <c r="NZP224" s="20"/>
      <c r="NZQ224" s="57"/>
      <c r="NZR224" s="21"/>
      <c r="NZS224" s="22"/>
      <c r="NZT224" s="3"/>
      <c r="NZU224" s="5"/>
      <c r="NZV224" s="5"/>
      <c r="NZW224" s="8"/>
      <c r="NZX224" s="10"/>
      <c r="NZY224" s="68"/>
      <c r="NZZ224" s="20"/>
      <c r="OAA224" s="57"/>
      <c r="OAB224" s="21"/>
      <c r="OAC224" s="22"/>
      <c r="OAD224" s="3"/>
      <c r="OAE224" s="5"/>
      <c r="OAF224" s="5"/>
      <c r="OAG224" s="8"/>
      <c r="OAH224" s="10"/>
      <c r="OAI224" s="68"/>
      <c r="OAJ224" s="20"/>
      <c r="OAK224" s="57"/>
      <c r="OAL224" s="21"/>
      <c r="OAM224" s="22"/>
      <c r="OAN224" s="3"/>
      <c r="OAO224" s="5"/>
      <c r="OAP224" s="5"/>
      <c r="OAQ224" s="8"/>
      <c r="OAR224" s="10"/>
      <c r="OAS224" s="68"/>
      <c r="OAT224" s="20"/>
      <c r="OAU224" s="57"/>
      <c r="OAV224" s="21"/>
      <c r="OAW224" s="22"/>
      <c r="OAX224" s="3"/>
      <c r="OAY224" s="5"/>
      <c r="OAZ224" s="5"/>
      <c r="OBA224" s="8"/>
      <c r="OBB224" s="10"/>
      <c r="OBC224" s="68"/>
      <c r="OBD224" s="20"/>
      <c r="OBE224" s="57"/>
      <c r="OBF224" s="21"/>
      <c r="OBG224" s="22"/>
      <c r="OBH224" s="3"/>
      <c r="OBI224" s="5"/>
      <c r="OBJ224" s="5"/>
      <c r="OBK224" s="8"/>
      <c r="OBL224" s="10"/>
      <c r="OBM224" s="68"/>
      <c r="OBN224" s="20"/>
      <c r="OBO224" s="57"/>
      <c r="OBP224" s="21"/>
      <c r="OBQ224" s="22"/>
      <c r="OBR224" s="3"/>
      <c r="OBS224" s="5"/>
      <c r="OBT224" s="5"/>
      <c r="OBU224" s="8"/>
      <c r="OBV224" s="10"/>
      <c r="OBW224" s="68"/>
      <c r="OBX224" s="20"/>
      <c r="OBY224" s="57"/>
      <c r="OBZ224" s="21"/>
      <c r="OCA224" s="22"/>
      <c r="OCB224" s="3"/>
      <c r="OCC224" s="5"/>
      <c r="OCD224" s="5"/>
      <c r="OCE224" s="8"/>
      <c r="OCF224" s="10"/>
      <c r="OCG224" s="68"/>
      <c r="OCH224" s="20"/>
      <c r="OCI224" s="57"/>
      <c r="OCJ224" s="21"/>
      <c r="OCK224" s="22"/>
      <c r="OCL224" s="3"/>
      <c r="OCM224" s="5"/>
      <c r="OCN224" s="5"/>
      <c r="OCO224" s="8"/>
      <c r="OCP224" s="10"/>
      <c r="OCQ224" s="68"/>
      <c r="OCR224" s="20"/>
      <c r="OCS224" s="57"/>
      <c r="OCT224" s="21"/>
      <c r="OCU224" s="22"/>
      <c r="OCV224" s="3"/>
      <c r="OCW224" s="5"/>
      <c r="OCX224" s="5"/>
      <c r="OCY224" s="8"/>
      <c r="OCZ224" s="10"/>
      <c r="ODA224" s="68"/>
      <c r="ODB224" s="20"/>
      <c r="ODC224" s="57"/>
      <c r="ODD224" s="21"/>
      <c r="ODE224" s="22"/>
      <c r="ODF224" s="3"/>
      <c r="ODG224" s="5"/>
      <c r="ODH224" s="5"/>
      <c r="ODI224" s="8"/>
      <c r="ODJ224" s="10"/>
      <c r="ODK224" s="68"/>
      <c r="ODL224" s="20"/>
      <c r="ODM224" s="57"/>
      <c r="ODN224" s="21"/>
      <c r="ODO224" s="22"/>
      <c r="ODP224" s="3"/>
      <c r="ODQ224" s="5"/>
      <c r="ODR224" s="5"/>
      <c r="ODS224" s="8"/>
      <c r="ODT224" s="10"/>
      <c r="ODU224" s="68"/>
      <c r="ODV224" s="20"/>
      <c r="ODW224" s="57"/>
      <c r="ODX224" s="21"/>
      <c r="ODY224" s="22"/>
      <c r="ODZ224" s="3"/>
      <c r="OEA224" s="5"/>
      <c r="OEB224" s="5"/>
      <c r="OEC224" s="8"/>
      <c r="OED224" s="10"/>
      <c r="OEE224" s="68"/>
      <c r="OEF224" s="20"/>
      <c r="OEG224" s="57"/>
      <c r="OEH224" s="21"/>
      <c r="OEI224" s="22"/>
      <c r="OEJ224" s="3"/>
      <c r="OEK224" s="5"/>
      <c r="OEL224" s="5"/>
      <c r="OEM224" s="8"/>
      <c r="OEN224" s="10"/>
      <c r="OEO224" s="68"/>
      <c r="OEP224" s="20"/>
      <c r="OEQ224" s="57"/>
      <c r="OER224" s="21"/>
      <c r="OES224" s="22"/>
      <c r="OET224" s="3"/>
      <c r="OEU224" s="5"/>
      <c r="OEV224" s="5"/>
      <c r="OEW224" s="8"/>
      <c r="OEX224" s="10"/>
      <c r="OEY224" s="68"/>
      <c r="OEZ224" s="20"/>
      <c r="OFA224" s="57"/>
      <c r="OFB224" s="21"/>
      <c r="OFC224" s="22"/>
      <c r="OFD224" s="3"/>
      <c r="OFE224" s="5"/>
      <c r="OFF224" s="5"/>
      <c r="OFG224" s="8"/>
      <c r="OFH224" s="10"/>
      <c r="OFI224" s="68"/>
      <c r="OFJ224" s="20"/>
      <c r="OFK224" s="57"/>
      <c r="OFL224" s="21"/>
      <c r="OFM224" s="22"/>
      <c r="OFN224" s="3"/>
      <c r="OFO224" s="5"/>
      <c r="OFP224" s="5"/>
      <c r="OFQ224" s="8"/>
      <c r="OFR224" s="10"/>
      <c r="OFS224" s="68"/>
      <c r="OFT224" s="20"/>
      <c r="OFU224" s="57"/>
      <c r="OFV224" s="21"/>
      <c r="OFW224" s="22"/>
      <c r="OFX224" s="3"/>
      <c r="OFY224" s="5"/>
      <c r="OFZ224" s="5"/>
      <c r="OGA224" s="8"/>
      <c r="OGB224" s="10"/>
      <c r="OGC224" s="68"/>
      <c r="OGD224" s="20"/>
      <c r="OGE224" s="57"/>
      <c r="OGF224" s="21"/>
      <c r="OGG224" s="22"/>
      <c r="OGH224" s="3"/>
      <c r="OGI224" s="5"/>
      <c r="OGJ224" s="5"/>
      <c r="OGK224" s="8"/>
      <c r="OGL224" s="10"/>
      <c r="OGM224" s="68"/>
      <c r="OGN224" s="20"/>
      <c r="OGO224" s="57"/>
      <c r="OGP224" s="21"/>
      <c r="OGQ224" s="22"/>
      <c r="OGR224" s="3"/>
      <c r="OGS224" s="5"/>
      <c r="OGT224" s="5"/>
      <c r="OGU224" s="8"/>
      <c r="OGV224" s="10"/>
      <c r="OGW224" s="68"/>
      <c r="OGX224" s="20"/>
      <c r="OGY224" s="57"/>
      <c r="OGZ224" s="21"/>
      <c r="OHA224" s="22"/>
      <c r="OHB224" s="3"/>
      <c r="OHC224" s="5"/>
      <c r="OHD224" s="5"/>
      <c r="OHE224" s="8"/>
      <c r="OHF224" s="10"/>
      <c r="OHG224" s="68"/>
      <c r="OHH224" s="20"/>
      <c r="OHI224" s="57"/>
      <c r="OHJ224" s="21"/>
      <c r="OHK224" s="22"/>
      <c r="OHL224" s="3"/>
      <c r="OHM224" s="5"/>
      <c r="OHN224" s="5"/>
      <c r="OHO224" s="8"/>
      <c r="OHP224" s="10"/>
      <c r="OHQ224" s="68"/>
      <c r="OHR224" s="20"/>
      <c r="OHS224" s="57"/>
      <c r="OHT224" s="21"/>
      <c r="OHU224" s="22"/>
      <c r="OHV224" s="3"/>
      <c r="OHW224" s="5"/>
      <c r="OHX224" s="5"/>
      <c r="OHY224" s="8"/>
      <c r="OHZ224" s="10"/>
      <c r="OIA224" s="68"/>
      <c r="OIB224" s="20"/>
      <c r="OIC224" s="57"/>
      <c r="OID224" s="21"/>
      <c r="OIE224" s="22"/>
      <c r="OIF224" s="3"/>
      <c r="OIG224" s="5"/>
      <c r="OIH224" s="5"/>
      <c r="OII224" s="8"/>
      <c r="OIJ224" s="10"/>
      <c r="OIK224" s="68"/>
      <c r="OIL224" s="20"/>
      <c r="OIM224" s="57"/>
      <c r="OIN224" s="21"/>
      <c r="OIO224" s="22"/>
      <c r="OIP224" s="3"/>
      <c r="OIQ224" s="5"/>
      <c r="OIR224" s="5"/>
      <c r="OIS224" s="8"/>
      <c r="OIT224" s="10"/>
      <c r="OIU224" s="68"/>
      <c r="OIV224" s="20"/>
      <c r="OIW224" s="57"/>
      <c r="OIX224" s="21"/>
      <c r="OIY224" s="22"/>
      <c r="OIZ224" s="3"/>
      <c r="OJA224" s="5"/>
      <c r="OJB224" s="5"/>
      <c r="OJC224" s="8"/>
      <c r="OJD224" s="10"/>
      <c r="OJE224" s="68"/>
      <c r="OJF224" s="20"/>
      <c r="OJG224" s="57"/>
      <c r="OJH224" s="21"/>
      <c r="OJI224" s="22"/>
      <c r="OJJ224" s="3"/>
      <c r="OJK224" s="5"/>
      <c r="OJL224" s="5"/>
      <c r="OJM224" s="8"/>
      <c r="OJN224" s="10"/>
      <c r="OJO224" s="68"/>
      <c r="OJP224" s="20"/>
      <c r="OJQ224" s="57"/>
      <c r="OJR224" s="21"/>
      <c r="OJS224" s="22"/>
      <c r="OJT224" s="3"/>
      <c r="OJU224" s="5"/>
      <c r="OJV224" s="5"/>
      <c r="OJW224" s="8"/>
      <c r="OJX224" s="10"/>
      <c r="OJY224" s="68"/>
      <c r="OJZ224" s="20"/>
      <c r="OKA224" s="57"/>
      <c r="OKB224" s="21"/>
      <c r="OKC224" s="22"/>
      <c r="OKD224" s="3"/>
      <c r="OKE224" s="5"/>
      <c r="OKF224" s="5"/>
      <c r="OKG224" s="8"/>
      <c r="OKH224" s="10"/>
      <c r="OKI224" s="68"/>
      <c r="OKJ224" s="20"/>
      <c r="OKK224" s="57"/>
      <c r="OKL224" s="21"/>
      <c r="OKM224" s="22"/>
      <c r="OKN224" s="3"/>
      <c r="OKO224" s="5"/>
      <c r="OKP224" s="5"/>
      <c r="OKQ224" s="8"/>
      <c r="OKR224" s="10"/>
      <c r="OKS224" s="68"/>
      <c r="OKT224" s="20"/>
      <c r="OKU224" s="57"/>
      <c r="OKV224" s="21"/>
      <c r="OKW224" s="22"/>
      <c r="OKX224" s="3"/>
      <c r="OKY224" s="5"/>
      <c r="OKZ224" s="5"/>
      <c r="OLA224" s="8"/>
      <c r="OLB224" s="10"/>
      <c r="OLC224" s="68"/>
      <c r="OLD224" s="20"/>
      <c r="OLE224" s="57"/>
      <c r="OLF224" s="21"/>
      <c r="OLG224" s="22"/>
      <c r="OLH224" s="3"/>
      <c r="OLI224" s="5"/>
      <c r="OLJ224" s="5"/>
      <c r="OLK224" s="8"/>
      <c r="OLL224" s="10"/>
      <c r="OLM224" s="68"/>
      <c r="OLN224" s="20"/>
      <c r="OLO224" s="57"/>
      <c r="OLP224" s="21"/>
      <c r="OLQ224" s="22"/>
      <c r="OLR224" s="3"/>
      <c r="OLS224" s="5"/>
      <c r="OLT224" s="5"/>
      <c r="OLU224" s="8"/>
      <c r="OLV224" s="10"/>
      <c r="OLW224" s="68"/>
      <c r="OLX224" s="20"/>
      <c r="OLY224" s="57"/>
      <c r="OLZ224" s="21"/>
      <c r="OMA224" s="22"/>
      <c r="OMB224" s="3"/>
      <c r="OMC224" s="5"/>
      <c r="OMD224" s="5"/>
      <c r="OME224" s="8"/>
      <c r="OMF224" s="10"/>
      <c r="OMG224" s="68"/>
      <c r="OMH224" s="20"/>
      <c r="OMI224" s="57"/>
      <c r="OMJ224" s="21"/>
      <c r="OMK224" s="22"/>
      <c r="OML224" s="3"/>
      <c r="OMM224" s="5"/>
      <c r="OMN224" s="5"/>
      <c r="OMO224" s="8"/>
      <c r="OMP224" s="10"/>
      <c r="OMQ224" s="68"/>
      <c r="OMR224" s="20"/>
      <c r="OMS224" s="57"/>
      <c r="OMT224" s="21"/>
      <c r="OMU224" s="22"/>
      <c r="OMV224" s="3"/>
      <c r="OMW224" s="5"/>
      <c r="OMX224" s="5"/>
      <c r="OMY224" s="8"/>
      <c r="OMZ224" s="10"/>
      <c r="ONA224" s="68"/>
      <c r="ONB224" s="20"/>
      <c r="ONC224" s="57"/>
      <c r="OND224" s="21"/>
      <c r="ONE224" s="22"/>
      <c r="ONF224" s="3"/>
      <c r="ONG224" s="5"/>
      <c r="ONH224" s="5"/>
      <c r="ONI224" s="8"/>
      <c r="ONJ224" s="10"/>
      <c r="ONK224" s="68"/>
      <c r="ONL224" s="20"/>
      <c r="ONM224" s="57"/>
      <c r="ONN224" s="21"/>
      <c r="ONO224" s="22"/>
      <c r="ONP224" s="3"/>
      <c r="ONQ224" s="5"/>
      <c r="ONR224" s="5"/>
      <c r="ONS224" s="8"/>
      <c r="ONT224" s="10"/>
      <c r="ONU224" s="68"/>
      <c r="ONV224" s="20"/>
      <c r="ONW224" s="57"/>
      <c r="ONX224" s="21"/>
      <c r="ONY224" s="22"/>
      <c r="ONZ224" s="3"/>
      <c r="OOA224" s="5"/>
      <c r="OOB224" s="5"/>
      <c r="OOC224" s="8"/>
      <c r="OOD224" s="10"/>
      <c r="OOE224" s="68"/>
      <c r="OOF224" s="20"/>
      <c r="OOG224" s="57"/>
      <c r="OOH224" s="21"/>
      <c r="OOI224" s="22"/>
      <c r="OOJ224" s="3"/>
      <c r="OOK224" s="5"/>
      <c r="OOL224" s="5"/>
      <c r="OOM224" s="8"/>
      <c r="OON224" s="10"/>
      <c r="OOO224" s="68"/>
      <c r="OOP224" s="20"/>
      <c r="OOQ224" s="57"/>
      <c r="OOR224" s="21"/>
      <c r="OOS224" s="22"/>
      <c r="OOT224" s="3"/>
      <c r="OOU224" s="5"/>
      <c r="OOV224" s="5"/>
      <c r="OOW224" s="8"/>
      <c r="OOX224" s="10"/>
      <c r="OOY224" s="68"/>
      <c r="OOZ224" s="20"/>
      <c r="OPA224" s="57"/>
      <c r="OPB224" s="21"/>
      <c r="OPC224" s="22"/>
      <c r="OPD224" s="3"/>
      <c r="OPE224" s="5"/>
      <c r="OPF224" s="5"/>
      <c r="OPG224" s="8"/>
      <c r="OPH224" s="10"/>
      <c r="OPI224" s="68"/>
      <c r="OPJ224" s="20"/>
      <c r="OPK224" s="57"/>
      <c r="OPL224" s="21"/>
      <c r="OPM224" s="22"/>
      <c r="OPN224" s="3"/>
      <c r="OPO224" s="5"/>
      <c r="OPP224" s="5"/>
      <c r="OPQ224" s="8"/>
      <c r="OPR224" s="10"/>
      <c r="OPS224" s="68"/>
      <c r="OPT224" s="20"/>
      <c r="OPU224" s="57"/>
      <c r="OPV224" s="21"/>
      <c r="OPW224" s="22"/>
      <c r="OPX224" s="3"/>
      <c r="OPY224" s="5"/>
      <c r="OPZ224" s="5"/>
      <c r="OQA224" s="8"/>
      <c r="OQB224" s="10"/>
      <c r="OQC224" s="68"/>
      <c r="OQD224" s="20"/>
      <c r="OQE224" s="57"/>
      <c r="OQF224" s="21"/>
      <c r="OQG224" s="22"/>
      <c r="OQH224" s="3"/>
      <c r="OQI224" s="5"/>
      <c r="OQJ224" s="5"/>
      <c r="OQK224" s="8"/>
      <c r="OQL224" s="10"/>
      <c r="OQM224" s="68"/>
      <c r="OQN224" s="20"/>
      <c r="OQO224" s="57"/>
      <c r="OQP224" s="21"/>
      <c r="OQQ224" s="22"/>
      <c r="OQR224" s="3"/>
      <c r="OQS224" s="5"/>
      <c r="OQT224" s="5"/>
      <c r="OQU224" s="8"/>
      <c r="OQV224" s="10"/>
      <c r="OQW224" s="68"/>
      <c r="OQX224" s="20"/>
      <c r="OQY224" s="57"/>
      <c r="OQZ224" s="21"/>
      <c r="ORA224" s="22"/>
      <c r="ORB224" s="3"/>
      <c r="ORC224" s="5"/>
      <c r="ORD224" s="5"/>
      <c r="ORE224" s="8"/>
      <c r="ORF224" s="10"/>
      <c r="ORG224" s="68"/>
      <c r="ORH224" s="20"/>
      <c r="ORI224" s="57"/>
      <c r="ORJ224" s="21"/>
      <c r="ORK224" s="22"/>
      <c r="ORL224" s="3"/>
      <c r="ORM224" s="5"/>
      <c r="ORN224" s="5"/>
      <c r="ORO224" s="8"/>
      <c r="ORP224" s="10"/>
      <c r="ORQ224" s="68"/>
      <c r="ORR224" s="20"/>
      <c r="ORS224" s="57"/>
      <c r="ORT224" s="21"/>
      <c r="ORU224" s="22"/>
      <c r="ORV224" s="3"/>
      <c r="ORW224" s="5"/>
      <c r="ORX224" s="5"/>
      <c r="ORY224" s="8"/>
      <c r="ORZ224" s="10"/>
      <c r="OSA224" s="68"/>
      <c r="OSB224" s="20"/>
      <c r="OSC224" s="57"/>
      <c r="OSD224" s="21"/>
      <c r="OSE224" s="22"/>
      <c r="OSF224" s="3"/>
      <c r="OSG224" s="5"/>
      <c r="OSH224" s="5"/>
      <c r="OSI224" s="8"/>
      <c r="OSJ224" s="10"/>
      <c r="OSK224" s="68"/>
      <c r="OSL224" s="20"/>
      <c r="OSM224" s="57"/>
      <c r="OSN224" s="21"/>
      <c r="OSO224" s="22"/>
      <c r="OSP224" s="3"/>
      <c r="OSQ224" s="5"/>
      <c r="OSR224" s="5"/>
      <c r="OSS224" s="8"/>
      <c r="OST224" s="10"/>
      <c r="OSU224" s="68"/>
      <c r="OSV224" s="20"/>
      <c r="OSW224" s="57"/>
      <c r="OSX224" s="21"/>
      <c r="OSY224" s="22"/>
      <c r="OSZ224" s="3"/>
      <c r="OTA224" s="5"/>
      <c r="OTB224" s="5"/>
      <c r="OTC224" s="8"/>
      <c r="OTD224" s="10"/>
      <c r="OTE224" s="68"/>
      <c r="OTF224" s="20"/>
      <c r="OTG224" s="57"/>
      <c r="OTH224" s="21"/>
      <c r="OTI224" s="22"/>
      <c r="OTJ224" s="3"/>
      <c r="OTK224" s="5"/>
      <c r="OTL224" s="5"/>
      <c r="OTM224" s="8"/>
      <c r="OTN224" s="10"/>
      <c r="OTO224" s="68"/>
      <c r="OTP224" s="20"/>
      <c r="OTQ224" s="57"/>
      <c r="OTR224" s="21"/>
      <c r="OTS224" s="22"/>
      <c r="OTT224" s="3"/>
      <c r="OTU224" s="5"/>
      <c r="OTV224" s="5"/>
      <c r="OTW224" s="8"/>
      <c r="OTX224" s="10"/>
      <c r="OTY224" s="68"/>
      <c r="OTZ224" s="20"/>
      <c r="OUA224" s="57"/>
      <c r="OUB224" s="21"/>
      <c r="OUC224" s="22"/>
      <c r="OUD224" s="3"/>
      <c r="OUE224" s="5"/>
      <c r="OUF224" s="5"/>
      <c r="OUG224" s="8"/>
      <c r="OUH224" s="10"/>
      <c r="OUI224" s="68"/>
      <c r="OUJ224" s="20"/>
      <c r="OUK224" s="57"/>
      <c r="OUL224" s="21"/>
      <c r="OUM224" s="22"/>
      <c r="OUN224" s="3"/>
      <c r="OUO224" s="5"/>
      <c r="OUP224" s="5"/>
      <c r="OUQ224" s="8"/>
      <c r="OUR224" s="10"/>
      <c r="OUS224" s="68"/>
      <c r="OUT224" s="20"/>
      <c r="OUU224" s="57"/>
      <c r="OUV224" s="21"/>
      <c r="OUW224" s="22"/>
      <c r="OUX224" s="3"/>
      <c r="OUY224" s="5"/>
      <c r="OUZ224" s="5"/>
      <c r="OVA224" s="8"/>
      <c r="OVB224" s="10"/>
      <c r="OVC224" s="68"/>
      <c r="OVD224" s="20"/>
      <c r="OVE224" s="57"/>
      <c r="OVF224" s="21"/>
      <c r="OVG224" s="22"/>
      <c r="OVH224" s="3"/>
      <c r="OVI224" s="5"/>
      <c r="OVJ224" s="5"/>
      <c r="OVK224" s="8"/>
      <c r="OVL224" s="10"/>
      <c r="OVM224" s="68"/>
      <c r="OVN224" s="20"/>
      <c r="OVO224" s="57"/>
      <c r="OVP224" s="21"/>
      <c r="OVQ224" s="22"/>
      <c r="OVR224" s="3"/>
      <c r="OVS224" s="5"/>
      <c r="OVT224" s="5"/>
      <c r="OVU224" s="8"/>
      <c r="OVV224" s="10"/>
      <c r="OVW224" s="68"/>
      <c r="OVX224" s="20"/>
      <c r="OVY224" s="57"/>
      <c r="OVZ224" s="21"/>
      <c r="OWA224" s="22"/>
      <c r="OWB224" s="3"/>
      <c r="OWC224" s="5"/>
      <c r="OWD224" s="5"/>
      <c r="OWE224" s="8"/>
      <c r="OWF224" s="10"/>
      <c r="OWG224" s="68"/>
      <c r="OWH224" s="20"/>
      <c r="OWI224" s="57"/>
      <c r="OWJ224" s="21"/>
      <c r="OWK224" s="22"/>
      <c r="OWL224" s="3"/>
      <c r="OWM224" s="5"/>
      <c r="OWN224" s="5"/>
      <c r="OWO224" s="8"/>
      <c r="OWP224" s="10"/>
      <c r="OWQ224" s="68"/>
      <c r="OWR224" s="20"/>
      <c r="OWS224" s="57"/>
      <c r="OWT224" s="21"/>
      <c r="OWU224" s="22"/>
      <c r="OWV224" s="3"/>
      <c r="OWW224" s="5"/>
      <c r="OWX224" s="5"/>
      <c r="OWY224" s="8"/>
      <c r="OWZ224" s="10"/>
      <c r="OXA224" s="68"/>
      <c r="OXB224" s="20"/>
      <c r="OXC224" s="57"/>
      <c r="OXD224" s="21"/>
      <c r="OXE224" s="22"/>
      <c r="OXF224" s="3"/>
      <c r="OXG224" s="5"/>
      <c r="OXH224" s="5"/>
      <c r="OXI224" s="8"/>
      <c r="OXJ224" s="10"/>
      <c r="OXK224" s="68"/>
      <c r="OXL224" s="20"/>
      <c r="OXM224" s="57"/>
      <c r="OXN224" s="21"/>
      <c r="OXO224" s="22"/>
      <c r="OXP224" s="3"/>
      <c r="OXQ224" s="5"/>
      <c r="OXR224" s="5"/>
      <c r="OXS224" s="8"/>
      <c r="OXT224" s="10"/>
      <c r="OXU224" s="68"/>
      <c r="OXV224" s="20"/>
      <c r="OXW224" s="57"/>
      <c r="OXX224" s="21"/>
      <c r="OXY224" s="22"/>
      <c r="OXZ224" s="3"/>
      <c r="OYA224" s="5"/>
      <c r="OYB224" s="5"/>
      <c r="OYC224" s="8"/>
      <c r="OYD224" s="10"/>
      <c r="OYE224" s="68"/>
      <c r="OYF224" s="20"/>
      <c r="OYG224" s="57"/>
      <c r="OYH224" s="21"/>
      <c r="OYI224" s="22"/>
      <c r="OYJ224" s="3"/>
      <c r="OYK224" s="5"/>
      <c r="OYL224" s="5"/>
      <c r="OYM224" s="8"/>
      <c r="OYN224" s="10"/>
      <c r="OYO224" s="68"/>
      <c r="OYP224" s="20"/>
      <c r="OYQ224" s="57"/>
      <c r="OYR224" s="21"/>
      <c r="OYS224" s="22"/>
      <c r="OYT224" s="3"/>
      <c r="OYU224" s="5"/>
      <c r="OYV224" s="5"/>
      <c r="OYW224" s="8"/>
      <c r="OYX224" s="10"/>
      <c r="OYY224" s="68"/>
      <c r="OYZ224" s="20"/>
      <c r="OZA224" s="57"/>
      <c r="OZB224" s="21"/>
      <c r="OZC224" s="22"/>
      <c r="OZD224" s="3"/>
      <c r="OZE224" s="5"/>
      <c r="OZF224" s="5"/>
      <c r="OZG224" s="8"/>
      <c r="OZH224" s="10"/>
      <c r="OZI224" s="68"/>
      <c r="OZJ224" s="20"/>
      <c r="OZK224" s="57"/>
      <c r="OZL224" s="21"/>
      <c r="OZM224" s="22"/>
      <c r="OZN224" s="3"/>
      <c r="OZO224" s="5"/>
      <c r="OZP224" s="5"/>
      <c r="OZQ224" s="8"/>
      <c r="OZR224" s="10"/>
      <c r="OZS224" s="68"/>
      <c r="OZT224" s="20"/>
      <c r="OZU224" s="57"/>
      <c r="OZV224" s="21"/>
      <c r="OZW224" s="22"/>
      <c r="OZX224" s="3"/>
      <c r="OZY224" s="5"/>
      <c r="OZZ224" s="5"/>
      <c r="PAA224" s="8"/>
      <c r="PAB224" s="10"/>
      <c r="PAC224" s="68"/>
      <c r="PAD224" s="20"/>
      <c r="PAE224" s="57"/>
      <c r="PAF224" s="21"/>
      <c r="PAG224" s="22"/>
      <c r="PAH224" s="3"/>
      <c r="PAI224" s="5"/>
      <c r="PAJ224" s="5"/>
      <c r="PAK224" s="8"/>
      <c r="PAL224" s="10"/>
      <c r="PAM224" s="68"/>
      <c r="PAN224" s="20"/>
      <c r="PAO224" s="57"/>
      <c r="PAP224" s="21"/>
      <c r="PAQ224" s="22"/>
      <c r="PAR224" s="3"/>
      <c r="PAS224" s="5"/>
      <c r="PAT224" s="5"/>
      <c r="PAU224" s="8"/>
      <c r="PAV224" s="10"/>
      <c r="PAW224" s="68"/>
      <c r="PAX224" s="20"/>
      <c r="PAY224" s="57"/>
      <c r="PAZ224" s="21"/>
      <c r="PBA224" s="22"/>
      <c r="PBB224" s="3"/>
      <c r="PBC224" s="5"/>
      <c r="PBD224" s="5"/>
      <c r="PBE224" s="8"/>
      <c r="PBF224" s="10"/>
      <c r="PBG224" s="68"/>
      <c r="PBH224" s="20"/>
      <c r="PBI224" s="57"/>
      <c r="PBJ224" s="21"/>
      <c r="PBK224" s="22"/>
      <c r="PBL224" s="3"/>
      <c r="PBM224" s="5"/>
      <c r="PBN224" s="5"/>
      <c r="PBO224" s="8"/>
      <c r="PBP224" s="10"/>
      <c r="PBQ224" s="68"/>
      <c r="PBR224" s="20"/>
      <c r="PBS224" s="57"/>
      <c r="PBT224" s="21"/>
      <c r="PBU224" s="22"/>
      <c r="PBV224" s="3"/>
      <c r="PBW224" s="5"/>
      <c r="PBX224" s="5"/>
      <c r="PBY224" s="8"/>
      <c r="PBZ224" s="10"/>
      <c r="PCA224" s="68"/>
      <c r="PCB224" s="20"/>
      <c r="PCC224" s="57"/>
      <c r="PCD224" s="21"/>
      <c r="PCE224" s="22"/>
      <c r="PCF224" s="3"/>
      <c r="PCG224" s="5"/>
      <c r="PCH224" s="5"/>
      <c r="PCI224" s="8"/>
      <c r="PCJ224" s="10"/>
      <c r="PCK224" s="68"/>
      <c r="PCL224" s="20"/>
      <c r="PCM224" s="57"/>
      <c r="PCN224" s="21"/>
      <c r="PCO224" s="22"/>
      <c r="PCP224" s="3"/>
      <c r="PCQ224" s="5"/>
      <c r="PCR224" s="5"/>
      <c r="PCS224" s="8"/>
      <c r="PCT224" s="10"/>
      <c r="PCU224" s="68"/>
      <c r="PCV224" s="20"/>
      <c r="PCW224" s="57"/>
      <c r="PCX224" s="21"/>
      <c r="PCY224" s="22"/>
      <c r="PCZ224" s="3"/>
      <c r="PDA224" s="5"/>
      <c r="PDB224" s="5"/>
      <c r="PDC224" s="8"/>
      <c r="PDD224" s="10"/>
      <c r="PDE224" s="68"/>
      <c r="PDF224" s="20"/>
      <c r="PDG224" s="57"/>
      <c r="PDH224" s="21"/>
      <c r="PDI224" s="22"/>
      <c r="PDJ224" s="3"/>
      <c r="PDK224" s="5"/>
      <c r="PDL224" s="5"/>
      <c r="PDM224" s="8"/>
      <c r="PDN224" s="10"/>
      <c r="PDO224" s="68"/>
      <c r="PDP224" s="20"/>
      <c r="PDQ224" s="57"/>
      <c r="PDR224" s="21"/>
      <c r="PDS224" s="22"/>
      <c r="PDT224" s="3"/>
      <c r="PDU224" s="5"/>
      <c r="PDV224" s="5"/>
      <c r="PDW224" s="8"/>
      <c r="PDX224" s="10"/>
      <c r="PDY224" s="68"/>
      <c r="PDZ224" s="20"/>
      <c r="PEA224" s="57"/>
      <c r="PEB224" s="21"/>
      <c r="PEC224" s="22"/>
      <c r="PED224" s="3"/>
      <c r="PEE224" s="5"/>
      <c r="PEF224" s="5"/>
      <c r="PEG224" s="8"/>
      <c r="PEH224" s="10"/>
      <c r="PEI224" s="68"/>
      <c r="PEJ224" s="20"/>
      <c r="PEK224" s="57"/>
      <c r="PEL224" s="21"/>
      <c r="PEM224" s="22"/>
      <c r="PEN224" s="3"/>
      <c r="PEO224" s="5"/>
      <c r="PEP224" s="5"/>
      <c r="PEQ224" s="8"/>
      <c r="PER224" s="10"/>
      <c r="PES224" s="68"/>
      <c r="PET224" s="20"/>
      <c r="PEU224" s="57"/>
      <c r="PEV224" s="21"/>
      <c r="PEW224" s="22"/>
      <c r="PEX224" s="3"/>
      <c r="PEY224" s="5"/>
      <c r="PEZ224" s="5"/>
      <c r="PFA224" s="8"/>
      <c r="PFB224" s="10"/>
      <c r="PFC224" s="68"/>
      <c r="PFD224" s="20"/>
      <c r="PFE224" s="57"/>
      <c r="PFF224" s="21"/>
      <c r="PFG224" s="22"/>
      <c r="PFH224" s="3"/>
      <c r="PFI224" s="5"/>
      <c r="PFJ224" s="5"/>
      <c r="PFK224" s="8"/>
      <c r="PFL224" s="10"/>
      <c r="PFM224" s="68"/>
      <c r="PFN224" s="20"/>
      <c r="PFO224" s="57"/>
      <c r="PFP224" s="21"/>
      <c r="PFQ224" s="22"/>
      <c r="PFR224" s="3"/>
      <c r="PFS224" s="5"/>
      <c r="PFT224" s="5"/>
      <c r="PFU224" s="8"/>
      <c r="PFV224" s="10"/>
      <c r="PFW224" s="68"/>
      <c r="PFX224" s="20"/>
      <c r="PFY224" s="57"/>
      <c r="PFZ224" s="21"/>
      <c r="PGA224" s="22"/>
      <c r="PGB224" s="3"/>
      <c r="PGC224" s="5"/>
      <c r="PGD224" s="5"/>
      <c r="PGE224" s="8"/>
      <c r="PGF224" s="10"/>
      <c r="PGG224" s="68"/>
      <c r="PGH224" s="20"/>
      <c r="PGI224" s="57"/>
      <c r="PGJ224" s="21"/>
      <c r="PGK224" s="22"/>
      <c r="PGL224" s="3"/>
      <c r="PGM224" s="5"/>
      <c r="PGN224" s="5"/>
      <c r="PGO224" s="8"/>
      <c r="PGP224" s="10"/>
      <c r="PGQ224" s="68"/>
      <c r="PGR224" s="20"/>
      <c r="PGS224" s="57"/>
      <c r="PGT224" s="21"/>
      <c r="PGU224" s="22"/>
      <c r="PGV224" s="3"/>
      <c r="PGW224" s="5"/>
      <c r="PGX224" s="5"/>
      <c r="PGY224" s="8"/>
      <c r="PGZ224" s="10"/>
      <c r="PHA224" s="68"/>
      <c r="PHB224" s="20"/>
      <c r="PHC224" s="57"/>
      <c r="PHD224" s="21"/>
      <c r="PHE224" s="22"/>
      <c r="PHF224" s="3"/>
      <c r="PHG224" s="5"/>
      <c r="PHH224" s="5"/>
      <c r="PHI224" s="8"/>
      <c r="PHJ224" s="10"/>
      <c r="PHK224" s="68"/>
      <c r="PHL224" s="20"/>
      <c r="PHM224" s="57"/>
      <c r="PHN224" s="21"/>
      <c r="PHO224" s="22"/>
      <c r="PHP224" s="3"/>
      <c r="PHQ224" s="5"/>
      <c r="PHR224" s="5"/>
      <c r="PHS224" s="8"/>
      <c r="PHT224" s="10"/>
      <c r="PHU224" s="68"/>
      <c r="PHV224" s="20"/>
      <c r="PHW224" s="57"/>
      <c r="PHX224" s="21"/>
      <c r="PHY224" s="22"/>
      <c r="PHZ224" s="3"/>
      <c r="PIA224" s="5"/>
      <c r="PIB224" s="5"/>
      <c r="PIC224" s="8"/>
      <c r="PID224" s="10"/>
      <c r="PIE224" s="68"/>
      <c r="PIF224" s="20"/>
      <c r="PIG224" s="57"/>
      <c r="PIH224" s="21"/>
      <c r="PII224" s="22"/>
      <c r="PIJ224" s="3"/>
      <c r="PIK224" s="5"/>
      <c r="PIL224" s="5"/>
      <c r="PIM224" s="8"/>
      <c r="PIN224" s="10"/>
      <c r="PIO224" s="68"/>
      <c r="PIP224" s="20"/>
      <c r="PIQ224" s="57"/>
      <c r="PIR224" s="21"/>
      <c r="PIS224" s="22"/>
      <c r="PIT224" s="3"/>
      <c r="PIU224" s="5"/>
      <c r="PIV224" s="5"/>
      <c r="PIW224" s="8"/>
      <c r="PIX224" s="10"/>
      <c r="PIY224" s="68"/>
      <c r="PIZ224" s="20"/>
      <c r="PJA224" s="57"/>
      <c r="PJB224" s="21"/>
      <c r="PJC224" s="22"/>
      <c r="PJD224" s="3"/>
      <c r="PJE224" s="5"/>
      <c r="PJF224" s="5"/>
      <c r="PJG224" s="8"/>
      <c r="PJH224" s="10"/>
      <c r="PJI224" s="68"/>
      <c r="PJJ224" s="20"/>
      <c r="PJK224" s="57"/>
      <c r="PJL224" s="21"/>
      <c r="PJM224" s="22"/>
      <c r="PJN224" s="3"/>
      <c r="PJO224" s="5"/>
      <c r="PJP224" s="5"/>
      <c r="PJQ224" s="8"/>
      <c r="PJR224" s="10"/>
      <c r="PJS224" s="68"/>
      <c r="PJT224" s="20"/>
      <c r="PJU224" s="57"/>
      <c r="PJV224" s="21"/>
      <c r="PJW224" s="22"/>
      <c r="PJX224" s="3"/>
      <c r="PJY224" s="5"/>
      <c r="PJZ224" s="5"/>
      <c r="PKA224" s="8"/>
      <c r="PKB224" s="10"/>
      <c r="PKC224" s="68"/>
      <c r="PKD224" s="20"/>
      <c r="PKE224" s="57"/>
      <c r="PKF224" s="21"/>
      <c r="PKG224" s="22"/>
      <c r="PKH224" s="3"/>
      <c r="PKI224" s="5"/>
      <c r="PKJ224" s="5"/>
      <c r="PKK224" s="8"/>
      <c r="PKL224" s="10"/>
      <c r="PKM224" s="68"/>
      <c r="PKN224" s="20"/>
      <c r="PKO224" s="57"/>
      <c r="PKP224" s="21"/>
      <c r="PKQ224" s="22"/>
      <c r="PKR224" s="3"/>
      <c r="PKS224" s="5"/>
      <c r="PKT224" s="5"/>
      <c r="PKU224" s="8"/>
      <c r="PKV224" s="10"/>
      <c r="PKW224" s="68"/>
      <c r="PKX224" s="20"/>
      <c r="PKY224" s="57"/>
      <c r="PKZ224" s="21"/>
      <c r="PLA224" s="22"/>
      <c r="PLB224" s="3"/>
      <c r="PLC224" s="5"/>
      <c r="PLD224" s="5"/>
      <c r="PLE224" s="8"/>
      <c r="PLF224" s="10"/>
      <c r="PLG224" s="68"/>
      <c r="PLH224" s="20"/>
      <c r="PLI224" s="57"/>
      <c r="PLJ224" s="21"/>
      <c r="PLK224" s="22"/>
      <c r="PLL224" s="3"/>
      <c r="PLM224" s="5"/>
      <c r="PLN224" s="5"/>
      <c r="PLO224" s="8"/>
      <c r="PLP224" s="10"/>
      <c r="PLQ224" s="68"/>
      <c r="PLR224" s="20"/>
      <c r="PLS224" s="57"/>
      <c r="PLT224" s="21"/>
      <c r="PLU224" s="22"/>
      <c r="PLV224" s="3"/>
      <c r="PLW224" s="5"/>
      <c r="PLX224" s="5"/>
      <c r="PLY224" s="8"/>
      <c r="PLZ224" s="10"/>
      <c r="PMA224" s="68"/>
      <c r="PMB224" s="20"/>
      <c r="PMC224" s="57"/>
      <c r="PMD224" s="21"/>
      <c r="PME224" s="22"/>
      <c r="PMF224" s="3"/>
      <c r="PMG224" s="5"/>
      <c r="PMH224" s="5"/>
      <c r="PMI224" s="8"/>
      <c r="PMJ224" s="10"/>
      <c r="PMK224" s="68"/>
      <c r="PML224" s="20"/>
      <c r="PMM224" s="57"/>
      <c r="PMN224" s="21"/>
      <c r="PMO224" s="22"/>
      <c r="PMP224" s="3"/>
      <c r="PMQ224" s="5"/>
      <c r="PMR224" s="5"/>
      <c r="PMS224" s="8"/>
      <c r="PMT224" s="10"/>
      <c r="PMU224" s="68"/>
      <c r="PMV224" s="20"/>
      <c r="PMW224" s="57"/>
      <c r="PMX224" s="21"/>
      <c r="PMY224" s="22"/>
      <c r="PMZ224" s="3"/>
      <c r="PNA224" s="5"/>
      <c r="PNB224" s="5"/>
      <c r="PNC224" s="8"/>
      <c r="PND224" s="10"/>
      <c r="PNE224" s="68"/>
      <c r="PNF224" s="20"/>
      <c r="PNG224" s="57"/>
      <c r="PNH224" s="21"/>
      <c r="PNI224" s="22"/>
      <c r="PNJ224" s="3"/>
      <c r="PNK224" s="5"/>
      <c r="PNL224" s="5"/>
      <c r="PNM224" s="8"/>
      <c r="PNN224" s="10"/>
      <c r="PNO224" s="68"/>
      <c r="PNP224" s="20"/>
      <c r="PNQ224" s="57"/>
      <c r="PNR224" s="21"/>
      <c r="PNS224" s="22"/>
      <c r="PNT224" s="3"/>
      <c r="PNU224" s="5"/>
      <c r="PNV224" s="5"/>
      <c r="PNW224" s="8"/>
      <c r="PNX224" s="10"/>
      <c r="PNY224" s="68"/>
      <c r="PNZ224" s="20"/>
      <c r="POA224" s="57"/>
      <c r="POB224" s="21"/>
      <c r="POC224" s="22"/>
      <c r="POD224" s="3"/>
      <c r="POE224" s="5"/>
      <c r="POF224" s="5"/>
      <c r="POG224" s="8"/>
      <c r="POH224" s="10"/>
      <c r="POI224" s="68"/>
      <c r="POJ224" s="20"/>
      <c r="POK224" s="57"/>
      <c r="POL224" s="21"/>
      <c r="POM224" s="22"/>
      <c r="PON224" s="3"/>
      <c r="POO224" s="5"/>
      <c r="POP224" s="5"/>
      <c r="POQ224" s="8"/>
      <c r="POR224" s="10"/>
      <c r="POS224" s="68"/>
      <c r="POT224" s="20"/>
      <c r="POU224" s="57"/>
      <c r="POV224" s="21"/>
      <c r="POW224" s="22"/>
      <c r="POX224" s="3"/>
      <c r="POY224" s="5"/>
      <c r="POZ224" s="5"/>
      <c r="PPA224" s="8"/>
      <c r="PPB224" s="10"/>
      <c r="PPC224" s="68"/>
      <c r="PPD224" s="20"/>
      <c r="PPE224" s="57"/>
      <c r="PPF224" s="21"/>
      <c r="PPG224" s="22"/>
      <c r="PPH224" s="3"/>
      <c r="PPI224" s="5"/>
      <c r="PPJ224" s="5"/>
      <c r="PPK224" s="8"/>
      <c r="PPL224" s="10"/>
      <c r="PPM224" s="68"/>
      <c r="PPN224" s="20"/>
      <c r="PPO224" s="57"/>
      <c r="PPP224" s="21"/>
      <c r="PPQ224" s="22"/>
      <c r="PPR224" s="3"/>
      <c r="PPS224" s="5"/>
      <c r="PPT224" s="5"/>
      <c r="PPU224" s="8"/>
      <c r="PPV224" s="10"/>
      <c r="PPW224" s="68"/>
      <c r="PPX224" s="20"/>
      <c r="PPY224" s="57"/>
      <c r="PPZ224" s="21"/>
      <c r="PQA224" s="22"/>
      <c r="PQB224" s="3"/>
      <c r="PQC224" s="5"/>
      <c r="PQD224" s="5"/>
      <c r="PQE224" s="8"/>
      <c r="PQF224" s="10"/>
      <c r="PQG224" s="68"/>
      <c r="PQH224" s="20"/>
      <c r="PQI224" s="57"/>
      <c r="PQJ224" s="21"/>
      <c r="PQK224" s="22"/>
      <c r="PQL224" s="3"/>
      <c r="PQM224" s="5"/>
      <c r="PQN224" s="5"/>
      <c r="PQO224" s="8"/>
      <c r="PQP224" s="10"/>
      <c r="PQQ224" s="68"/>
      <c r="PQR224" s="20"/>
      <c r="PQS224" s="57"/>
      <c r="PQT224" s="21"/>
      <c r="PQU224" s="22"/>
      <c r="PQV224" s="3"/>
      <c r="PQW224" s="5"/>
      <c r="PQX224" s="5"/>
      <c r="PQY224" s="8"/>
      <c r="PQZ224" s="10"/>
      <c r="PRA224" s="68"/>
      <c r="PRB224" s="20"/>
      <c r="PRC224" s="57"/>
      <c r="PRD224" s="21"/>
      <c r="PRE224" s="22"/>
      <c r="PRF224" s="3"/>
      <c r="PRG224" s="5"/>
      <c r="PRH224" s="5"/>
      <c r="PRI224" s="8"/>
      <c r="PRJ224" s="10"/>
      <c r="PRK224" s="68"/>
      <c r="PRL224" s="20"/>
      <c r="PRM224" s="57"/>
      <c r="PRN224" s="21"/>
      <c r="PRO224" s="22"/>
      <c r="PRP224" s="3"/>
      <c r="PRQ224" s="5"/>
      <c r="PRR224" s="5"/>
      <c r="PRS224" s="8"/>
      <c r="PRT224" s="10"/>
      <c r="PRU224" s="68"/>
      <c r="PRV224" s="20"/>
      <c r="PRW224" s="57"/>
      <c r="PRX224" s="21"/>
      <c r="PRY224" s="22"/>
      <c r="PRZ224" s="3"/>
      <c r="PSA224" s="5"/>
      <c r="PSB224" s="5"/>
      <c r="PSC224" s="8"/>
      <c r="PSD224" s="10"/>
      <c r="PSE224" s="68"/>
      <c r="PSF224" s="20"/>
      <c r="PSG224" s="57"/>
      <c r="PSH224" s="21"/>
      <c r="PSI224" s="22"/>
      <c r="PSJ224" s="3"/>
      <c r="PSK224" s="5"/>
      <c r="PSL224" s="5"/>
      <c r="PSM224" s="8"/>
      <c r="PSN224" s="10"/>
      <c r="PSO224" s="68"/>
      <c r="PSP224" s="20"/>
      <c r="PSQ224" s="57"/>
      <c r="PSR224" s="21"/>
      <c r="PSS224" s="22"/>
      <c r="PST224" s="3"/>
      <c r="PSU224" s="5"/>
      <c r="PSV224" s="5"/>
      <c r="PSW224" s="8"/>
      <c r="PSX224" s="10"/>
      <c r="PSY224" s="68"/>
      <c r="PSZ224" s="20"/>
      <c r="PTA224" s="57"/>
      <c r="PTB224" s="21"/>
      <c r="PTC224" s="22"/>
      <c r="PTD224" s="3"/>
      <c r="PTE224" s="5"/>
      <c r="PTF224" s="5"/>
      <c r="PTG224" s="8"/>
      <c r="PTH224" s="10"/>
      <c r="PTI224" s="68"/>
      <c r="PTJ224" s="20"/>
      <c r="PTK224" s="57"/>
      <c r="PTL224" s="21"/>
      <c r="PTM224" s="22"/>
      <c r="PTN224" s="3"/>
      <c r="PTO224" s="5"/>
      <c r="PTP224" s="5"/>
      <c r="PTQ224" s="8"/>
      <c r="PTR224" s="10"/>
      <c r="PTS224" s="68"/>
      <c r="PTT224" s="20"/>
      <c r="PTU224" s="57"/>
      <c r="PTV224" s="21"/>
      <c r="PTW224" s="22"/>
      <c r="PTX224" s="3"/>
      <c r="PTY224" s="5"/>
      <c r="PTZ224" s="5"/>
      <c r="PUA224" s="8"/>
      <c r="PUB224" s="10"/>
      <c r="PUC224" s="68"/>
      <c r="PUD224" s="20"/>
      <c r="PUE224" s="57"/>
      <c r="PUF224" s="21"/>
      <c r="PUG224" s="22"/>
      <c r="PUH224" s="3"/>
      <c r="PUI224" s="5"/>
      <c r="PUJ224" s="5"/>
      <c r="PUK224" s="8"/>
      <c r="PUL224" s="10"/>
      <c r="PUM224" s="68"/>
      <c r="PUN224" s="20"/>
      <c r="PUO224" s="57"/>
      <c r="PUP224" s="21"/>
      <c r="PUQ224" s="22"/>
      <c r="PUR224" s="3"/>
      <c r="PUS224" s="5"/>
      <c r="PUT224" s="5"/>
      <c r="PUU224" s="8"/>
      <c r="PUV224" s="10"/>
      <c r="PUW224" s="68"/>
      <c r="PUX224" s="20"/>
      <c r="PUY224" s="57"/>
      <c r="PUZ224" s="21"/>
      <c r="PVA224" s="22"/>
      <c r="PVB224" s="3"/>
      <c r="PVC224" s="5"/>
      <c r="PVD224" s="5"/>
      <c r="PVE224" s="8"/>
      <c r="PVF224" s="10"/>
      <c r="PVG224" s="68"/>
      <c r="PVH224" s="20"/>
      <c r="PVI224" s="57"/>
      <c r="PVJ224" s="21"/>
      <c r="PVK224" s="22"/>
      <c r="PVL224" s="3"/>
      <c r="PVM224" s="5"/>
      <c r="PVN224" s="5"/>
      <c r="PVO224" s="8"/>
      <c r="PVP224" s="10"/>
      <c r="PVQ224" s="68"/>
      <c r="PVR224" s="20"/>
      <c r="PVS224" s="57"/>
      <c r="PVT224" s="21"/>
      <c r="PVU224" s="22"/>
      <c r="PVV224" s="3"/>
      <c r="PVW224" s="5"/>
      <c r="PVX224" s="5"/>
      <c r="PVY224" s="8"/>
      <c r="PVZ224" s="10"/>
      <c r="PWA224" s="68"/>
      <c r="PWB224" s="20"/>
      <c r="PWC224" s="57"/>
      <c r="PWD224" s="21"/>
      <c r="PWE224" s="22"/>
      <c r="PWF224" s="3"/>
      <c r="PWG224" s="5"/>
      <c r="PWH224" s="5"/>
      <c r="PWI224" s="8"/>
      <c r="PWJ224" s="10"/>
      <c r="PWK224" s="68"/>
      <c r="PWL224" s="20"/>
      <c r="PWM224" s="57"/>
      <c r="PWN224" s="21"/>
      <c r="PWO224" s="22"/>
      <c r="PWP224" s="3"/>
      <c r="PWQ224" s="5"/>
      <c r="PWR224" s="5"/>
      <c r="PWS224" s="8"/>
      <c r="PWT224" s="10"/>
      <c r="PWU224" s="68"/>
      <c r="PWV224" s="20"/>
      <c r="PWW224" s="57"/>
      <c r="PWX224" s="21"/>
      <c r="PWY224" s="22"/>
      <c r="PWZ224" s="3"/>
      <c r="PXA224" s="5"/>
      <c r="PXB224" s="5"/>
      <c r="PXC224" s="8"/>
      <c r="PXD224" s="10"/>
      <c r="PXE224" s="68"/>
      <c r="PXF224" s="20"/>
      <c r="PXG224" s="57"/>
      <c r="PXH224" s="21"/>
      <c r="PXI224" s="22"/>
      <c r="PXJ224" s="3"/>
      <c r="PXK224" s="5"/>
      <c r="PXL224" s="5"/>
      <c r="PXM224" s="8"/>
      <c r="PXN224" s="10"/>
      <c r="PXO224" s="68"/>
      <c r="PXP224" s="20"/>
      <c r="PXQ224" s="57"/>
      <c r="PXR224" s="21"/>
      <c r="PXS224" s="22"/>
      <c r="PXT224" s="3"/>
      <c r="PXU224" s="5"/>
      <c r="PXV224" s="5"/>
      <c r="PXW224" s="8"/>
      <c r="PXX224" s="10"/>
      <c r="PXY224" s="68"/>
      <c r="PXZ224" s="20"/>
      <c r="PYA224" s="57"/>
      <c r="PYB224" s="21"/>
      <c r="PYC224" s="22"/>
      <c r="PYD224" s="3"/>
      <c r="PYE224" s="5"/>
      <c r="PYF224" s="5"/>
      <c r="PYG224" s="8"/>
      <c r="PYH224" s="10"/>
      <c r="PYI224" s="68"/>
      <c r="PYJ224" s="20"/>
      <c r="PYK224" s="57"/>
      <c r="PYL224" s="21"/>
      <c r="PYM224" s="22"/>
      <c r="PYN224" s="3"/>
      <c r="PYO224" s="5"/>
      <c r="PYP224" s="5"/>
      <c r="PYQ224" s="8"/>
      <c r="PYR224" s="10"/>
      <c r="PYS224" s="68"/>
      <c r="PYT224" s="20"/>
      <c r="PYU224" s="57"/>
      <c r="PYV224" s="21"/>
      <c r="PYW224" s="22"/>
      <c r="PYX224" s="3"/>
      <c r="PYY224" s="5"/>
      <c r="PYZ224" s="5"/>
      <c r="PZA224" s="8"/>
      <c r="PZB224" s="10"/>
      <c r="PZC224" s="68"/>
      <c r="PZD224" s="20"/>
      <c r="PZE224" s="57"/>
      <c r="PZF224" s="21"/>
      <c r="PZG224" s="22"/>
      <c r="PZH224" s="3"/>
      <c r="PZI224" s="5"/>
      <c r="PZJ224" s="5"/>
      <c r="PZK224" s="8"/>
      <c r="PZL224" s="10"/>
      <c r="PZM224" s="68"/>
      <c r="PZN224" s="20"/>
      <c r="PZO224" s="57"/>
      <c r="PZP224" s="21"/>
      <c r="PZQ224" s="22"/>
      <c r="PZR224" s="3"/>
      <c r="PZS224" s="5"/>
      <c r="PZT224" s="5"/>
      <c r="PZU224" s="8"/>
      <c r="PZV224" s="10"/>
      <c r="PZW224" s="68"/>
      <c r="PZX224" s="20"/>
      <c r="PZY224" s="57"/>
      <c r="PZZ224" s="21"/>
      <c r="QAA224" s="22"/>
      <c r="QAB224" s="3"/>
      <c r="QAC224" s="5"/>
      <c r="QAD224" s="5"/>
      <c r="QAE224" s="8"/>
      <c r="QAF224" s="10"/>
      <c r="QAG224" s="68"/>
      <c r="QAH224" s="20"/>
      <c r="QAI224" s="57"/>
      <c r="QAJ224" s="21"/>
      <c r="QAK224" s="22"/>
      <c r="QAL224" s="3"/>
      <c r="QAM224" s="5"/>
      <c r="QAN224" s="5"/>
      <c r="QAO224" s="8"/>
      <c r="QAP224" s="10"/>
      <c r="QAQ224" s="68"/>
      <c r="QAR224" s="20"/>
      <c r="QAS224" s="57"/>
      <c r="QAT224" s="21"/>
      <c r="QAU224" s="22"/>
      <c r="QAV224" s="3"/>
      <c r="QAW224" s="5"/>
      <c r="QAX224" s="5"/>
      <c r="QAY224" s="8"/>
      <c r="QAZ224" s="10"/>
      <c r="QBA224" s="68"/>
      <c r="QBB224" s="20"/>
      <c r="QBC224" s="57"/>
      <c r="QBD224" s="21"/>
      <c r="QBE224" s="22"/>
      <c r="QBF224" s="3"/>
      <c r="QBG224" s="5"/>
      <c r="QBH224" s="5"/>
      <c r="QBI224" s="8"/>
      <c r="QBJ224" s="10"/>
      <c r="QBK224" s="68"/>
      <c r="QBL224" s="20"/>
      <c r="QBM224" s="57"/>
      <c r="QBN224" s="21"/>
      <c r="QBO224" s="22"/>
      <c r="QBP224" s="3"/>
      <c r="QBQ224" s="5"/>
      <c r="QBR224" s="5"/>
      <c r="QBS224" s="8"/>
      <c r="QBT224" s="10"/>
      <c r="QBU224" s="68"/>
      <c r="QBV224" s="20"/>
      <c r="QBW224" s="57"/>
      <c r="QBX224" s="21"/>
      <c r="QBY224" s="22"/>
      <c r="QBZ224" s="3"/>
      <c r="QCA224" s="5"/>
      <c r="QCB224" s="5"/>
      <c r="QCC224" s="8"/>
      <c r="QCD224" s="10"/>
      <c r="QCE224" s="68"/>
      <c r="QCF224" s="20"/>
      <c r="QCG224" s="57"/>
      <c r="QCH224" s="21"/>
      <c r="QCI224" s="22"/>
      <c r="QCJ224" s="3"/>
      <c r="QCK224" s="5"/>
      <c r="QCL224" s="5"/>
      <c r="QCM224" s="8"/>
      <c r="QCN224" s="10"/>
      <c r="QCO224" s="68"/>
      <c r="QCP224" s="20"/>
      <c r="QCQ224" s="57"/>
      <c r="QCR224" s="21"/>
      <c r="QCS224" s="22"/>
      <c r="QCT224" s="3"/>
      <c r="QCU224" s="5"/>
      <c r="QCV224" s="5"/>
      <c r="QCW224" s="8"/>
      <c r="QCX224" s="10"/>
      <c r="QCY224" s="68"/>
      <c r="QCZ224" s="20"/>
      <c r="QDA224" s="57"/>
      <c r="QDB224" s="21"/>
      <c r="QDC224" s="22"/>
      <c r="QDD224" s="3"/>
      <c r="QDE224" s="5"/>
      <c r="QDF224" s="5"/>
      <c r="QDG224" s="8"/>
      <c r="QDH224" s="10"/>
      <c r="QDI224" s="68"/>
      <c r="QDJ224" s="20"/>
      <c r="QDK224" s="57"/>
      <c r="QDL224" s="21"/>
      <c r="QDM224" s="22"/>
      <c r="QDN224" s="3"/>
      <c r="QDO224" s="5"/>
      <c r="QDP224" s="5"/>
      <c r="QDQ224" s="8"/>
      <c r="QDR224" s="10"/>
      <c r="QDS224" s="68"/>
      <c r="QDT224" s="20"/>
      <c r="QDU224" s="57"/>
      <c r="QDV224" s="21"/>
      <c r="QDW224" s="22"/>
      <c r="QDX224" s="3"/>
      <c r="QDY224" s="5"/>
      <c r="QDZ224" s="5"/>
      <c r="QEA224" s="8"/>
      <c r="QEB224" s="10"/>
      <c r="QEC224" s="68"/>
      <c r="QED224" s="20"/>
      <c r="QEE224" s="57"/>
      <c r="QEF224" s="21"/>
      <c r="QEG224" s="22"/>
      <c r="QEH224" s="3"/>
      <c r="QEI224" s="5"/>
      <c r="QEJ224" s="5"/>
      <c r="QEK224" s="8"/>
      <c r="QEL224" s="10"/>
      <c r="QEM224" s="68"/>
      <c r="QEN224" s="20"/>
      <c r="QEO224" s="57"/>
      <c r="QEP224" s="21"/>
      <c r="QEQ224" s="22"/>
      <c r="QER224" s="3"/>
      <c r="QES224" s="5"/>
      <c r="QET224" s="5"/>
      <c r="QEU224" s="8"/>
      <c r="QEV224" s="10"/>
      <c r="QEW224" s="68"/>
      <c r="QEX224" s="20"/>
      <c r="QEY224" s="57"/>
      <c r="QEZ224" s="21"/>
      <c r="QFA224" s="22"/>
      <c r="QFB224" s="3"/>
      <c r="QFC224" s="5"/>
      <c r="QFD224" s="5"/>
      <c r="QFE224" s="8"/>
      <c r="QFF224" s="10"/>
      <c r="QFG224" s="68"/>
      <c r="QFH224" s="20"/>
      <c r="QFI224" s="57"/>
      <c r="QFJ224" s="21"/>
      <c r="QFK224" s="22"/>
      <c r="QFL224" s="3"/>
      <c r="QFM224" s="5"/>
      <c r="QFN224" s="5"/>
      <c r="QFO224" s="8"/>
      <c r="QFP224" s="10"/>
      <c r="QFQ224" s="68"/>
      <c r="QFR224" s="20"/>
      <c r="QFS224" s="57"/>
      <c r="QFT224" s="21"/>
      <c r="QFU224" s="22"/>
      <c r="QFV224" s="3"/>
      <c r="QFW224" s="5"/>
      <c r="QFX224" s="5"/>
      <c r="QFY224" s="8"/>
      <c r="QFZ224" s="10"/>
      <c r="QGA224" s="68"/>
      <c r="QGB224" s="20"/>
      <c r="QGC224" s="57"/>
      <c r="QGD224" s="21"/>
      <c r="QGE224" s="22"/>
      <c r="QGF224" s="3"/>
      <c r="QGG224" s="5"/>
      <c r="QGH224" s="5"/>
      <c r="QGI224" s="8"/>
      <c r="QGJ224" s="10"/>
      <c r="QGK224" s="68"/>
      <c r="QGL224" s="20"/>
      <c r="QGM224" s="57"/>
      <c r="QGN224" s="21"/>
      <c r="QGO224" s="22"/>
      <c r="QGP224" s="3"/>
      <c r="QGQ224" s="5"/>
      <c r="QGR224" s="5"/>
      <c r="QGS224" s="8"/>
      <c r="QGT224" s="10"/>
      <c r="QGU224" s="68"/>
      <c r="QGV224" s="20"/>
      <c r="QGW224" s="57"/>
      <c r="QGX224" s="21"/>
      <c r="QGY224" s="22"/>
      <c r="QGZ224" s="3"/>
      <c r="QHA224" s="5"/>
      <c r="QHB224" s="5"/>
      <c r="QHC224" s="8"/>
      <c r="QHD224" s="10"/>
      <c r="QHE224" s="68"/>
      <c r="QHF224" s="20"/>
      <c r="QHG224" s="57"/>
      <c r="QHH224" s="21"/>
      <c r="QHI224" s="22"/>
      <c r="QHJ224" s="3"/>
      <c r="QHK224" s="5"/>
      <c r="QHL224" s="5"/>
      <c r="QHM224" s="8"/>
      <c r="QHN224" s="10"/>
      <c r="QHO224" s="68"/>
      <c r="QHP224" s="20"/>
      <c r="QHQ224" s="57"/>
      <c r="QHR224" s="21"/>
      <c r="QHS224" s="22"/>
      <c r="QHT224" s="3"/>
      <c r="QHU224" s="5"/>
      <c r="QHV224" s="5"/>
      <c r="QHW224" s="8"/>
      <c r="QHX224" s="10"/>
      <c r="QHY224" s="68"/>
      <c r="QHZ224" s="20"/>
      <c r="QIA224" s="57"/>
      <c r="QIB224" s="21"/>
      <c r="QIC224" s="22"/>
      <c r="QID224" s="3"/>
      <c r="QIE224" s="5"/>
      <c r="QIF224" s="5"/>
      <c r="QIG224" s="8"/>
      <c r="QIH224" s="10"/>
      <c r="QII224" s="68"/>
      <c r="QIJ224" s="20"/>
      <c r="QIK224" s="57"/>
      <c r="QIL224" s="21"/>
      <c r="QIM224" s="22"/>
      <c r="QIN224" s="3"/>
      <c r="QIO224" s="5"/>
      <c r="QIP224" s="5"/>
      <c r="QIQ224" s="8"/>
      <c r="QIR224" s="10"/>
      <c r="QIS224" s="68"/>
      <c r="QIT224" s="20"/>
      <c r="QIU224" s="57"/>
      <c r="QIV224" s="21"/>
      <c r="QIW224" s="22"/>
      <c r="QIX224" s="3"/>
      <c r="QIY224" s="5"/>
      <c r="QIZ224" s="5"/>
      <c r="QJA224" s="8"/>
      <c r="QJB224" s="10"/>
      <c r="QJC224" s="68"/>
      <c r="QJD224" s="20"/>
      <c r="QJE224" s="57"/>
      <c r="QJF224" s="21"/>
      <c r="QJG224" s="22"/>
      <c r="QJH224" s="3"/>
      <c r="QJI224" s="5"/>
      <c r="QJJ224" s="5"/>
      <c r="QJK224" s="8"/>
      <c r="QJL224" s="10"/>
      <c r="QJM224" s="68"/>
      <c r="QJN224" s="20"/>
      <c r="QJO224" s="57"/>
      <c r="QJP224" s="21"/>
      <c r="QJQ224" s="22"/>
      <c r="QJR224" s="3"/>
      <c r="QJS224" s="5"/>
      <c r="QJT224" s="5"/>
      <c r="QJU224" s="8"/>
      <c r="QJV224" s="10"/>
      <c r="QJW224" s="68"/>
      <c r="QJX224" s="20"/>
      <c r="QJY224" s="57"/>
      <c r="QJZ224" s="21"/>
      <c r="QKA224" s="22"/>
      <c r="QKB224" s="3"/>
      <c r="QKC224" s="5"/>
      <c r="QKD224" s="5"/>
      <c r="QKE224" s="8"/>
      <c r="QKF224" s="10"/>
      <c r="QKG224" s="68"/>
      <c r="QKH224" s="20"/>
      <c r="QKI224" s="57"/>
      <c r="QKJ224" s="21"/>
      <c r="QKK224" s="22"/>
      <c r="QKL224" s="3"/>
      <c r="QKM224" s="5"/>
      <c r="QKN224" s="5"/>
      <c r="QKO224" s="8"/>
      <c r="QKP224" s="10"/>
      <c r="QKQ224" s="68"/>
      <c r="QKR224" s="20"/>
      <c r="QKS224" s="57"/>
      <c r="QKT224" s="21"/>
      <c r="QKU224" s="22"/>
      <c r="QKV224" s="3"/>
      <c r="QKW224" s="5"/>
      <c r="QKX224" s="5"/>
      <c r="QKY224" s="8"/>
      <c r="QKZ224" s="10"/>
      <c r="QLA224" s="68"/>
      <c r="QLB224" s="20"/>
      <c r="QLC224" s="57"/>
      <c r="QLD224" s="21"/>
      <c r="QLE224" s="22"/>
      <c r="QLF224" s="3"/>
      <c r="QLG224" s="5"/>
      <c r="QLH224" s="5"/>
      <c r="QLI224" s="8"/>
      <c r="QLJ224" s="10"/>
      <c r="QLK224" s="68"/>
      <c r="QLL224" s="20"/>
      <c r="QLM224" s="57"/>
      <c r="QLN224" s="21"/>
      <c r="QLO224" s="22"/>
      <c r="QLP224" s="3"/>
      <c r="QLQ224" s="5"/>
      <c r="QLR224" s="5"/>
      <c r="QLS224" s="8"/>
      <c r="QLT224" s="10"/>
      <c r="QLU224" s="68"/>
      <c r="QLV224" s="20"/>
      <c r="QLW224" s="57"/>
      <c r="QLX224" s="21"/>
      <c r="QLY224" s="22"/>
      <c r="QLZ224" s="3"/>
      <c r="QMA224" s="5"/>
      <c r="QMB224" s="5"/>
      <c r="QMC224" s="8"/>
      <c r="QMD224" s="10"/>
      <c r="QME224" s="68"/>
      <c r="QMF224" s="20"/>
      <c r="QMG224" s="57"/>
      <c r="QMH224" s="21"/>
      <c r="QMI224" s="22"/>
      <c r="QMJ224" s="3"/>
      <c r="QMK224" s="5"/>
      <c r="QML224" s="5"/>
      <c r="QMM224" s="8"/>
      <c r="QMN224" s="10"/>
      <c r="QMO224" s="68"/>
      <c r="QMP224" s="20"/>
      <c r="QMQ224" s="57"/>
      <c r="QMR224" s="21"/>
      <c r="QMS224" s="22"/>
      <c r="QMT224" s="3"/>
      <c r="QMU224" s="5"/>
      <c r="QMV224" s="5"/>
      <c r="QMW224" s="8"/>
      <c r="QMX224" s="10"/>
      <c r="QMY224" s="68"/>
      <c r="QMZ224" s="20"/>
      <c r="QNA224" s="57"/>
      <c r="QNB224" s="21"/>
      <c r="QNC224" s="22"/>
      <c r="QND224" s="3"/>
      <c r="QNE224" s="5"/>
      <c r="QNF224" s="5"/>
      <c r="QNG224" s="8"/>
      <c r="QNH224" s="10"/>
      <c r="QNI224" s="68"/>
      <c r="QNJ224" s="20"/>
      <c r="QNK224" s="57"/>
      <c r="QNL224" s="21"/>
      <c r="QNM224" s="22"/>
      <c r="QNN224" s="3"/>
      <c r="QNO224" s="5"/>
      <c r="QNP224" s="5"/>
      <c r="QNQ224" s="8"/>
      <c r="QNR224" s="10"/>
      <c r="QNS224" s="68"/>
      <c r="QNT224" s="20"/>
      <c r="QNU224" s="57"/>
      <c r="QNV224" s="21"/>
      <c r="QNW224" s="22"/>
      <c r="QNX224" s="3"/>
      <c r="QNY224" s="5"/>
      <c r="QNZ224" s="5"/>
      <c r="QOA224" s="8"/>
      <c r="QOB224" s="10"/>
      <c r="QOC224" s="68"/>
      <c r="QOD224" s="20"/>
      <c r="QOE224" s="57"/>
      <c r="QOF224" s="21"/>
      <c r="QOG224" s="22"/>
      <c r="QOH224" s="3"/>
      <c r="QOI224" s="5"/>
      <c r="QOJ224" s="5"/>
      <c r="QOK224" s="8"/>
      <c r="QOL224" s="10"/>
      <c r="QOM224" s="68"/>
      <c r="QON224" s="20"/>
      <c r="QOO224" s="57"/>
      <c r="QOP224" s="21"/>
      <c r="QOQ224" s="22"/>
      <c r="QOR224" s="3"/>
      <c r="QOS224" s="5"/>
      <c r="QOT224" s="5"/>
      <c r="QOU224" s="8"/>
      <c r="QOV224" s="10"/>
      <c r="QOW224" s="68"/>
      <c r="QOX224" s="20"/>
      <c r="QOY224" s="57"/>
      <c r="QOZ224" s="21"/>
      <c r="QPA224" s="22"/>
      <c r="QPB224" s="3"/>
      <c r="QPC224" s="5"/>
      <c r="QPD224" s="5"/>
      <c r="QPE224" s="8"/>
      <c r="QPF224" s="10"/>
      <c r="QPG224" s="68"/>
      <c r="QPH224" s="20"/>
      <c r="QPI224" s="57"/>
      <c r="QPJ224" s="21"/>
      <c r="QPK224" s="22"/>
      <c r="QPL224" s="3"/>
      <c r="QPM224" s="5"/>
      <c r="QPN224" s="5"/>
      <c r="QPO224" s="8"/>
      <c r="QPP224" s="10"/>
      <c r="QPQ224" s="68"/>
      <c r="QPR224" s="20"/>
      <c r="QPS224" s="57"/>
      <c r="QPT224" s="21"/>
      <c r="QPU224" s="22"/>
      <c r="QPV224" s="3"/>
      <c r="QPW224" s="5"/>
      <c r="QPX224" s="5"/>
      <c r="QPY224" s="8"/>
      <c r="QPZ224" s="10"/>
      <c r="QQA224" s="68"/>
      <c r="QQB224" s="20"/>
      <c r="QQC224" s="57"/>
      <c r="QQD224" s="21"/>
      <c r="QQE224" s="22"/>
      <c r="QQF224" s="3"/>
      <c r="QQG224" s="5"/>
      <c r="QQH224" s="5"/>
      <c r="QQI224" s="8"/>
      <c r="QQJ224" s="10"/>
      <c r="QQK224" s="68"/>
      <c r="QQL224" s="20"/>
      <c r="QQM224" s="57"/>
      <c r="QQN224" s="21"/>
      <c r="QQO224" s="22"/>
      <c r="QQP224" s="3"/>
      <c r="QQQ224" s="5"/>
      <c r="QQR224" s="5"/>
      <c r="QQS224" s="8"/>
      <c r="QQT224" s="10"/>
      <c r="QQU224" s="68"/>
      <c r="QQV224" s="20"/>
      <c r="QQW224" s="57"/>
      <c r="QQX224" s="21"/>
      <c r="QQY224" s="22"/>
      <c r="QQZ224" s="3"/>
      <c r="QRA224" s="5"/>
      <c r="QRB224" s="5"/>
      <c r="QRC224" s="8"/>
      <c r="QRD224" s="10"/>
      <c r="QRE224" s="68"/>
      <c r="QRF224" s="20"/>
      <c r="QRG224" s="57"/>
      <c r="QRH224" s="21"/>
      <c r="QRI224" s="22"/>
      <c r="QRJ224" s="3"/>
      <c r="QRK224" s="5"/>
      <c r="QRL224" s="5"/>
      <c r="QRM224" s="8"/>
      <c r="QRN224" s="10"/>
      <c r="QRO224" s="68"/>
      <c r="QRP224" s="20"/>
      <c r="QRQ224" s="57"/>
      <c r="QRR224" s="21"/>
      <c r="QRS224" s="22"/>
      <c r="QRT224" s="3"/>
      <c r="QRU224" s="5"/>
      <c r="QRV224" s="5"/>
      <c r="QRW224" s="8"/>
      <c r="QRX224" s="10"/>
      <c r="QRY224" s="68"/>
      <c r="QRZ224" s="20"/>
      <c r="QSA224" s="57"/>
      <c r="QSB224" s="21"/>
      <c r="QSC224" s="22"/>
      <c r="QSD224" s="3"/>
      <c r="QSE224" s="5"/>
      <c r="QSF224" s="5"/>
      <c r="QSG224" s="8"/>
      <c r="QSH224" s="10"/>
      <c r="QSI224" s="68"/>
      <c r="QSJ224" s="20"/>
      <c r="QSK224" s="57"/>
      <c r="QSL224" s="21"/>
      <c r="QSM224" s="22"/>
      <c r="QSN224" s="3"/>
      <c r="QSO224" s="5"/>
      <c r="QSP224" s="5"/>
      <c r="QSQ224" s="8"/>
      <c r="QSR224" s="10"/>
      <c r="QSS224" s="68"/>
      <c r="QST224" s="20"/>
      <c r="QSU224" s="57"/>
      <c r="QSV224" s="21"/>
      <c r="QSW224" s="22"/>
      <c r="QSX224" s="3"/>
      <c r="QSY224" s="5"/>
      <c r="QSZ224" s="5"/>
      <c r="QTA224" s="8"/>
      <c r="QTB224" s="10"/>
      <c r="QTC224" s="68"/>
      <c r="QTD224" s="20"/>
      <c r="QTE224" s="57"/>
      <c r="QTF224" s="21"/>
      <c r="QTG224" s="22"/>
      <c r="QTH224" s="3"/>
      <c r="QTI224" s="5"/>
      <c r="QTJ224" s="5"/>
      <c r="QTK224" s="8"/>
      <c r="QTL224" s="10"/>
      <c r="QTM224" s="68"/>
      <c r="QTN224" s="20"/>
      <c r="QTO224" s="57"/>
      <c r="QTP224" s="21"/>
      <c r="QTQ224" s="22"/>
      <c r="QTR224" s="3"/>
      <c r="QTS224" s="5"/>
      <c r="QTT224" s="5"/>
      <c r="QTU224" s="8"/>
      <c r="QTV224" s="10"/>
      <c r="QTW224" s="68"/>
      <c r="QTX224" s="20"/>
      <c r="QTY224" s="57"/>
      <c r="QTZ224" s="21"/>
      <c r="QUA224" s="22"/>
      <c r="QUB224" s="3"/>
      <c r="QUC224" s="5"/>
      <c r="QUD224" s="5"/>
      <c r="QUE224" s="8"/>
      <c r="QUF224" s="10"/>
      <c r="QUG224" s="68"/>
      <c r="QUH224" s="20"/>
      <c r="QUI224" s="57"/>
      <c r="QUJ224" s="21"/>
      <c r="QUK224" s="22"/>
      <c r="QUL224" s="3"/>
      <c r="QUM224" s="5"/>
      <c r="QUN224" s="5"/>
      <c r="QUO224" s="8"/>
      <c r="QUP224" s="10"/>
      <c r="QUQ224" s="68"/>
      <c r="QUR224" s="20"/>
      <c r="QUS224" s="57"/>
      <c r="QUT224" s="21"/>
      <c r="QUU224" s="22"/>
      <c r="QUV224" s="3"/>
      <c r="QUW224" s="5"/>
      <c r="QUX224" s="5"/>
      <c r="QUY224" s="8"/>
      <c r="QUZ224" s="10"/>
      <c r="QVA224" s="68"/>
      <c r="QVB224" s="20"/>
      <c r="QVC224" s="57"/>
      <c r="QVD224" s="21"/>
      <c r="QVE224" s="22"/>
      <c r="QVF224" s="3"/>
      <c r="QVG224" s="5"/>
      <c r="QVH224" s="5"/>
      <c r="QVI224" s="8"/>
      <c r="QVJ224" s="10"/>
      <c r="QVK224" s="68"/>
      <c r="QVL224" s="20"/>
      <c r="QVM224" s="57"/>
      <c r="QVN224" s="21"/>
      <c r="QVO224" s="22"/>
      <c r="QVP224" s="3"/>
      <c r="QVQ224" s="5"/>
      <c r="QVR224" s="5"/>
      <c r="QVS224" s="8"/>
      <c r="QVT224" s="10"/>
      <c r="QVU224" s="68"/>
      <c r="QVV224" s="20"/>
      <c r="QVW224" s="57"/>
      <c r="QVX224" s="21"/>
      <c r="QVY224" s="22"/>
      <c r="QVZ224" s="3"/>
      <c r="QWA224" s="5"/>
      <c r="QWB224" s="5"/>
      <c r="QWC224" s="8"/>
      <c r="QWD224" s="10"/>
      <c r="QWE224" s="68"/>
      <c r="QWF224" s="20"/>
      <c r="QWG224" s="57"/>
      <c r="QWH224" s="21"/>
      <c r="QWI224" s="22"/>
      <c r="QWJ224" s="3"/>
      <c r="QWK224" s="5"/>
      <c r="QWL224" s="5"/>
      <c r="QWM224" s="8"/>
      <c r="QWN224" s="10"/>
      <c r="QWO224" s="68"/>
      <c r="QWP224" s="20"/>
      <c r="QWQ224" s="57"/>
      <c r="QWR224" s="21"/>
      <c r="QWS224" s="22"/>
      <c r="QWT224" s="3"/>
      <c r="QWU224" s="5"/>
      <c r="QWV224" s="5"/>
      <c r="QWW224" s="8"/>
      <c r="QWX224" s="10"/>
      <c r="QWY224" s="68"/>
      <c r="QWZ224" s="20"/>
      <c r="QXA224" s="57"/>
      <c r="QXB224" s="21"/>
      <c r="QXC224" s="22"/>
      <c r="QXD224" s="3"/>
      <c r="QXE224" s="5"/>
      <c r="QXF224" s="5"/>
      <c r="QXG224" s="8"/>
      <c r="QXH224" s="10"/>
      <c r="QXI224" s="68"/>
      <c r="QXJ224" s="20"/>
      <c r="QXK224" s="57"/>
      <c r="QXL224" s="21"/>
      <c r="QXM224" s="22"/>
      <c r="QXN224" s="3"/>
      <c r="QXO224" s="5"/>
      <c r="QXP224" s="5"/>
      <c r="QXQ224" s="8"/>
      <c r="QXR224" s="10"/>
      <c r="QXS224" s="68"/>
      <c r="QXT224" s="20"/>
      <c r="QXU224" s="57"/>
      <c r="QXV224" s="21"/>
      <c r="QXW224" s="22"/>
      <c r="QXX224" s="3"/>
      <c r="QXY224" s="5"/>
      <c r="QXZ224" s="5"/>
      <c r="QYA224" s="8"/>
      <c r="QYB224" s="10"/>
      <c r="QYC224" s="68"/>
      <c r="QYD224" s="20"/>
      <c r="QYE224" s="57"/>
      <c r="QYF224" s="21"/>
      <c r="QYG224" s="22"/>
      <c r="QYH224" s="3"/>
      <c r="QYI224" s="5"/>
      <c r="QYJ224" s="5"/>
      <c r="QYK224" s="8"/>
      <c r="QYL224" s="10"/>
      <c r="QYM224" s="68"/>
      <c r="QYN224" s="20"/>
      <c r="QYO224" s="57"/>
      <c r="QYP224" s="21"/>
      <c r="QYQ224" s="22"/>
      <c r="QYR224" s="3"/>
      <c r="QYS224" s="5"/>
      <c r="QYT224" s="5"/>
      <c r="QYU224" s="8"/>
      <c r="QYV224" s="10"/>
      <c r="QYW224" s="68"/>
      <c r="QYX224" s="20"/>
      <c r="QYY224" s="57"/>
      <c r="QYZ224" s="21"/>
      <c r="QZA224" s="22"/>
      <c r="QZB224" s="3"/>
      <c r="QZC224" s="5"/>
      <c r="QZD224" s="5"/>
      <c r="QZE224" s="8"/>
      <c r="QZF224" s="10"/>
      <c r="QZG224" s="68"/>
      <c r="QZH224" s="20"/>
      <c r="QZI224" s="57"/>
      <c r="QZJ224" s="21"/>
      <c r="QZK224" s="22"/>
      <c r="QZL224" s="3"/>
      <c r="QZM224" s="5"/>
      <c r="QZN224" s="5"/>
      <c r="QZO224" s="8"/>
      <c r="QZP224" s="10"/>
      <c r="QZQ224" s="68"/>
      <c r="QZR224" s="20"/>
      <c r="QZS224" s="57"/>
      <c r="QZT224" s="21"/>
      <c r="QZU224" s="22"/>
      <c r="QZV224" s="3"/>
      <c r="QZW224" s="5"/>
      <c r="QZX224" s="5"/>
      <c r="QZY224" s="8"/>
      <c r="QZZ224" s="10"/>
      <c r="RAA224" s="68"/>
      <c r="RAB224" s="20"/>
      <c r="RAC224" s="57"/>
      <c r="RAD224" s="21"/>
      <c r="RAE224" s="22"/>
      <c r="RAF224" s="3"/>
      <c r="RAG224" s="5"/>
      <c r="RAH224" s="5"/>
      <c r="RAI224" s="8"/>
      <c r="RAJ224" s="10"/>
      <c r="RAK224" s="68"/>
      <c r="RAL224" s="20"/>
      <c r="RAM224" s="57"/>
      <c r="RAN224" s="21"/>
      <c r="RAO224" s="22"/>
      <c r="RAP224" s="3"/>
      <c r="RAQ224" s="5"/>
      <c r="RAR224" s="5"/>
      <c r="RAS224" s="8"/>
      <c r="RAT224" s="10"/>
      <c r="RAU224" s="68"/>
      <c r="RAV224" s="20"/>
      <c r="RAW224" s="57"/>
      <c r="RAX224" s="21"/>
      <c r="RAY224" s="22"/>
      <c r="RAZ224" s="3"/>
      <c r="RBA224" s="5"/>
      <c r="RBB224" s="5"/>
      <c r="RBC224" s="8"/>
      <c r="RBD224" s="10"/>
      <c r="RBE224" s="68"/>
      <c r="RBF224" s="20"/>
      <c r="RBG224" s="57"/>
      <c r="RBH224" s="21"/>
      <c r="RBI224" s="22"/>
      <c r="RBJ224" s="3"/>
      <c r="RBK224" s="5"/>
      <c r="RBL224" s="5"/>
      <c r="RBM224" s="8"/>
      <c r="RBN224" s="10"/>
      <c r="RBO224" s="68"/>
      <c r="RBP224" s="20"/>
      <c r="RBQ224" s="57"/>
      <c r="RBR224" s="21"/>
      <c r="RBS224" s="22"/>
      <c r="RBT224" s="3"/>
      <c r="RBU224" s="5"/>
      <c r="RBV224" s="5"/>
      <c r="RBW224" s="8"/>
      <c r="RBX224" s="10"/>
      <c r="RBY224" s="68"/>
      <c r="RBZ224" s="20"/>
      <c r="RCA224" s="57"/>
      <c r="RCB224" s="21"/>
      <c r="RCC224" s="22"/>
      <c r="RCD224" s="3"/>
      <c r="RCE224" s="5"/>
      <c r="RCF224" s="5"/>
      <c r="RCG224" s="8"/>
      <c r="RCH224" s="10"/>
      <c r="RCI224" s="68"/>
      <c r="RCJ224" s="20"/>
      <c r="RCK224" s="57"/>
      <c r="RCL224" s="21"/>
      <c r="RCM224" s="22"/>
      <c r="RCN224" s="3"/>
      <c r="RCO224" s="5"/>
      <c r="RCP224" s="5"/>
      <c r="RCQ224" s="8"/>
      <c r="RCR224" s="10"/>
      <c r="RCS224" s="68"/>
      <c r="RCT224" s="20"/>
      <c r="RCU224" s="57"/>
      <c r="RCV224" s="21"/>
      <c r="RCW224" s="22"/>
      <c r="RCX224" s="3"/>
      <c r="RCY224" s="5"/>
      <c r="RCZ224" s="5"/>
      <c r="RDA224" s="8"/>
      <c r="RDB224" s="10"/>
      <c r="RDC224" s="68"/>
      <c r="RDD224" s="20"/>
      <c r="RDE224" s="57"/>
      <c r="RDF224" s="21"/>
      <c r="RDG224" s="22"/>
      <c r="RDH224" s="3"/>
      <c r="RDI224" s="5"/>
      <c r="RDJ224" s="5"/>
      <c r="RDK224" s="8"/>
      <c r="RDL224" s="10"/>
      <c r="RDM224" s="68"/>
      <c r="RDN224" s="20"/>
      <c r="RDO224" s="57"/>
      <c r="RDP224" s="21"/>
      <c r="RDQ224" s="22"/>
      <c r="RDR224" s="3"/>
      <c r="RDS224" s="5"/>
      <c r="RDT224" s="5"/>
      <c r="RDU224" s="8"/>
      <c r="RDV224" s="10"/>
      <c r="RDW224" s="68"/>
      <c r="RDX224" s="20"/>
      <c r="RDY224" s="57"/>
      <c r="RDZ224" s="21"/>
      <c r="REA224" s="22"/>
      <c r="REB224" s="3"/>
      <c r="REC224" s="5"/>
      <c r="RED224" s="5"/>
      <c r="REE224" s="8"/>
      <c r="REF224" s="10"/>
      <c r="REG224" s="68"/>
      <c r="REH224" s="20"/>
      <c r="REI224" s="57"/>
      <c r="REJ224" s="21"/>
      <c r="REK224" s="22"/>
      <c r="REL224" s="3"/>
      <c r="REM224" s="5"/>
      <c r="REN224" s="5"/>
      <c r="REO224" s="8"/>
      <c r="REP224" s="10"/>
      <c r="REQ224" s="68"/>
      <c r="RER224" s="20"/>
      <c r="RES224" s="57"/>
      <c r="RET224" s="21"/>
      <c r="REU224" s="22"/>
      <c r="REV224" s="3"/>
      <c r="REW224" s="5"/>
      <c r="REX224" s="5"/>
      <c r="REY224" s="8"/>
      <c r="REZ224" s="10"/>
      <c r="RFA224" s="68"/>
      <c r="RFB224" s="20"/>
      <c r="RFC224" s="57"/>
      <c r="RFD224" s="21"/>
      <c r="RFE224" s="22"/>
      <c r="RFF224" s="3"/>
      <c r="RFG224" s="5"/>
      <c r="RFH224" s="5"/>
      <c r="RFI224" s="8"/>
      <c r="RFJ224" s="10"/>
      <c r="RFK224" s="68"/>
      <c r="RFL224" s="20"/>
      <c r="RFM224" s="57"/>
      <c r="RFN224" s="21"/>
      <c r="RFO224" s="22"/>
      <c r="RFP224" s="3"/>
      <c r="RFQ224" s="5"/>
      <c r="RFR224" s="5"/>
      <c r="RFS224" s="8"/>
      <c r="RFT224" s="10"/>
      <c r="RFU224" s="68"/>
      <c r="RFV224" s="20"/>
      <c r="RFW224" s="57"/>
      <c r="RFX224" s="21"/>
      <c r="RFY224" s="22"/>
      <c r="RFZ224" s="3"/>
      <c r="RGA224" s="5"/>
      <c r="RGB224" s="5"/>
      <c r="RGC224" s="8"/>
      <c r="RGD224" s="10"/>
      <c r="RGE224" s="68"/>
      <c r="RGF224" s="20"/>
      <c r="RGG224" s="57"/>
      <c r="RGH224" s="21"/>
      <c r="RGI224" s="22"/>
      <c r="RGJ224" s="3"/>
      <c r="RGK224" s="5"/>
      <c r="RGL224" s="5"/>
      <c r="RGM224" s="8"/>
      <c r="RGN224" s="10"/>
      <c r="RGO224" s="68"/>
      <c r="RGP224" s="20"/>
      <c r="RGQ224" s="57"/>
      <c r="RGR224" s="21"/>
      <c r="RGS224" s="22"/>
      <c r="RGT224" s="3"/>
      <c r="RGU224" s="5"/>
      <c r="RGV224" s="5"/>
      <c r="RGW224" s="8"/>
      <c r="RGX224" s="10"/>
      <c r="RGY224" s="68"/>
      <c r="RGZ224" s="20"/>
      <c r="RHA224" s="57"/>
      <c r="RHB224" s="21"/>
      <c r="RHC224" s="22"/>
      <c r="RHD224" s="3"/>
      <c r="RHE224" s="5"/>
      <c r="RHF224" s="5"/>
      <c r="RHG224" s="8"/>
      <c r="RHH224" s="10"/>
      <c r="RHI224" s="68"/>
      <c r="RHJ224" s="20"/>
      <c r="RHK224" s="57"/>
      <c r="RHL224" s="21"/>
      <c r="RHM224" s="22"/>
      <c r="RHN224" s="3"/>
      <c r="RHO224" s="5"/>
      <c r="RHP224" s="5"/>
      <c r="RHQ224" s="8"/>
      <c r="RHR224" s="10"/>
      <c r="RHS224" s="68"/>
      <c r="RHT224" s="20"/>
      <c r="RHU224" s="57"/>
      <c r="RHV224" s="21"/>
      <c r="RHW224" s="22"/>
      <c r="RHX224" s="3"/>
      <c r="RHY224" s="5"/>
      <c r="RHZ224" s="5"/>
      <c r="RIA224" s="8"/>
      <c r="RIB224" s="10"/>
      <c r="RIC224" s="68"/>
      <c r="RID224" s="20"/>
      <c r="RIE224" s="57"/>
      <c r="RIF224" s="21"/>
      <c r="RIG224" s="22"/>
      <c r="RIH224" s="3"/>
      <c r="RII224" s="5"/>
      <c r="RIJ224" s="5"/>
      <c r="RIK224" s="8"/>
      <c r="RIL224" s="10"/>
      <c r="RIM224" s="68"/>
      <c r="RIN224" s="20"/>
      <c r="RIO224" s="57"/>
      <c r="RIP224" s="21"/>
      <c r="RIQ224" s="22"/>
      <c r="RIR224" s="3"/>
      <c r="RIS224" s="5"/>
      <c r="RIT224" s="5"/>
      <c r="RIU224" s="8"/>
      <c r="RIV224" s="10"/>
      <c r="RIW224" s="68"/>
      <c r="RIX224" s="20"/>
      <c r="RIY224" s="57"/>
      <c r="RIZ224" s="21"/>
      <c r="RJA224" s="22"/>
      <c r="RJB224" s="3"/>
      <c r="RJC224" s="5"/>
      <c r="RJD224" s="5"/>
      <c r="RJE224" s="8"/>
      <c r="RJF224" s="10"/>
      <c r="RJG224" s="68"/>
      <c r="RJH224" s="20"/>
      <c r="RJI224" s="57"/>
      <c r="RJJ224" s="21"/>
      <c r="RJK224" s="22"/>
      <c r="RJL224" s="3"/>
      <c r="RJM224" s="5"/>
      <c r="RJN224" s="5"/>
      <c r="RJO224" s="8"/>
      <c r="RJP224" s="10"/>
      <c r="RJQ224" s="68"/>
      <c r="RJR224" s="20"/>
      <c r="RJS224" s="57"/>
      <c r="RJT224" s="21"/>
      <c r="RJU224" s="22"/>
      <c r="RJV224" s="3"/>
      <c r="RJW224" s="5"/>
      <c r="RJX224" s="5"/>
      <c r="RJY224" s="8"/>
      <c r="RJZ224" s="10"/>
      <c r="RKA224" s="68"/>
      <c r="RKB224" s="20"/>
      <c r="RKC224" s="57"/>
      <c r="RKD224" s="21"/>
      <c r="RKE224" s="22"/>
      <c r="RKF224" s="3"/>
      <c r="RKG224" s="5"/>
      <c r="RKH224" s="5"/>
      <c r="RKI224" s="8"/>
      <c r="RKJ224" s="10"/>
      <c r="RKK224" s="68"/>
      <c r="RKL224" s="20"/>
      <c r="RKM224" s="57"/>
      <c r="RKN224" s="21"/>
      <c r="RKO224" s="22"/>
      <c r="RKP224" s="3"/>
      <c r="RKQ224" s="5"/>
      <c r="RKR224" s="5"/>
      <c r="RKS224" s="8"/>
      <c r="RKT224" s="10"/>
      <c r="RKU224" s="68"/>
      <c r="RKV224" s="20"/>
      <c r="RKW224" s="57"/>
      <c r="RKX224" s="21"/>
      <c r="RKY224" s="22"/>
      <c r="RKZ224" s="3"/>
      <c r="RLA224" s="5"/>
      <c r="RLB224" s="5"/>
      <c r="RLC224" s="8"/>
      <c r="RLD224" s="10"/>
      <c r="RLE224" s="68"/>
      <c r="RLF224" s="20"/>
      <c r="RLG224" s="57"/>
      <c r="RLH224" s="21"/>
      <c r="RLI224" s="22"/>
      <c r="RLJ224" s="3"/>
      <c r="RLK224" s="5"/>
      <c r="RLL224" s="5"/>
      <c r="RLM224" s="8"/>
      <c r="RLN224" s="10"/>
      <c r="RLO224" s="68"/>
      <c r="RLP224" s="20"/>
      <c r="RLQ224" s="57"/>
      <c r="RLR224" s="21"/>
      <c r="RLS224" s="22"/>
      <c r="RLT224" s="3"/>
      <c r="RLU224" s="5"/>
      <c r="RLV224" s="5"/>
      <c r="RLW224" s="8"/>
      <c r="RLX224" s="10"/>
      <c r="RLY224" s="68"/>
      <c r="RLZ224" s="20"/>
      <c r="RMA224" s="57"/>
      <c r="RMB224" s="21"/>
      <c r="RMC224" s="22"/>
      <c r="RMD224" s="3"/>
      <c r="RME224" s="5"/>
      <c r="RMF224" s="5"/>
      <c r="RMG224" s="8"/>
      <c r="RMH224" s="10"/>
      <c r="RMI224" s="68"/>
      <c r="RMJ224" s="20"/>
      <c r="RMK224" s="57"/>
      <c r="RML224" s="21"/>
      <c r="RMM224" s="22"/>
      <c r="RMN224" s="3"/>
      <c r="RMO224" s="5"/>
      <c r="RMP224" s="5"/>
      <c r="RMQ224" s="8"/>
      <c r="RMR224" s="10"/>
      <c r="RMS224" s="68"/>
      <c r="RMT224" s="20"/>
      <c r="RMU224" s="57"/>
      <c r="RMV224" s="21"/>
      <c r="RMW224" s="22"/>
      <c r="RMX224" s="3"/>
      <c r="RMY224" s="5"/>
      <c r="RMZ224" s="5"/>
      <c r="RNA224" s="8"/>
      <c r="RNB224" s="10"/>
      <c r="RNC224" s="68"/>
      <c r="RND224" s="20"/>
      <c r="RNE224" s="57"/>
      <c r="RNF224" s="21"/>
      <c r="RNG224" s="22"/>
      <c r="RNH224" s="3"/>
      <c r="RNI224" s="5"/>
      <c r="RNJ224" s="5"/>
      <c r="RNK224" s="8"/>
      <c r="RNL224" s="10"/>
      <c r="RNM224" s="68"/>
      <c r="RNN224" s="20"/>
      <c r="RNO224" s="57"/>
      <c r="RNP224" s="21"/>
      <c r="RNQ224" s="22"/>
      <c r="RNR224" s="3"/>
      <c r="RNS224" s="5"/>
      <c r="RNT224" s="5"/>
      <c r="RNU224" s="8"/>
      <c r="RNV224" s="10"/>
      <c r="RNW224" s="68"/>
      <c r="RNX224" s="20"/>
      <c r="RNY224" s="57"/>
      <c r="RNZ224" s="21"/>
      <c r="ROA224" s="22"/>
      <c r="ROB224" s="3"/>
      <c r="ROC224" s="5"/>
      <c r="ROD224" s="5"/>
      <c r="ROE224" s="8"/>
      <c r="ROF224" s="10"/>
      <c r="ROG224" s="68"/>
      <c r="ROH224" s="20"/>
      <c r="ROI224" s="57"/>
      <c r="ROJ224" s="21"/>
      <c r="ROK224" s="22"/>
      <c r="ROL224" s="3"/>
      <c r="ROM224" s="5"/>
      <c r="RON224" s="5"/>
      <c r="ROO224" s="8"/>
      <c r="ROP224" s="10"/>
      <c r="ROQ224" s="68"/>
      <c r="ROR224" s="20"/>
      <c r="ROS224" s="57"/>
      <c r="ROT224" s="21"/>
      <c r="ROU224" s="22"/>
      <c r="ROV224" s="3"/>
      <c r="ROW224" s="5"/>
      <c r="ROX224" s="5"/>
      <c r="ROY224" s="8"/>
      <c r="ROZ224" s="10"/>
      <c r="RPA224" s="68"/>
      <c r="RPB224" s="20"/>
      <c r="RPC224" s="57"/>
      <c r="RPD224" s="21"/>
      <c r="RPE224" s="22"/>
      <c r="RPF224" s="3"/>
      <c r="RPG224" s="5"/>
      <c r="RPH224" s="5"/>
      <c r="RPI224" s="8"/>
      <c r="RPJ224" s="10"/>
      <c r="RPK224" s="68"/>
      <c r="RPL224" s="20"/>
      <c r="RPM224" s="57"/>
      <c r="RPN224" s="21"/>
      <c r="RPO224" s="22"/>
      <c r="RPP224" s="3"/>
      <c r="RPQ224" s="5"/>
      <c r="RPR224" s="5"/>
      <c r="RPS224" s="8"/>
      <c r="RPT224" s="10"/>
      <c r="RPU224" s="68"/>
      <c r="RPV224" s="20"/>
      <c r="RPW224" s="57"/>
      <c r="RPX224" s="21"/>
      <c r="RPY224" s="22"/>
      <c r="RPZ224" s="3"/>
      <c r="RQA224" s="5"/>
      <c r="RQB224" s="5"/>
      <c r="RQC224" s="8"/>
      <c r="RQD224" s="10"/>
      <c r="RQE224" s="68"/>
      <c r="RQF224" s="20"/>
      <c r="RQG224" s="57"/>
      <c r="RQH224" s="21"/>
      <c r="RQI224" s="22"/>
      <c r="RQJ224" s="3"/>
      <c r="RQK224" s="5"/>
      <c r="RQL224" s="5"/>
      <c r="RQM224" s="8"/>
      <c r="RQN224" s="10"/>
      <c r="RQO224" s="68"/>
      <c r="RQP224" s="20"/>
      <c r="RQQ224" s="57"/>
      <c r="RQR224" s="21"/>
      <c r="RQS224" s="22"/>
      <c r="RQT224" s="3"/>
      <c r="RQU224" s="5"/>
      <c r="RQV224" s="5"/>
      <c r="RQW224" s="8"/>
      <c r="RQX224" s="10"/>
      <c r="RQY224" s="68"/>
      <c r="RQZ224" s="20"/>
      <c r="RRA224" s="57"/>
      <c r="RRB224" s="21"/>
      <c r="RRC224" s="22"/>
      <c r="RRD224" s="3"/>
      <c r="RRE224" s="5"/>
      <c r="RRF224" s="5"/>
      <c r="RRG224" s="8"/>
      <c r="RRH224" s="10"/>
      <c r="RRI224" s="68"/>
      <c r="RRJ224" s="20"/>
      <c r="RRK224" s="57"/>
      <c r="RRL224" s="21"/>
      <c r="RRM224" s="22"/>
      <c r="RRN224" s="3"/>
      <c r="RRO224" s="5"/>
      <c r="RRP224" s="5"/>
      <c r="RRQ224" s="8"/>
      <c r="RRR224" s="10"/>
      <c r="RRS224" s="68"/>
      <c r="RRT224" s="20"/>
      <c r="RRU224" s="57"/>
      <c r="RRV224" s="21"/>
      <c r="RRW224" s="22"/>
      <c r="RRX224" s="3"/>
      <c r="RRY224" s="5"/>
      <c r="RRZ224" s="5"/>
      <c r="RSA224" s="8"/>
      <c r="RSB224" s="10"/>
      <c r="RSC224" s="68"/>
      <c r="RSD224" s="20"/>
      <c r="RSE224" s="57"/>
      <c r="RSF224" s="21"/>
      <c r="RSG224" s="22"/>
      <c r="RSH224" s="3"/>
      <c r="RSI224" s="5"/>
      <c r="RSJ224" s="5"/>
      <c r="RSK224" s="8"/>
      <c r="RSL224" s="10"/>
      <c r="RSM224" s="68"/>
      <c r="RSN224" s="20"/>
      <c r="RSO224" s="57"/>
      <c r="RSP224" s="21"/>
      <c r="RSQ224" s="22"/>
      <c r="RSR224" s="3"/>
      <c r="RSS224" s="5"/>
      <c r="RST224" s="5"/>
      <c r="RSU224" s="8"/>
      <c r="RSV224" s="10"/>
      <c r="RSW224" s="68"/>
      <c r="RSX224" s="20"/>
      <c r="RSY224" s="57"/>
      <c r="RSZ224" s="21"/>
      <c r="RTA224" s="22"/>
      <c r="RTB224" s="3"/>
      <c r="RTC224" s="5"/>
      <c r="RTD224" s="5"/>
      <c r="RTE224" s="8"/>
      <c r="RTF224" s="10"/>
      <c r="RTG224" s="68"/>
      <c r="RTH224" s="20"/>
      <c r="RTI224" s="57"/>
      <c r="RTJ224" s="21"/>
      <c r="RTK224" s="22"/>
      <c r="RTL224" s="3"/>
      <c r="RTM224" s="5"/>
      <c r="RTN224" s="5"/>
      <c r="RTO224" s="8"/>
      <c r="RTP224" s="10"/>
      <c r="RTQ224" s="68"/>
      <c r="RTR224" s="20"/>
      <c r="RTS224" s="57"/>
      <c r="RTT224" s="21"/>
      <c r="RTU224" s="22"/>
      <c r="RTV224" s="3"/>
      <c r="RTW224" s="5"/>
      <c r="RTX224" s="5"/>
      <c r="RTY224" s="8"/>
      <c r="RTZ224" s="10"/>
      <c r="RUA224" s="68"/>
      <c r="RUB224" s="20"/>
      <c r="RUC224" s="57"/>
      <c r="RUD224" s="21"/>
      <c r="RUE224" s="22"/>
      <c r="RUF224" s="3"/>
      <c r="RUG224" s="5"/>
      <c r="RUH224" s="5"/>
      <c r="RUI224" s="8"/>
      <c r="RUJ224" s="10"/>
      <c r="RUK224" s="68"/>
      <c r="RUL224" s="20"/>
      <c r="RUM224" s="57"/>
      <c r="RUN224" s="21"/>
      <c r="RUO224" s="22"/>
      <c r="RUP224" s="3"/>
      <c r="RUQ224" s="5"/>
      <c r="RUR224" s="5"/>
      <c r="RUS224" s="8"/>
      <c r="RUT224" s="10"/>
      <c r="RUU224" s="68"/>
      <c r="RUV224" s="20"/>
      <c r="RUW224" s="57"/>
      <c r="RUX224" s="21"/>
      <c r="RUY224" s="22"/>
      <c r="RUZ224" s="3"/>
      <c r="RVA224" s="5"/>
      <c r="RVB224" s="5"/>
      <c r="RVC224" s="8"/>
      <c r="RVD224" s="10"/>
      <c r="RVE224" s="68"/>
      <c r="RVF224" s="20"/>
      <c r="RVG224" s="57"/>
      <c r="RVH224" s="21"/>
      <c r="RVI224" s="22"/>
      <c r="RVJ224" s="3"/>
      <c r="RVK224" s="5"/>
      <c r="RVL224" s="5"/>
      <c r="RVM224" s="8"/>
      <c r="RVN224" s="10"/>
      <c r="RVO224" s="68"/>
      <c r="RVP224" s="20"/>
      <c r="RVQ224" s="57"/>
      <c r="RVR224" s="21"/>
      <c r="RVS224" s="22"/>
      <c r="RVT224" s="3"/>
      <c r="RVU224" s="5"/>
      <c r="RVV224" s="5"/>
      <c r="RVW224" s="8"/>
      <c r="RVX224" s="10"/>
      <c r="RVY224" s="68"/>
      <c r="RVZ224" s="20"/>
      <c r="RWA224" s="57"/>
      <c r="RWB224" s="21"/>
      <c r="RWC224" s="22"/>
      <c r="RWD224" s="3"/>
      <c r="RWE224" s="5"/>
      <c r="RWF224" s="5"/>
      <c r="RWG224" s="8"/>
      <c r="RWH224" s="10"/>
      <c r="RWI224" s="68"/>
      <c r="RWJ224" s="20"/>
      <c r="RWK224" s="57"/>
      <c r="RWL224" s="21"/>
      <c r="RWM224" s="22"/>
      <c r="RWN224" s="3"/>
      <c r="RWO224" s="5"/>
      <c r="RWP224" s="5"/>
      <c r="RWQ224" s="8"/>
      <c r="RWR224" s="10"/>
      <c r="RWS224" s="68"/>
      <c r="RWT224" s="20"/>
      <c r="RWU224" s="57"/>
      <c r="RWV224" s="21"/>
      <c r="RWW224" s="22"/>
      <c r="RWX224" s="3"/>
      <c r="RWY224" s="5"/>
      <c r="RWZ224" s="5"/>
      <c r="RXA224" s="8"/>
      <c r="RXB224" s="10"/>
      <c r="RXC224" s="68"/>
      <c r="RXD224" s="20"/>
      <c r="RXE224" s="57"/>
      <c r="RXF224" s="21"/>
      <c r="RXG224" s="22"/>
      <c r="RXH224" s="3"/>
      <c r="RXI224" s="5"/>
      <c r="RXJ224" s="5"/>
      <c r="RXK224" s="8"/>
      <c r="RXL224" s="10"/>
      <c r="RXM224" s="68"/>
      <c r="RXN224" s="20"/>
      <c r="RXO224" s="57"/>
      <c r="RXP224" s="21"/>
      <c r="RXQ224" s="22"/>
      <c r="RXR224" s="3"/>
      <c r="RXS224" s="5"/>
      <c r="RXT224" s="5"/>
      <c r="RXU224" s="8"/>
      <c r="RXV224" s="10"/>
      <c r="RXW224" s="68"/>
      <c r="RXX224" s="20"/>
      <c r="RXY224" s="57"/>
      <c r="RXZ224" s="21"/>
      <c r="RYA224" s="22"/>
      <c r="RYB224" s="3"/>
      <c r="RYC224" s="5"/>
      <c r="RYD224" s="5"/>
      <c r="RYE224" s="8"/>
      <c r="RYF224" s="10"/>
      <c r="RYG224" s="68"/>
      <c r="RYH224" s="20"/>
      <c r="RYI224" s="57"/>
      <c r="RYJ224" s="21"/>
      <c r="RYK224" s="22"/>
      <c r="RYL224" s="3"/>
      <c r="RYM224" s="5"/>
      <c r="RYN224" s="5"/>
      <c r="RYO224" s="8"/>
      <c r="RYP224" s="10"/>
      <c r="RYQ224" s="68"/>
      <c r="RYR224" s="20"/>
      <c r="RYS224" s="57"/>
      <c r="RYT224" s="21"/>
      <c r="RYU224" s="22"/>
      <c r="RYV224" s="3"/>
      <c r="RYW224" s="5"/>
      <c r="RYX224" s="5"/>
      <c r="RYY224" s="8"/>
      <c r="RYZ224" s="10"/>
      <c r="RZA224" s="68"/>
      <c r="RZB224" s="20"/>
      <c r="RZC224" s="57"/>
      <c r="RZD224" s="21"/>
      <c r="RZE224" s="22"/>
      <c r="RZF224" s="3"/>
      <c r="RZG224" s="5"/>
      <c r="RZH224" s="5"/>
      <c r="RZI224" s="8"/>
      <c r="RZJ224" s="10"/>
      <c r="RZK224" s="68"/>
      <c r="RZL224" s="20"/>
      <c r="RZM224" s="57"/>
      <c r="RZN224" s="21"/>
      <c r="RZO224" s="22"/>
      <c r="RZP224" s="3"/>
      <c r="RZQ224" s="5"/>
      <c r="RZR224" s="5"/>
      <c r="RZS224" s="8"/>
      <c r="RZT224" s="10"/>
      <c r="RZU224" s="68"/>
      <c r="RZV224" s="20"/>
      <c r="RZW224" s="57"/>
      <c r="RZX224" s="21"/>
      <c r="RZY224" s="22"/>
      <c r="RZZ224" s="3"/>
      <c r="SAA224" s="5"/>
      <c r="SAB224" s="5"/>
      <c r="SAC224" s="8"/>
      <c r="SAD224" s="10"/>
      <c r="SAE224" s="68"/>
      <c r="SAF224" s="20"/>
      <c r="SAG224" s="57"/>
      <c r="SAH224" s="21"/>
      <c r="SAI224" s="22"/>
      <c r="SAJ224" s="3"/>
      <c r="SAK224" s="5"/>
      <c r="SAL224" s="5"/>
      <c r="SAM224" s="8"/>
      <c r="SAN224" s="10"/>
      <c r="SAO224" s="68"/>
      <c r="SAP224" s="20"/>
      <c r="SAQ224" s="57"/>
      <c r="SAR224" s="21"/>
      <c r="SAS224" s="22"/>
      <c r="SAT224" s="3"/>
      <c r="SAU224" s="5"/>
      <c r="SAV224" s="5"/>
      <c r="SAW224" s="8"/>
      <c r="SAX224" s="10"/>
      <c r="SAY224" s="68"/>
      <c r="SAZ224" s="20"/>
      <c r="SBA224" s="57"/>
      <c r="SBB224" s="21"/>
      <c r="SBC224" s="22"/>
      <c r="SBD224" s="3"/>
      <c r="SBE224" s="5"/>
      <c r="SBF224" s="5"/>
      <c r="SBG224" s="8"/>
      <c r="SBH224" s="10"/>
      <c r="SBI224" s="68"/>
      <c r="SBJ224" s="20"/>
      <c r="SBK224" s="57"/>
      <c r="SBL224" s="21"/>
      <c r="SBM224" s="22"/>
      <c r="SBN224" s="3"/>
      <c r="SBO224" s="5"/>
      <c r="SBP224" s="5"/>
      <c r="SBQ224" s="8"/>
      <c r="SBR224" s="10"/>
      <c r="SBS224" s="68"/>
      <c r="SBT224" s="20"/>
      <c r="SBU224" s="57"/>
      <c r="SBV224" s="21"/>
      <c r="SBW224" s="22"/>
      <c r="SBX224" s="3"/>
      <c r="SBY224" s="5"/>
      <c r="SBZ224" s="5"/>
      <c r="SCA224" s="8"/>
      <c r="SCB224" s="10"/>
      <c r="SCC224" s="68"/>
      <c r="SCD224" s="20"/>
      <c r="SCE224" s="57"/>
      <c r="SCF224" s="21"/>
      <c r="SCG224" s="22"/>
      <c r="SCH224" s="3"/>
      <c r="SCI224" s="5"/>
      <c r="SCJ224" s="5"/>
      <c r="SCK224" s="8"/>
      <c r="SCL224" s="10"/>
      <c r="SCM224" s="68"/>
      <c r="SCN224" s="20"/>
      <c r="SCO224" s="57"/>
      <c r="SCP224" s="21"/>
      <c r="SCQ224" s="22"/>
      <c r="SCR224" s="3"/>
      <c r="SCS224" s="5"/>
      <c r="SCT224" s="5"/>
      <c r="SCU224" s="8"/>
      <c r="SCV224" s="10"/>
      <c r="SCW224" s="68"/>
      <c r="SCX224" s="20"/>
      <c r="SCY224" s="57"/>
      <c r="SCZ224" s="21"/>
      <c r="SDA224" s="22"/>
      <c r="SDB224" s="3"/>
      <c r="SDC224" s="5"/>
      <c r="SDD224" s="5"/>
      <c r="SDE224" s="8"/>
      <c r="SDF224" s="10"/>
      <c r="SDG224" s="68"/>
      <c r="SDH224" s="20"/>
      <c r="SDI224" s="57"/>
      <c r="SDJ224" s="21"/>
      <c r="SDK224" s="22"/>
      <c r="SDL224" s="3"/>
      <c r="SDM224" s="5"/>
      <c r="SDN224" s="5"/>
      <c r="SDO224" s="8"/>
      <c r="SDP224" s="10"/>
      <c r="SDQ224" s="68"/>
      <c r="SDR224" s="20"/>
      <c r="SDS224" s="57"/>
      <c r="SDT224" s="21"/>
      <c r="SDU224" s="22"/>
      <c r="SDV224" s="3"/>
      <c r="SDW224" s="5"/>
      <c r="SDX224" s="5"/>
      <c r="SDY224" s="8"/>
      <c r="SDZ224" s="10"/>
      <c r="SEA224" s="68"/>
      <c r="SEB224" s="20"/>
      <c r="SEC224" s="57"/>
      <c r="SED224" s="21"/>
      <c r="SEE224" s="22"/>
      <c r="SEF224" s="3"/>
      <c r="SEG224" s="5"/>
      <c r="SEH224" s="5"/>
      <c r="SEI224" s="8"/>
      <c r="SEJ224" s="10"/>
      <c r="SEK224" s="68"/>
      <c r="SEL224" s="20"/>
      <c r="SEM224" s="57"/>
      <c r="SEN224" s="21"/>
      <c r="SEO224" s="22"/>
      <c r="SEP224" s="3"/>
      <c r="SEQ224" s="5"/>
      <c r="SER224" s="5"/>
      <c r="SES224" s="8"/>
      <c r="SET224" s="10"/>
      <c r="SEU224" s="68"/>
      <c r="SEV224" s="20"/>
      <c r="SEW224" s="57"/>
      <c r="SEX224" s="21"/>
      <c r="SEY224" s="22"/>
      <c r="SEZ224" s="3"/>
      <c r="SFA224" s="5"/>
      <c r="SFB224" s="5"/>
      <c r="SFC224" s="8"/>
      <c r="SFD224" s="10"/>
      <c r="SFE224" s="68"/>
      <c r="SFF224" s="20"/>
      <c r="SFG224" s="57"/>
      <c r="SFH224" s="21"/>
      <c r="SFI224" s="22"/>
      <c r="SFJ224" s="3"/>
      <c r="SFK224" s="5"/>
      <c r="SFL224" s="5"/>
      <c r="SFM224" s="8"/>
      <c r="SFN224" s="10"/>
      <c r="SFO224" s="68"/>
      <c r="SFP224" s="20"/>
      <c r="SFQ224" s="57"/>
      <c r="SFR224" s="21"/>
      <c r="SFS224" s="22"/>
      <c r="SFT224" s="3"/>
      <c r="SFU224" s="5"/>
      <c r="SFV224" s="5"/>
      <c r="SFW224" s="8"/>
      <c r="SFX224" s="10"/>
      <c r="SFY224" s="68"/>
      <c r="SFZ224" s="20"/>
      <c r="SGA224" s="57"/>
      <c r="SGB224" s="21"/>
      <c r="SGC224" s="22"/>
      <c r="SGD224" s="3"/>
      <c r="SGE224" s="5"/>
      <c r="SGF224" s="5"/>
      <c r="SGG224" s="8"/>
      <c r="SGH224" s="10"/>
      <c r="SGI224" s="68"/>
      <c r="SGJ224" s="20"/>
      <c r="SGK224" s="57"/>
      <c r="SGL224" s="21"/>
      <c r="SGM224" s="22"/>
      <c r="SGN224" s="3"/>
      <c r="SGO224" s="5"/>
      <c r="SGP224" s="5"/>
      <c r="SGQ224" s="8"/>
      <c r="SGR224" s="10"/>
      <c r="SGS224" s="68"/>
      <c r="SGT224" s="20"/>
      <c r="SGU224" s="57"/>
      <c r="SGV224" s="21"/>
      <c r="SGW224" s="22"/>
      <c r="SGX224" s="3"/>
      <c r="SGY224" s="5"/>
      <c r="SGZ224" s="5"/>
      <c r="SHA224" s="8"/>
      <c r="SHB224" s="10"/>
      <c r="SHC224" s="68"/>
      <c r="SHD224" s="20"/>
      <c r="SHE224" s="57"/>
      <c r="SHF224" s="21"/>
      <c r="SHG224" s="22"/>
      <c r="SHH224" s="3"/>
      <c r="SHI224" s="5"/>
      <c r="SHJ224" s="5"/>
      <c r="SHK224" s="8"/>
      <c r="SHL224" s="10"/>
      <c r="SHM224" s="68"/>
      <c r="SHN224" s="20"/>
      <c r="SHO224" s="57"/>
      <c r="SHP224" s="21"/>
      <c r="SHQ224" s="22"/>
      <c r="SHR224" s="3"/>
      <c r="SHS224" s="5"/>
      <c r="SHT224" s="5"/>
      <c r="SHU224" s="8"/>
      <c r="SHV224" s="10"/>
      <c r="SHW224" s="68"/>
      <c r="SHX224" s="20"/>
      <c r="SHY224" s="57"/>
      <c r="SHZ224" s="21"/>
      <c r="SIA224" s="22"/>
      <c r="SIB224" s="3"/>
      <c r="SIC224" s="5"/>
      <c r="SID224" s="5"/>
      <c r="SIE224" s="8"/>
      <c r="SIF224" s="10"/>
      <c r="SIG224" s="68"/>
      <c r="SIH224" s="20"/>
      <c r="SII224" s="57"/>
      <c r="SIJ224" s="21"/>
      <c r="SIK224" s="22"/>
      <c r="SIL224" s="3"/>
      <c r="SIM224" s="5"/>
      <c r="SIN224" s="5"/>
      <c r="SIO224" s="8"/>
      <c r="SIP224" s="10"/>
      <c r="SIQ224" s="68"/>
      <c r="SIR224" s="20"/>
      <c r="SIS224" s="57"/>
      <c r="SIT224" s="21"/>
      <c r="SIU224" s="22"/>
      <c r="SIV224" s="3"/>
      <c r="SIW224" s="5"/>
      <c r="SIX224" s="5"/>
      <c r="SIY224" s="8"/>
      <c r="SIZ224" s="10"/>
      <c r="SJA224" s="68"/>
      <c r="SJB224" s="20"/>
      <c r="SJC224" s="57"/>
      <c r="SJD224" s="21"/>
      <c r="SJE224" s="22"/>
      <c r="SJF224" s="3"/>
      <c r="SJG224" s="5"/>
      <c r="SJH224" s="5"/>
      <c r="SJI224" s="8"/>
      <c r="SJJ224" s="10"/>
      <c r="SJK224" s="68"/>
      <c r="SJL224" s="20"/>
      <c r="SJM224" s="57"/>
      <c r="SJN224" s="21"/>
      <c r="SJO224" s="22"/>
      <c r="SJP224" s="3"/>
      <c r="SJQ224" s="5"/>
      <c r="SJR224" s="5"/>
      <c r="SJS224" s="8"/>
      <c r="SJT224" s="10"/>
      <c r="SJU224" s="68"/>
      <c r="SJV224" s="20"/>
      <c r="SJW224" s="57"/>
      <c r="SJX224" s="21"/>
      <c r="SJY224" s="22"/>
      <c r="SJZ224" s="3"/>
      <c r="SKA224" s="5"/>
      <c r="SKB224" s="5"/>
      <c r="SKC224" s="8"/>
      <c r="SKD224" s="10"/>
      <c r="SKE224" s="68"/>
      <c r="SKF224" s="20"/>
      <c r="SKG224" s="57"/>
      <c r="SKH224" s="21"/>
      <c r="SKI224" s="22"/>
      <c r="SKJ224" s="3"/>
      <c r="SKK224" s="5"/>
      <c r="SKL224" s="5"/>
      <c r="SKM224" s="8"/>
      <c r="SKN224" s="10"/>
      <c r="SKO224" s="68"/>
      <c r="SKP224" s="20"/>
      <c r="SKQ224" s="57"/>
      <c r="SKR224" s="21"/>
      <c r="SKS224" s="22"/>
      <c r="SKT224" s="3"/>
      <c r="SKU224" s="5"/>
      <c r="SKV224" s="5"/>
      <c r="SKW224" s="8"/>
      <c r="SKX224" s="10"/>
      <c r="SKY224" s="68"/>
      <c r="SKZ224" s="20"/>
      <c r="SLA224" s="57"/>
      <c r="SLB224" s="21"/>
      <c r="SLC224" s="22"/>
      <c r="SLD224" s="3"/>
      <c r="SLE224" s="5"/>
      <c r="SLF224" s="5"/>
      <c r="SLG224" s="8"/>
      <c r="SLH224" s="10"/>
      <c r="SLI224" s="68"/>
      <c r="SLJ224" s="20"/>
      <c r="SLK224" s="57"/>
      <c r="SLL224" s="21"/>
      <c r="SLM224" s="22"/>
      <c r="SLN224" s="3"/>
      <c r="SLO224" s="5"/>
      <c r="SLP224" s="5"/>
      <c r="SLQ224" s="8"/>
      <c r="SLR224" s="10"/>
      <c r="SLS224" s="68"/>
      <c r="SLT224" s="20"/>
      <c r="SLU224" s="57"/>
      <c r="SLV224" s="21"/>
      <c r="SLW224" s="22"/>
      <c r="SLX224" s="3"/>
      <c r="SLY224" s="5"/>
      <c r="SLZ224" s="5"/>
      <c r="SMA224" s="8"/>
      <c r="SMB224" s="10"/>
      <c r="SMC224" s="68"/>
      <c r="SMD224" s="20"/>
      <c r="SME224" s="57"/>
      <c r="SMF224" s="21"/>
      <c r="SMG224" s="22"/>
      <c r="SMH224" s="3"/>
      <c r="SMI224" s="5"/>
      <c r="SMJ224" s="5"/>
      <c r="SMK224" s="8"/>
      <c r="SML224" s="10"/>
      <c r="SMM224" s="68"/>
      <c r="SMN224" s="20"/>
      <c r="SMO224" s="57"/>
      <c r="SMP224" s="21"/>
      <c r="SMQ224" s="22"/>
      <c r="SMR224" s="3"/>
      <c r="SMS224" s="5"/>
      <c r="SMT224" s="5"/>
      <c r="SMU224" s="8"/>
      <c r="SMV224" s="10"/>
      <c r="SMW224" s="68"/>
      <c r="SMX224" s="20"/>
      <c r="SMY224" s="57"/>
      <c r="SMZ224" s="21"/>
      <c r="SNA224" s="22"/>
      <c r="SNB224" s="3"/>
      <c r="SNC224" s="5"/>
      <c r="SND224" s="5"/>
      <c r="SNE224" s="8"/>
      <c r="SNF224" s="10"/>
      <c r="SNG224" s="68"/>
      <c r="SNH224" s="20"/>
      <c r="SNI224" s="57"/>
      <c r="SNJ224" s="21"/>
      <c r="SNK224" s="22"/>
      <c r="SNL224" s="3"/>
      <c r="SNM224" s="5"/>
      <c r="SNN224" s="5"/>
      <c r="SNO224" s="8"/>
      <c r="SNP224" s="10"/>
      <c r="SNQ224" s="68"/>
      <c r="SNR224" s="20"/>
      <c r="SNS224" s="57"/>
      <c r="SNT224" s="21"/>
      <c r="SNU224" s="22"/>
      <c r="SNV224" s="3"/>
      <c r="SNW224" s="5"/>
      <c r="SNX224" s="5"/>
      <c r="SNY224" s="8"/>
      <c r="SNZ224" s="10"/>
      <c r="SOA224" s="68"/>
      <c r="SOB224" s="20"/>
      <c r="SOC224" s="57"/>
      <c r="SOD224" s="21"/>
      <c r="SOE224" s="22"/>
      <c r="SOF224" s="3"/>
      <c r="SOG224" s="5"/>
      <c r="SOH224" s="5"/>
      <c r="SOI224" s="8"/>
      <c r="SOJ224" s="10"/>
      <c r="SOK224" s="68"/>
      <c r="SOL224" s="20"/>
      <c r="SOM224" s="57"/>
      <c r="SON224" s="21"/>
      <c r="SOO224" s="22"/>
      <c r="SOP224" s="3"/>
      <c r="SOQ224" s="5"/>
      <c r="SOR224" s="5"/>
      <c r="SOS224" s="8"/>
      <c r="SOT224" s="10"/>
      <c r="SOU224" s="68"/>
      <c r="SOV224" s="20"/>
      <c r="SOW224" s="57"/>
      <c r="SOX224" s="21"/>
      <c r="SOY224" s="22"/>
      <c r="SOZ224" s="3"/>
      <c r="SPA224" s="5"/>
      <c r="SPB224" s="5"/>
      <c r="SPC224" s="8"/>
      <c r="SPD224" s="10"/>
      <c r="SPE224" s="68"/>
      <c r="SPF224" s="20"/>
      <c r="SPG224" s="57"/>
      <c r="SPH224" s="21"/>
      <c r="SPI224" s="22"/>
      <c r="SPJ224" s="3"/>
      <c r="SPK224" s="5"/>
      <c r="SPL224" s="5"/>
      <c r="SPM224" s="8"/>
      <c r="SPN224" s="10"/>
      <c r="SPO224" s="68"/>
      <c r="SPP224" s="20"/>
      <c r="SPQ224" s="57"/>
      <c r="SPR224" s="21"/>
      <c r="SPS224" s="22"/>
      <c r="SPT224" s="3"/>
      <c r="SPU224" s="5"/>
      <c r="SPV224" s="5"/>
      <c r="SPW224" s="8"/>
      <c r="SPX224" s="10"/>
      <c r="SPY224" s="68"/>
      <c r="SPZ224" s="20"/>
      <c r="SQA224" s="57"/>
      <c r="SQB224" s="21"/>
      <c r="SQC224" s="22"/>
      <c r="SQD224" s="3"/>
      <c r="SQE224" s="5"/>
      <c r="SQF224" s="5"/>
      <c r="SQG224" s="8"/>
      <c r="SQH224" s="10"/>
      <c r="SQI224" s="68"/>
      <c r="SQJ224" s="20"/>
      <c r="SQK224" s="57"/>
      <c r="SQL224" s="21"/>
      <c r="SQM224" s="22"/>
      <c r="SQN224" s="3"/>
      <c r="SQO224" s="5"/>
      <c r="SQP224" s="5"/>
      <c r="SQQ224" s="8"/>
      <c r="SQR224" s="10"/>
      <c r="SQS224" s="68"/>
      <c r="SQT224" s="20"/>
      <c r="SQU224" s="57"/>
      <c r="SQV224" s="21"/>
      <c r="SQW224" s="22"/>
      <c r="SQX224" s="3"/>
      <c r="SQY224" s="5"/>
      <c r="SQZ224" s="5"/>
      <c r="SRA224" s="8"/>
      <c r="SRB224" s="10"/>
      <c r="SRC224" s="68"/>
      <c r="SRD224" s="20"/>
      <c r="SRE224" s="57"/>
      <c r="SRF224" s="21"/>
      <c r="SRG224" s="22"/>
      <c r="SRH224" s="3"/>
      <c r="SRI224" s="5"/>
      <c r="SRJ224" s="5"/>
      <c r="SRK224" s="8"/>
      <c r="SRL224" s="10"/>
      <c r="SRM224" s="68"/>
      <c r="SRN224" s="20"/>
      <c r="SRO224" s="57"/>
      <c r="SRP224" s="21"/>
      <c r="SRQ224" s="22"/>
      <c r="SRR224" s="3"/>
      <c r="SRS224" s="5"/>
      <c r="SRT224" s="5"/>
      <c r="SRU224" s="8"/>
      <c r="SRV224" s="10"/>
      <c r="SRW224" s="68"/>
      <c r="SRX224" s="20"/>
      <c r="SRY224" s="57"/>
      <c r="SRZ224" s="21"/>
      <c r="SSA224" s="22"/>
      <c r="SSB224" s="3"/>
      <c r="SSC224" s="5"/>
      <c r="SSD224" s="5"/>
      <c r="SSE224" s="8"/>
      <c r="SSF224" s="10"/>
      <c r="SSG224" s="68"/>
      <c r="SSH224" s="20"/>
      <c r="SSI224" s="57"/>
      <c r="SSJ224" s="21"/>
      <c r="SSK224" s="22"/>
      <c r="SSL224" s="3"/>
      <c r="SSM224" s="5"/>
      <c r="SSN224" s="5"/>
      <c r="SSO224" s="8"/>
      <c r="SSP224" s="10"/>
      <c r="SSQ224" s="68"/>
      <c r="SSR224" s="20"/>
      <c r="SSS224" s="57"/>
      <c r="SST224" s="21"/>
      <c r="SSU224" s="22"/>
      <c r="SSV224" s="3"/>
      <c r="SSW224" s="5"/>
      <c r="SSX224" s="5"/>
      <c r="SSY224" s="8"/>
      <c r="SSZ224" s="10"/>
      <c r="STA224" s="68"/>
      <c r="STB224" s="20"/>
      <c r="STC224" s="57"/>
      <c r="STD224" s="21"/>
      <c r="STE224" s="22"/>
      <c r="STF224" s="3"/>
      <c r="STG224" s="5"/>
      <c r="STH224" s="5"/>
      <c r="STI224" s="8"/>
      <c r="STJ224" s="10"/>
      <c r="STK224" s="68"/>
      <c r="STL224" s="20"/>
      <c r="STM224" s="57"/>
      <c r="STN224" s="21"/>
      <c r="STO224" s="22"/>
      <c r="STP224" s="3"/>
      <c r="STQ224" s="5"/>
      <c r="STR224" s="5"/>
      <c r="STS224" s="8"/>
      <c r="STT224" s="10"/>
      <c r="STU224" s="68"/>
      <c r="STV224" s="20"/>
      <c r="STW224" s="57"/>
      <c r="STX224" s="21"/>
      <c r="STY224" s="22"/>
      <c r="STZ224" s="3"/>
      <c r="SUA224" s="5"/>
      <c r="SUB224" s="5"/>
      <c r="SUC224" s="8"/>
      <c r="SUD224" s="10"/>
      <c r="SUE224" s="68"/>
      <c r="SUF224" s="20"/>
      <c r="SUG224" s="57"/>
      <c r="SUH224" s="21"/>
      <c r="SUI224" s="22"/>
      <c r="SUJ224" s="3"/>
      <c r="SUK224" s="5"/>
      <c r="SUL224" s="5"/>
      <c r="SUM224" s="8"/>
      <c r="SUN224" s="10"/>
      <c r="SUO224" s="68"/>
      <c r="SUP224" s="20"/>
      <c r="SUQ224" s="57"/>
      <c r="SUR224" s="21"/>
      <c r="SUS224" s="22"/>
      <c r="SUT224" s="3"/>
      <c r="SUU224" s="5"/>
      <c r="SUV224" s="5"/>
      <c r="SUW224" s="8"/>
      <c r="SUX224" s="10"/>
      <c r="SUY224" s="68"/>
      <c r="SUZ224" s="20"/>
      <c r="SVA224" s="57"/>
      <c r="SVB224" s="21"/>
      <c r="SVC224" s="22"/>
      <c r="SVD224" s="3"/>
      <c r="SVE224" s="5"/>
      <c r="SVF224" s="5"/>
      <c r="SVG224" s="8"/>
      <c r="SVH224" s="10"/>
      <c r="SVI224" s="68"/>
      <c r="SVJ224" s="20"/>
      <c r="SVK224" s="57"/>
      <c r="SVL224" s="21"/>
      <c r="SVM224" s="22"/>
      <c r="SVN224" s="3"/>
      <c r="SVO224" s="5"/>
      <c r="SVP224" s="5"/>
      <c r="SVQ224" s="8"/>
      <c r="SVR224" s="10"/>
      <c r="SVS224" s="68"/>
      <c r="SVT224" s="20"/>
      <c r="SVU224" s="57"/>
      <c r="SVV224" s="21"/>
      <c r="SVW224" s="22"/>
      <c r="SVX224" s="3"/>
      <c r="SVY224" s="5"/>
      <c r="SVZ224" s="5"/>
      <c r="SWA224" s="8"/>
      <c r="SWB224" s="10"/>
      <c r="SWC224" s="68"/>
      <c r="SWD224" s="20"/>
      <c r="SWE224" s="57"/>
      <c r="SWF224" s="21"/>
      <c r="SWG224" s="22"/>
      <c r="SWH224" s="3"/>
      <c r="SWI224" s="5"/>
      <c r="SWJ224" s="5"/>
      <c r="SWK224" s="8"/>
      <c r="SWL224" s="10"/>
      <c r="SWM224" s="68"/>
      <c r="SWN224" s="20"/>
      <c r="SWO224" s="57"/>
      <c r="SWP224" s="21"/>
      <c r="SWQ224" s="22"/>
      <c r="SWR224" s="3"/>
      <c r="SWS224" s="5"/>
      <c r="SWT224" s="5"/>
      <c r="SWU224" s="8"/>
      <c r="SWV224" s="10"/>
      <c r="SWW224" s="68"/>
      <c r="SWX224" s="20"/>
      <c r="SWY224" s="57"/>
      <c r="SWZ224" s="21"/>
      <c r="SXA224" s="22"/>
      <c r="SXB224" s="3"/>
      <c r="SXC224" s="5"/>
      <c r="SXD224" s="5"/>
      <c r="SXE224" s="8"/>
      <c r="SXF224" s="10"/>
      <c r="SXG224" s="68"/>
      <c r="SXH224" s="20"/>
      <c r="SXI224" s="57"/>
      <c r="SXJ224" s="21"/>
      <c r="SXK224" s="22"/>
      <c r="SXL224" s="3"/>
      <c r="SXM224" s="5"/>
      <c r="SXN224" s="5"/>
      <c r="SXO224" s="8"/>
      <c r="SXP224" s="10"/>
      <c r="SXQ224" s="68"/>
      <c r="SXR224" s="20"/>
      <c r="SXS224" s="57"/>
      <c r="SXT224" s="21"/>
      <c r="SXU224" s="22"/>
      <c r="SXV224" s="3"/>
      <c r="SXW224" s="5"/>
      <c r="SXX224" s="5"/>
      <c r="SXY224" s="8"/>
      <c r="SXZ224" s="10"/>
      <c r="SYA224" s="68"/>
      <c r="SYB224" s="20"/>
      <c r="SYC224" s="57"/>
      <c r="SYD224" s="21"/>
      <c r="SYE224" s="22"/>
      <c r="SYF224" s="3"/>
      <c r="SYG224" s="5"/>
      <c r="SYH224" s="5"/>
      <c r="SYI224" s="8"/>
      <c r="SYJ224" s="10"/>
      <c r="SYK224" s="68"/>
      <c r="SYL224" s="20"/>
      <c r="SYM224" s="57"/>
      <c r="SYN224" s="21"/>
      <c r="SYO224" s="22"/>
      <c r="SYP224" s="3"/>
      <c r="SYQ224" s="5"/>
      <c r="SYR224" s="5"/>
      <c r="SYS224" s="8"/>
      <c r="SYT224" s="10"/>
      <c r="SYU224" s="68"/>
      <c r="SYV224" s="20"/>
      <c r="SYW224" s="57"/>
      <c r="SYX224" s="21"/>
      <c r="SYY224" s="22"/>
      <c r="SYZ224" s="3"/>
      <c r="SZA224" s="5"/>
      <c r="SZB224" s="5"/>
      <c r="SZC224" s="8"/>
      <c r="SZD224" s="10"/>
      <c r="SZE224" s="68"/>
      <c r="SZF224" s="20"/>
      <c r="SZG224" s="57"/>
      <c r="SZH224" s="21"/>
      <c r="SZI224" s="22"/>
      <c r="SZJ224" s="3"/>
      <c r="SZK224" s="5"/>
      <c r="SZL224" s="5"/>
      <c r="SZM224" s="8"/>
      <c r="SZN224" s="10"/>
      <c r="SZO224" s="68"/>
      <c r="SZP224" s="20"/>
      <c r="SZQ224" s="57"/>
      <c r="SZR224" s="21"/>
      <c r="SZS224" s="22"/>
      <c r="SZT224" s="3"/>
      <c r="SZU224" s="5"/>
      <c r="SZV224" s="5"/>
      <c r="SZW224" s="8"/>
      <c r="SZX224" s="10"/>
      <c r="SZY224" s="68"/>
      <c r="SZZ224" s="20"/>
      <c r="TAA224" s="57"/>
      <c r="TAB224" s="21"/>
      <c r="TAC224" s="22"/>
      <c r="TAD224" s="3"/>
      <c r="TAE224" s="5"/>
      <c r="TAF224" s="5"/>
      <c r="TAG224" s="8"/>
      <c r="TAH224" s="10"/>
      <c r="TAI224" s="68"/>
      <c r="TAJ224" s="20"/>
      <c r="TAK224" s="57"/>
      <c r="TAL224" s="21"/>
      <c r="TAM224" s="22"/>
      <c r="TAN224" s="3"/>
      <c r="TAO224" s="5"/>
      <c r="TAP224" s="5"/>
      <c r="TAQ224" s="8"/>
      <c r="TAR224" s="10"/>
      <c r="TAS224" s="68"/>
      <c r="TAT224" s="20"/>
      <c r="TAU224" s="57"/>
      <c r="TAV224" s="21"/>
      <c r="TAW224" s="22"/>
      <c r="TAX224" s="3"/>
      <c r="TAY224" s="5"/>
      <c r="TAZ224" s="5"/>
      <c r="TBA224" s="8"/>
      <c r="TBB224" s="10"/>
      <c r="TBC224" s="68"/>
      <c r="TBD224" s="20"/>
      <c r="TBE224" s="57"/>
      <c r="TBF224" s="21"/>
      <c r="TBG224" s="22"/>
      <c r="TBH224" s="3"/>
      <c r="TBI224" s="5"/>
      <c r="TBJ224" s="5"/>
      <c r="TBK224" s="8"/>
      <c r="TBL224" s="10"/>
      <c r="TBM224" s="68"/>
      <c r="TBN224" s="20"/>
      <c r="TBO224" s="57"/>
      <c r="TBP224" s="21"/>
      <c r="TBQ224" s="22"/>
      <c r="TBR224" s="3"/>
      <c r="TBS224" s="5"/>
      <c r="TBT224" s="5"/>
      <c r="TBU224" s="8"/>
      <c r="TBV224" s="10"/>
      <c r="TBW224" s="68"/>
      <c r="TBX224" s="20"/>
      <c r="TBY224" s="57"/>
      <c r="TBZ224" s="21"/>
      <c r="TCA224" s="22"/>
      <c r="TCB224" s="3"/>
      <c r="TCC224" s="5"/>
      <c r="TCD224" s="5"/>
      <c r="TCE224" s="8"/>
      <c r="TCF224" s="10"/>
      <c r="TCG224" s="68"/>
      <c r="TCH224" s="20"/>
      <c r="TCI224" s="57"/>
      <c r="TCJ224" s="21"/>
      <c r="TCK224" s="22"/>
      <c r="TCL224" s="3"/>
      <c r="TCM224" s="5"/>
      <c r="TCN224" s="5"/>
      <c r="TCO224" s="8"/>
      <c r="TCP224" s="10"/>
      <c r="TCQ224" s="68"/>
      <c r="TCR224" s="20"/>
      <c r="TCS224" s="57"/>
      <c r="TCT224" s="21"/>
      <c r="TCU224" s="22"/>
      <c r="TCV224" s="3"/>
      <c r="TCW224" s="5"/>
      <c r="TCX224" s="5"/>
      <c r="TCY224" s="8"/>
      <c r="TCZ224" s="10"/>
      <c r="TDA224" s="68"/>
      <c r="TDB224" s="20"/>
      <c r="TDC224" s="57"/>
      <c r="TDD224" s="21"/>
      <c r="TDE224" s="22"/>
      <c r="TDF224" s="3"/>
      <c r="TDG224" s="5"/>
      <c r="TDH224" s="5"/>
      <c r="TDI224" s="8"/>
      <c r="TDJ224" s="10"/>
      <c r="TDK224" s="68"/>
      <c r="TDL224" s="20"/>
      <c r="TDM224" s="57"/>
      <c r="TDN224" s="21"/>
      <c r="TDO224" s="22"/>
      <c r="TDP224" s="3"/>
      <c r="TDQ224" s="5"/>
      <c r="TDR224" s="5"/>
      <c r="TDS224" s="8"/>
      <c r="TDT224" s="10"/>
      <c r="TDU224" s="68"/>
      <c r="TDV224" s="20"/>
      <c r="TDW224" s="57"/>
      <c r="TDX224" s="21"/>
      <c r="TDY224" s="22"/>
      <c r="TDZ224" s="3"/>
      <c r="TEA224" s="5"/>
      <c r="TEB224" s="5"/>
      <c r="TEC224" s="8"/>
      <c r="TED224" s="10"/>
      <c r="TEE224" s="68"/>
      <c r="TEF224" s="20"/>
      <c r="TEG224" s="57"/>
      <c r="TEH224" s="21"/>
      <c r="TEI224" s="22"/>
      <c r="TEJ224" s="3"/>
      <c r="TEK224" s="5"/>
      <c r="TEL224" s="5"/>
      <c r="TEM224" s="8"/>
      <c r="TEN224" s="10"/>
      <c r="TEO224" s="68"/>
      <c r="TEP224" s="20"/>
      <c r="TEQ224" s="57"/>
      <c r="TER224" s="21"/>
      <c r="TES224" s="22"/>
      <c r="TET224" s="3"/>
      <c r="TEU224" s="5"/>
      <c r="TEV224" s="5"/>
      <c r="TEW224" s="8"/>
      <c r="TEX224" s="10"/>
      <c r="TEY224" s="68"/>
      <c r="TEZ224" s="20"/>
      <c r="TFA224" s="57"/>
      <c r="TFB224" s="21"/>
      <c r="TFC224" s="22"/>
      <c r="TFD224" s="3"/>
      <c r="TFE224" s="5"/>
      <c r="TFF224" s="5"/>
      <c r="TFG224" s="8"/>
      <c r="TFH224" s="10"/>
      <c r="TFI224" s="68"/>
      <c r="TFJ224" s="20"/>
      <c r="TFK224" s="57"/>
      <c r="TFL224" s="21"/>
      <c r="TFM224" s="22"/>
      <c r="TFN224" s="3"/>
      <c r="TFO224" s="5"/>
      <c r="TFP224" s="5"/>
      <c r="TFQ224" s="8"/>
      <c r="TFR224" s="10"/>
      <c r="TFS224" s="68"/>
      <c r="TFT224" s="20"/>
      <c r="TFU224" s="57"/>
      <c r="TFV224" s="21"/>
      <c r="TFW224" s="22"/>
      <c r="TFX224" s="3"/>
      <c r="TFY224" s="5"/>
      <c r="TFZ224" s="5"/>
      <c r="TGA224" s="8"/>
      <c r="TGB224" s="10"/>
      <c r="TGC224" s="68"/>
      <c r="TGD224" s="20"/>
      <c r="TGE224" s="57"/>
      <c r="TGF224" s="21"/>
      <c r="TGG224" s="22"/>
      <c r="TGH224" s="3"/>
      <c r="TGI224" s="5"/>
      <c r="TGJ224" s="5"/>
      <c r="TGK224" s="8"/>
      <c r="TGL224" s="10"/>
      <c r="TGM224" s="68"/>
      <c r="TGN224" s="20"/>
      <c r="TGO224" s="57"/>
      <c r="TGP224" s="21"/>
      <c r="TGQ224" s="22"/>
      <c r="TGR224" s="3"/>
      <c r="TGS224" s="5"/>
      <c r="TGT224" s="5"/>
      <c r="TGU224" s="8"/>
      <c r="TGV224" s="10"/>
      <c r="TGW224" s="68"/>
      <c r="TGX224" s="20"/>
      <c r="TGY224" s="57"/>
      <c r="TGZ224" s="21"/>
      <c r="THA224" s="22"/>
      <c r="THB224" s="3"/>
      <c r="THC224" s="5"/>
      <c r="THD224" s="5"/>
      <c r="THE224" s="8"/>
      <c r="THF224" s="10"/>
      <c r="THG224" s="68"/>
      <c r="THH224" s="20"/>
      <c r="THI224" s="57"/>
      <c r="THJ224" s="21"/>
      <c r="THK224" s="22"/>
      <c r="THL224" s="3"/>
      <c r="THM224" s="5"/>
      <c r="THN224" s="5"/>
      <c r="THO224" s="8"/>
      <c r="THP224" s="10"/>
      <c r="THQ224" s="68"/>
      <c r="THR224" s="20"/>
      <c r="THS224" s="57"/>
      <c r="THT224" s="21"/>
      <c r="THU224" s="22"/>
      <c r="THV224" s="3"/>
      <c r="THW224" s="5"/>
      <c r="THX224" s="5"/>
      <c r="THY224" s="8"/>
      <c r="THZ224" s="10"/>
      <c r="TIA224" s="68"/>
      <c r="TIB224" s="20"/>
      <c r="TIC224" s="57"/>
      <c r="TID224" s="21"/>
      <c r="TIE224" s="22"/>
      <c r="TIF224" s="3"/>
      <c r="TIG224" s="5"/>
      <c r="TIH224" s="5"/>
      <c r="TII224" s="8"/>
      <c r="TIJ224" s="10"/>
      <c r="TIK224" s="68"/>
      <c r="TIL224" s="20"/>
      <c r="TIM224" s="57"/>
      <c r="TIN224" s="21"/>
      <c r="TIO224" s="22"/>
      <c r="TIP224" s="3"/>
      <c r="TIQ224" s="5"/>
      <c r="TIR224" s="5"/>
      <c r="TIS224" s="8"/>
      <c r="TIT224" s="10"/>
      <c r="TIU224" s="68"/>
      <c r="TIV224" s="20"/>
      <c r="TIW224" s="57"/>
      <c r="TIX224" s="21"/>
      <c r="TIY224" s="22"/>
      <c r="TIZ224" s="3"/>
      <c r="TJA224" s="5"/>
      <c r="TJB224" s="5"/>
      <c r="TJC224" s="8"/>
      <c r="TJD224" s="10"/>
      <c r="TJE224" s="68"/>
      <c r="TJF224" s="20"/>
      <c r="TJG224" s="57"/>
      <c r="TJH224" s="21"/>
      <c r="TJI224" s="22"/>
      <c r="TJJ224" s="3"/>
      <c r="TJK224" s="5"/>
      <c r="TJL224" s="5"/>
      <c r="TJM224" s="8"/>
      <c r="TJN224" s="10"/>
      <c r="TJO224" s="68"/>
      <c r="TJP224" s="20"/>
      <c r="TJQ224" s="57"/>
      <c r="TJR224" s="21"/>
      <c r="TJS224" s="22"/>
      <c r="TJT224" s="3"/>
      <c r="TJU224" s="5"/>
      <c r="TJV224" s="5"/>
      <c r="TJW224" s="8"/>
      <c r="TJX224" s="10"/>
      <c r="TJY224" s="68"/>
      <c r="TJZ224" s="20"/>
      <c r="TKA224" s="57"/>
      <c r="TKB224" s="21"/>
      <c r="TKC224" s="22"/>
      <c r="TKD224" s="3"/>
      <c r="TKE224" s="5"/>
      <c r="TKF224" s="5"/>
      <c r="TKG224" s="8"/>
      <c r="TKH224" s="10"/>
      <c r="TKI224" s="68"/>
      <c r="TKJ224" s="20"/>
      <c r="TKK224" s="57"/>
      <c r="TKL224" s="21"/>
      <c r="TKM224" s="22"/>
      <c r="TKN224" s="3"/>
      <c r="TKO224" s="5"/>
      <c r="TKP224" s="5"/>
      <c r="TKQ224" s="8"/>
      <c r="TKR224" s="10"/>
      <c r="TKS224" s="68"/>
      <c r="TKT224" s="20"/>
      <c r="TKU224" s="57"/>
      <c r="TKV224" s="21"/>
      <c r="TKW224" s="22"/>
      <c r="TKX224" s="3"/>
      <c r="TKY224" s="5"/>
      <c r="TKZ224" s="5"/>
      <c r="TLA224" s="8"/>
      <c r="TLB224" s="10"/>
      <c r="TLC224" s="68"/>
      <c r="TLD224" s="20"/>
      <c r="TLE224" s="57"/>
      <c r="TLF224" s="21"/>
      <c r="TLG224" s="22"/>
      <c r="TLH224" s="3"/>
      <c r="TLI224" s="5"/>
      <c r="TLJ224" s="5"/>
      <c r="TLK224" s="8"/>
      <c r="TLL224" s="10"/>
      <c r="TLM224" s="68"/>
      <c r="TLN224" s="20"/>
      <c r="TLO224" s="57"/>
      <c r="TLP224" s="21"/>
      <c r="TLQ224" s="22"/>
      <c r="TLR224" s="3"/>
      <c r="TLS224" s="5"/>
      <c r="TLT224" s="5"/>
      <c r="TLU224" s="8"/>
      <c r="TLV224" s="10"/>
      <c r="TLW224" s="68"/>
      <c r="TLX224" s="20"/>
      <c r="TLY224" s="57"/>
      <c r="TLZ224" s="21"/>
      <c r="TMA224" s="22"/>
      <c r="TMB224" s="3"/>
      <c r="TMC224" s="5"/>
      <c r="TMD224" s="5"/>
      <c r="TME224" s="8"/>
      <c r="TMF224" s="10"/>
      <c r="TMG224" s="68"/>
      <c r="TMH224" s="20"/>
      <c r="TMI224" s="57"/>
      <c r="TMJ224" s="21"/>
      <c r="TMK224" s="22"/>
      <c r="TML224" s="3"/>
      <c r="TMM224" s="5"/>
      <c r="TMN224" s="5"/>
      <c r="TMO224" s="8"/>
      <c r="TMP224" s="10"/>
      <c r="TMQ224" s="68"/>
      <c r="TMR224" s="20"/>
      <c r="TMS224" s="57"/>
      <c r="TMT224" s="21"/>
      <c r="TMU224" s="22"/>
      <c r="TMV224" s="3"/>
      <c r="TMW224" s="5"/>
      <c r="TMX224" s="5"/>
      <c r="TMY224" s="8"/>
      <c r="TMZ224" s="10"/>
      <c r="TNA224" s="68"/>
      <c r="TNB224" s="20"/>
      <c r="TNC224" s="57"/>
      <c r="TND224" s="21"/>
      <c r="TNE224" s="22"/>
      <c r="TNF224" s="3"/>
      <c r="TNG224" s="5"/>
      <c r="TNH224" s="5"/>
      <c r="TNI224" s="8"/>
      <c r="TNJ224" s="10"/>
      <c r="TNK224" s="68"/>
      <c r="TNL224" s="20"/>
      <c r="TNM224" s="57"/>
      <c r="TNN224" s="21"/>
      <c r="TNO224" s="22"/>
      <c r="TNP224" s="3"/>
      <c r="TNQ224" s="5"/>
      <c r="TNR224" s="5"/>
      <c r="TNS224" s="8"/>
      <c r="TNT224" s="10"/>
      <c r="TNU224" s="68"/>
      <c r="TNV224" s="20"/>
      <c r="TNW224" s="57"/>
      <c r="TNX224" s="21"/>
      <c r="TNY224" s="22"/>
      <c r="TNZ224" s="3"/>
      <c r="TOA224" s="5"/>
      <c r="TOB224" s="5"/>
      <c r="TOC224" s="8"/>
      <c r="TOD224" s="10"/>
      <c r="TOE224" s="68"/>
      <c r="TOF224" s="20"/>
      <c r="TOG224" s="57"/>
      <c r="TOH224" s="21"/>
      <c r="TOI224" s="22"/>
      <c r="TOJ224" s="3"/>
      <c r="TOK224" s="5"/>
      <c r="TOL224" s="5"/>
      <c r="TOM224" s="8"/>
      <c r="TON224" s="10"/>
      <c r="TOO224" s="68"/>
      <c r="TOP224" s="20"/>
      <c r="TOQ224" s="57"/>
      <c r="TOR224" s="21"/>
      <c r="TOS224" s="22"/>
      <c r="TOT224" s="3"/>
      <c r="TOU224" s="5"/>
      <c r="TOV224" s="5"/>
      <c r="TOW224" s="8"/>
      <c r="TOX224" s="10"/>
      <c r="TOY224" s="68"/>
      <c r="TOZ224" s="20"/>
      <c r="TPA224" s="57"/>
      <c r="TPB224" s="21"/>
      <c r="TPC224" s="22"/>
      <c r="TPD224" s="3"/>
      <c r="TPE224" s="5"/>
      <c r="TPF224" s="5"/>
      <c r="TPG224" s="8"/>
      <c r="TPH224" s="10"/>
      <c r="TPI224" s="68"/>
      <c r="TPJ224" s="20"/>
      <c r="TPK224" s="57"/>
      <c r="TPL224" s="21"/>
      <c r="TPM224" s="22"/>
      <c r="TPN224" s="3"/>
      <c r="TPO224" s="5"/>
      <c r="TPP224" s="5"/>
      <c r="TPQ224" s="8"/>
      <c r="TPR224" s="10"/>
      <c r="TPS224" s="68"/>
      <c r="TPT224" s="20"/>
      <c r="TPU224" s="57"/>
      <c r="TPV224" s="21"/>
      <c r="TPW224" s="22"/>
      <c r="TPX224" s="3"/>
      <c r="TPY224" s="5"/>
      <c r="TPZ224" s="5"/>
      <c r="TQA224" s="8"/>
      <c r="TQB224" s="10"/>
      <c r="TQC224" s="68"/>
      <c r="TQD224" s="20"/>
      <c r="TQE224" s="57"/>
      <c r="TQF224" s="21"/>
      <c r="TQG224" s="22"/>
      <c r="TQH224" s="3"/>
      <c r="TQI224" s="5"/>
      <c r="TQJ224" s="5"/>
      <c r="TQK224" s="8"/>
      <c r="TQL224" s="10"/>
      <c r="TQM224" s="68"/>
      <c r="TQN224" s="20"/>
      <c r="TQO224" s="57"/>
      <c r="TQP224" s="21"/>
      <c r="TQQ224" s="22"/>
      <c r="TQR224" s="3"/>
      <c r="TQS224" s="5"/>
      <c r="TQT224" s="5"/>
      <c r="TQU224" s="8"/>
      <c r="TQV224" s="10"/>
      <c r="TQW224" s="68"/>
      <c r="TQX224" s="20"/>
      <c r="TQY224" s="57"/>
      <c r="TQZ224" s="21"/>
      <c r="TRA224" s="22"/>
      <c r="TRB224" s="3"/>
      <c r="TRC224" s="5"/>
      <c r="TRD224" s="5"/>
      <c r="TRE224" s="8"/>
      <c r="TRF224" s="10"/>
      <c r="TRG224" s="68"/>
      <c r="TRH224" s="20"/>
      <c r="TRI224" s="57"/>
      <c r="TRJ224" s="21"/>
      <c r="TRK224" s="22"/>
      <c r="TRL224" s="3"/>
      <c r="TRM224" s="5"/>
      <c r="TRN224" s="5"/>
      <c r="TRO224" s="8"/>
      <c r="TRP224" s="10"/>
      <c r="TRQ224" s="68"/>
      <c r="TRR224" s="20"/>
      <c r="TRS224" s="57"/>
      <c r="TRT224" s="21"/>
      <c r="TRU224" s="22"/>
      <c r="TRV224" s="3"/>
      <c r="TRW224" s="5"/>
      <c r="TRX224" s="5"/>
      <c r="TRY224" s="8"/>
      <c r="TRZ224" s="10"/>
      <c r="TSA224" s="68"/>
      <c r="TSB224" s="20"/>
      <c r="TSC224" s="57"/>
      <c r="TSD224" s="21"/>
      <c r="TSE224" s="22"/>
      <c r="TSF224" s="3"/>
      <c r="TSG224" s="5"/>
      <c r="TSH224" s="5"/>
      <c r="TSI224" s="8"/>
      <c r="TSJ224" s="10"/>
      <c r="TSK224" s="68"/>
      <c r="TSL224" s="20"/>
      <c r="TSM224" s="57"/>
      <c r="TSN224" s="21"/>
      <c r="TSO224" s="22"/>
      <c r="TSP224" s="3"/>
      <c r="TSQ224" s="5"/>
      <c r="TSR224" s="5"/>
      <c r="TSS224" s="8"/>
      <c r="TST224" s="10"/>
      <c r="TSU224" s="68"/>
      <c r="TSV224" s="20"/>
      <c r="TSW224" s="57"/>
      <c r="TSX224" s="21"/>
      <c r="TSY224" s="22"/>
      <c r="TSZ224" s="3"/>
      <c r="TTA224" s="5"/>
      <c r="TTB224" s="5"/>
      <c r="TTC224" s="8"/>
      <c r="TTD224" s="10"/>
      <c r="TTE224" s="68"/>
      <c r="TTF224" s="20"/>
      <c r="TTG224" s="57"/>
      <c r="TTH224" s="21"/>
      <c r="TTI224" s="22"/>
      <c r="TTJ224" s="3"/>
      <c r="TTK224" s="5"/>
      <c r="TTL224" s="5"/>
      <c r="TTM224" s="8"/>
      <c r="TTN224" s="10"/>
      <c r="TTO224" s="68"/>
      <c r="TTP224" s="20"/>
      <c r="TTQ224" s="57"/>
      <c r="TTR224" s="21"/>
      <c r="TTS224" s="22"/>
      <c r="TTT224" s="3"/>
      <c r="TTU224" s="5"/>
      <c r="TTV224" s="5"/>
      <c r="TTW224" s="8"/>
      <c r="TTX224" s="10"/>
      <c r="TTY224" s="68"/>
      <c r="TTZ224" s="20"/>
      <c r="TUA224" s="57"/>
      <c r="TUB224" s="21"/>
      <c r="TUC224" s="22"/>
      <c r="TUD224" s="3"/>
      <c r="TUE224" s="5"/>
      <c r="TUF224" s="5"/>
      <c r="TUG224" s="8"/>
      <c r="TUH224" s="10"/>
      <c r="TUI224" s="68"/>
      <c r="TUJ224" s="20"/>
      <c r="TUK224" s="57"/>
      <c r="TUL224" s="21"/>
      <c r="TUM224" s="22"/>
      <c r="TUN224" s="3"/>
      <c r="TUO224" s="5"/>
      <c r="TUP224" s="5"/>
      <c r="TUQ224" s="8"/>
      <c r="TUR224" s="10"/>
      <c r="TUS224" s="68"/>
      <c r="TUT224" s="20"/>
      <c r="TUU224" s="57"/>
      <c r="TUV224" s="21"/>
      <c r="TUW224" s="22"/>
      <c r="TUX224" s="3"/>
      <c r="TUY224" s="5"/>
      <c r="TUZ224" s="5"/>
      <c r="TVA224" s="8"/>
      <c r="TVB224" s="10"/>
      <c r="TVC224" s="68"/>
      <c r="TVD224" s="20"/>
      <c r="TVE224" s="57"/>
      <c r="TVF224" s="21"/>
      <c r="TVG224" s="22"/>
      <c r="TVH224" s="3"/>
      <c r="TVI224" s="5"/>
      <c r="TVJ224" s="5"/>
      <c r="TVK224" s="8"/>
      <c r="TVL224" s="10"/>
      <c r="TVM224" s="68"/>
      <c r="TVN224" s="20"/>
      <c r="TVO224" s="57"/>
      <c r="TVP224" s="21"/>
      <c r="TVQ224" s="22"/>
      <c r="TVR224" s="3"/>
      <c r="TVS224" s="5"/>
      <c r="TVT224" s="5"/>
      <c r="TVU224" s="8"/>
      <c r="TVV224" s="10"/>
      <c r="TVW224" s="68"/>
      <c r="TVX224" s="20"/>
      <c r="TVY224" s="57"/>
      <c r="TVZ224" s="21"/>
      <c r="TWA224" s="22"/>
      <c r="TWB224" s="3"/>
      <c r="TWC224" s="5"/>
      <c r="TWD224" s="5"/>
      <c r="TWE224" s="8"/>
      <c r="TWF224" s="10"/>
      <c r="TWG224" s="68"/>
      <c r="TWH224" s="20"/>
      <c r="TWI224" s="57"/>
      <c r="TWJ224" s="21"/>
      <c r="TWK224" s="22"/>
      <c r="TWL224" s="3"/>
      <c r="TWM224" s="5"/>
      <c r="TWN224" s="5"/>
      <c r="TWO224" s="8"/>
      <c r="TWP224" s="10"/>
      <c r="TWQ224" s="68"/>
      <c r="TWR224" s="20"/>
      <c r="TWS224" s="57"/>
      <c r="TWT224" s="21"/>
      <c r="TWU224" s="22"/>
      <c r="TWV224" s="3"/>
      <c r="TWW224" s="5"/>
      <c r="TWX224" s="5"/>
      <c r="TWY224" s="8"/>
      <c r="TWZ224" s="10"/>
      <c r="TXA224" s="68"/>
      <c r="TXB224" s="20"/>
      <c r="TXC224" s="57"/>
      <c r="TXD224" s="21"/>
      <c r="TXE224" s="22"/>
      <c r="TXF224" s="3"/>
      <c r="TXG224" s="5"/>
      <c r="TXH224" s="5"/>
      <c r="TXI224" s="8"/>
      <c r="TXJ224" s="10"/>
      <c r="TXK224" s="68"/>
      <c r="TXL224" s="20"/>
      <c r="TXM224" s="57"/>
      <c r="TXN224" s="21"/>
      <c r="TXO224" s="22"/>
      <c r="TXP224" s="3"/>
      <c r="TXQ224" s="5"/>
      <c r="TXR224" s="5"/>
      <c r="TXS224" s="8"/>
      <c r="TXT224" s="10"/>
      <c r="TXU224" s="68"/>
      <c r="TXV224" s="20"/>
      <c r="TXW224" s="57"/>
      <c r="TXX224" s="21"/>
      <c r="TXY224" s="22"/>
      <c r="TXZ224" s="3"/>
      <c r="TYA224" s="5"/>
      <c r="TYB224" s="5"/>
      <c r="TYC224" s="8"/>
      <c r="TYD224" s="10"/>
      <c r="TYE224" s="68"/>
      <c r="TYF224" s="20"/>
      <c r="TYG224" s="57"/>
      <c r="TYH224" s="21"/>
      <c r="TYI224" s="22"/>
      <c r="TYJ224" s="3"/>
      <c r="TYK224" s="5"/>
      <c r="TYL224" s="5"/>
      <c r="TYM224" s="8"/>
      <c r="TYN224" s="10"/>
      <c r="TYO224" s="68"/>
      <c r="TYP224" s="20"/>
      <c r="TYQ224" s="57"/>
      <c r="TYR224" s="21"/>
      <c r="TYS224" s="22"/>
      <c r="TYT224" s="3"/>
      <c r="TYU224" s="5"/>
      <c r="TYV224" s="5"/>
      <c r="TYW224" s="8"/>
      <c r="TYX224" s="10"/>
      <c r="TYY224" s="68"/>
      <c r="TYZ224" s="20"/>
      <c r="TZA224" s="57"/>
      <c r="TZB224" s="21"/>
      <c r="TZC224" s="22"/>
      <c r="TZD224" s="3"/>
      <c r="TZE224" s="5"/>
      <c r="TZF224" s="5"/>
      <c r="TZG224" s="8"/>
      <c r="TZH224" s="10"/>
      <c r="TZI224" s="68"/>
      <c r="TZJ224" s="20"/>
      <c r="TZK224" s="57"/>
      <c r="TZL224" s="21"/>
      <c r="TZM224" s="22"/>
      <c r="TZN224" s="3"/>
      <c r="TZO224" s="5"/>
      <c r="TZP224" s="5"/>
      <c r="TZQ224" s="8"/>
      <c r="TZR224" s="10"/>
      <c r="TZS224" s="68"/>
      <c r="TZT224" s="20"/>
      <c r="TZU224" s="57"/>
      <c r="TZV224" s="21"/>
      <c r="TZW224" s="22"/>
      <c r="TZX224" s="3"/>
      <c r="TZY224" s="5"/>
      <c r="TZZ224" s="5"/>
      <c r="UAA224" s="8"/>
      <c r="UAB224" s="10"/>
      <c r="UAC224" s="68"/>
      <c r="UAD224" s="20"/>
      <c r="UAE224" s="57"/>
      <c r="UAF224" s="21"/>
      <c r="UAG224" s="22"/>
      <c r="UAH224" s="3"/>
      <c r="UAI224" s="5"/>
      <c r="UAJ224" s="5"/>
      <c r="UAK224" s="8"/>
      <c r="UAL224" s="10"/>
      <c r="UAM224" s="68"/>
      <c r="UAN224" s="20"/>
      <c r="UAO224" s="57"/>
      <c r="UAP224" s="21"/>
      <c r="UAQ224" s="22"/>
      <c r="UAR224" s="3"/>
      <c r="UAS224" s="5"/>
      <c r="UAT224" s="5"/>
      <c r="UAU224" s="8"/>
      <c r="UAV224" s="10"/>
      <c r="UAW224" s="68"/>
      <c r="UAX224" s="20"/>
      <c r="UAY224" s="57"/>
      <c r="UAZ224" s="21"/>
      <c r="UBA224" s="22"/>
      <c r="UBB224" s="3"/>
      <c r="UBC224" s="5"/>
      <c r="UBD224" s="5"/>
      <c r="UBE224" s="8"/>
      <c r="UBF224" s="10"/>
      <c r="UBG224" s="68"/>
      <c r="UBH224" s="20"/>
      <c r="UBI224" s="57"/>
      <c r="UBJ224" s="21"/>
      <c r="UBK224" s="22"/>
      <c r="UBL224" s="3"/>
      <c r="UBM224" s="5"/>
      <c r="UBN224" s="5"/>
      <c r="UBO224" s="8"/>
      <c r="UBP224" s="10"/>
      <c r="UBQ224" s="68"/>
      <c r="UBR224" s="20"/>
      <c r="UBS224" s="57"/>
      <c r="UBT224" s="21"/>
      <c r="UBU224" s="22"/>
      <c r="UBV224" s="3"/>
      <c r="UBW224" s="5"/>
      <c r="UBX224" s="5"/>
      <c r="UBY224" s="8"/>
      <c r="UBZ224" s="10"/>
      <c r="UCA224" s="68"/>
      <c r="UCB224" s="20"/>
      <c r="UCC224" s="57"/>
      <c r="UCD224" s="21"/>
      <c r="UCE224" s="22"/>
      <c r="UCF224" s="3"/>
      <c r="UCG224" s="5"/>
      <c r="UCH224" s="5"/>
      <c r="UCI224" s="8"/>
      <c r="UCJ224" s="10"/>
      <c r="UCK224" s="68"/>
      <c r="UCL224" s="20"/>
      <c r="UCM224" s="57"/>
      <c r="UCN224" s="21"/>
      <c r="UCO224" s="22"/>
      <c r="UCP224" s="3"/>
      <c r="UCQ224" s="5"/>
      <c r="UCR224" s="5"/>
      <c r="UCS224" s="8"/>
      <c r="UCT224" s="10"/>
      <c r="UCU224" s="68"/>
      <c r="UCV224" s="20"/>
      <c r="UCW224" s="57"/>
      <c r="UCX224" s="21"/>
      <c r="UCY224" s="22"/>
      <c r="UCZ224" s="3"/>
      <c r="UDA224" s="5"/>
      <c r="UDB224" s="5"/>
      <c r="UDC224" s="8"/>
      <c r="UDD224" s="10"/>
      <c r="UDE224" s="68"/>
      <c r="UDF224" s="20"/>
      <c r="UDG224" s="57"/>
      <c r="UDH224" s="21"/>
      <c r="UDI224" s="22"/>
      <c r="UDJ224" s="3"/>
      <c r="UDK224" s="5"/>
      <c r="UDL224" s="5"/>
      <c r="UDM224" s="8"/>
      <c r="UDN224" s="10"/>
      <c r="UDO224" s="68"/>
      <c r="UDP224" s="20"/>
      <c r="UDQ224" s="57"/>
      <c r="UDR224" s="21"/>
      <c r="UDS224" s="22"/>
      <c r="UDT224" s="3"/>
      <c r="UDU224" s="5"/>
      <c r="UDV224" s="5"/>
      <c r="UDW224" s="8"/>
      <c r="UDX224" s="10"/>
      <c r="UDY224" s="68"/>
      <c r="UDZ224" s="20"/>
      <c r="UEA224" s="57"/>
      <c r="UEB224" s="21"/>
      <c r="UEC224" s="22"/>
      <c r="UED224" s="3"/>
      <c r="UEE224" s="5"/>
      <c r="UEF224" s="5"/>
      <c r="UEG224" s="8"/>
      <c r="UEH224" s="10"/>
      <c r="UEI224" s="68"/>
      <c r="UEJ224" s="20"/>
      <c r="UEK224" s="57"/>
      <c r="UEL224" s="21"/>
      <c r="UEM224" s="22"/>
      <c r="UEN224" s="3"/>
      <c r="UEO224" s="5"/>
      <c r="UEP224" s="5"/>
      <c r="UEQ224" s="8"/>
      <c r="UER224" s="10"/>
      <c r="UES224" s="68"/>
      <c r="UET224" s="20"/>
      <c r="UEU224" s="57"/>
      <c r="UEV224" s="21"/>
      <c r="UEW224" s="22"/>
      <c r="UEX224" s="3"/>
      <c r="UEY224" s="5"/>
      <c r="UEZ224" s="5"/>
      <c r="UFA224" s="8"/>
      <c r="UFB224" s="10"/>
      <c r="UFC224" s="68"/>
      <c r="UFD224" s="20"/>
      <c r="UFE224" s="57"/>
      <c r="UFF224" s="21"/>
      <c r="UFG224" s="22"/>
      <c r="UFH224" s="3"/>
      <c r="UFI224" s="5"/>
      <c r="UFJ224" s="5"/>
      <c r="UFK224" s="8"/>
      <c r="UFL224" s="10"/>
      <c r="UFM224" s="68"/>
      <c r="UFN224" s="20"/>
      <c r="UFO224" s="57"/>
      <c r="UFP224" s="21"/>
      <c r="UFQ224" s="22"/>
      <c r="UFR224" s="3"/>
      <c r="UFS224" s="5"/>
      <c r="UFT224" s="5"/>
      <c r="UFU224" s="8"/>
      <c r="UFV224" s="10"/>
      <c r="UFW224" s="68"/>
      <c r="UFX224" s="20"/>
      <c r="UFY224" s="57"/>
      <c r="UFZ224" s="21"/>
      <c r="UGA224" s="22"/>
      <c r="UGB224" s="3"/>
      <c r="UGC224" s="5"/>
      <c r="UGD224" s="5"/>
      <c r="UGE224" s="8"/>
      <c r="UGF224" s="10"/>
      <c r="UGG224" s="68"/>
      <c r="UGH224" s="20"/>
      <c r="UGI224" s="57"/>
      <c r="UGJ224" s="21"/>
      <c r="UGK224" s="22"/>
      <c r="UGL224" s="3"/>
      <c r="UGM224" s="5"/>
      <c r="UGN224" s="5"/>
      <c r="UGO224" s="8"/>
      <c r="UGP224" s="10"/>
      <c r="UGQ224" s="68"/>
      <c r="UGR224" s="20"/>
      <c r="UGS224" s="57"/>
      <c r="UGT224" s="21"/>
      <c r="UGU224" s="22"/>
      <c r="UGV224" s="3"/>
      <c r="UGW224" s="5"/>
      <c r="UGX224" s="5"/>
      <c r="UGY224" s="8"/>
      <c r="UGZ224" s="10"/>
      <c r="UHA224" s="68"/>
      <c r="UHB224" s="20"/>
      <c r="UHC224" s="57"/>
      <c r="UHD224" s="21"/>
      <c r="UHE224" s="22"/>
      <c r="UHF224" s="3"/>
      <c r="UHG224" s="5"/>
      <c r="UHH224" s="5"/>
      <c r="UHI224" s="8"/>
      <c r="UHJ224" s="10"/>
      <c r="UHK224" s="68"/>
      <c r="UHL224" s="20"/>
      <c r="UHM224" s="57"/>
      <c r="UHN224" s="21"/>
      <c r="UHO224" s="22"/>
      <c r="UHP224" s="3"/>
      <c r="UHQ224" s="5"/>
      <c r="UHR224" s="5"/>
      <c r="UHS224" s="8"/>
      <c r="UHT224" s="10"/>
      <c r="UHU224" s="68"/>
      <c r="UHV224" s="20"/>
      <c r="UHW224" s="57"/>
      <c r="UHX224" s="21"/>
      <c r="UHY224" s="22"/>
      <c r="UHZ224" s="3"/>
      <c r="UIA224" s="5"/>
      <c r="UIB224" s="5"/>
      <c r="UIC224" s="8"/>
      <c r="UID224" s="10"/>
      <c r="UIE224" s="68"/>
      <c r="UIF224" s="20"/>
      <c r="UIG224" s="57"/>
      <c r="UIH224" s="21"/>
      <c r="UII224" s="22"/>
      <c r="UIJ224" s="3"/>
      <c r="UIK224" s="5"/>
      <c r="UIL224" s="5"/>
      <c r="UIM224" s="8"/>
      <c r="UIN224" s="10"/>
      <c r="UIO224" s="68"/>
      <c r="UIP224" s="20"/>
      <c r="UIQ224" s="57"/>
      <c r="UIR224" s="21"/>
      <c r="UIS224" s="22"/>
      <c r="UIT224" s="3"/>
      <c r="UIU224" s="5"/>
      <c r="UIV224" s="5"/>
      <c r="UIW224" s="8"/>
      <c r="UIX224" s="10"/>
      <c r="UIY224" s="68"/>
      <c r="UIZ224" s="20"/>
      <c r="UJA224" s="57"/>
      <c r="UJB224" s="21"/>
      <c r="UJC224" s="22"/>
      <c r="UJD224" s="3"/>
      <c r="UJE224" s="5"/>
      <c r="UJF224" s="5"/>
      <c r="UJG224" s="8"/>
      <c r="UJH224" s="10"/>
      <c r="UJI224" s="68"/>
      <c r="UJJ224" s="20"/>
      <c r="UJK224" s="57"/>
      <c r="UJL224" s="21"/>
      <c r="UJM224" s="22"/>
      <c r="UJN224" s="3"/>
      <c r="UJO224" s="5"/>
      <c r="UJP224" s="5"/>
      <c r="UJQ224" s="8"/>
      <c r="UJR224" s="10"/>
      <c r="UJS224" s="68"/>
      <c r="UJT224" s="20"/>
      <c r="UJU224" s="57"/>
      <c r="UJV224" s="21"/>
      <c r="UJW224" s="22"/>
      <c r="UJX224" s="3"/>
      <c r="UJY224" s="5"/>
      <c r="UJZ224" s="5"/>
      <c r="UKA224" s="8"/>
      <c r="UKB224" s="10"/>
      <c r="UKC224" s="68"/>
      <c r="UKD224" s="20"/>
      <c r="UKE224" s="57"/>
      <c r="UKF224" s="21"/>
      <c r="UKG224" s="22"/>
      <c r="UKH224" s="3"/>
      <c r="UKI224" s="5"/>
      <c r="UKJ224" s="5"/>
      <c r="UKK224" s="8"/>
      <c r="UKL224" s="10"/>
      <c r="UKM224" s="68"/>
      <c r="UKN224" s="20"/>
      <c r="UKO224" s="57"/>
      <c r="UKP224" s="21"/>
      <c r="UKQ224" s="22"/>
      <c r="UKR224" s="3"/>
      <c r="UKS224" s="5"/>
      <c r="UKT224" s="5"/>
      <c r="UKU224" s="8"/>
      <c r="UKV224" s="10"/>
      <c r="UKW224" s="68"/>
      <c r="UKX224" s="20"/>
      <c r="UKY224" s="57"/>
      <c r="UKZ224" s="21"/>
      <c r="ULA224" s="22"/>
      <c r="ULB224" s="3"/>
      <c r="ULC224" s="5"/>
      <c r="ULD224" s="5"/>
      <c r="ULE224" s="8"/>
      <c r="ULF224" s="10"/>
      <c r="ULG224" s="68"/>
      <c r="ULH224" s="20"/>
      <c r="ULI224" s="57"/>
      <c r="ULJ224" s="21"/>
      <c r="ULK224" s="22"/>
      <c r="ULL224" s="3"/>
      <c r="ULM224" s="5"/>
      <c r="ULN224" s="5"/>
      <c r="ULO224" s="8"/>
      <c r="ULP224" s="10"/>
      <c r="ULQ224" s="68"/>
      <c r="ULR224" s="20"/>
      <c r="ULS224" s="57"/>
      <c r="ULT224" s="21"/>
      <c r="ULU224" s="22"/>
      <c r="ULV224" s="3"/>
      <c r="ULW224" s="5"/>
      <c r="ULX224" s="5"/>
      <c r="ULY224" s="8"/>
      <c r="ULZ224" s="10"/>
      <c r="UMA224" s="68"/>
      <c r="UMB224" s="20"/>
      <c r="UMC224" s="57"/>
      <c r="UMD224" s="21"/>
      <c r="UME224" s="22"/>
      <c r="UMF224" s="3"/>
      <c r="UMG224" s="5"/>
      <c r="UMH224" s="5"/>
      <c r="UMI224" s="8"/>
      <c r="UMJ224" s="10"/>
      <c r="UMK224" s="68"/>
      <c r="UML224" s="20"/>
      <c r="UMM224" s="57"/>
      <c r="UMN224" s="21"/>
      <c r="UMO224" s="22"/>
      <c r="UMP224" s="3"/>
      <c r="UMQ224" s="5"/>
      <c r="UMR224" s="5"/>
      <c r="UMS224" s="8"/>
      <c r="UMT224" s="10"/>
      <c r="UMU224" s="68"/>
      <c r="UMV224" s="20"/>
      <c r="UMW224" s="57"/>
      <c r="UMX224" s="21"/>
      <c r="UMY224" s="22"/>
      <c r="UMZ224" s="3"/>
      <c r="UNA224" s="5"/>
      <c r="UNB224" s="5"/>
      <c r="UNC224" s="8"/>
      <c r="UND224" s="10"/>
      <c r="UNE224" s="68"/>
      <c r="UNF224" s="20"/>
      <c r="UNG224" s="57"/>
      <c r="UNH224" s="21"/>
      <c r="UNI224" s="22"/>
      <c r="UNJ224" s="3"/>
      <c r="UNK224" s="5"/>
      <c r="UNL224" s="5"/>
      <c r="UNM224" s="8"/>
      <c r="UNN224" s="10"/>
      <c r="UNO224" s="68"/>
      <c r="UNP224" s="20"/>
      <c r="UNQ224" s="57"/>
      <c r="UNR224" s="21"/>
      <c r="UNS224" s="22"/>
      <c r="UNT224" s="3"/>
      <c r="UNU224" s="5"/>
      <c r="UNV224" s="5"/>
      <c r="UNW224" s="8"/>
      <c r="UNX224" s="10"/>
      <c r="UNY224" s="68"/>
      <c r="UNZ224" s="20"/>
      <c r="UOA224" s="57"/>
      <c r="UOB224" s="21"/>
      <c r="UOC224" s="22"/>
      <c r="UOD224" s="3"/>
      <c r="UOE224" s="5"/>
      <c r="UOF224" s="5"/>
      <c r="UOG224" s="8"/>
      <c r="UOH224" s="10"/>
      <c r="UOI224" s="68"/>
      <c r="UOJ224" s="20"/>
      <c r="UOK224" s="57"/>
      <c r="UOL224" s="21"/>
      <c r="UOM224" s="22"/>
      <c r="UON224" s="3"/>
      <c r="UOO224" s="5"/>
      <c r="UOP224" s="5"/>
      <c r="UOQ224" s="8"/>
      <c r="UOR224" s="10"/>
      <c r="UOS224" s="68"/>
      <c r="UOT224" s="20"/>
      <c r="UOU224" s="57"/>
      <c r="UOV224" s="21"/>
      <c r="UOW224" s="22"/>
      <c r="UOX224" s="3"/>
      <c r="UOY224" s="5"/>
      <c r="UOZ224" s="5"/>
      <c r="UPA224" s="8"/>
      <c r="UPB224" s="10"/>
      <c r="UPC224" s="68"/>
      <c r="UPD224" s="20"/>
      <c r="UPE224" s="57"/>
      <c r="UPF224" s="21"/>
      <c r="UPG224" s="22"/>
      <c r="UPH224" s="3"/>
      <c r="UPI224" s="5"/>
      <c r="UPJ224" s="5"/>
      <c r="UPK224" s="8"/>
      <c r="UPL224" s="10"/>
      <c r="UPM224" s="68"/>
      <c r="UPN224" s="20"/>
      <c r="UPO224" s="57"/>
      <c r="UPP224" s="21"/>
      <c r="UPQ224" s="22"/>
      <c r="UPR224" s="3"/>
      <c r="UPS224" s="5"/>
      <c r="UPT224" s="5"/>
      <c r="UPU224" s="8"/>
      <c r="UPV224" s="10"/>
      <c r="UPW224" s="68"/>
      <c r="UPX224" s="20"/>
      <c r="UPY224" s="57"/>
      <c r="UPZ224" s="21"/>
      <c r="UQA224" s="22"/>
      <c r="UQB224" s="3"/>
      <c r="UQC224" s="5"/>
      <c r="UQD224" s="5"/>
      <c r="UQE224" s="8"/>
      <c r="UQF224" s="10"/>
      <c r="UQG224" s="68"/>
      <c r="UQH224" s="20"/>
      <c r="UQI224" s="57"/>
      <c r="UQJ224" s="21"/>
      <c r="UQK224" s="22"/>
      <c r="UQL224" s="3"/>
      <c r="UQM224" s="5"/>
      <c r="UQN224" s="5"/>
      <c r="UQO224" s="8"/>
      <c r="UQP224" s="10"/>
      <c r="UQQ224" s="68"/>
      <c r="UQR224" s="20"/>
      <c r="UQS224" s="57"/>
      <c r="UQT224" s="21"/>
      <c r="UQU224" s="22"/>
      <c r="UQV224" s="3"/>
      <c r="UQW224" s="5"/>
      <c r="UQX224" s="5"/>
      <c r="UQY224" s="8"/>
      <c r="UQZ224" s="10"/>
      <c r="URA224" s="68"/>
      <c r="URB224" s="20"/>
      <c r="URC224" s="57"/>
      <c r="URD224" s="21"/>
      <c r="URE224" s="22"/>
      <c r="URF224" s="3"/>
      <c r="URG224" s="5"/>
      <c r="URH224" s="5"/>
      <c r="URI224" s="8"/>
      <c r="URJ224" s="10"/>
      <c r="URK224" s="68"/>
      <c r="URL224" s="20"/>
      <c r="URM224" s="57"/>
      <c r="URN224" s="21"/>
      <c r="URO224" s="22"/>
      <c r="URP224" s="3"/>
      <c r="URQ224" s="5"/>
      <c r="URR224" s="5"/>
      <c r="URS224" s="8"/>
      <c r="URT224" s="10"/>
      <c r="URU224" s="68"/>
      <c r="URV224" s="20"/>
      <c r="URW224" s="57"/>
      <c r="URX224" s="21"/>
      <c r="URY224" s="22"/>
      <c r="URZ224" s="3"/>
      <c r="USA224" s="5"/>
      <c r="USB224" s="5"/>
      <c r="USC224" s="8"/>
      <c r="USD224" s="10"/>
      <c r="USE224" s="68"/>
      <c r="USF224" s="20"/>
      <c r="USG224" s="57"/>
      <c r="USH224" s="21"/>
      <c r="USI224" s="22"/>
      <c r="USJ224" s="3"/>
      <c r="USK224" s="5"/>
      <c r="USL224" s="5"/>
      <c r="USM224" s="8"/>
      <c r="USN224" s="10"/>
      <c r="USO224" s="68"/>
      <c r="USP224" s="20"/>
      <c r="USQ224" s="57"/>
      <c r="USR224" s="21"/>
      <c r="USS224" s="22"/>
      <c r="UST224" s="3"/>
      <c r="USU224" s="5"/>
      <c r="USV224" s="5"/>
      <c r="USW224" s="8"/>
      <c r="USX224" s="10"/>
      <c r="USY224" s="68"/>
      <c r="USZ224" s="20"/>
      <c r="UTA224" s="57"/>
      <c r="UTB224" s="21"/>
      <c r="UTC224" s="22"/>
      <c r="UTD224" s="3"/>
      <c r="UTE224" s="5"/>
      <c r="UTF224" s="5"/>
      <c r="UTG224" s="8"/>
      <c r="UTH224" s="10"/>
      <c r="UTI224" s="68"/>
      <c r="UTJ224" s="20"/>
      <c r="UTK224" s="57"/>
      <c r="UTL224" s="21"/>
      <c r="UTM224" s="22"/>
      <c r="UTN224" s="3"/>
      <c r="UTO224" s="5"/>
      <c r="UTP224" s="5"/>
      <c r="UTQ224" s="8"/>
      <c r="UTR224" s="10"/>
      <c r="UTS224" s="68"/>
      <c r="UTT224" s="20"/>
      <c r="UTU224" s="57"/>
      <c r="UTV224" s="21"/>
      <c r="UTW224" s="22"/>
      <c r="UTX224" s="3"/>
      <c r="UTY224" s="5"/>
      <c r="UTZ224" s="5"/>
      <c r="UUA224" s="8"/>
      <c r="UUB224" s="10"/>
      <c r="UUC224" s="68"/>
      <c r="UUD224" s="20"/>
      <c r="UUE224" s="57"/>
      <c r="UUF224" s="21"/>
      <c r="UUG224" s="22"/>
      <c r="UUH224" s="3"/>
      <c r="UUI224" s="5"/>
      <c r="UUJ224" s="5"/>
      <c r="UUK224" s="8"/>
      <c r="UUL224" s="10"/>
      <c r="UUM224" s="68"/>
      <c r="UUN224" s="20"/>
      <c r="UUO224" s="57"/>
      <c r="UUP224" s="21"/>
      <c r="UUQ224" s="22"/>
      <c r="UUR224" s="3"/>
      <c r="UUS224" s="5"/>
      <c r="UUT224" s="5"/>
      <c r="UUU224" s="8"/>
      <c r="UUV224" s="10"/>
      <c r="UUW224" s="68"/>
      <c r="UUX224" s="20"/>
      <c r="UUY224" s="57"/>
      <c r="UUZ224" s="21"/>
      <c r="UVA224" s="22"/>
      <c r="UVB224" s="3"/>
      <c r="UVC224" s="5"/>
      <c r="UVD224" s="5"/>
      <c r="UVE224" s="8"/>
      <c r="UVF224" s="10"/>
      <c r="UVG224" s="68"/>
      <c r="UVH224" s="20"/>
      <c r="UVI224" s="57"/>
      <c r="UVJ224" s="21"/>
      <c r="UVK224" s="22"/>
      <c r="UVL224" s="3"/>
      <c r="UVM224" s="5"/>
      <c r="UVN224" s="5"/>
      <c r="UVO224" s="8"/>
      <c r="UVP224" s="10"/>
      <c r="UVQ224" s="68"/>
      <c r="UVR224" s="20"/>
      <c r="UVS224" s="57"/>
      <c r="UVT224" s="21"/>
      <c r="UVU224" s="22"/>
      <c r="UVV224" s="3"/>
      <c r="UVW224" s="5"/>
      <c r="UVX224" s="5"/>
      <c r="UVY224" s="8"/>
      <c r="UVZ224" s="10"/>
      <c r="UWA224" s="68"/>
      <c r="UWB224" s="20"/>
      <c r="UWC224" s="57"/>
      <c r="UWD224" s="21"/>
      <c r="UWE224" s="22"/>
      <c r="UWF224" s="3"/>
      <c r="UWG224" s="5"/>
      <c r="UWH224" s="5"/>
      <c r="UWI224" s="8"/>
      <c r="UWJ224" s="10"/>
      <c r="UWK224" s="68"/>
      <c r="UWL224" s="20"/>
      <c r="UWM224" s="57"/>
      <c r="UWN224" s="21"/>
      <c r="UWO224" s="22"/>
      <c r="UWP224" s="3"/>
      <c r="UWQ224" s="5"/>
      <c r="UWR224" s="5"/>
      <c r="UWS224" s="8"/>
      <c r="UWT224" s="10"/>
      <c r="UWU224" s="68"/>
      <c r="UWV224" s="20"/>
      <c r="UWW224" s="57"/>
      <c r="UWX224" s="21"/>
      <c r="UWY224" s="22"/>
      <c r="UWZ224" s="3"/>
      <c r="UXA224" s="5"/>
      <c r="UXB224" s="5"/>
      <c r="UXC224" s="8"/>
      <c r="UXD224" s="10"/>
      <c r="UXE224" s="68"/>
      <c r="UXF224" s="20"/>
      <c r="UXG224" s="57"/>
      <c r="UXH224" s="21"/>
      <c r="UXI224" s="22"/>
      <c r="UXJ224" s="3"/>
      <c r="UXK224" s="5"/>
      <c r="UXL224" s="5"/>
      <c r="UXM224" s="8"/>
      <c r="UXN224" s="10"/>
      <c r="UXO224" s="68"/>
      <c r="UXP224" s="20"/>
      <c r="UXQ224" s="57"/>
      <c r="UXR224" s="21"/>
      <c r="UXS224" s="22"/>
      <c r="UXT224" s="3"/>
      <c r="UXU224" s="5"/>
      <c r="UXV224" s="5"/>
      <c r="UXW224" s="8"/>
      <c r="UXX224" s="10"/>
      <c r="UXY224" s="68"/>
      <c r="UXZ224" s="20"/>
      <c r="UYA224" s="57"/>
      <c r="UYB224" s="21"/>
      <c r="UYC224" s="22"/>
      <c r="UYD224" s="3"/>
      <c r="UYE224" s="5"/>
      <c r="UYF224" s="5"/>
      <c r="UYG224" s="8"/>
      <c r="UYH224" s="10"/>
      <c r="UYI224" s="68"/>
      <c r="UYJ224" s="20"/>
      <c r="UYK224" s="57"/>
      <c r="UYL224" s="21"/>
      <c r="UYM224" s="22"/>
      <c r="UYN224" s="3"/>
      <c r="UYO224" s="5"/>
      <c r="UYP224" s="5"/>
      <c r="UYQ224" s="8"/>
      <c r="UYR224" s="10"/>
      <c r="UYS224" s="68"/>
      <c r="UYT224" s="20"/>
      <c r="UYU224" s="57"/>
      <c r="UYV224" s="21"/>
      <c r="UYW224" s="22"/>
      <c r="UYX224" s="3"/>
      <c r="UYY224" s="5"/>
      <c r="UYZ224" s="5"/>
      <c r="UZA224" s="8"/>
      <c r="UZB224" s="10"/>
      <c r="UZC224" s="68"/>
      <c r="UZD224" s="20"/>
      <c r="UZE224" s="57"/>
      <c r="UZF224" s="21"/>
      <c r="UZG224" s="22"/>
      <c r="UZH224" s="3"/>
      <c r="UZI224" s="5"/>
      <c r="UZJ224" s="5"/>
      <c r="UZK224" s="8"/>
      <c r="UZL224" s="10"/>
      <c r="UZM224" s="68"/>
      <c r="UZN224" s="20"/>
      <c r="UZO224" s="57"/>
      <c r="UZP224" s="21"/>
      <c r="UZQ224" s="22"/>
      <c r="UZR224" s="3"/>
      <c r="UZS224" s="5"/>
      <c r="UZT224" s="5"/>
      <c r="UZU224" s="8"/>
      <c r="UZV224" s="10"/>
      <c r="UZW224" s="68"/>
      <c r="UZX224" s="20"/>
      <c r="UZY224" s="57"/>
      <c r="UZZ224" s="21"/>
      <c r="VAA224" s="22"/>
      <c r="VAB224" s="3"/>
      <c r="VAC224" s="5"/>
      <c r="VAD224" s="5"/>
      <c r="VAE224" s="8"/>
      <c r="VAF224" s="10"/>
      <c r="VAG224" s="68"/>
      <c r="VAH224" s="20"/>
      <c r="VAI224" s="57"/>
      <c r="VAJ224" s="21"/>
      <c r="VAK224" s="22"/>
      <c r="VAL224" s="3"/>
      <c r="VAM224" s="5"/>
      <c r="VAN224" s="5"/>
      <c r="VAO224" s="8"/>
      <c r="VAP224" s="10"/>
      <c r="VAQ224" s="68"/>
      <c r="VAR224" s="20"/>
      <c r="VAS224" s="57"/>
      <c r="VAT224" s="21"/>
      <c r="VAU224" s="22"/>
      <c r="VAV224" s="3"/>
      <c r="VAW224" s="5"/>
      <c r="VAX224" s="5"/>
      <c r="VAY224" s="8"/>
      <c r="VAZ224" s="10"/>
      <c r="VBA224" s="68"/>
      <c r="VBB224" s="20"/>
      <c r="VBC224" s="57"/>
      <c r="VBD224" s="21"/>
      <c r="VBE224" s="22"/>
      <c r="VBF224" s="3"/>
      <c r="VBG224" s="5"/>
      <c r="VBH224" s="5"/>
      <c r="VBI224" s="8"/>
      <c r="VBJ224" s="10"/>
      <c r="VBK224" s="68"/>
      <c r="VBL224" s="20"/>
      <c r="VBM224" s="57"/>
      <c r="VBN224" s="21"/>
      <c r="VBO224" s="22"/>
      <c r="VBP224" s="3"/>
      <c r="VBQ224" s="5"/>
      <c r="VBR224" s="5"/>
      <c r="VBS224" s="8"/>
      <c r="VBT224" s="10"/>
      <c r="VBU224" s="68"/>
      <c r="VBV224" s="20"/>
      <c r="VBW224" s="57"/>
      <c r="VBX224" s="21"/>
      <c r="VBY224" s="22"/>
      <c r="VBZ224" s="3"/>
      <c r="VCA224" s="5"/>
      <c r="VCB224" s="5"/>
      <c r="VCC224" s="8"/>
      <c r="VCD224" s="10"/>
      <c r="VCE224" s="68"/>
      <c r="VCF224" s="20"/>
      <c r="VCG224" s="57"/>
      <c r="VCH224" s="21"/>
      <c r="VCI224" s="22"/>
      <c r="VCJ224" s="3"/>
      <c r="VCK224" s="5"/>
      <c r="VCL224" s="5"/>
      <c r="VCM224" s="8"/>
      <c r="VCN224" s="10"/>
      <c r="VCO224" s="68"/>
      <c r="VCP224" s="20"/>
      <c r="VCQ224" s="57"/>
      <c r="VCR224" s="21"/>
      <c r="VCS224" s="22"/>
      <c r="VCT224" s="3"/>
      <c r="VCU224" s="5"/>
      <c r="VCV224" s="5"/>
      <c r="VCW224" s="8"/>
      <c r="VCX224" s="10"/>
      <c r="VCY224" s="68"/>
      <c r="VCZ224" s="20"/>
      <c r="VDA224" s="57"/>
      <c r="VDB224" s="21"/>
      <c r="VDC224" s="22"/>
      <c r="VDD224" s="3"/>
      <c r="VDE224" s="5"/>
      <c r="VDF224" s="5"/>
      <c r="VDG224" s="8"/>
      <c r="VDH224" s="10"/>
      <c r="VDI224" s="68"/>
      <c r="VDJ224" s="20"/>
      <c r="VDK224" s="57"/>
      <c r="VDL224" s="21"/>
      <c r="VDM224" s="22"/>
      <c r="VDN224" s="3"/>
      <c r="VDO224" s="5"/>
      <c r="VDP224" s="5"/>
      <c r="VDQ224" s="8"/>
      <c r="VDR224" s="10"/>
      <c r="VDS224" s="68"/>
      <c r="VDT224" s="20"/>
      <c r="VDU224" s="57"/>
      <c r="VDV224" s="21"/>
      <c r="VDW224" s="22"/>
      <c r="VDX224" s="3"/>
      <c r="VDY224" s="5"/>
      <c r="VDZ224" s="5"/>
      <c r="VEA224" s="8"/>
      <c r="VEB224" s="10"/>
      <c r="VEC224" s="68"/>
      <c r="VED224" s="20"/>
      <c r="VEE224" s="57"/>
      <c r="VEF224" s="21"/>
      <c r="VEG224" s="22"/>
      <c r="VEH224" s="3"/>
      <c r="VEI224" s="5"/>
      <c r="VEJ224" s="5"/>
      <c r="VEK224" s="8"/>
      <c r="VEL224" s="10"/>
      <c r="VEM224" s="68"/>
      <c r="VEN224" s="20"/>
      <c r="VEO224" s="57"/>
      <c r="VEP224" s="21"/>
      <c r="VEQ224" s="22"/>
      <c r="VER224" s="3"/>
      <c r="VES224" s="5"/>
      <c r="VET224" s="5"/>
      <c r="VEU224" s="8"/>
      <c r="VEV224" s="10"/>
      <c r="VEW224" s="68"/>
      <c r="VEX224" s="20"/>
      <c r="VEY224" s="57"/>
      <c r="VEZ224" s="21"/>
      <c r="VFA224" s="22"/>
      <c r="VFB224" s="3"/>
      <c r="VFC224" s="5"/>
      <c r="VFD224" s="5"/>
      <c r="VFE224" s="8"/>
      <c r="VFF224" s="10"/>
      <c r="VFG224" s="68"/>
      <c r="VFH224" s="20"/>
      <c r="VFI224" s="57"/>
      <c r="VFJ224" s="21"/>
      <c r="VFK224" s="22"/>
      <c r="VFL224" s="3"/>
      <c r="VFM224" s="5"/>
      <c r="VFN224" s="5"/>
      <c r="VFO224" s="8"/>
      <c r="VFP224" s="10"/>
      <c r="VFQ224" s="68"/>
      <c r="VFR224" s="20"/>
      <c r="VFS224" s="57"/>
      <c r="VFT224" s="21"/>
      <c r="VFU224" s="22"/>
      <c r="VFV224" s="3"/>
      <c r="VFW224" s="5"/>
      <c r="VFX224" s="5"/>
      <c r="VFY224" s="8"/>
      <c r="VFZ224" s="10"/>
      <c r="VGA224" s="68"/>
      <c r="VGB224" s="20"/>
      <c r="VGC224" s="57"/>
      <c r="VGD224" s="21"/>
      <c r="VGE224" s="22"/>
      <c r="VGF224" s="3"/>
      <c r="VGG224" s="5"/>
      <c r="VGH224" s="5"/>
      <c r="VGI224" s="8"/>
      <c r="VGJ224" s="10"/>
      <c r="VGK224" s="68"/>
      <c r="VGL224" s="20"/>
      <c r="VGM224" s="57"/>
      <c r="VGN224" s="21"/>
      <c r="VGO224" s="22"/>
      <c r="VGP224" s="3"/>
      <c r="VGQ224" s="5"/>
      <c r="VGR224" s="5"/>
      <c r="VGS224" s="8"/>
      <c r="VGT224" s="10"/>
      <c r="VGU224" s="68"/>
      <c r="VGV224" s="20"/>
      <c r="VGW224" s="57"/>
      <c r="VGX224" s="21"/>
      <c r="VGY224" s="22"/>
      <c r="VGZ224" s="3"/>
      <c r="VHA224" s="5"/>
      <c r="VHB224" s="5"/>
      <c r="VHC224" s="8"/>
      <c r="VHD224" s="10"/>
      <c r="VHE224" s="68"/>
      <c r="VHF224" s="20"/>
      <c r="VHG224" s="57"/>
      <c r="VHH224" s="21"/>
      <c r="VHI224" s="22"/>
      <c r="VHJ224" s="3"/>
      <c r="VHK224" s="5"/>
      <c r="VHL224" s="5"/>
      <c r="VHM224" s="8"/>
      <c r="VHN224" s="10"/>
      <c r="VHO224" s="68"/>
      <c r="VHP224" s="20"/>
      <c r="VHQ224" s="57"/>
      <c r="VHR224" s="21"/>
      <c r="VHS224" s="22"/>
      <c r="VHT224" s="3"/>
      <c r="VHU224" s="5"/>
      <c r="VHV224" s="5"/>
      <c r="VHW224" s="8"/>
      <c r="VHX224" s="10"/>
      <c r="VHY224" s="68"/>
      <c r="VHZ224" s="20"/>
      <c r="VIA224" s="57"/>
      <c r="VIB224" s="21"/>
      <c r="VIC224" s="22"/>
      <c r="VID224" s="3"/>
      <c r="VIE224" s="5"/>
      <c r="VIF224" s="5"/>
      <c r="VIG224" s="8"/>
      <c r="VIH224" s="10"/>
      <c r="VII224" s="68"/>
      <c r="VIJ224" s="20"/>
      <c r="VIK224" s="57"/>
      <c r="VIL224" s="21"/>
      <c r="VIM224" s="22"/>
      <c r="VIN224" s="3"/>
      <c r="VIO224" s="5"/>
      <c r="VIP224" s="5"/>
      <c r="VIQ224" s="8"/>
      <c r="VIR224" s="10"/>
      <c r="VIS224" s="68"/>
      <c r="VIT224" s="20"/>
      <c r="VIU224" s="57"/>
      <c r="VIV224" s="21"/>
      <c r="VIW224" s="22"/>
      <c r="VIX224" s="3"/>
      <c r="VIY224" s="5"/>
      <c r="VIZ224" s="5"/>
      <c r="VJA224" s="8"/>
      <c r="VJB224" s="10"/>
      <c r="VJC224" s="68"/>
      <c r="VJD224" s="20"/>
      <c r="VJE224" s="57"/>
      <c r="VJF224" s="21"/>
      <c r="VJG224" s="22"/>
      <c r="VJH224" s="3"/>
      <c r="VJI224" s="5"/>
      <c r="VJJ224" s="5"/>
      <c r="VJK224" s="8"/>
      <c r="VJL224" s="10"/>
      <c r="VJM224" s="68"/>
      <c r="VJN224" s="20"/>
      <c r="VJO224" s="57"/>
      <c r="VJP224" s="21"/>
      <c r="VJQ224" s="22"/>
      <c r="VJR224" s="3"/>
      <c r="VJS224" s="5"/>
      <c r="VJT224" s="5"/>
      <c r="VJU224" s="8"/>
      <c r="VJV224" s="10"/>
      <c r="VJW224" s="68"/>
      <c r="VJX224" s="20"/>
      <c r="VJY224" s="57"/>
      <c r="VJZ224" s="21"/>
      <c r="VKA224" s="22"/>
      <c r="VKB224" s="3"/>
      <c r="VKC224" s="5"/>
      <c r="VKD224" s="5"/>
      <c r="VKE224" s="8"/>
      <c r="VKF224" s="10"/>
      <c r="VKG224" s="68"/>
      <c r="VKH224" s="20"/>
      <c r="VKI224" s="57"/>
      <c r="VKJ224" s="21"/>
      <c r="VKK224" s="22"/>
      <c r="VKL224" s="3"/>
      <c r="VKM224" s="5"/>
      <c r="VKN224" s="5"/>
      <c r="VKO224" s="8"/>
      <c r="VKP224" s="10"/>
      <c r="VKQ224" s="68"/>
      <c r="VKR224" s="20"/>
      <c r="VKS224" s="57"/>
      <c r="VKT224" s="21"/>
      <c r="VKU224" s="22"/>
      <c r="VKV224" s="3"/>
      <c r="VKW224" s="5"/>
      <c r="VKX224" s="5"/>
      <c r="VKY224" s="8"/>
      <c r="VKZ224" s="10"/>
      <c r="VLA224" s="68"/>
      <c r="VLB224" s="20"/>
      <c r="VLC224" s="57"/>
      <c r="VLD224" s="21"/>
      <c r="VLE224" s="22"/>
      <c r="VLF224" s="3"/>
      <c r="VLG224" s="5"/>
      <c r="VLH224" s="5"/>
      <c r="VLI224" s="8"/>
      <c r="VLJ224" s="10"/>
      <c r="VLK224" s="68"/>
      <c r="VLL224" s="20"/>
      <c r="VLM224" s="57"/>
      <c r="VLN224" s="21"/>
      <c r="VLO224" s="22"/>
      <c r="VLP224" s="3"/>
      <c r="VLQ224" s="5"/>
      <c r="VLR224" s="5"/>
      <c r="VLS224" s="8"/>
      <c r="VLT224" s="10"/>
      <c r="VLU224" s="68"/>
      <c r="VLV224" s="20"/>
      <c r="VLW224" s="57"/>
      <c r="VLX224" s="21"/>
      <c r="VLY224" s="22"/>
      <c r="VLZ224" s="3"/>
      <c r="VMA224" s="5"/>
      <c r="VMB224" s="5"/>
      <c r="VMC224" s="8"/>
      <c r="VMD224" s="10"/>
      <c r="VME224" s="68"/>
      <c r="VMF224" s="20"/>
      <c r="VMG224" s="57"/>
      <c r="VMH224" s="21"/>
      <c r="VMI224" s="22"/>
      <c r="VMJ224" s="3"/>
      <c r="VMK224" s="5"/>
      <c r="VML224" s="5"/>
      <c r="VMM224" s="8"/>
      <c r="VMN224" s="10"/>
      <c r="VMO224" s="68"/>
      <c r="VMP224" s="20"/>
      <c r="VMQ224" s="57"/>
      <c r="VMR224" s="21"/>
      <c r="VMS224" s="22"/>
      <c r="VMT224" s="3"/>
      <c r="VMU224" s="5"/>
      <c r="VMV224" s="5"/>
      <c r="VMW224" s="8"/>
      <c r="VMX224" s="10"/>
      <c r="VMY224" s="68"/>
      <c r="VMZ224" s="20"/>
      <c r="VNA224" s="57"/>
      <c r="VNB224" s="21"/>
      <c r="VNC224" s="22"/>
      <c r="VND224" s="3"/>
      <c r="VNE224" s="5"/>
      <c r="VNF224" s="5"/>
      <c r="VNG224" s="8"/>
      <c r="VNH224" s="10"/>
      <c r="VNI224" s="68"/>
      <c r="VNJ224" s="20"/>
      <c r="VNK224" s="57"/>
      <c r="VNL224" s="21"/>
      <c r="VNM224" s="22"/>
      <c r="VNN224" s="3"/>
      <c r="VNO224" s="5"/>
      <c r="VNP224" s="5"/>
      <c r="VNQ224" s="8"/>
      <c r="VNR224" s="10"/>
      <c r="VNS224" s="68"/>
      <c r="VNT224" s="20"/>
      <c r="VNU224" s="57"/>
      <c r="VNV224" s="21"/>
      <c r="VNW224" s="22"/>
      <c r="VNX224" s="3"/>
      <c r="VNY224" s="5"/>
      <c r="VNZ224" s="5"/>
      <c r="VOA224" s="8"/>
      <c r="VOB224" s="10"/>
      <c r="VOC224" s="68"/>
      <c r="VOD224" s="20"/>
      <c r="VOE224" s="57"/>
      <c r="VOF224" s="21"/>
      <c r="VOG224" s="22"/>
      <c r="VOH224" s="3"/>
      <c r="VOI224" s="5"/>
      <c r="VOJ224" s="5"/>
      <c r="VOK224" s="8"/>
      <c r="VOL224" s="10"/>
      <c r="VOM224" s="68"/>
      <c r="VON224" s="20"/>
      <c r="VOO224" s="57"/>
      <c r="VOP224" s="21"/>
      <c r="VOQ224" s="22"/>
      <c r="VOR224" s="3"/>
      <c r="VOS224" s="5"/>
      <c r="VOT224" s="5"/>
      <c r="VOU224" s="8"/>
      <c r="VOV224" s="10"/>
      <c r="VOW224" s="68"/>
      <c r="VOX224" s="20"/>
      <c r="VOY224" s="57"/>
      <c r="VOZ224" s="21"/>
      <c r="VPA224" s="22"/>
      <c r="VPB224" s="3"/>
      <c r="VPC224" s="5"/>
      <c r="VPD224" s="5"/>
      <c r="VPE224" s="8"/>
      <c r="VPF224" s="10"/>
      <c r="VPG224" s="68"/>
      <c r="VPH224" s="20"/>
      <c r="VPI224" s="57"/>
      <c r="VPJ224" s="21"/>
      <c r="VPK224" s="22"/>
      <c r="VPL224" s="3"/>
      <c r="VPM224" s="5"/>
      <c r="VPN224" s="5"/>
      <c r="VPO224" s="8"/>
      <c r="VPP224" s="10"/>
      <c r="VPQ224" s="68"/>
      <c r="VPR224" s="20"/>
      <c r="VPS224" s="57"/>
      <c r="VPT224" s="21"/>
      <c r="VPU224" s="22"/>
      <c r="VPV224" s="3"/>
      <c r="VPW224" s="5"/>
      <c r="VPX224" s="5"/>
      <c r="VPY224" s="8"/>
      <c r="VPZ224" s="10"/>
      <c r="VQA224" s="68"/>
      <c r="VQB224" s="20"/>
      <c r="VQC224" s="57"/>
      <c r="VQD224" s="21"/>
      <c r="VQE224" s="22"/>
      <c r="VQF224" s="3"/>
      <c r="VQG224" s="5"/>
      <c r="VQH224" s="5"/>
      <c r="VQI224" s="8"/>
      <c r="VQJ224" s="10"/>
      <c r="VQK224" s="68"/>
      <c r="VQL224" s="20"/>
      <c r="VQM224" s="57"/>
      <c r="VQN224" s="21"/>
      <c r="VQO224" s="22"/>
      <c r="VQP224" s="3"/>
      <c r="VQQ224" s="5"/>
      <c r="VQR224" s="5"/>
      <c r="VQS224" s="8"/>
      <c r="VQT224" s="10"/>
      <c r="VQU224" s="68"/>
      <c r="VQV224" s="20"/>
      <c r="VQW224" s="57"/>
      <c r="VQX224" s="21"/>
      <c r="VQY224" s="22"/>
      <c r="VQZ224" s="3"/>
      <c r="VRA224" s="5"/>
      <c r="VRB224" s="5"/>
      <c r="VRC224" s="8"/>
      <c r="VRD224" s="10"/>
      <c r="VRE224" s="68"/>
      <c r="VRF224" s="20"/>
      <c r="VRG224" s="57"/>
      <c r="VRH224" s="21"/>
      <c r="VRI224" s="22"/>
      <c r="VRJ224" s="3"/>
      <c r="VRK224" s="5"/>
      <c r="VRL224" s="5"/>
      <c r="VRM224" s="8"/>
      <c r="VRN224" s="10"/>
      <c r="VRO224" s="68"/>
      <c r="VRP224" s="20"/>
      <c r="VRQ224" s="57"/>
      <c r="VRR224" s="21"/>
      <c r="VRS224" s="22"/>
      <c r="VRT224" s="3"/>
      <c r="VRU224" s="5"/>
      <c r="VRV224" s="5"/>
      <c r="VRW224" s="8"/>
      <c r="VRX224" s="10"/>
      <c r="VRY224" s="68"/>
      <c r="VRZ224" s="20"/>
      <c r="VSA224" s="57"/>
      <c r="VSB224" s="21"/>
      <c r="VSC224" s="22"/>
      <c r="VSD224" s="3"/>
      <c r="VSE224" s="5"/>
      <c r="VSF224" s="5"/>
      <c r="VSG224" s="8"/>
      <c r="VSH224" s="10"/>
      <c r="VSI224" s="68"/>
      <c r="VSJ224" s="20"/>
      <c r="VSK224" s="57"/>
      <c r="VSL224" s="21"/>
      <c r="VSM224" s="22"/>
      <c r="VSN224" s="3"/>
      <c r="VSO224" s="5"/>
      <c r="VSP224" s="5"/>
      <c r="VSQ224" s="8"/>
      <c r="VSR224" s="10"/>
      <c r="VSS224" s="68"/>
      <c r="VST224" s="20"/>
      <c r="VSU224" s="57"/>
      <c r="VSV224" s="21"/>
      <c r="VSW224" s="22"/>
      <c r="VSX224" s="3"/>
      <c r="VSY224" s="5"/>
      <c r="VSZ224" s="5"/>
      <c r="VTA224" s="8"/>
      <c r="VTB224" s="10"/>
      <c r="VTC224" s="68"/>
      <c r="VTD224" s="20"/>
      <c r="VTE224" s="57"/>
      <c r="VTF224" s="21"/>
      <c r="VTG224" s="22"/>
      <c r="VTH224" s="3"/>
      <c r="VTI224" s="5"/>
      <c r="VTJ224" s="5"/>
      <c r="VTK224" s="8"/>
      <c r="VTL224" s="10"/>
      <c r="VTM224" s="68"/>
      <c r="VTN224" s="20"/>
      <c r="VTO224" s="57"/>
      <c r="VTP224" s="21"/>
      <c r="VTQ224" s="22"/>
      <c r="VTR224" s="3"/>
      <c r="VTS224" s="5"/>
      <c r="VTT224" s="5"/>
      <c r="VTU224" s="8"/>
      <c r="VTV224" s="10"/>
      <c r="VTW224" s="68"/>
      <c r="VTX224" s="20"/>
      <c r="VTY224" s="57"/>
      <c r="VTZ224" s="21"/>
      <c r="VUA224" s="22"/>
      <c r="VUB224" s="3"/>
      <c r="VUC224" s="5"/>
      <c r="VUD224" s="5"/>
      <c r="VUE224" s="8"/>
      <c r="VUF224" s="10"/>
      <c r="VUG224" s="68"/>
      <c r="VUH224" s="20"/>
      <c r="VUI224" s="57"/>
      <c r="VUJ224" s="21"/>
      <c r="VUK224" s="22"/>
      <c r="VUL224" s="3"/>
      <c r="VUM224" s="5"/>
      <c r="VUN224" s="5"/>
      <c r="VUO224" s="8"/>
      <c r="VUP224" s="10"/>
      <c r="VUQ224" s="68"/>
      <c r="VUR224" s="20"/>
      <c r="VUS224" s="57"/>
      <c r="VUT224" s="21"/>
      <c r="VUU224" s="22"/>
      <c r="VUV224" s="3"/>
      <c r="VUW224" s="5"/>
      <c r="VUX224" s="5"/>
      <c r="VUY224" s="8"/>
      <c r="VUZ224" s="10"/>
      <c r="VVA224" s="68"/>
      <c r="VVB224" s="20"/>
      <c r="VVC224" s="57"/>
      <c r="VVD224" s="21"/>
      <c r="VVE224" s="22"/>
      <c r="VVF224" s="3"/>
      <c r="VVG224" s="5"/>
      <c r="VVH224" s="5"/>
      <c r="VVI224" s="8"/>
      <c r="VVJ224" s="10"/>
      <c r="VVK224" s="68"/>
      <c r="VVL224" s="20"/>
      <c r="VVM224" s="57"/>
      <c r="VVN224" s="21"/>
      <c r="VVO224" s="22"/>
      <c r="VVP224" s="3"/>
      <c r="VVQ224" s="5"/>
      <c r="VVR224" s="5"/>
      <c r="VVS224" s="8"/>
      <c r="VVT224" s="10"/>
      <c r="VVU224" s="68"/>
      <c r="VVV224" s="20"/>
      <c r="VVW224" s="57"/>
      <c r="VVX224" s="21"/>
      <c r="VVY224" s="22"/>
      <c r="VVZ224" s="3"/>
      <c r="VWA224" s="5"/>
      <c r="VWB224" s="5"/>
      <c r="VWC224" s="8"/>
      <c r="VWD224" s="10"/>
      <c r="VWE224" s="68"/>
      <c r="VWF224" s="20"/>
      <c r="VWG224" s="57"/>
      <c r="VWH224" s="21"/>
      <c r="VWI224" s="22"/>
      <c r="VWJ224" s="3"/>
      <c r="VWK224" s="5"/>
      <c r="VWL224" s="5"/>
      <c r="VWM224" s="8"/>
      <c r="VWN224" s="10"/>
      <c r="VWO224" s="68"/>
      <c r="VWP224" s="20"/>
      <c r="VWQ224" s="57"/>
      <c r="VWR224" s="21"/>
      <c r="VWS224" s="22"/>
      <c r="VWT224" s="3"/>
      <c r="VWU224" s="5"/>
      <c r="VWV224" s="5"/>
      <c r="VWW224" s="8"/>
      <c r="VWX224" s="10"/>
      <c r="VWY224" s="68"/>
      <c r="VWZ224" s="20"/>
      <c r="VXA224" s="57"/>
      <c r="VXB224" s="21"/>
      <c r="VXC224" s="22"/>
      <c r="VXD224" s="3"/>
      <c r="VXE224" s="5"/>
      <c r="VXF224" s="5"/>
      <c r="VXG224" s="8"/>
      <c r="VXH224" s="10"/>
      <c r="VXI224" s="68"/>
      <c r="VXJ224" s="20"/>
      <c r="VXK224" s="57"/>
      <c r="VXL224" s="21"/>
      <c r="VXM224" s="22"/>
      <c r="VXN224" s="3"/>
      <c r="VXO224" s="5"/>
      <c r="VXP224" s="5"/>
      <c r="VXQ224" s="8"/>
      <c r="VXR224" s="10"/>
      <c r="VXS224" s="68"/>
      <c r="VXT224" s="20"/>
      <c r="VXU224" s="57"/>
      <c r="VXV224" s="21"/>
      <c r="VXW224" s="22"/>
      <c r="VXX224" s="3"/>
      <c r="VXY224" s="5"/>
      <c r="VXZ224" s="5"/>
      <c r="VYA224" s="8"/>
      <c r="VYB224" s="10"/>
      <c r="VYC224" s="68"/>
      <c r="VYD224" s="20"/>
      <c r="VYE224" s="57"/>
      <c r="VYF224" s="21"/>
      <c r="VYG224" s="22"/>
      <c r="VYH224" s="3"/>
      <c r="VYI224" s="5"/>
      <c r="VYJ224" s="5"/>
      <c r="VYK224" s="8"/>
      <c r="VYL224" s="10"/>
      <c r="VYM224" s="68"/>
      <c r="VYN224" s="20"/>
      <c r="VYO224" s="57"/>
      <c r="VYP224" s="21"/>
      <c r="VYQ224" s="22"/>
      <c r="VYR224" s="3"/>
      <c r="VYS224" s="5"/>
      <c r="VYT224" s="5"/>
      <c r="VYU224" s="8"/>
      <c r="VYV224" s="10"/>
      <c r="VYW224" s="68"/>
      <c r="VYX224" s="20"/>
      <c r="VYY224" s="57"/>
      <c r="VYZ224" s="21"/>
      <c r="VZA224" s="22"/>
      <c r="VZB224" s="3"/>
      <c r="VZC224" s="5"/>
      <c r="VZD224" s="5"/>
      <c r="VZE224" s="8"/>
      <c r="VZF224" s="10"/>
      <c r="VZG224" s="68"/>
      <c r="VZH224" s="20"/>
      <c r="VZI224" s="57"/>
      <c r="VZJ224" s="21"/>
      <c r="VZK224" s="22"/>
      <c r="VZL224" s="3"/>
      <c r="VZM224" s="5"/>
      <c r="VZN224" s="5"/>
      <c r="VZO224" s="8"/>
      <c r="VZP224" s="10"/>
      <c r="VZQ224" s="68"/>
      <c r="VZR224" s="20"/>
      <c r="VZS224" s="57"/>
      <c r="VZT224" s="21"/>
      <c r="VZU224" s="22"/>
      <c r="VZV224" s="3"/>
      <c r="VZW224" s="5"/>
      <c r="VZX224" s="5"/>
      <c r="VZY224" s="8"/>
      <c r="VZZ224" s="10"/>
      <c r="WAA224" s="68"/>
      <c r="WAB224" s="20"/>
      <c r="WAC224" s="57"/>
      <c r="WAD224" s="21"/>
      <c r="WAE224" s="22"/>
      <c r="WAF224" s="3"/>
      <c r="WAG224" s="5"/>
      <c r="WAH224" s="5"/>
      <c r="WAI224" s="8"/>
      <c r="WAJ224" s="10"/>
      <c r="WAK224" s="68"/>
      <c r="WAL224" s="20"/>
      <c r="WAM224" s="57"/>
      <c r="WAN224" s="21"/>
      <c r="WAO224" s="22"/>
      <c r="WAP224" s="3"/>
      <c r="WAQ224" s="5"/>
      <c r="WAR224" s="5"/>
      <c r="WAS224" s="8"/>
      <c r="WAT224" s="10"/>
      <c r="WAU224" s="68"/>
      <c r="WAV224" s="20"/>
      <c r="WAW224" s="57"/>
      <c r="WAX224" s="21"/>
      <c r="WAY224" s="22"/>
      <c r="WAZ224" s="3"/>
      <c r="WBA224" s="5"/>
      <c r="WBB224" s="5"/>
      <c r="WBC224" s="8"/>
      <c r="WBD224" s="10"/>
      <c r="WBE224" s="68"/>
      <c r="WBF224" s="20"/>
      <c r="WBG224" s="57"/>
      <c r="WBH224" s="21"/>
      <c r="WBI224" s="22"/>
      <c r="WBJ224" s="3"/>
      <c r="WBK224" s="5"/>
      <c r="WBL224" s="5"/>
      <c r="WBM224" s="8"/>
      <c r="WBN224" s="10"/>
      <c r="WBO224" s="68"/>
      <c r="WBP224" s="20"/>
      <c r="WBQ224" s="57"/>
      <c r="WBR224" s="21"/>
      <c r="WBS224" s="22"/>
      <c r="WBT224" s="3"/>
      <c r="WBU224" s="5"/>
      <c r="WBV224" s="5"/>
      <c r="WBW224" s="8"/>
      <c r="WBX224" s="10"/>
      <c r="WBY224" s="68"/>
      <c r="WBZ224" s="20"/>
      <c r="WCA224" s="57"/>
      <c r="WCB224" s="21"/>
      <c r="WCC224" s="22"/>
      <c r="WCD224" s="3"/>
      <c r="WCE224" s="5"/>
      <c r="WCF224" s="5"/>
      <c r="WCG224" s="8"/>
      <c r="WCH224" s="10"/>
      <c r="WCI224" s="68"/>
      <c r="WCJ224" s="20"/>
      <c r="WCK224" s="57"/>
      <c r="WCL224" s="21"/>
      <c r="WCM224" s="22"/>
      <c r="WCN224" s="3"/>
      <c r="WCO224" s="5"/>
      <c r="WCP224" s="5"/>
      <c r="WCQ224" s="8"/>
      <c r="WCR224" s="10"/>
      <c r="WCS224" s="68"/>
      <c r="WCT224" s="20"/>
      <c r="WCU224" s="57"/>
      <c r="WCV224" s="21"/>
      <c r="WCW224" s="22"/>
      <c r="WCX224" s="3"/>
      <c r="WCY224" s="5"/>
      <c r="WCZ224" s="5"/>
      <c r="WDA224" s="8"/>
      <c r="WDB224" s="10"/>
      <c r="WDC224" s="68"/>
      <c r="WDD224" s="20"/>
      <c r="WDE224" s="57"/>
      <c r="WDF224" s="21"/>
      <c r="WDG224" s="22"/>
      <c r="WDH224" s="3"/>
      <c r="WDI224" s="5"/>
      <c r="WDJ224" s="5"/>
      <c r="WDK224" s="8"/>
      <c r="WDL224" s="10"/>
      <c r="WDM224" s="68"/>
      <c r="WDN224" s="20"/>
      <c r="WDO224" s="57"/>
      <c r="WDP224" s="21"/>
      <c r="WDQ224" s="22"/>
      <c r="WDR224" s="3"/>
      <c r="WDS224" s="5"/>
      <c r="WDT224" s="5"/>
      <c r="WDU224" s="8"/>
      <c r="WDV224" s="10"/>
      <c r="WDW224" s="68"/>
      <c r="WDX224" s="20"/>
      <c r="WDY224" s="57"/>
      <c r="WDZ224" s="21"/>
      <c r="WEA224" s="22"/>
      <c r="WEB224" s="3"/>
      <c r="WEC224" s="5"/>
      <c r="WED224" s="5"/>
      <c r="WEE224" s="8"/>
      <c r="WEF224" s="10"/>
      <c r="WEG224" s="68"/>
      <c r="WEH224" s="20"/>
      <c r="WEI224" s="57"/>
      <c r="WEJ224" s="21"/>
      <c r="WEK224" s="22"/>
      <c r="WEL224" s="3"/>
      <c r="WEM224" s="5"/>
      <c r="WEN224" s="5"/>
      <c r="WEO224" s="8"/>
      <c r="WEP224" s="10"/>
      <c r="WEQ224" s="68"/>
      <c r="WER224" s="20"/>
      <c r="WES224" s="57"/>
      <c r="WET224" s="21"/>
      <c r="WEU224" s="22"/>
      <c r="WEV224" s="3"/>
      <c r="WEW224" s="5"/>
      <c r="WEX224" s="5"/>
      <c r="WEY224" s="8"/>
      <c r="WEZ224" s="10"/>
      <c r="WFA224" s="68"/>
      <c r="WFB224" s="20"/>
      <c r="WFC224" s="57"/>
      <c r="WFD224" s="21"/>
      <c r="WFE224" s="22"/>
      <c r="WFF224" s="3"/>
      <c r="WFG224" s="5"/>
      <c r="WFH224" s="5"/>
      <c r="WFI224" s="8"/>
      <c r="WFJ224" s="10"/>
      <c r="WFK224" s="68"/>
      <c r="WFL224" s="20"/>
      <c r="WFM224" s="57"/>
      <c r="WFN224" s="21"/>
      <c r="WFO224" s="22"/>
      <c r="WFP224" s="3"/>
      <c r="WFQ224" s="5"/>
      <c r="WFR224" s="5"/>
      <c r="WFS224" s="8"/>
      <c r="WFT224" s="10"/>
      <c r="WFU224" s="68"/>
      <c r="WFV224" s="20"/>
      <c r="WFW224" s="57"/>
      <c r="WFX224" s="21"/>
      <c r="WFY224" s="22"/>
      <c r="WFZ224" s="3"/>
      <c r="WGA224" s="5"/>
      <c r="WGB224" s="5"/>
      <c r="WGC224" s="8"/>
      <c r="WGD224" s="10"/>
      <c r="WGE224" s="68"/>
      <c r="WGF224" s="20"/>
      <c r="WGG224" s="57"/>
      <c r="WGH224" s="21"/>
      <c r="WGI224" s="22"/>
      <c r="WGJ224" s="3"/>
      <c r="WGK224" s="5"/>
      <c r="WGL224" s="5"/>
      <c r="WGM224" s="8"/>
      <c r="WGN224" s="10"/>
      <c r="WGO224" s="68"/>
      <c r="WGP224" s="20"/>
      <c r="WGQ224" s="57"/>
      <c r="WGR224" s="21"/>
      <c r="WGS224" s="22"/>
      <c r="WGT224" s="3"/>
      <c r="WGU224" s="5"/>
      <c r="WGV224" s="5"/>
      <c r="WGW224" s="8"/>
      <c r="WGX224" s="10"/>
      <c r="WGY224" s="68"/>
      <c r="WGZ224" s="20"/>
      <c r="WHA224" s="57"/>
      <c r="WHB224" s="21"/>
      <c r="WHC224" s="22"/>
      <c r="WHD224" s="3"/>
      <c r="WHE224" s="5"/>
      <c r="WHF224" s="5"/>
      <c r="WHG224" s="8"/>
      <c r="WHH224" s="10"/>
      <c r="WHI224" s="68"/>
      <c r="WHJ224" s="20"/>
      <c r="WHK224" s="57"/>
      <c r="WHL224" s="21"/>
      <c r="WHM224" s="22"/>
      <c r="WHN224" s="3"/>
      <c r="WHO224" s="5"/>
      <c r="WHP224" s="5"/>
      <c r="WHQ224" s="8"/>
      <c r="WHR224" s="10"/>
      <c r="WHS224" s="68"/>
      <c r="WHT224" s="20"/>
      <c r="WHU224" s="57"/>
      <c r="WHV224" s="21"/>
      <c r="WHW224" s="22"/>
      <c r="WHX224" s="3"/>
      <c r="WHY224" s="5"/>
      <c r="WHZ224" s="5"/>
      <c r="WIA224" s="8"/>
      <c r="WIB224" s="10"/>
      <c r="WIC224" s="68"/>
      <c r="WID224" s="20"/>
      <c r="WIE224" s="57"/>
      <c r="WIF224" s="21"/>
      <c r="WIG224" s="22"/>
      <c r="WIH224" s="3"/>
      <c r="WII224" s="5"/>
      <c r="WIJ224" s="5"/>
      <c r="WIK224" s="8"/>
      <c r="WIL224" s="10"/>
      <c r="WIM224" s="68"/>
      <c r="WIN224" s="20"/>
      <c r="WIO224" s="57"/>
      <c r="WIP224" s="21"/>
      <c r="WIQ224" s="22"/>
      <c r="WIR224" s="3"/>
      <c r="WIS224" s="5"/>
      <c r="WIT224" s="5"/>
      <c r="WIU224" s="8"/>
      <c r="WIV224" s="10"/>
      <c r="WIW224" s="68"/>
      <c r="WIX224" s="20"/>
      <c r="WIY224" s="57"/>
      <c r="WIZ224" s="21"/>
      <c r="WJA224" s="22"/>
      <c r="WJB224" s="3"/>
      <c r="WJC224" s="5"/>
      <c r="WJD224" s="5"/>
      <c r="WJE224" s="8"/>
      <c r="WJF224" s="10"/>
      <c r="WJG224" s="68"/>
      <c r="WJH224" s="20"/>
      <c r="WJI224" s="57"/>
      <c r="WJJ224" s="21"/>
      <c r="WJK224" s="22"/>
      <c r="WJL224" s="3"/>
      <c r="WJM224" s="5"/>
      <c r="WJN224" s="5"/>
      <c r="WJO224" s="8"/>
      <c r="WJP224" s="10"/>
      <c r="WJQ224" s="68"/>
      <c r="WJR224" s="20"/>
      <c r="WJS224" s="57"/>
      <c r="WJT224" s="21"/>
      <c r="WJU224" s="22"/>
      <c r="WJV224" s="3"/>
      <c r="WJW224" s="5"/>
      <c r="WJX224" s="5"/>
      <c r="WJY224" s="8"/>
      <c r="WJZ224" s="10"/>
      <c r="WKA224" s="68"/>
      <c r="WKB224" s="20"/>
      <c r="WKC224" s="57"/>
      <c r="WKD224" s="21"/>
      <c r="WKE224" s="22"/>
      <c r="WKF224" s="3"/>
      <c r="WKG224" s="5"/>
      <c r="WKH224" s="5"/>
      <c r="WKI224" s="8"/>
      <c r="WKJ224" s="10"/>
      <c r="WKK224" s="68"/>
      <c r="WKL224" s="20"/>
      <c r="WKM224" s="57"/>
      <c r="WKN224" s="21"/>
      <c r="WKO224" s="22"/>
      <c r="WKP224" s="3"/>
      <c r="WKQ224" s="5"/>
      <c r="WKR224" s="5"/>
      <c r="WKS224" s="8"/>
      <c r="WKT224" s="10"/>
      <c r="WKU224" s="68"/>
      <c r="WKV224" s="20"/>
      <c r="WKW224" s="57"/>
      <c r="WKX224" s="21"/>
      <c r="WKY224" s="22"/>
      <c r="WKZ224" s="3"/>
      <c r="WLA224" s="5"/>
      <c r="WLB224" s="5"/>
      <c r="WLC224" s="8"/>
      <c r="WLD224" s="10"/>
      <c r="WLE224" s="68"/>
      <c r="WLF224" s="20"/>
      <c r="WLG224" s="57"/>
      <c r="WLH224" s="21"/>
      <c r="WLI224" s="22"/>
      <c r="WLJ224" s="3"/>
      <c r="WLK224" s="5"/>
      <c r="WLL224" s="5"/>
      <c r="WLM224" s="8"/>
      <c r="WLN224" s="10"/>
      <c r="WLO224" s="68"/>
      <c r="WLP224" s="20"/>
      <c r="WLQ224" s="57"/>
      <c r="WLR224" s="21"/>
      <c r="WLS224" s="22"/>
      <c r="WLT224" s="3"/>
      <c r="WLU224" s="5"/>
      <c r="WLV224" s="5"/>
      <c r="WLW224" s="8"/>
      <c r="WLX224" s="10"/>
      <c r="WLY224" s="68"/>
      <c r="WLZ224" s="20"/>
      <c r="WMA224" s="57"/>
      <c r="WMB224" s="21"/>
      <c r="WMC224" s="22"/>
      <c r="WMD224" s="3"/>
      <c r="WME224" s="5"/>
      <c r="WMF224" s="5"/>
      <c r="WMG224" s="8"/>
      <c r="WMH224" s="10"/>
      <c r="WMI224" s="68"/>
      <c r="WMJ224" s="20"/>
      <c r="WMK224" s="57"/>
      <c r="WML224" s="21"/>
      <c r="WMM224" s="22"/>
      <c r="WMN224" s="3"/>
      <c r="WMO224" s="5"/>
      <c r="WMP224" s="5"/>
      <c r="WMQ224" s="8"/>
      <c r="WMR224" s="10"/>
      <c r="WMS224" s="68"/>
      <c r="WMT224" s="20"/>
      <c r="WMU224" s="57"/>
      <c r="WMV224" s="21"/>
      <c r="WMW224" s="22"/>
      <c r="WMX224" s="3"/>
      <c r="WMY224" s="5"/>
      <c r="WMZ224" s="5"/>
      <c r="WNA224" s="8"/>
      <c r="WNB224" s="10"/>
      <c r="WNC224" s="68"/>
      <c r="WND224" s="20"/>
      <c r="WNE224" s="57"/>
      <c r="WNF224" s="21"/>
      <c r="WNG224" s="22"/>
      <c r="WNH224" s="3"/>
      <c r="WNI224" s="5"/>
      <c r="WNJ224" s="5"/>
      <c r="WNK224" s="8"/>
      <c r="WNL224" s="10"/>
      <c r="WNM224" s="68"/>
      <c r="WNN224" s="20"/>
      <c r="WNO224" s="57"/>
      <c r="WNP224" s="21"/>
      <c r="WNQ224" s="22"/>
      <c r="WNR224" s="3"/>
      <c r="WNS224" s="5"/>
      <c r="WNT224" s="5"/>
      <c r="WNU224" s="8"/>
      <c r="WNV224" s="10"/>
      <c r="WNW224" s="68"/>
      <c r="WNX224" s="20"/>
      <c r="WNY224" s="57"/>
      <c r="WNZ224" s="21"/>
      <c r="WOA224" s="22"/>
      <c r="WOB224" s="3"/>
      <c r="WOC224" s="5"/>
      <c r="WOD224" s="5"/>
      <c r="WOE224" s="8"/>
      <c r="WOF224" s="10"/>
      <c r="WOG224" s="68"/>
      <c r="WOH224" s="20"/>
      <c r="WOI224" s="57"/>
      <c r="WOJ224" s="21"/>
      <c r="WOK224" s="22"/>
      <c r="WOL224" s="3"/>
      <c r="WOM224" s="5"/>
      <c r="WON224" s="5"/>
      <c r="WOO224" s="8"/>
      <c r="WOP224" s="10"/>
      <c r="WOQ224" s="68"/>
      <c r="WOR224" s="20"/>
      <c r="WOS224" s="57"/>
      <c r="WOT224" s="21"/>
      <c r="WOU224" s="22"/>
      <c r="WOV224" s="3"/>
      <c r="WOW224" s="5"/>
      <c r="WOX224" s="5"/>
      <c r="WOY224" s="8"/>
      <c r="WOZ224" s="10"/>
      <c r="WPA224" s="68"/>
      <c r="WPB224" s="20"/>
      <c r="WPC224" s="57"/>
      <c r="WPD224" s="21"/>
      <c r="WPE224" s="22"/>
      <c r="WPF224" s="3"/>
      <c r="WPG224" s="5"/>
      <c r="WPH224" s="5"/>
      <c r="WPI224" s="8"/>
      <c r="WPJ224" s="10"/>
      <c r="WPK224" s="68"/>
      <c r="WPL224" s="20"/>
      <c r="WPM224" s="57"/>
      <c r="WPN224" s="21"/>
      <c r="WPO224" s="22"/>
      <c r="WPP224" s="3"/>
      <c r="WPQ224" s="5"/>
      <c r="WPR224" s="5"/>
      <c r="WPS224" s="8"/>
      <c r="WPT224" s="10"/>
      <c r="WPU224" s="68"/>
      <c r="WPV224" s="20"/>
      <c r="WPW224" s="57"/>
      <c r="WPX224" s="21"/>
      <c r="WPY224" s="22"/>
      <c r="WPZ224" s="3"/>
      <c r="WQA224" s="5"/>
      <c r="WQB224" s="5"/>
      <c r="WQC224" s="8"/>
      <c r="WQD224" s="10"/>
      <c r="WQE224" s="68"/>
      <c r="WQF224" s="20"/>
      <c r="WQG224" s="57"/>
      <c r="WQH224" s="21"/>
      <c r="WQI224" s="22"/>
      <c r="WQJ224" s="3"/>
      <c r="WQK224" s="5"/>
      <c r="WQL224" s="5"/>
      <c r="WQM224" s="8"/>
      <c r="WQN224" s="10"/>
      <c r="WQO224" s="68"/>
      <c r="WQP224" s="20"/>
      <c r="WQQ224" s="57"/>
      <c r="WQR224" s="21"/>
      <c r="WQS224" s="22"/>
      <c r="WQT224" s="3"/>
      <c r="WQU224" s="5"/>
      <c r="WQV224" s="5"/>
      <c r="WQW224" s="8"/>
      <c r="WQX224" s="10"/>
      <c r="WQY224" s="68"/>
      <c r="WQZ224" s="20"/>
      <c r="WRA224" s="57"/>
      <c r="WRB224" s="21"/>
      <c r="WRC224" s="22"/>
      <c r="WRD224" s="3"/>
      <c r="WRE224" s="5"/>
      <c r="WRF224" s="5"/>
      <c r="WRG224" s="8"/>
      <c r="WRH224" s="10"/>
      <c r="WRI224" s="68"/>
      <c r="WRJ224" s="20"/>
      <c r="WRK224" s="57"/>
      <c r="WRL224" s="21"/>
      <c r="WRM224" s="22"/>
      <c r="WRN224" s="3"/>
      <c r="WRO224" s="5"/>
      <c r="WRP224" s="5"/>
      <c r="WRQ224" s="8"/>
      <c r="WRR224" s="10"/>
      <c r="WRS224" s="68"/>
      <c r="WRT224" s="20"/>
      <c r="WRU224" s="57"/>
      <c r="WRV224" s="21"/>
      <c r="WRW224" s="22"/>
      <c r="WRX224" s="3"/>
      <c r="WRY224" s="5"/>
      <c r="WRZ224" s="5"/>
      <c r="WSA224" s="8"/>
      <c r="WSB224" s="10"/>
      <c r="WSC224" s="68"/>
      <c r="WSD224" s="20"/>
      <c r="WSE224" s="57"/>
      <c r="WSF224" s="21"/>
      <c r="WSG224" s="22"/>
      <c r="WSH224" s="3"/>
      <c r="WSI224" s="5"/>
      <c r="WSJ224" s="5"/>
      <c r="WSK224" s="8"/>
      <c r="WSL224" s="10"/>
      <c r="WSM224" s="68"/>
      <c r="WSN224" s="20"/>
      <c r="WSO224" s="57"/>
      <c r="WSP224" s="21"/>
      <c r="WSQ224" s="22"/>
      <c r="WSR224" s="3"/>
      <c r="WSS224" s="5"/>
      <c r="WST224" s="5"/>
      <c r="WSU224" s="8"/>
      <c r="WSV224" s="10"/>
      <c r="WSW224" s="68"/>
      <c r="WSX224" s="20"/>
      <c r="WSY224" s="57"/>
      <c r="WSZ224" s="21"/>
      <c r="WTA224" s="22"/>
      <c r="WTB224" s="3"/>
      <c r="WTC224" s="5"/>
      <c r="WTD224" s="5"/>
      <c r="WTE224" s="8"/>
      <c r="WTF224" s="10"/>
      <c r="WTG224" s="68"/>
      <c r="WTH224" s="20"/>
      <c r="WTI224" s="57"/>
      <c r="WTJ224" s="21"/>
      <c r="WTK224" s="22"/>
      <c r="WTL224" s="3"/>
      <c r="WTM224" s="5"/>
      <c r="WTN224" s="5"/>
      <c r="WTO224" s="8"/>
      <c r="WTP224" s="10"/>
      <c r="WTQ224" s="68"/>
      <c r="WTR224" s="20"/>
      <c r="WTS224" s="57"/>
      <c r="WTT224" s="21"/>
      <c r="WTU224" s="22"/>
      <c r="WTV224" s="3"/>
      <c r="WTW224" s="5"/>
      <c r="WTX224" s="5"/>
      <c r="WTY224" s="8"/>
      <c r="WTZ224" s="10"/>
      <c r="WUA224" s="68"/>
      <c r="WUB224" s="20"/>
      <c r="WUC224" s="57"/>
      <c r="WUD224" s="21"/>
      <c r="WUE224" s="22"/>
      <c r="WUF224" s="3"/>
      <c r="WUG224" s="5"/>
      <c r="WUH224" s="5"/>
      <c r="WUI224" s="8"/>
      <c r="WUJ224" s="10"/>
      <c r="WUK224" s="68"/>
      <c r="WUL224" s="20"/>
      <c r="WUM224" s="57"/>
      <c r="WUN224" s="21"/>
      <c r="WUO224" s="22"/>
      <c r="WUP224" s="3"/>
      <c r="WUQ224" s="5"/>
      <c r="WUR224" s="5"/>
      <c r="WUS224" s="8"/>
      <c r="WUT224" s="10"/>
      <c r="WUU224" s="68"/>
      <c r="WUV224" s="20"/>
      <c r="WUW224" s="57"/>
      <c r="WUX224" s="21"/>
      <c r="WUY224" s="22"/>
      <c r="WUZ224" s="3"/>
      <c r="WVA224" s="5"/>
      <c r="WVB224" s="5"/>
      <c r="WVC224" s="8"/>
      <c r="WVD224" s="10"/>
      <c r="WVE224" s="68"/>
      <c r="WVF224" s="20"/>
      <c r="WVG224" s="57"/>
      <c r="WVH224" s="21"/>
      <c r="WVI224" s="22"/>
      <c r="WVJ224" s="3"/>
      <c r="WVK224" s="5"/>
      <c r="WVL224" s="5"/>
      <c r="WVM224" s="8"/>
      <c r="WVN224" s="10"/>
      <c r="WVO224" s="68"/>
      <c r="WVP224" s="20"/>
      <c r="WVQ224" s="57"/>
      <c r="WVR224" s="21"/>
      <c r="WVS224" s="22"/>
      <c r="WVT224" s="3"/>
      <c r="WVU224" s="5"/>
      <c r="WVV224" s="5"/>
      <c r="WVW224" s="8"/>
      <c r="WVX224" s="10"/>
      <c r="WVY224" s="68"/>
      <c r="WVZ224" s="20"/>
      <c r="WWA224" s="57"/>
      <c r="WWB224" s="21"/>
      <c r="WWC224" s="22"/>
      <c r="WWD224" s="3"/>
      <c r="WWE224" s="5"/>
      <c r="WWF224" s="5"/>
      <c r="WWG224" s="8"/>
      <c r="WWH224" s="10"/>
      <c r="WWI224" s="68"/>
      <c r="WWJ224" s="20"/>
      <c r="WWK224" s="57"/>
      <c r="WWL224" s="21"/>
      <c r="WWM224" s="22"/>
      <c r="WWN224" s="3"/>
      <c r="WWO224" s="5"/>
      <c r="WWP224" s="5"/>
      <c r="WWQ224" s="8"/>
      <c r="WWR224" s="10"/>
      <c r="WWS224" s="68"/>
      <c r="WWT224" s="20"/>
      <c r="WWU224" s="57"/>
      <c r="WWV224" s="21"/>
      <c r="WWW224" s="22"/>
      <c r="WWX224" s="3"/>
      <c r="WWY224" s="5"/>
      <c r="WWZ224" s="5"/>
      <c r="WXA224" s="8"/>
      <c r="WXB224" s="10"/>
      <c r="WXC224" s="68"/>
      <c r="WXD224" s="20"/>
      <c r="WXE224" s="57"/>
      <c r="WXF224" s="21"/>
      <c r="WXG224" s="22"/>
      <c r="WXH224" s="3"/>
      <c r="WXI224" s="5"/>
      <c r="WXJ224" s="5"/>
      <c r="WXK224" s="8"/>
      <c r="WXL224" s="10"/>
      <c r="WXM224" s="68"/>
      <c r="WXN224" s="20"/>
      <c r="WXO224" s="57"/>
      <c r="WXP224" s="21"/>
      <c r="WXQ224" s="22"/>
      <c r="WXR224" s="3"/>
      <c r="WXS224" s="5"/>
      <c r="WXT224" s="5"/>
      <c r="WXU224" s="8"/>
      <c r="WXV224" s="10"/>
      <c r="WXW224" s="68"/>
      <c r="WXX224" s="20"/>
      <c r="WXY224" s="57"/>
      <c r="WXZ224" s="21"/>
      <c r="WYA224" s="22"/>
      <c r="WYB224" s="3"/>
      <c r="WYC224" s="5"/>
      <c r="WYD224" s="5"/>
      <c r="WYE224" s="8"/>
      <c r="WYF224" s="10"/>
      <c r="WYG224" s="68"/>
      <c r="WYH224" s="20"/>
      <c r="WYI224" s="57"/>
      <c r="WYJ224" s="21"/>
      <c r="WYK224" s="22"/>
      <c r="WYL224" s="3"/>
      <c r="WYM224" s="5"/>
      <c r="WYN224" s="5"/>
      <c r="WYO224" s="8"/>
      <c r="WYP224" s="10"/>
      <c r="WYQ224" s="68"/>
      <c r="WYR224" s="20"/>
      <c r="WYS224" s="57"/>
      <c r="WYT224" s="21"/>
      <c r="WYU224" s="22"/>
      <c r="WYV224" s="3"/>
      <c r="WYW224" s="5"/>
      <c r="WYX224" s="5"/>
      <c r="WYY224" s="8"/>
      <c r="WYZ224" s="10"/>
      <c r="WZA224" s="68"/>
      <c r="WZB224" s="20"/>
      <c r="WZC224" s="57"/>
      <c r="WZD224" s="21"/>
      <c r="WZE224" s="22"/>
      <c r="WZF224" s="3"/>
      <c r="WZG224" s="5"/>
      <c r="WZH224" s="5"/>
      <c r="WZI224" s="8"/>
      <c r="WZJ224" s="10"/>
      <c r="WZK224" s="68"/>
      <c r="WZL224" s="20"/>
      <c r="WZM224" s="57"/>
      <c r="WZN224" s="21"/>
      <c r="WZO224" s="22"/>
      <c r="WZP224" s="3"/>
      <c r="WZQ224" s="5"/>
      <c r="WZR224" s="5"/>
      <c r="WZS224" s="8"/>
      <c r="WZT224" s="10"/>
      <c r="WZU224" s="68"/>
      <c r="WZV224" s="20"/>
      <c r="WZW224" s="57"/>
      <c r="WZX224" s="21"/>
      <c r="WZY224" s="22"/>
      <c r="WZZ224" s="3"/>
      <c r="XAA224" s="5"/>
      <c r="XAB224" s="5"/>
      <c r="XAC224" s="8"/>
      <c r="XAD224" s="10"/>
      <c r="XAE224" s="68"/>
      <c r="XAF224" s="20"/>
      <c r="XAG224" s="57"/>
      <c r="XAH224" s="21"/>
      <c r="XAI224" s="22"/>
      <c r="XAJ224" s="3"/>
      <c r="XAK224" s="5"/>
      <c r="XAL224" s="5"/>
      <c r="XAM224" s="8"/>
      <c r="XAN224" s="10"/>
      <c r="XAO224" s="68"/>
      <c r="XAP224" s="20"/>
      <c r="XAQ224" s="57"/>
      <c r="XAR224" s="21"/>
      <c r="XAS224" s="22"/>
      <c r="XAT224" s="3"/>
      <c r="XAU224" s="5"/>
      <c r="XAV224" s="5"/>
      <c r="XAW224" s="8"/>
      <c r="XAX224" s="10"/>
      <c r="XAY224" s="68"/>
      <c r="XAZ224" s="20"/>
      <c r="XBA224" s="57"/>
      <c r="XBB224" s="21"/>
      <c r="XBC224" s="22"/>
      <c r="XBD224" s="3"/>
      <c r="XBE224" s="5"/>
      <c r="XBF224" s="5"/>
      <c r="XBG224" s="8"/>
      <c r="XBH224" s="10"/>
      <c r="XBI224" s="68"/>
      <c r="XBJ224" s="20"/>
      <c r="XBK224" s="57"/>
      <c r="XBL224" s="21"/>
      <c r="XBM224" s="22"/>
      <c r="XBN224" s="3"/>
      <c r="XBO224" s="5"/>
      <c r="XBP224" s="5"/>
      <c r="XBQ224" s="8"/>
      <c r="XBR224" s="10"/>
      <c r="XBS224" s="68"/>
      <c r="XBT224" s="20"/>
      <c r="XBU224" s="57"/>
      <c r="XBV224" s="21"/>
      <c r="XBW224" s="22"/>
      <c r="XBX224" s="3"/>
      <c r="XBY224" s="5"/>
      <c r="XBZ224" s="5"/>
      <c r="XCA224" s="8"/>
      <c r="XCB224" s="10"/>
      <c r="XCC224" s="68"/>
      <c r="XCD224" s="20"/>
      <c r="XCE224" s="57"/>
      <c r="XCF224" s="21"/>
      <c r="XCG224" s="22"/>
      <c r="XCH224" s="3"/>
      <c r="XCI224" s="5"/>
      <c r="XCJ224" s="5"/>
      <c r="XCK224" s="8"/>
      <c r="XCL224" s="10"/>
      <c r="XCM224" s="68"/>
      <c r="XCN224" s="20"/>
      <c r="XCO224" s="57"/>
      <c r="XCP224" s="21"/>
      <c r="XCQ224" s="22"/>
      <c r="XCR224" s="3"/>
      <c r="XCS224" s="5"/>
      <c r="XCT224" s="5"/>
      <c r="XCU224" s="8"/>
      <c r="XCV224" s="10"/>
      <c r="XCW224" s="68"/>
      <c r="XCX224" s="20"/>
      <c r="XCY224" s="57"/>
      <c r="XCZ224" s="21"/>
      <c r="XDA224" s="22"/>
      <c r="XDB224" s="3"/>
      <c r="XDC224" s="5"/>
      <c r="XDD224" s="5"/>
      <c r="XDE224" s="8"/>
      <c r="XDF224" s="10"/>
      <c r="XDG224" s="68"/>
      <c r="XDH224" s="20"/>
      <c r="XDI224" s="57"/>
      <c r="XDJ224" s="21"/>
      <c r="XDK224" s="22"/>
      <c r="XDL224" s="3"/>
      <c r="XDM224" s="5"/>
      <c r="XDN224" s="5"/>
      <c r="XDO224" s="8"/>
      <c r="XDP224" s="10"/>
      <c r="XDQ224" s="68"/>
      <c r="XDR224" s="20"/>
      <c r="XDS224" s="57"/>
      <c r="XDT224" s="21"/>
      <c r="XDU224" s="22"/>
      <c r="XDV224" s="3"/>
      <c r="XDW224" s="5"/>
      <c r="XDX224" s="5"/>
      <c r="XDY224" s="8"/>
      <c r="XDZ224" s="10"/>
      <c r="XEA224" s="68"/>
      <c r="XEB224" s="20"/>
      <c r="XEC224" s="57"/>
      <c r="XED224" s="21"/>
      <c r="XEE224" s="22"/>
      <c r="XEF224" s="3"/>
      <c r="XEG224" s="5"/>
      <c r="XEH224" s="5"/>
      <c r="XEI224" s="8"/>
      <c r="XEJ224" s="10"/>
      <c r="XEK224" s="68"/>
      <c r="XEL224" s="20"/>
      <c r="XEM224" s="57"/>
      <c r="XEN224" s="21"/>
      <c r="XEO224" s="22"/>
      <c r="XEP224" s="3"/>
      <c r="XEQ224" s="5"/>
      <c r="XER224" s="5"/>
      <c r="XES224" s="8"/>
      <c r="XET224" s="10"/>
      <c r="XEU224" s="68"/>
      <c r="XEV224" s="20"/>
      <c r="XEW224" s="57"/>
      <c r="XEX224" s="21"/>
      <c r="XEY224" s="22"/>
      <c r="XEZ224" s="3"/>
      <c r="XFA224" s="5"/>
      <c r="XFB224" s="5"/>
      <c r="XFC224" s="8"/>
    </row>
    <row r="225" spans="1:50" s="51" customFormat="1" ht="17.25" customHeight="1">
      <c r="A225" s="47" t="s">
        <v>1450</v>
      </c>
      <c r="B225" s="62"/>
      <c r="C225" s="48"/>
      <c r="D225" s="53" t="s">
        <v>107</v>
      </c>
      <c r="E225" s="53"/>
      <c r="F225" s="53"/>
      <c r="G225" s="120"/>
      <c r="H225" s="24"/>
      <c r="I225" s="53"/>
      <c r="J225" s="55" t="e">
        <f>SUM(J226)</f>
        <v>#REF!</v>
      </c>
      <c r="K225" s="193"/>
      <c r="L225" s="50">
        <v>9078.25</v>
      </c>
      <c r="M225" s="17" t="e">
        <f t="shared" si="8"/>
        <v>#REF!</v>
      </c>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row>
    <row r="226" spans="1:50" ht="42" customHeight="1">
      <c r="A226" s="3" t="s">
        <v>1449</v>
      </c>
      <c r="B226" s="5" t="s">
        <v>209</v>
      </c>
      <c r="C226" s="5" t="e">
        <f>VLOOKUP($B226,#REF!,2,FALSE)</f>
        <v>#REF!</v>
      </c>
      <c r="D226" s="4" t="e">
        <f>VLOOKUP($B226,#REF!,3,FALSE)</f>
        <v>#REF!</v>
      </c>
      <c r="E226" s="5" t="e">
        <f>VLOOKUP($B226,#REF!,4,FALSE)</f>
        <v>#REF!</v>
      </c>
      <c r="F226" s="68">
        <v>1</v>
      </c>
      <c r="G226" s="120" t="e">
        <f>VLOOKUP($B226,#REF!,13,FALSE)</f>
        <v>#REF!</v>
      </c>
      <c r="H226" s="24" t="e">
        <f>VLOOKUP($B226,#REF!,14,FALSE)</f>
        <v>#REF!</v>
      </c>
      <c r="I226" s="21" t="e">
        <f>G226*H226</f>
        <v>#REF!</v>
      </c>
      <c r="J226" s="22" t="e">
        <f>ROUND(F226*(G226+I226),2)</f>
        <v>#REF!</v>
      </c>
      <c r="K226" s="193" t="s">
        <v>159</v>
      </c>
      <c r="L226" s="25">
        <v>9078.25</v>
      </c>
      <c r="M226" s="17" t="e">
        <f t="shared" si="8"/>
        <v>#REF!</v>
      </c>
    </row>
    <row r="227" spans="1:50" s="51" customFormat="1">
      <c r="A227" s="138" t="s">
        <v>1448</v>
      </c>
      <c r="B227" s="139"/>
      <c r="C227" s="139"/>
      <c r="D227" s="139" t="s">
        <v>789</v>
      </c>
      <c r="E227" s="139"/>
      <c r="F227" s="139"/>
      <c r="G227" s="139"/>
      <c r="H227" s="139"/>
      <c r="I227" s="139"/>
      <c r="J227" s="143" t="e">
        <f>SUM(J228)</f>
        <v>#REF!</v>
      </c>
      <c r="K227" s="192"/>
      <c r="L227" s="51">
        <v>19393.07</v>
      </c>
      <c r="M227" s="17" t="e">
        <f t="shared" si="8"/>
        <v>#REF!</v>
      </c>
    </row>
    <row r="228" spans="1:50" s="51" customFormat="1">
      <c r="A228" s="3" t="s">
        <v>1447</v>
      </c>
      <c r="B228" s="5" t="s">
        <v>153</v>
      </c>
      <c r="C228" s="5" t="e">
        <f>VLOOKUP($B228,#REF!,2,FALSE)</f>
        <v>#REF!</v>
      </c>
      <c r="D228" s="4" t="e">
        <f>VLOOKUP($B228,#REF!,3,FALSE)</f>
        <v>#REF!</v>
      </c>
      <c r="E228" s="5" t="e">
        <f>VLOOKUP($B228,#REF!,4,FALSE)</f>
        <v>#REF!</v>
      </c>
      <c r="F228" s="19">
        <v>1</v>
      </c>
      <c r="G228" s="120" t="e">
        <f>VLOOKUP($B228,#REF!,13,FALSE)</f>
        <v>#REF!</v>
      </c>
      <c r="H228" s="24" t="e">
        <f>VLOOKUP($B228,#REF!,14,FALSE)</f>
        <v>#REF!</v>
      </c>
      <c r="I228" s="21" t="e">
        <f>G228*H228</f>
        <v>#REF!</v>
      </c>
      <c r="J228" s="22" t="e">
        <f>ROUND(F228*(G228+I228),2)</f>
        <v>#REF!</v>
      </c>
      <c r="K228" s="193" t="s">
        <v>159</v>
      </c>
      <c r="L228" s="50">
        <v>19393.07</v>
      </c>
      <c r="M228" s="17" t="e">
        <f t="shared" si="8"/>
        <v>#REF!</v>
      </c>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row>
    <row r="229" spans="1:50" s="36" customFormat="1">
      <c r="A229" s="324" t="s">
        <v>1446</v>
      </c>
      <c r="B229" s="325"/>
      <c r="C229" s="325"/>
      <c r="D229" s="326" t="s">
        <v>108</v>
      </c>
      <c r="E229" s="327"/>
      <c r="F229" s="249"/>
      <c r="G229" s="328"/>
      <c r="H229" s="329"/>
      <c r="I229" s="247"/>
      <c r="J229" s="330" t="e">
        <f>SUM(J230)</f>
        <v>#REF!</v>
      </c>
      <c r="K229" s="306"/>
      <c r="L229" s="306">
        <v>806368.58</v>
      </c>
      <c r="M229" s="17" t="e">
        <f t="shared" si="8"/>
        <v>#REF!</v>
      </c>
    </row>
    <row r="230" spans="1:50">
      <c r="A230" s="3" t="s">
        <v>1445</v>
      </c>
      <c r="B230" s="5" t="s">
        <v>1239</v>
      </c>
      <c r="C230" s="5" t="e">
        <f>VLOOKUP($B230,#REF!,2,FALSE)</f>
        <v>#REF!</v>
      </c>
      <c r="D230" s="4" t="e">
        <f>VLOOKUP($B230,#REF!,3,FALSE)</f>
        <v>#REF!</v>
      </c>
      <c r="E230" s="5" t="e">
        <f>VLOOKUP($B230,#REF!,4,FALSE)</f>
        <v>#REF!</v>
      </c>
      <c r="F230" s="68">
        <v>6</v>
      </c>
      <c r="G230" s="120" t="e">
        <f>VLOOKUP($B230,#REF!,13,FALSE)</f>
        <v>#REF!</v>
      </c>
      <c r="H230" s="24" t="e">
        <f>VLOOKUP($B230,#REF!,14,FALSE)</f>
        <v>#REF!</v>
      </c>
      <c r="I230" s="21" t="e">
        <f>G230*H230</f>
        <v>#REF!</v>
      </c>
      <c r="J230" s="22" t="e">
        <f>ROUND(F230*(G230+I230),2)</f>
        <v>#REF!</v>
      </c>
      <c r="K230" s="54" t="s">
        <v>159</v>
      </c>
      <c r="L230" s="23">
        <v>806368.58</v>
      </c>
      <c r="M230" s="17" t="e">
        <f t="shared" si="8"/>
        <v>#REF!</v>
      </c>
    </row>
    <row r="231" spans="1:50" s="36" customFormat="1">
      <c r="A231" s="324" t="s">
        <v>1444</v>
      </c>
      <c r="B231" s="325"/>
      <c r="C231" s="325"/>
      <c r="D231" s="326" t="s">
        <v>1442</v>
      </c>
      <c r="E231" s="327"/>
      <c r="F231" s="249"/>
      <c r="G231" s="328"/>
      <c r="H231" s="329"/>
      <c r="I231" s="247"/>
      <c r="J231" s="330">
        <f>SUM(J232,J241)</f>
        <v>127573.44999999998</v>
      </c>
      <c r="K231" s="306"/>
      <c r="L231" s="306">
        <v>127573.44999999998</v>
      </c>
      <c r="M231" s="17" t="str">
        <f t="shared" si="8"/>
        <v xml:space="preserve"> </v>
      </c>
    </row>
    <row r="232" spans="1:50" s="222" customFormat="1" ht="17.25" customHeight="1">
      <c r="A232" s="61" t="s">
        <v>1443</v>
      </c>
      <c r="B232" s="62"/>
      <c r="C232" s="62"/>
      <c r="D232" s="63" t="s">
        <v>21</v>
      </c>
      <c r="E232" s="64"/>
      <c r="F232" s="63"/>
      <c r="G232" s="373"/>
      <c r="H232" s="374"/>
      <c r="I232" s="374"/>
      <c r="J232" s="375">
        <f>SUM(J233:J240)</f>
        <v>126291.15999999999</v>
      </c>
      <c r="K232" s="219"/>
      <c r="L232" s="221">
        <v>126291.15999999999</v>
      </c>
      <c r="M232" s="17" t="str">
        <f t="shared" si="8"/>
        <v xml:space="preserve"> </v>
      </c>
    </row>
    <row r="233" spans="1:50" s="222" customFormat="1">
      <c r="A233" s="28" t="s">
        <v>1441</v>
      </c>
      <c r="B233" s="9" t="s">
        <v>23</v>
      </c>
      <c r="C233" s="5"/>
      <c r="D233" s="472" t="s">
        <v>1184</v>
      </c>
      <c r="E233" s="473" t="s">
        <v>18</v>
      </c>
      <c r="F233" s="68">
        <v>10</v>
      </c>
      <c r="G233" s="120">
        <v>2155.9499999999998</v>
      </c>
      <c r="H233" s="57">
        <v>0.1772</v>
      </c>
      <c r="I233" s="21">
        <f>G233*H233</f>
        <v>382.03433999999999</v>
      </c>
      <c r="J233" s="22">
        <f>ROUND(F233*(G233+I233),2)</f>
        <v>25379.84</v>
      </c>
      <c r="K233" s="437" t="s">
        <v>159</v>
      </c>
      <c r="L233" s="221">
        <v>25379.84</v>
      </c>
      <c r="M233" s="17" t="str">
        <f t="shared" si="8"/>
        <v xml:space="preserve"> </v>
      </c>
    </row>
    <row r="234" spans="1:50" s="222" customFormat="1">
      <c r="A234" s="28" t="s">
        <v>1601</v>
      </c>
      <c r="B234" s="9" t="s">
        <v>23</v>
      </c>
      <c r="C234" s="5"/>
      <c r="D234" s="472" t="s">
        <v>1185</v>
      </c>
      <c r="E234" s="473" t="s">
        <v>18</v>
      </c>
      <c r="F234" s="68">
        <v>5</v>
      </c>
      <c r="G234" s="120">
        <v>5760</v>
      </c>
      <c r="H234" s="57">
        <v>0.1772</v>
      </c>
      <c r="I234" s="21">
        <f t="shared" ref="I234:I242" si="10">G234*H234</f>
        <v>1020.672</v>
      </c>
      <c r="J234" s="22">
        <f t="shared" ref="J234:J242" si="11">ROUND(F234*(G234+I234),2)</f>
        <v>33903.360000000001</v>
      </c>
      <c r="K234" s="437" t="s">
        <v>159</v>
      </c>
      <c r="L234" s="221">
        <v>33903.360000000001</v>
      </c>
      <c r="M234" s="17" t="str">
        <f t="shared" si="8"/>
        <v xml:space="preserve"> </v>
      </c>
    </row>
    <row r="235" spans="1:50" s="222" customFormat="1">
      <c r="A235" s="28" t="s">
        <v>1602</v>
      </c>
      <c r="B235" s="9" t="s">
        <v>23</v>
      </c>
      <c r="C235" s="5"/>
      <c r="D235" s="472" t="s">
        <v>1190</v>
      </c>
      <c r="E235" s="473" t="s">
        <v>18</v>
      </c>
      <c r="F235" s="68">
        <v>114</v>
      </c>
      <c r="G235" s="120">
        <v>290.5</v>
      </c>
      <c r="H235" s="57">
        <v>0.1772</v>
      </c>
      <c r="I235" s="21">
        <f t="shared" si="10"/>
        <v>51.476599999999998</v>
      </c>
      <c r="J235" s="22">
        <f t="shared" si="11"/>
        <v>38985.33</v>
      </c>
      <c r="K235" s="437" t="s">
        <v>159</v>
      </c>
      <c r="L235" s="221">
        <v>38985.33</v>
      </c>
      <c r="M235" s="17" t="str">
        <f t="shared" si="8"/>
        <v xml:space="preserve"> </v>
      </c>
    </row>
    <row r="236" spans="1:50" s="222" customFormat="1">
      <c r="A236" s="28" t="s">
        <v>1603</v>
      </c>
      <c r="B236" s="9" t="s">
        <v>23</v>
      </c>
      <c r="C236" s="5"/>
      <c r="D236" s="472" t="s">
        <v>1191</v>
      </c>
      <c r="E236" s="473" t="s">
        <v>18</v>
      </c>
      <c r="F236" s="68">
        <v>5</v>
      </c>
      <c r="G236" s="120">
        <v>788.5</v>
      </c>
      <c r="H236" s="57">
        <v>0.1772</v>
      </c>
      <c r="I236" s="21">
        <f t="shared" si="10"/>
        <v>139.72219999999999</v>
      </c>
      <c r="J236" s="22">
        <f t="shared" si="11"/>
        <v>4641.1099999999997</v>
      </c>
      <c r="K236" s="437" t="s">
        <v>159</v>
      </c>
      <c r="L236" s="221">
        <v>4641.1099999999997</v>
      </c>
      <c r="M236" s="17" t="str">
        <f t="shared" si="8"/>
        <v xml:space="preserve"> </v>
      </c>
    </row>
    <row r="237" spans="1:50" s="222" customFormat="1">
      <c r="A237" s="28" t="s">
        <v>1604</v>
      </c>
      <c r="B237" s="9" t="s">
        <v>23</v>
      </c>
      <c r="C237" s="5"/>
      <c r="D237" s="472" t="s">
        <v>1186</v>
      </c>
      <c r="E237" s="473" t="s">
        <v>18</v>
      </c>
      <c r="F237" s="68">
        <v>5</v>
      </c>
      <c r="G237" s="120">
        <v>473.1</v>
      </c>
      <c r="H237" s="57">
        <v>0.1772</v>
      </c>
      <c r="I237" s="21">
        <f t="shared" si="10"/>
        <v>83.833320000000001</v>
      </c>
      <c r="J237" s="22">
        <f t="shared" si="11"/>
        <v>2784.67</v>
      </c>
      <c r="K237" s="437" t="s">
        <v>159</v>
      </c>
      <c r="L237" s="221">
        <v>2784.67</v>
      </c>
      <c r="M237" s="17" t="str">
        <f t="shared" si="8"/>
        <v xml:space="preserve"> </v>
      </c>
    </row>
    <row r="238" spans="1:50" s="222" customFormat="1">
      <c r="A238" s="28" t="s">
        <v>1605</v>
      </c>
      <c r="B238" s="9" t="s">
        <v>23</v>
      </c>
      <c r="C238" s="5"/>
      <c r="D238" s="472" t="s">
        <v>1192</v>
      </c>
      <c r="E238" s="473" t="s">
        <v>18</v>
      </c>
      <c r="F238" s="68">
        <v>5</v>
      </c>
      <c r="G238" s="120">
        <v>747</v>
      </c>
      <c r="H238" s="57">
        <v>0.1772</v>
      </c>
      <c r="I238" s="21">
        <f t="shared" si="10"/>
        <v>132.36840000000001</v>
      </c>
      <c r="J238" s="22">
        <f t="shared" si="11"/>
        <v>4396.84</v>
      </c>
      <c r="K238" s="437" t="s">
        <v>159</v>
      </c>
      <c r="L238" s="221">
        <v>4396.84</v>
      </c>
      <c r="M238" s="17" t="str">
        <f t="shared" si="8"/>
        <v xml:space="preserve"> </v>
      </c>
    </row>
    <row r="239" spans="1:50" s="222" customFormat="1">
      <c r="A239" s="28" t="s">
        <v>1606</v>
      </c>
      <c r="B239" s="9" t="s">
        <v>23</v>
      </c>
      <c r="C239" s="5"/>
      <c r="D239" s="472" t="s">
        <v>1193</v>
      </c>
      <c r="E239" s="473" t="s">
        <v>18</v>
      </c>
      <c r="F239" s="68">
        <v>5</v>
      </c>
      <c r="G239" s="120">
        <v>2583.4</v>
      </c>
      <c r="H239" s="57">
        <v>0.1772</v>
      </c>
      <c r="I239" s="21">
        <f t="shared" si="10"/>
        <v>457.77848</v>
      </c>
      <c r="J239" s="22">
        <f t="shared" si="11"/>
        <v>15205.89</v>
      </c>
      <c r="K239" s="437" t="s">
        <v>159</v>
      </c>
      <c r="L239" s="221">
        <v>15205.89</v>
      </c>
      <c r="M239" s="17" t="str">
        <f t="shared" si="8"/>
        <v xml:space="preserve"> </v>
      </c>
    </row>
    <row r="240" spans="1:50" s="220" customFormat="1">
      <c r="A240" s="28" t="s">
        <v>1607</v>
      </c>
      <c r="B240" s="9" t="s">
        <v>23</v>
      </c>
      <c r="C240" s="5"/>
      <c r="D240" s="472" t="s">
        <v>1187</v>
      </c>
      <c r="E240" s="473" t="s">
        <v>18</v>
      </c>
      <c r="F240" s="68">
        <v>10</v>
      </c>
      <c r="G240" s="120">
        <v>84.447674418604649</v>
      </c>
      <c r="H240" s="57">
        <v>0.1772</v>
      </c>
      <c r="I240" s="21">
        <f t="shared" si="10"/>
        <v>14.964127906976744</v>
      </c>
      <c r="J240" s="22">
        <f t="shared" si="11"/>
        <v>994.12</v>
      </c>
      <c r="K240" s="437" t="s">
        <v>159</v>
      </c>
      <c r="L240" s="223">
        <v>994.12</v>
      </c>
      <c r="M240" s="17" t="str">
        <f t="shared" si="8"/>
        <v xml:space="preserve"> </v>
      </c>
    </row>
    <row r="241" spans="1:50" s="220" customFormat="1">
      <c r="A241" s="71" t="s">
        <v>1126</v>
      </c>
      <c r="B241" s="9"/>
      <c r="C241" s="69"/>
      <c r="D241" s="474" t="s">
        <v>1188</v>
      </c>
      <c r="E241" s="473"/>
      <c r="F241" s="335"/>
      <c r="G241" s="336"/>
      <c r="H241" s="57"/>
      <c r="I241" s="21"/>
      <c r="J241" s="144">
        <f>SUM(J242)</f>
        <v>1282.29</v>
      </c>
      <c r="K241" s="219"/>
      <c r="L241" s="223">
        <v>1282.29</v>
      </c>
      <c r="M241" s="17" t="str">
        <f t="shared" si="8"/>
        <v xml:space="preserve"> </v>
      </c>
    </row>
    <row r="242" spans="1:50" s="220" customFormat="1">
      <c r="A242" s="28" t="s">
        <v>1127</v>
      </c>
      <c r="B242" s="9" t="s">
        <v>23</v>
      </c>
      <c r="C242" s="69"/>
      <c r="D242" s="472" t="s">
        <v>1189</v>
      </c>
      <c r="E242" s="473" t="s">
        <v>18</v>
      </c>
      <c r="F242" s="335">
        <v>10</v>
      </c>
      <c r="G242" s="336">
        <v>104.65116279069767</v>
      </c>
      <c r="H242" s="57">
        <v>0.2253</v>
      </c>
      <c r="I242" s="21">
        <f t="shared" si="10"/>
        <v>23.577906976744185</v>
      </c>
      <c r="J242" s="22">
        <f t="shared" si="11"/>
        <v>1282.29</v>
      </c>
      <c r="K242" s="437" t="s">
        <v>159</v>
      </c>
      <c r="L242" s="223">
        <v>1282.29</v>
      </c>
      <c r="M242" s="17" t="str">
        <f t="shared" si="8"/>
        <v xml:space="preserve"> </v>
      </c>
    </row>
    <row r="243" spans="1:50" s="36" customFormat="1">
      <c r="A243" s="324" t="s">
        <v>1608</v>
      </c>
      <c r="B243" s="325"/>
      <c r="C243" s="325"/>
      <c r="D243" s="326" t="s">
        <v>1196</v>
      </c>
      <c r="E243" s="327"/>
      <c r="F243" s="249"/>
      <c r="G243" s="328"/>
      <c r="H243" s="329"/>
      <c r="I243" s="247"/>
      <c r="J243" s="330">
        <f>SUM(J244,J251)</f>
        <v>114802.55000000002</v>
      </c>
      <c r="K243" s="306"/>
      <c r="L243" s="306">
        <v>114802.55000000002</v>
      </c>
      <c r="M243" s="17" t="str">
        <f t="shared" si="8"/>
        <v xml:space="preserve"> </v>
      </c>
    </row>
    <row r="244" spans="1:50" s="51" customFormat="1">
      <c r="A244" s="71" t="s">
        <v>1440</v>
      </c>
      <c r="B244" s="70"/>
      <c r="C244" s="5"/>
      <c r="D244" s="63" t="s">
        <v>21</v>
      </c>
      <c r="E244" s="475"/>
      <c r="F244" s="299"/>
      <c r="G244" s="120"/>
      <c r="H244" s="476"/>
      <c r="I244" s="21"/>
      <c r="J244" s="297">
        <f>SUM(J245:J250)</f>
        <v>74112.930000000008</v>
      </c>
      <c r="K244" s="193"/>
      <c r="L244" s="199">
        <v>74112.930000000008</v>
      </c>
      <c r="M244" s="17" t="str">
        <f t="shared" si="8"/>
        <v xml:space="preserve"> </v>
      </c>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row>
    <row r="245" spans="1:50">
      <c r="A245" s="28" t="s">
        <v>1439</v>
      </c>
      <c r="B245" s="477" t="s">
        <v>23</v>
      </c>
      <c r="C245" s="459"/>
      <c r="D245" s="298" t="s">
        <v>1197</v>
      </c>
      <c r="E245" s="478" t="s">
        <v>18</v>
      </c>
      <c r="F245" s="299">
        <v>150</v>
      </c>
      <c r="G245" s="120">
        <v>18.3</v>
      </c>
      <c r="H245" s="479">
        <v>0.1772</v>
      </c>
      <c r="I245" s="480">
        <f t="shared" ref="I245:I250" si="12">G245*H245</f>
        <v>3.2427600000000001</v>
      </c>
      <c r="J245" s="463">
        <f t="shared" ref="J245:J250" si="13">ROUND(F245*(G245+I245),2)</f>
        <v>3231.41</v>
      </c>
      <c r="K245" s="198" t="s">
        <v>159</v>
      </c>
      <c r="L245" s="23">
        <v>3231.41</v>
      </c>
      <c r="M245" s="17" t="str">
        <f t="shared" si="8"/>
        <v xml:space="preserve"> </v>
      </c>
    </row>
    <row r="246" spans="1:50">
      <c r="A246" s="28" t="s">
        <v>1609</v>
      </c>
      <c r="B246" s="477" t="s">
        <v>23</v>
      </c>
      <c r="C246" s="459"/>
      <c r="D246" s="298" t="s">
        <v>1198</v>
      </c>
      <c r="E246" s="478" t="s">
        <v>18</v>
      </c>
      <c r="F246" s="299">
        <v>14</v>
      </c>
      <c r="G246" s="120">
        <v>231.15</v>
      </c>
      <c r="H246" s="479">
        <v>0.1772</v>
      </c>
      <c r="I246" s="480">
        <f t="shared" si="12"/>
        <v>40.959780000000002</v>
      </c>
      <c r="J246" s="463">
        <f t="shared" si="13"/>
        <v>3809.54</v>
      </c>
      <c r="K246" s="198" t="s">
        <v>159</v>
      </c>
      <c r="L246" s="23">
        <v>3809.54</v>
      </c>
      <c r="M246" s="17" t="str">
        <f t="shared" si="8"/>
        <v xml:space="preserve"> </v>
      </c>
    </row>
    <row r="247" spans="1:50">
      <c r="A247" s="28" t="s">
        <v>1610</v>
      </c>
      <c r="B247" s="477" t="s">
        <v>23</v>
      </c>
      <c r="C247" s="459"/>
      <c r="D247" s="298" t="s">
        <v>1199</v>
      </c>
      <c r="E247" s="478" t="s">
        <v>18</v>
      </c>
      <c r="F247" s="299">
        <v>6</v>
      </c>
      <c r="G247" s="120">
        <v>427.92</v>
      </c>
      <c r="H247" s="479">
        <v>0.1772</v>
      </c>
      <c r="I247" s="480">
        <f t="shared" si="12"/>
        <v>75.827424000000008</v>
      </c>
      <c r="J247" s="463">
        <f t="shared" si="13"/>
        <v>3022.48</v>
      </c>
      <c r="K247" s="198" t="s">
        <v>159</v>
      </c>
      <c r="L247" s="23">
        <v>3022.48</v>
      </c>
      <c r="M247" s="17" t="str">
        <f t="shared" si="8"/>
        <v xml:space="preserve"> </v>
      </c>
    </row>
    <row r="248" spans="1:50">
      <c r="A248" s="28" t="s">
        <v>1611</v>
      </c>
      <c r="B248" s="481" t="s">
        <v>23</v>
      </c>
      <c r="C248" s="481"/>
      <c r="D248" s="298" t="s">
        <v>1596</v>
      </c>
      <c r="E248" s="482" t="s">
        <v>18</v>
      </c>
      <c r="F248" s="299">
        <v>5</v>
      </c>
      <c r="G248" s="378">
        <v>7220.75</v>
      </c>
      <c r="H248" s="479">
        <v>0.1772</v>
      </c>
      <c r="I248" s="480">
        <f t="shared" si="12"/>
        <v>1279.5169000000001</v>
      </c>
      <c r="J248" s="463">
        <f t="shared" si="13"/>
        <v>42501.33</v>
      </c>
      <c r="K248" s="198" t="s">
        <v>159</v>
      </c>
      <c r="L248" s="23">
        <v>42501.33</v>
      </c>
      <c r="M248" s="17" t="str">
        <f t="shared" si="8"/>
        <v xml:space="preserve"> </v>
      </c>
    </row>
    <row r="249" spans="1:50">
      <c r="A249" s="28" t="s">
        <v>1612</v>
      </c>
      <c r="B249" s="481" t="s">
        <v>23</v>
      </c>
      <c r="C249" s="481"/>
      <c r="D249" s="298" t="s">
        <v>1597</v>
      </c>
      <c r="E249" s="482" t="s">
        <v>18</v>
      </c>
      <c r="F249" s="299">
        <v>5</v>
      </c>
      <c r="G249" s="378">
        <v>3491.72</v>
      </c>
      <c r="H249" s="479">
        <v>0.1772</v>
      </c>
      <c r="I249" s="480">
        <f t="shared" si="12"/>
        <v>618.73278399999992</v>
      </c>
      <c r="J249" s="463">
        <f t="shared" si="13"/>
        <v>20552.259999999998</v>
      </c>
      <c r="K249" s="198" t="s">
        <v>159</v>
      </c>
      <c r="L249" s="23">
        <v>20552.259999999998</v>
      </c>
      <c r="M249" s="17" t="str">
        <f t="shared" si="8"/>
        <v xml:space="preserve"> </v>
      </c>
    </row>
    <row r="250" spans="1:50">
      <c r="A250" s="28" t="s">
        <v>1613</v>
      </c>
      <c r="B250" s="481" t="s">
        <v>23</v>
      </c>
      <c r="C250" s="481"/>
      <c r="D250" s="298" t="s">
        <v>1598</v>
      </c>
      <c r="E250" s="482" t="s">
        <v>18</v>
      </c>
      <c r="F250" s="379">
        <v>12</v>
      </c>
      <c r="G250" s="378">
        <v>70.5</v>
      </c>
      <c r="H250" s="479">
        <v>0.1772</v>
      </c>
      <c r="I250" s="480">
        <f t="shared" si="12"/>
        <v>12.492599999999999</v>
      </c>
      <c r="J250" s="463">
        <f t="shared" si="13"/>
        <v>995.91</v>
      </c>
      <c r="K250" s="198" t="s">
        <v>159</v>
      </c>
      <c r="L250" s="23">
        <v>995.91</v>
      </c>
      <c r="M250" s="17" t="str">
        <f t="shared" si="8"/>
        <v xml:space="preserve"> </v>
      </c>
    </row>
    <row r="251" spans="1:50">
      <c r="A251" s="483" t="s">
        <v>1614</v>
      </c>
      <c r="B251" s="484"/>
      <c r="C251" s="377"/>
      <c r="D251" s="63" t="s">
        <v>1188</v>
      </c>
      <c r="E251" s="450"/>
      <c r="F251" s="380"/>
      <c r="G251" s="485"/>
      <c r="H251" s="479"/>
      <c r="J251" s="486">
        <f>J252</f>
        <v>40689.620000000003</v>
      </c>
      <c r="L251" s="23">
        <v>40689.620000000003</v>
      </c>
      <c r="M251" s="17" t="str">
        <f t="shared" si="8"/>
        <v xml:space="preserve"> </v>
      </c>
    </row>
    <row r="252" spans="1:50">
      <c r="A252" s="487" t="s">
        <v>1615</v>
      </c>
      <c r="B252" s="488" t="s">
        <v>23</v>
      </c>
      <c r="C252" s="489"/>
      <c r="D252" s="376" t="s">
        <v>1595</v>
      </c>
      <c r="E252" s="490" t="s">
        <v>18</v>
      </c>
      <c r="F252" s="491">
        <v>192</v>
      </c>
      <c r="G252" s="491">
        <v>172.95774647887325</v>
      </c>
      <c r="H252" s="492">
        <v>0.2253</v>
      </c>
      <c r="I252" s="296">
        <f>G252*H252</f>
        <v>38.96738028169014</v>
      </c>
      <c r="J252" s="493">
        <f>ROUND(F252*(G252+I252),2)</f>
        <v>40689.620000000003</v>
      </c>
      <c r="K252" s="198" t="s">
        <v>159</v>
      </c>
      <c r="L252" s="23">
        <v>40689.620000000003</v>
      </c>
      <c r="M252" s="17" t="str">
        <f t="shared" si="8"/>
        <v xml:space="preserve"> </v>
      </c>
    </row>
    <row r="253" spans="1:50" s="36" customFormat="1">
      <c r="A253" s="324" t="s">
        <v>1517</v>
      </c>
      <c r="B253" s="325"/>
      <c r="C253" s="325"/>
      <c r="D253" s="326" t="s">
        <v>1520</v>
      </c>
      <c r="E253" s="327"/>
      <c r="F253" s="249"/>
      <c r="G253" s="328"/>
      <c r="H253" s="329"/>
      <c r="I253" s="247"/>
      <c r="J253" s="330">
        <f>SUM(J254,J268)</f>
        <v>186926.68</v>
      </c>
      <c r="K253" s="306"/>
      <c r="L253" s="306">
        <v>186926.68</v>
      </c>
      <c r="M253" s="17" t="str">
        <f t="shared" si="8"/>
        <v xml:space="preserve"> </v>
      </c>
    </row>
    <row r="254" spans="1:50">
      <c r="A254" s="494" t="s">
        <v>1519</v>
      </c>
      <c r="B254" s="495"/>
      <c r="C254" s="495"/>
      <c r="D254" s="381" t="s">
        <v>1518</v>
      </c>
      <c r="E254" s="496"/>
      <c r="F254" s="485"/>
      <c r="G254" s="485"/>
      <c r="H254" s="485"/>
      <c r="I254" s="296"/>
      <c r="J254" s="284">
        <f>SUM(J255:J267)</f>
        <v>145266.48000000001</v>
      </c>
      <c r="L254" s="23">
        <v>145266.48000000001</v>
      </c>
      <c r="M254" s="17" t="str">
        <f t="shared" si="8"/>
        <v xml:space="preserve"> </v>
      </c>
    </row>
    <row r="255" spans="1:50">
      <c r="A255" s="310" t="s">
        <v>1521</v>
      </c>
      <c r="B255" s="495" t="s">
        <v>23</v>
      </c>
      <c r="C255" s="495"/>
      <c r="D255" s="497" t="s">
        <v>1599</v>
      </c>
      <c r="E255" s="496" t="s">
        <v>18</v>
      </c>
      <c r="F255" s="485">
        <v>1</v>
      </c>
      <c r="G255" s="485">
        <v>29150</v>
      </c>
      <c r="H255" s="498">
        <v>0.1772</v>
      </c>
      <c r="I255" s="296">
        <f t="shared" ref="I255:I267" si="14">G255*H255</f>
        <v>5165.38</v>
      </c>
      <c r="J255" s="499">
        <f t="shared" ref="J255:J267" si="15">ROUND(F255*(G255+I255),2)</f>
        <v>34315.379999999997</v>
      </c>
      <c r="K255" s="198" t="s">
        <v>159</v>
      </c>
      <c r="L255" s="23">
        <v>34315.379999999997</v>
      </c>
      <c r="M255" s="17" t="str">
        <f t="shared" si="8"/>
        <v xml:space="preserve"> </v>
      </c>
    </row>
    <row r="256" spans="1:50">
      <c r="A256" s="310" t="s">
        <v>1522</v>
      </c>
      <c r="B256" s="495" t="s">
        <v>23</v>
      </c>
      <c r="C256" s="495"/>
      <c r="D256" s="497" t="s">
        <v>1600</v>
      </c>
      <c r="E256" s="496" t="s">
        <v>18</v>
      </c>
      <c r="F256" s="485">
        <v>4</v>
      </c>
      <c r="G256" s="485">
        <v>660</v>
      </c>
      <c r="H256" s="498">
        <v>0.1772</v>
      </c>
      <c r="I256" s="296">
        <f t="shared" si="14"/>
        <v>116.952</v>
      </c>
      <c r="J256" s="463">
        <f t="shared" si="15"/>
        <v>3107.81</v>
      </c>
      <c r="K256" s="198" t="s">
        <v>159</v>
      </c>
      <c r="L256" s="23">
        <v>3107.81</v>
      </c>
      <c r="M256" s="17" t="str">
        <f t="shared" si="8"/>
        <v xml:space="preserve"> </v>
      </c>
    </row>
    <row r="257" spans="1:13">
      <c r="A257" s="310" t="s">
        <v>1616</v>
      </c>
      <c r="B257" s="495" t="s">
        <v>23</v>
      </c>
      <c r="C257" s="495"/>
      <c r="D257" s="497" t="s">
        <v>1200</v>
      </c>
      <c r="E257" s="496" t="s">
        <v>18</v>
      </c>
      <c r="F257" s="485">
        <v>4</v>
      </c>
      <c r="G257" s="485">
        <v>988</v>
      </c>
      <c r="H257" s="500">
        <v>0.1772</v>
      </c>
      <c r="I257" s="296">
        <f t="shared" si="14"/>
        <v>175.0736</v>
      </c>
      <c r="J257" s="463">
        <f t="shared" si="15"/>
        <v>4652.29</v>
      </c>
      <c r="K257" s="198" t="s">
        <v>159</v>
      </c>
      <c r="L257" s="23">
        <v>4652.29</v>
      </c>
      <c r="M257" s="17" t="str">
        <f t="shared" si="8"/>
        <v xml:space="preserve"> </v>
      </c>
    </row>
    <row r="258" spans="1:13">
      <c r="A258" s="310" t="s">
        <v>1617</v>
      </c>
      <c r="B258" s="495" t="s">
        <v>23</v>
      </c>
      <c r="C258" s="495"/>
      <c r="D258" s="497" t="s">
        <v>1201</v>
      </c>
      <c r="E258" s="496" t="s">
        <v>18</v>
      </c>
      <c r="F258" s="485">
        <v>4</v>
      </c>
      <c r="G258" s="485">
        <v>65</v>
      </c>
      <c r="H258" s="500">
        <v>0.1772</v>
      </c>
      <c r="I258" s="296">
        <f t="shared" si="14"/>
        <v>11.517999999999999</v>
      </c>
      <c r="J258" s="463">
        <f t="shared" si="15"/>
        <v>306.07</v>
      </c>
      <c r="K258" s="198" t="s">
        <v>159</v>
      </c>
      <c r="L258" s="23">
        <v>306.07</v>
      </c>
      <c r="M258" s="17" t="str">
        <f t="shared" si="8"/>
        <v xml:space="preserve"> </v>
      </c>
    </row>
    <row r="259" spans="1:13">
      <c r="A259" s="310" t="s">
        <v>1618</v>
      </c>
      <c r="B259" s="495" t="s">
        <v>23</v>
      </c>
      <c r="C259" s="495"/>
      <c r="D259" s="497" t="s">
        <v>1202</v>
      </c>
      <c r="E259" s="496" t="s">
        <v>18</v>
      </c>
      <c r="F259" s="485">
        <v>6</v>
      </c>
      <c r="G259" s="485">
        <v>88</v>
      </c>
      <c r="H259" s="500">
        <v>0.1772</v>
      </c>
      <c r="I259" s="296">
        <f t="shared" si="14"/>
        <v>15.5936</v>
      </c>
      <c r="J259" s="463">
        <f t="shared" si="15"/>
        <v>621.55999999999995</v>
      </c>
      <c r="K259" s="198" t="s">
        <v>159</v>
      </c>
      <c r="L259" s="23">
        <v>621.55999999999995</v>
      </c>
      <c r="M259" s="17" t="str">
        <f t="shared" si="8"/>
        <v xml:space="preserve"> </v>
      </c>
    </row>
    <row r="260" spans="1:13">
      <c r="A260" s="310" t="s">
        <v>1619</v>
      </c>
      <c r="B260" s="495" t="s">
        <v>23</v>
      </c>
      <c r="C260" s="495"/>
      <c r="D260" s="497" t="s">
        <v>1203</v>
      </c>
      <c r="E260" s="496" t="s">
        <v>18</v>
      </c>
      <c r="F260" s="485">
        <v>2</v>
      </c>
      <c r="G260" s="485">
        <v>45</v>
      </c>
      <c r="H260" s="500">
        <v>0.1772</v>
      </c>
      <c r="I260" s="296">
        <f t="shared" si="14"/>
        <v>7.9740000000000002</v>
      </c>
      <c r="J260" s="463">
        <f t="shared" si="15"/>
        <v>105.95</v>
      </c>
      <c r="K260" s="198" t="s">
        <v>159</v>
      </c>
      <c r="L260" s="23">
        <v>105.95</v>
      </c>
      <c r="M260" s="17" t="str">
        <f t="shared" si="8"/>
        <v xml:space="preserve"> </v>
      </c>
    </row>
    <row r="261" spans="1:13">
      <c r="A261" s="310" t="s">
        <v>1620</v>
      </c>
      <c r="B261" s="495" t="s">
        <v>23</v>
      </c>
      <c r="C261" s="495"/>
      <c r="D261" s="497" t="s">
        <v>1204</v>
      </c>
      <c r="E261" s="496" t="s">
        <v>18</v>
      </c>
      <c r="F261" s="485">
        <v>1</v>
      </c>
      <c r="G261" s="485">
        <v>1250</v>
      </c>
      <c r="H261" s="500">
        <v>0.1772</v>
      </c>
      <c r="I261" s="296">
        <f t="shared" si="14"/>
        <v>221.5</v>
      </c>
      <c r="J261" s="463">
        <f t="shared" si="15"/>
        <v>1471.5</v>
      </c>
      <c r="K261" s="198" t="s">
        <v>159</v>
      </c>
      <c r="L261" s="23">
        <v>1471.5</v>
      </c>
      <c r="M261" s="17" t="str">
        <f t="shared" si="8"/>
        <v xml:space="preserve"> </v>
      </c>
    </row>
    <row r="262" spans="1:13">
      <c r="A262" s="310" t="s">
        <v>1621</v>
      </c>
      <c r="B262" s="495" t="s">
        <v>23</v>
      </c>
      <c r="C262" s="495"/>
      <c r="D262" s="497" t="s">
        <v>1205</v>
      </c>
      <c r="E262" s="496" t="s">
        <v>18</v>
      </c>
      <c r="F262" s="485">
        <v>1</v>
      </c>
      <c r="G262" s="485">
        <v>650</v>
      </c>
      <c r="H262" s="500">
        <v>0.1772</v>
      </c>
      <c r="I262" s="296">
        <f t="shared" si="14"/>
        <v>115.17999999999999</v>
      </c>
      <c r="J262" s="463">
        <f t="shared" si="15"/>
        <v>765.18</v>
      </c>
      <c r="K262" s="198" t="s">
        <v>159</v>
      </c>
      <c r="L262" s="23">
        <v>765.18</v>
      </c>
      <c r="M262" s="17" t="str">
        <f t="shared" si="8"/>
        <v xml:space="preserve"> </v>
      </c>
    </row>
    <row r="263" spans="1:13">
      <c r="A263" s="310" t="s">
        <v>1622</v>
      </c>
      <c r="B263" s="495" t="s">
        <v>23</v>
      </c>
      <c r="C263" s="495"/>
      <c r="D263" s="497" t="s">
        <v>1206</v>
      </c>
      <c r="E263" s="496" t="s">
        <v>18</v>
      </c>
      <c r="F263" s="485">
        <v>1</v>
      </c>
      <c r="G263" s="485">
        <v>12880</v>
      </c>
      <c r="H263" s="500">
        <v>0.1772</v>
      </c>
      <c r="I263" s="296">
        <f t="shared" si="14"/>
        <v>2282.3359999999998</v>
      </c>
      <c r="J263" s="463">
        <f t="shared" si="15"/>
        <v>15162.34</v>
      </c>
      <c r="K263" s="198" t="s">
        <v>159</v>
      </c>
      <c r="L263" s="23">
        <v>15162.34</v>
      </c>
      <c r="M263" s="17" t="str">
        <f t="shared" ref="M263:M286" si="16">IF(L263=J263," ", "ERRO")</f>
        <v xml:space="preserve"> </v>
      </c>
    </row>
    <row r="264" spans="1:13" ht="25.5">
      <c r="A264" s="310" t="s">
        <v>1623</v>
      </c>
      <c r="B264" s="495" t="s">
        <v>23</v>
      </c>
      <c r="C264" s="495"/>
      <c r="D264" s="497" t="s">
        <v>1207</v>
      </c>
      <c r="E264" s="496" t="s">
        <v>18</v>
      </c>
      <c r="F264" s="485">
        <v>8</v>
      </c>
      <c r="G264" s="485">
        <v>8600</v>
      </c>
      <c r="H264" s="500">
        <v>0.1772</v>
      </c>
      <c r="I264" s="296">
        <f t="shared" si="14"/>
        <v>1523.92</v>
      </c>
      <c r="J264" s="463">
        <f t="shared" si="15"/>
        <v>80991.360000000001</v>
      </c>
      <c r="K264" s="198" t="s">
        <v>159</v>
      </c>
      <c r="L264" s="23">
        <v>80991.360000000001</v>
      </c>
      <c r="M264" s="17" t="str">
        <f t="shared" si="16"/>
        <v xml:space="preserve"> </v>
      </c>
    </row>
    <row r="265" spans="1:13">
      <c r="A265" s="310" t="s">
        <v>1624</v>
      </c>
      <c r="B265" s="495" t="s">
        <v>23</v>
      </c>
      <c r="C265" s="495"/>
      <c r="D265" s="497" t="s">
        <v>1208</v>
      </c>
      <c r="E265" s="496" t="s">
        <v>18</v>
      </c>
      <c r="F265" s="485">
        <v>4</v>
      </c>
      <c r="G265" s="485">
        <v>125</v>
      </c>
      <c r="H265" s="500">
        <v>0.1772</v>
      </c>
      <c r="I265" s="296">
        <f t="shared" si="14"/>
        <v>22.15</v>
      </c>
      <c r="J265" s="463">
        <f t="shared" si="15"/>
        <v>588.6</v>
      </c>
      <c r="K265" s="198" t="s">
        <v>159</v>
      </c>
      <c r="L265" s="23">
        <v>588.6</v>
      </c>
      <c r="M265" s="17" t="str">
        <f t="shared" si="16"/>
        <v xml:space="preserve"> </v>
      </c>
    </row>
    <row r="266" spans="1:13">
      <c r="A266" s="310" t="s">
        <v>1625</v>
      </c>
      <c r="B266" s="495" t="s">
        <v>23</v>
      </c>
      <c r="C266" s="495"/>
      <c r="D266" s="497" t="s">
        <v>1209</v>
      </c>
      <c r="E266" s="496" t="s">
        <v>18</v>
      </c>
      <c r="F266" s="485">
        <v>1</v>
      </c>
      <c r="G266" s="485">
        <v>1850</v>
      </c>
      <c r="H266" s="500">
        <v>0.1772</v>
      </c>
      <c r="I266" s="296">
        <f t="shared" si="14"/>
        <v>327.82</v>
      </c>
      <c r="J266" s="463">
        <f t="shared" si="15"/>
        <v>2177.8200000000002</v>
      </c>
      <c r="K266" s="198" t="s">
        <v>159</v>
      </c>
      <c r="L266" s="23">
        <v>2177.8200000000002</v>
      </c>
      <c r="M266" s="17" t="str">
        <f t="shared" si="16"/>
        <v xml:space="preserve"> </v>
      </c>
    </row>
    <row r="267" spans="1:13">
      <c r="A267" s="310" t="s">
        <v>1626</v>
      </c>
      <c r="B267" s="495" t="s">
        <v>23</v>
      </c>
      <c r="C267" s="495"/>
      <c r="D267" s="497" t="s">
        <v>1205</v>
      </c>
      <c r="E267" s="496" t="s">
        <v>18</v>
      </c>
      <c r="F267" s="485">
        <v>1</v>
      </c>
      <c r="G267" s="485">
        <v>850</v>
      </c>
      <c r="H267" s="500">
        <v>0.1772</v>
      </c>
      <c r="I267" s="296">
        <f t="shared" si="14"/>
        <v>150.62</v>
      </c>
      <c r="J267" s="463">
        <f t="shared" si="15"/>
        <v>1000.62</v>
      </c>
      <c r="K267" s="198" t="s">
        <v>159</v>
      </c>
      <c r="L267" s="23">
        <v>1000.62</v>
      </c>
      <c r="M267" s="17" t="str">
        <f t="shared" si="16"/>
        <v xml:space="preserve"> </v>
      </c>
    </row>
    <row r="268" spans="1:13">
      <c r="A268" s="494" t="s">
        <v>1627</v>
      </c>
      <c r="B268" s="495"/>
      <c r="C268" s="495"/>
      <c r="D268" s="63" t="s">
        <v>1188</v>
      </c>
      <c r="H268" s="501"/>
      <c r="J268" s="297">
        <f>SUM(J269:J269)</f>
        <v>41660.199999999997</v>
      </c>
      <c r="L268" s="23">
        <v>41660.199999999997</v>
      </c>
      <c r="M268" s="17" t="str">
        <f t="shared" si="16"/>
        <v xml:space="preserve"> </v>
      </c>
    </row>
    <row r="269" spans="1:13" ht="25.5">
      <c r="A269" s="310" t="s">
        <v>1628</v>
      </c>
      <c r="B269" s="495" t="s">
        <v>23</v>
      </c>
      <c r="C269" s="495"/>
      <c r="D269" s="497" t="s">
        <v>1210</v>
      </c>
      <c r="E269" s="496" t="s">
        <v>18</v>
      </c>
      <c r="F269" s="485">
        <v>1</v>
      </c>
      <c r="G269" s="485">
        <v>34000</v>
      </c>
      <c r="H269" s="500">
        <v>0.2253</v>
      </c>
      <c r="I269" s="296">
        <f>G269*H269</f>
        <v>7660.2</v>
      </c>
      <c r="J269" s="463">
        <f>ROUND(F269*(G269+I269),2)</f>
        <v>41660.199999999997</v>
      </c>
      <c r="K269" s="198" t="s">
        <v>159</v>
      </c>
      <c r="L269" s="23">
        <v>41660.199999999997</v>
      </c>
      <c r="M269" s="17" t="str">
        <f t="shared" si="16"/>
        <v xml:space="preserve"> </v>
      </c>
    </row>
    <row r="270" spans="1:13" s="36" customFormat="1">
      <c r="A270" s="324" t="s">
        <v>1525</v>
      </c>
      <c r="B270" s="325"/>
      <c r="C270" s="325"/>
      <c r="D270" s="326" t="s">
        <v>1527</v>
      </c>
      <c r="E270" s="327"/>
      <c r="F270" s="249"/>
      <c r="G270" s="328"/>
      <c r="H270" s="329"/>
      <c r="I270" s="247"/>
      <c r="J270" s="330">
        <f>SUM(J271,J277,J279,J281,J283)</f>
        <v>17982.46</v>
      </c>
      <c r="K270" s="306"/>
      <c r="L270" s="306">
        <v>16176.639999999998</v>
      </c>
      <c r="M270" s="17" t="str">
        <f t="shared" si="16"/>
        <v>ERRO</v>
      </c>
    </row>
    <row r="271" spans="1:13">
      <c r="A271" s="250" t="s">
        <v>1526</v>
      </c>
      <c r="B271" s="251"/>
      <c r="C271" s="251"/>
      <c r="D271" s="139" t="s">
        <v>1528</v>
      </c>
      <c r="E271" s="139"/>
      <c r="F271" s="139"/>
      <c r="G271" s="141"/>
      <c r="H271" s="142"/>
      <c r="I271" s="140"/>
      <c r="J271" s="143">
        <f>SUM(J272:J276)</f>
        <v>11849.019999999999</v>
      </c>
      <c r="L271" s="23">
        <v>11849.019999999999</v>
      </c>
      <c r="M271" s="17" t="str">
        <f t="shared" si="16"/>
        <v xml:space="preserve"> </v>
      </c>
    </row>
    <row r="272" spans="1:13">
      <c r="A272" s="502" t="s">
        <v>1539</v>
      </c>
      <c r="B272" s="502"/>
      <c r="C272" s="502"/>
      <c r="D272" s="503" t="s">
        <v>1143</v>
      </c>
      <c r="E272" s="313" t="s">
        <v>7</v>
      </c>
      <c r="F272" s="314">
        <v>1</v>
      </c>
      <c r="G272" s="120">
        <v>1439.9114648863635</v>
      </c>
      <c r="H272" s="504">
        <v>0.32929999999999998</v>
      </c>
      <c r="I272" s="296">
        <f>G272*H272</f>
        <v>474.16284538707947</v>
      </c>
      <c r="J272" s="463">
        <f>ROUND(F272*(G272+I272),2)</f>
        <v>1914.07</v>
      </c>
      <c r="K272" s="198" t="s">
        <v>159</v>
      </c>
      <c r="L272" s="23">
        <v>1914.07</v>
      </c>
      <c r="M272" s="17" t="str">
        <f t="shared" si="16"/>
        <v xml:space="preserve"> </v>
      </c>
    </row>
    <row r="273" spans="1:13">
      <c r="A273" s="502" t="s">
        <v>1540</v>
      </c>
      <c r="B273" s="502"/>
      <c r="C273" s="502"/>
      <c r="D273" s="503" t="s">
        <v>1529</v>
      </c>
      <c r="E273" s="313" t="s">
        <v>7</v>
      </c>
      <c r="F273" s="314">
        <v>1</v>
      </c>
      <c r="G273" s="120">
        <v>2674.1212919318177</v>
      </c>
      <c r="H273" s="504">
        <v>0.32929999999999998</v>
      </c>
      <c r="I273" s="296">
        <f>G273*H273</f>
        <v>880.58814143314748</v>
      </c>
      <c r="J273" s="463">
        <f>ROUND(F273*(G273+I273),2)</f>
        <v>3554.71</v>
      </c>
      <c r="K273" s="198" t="s">
        <v>159</v>
      </c>
      <c r="L273" s="23">
        <v>3554.71</v>
      </c>
      <c r="M273" s="17" t="str">
        <f t="shared" si="16"/>
        <v xml:space="preserve"> </v>
      </c>
    </row>
    <row r="274" spans="1:13">
      <c r="A274" s="502" t="s">
        <v>1541</v>
      </c>
      <c r="B274" s="502"/>
      <c r="C274" s="502"/>
      <c r="D274" s="503" t="s">
        <v>1144</v>
      </c>
      <c r="E274" s="313" t="s">
        <v>7</v>
      </c>
      <c r="F274" s="314">
        <v>1</v>
      </c>
      <c r="G274" s="120">
        <v>2468.4196540909088</v>
      </c>
      <c r="H274" s="504">
        <v>0.32929999999999998</v>
      </c>
      <c r="I274" s="296">
        <f>G274*H274</f>
        <v>812.85059209213625</v>
      </c>
      <c r="J274" s="463">
        <f>ROUND(F274*(G274+I274),2)</f>
        <v>3281.27</v>
      </c>
      <c r="K274" s="198" t="s">
        <v>159</v>
      </c>
      <c r="L274" s="23">
        <v>3281.27</v>
      </c>
      <c r="M274" s="17" t="str">
        <f t="shared" si="16"/>
        <v xml:space="preserve"> </v>
      </c>
    </row>
    <row r="275" spans="1:13">
      <c r="A275" s="502" t="s">
        <v>1542</v>
      </c>
      <c r="B275" s="502"/>
      <c r="C275" s="502"/>
      <c r="D275" s="503" t="s">
        <v>1145</v>
      </c>
      <c r="E275" s="313" t="s">
        <v>7</v>
      </c>
      <c r="F275" s="314">
        <v>1</v>
      </c>
      <c r="G275" s="120">
        <v>891.37376397727269</v>
      </c>
      <c r="H275" s="504">
        <v>0.32929999999999998</v>
      </c>
      <c r="I275" s="296">
        <f>G275*H275</f>
        <v>293.5293804777159</v>
      </c>
      <c r="J275" s="463">
        <f>ROUND(F275*(G275+I275),2)</f>
        <v>1184.9000000000001</v>
      </c>
      <c r="K275" s="198" t="s">
        <v>159</v>
      </c>
      <c r="L275" s="23">
        <v>1184.9000000000001</v>
      </c>
      <c r="M275" s="17" t="str">
        <f t="shared" si="16"/>
        <v xml:space="preserve"> </v>
      </c>
    </row>
    <row r="276" spans="1:13">
      <c r="A276" s="502" t="s">
        <v>1543</v>
      </c>
      <c r="B276" s="502"/>
      <c r="C276" s="502"/>
      <c r="D276" s="503" t="s">
        <v>1146</v>
      </c>
      <c r="E276" s="313" t="s">
        <v>7</v>
      </c>
      <c r="F276" s="314">
        <v>1</v>
      </c>
      <c r="G276" s="120">
        <v>1439.9114648863635</v>
      </c>
      <c r="H276" s="504">
        <v>0.32929999999999998</v>
      </c>
      <c r="I276" s="296">
        <f>G276*H276</f>
        <v>474.16284538707947</v>
      </c>
      <c r="J276" s="463">
        <f>ROUND(F276*(G276+I276),2)</f>
        <v>1914.07</v>
      </c>
      <c r="K276" s="198" t="s">
        <v>159</v>
      </c>
      <c r="L276" s="23">
        <v>1914.07</v>
      </c>
      <c r="M276" s="17" t="str">
        <f t="shared" si="16"/>
        <v xml:space="preserve"> </v>
      </c>
    </row>
    <row r="277" spans="1:13">
      <c r="A277" s="315" t="s">
        <v>1544</v>
      </c>
      <c r="B277" s="251"/>
      <c r="C277" s="251"/>
      <c r="D277" s="139" t="s">
        <v>1530</v>
      </c>
      <c r="E277" s="139"/>
      <c r="F277" s="139"/>
      <c r="G277" s="141"/>
      <c r="H277" s="142"/>
      <c r="I277" s="140"/>
      <c r="J277" s="143">
        <f>J278</f>
        <v>1822.93</v>
      </c>
      <c r="L277" s="23">
        <v>1220.99</v>
      </c>
      <c r="M277" s="17" t="str">
        <f t="shared" si="16"/>
        <v>ERRO</v>
      </c>
    </row>
    <row r="278" spans="1:13">
      <c r="A278" s="502" t="s">
        <v>1545</v>
      </c>
      <c r="B278" s="505"/>
      <c r="C278" s="505"/>
      <c r="D278" s="503" t="s">
        <v>1531</v>
      </c>
      <c r="E278" s="313" t="s">
        <v>7</v>
      </c>
      <c r="F278" s="314">
        <v>1</v>
      </c>
      <c r="G278" s="517">
        <v>1371.3442522727269</v>
      </c>
      <c r="H278" s="518">
        <v>0.32929999999999998</v>
      </c>
      <c r="I278" s="519">
        <f>G278*H278</f>
        <v>451.58366227340895</v>
      </c>
      <c r="J278" s="295">
        <f>ROUND(F278*(G278+I278),2)</f>
        <v>1822.93</v>
      </c>
      <c r="K278" s="198" t="s">
        <v>159</v>
      </c>
      <c r="L278" s="23">
        <v>1220.99</v>
      </c>
      <c r="M278" s="17" t="str">
        <f t="shared" si="16"/>
        <v>ERRO</v>
      </c>
    </row>
    <row r="279" spans="1:13">
      <c r="A279" s="315" t="s">
        <v>1546</v>
      </c>
      <c r="B279" s="251"/>
      <c r="C279" s="251"/>
      <c r="D279" s="139" t="s">
        <v>1532</v>
      </c>
      <c r="E279" s="139"/>
      <c r="F279" s="139"/>
      <c r="G279" s="141"/>
      <c r="H279" s="142"/>
      <c r="I279" s="140"/>
      <c r="J279" s="143">
        <f>J280</f>
        <v>1822.93</v>
      </c>
      <c r="L279" s="23">
        <v>1220.99</v>
      </c>
      <c r="M279" s="17" t="str">
        <f t="shared" si="16"/>
        <v>ERRO</v>
      </c>
    </row>
    <row r="280" spans="1:13">
      <c r="A280" s="505" t="s">
        <v>1547</v>
      </c>
      <c r="B280" s="505"/>
      <c r="C280" s="505"/>
      <c r="D280" s="503" t="s">
        <v>1533</v>
      </c>
      <c r="E280" s="313" t="s">
        <v>7</v>
      </c>
      <c r="F280" s="314">
        <v>1</v>
      </c>
      <c r="G280" s="517">
        <v>1371.3442522727269</v>
      </c>
      <c r="H280" s="518">
        <v>0.32929999999999998</v>
      </c>
      <c r="I280" s="519">
        <f>G280*H280</f>
        <v>451.58366227340895</v>
      </c>
      <c r="J280" s="295">
        <f>ROUND(F280*(G280+I280),2)</f>
        <v>1822.93</v>
      </c>
      <c r="K280" s="198" t="s">
        <v>159</v>
      </c>
      <c r="L280" s="23">
        <v>1220.99</v>
      </c>
      <c r="M280" s="17" t="str">
        <f t="shared" si="16"/>
        <v>ERRO</v>
      </c>
    </row>
    <row r="281" spans="1:13">
      <c r="A281" s="315" t="s">
        <v>1548</v>
      </c>
      <c r="B281" s="251"/>
      <c r="C281" s="251"/>
      <c r="D281" s="139" t="s">
        <v>1534</v>
      </c>
      <c r="E281" s="139"/>
      <c r="F281" s="139"/>
      <c r="G281" s="141"/>
      <c r="H281" s="142"/>
      <c r="I281" s="140"/>
      <c r="J281" s="143">
        <f>J282</f>
        <v>1822.93</v>
      </c>
      <c r="L281" s="23">
        <v>1220.99</v>
      </c>
      <c r="M281" s="17" t="str">
        <f t="shared" si="16"/>
        <v>ERRO</v>
      </c>
    </row>
    <row r="282" spans="1:13">
      <c r="A282" s="505" t="s">
        <v>1549</v>
      </c>
      <c r="B282" s="505"/>
      <c r="C282" s="505"/>
      <c r="D282" s="503" t="s">
        <v>1535</v>
      </c>
      <c r="E282" s="313" t="s">
        <v>7</v>
      </c>
      <c r="F282" s="314">
        <v>1</v>
      </c>
      <c r="G282" s="517">
        <v>1371.3442522727269</v>
      </c>
      <c r="H282" s="518">
        <v>0.32929999999999998</v>
      </c>
      <c r="I282" s="519">
        <f>G282*H282</f>
        <v>451.58366227340895</v>
      </c>
      <c r="J282" s="290">
        <f>ROUND(F282*(G282+I282),2)</f>
        <v>1822.93</v>
      </c>
      <c r="K282" s="198" t="s">
        <v>159</v>
      </c>
      <c r="L282" s="23">
        <v>1220.99</v>
      </c>
      <c r="M282" s="17" t="str">
        <f t="shared" si="16"/>
        <v>ERRO</v>
      </c>
    </row>
    <row r="283" spans="1:13">
      <c r="A283" s="315" t="s">
        <v>1550</v>
      </c>
      <c r="B283" s="251"/>
      <c r="C283" s="251"/>
      <c r="D283" s="139" t="s">
        <v>1509</v>
      </c>
      <c r="E283" s="316" t="s">
        <v>7</v>
      </c>
      <c r="F283" s="317">
        <v>1</v>
      </c>
      <c r="G283" s="419">
        <v>500</v>
      </c>
      <c r="H283" s="318">
        <v>0.32929999999999998</v>
      </c>
      <c r="I283" s="319">
        <f>G283*H283</f>
        <v>164.64999999999998</v>
      </c>
      <c r="J283" s="320">
        <f>ROUND(F283*(G283+I283),2)</f>
        <v>664.65</v>
      </c>
      <c r="K283" s="198" t="s">
        <v>159</v>
      </c>
      <c r="L283" s="23">
        <v>664.65</v>
      </c>
      <c r="M283" s="17" t="str">
        <f t="shared" si="16"/>
        <v xml:space="preserve"> </v>
      </c>
    </row>
    <row r="284" spans="1:13" s="36" customFormat="1">
      <c r="A284" s="324" t="s">
        <v>1536</v>
      </c>
      <c r="B284" s="325"/>
      <c r="C284" s="325"/>
      <c r="D284" s="326" t="s">
        <v>1649</v>
      </c>
      <c r="E284" s="327"/>
      <c r="F284" s="249"/>
      <c r="G284" s="328"/>
      <c r="H284" s="329"/>
      <c r="I284" s="247"/>
      <c r="J284" s="330" t="e">
        <f>#REF!</f>
        <v>#REF!</v>
      </c>
      <c r="K284" s="306" t="s">
        <v>159</v>
      </c>
      <c r="L284" s="306">
        <v>1814626.2887391292</v>
      </c>
      <c r="M284" s="17" t="e">
        <f t="shared" si="16"/>
        <v>#REF!</v>
      </c>
    </row>
    <row r="285" spans="1:13" s="36" customFormat="1">
      <c r="A285" s="324" t="s">
        <v>1537</v>
      </c>
      <c r="B285" s="325"/>
      <c r="C285" s="325"/>
      <c r="D285" s="326" t="s">
        <v>1660</v>
      </c>
      <c r="E285" s="327"/>
      <c r="F285" s="249"/>
      <c r="G285" s="328"/>
      <c r="H285" s="329"/>
      <c r="I285" s="247"/>
      <c r="J285" s="330" t="e">
        <f>#REF!</f>
        <v>#REF!</v>
      </c>
      <c r="K285" s="306" t="s">
        <v>159</v>
      </c>
      <c r="L285" s="306">
        <v>54337.762774100003</v>
      </c>
      <c r="M285" s="17" t="e">
        <f t="shared" si="16"/>
        <v>#REF!</v>
      </c>
    </row>
    <row r="286" spans="1:13" s="36" customFormat="1">
      <c r="A286" s="324" t="s">
        <v>1538</v>
      </c>
      <c r="B286" s="325"/>
      <c r="C286" s="325"/>
      <c r="D286" s="326" t="s">
        <v>1650</v>
      </c>
      <c r="E286" s="327"/>
      <c r="F286" s="249"/>
      <c r="G286" s="328"/>
      <c r="H286" s="329"/>
      <c r="I286" s="247"/>
      <c r="J286" s="330" t="e">
        <f>#REF!</f>
        <v>#REF!</v>
      </c>
      <c r="K286" s="306" t="s">
        <v>159</v>
      </c>
      <c r="L286" s="306">
        <v>48390.282780000001</v>
      </c>
      <c r="M286" s="17" t="e">
        <f t="shared" si="16"/>
        <v>#REF!</v>
      </c>
    </row>
  </sheetData>
  <autoFilter ref="A5:XFC286"/>
  <customSheetViews>
    <customSheetView guid="{8DC9FE0E-5402-4C0D-AF73-01762AC9FDA9}" scale="85" showPageBreaks="1" showGridLines="0" printArea="1" showAutoFilter="1" view="pageBreakPreview" topLeftCell="A130">
      <selection activeCell="B137" sqref="B137"/>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XFC285"/>
    </customSheetView>
    <customSheetView guid="{DC7D3868-B2B3-4750-89BA-C1189C869BBF}" scale="85" showPageBreaks="1" showGridLines="0" printArea="1" showAutoFilter="1" view="pageBreakPreview" topLeftCell="A147">
      <selection activeCell="D156" sqref="D156"/>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XFC232"/>
    </customSheetView>
    <customSheetView guid="{9E0DE9D2-068F-4F85-984D-898DC360FF79}" scale="85" showPageBreaks="1" showGridLines="0" printArea="1" showAutoFilter="1" view="pageBreakPreview" topLeftCell="A207">
      <selection activeCell="D213" sqref="D213"/>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XFC231"/>
    </customSheetView>
    <customSheetView guid="{575108D0-6D69-42AE-8923-8DF513D8A44A}" scale="85" showPageBreaks="1" showGridLines="0" printArea="1" showAutoFilter="1" view="pageBreakPreview" topLeftCell="A179">
      <selection activeCell="D143" sqref="D143"/>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XFC215"/>
    </customSheetView>
    <customSheetView guid="{33E65DA4-13B0-42EA-929E-4337B1906FC5}" scale="85" showPageBreaks="1" showGridLines="0" printArea="1" showAutoFilter="1" view="pageBreakPreview" topLeftCell="A31">
      <selection activeCell="B38" sqref="B38"/>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5:XFC195"/>
    </customSheetView>
    <customSheetView guid="{E02B9E0C-0ABD-493F-A963-5DA1AFE0657E}" scale="85" showPageBreaks="1" showGridLines="0" printArea="1" showAutoFilter="1" view="pageBreakPreview" topLeftCell="A198">
      <selection activeCell="A216" sqref="A216:XFD216"/>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XFC215"/>
    </customSheetView>
    <customSheetView guid="{2277D5E3-3122-4192-9E90-9BAD34318865}" scale="85" showPageBreaks="1" showGridLines="0" printArea="1" showAutoFilter="1" view="pageBreakPreview" topLeftCell="C11">
      <selection activeCell="K14" sqref="K14"/>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XFC215"/>
    </customSheetView>
    <customSheetView guid="{1027E011-E676-49C0-B260-278AD263364F}" showPageBreaks="1" showGridLines="0" printArea="1" showAutoFilter="1" view="pageBreakPreview">
      <selection activeCell="A7" sqref="A7"/>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XFC285"/>
    </customSheetView>
    <customSheetView guid="{57194B54-DEDB-4ACB-BFF4-FD945967EBF1}" scale="85" showPageBreaks="1" showGridLines="0" printArea="1" showAutoFilter="1" view="pageBreakPreview">
      <selection activeCell="D20" sqref="D20"/>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XFC285"/>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drawing r:id="rId11"/>
</worksheet>
</file>

<file path=xl/worksheets/sheet3.xml><?xml version="1.0" encoding="utf-8"?>
<worksheet xmlns="http://schemas.openxmlformats.org/spreadsheetml/2006/main" xmlns:r="http://schemas.openxmlformats.org/officeDocument/2006/relationships">
  <dimension ref="A1:AW122"/>
  <sheetViews>
    <sheetView showGridLines="0" view="pageBreakPreview" topLeftCell="A49" zoomScale="80" zoomScaleNormal="70" zoomScaleSheetLayoutView="80" workbookViewId="0">
      <selection activeCell="B58" sqref="B58"/>
    </sheetView>
  </sheetViews>
  <sheetFormatPr defaultRowHeight="12.75"/>
  <cols>
    <col min="1" max="1" width="21.42578125" style="33" customWidth="1"/>
    <col min="2" max="2" width="14.28515625" style="33" customWidth="1"/>
    <col min="3" max="3" width="18.42578125" style="33" customWidth="1"/>
    <col min="4" max="4" width="68.28515625" style="34" customWidth="1"/>
    <col min="5" max="5" width="10.5703125" style="35" customWidth="1"/>
    <col min="6" max="6" width="15.140625" style="36" customWidth="1"/>
    <col min="7" max="7" width="16.5703125" style="122" customWidth="1"/>
    <col min="8" max="8" width="11.42578125" style="114" customWidth="1"/>
    <col min="9" max="9" width="13.42578125" style="37" customWidth="1"/>
    <col min="10" max="10" width="17.28515625" style="37" customWidth="1"/>
    <col min="11" max="11" width="15.140625" style="52" hidden="1" customWidth="1"/>
    <col min="12" max="12" width="16.710937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13" s="13" customFormat="1" ht="15.75">
      <c r="A1" s="11"/>
      <c r="B1" s="95"/>
      <c r="C1" s="94"/>
      <c r="D1" s="152" t="s">
        <v>338</v>
      </c>
      <c r="E1" s="96"/>
      <c r="F1" s="97"/>
      <c r="G1" s="115"/>
      <c r="H1" s="108"/>
      <c r="I1" s="38"/>
      <c r="J1" s="12"/>
      <c r="K1" s="39"/>
    </row>
    <row r="2" spans="1:13" s="15" customFormat="1" ht="15.75">
      <c r="A2" s="14"/>
      <c r="B2" s="99"/>
      <c r="C2" s="98"/>
      <c r="D2" s="153" t="s">
        <v>985</v>
      </c>
      <c r="E2" s="100"/>
      <c r="F2" s="101"/>
      <c r="G2" s="116"/>
      <c r="H2" s="109"/>
      <c r="I2" s="102"/>
      <c r="J2" s="103"/>
      <c r="K2" s="40"/>
    </row>
    <row r="3" spans="1:13" s="15" customFormat="1" ht="15.75">
      <c r="A3" s="14"/>
      <c r="B3" s="99"/>
      <c r="C3" s="98"/>
      <c r="D3" s="100"/>
      <c r="E3" s="100"/>
      <c r="F3" s="101"/>
      <c r="G3" s="116" t="s">
        <v>3</v>
      </c>
      <c r="H3" s="109"/>
      <c r="I3" s="102" t="s">
        <v>334</v>
      </c>
      <c r="J3" s="103" t="e">
        <v>#REF!</v>
      </c>
      <c r="K3" s="40"/>
    </row>
    <row r="4" spans="1:13" s="15" customFormat="1" ht="15.75">
      <c r="A4" s="16"/>
      <c r="B4" s="105"/>
      <c r="C4" s="104"/>
      <c r="D4" s="106"/>
      <c r="E4" s="106"/>
      <c r="F4" s="107"/>
      <c r="G4" s="117" t="s">
        <v>13</v>
      </c>
      <c r="H4" s="110">
        <v>41760</v>
      </c>
      <c r="I4" s="41" t="s">
        <v>4</v>
      </c>
      <c r="J4" s="88">
        <v>0</v>
      </c>
      <c r="K4" s="40"/>
    </row>
    <row r="5" spans="1:13" s="15" customFormat="1">
      <c r="A5" s="218" t="s">
        <v>11</v>
      </c>
      <c r="B5" s="89"/>
      <c r="C5" s="89"/>
      <c r="D5" s="89"/>
      <c r="E5" s="89"/>
      <c r="F5" s="89"/>
      <c r="G5" s="118"/>
      <c r="H5" s="111"/>
      <c r="I5" s="89"/>
      <c r="J5" s="90"/>
      <c r="K5" s="40"/>
    </row>
    <row r="6" spans="1:13" s="17" customFormat="1" ht="12">
      <c r="A6" s="42" t="s">
        <v>0</v>
      </c>
      <c r="B6" s="43" t="s">
        <v>8</v>
      </c>
      <c r="C6" s="43" t="s">
        <v>105</v>
      </c>
      <c r="D6" s="42" t="s">
        <v>1</v>
      </c>
      <c r="E6" s="43" t="s">
        <v>5</v>
      </c>
      <c r="F6" s="44" t="s">
        <v>6</v>
      </c>
      <c r="G6" s="119" t="s">
        <v>9</v>
      </c>
      <c r="H6" s="86" t="s">
        <v>355</v>
      </c>
      <c r="I6" s="86" t="s">
        <v>354</v>
      </c>
      <c r="J6" s="45" t="s">
        <v>10</v>
      </c>
      <c r="K6" s="46"/>
    </row>
    <row r="7" spans="1:13">
      <c r="A7" s="130">
        <v>4</v>
      </c>
      <c r="B7" s="131"/>
      <c r="C7" s="131"/>
      <c r="D7" s="132" t="s">
        <v>986</v>
      </c>
      <c r="E7" s="131"/>
      <c r="F7" s="133"/>
      <c r="G7" s="134"/>
      <c r="H7" s="135"/>
      <c r="I7" s="136"/>
      <c r="J7" s="137" t="e">
        <f>SUM(J8,J19,J62,J72,J77,J79,J101,J109,J120,J121,J122)</f>
        <v>#REF!</v>
      </c>
      <c r="K7" s="193" t="e">
        <f>SUMIF(K8:K122,"T",J8:J122)</f>
        <v>#REF!</v>
      </c>
      <c r="L7" s="193">
        <v>35437167.222400561</v>
      </c>
      <c r="M7" s="17" t="e">
        <f t="shared" ref="M7:M70" si="0">IF(L7=J7," ", "ERRO")</f>
        <v>#REF!</v>
      </c>
    </row>
    <row r="8" spans="1:13" s="17" customFormat="1">
      <c r="A8" s="123" t="s">
        <v>987</v>
      </c>
      <c r="B8" s="124"/>
      <c r="C8" s="124"/>
      <c r="D8" s="124" t="s">
        <v>1128</v>
      </c>
      <c r="E8" s="124"/>
      <c r="F8" s="124"/>
      <c r="G8" s="125"/>
      <c r="H8" s="126"/>
      <c r="I8" s="124"/>
      <c r="J8" s="127">
        <f>SUM(J9,J13,J18)</f>
        <v>692510.77000000014</v>
      </c>
      <c r="K8" s="193"/>
      <c r="L8" s="193">
        <v>692510.77000000014</v>
      </c>
      <c r="M8" s="17" t="str">
        <f t="shared" si="0"/>
        <v xml:space="preserve"> </v>
      </c>
    </row>
    <row r="9" spans="1:13">
      <c r="A9" s="138" t="s">
        <v>988</v>
      </c>
      <c r="B9" s="139"/>
      <c r="C9" s="139"/>
      <c r="D9" s="139" t="s">
        <v>1122</v>
      </c>
      <c r="E9" s="139"/>
      <c r="F9" s="139"/>
      <c r="G9" s="141"/>
      <c r="H9" s="142"/>
      <c r="I9" s="139"/>
      <c r="J9" s="143">
        <f>SUM(J10:J12)</f>
        <v>28386.81</v>
      </c>
      <c r="K9" s="51"/>
      <c r="L9" s="51">
        <v>28386.81</v>
      </c>
      <c r="M9" s="17" t="str">
        <f t="shared" si="0"/>
        <v xml:space="preserve"> </v>
      </c>
    </row>
    <row r="10" spans="1:13" s="151" customFormat="1">
      <c r="A10" s="266" t="s">
        <v>989</v>
      </c>
      <c r="B10" s="507"/>
      <c r="C10" s="507"/>
      <c r="D10" s="382" t="s">
        <v>1166</v>
      </c>
      <c r="E10" s="411" t="s">
        <v>7</v>
      </c>
      <c r="F10" s="383">
        <v>1</v>
      </c>
      <c r="G10" s="417">
        <v>7118.2358199999999</v>
      </c>
      <c r="H10" s="414">
        <v>0.32929999999999993</v>
      </c>
      <c r="I10" s="291">
        <f>G10*H10</f>
        <v>2344.0350555259993</v>
      </c>
      <c r="J10" s="508">
        <f>ROUND(F10*(G10+I10),2)</f>
        <v>9462.27</v>
      </c>
      <c r="K10" s="217" t="s">
        <v>159</v>
      </c>
      <c r="L10" s="151">
        <v>9462.27</v>
      </c>
      <c r="M10" s="17" t="str">
        <f t="shared" si="0"/>
        <v xml:space="preserve"> </v>
      </c>
    </row>
    <row r="11" spans="1:13" s="151" customFormat="1">
      <c r="A11" s="266" t="s">
        <v>990</v>
      </c>
      <c r="B11" s="507"/>
      <c r="C11" s="507"/>
      <c r="D11" s="382" t="s">
        <v>1124</v>
      </c>
      <c r="E11" s="411" t="s">
        <v>7</v>
      </c>
      <c r="F11" s="383">
        <v>1</v>
      </c>
      <c r="G11" s="417">
        <v>7118.2358199999999</v>
      </c>
      <c r="H11" s="414">
        <v>0.32929999999999993</v>
      </c>
      <c r="I11" s="291">
        <f>G11*H11</f>
        <v>2344.0350555259993</v>
      </c>
      <c r="J11" s="508">
        <f>ROUND(F11*(G11+I11),2)</f>
        <v>9462.27</v>
      </c>
      <c r="K11" s="217" t="s">
        <v>159</v>
      </c>
      <c r="L11" s="151">
        <v>9462.27</v>
      </c>
      <c r="M11" s="17" t="str">
        <f t="shared" si="0"/>
        <v xml:space="preserve"> </v>
      </c>
    </row>
    <row r="12" spans="1:13" s="1" customFormat="1">
      <c r="A12" s="266" t="s">
        <v>991</v>
      </c>
      <c r="B12" s="507"/>
      <c r="C12" s="507"/>
      <c r="D12" s="382" t="s">
        <v>1125</v>
      </c>
      <c r="E12" s="411" t="s">
        <v>7</v>
      </c>
      <c r="F12" s="383">
        <v>1</v>
      </c>
      <c r="G12" s="417">
        <v>7118.2358199999999</v>
      </c>
      <c r="H12" s="414">
        <v>0.32929999999999993</v>
      </c>
      <c r="I12" s="291">
        <f>G12*H12</f>
        <v>2344.0350555259993</v>
      </c>
      <c r="J12" s="508">
        <f>ROUND(F12*(G12+I12),2)</f>
        <v>9462.27</v>
      </c>
      <c r="K12" s="1" t="s">
        <v>159</v>
      </c>
      <c r="L12" s="1">
        <v>9462.27</v>
      </c>
      <c r="M12" s="17" t="str">
        <f t="shared" si="0"/>
        <v xml:space="preserve"> </v>
      </c>
    </row>
    <row r="13" spans="1:13">
      <c r="A13" s="138" t="s">
        <v>992</v>
      </c>
      <c r="B13" s="139"/>
      <c r="C13" s="139"/>
      <c r="D13" s="139" t="s">
        <v>1436</v>
      </c>
      <c r="E13" s="412"/>
      <c r="F13" s="237"/>
      <c r="G13" s="418"/>
      <c r="H13" s="415"/>
      <c r="I13" s="139"/>
      <c r="J13" s="143">
        <f>SUM(J14:J17)</f>
        <v>626968.84000000008</v>
      </c>
      <c r="K13" s="51"/>
      <c r="L13" s="23">
        <v>626968.84000000008</v>
      </c>
      <c r="M13" s="17" t="str">
        <f t="shared" si="0"/>
        <v xml:space="preserve"> </v>
      </c>
    </row>
    <row r="14" spans="1:13" s="151" customFormat="1">
      <c r="A14" s="266" t="s">
        <v>1247</v>
      </c>
      <c r="B14" s="507"/>
      <c r="C14" s="507"/>
      <c r="D14" s="382" t="s">
        <v>1129</v>
      </c>
      <c r="E14" s="411" t="s">
        <v>7</v>
      </c>
      <c r="F14" s="383">
        <v>1</v>
      </c>
      <c r="G14" s="417">
        <v>5624.0533385511362</v>
      </c>
      <c r="H14" s="414">
        <v>0.32929999999999993</v>
      </c>
      <c r="I14" s="291">
        <f>G14*H14</f>
        <v>1852.0007643848887</v>
      </c>
      <c r="J14" s="508">
        <f>ROUND(F14*(G14+I14),2)</f>
        <v>7476.05</v>
      </c>
      <c r="K14" s="217" t="s">
        <v>159</v>
      </c>
      <c r="L14" s="151">
        <v>7476.05</v>
      </c>
      <c r="M14" s="17" t="str">
        <f t="shared" si="0"/>
        <v xml:space="preserve"> </v>
      </c>
    </row>
    <row r="15" spans="1:13" s="151" customFormat="1">
      <c r="A15" s="266" t="s">
        <v>1248</v>
      </c>
      <c r="B15" s="507"/>
      <c r="C15" s="507"/>
      <c r="D15" s="382" t="s">
        <v>1130</v>
      </c>
      <c r="E15" s="411" t="s">
        <v>7</v>
      </c>
      <c r="F15" s="383">
        <v>1</v>
      </c>
      <c r="G15" s="417">
        <v>50570.110817727276</v>
      </c>
      <c r="H15" s="414">
        <v>0.32929999999999993</v>
      </c>
      <c r="I15" s="291">
        <f>G15*H15</f>
        <v>16652.737492277589</v>
      </c>
      <c r="J15" s="508">
        <f>ROUND(F15*(G15+I15),2)</f>
        <v>67222.850000000006</v>
      </c>
      <c r="K15" s="217" t="s">
        <v>159</v>
      </c>
      <c r="L15" s="151">
        <v>67222.850000000006</v>
      </c>
      <c r="M15" s="17" t="str">
        <f t="shared" si="0"/>
        <v xml:space="preserve"> </v>
      </c>
    </row>
    <row r="16" spans="1:13" s="1" customFormat="1">
      <c r="A16" s="266" t="s">
        <v>1249</v>
      </c>
      <c r="B16" s="507"/>
      <c r="C16" s="507"/>
      <c r="D16" s="382" t="s">
        <v>1131</v>
      </c>
      <c r="E16" s="411" t="s">
        <v>7</v>
      </c>
      <c r="F16" s="383">
        <v>1</v>
      </c>
      <c r="G16" s="417">
        <v>121185.82534105117</v>
      </c>
      <c r="H16" s="414">
        <v>0.32929999999999993</v>
      </c>
      <c r="I16" s="291">
        <f>G16*H16</f>
        <v>39906.492284808141</v>
      </c>
      <c r="J16" s="508">
        <f>ROUND(F16*(G16+I16),2)</f>
        <v>161092.32</v>
      </c>
      <c r="K16" s="1" t="s">
        <v>159</v>
      </c>
      <c r="L16" s="1">
        <v>161092.32</v>
      </c>
      <c r="M16" s="17" t="str">
        <f t="shared" si="0"/>
        <v xml:space="preserve"> </v>
      </c>
    </row>
    <row r="17" spans="1:13" s="151" customFormat="1">
      <c r="A17" s="266" t="s">
        <v>1250</v>
      </c>
      <c r="B17" s="507"/>
      <c r="C17" s="507"/>
      <c r="D17" s="382" t="s">
        <v>1253</v>
      </c>
      <c r="E17" s="411" t="s">
        <v>7</v>
      </c>
      <c r="F17" s="383">
        <v>1</v>
      </c>
      <c r="G17" s="417">
        <v>294273.39381835226</v>
      </c>
      <c r="H17" s="414">
        <v>0.32929999999999993</v>
      </c>
      <c r="I17" s="291">
        <f>G17*H17</f>
        <v>96904.228584383382</v>
      </c>
      <c r="J17" s="508">
        <f>ROUND(F17*(G17+I17),2)</f>
        <v>391177.62</v>
      </c>
      <c r="K17" s="217" t="s">
        <v>159</v>
      </c>
      <c r="L17" s="151">
        <v>391177.62</v>
      </c>
      <c r="M17" s="17" t="str">
        <f t="shared" si="0"/>
        <v xml:space="preserve"> </v>
      </c>
    </row>
    <row r="18" spans="1:13">
      <c r="A18" s="138" t="s">
        <v>993</v>
      </c>
      <c r="B18" s="139"/>
      <c r="C18" s="139"/>
      <c r="D18" s="139" t="s">
        <v>1147</v>
      </c>
      <c r="E18" s="413" t="s">
        <v>7</v>
      </c>
      <c r="F18" s="257">
        <v>1</v>
      </c>
      <c r="G18" s="419">
        <v>27950.89</v>
      </c>
      <c r="H18" s="416">
        <v>0.32929999999999993</v>
      </c>
      <c r="I18" s="292">
        <f>G18*H18</f>
        <v>9204.2280769999979</v>
      </c>
      <c r="J18" s="509">
        <f>ROUND(F18*(G18+I18),2)</f>
        <v>37155.120000000003</v>
      </c>
      <c r="K18" s="51" t="s">
        <v>159</v>
      </c>
      <c r="L18" s="438">
        <v>37155.120000000003</v>
      </c>
      <c r="M18" s="17" t="str">
        <f t="shared" si="0"/>
        <v xml:space="preserve"> </v>
      </c>
    </row>
    <row r="19" spans="1:13" s="17" customFormat="1">
      <c r="A19" s="123" t="s">
        <v>994</v>
      </c>
      <c r="B19" s="124"/>
      <c r="C19" s="124"/>
      <c r="D19" s="124" t="s">
        <v>128</v>
      </c>
      <c r="E19" s="124"/>
      <c r="F19" s="124"/>
      <c r="G19" s="125"/>
      <c r="H19" s="126"/>
      <c r="I19" s="124"/>
      <c r="J19" s="127" t="e">
        <f>SUM(J20,J40,J60)</f>
        <v>#REF!</v>
      </c>
      <c r="K19" s="193"/>
      <c r="L19" s="193">
        <v>28568815.029999994</v>
      </c>
      <c r="M19" s="17" t="e">
        <f t="shared" si="0"/>
        <v>#REF!</v>
      </c>
    </row>
    <row r="20" spans="1:13">
      <c r="A20" s="138" t="s">
        <v>995</v>
      </c>
      <c r="B20" s="139"/>
      <c r="C20" s="139"/>
      <c r="D20" s="139" t="s">
        <v>21</v>
      </c>
      <c r="E20" s="139"/>
      <c r="F20" s="139"/>
      <c r="G20" s="141"/>
      <c r="H20" s="142"/>
      <c r="I20" s="139"/>
      <c r="J20" s="143" t="e">
        <f>SUM(J21:J39)</f>
        <v>#REF!</v>
      </c>
      <c r="K20" s="51"/>
      <c r="L20" s="51">
        <v>20068511.949999996</v>
      </c>
      <c r="M20" s="17" t="e">
        <f t="shared" si="0"/>
        <v>#REF!</v>
      </c>
    </row>
    <row r="21" spans="1:13">
      <c r="A21" s="28" t="s">
        <v>996</v>
      </c>
      <c r="B21" s="5" t="s">
        <v>258</v>
      </c>
      <c r="C21" s="5" t="e">
        <f>VLOOKUP($B21,#REF!,2,FALSE)</f>
        <v>#REF!</v>
      </c>
      <c r="D21" s="4" t="e">
        <f>VLOOKUP($B21,#REF!,3,FALSE)</f>
        <v>#REF!</v>
      </c>
      <c r="E21" s="5" t="e">
        <f>VLOOKUP($B21,#REF!,4,FALSE)</f>
        <v>#REF!</v>
      </c>
      <c r="F21" s="68">
        <v>16</v>
      </c>
      <c r="G21" s="120" t="e">
        <f>VLOOKUP($B21,#REF!,13,FALSE)</f>
        <v>#REF!</v>
      </c>
      <c r="H21" s="24" t="e">
        <f>VLOOKUP($B21,#REF!,14,FALSE)</f>
        <v>#REF!</v>
      </c>
      <c r="I21" s="21" t="e">
        <f>G21*H21</f>
        <v>#REF!</v>
      </c>
      <c r="J21" s="22" t="e">
        <f>ROUND(F21*(G21+I21),2)</f>
        <v>#REF!</v>
      </c>
      <c r="K21" s="208" t="s">
        <v>159</v>
      </c>
      <c r="L21" s="23">
        <v>6263968.5999999996</v>
      </c>
      <c r="M21" s="17" t="e">
        <f t="shared" si="0"/>
        <v>#REF!</v>
      </c>
    </row>
    <row r="22" spans="1:13">
      <c r="A22" s="28" t="s">
        <v>997</v>
      </c>
      <c r="B22" s="5" t="s">
        <v>259</v>
      </c>
      <c r="C22" s="5" t="e">
        <f>VLOOKUP($B22,#REF!,2,FALSE)</f>
        <v>#REF!</v>
      </c>
      <c r="D22" s="4" t="e">
        <f>VLOOKUP($B22,#REF!,3,FALSE)</f>
        <v>#REF!</v>
      </c>
      <c r="E22" s="5" t="e">
        <f>VLOOKUP($B22,#REF!,4,FALSE)</f>
        <v>#REF!</v>
      </c>
      <c r="F22" s="68">
        <v>16</v>
      </c>
      <c r="G22" s="120" t="e">
        <f>VLOOKUP($B22,#REF!,13,FALSE)</f>
        <v>#REF!</v>
      </c>
      <c r="H22" s="24" t="e">
        <f>VLOOKUP($B22,#REF!,14,FALSE)</f>
        <v>#REF!</v>
      </c>
      <c r="I22" s="21" t="e">
        <f t="shared" ref="I22:I38" si="1">G22*H22</f>
        <v>#REF!</v>
      </c>
      <c r="J22" s="22" t="e">
        <f t="shared" ref="J22:J38" si="2">ROUND(F22*(G22+I22),2)</f>
        <v>#REF!</v>
      </c>
      <c r="K22" s="208" t="s">
        <v>159</v>
      </c>
      <c r="L22" s="23">
        <v>5712098.9299999997</v>
      </c>
      <c r="M22" s="17" t="e">
        <f t="shared" si="0"/>
        <v>#REF!</v>
      </c>
    </row>
    <row r="23" spans="1:13">
      <c r="A23" s="28" t="s">
        <v>998</v>
      </c>
      <c r="B23" s="5" t="s">
        <v>226</v>
      </c>
      <c r="C23" s="5" t="e">
        <f>VLOOKUP($B23,#REF!,2,FALSE)</f>
        <v>#REF!</v>
      </c>
      <c r="D23" s="4" t="e">
        <f>VLOOKUP($B23,#REF!,3,FALSE)</f>
        <v>#REF!</v>
      </c>
      <c r="E23" s="5" t="e">
        <f>VLOOKUP($B23,#REF!,4,FALSE)</f>
        <v>#REF!</v>
      </c>
      <c r="F23" s="68">
        <v>17</v>
      </c>
      <c r="G23" s="120" t="e">
        <f>VLOOKUP($B23,#REF!,13,FALSE)</f>
        <v>#REF!</v>
      </c>
      <c r="H23" s="24" t="e">
        <f>VLOOKUP($B23,#REF!,14,FALSE)</f>
        <v>#REF!</v>
      </c>
      <c r="I23" s="21" t="e">
        <f t="shared" si="1"/>
        <v>#REF!</v>
      </c>
      <c r="J23" s="22" t="e">
        <f t="shared" si="2"/>
        <v>#REF!</v>
      </c>
      <c r="K23" s="208" t="s">
        <v>159</v>
      </c>
      <c r="L23" s="23">
        <v>4602852</v>
      </c>
      <c r="M23" s="17" t="e">
        <f t="shared" si="0"/>
        <v>#REF!</v>
      </c>
    </row>
    <row r="24" spans="1:13" ht="134.25" customHeight="1">
      <c r="A24" s="28" t="s">
        <v>999</v>
      </c>
      <c r="B24" s="5" t="s">
        <v>260</v>
      </c>
      <c r="C24" s="5" t="e">
        <f>VLOOKUP($B24,#REF!,2,FALSE)</f>
        <v>#REF!</v>
      </c>
      <c r="D24" s="4" t="e">
        <f>VLOOKUP($B24,#REF!,3,FALSE)</f>
        <v>#REF!</v>
      </c>
      <c r="E24" s="5" t="e">
        <f>VLOOKUP($B24,#REF!,4,FALSE)</f>
        <v>#REF!</v>
      </c>
      <c r="F24" s="68">
        <v>1</v>
      </c>
      <c r="G24" s="120" t="e">
        <f>VLOOKUP($B24,#REF!,13,FALSE)</f>
        <v>#REF!</v>
      </c>
      <c r="H24" s="24" t="e">
        <f>VLOOKUP($B24,#REF!,14,FALSE)</f>
        <v>#REF!</v>
      </c>
      <c r="I24" s="21" t="e">
        <f t="shared" si="1"/>
        <v>#REF!</v>
      </c>
      <c r="J24" s="22" t="e">
        <f t="shared" si="2"/>
        <v>#REF!</v>
      </c>
      <c r="K24" s="208" t="s">
        <v>159</v>
      </c>
      <c r="L24" s="23">
        <v>364472.28</v>
      </c>
      <c r="M24" s="17" t="e">
        <f t="shared" si="0"/>
        <v>#REF!</v>
      </c>
    </row>
    <row r="25" spans="1:13">
      <c r="A25" s="28" t="s">
        <v>1000</v>
      </c>
      <c r="B25" s="5" t="s">
        <v>261</v>
      </c>
      <c r="C25" s="5" t="e">
        <f>VLOOKUP($B25,#REF!,2,FALSE)</f>
        <v>#REF!</v>
      </c>
      <c r="D25" s="4" t="e">
        <f>VLOOKUP($B25,#REF!,3,FALSE)</f>
        <v>#REF!</v>
      </c>
      <c r="E25" s="5" t="e">
        <f>VLOOKUP($B25,#REF!,4,FALSE)</f>
        <v>#REF!</v>
      </c>
      <c r="F25" s="68">
        <v>3</v>
      </c>
      <c r="G25" s="120" t="e">
        <f>VLOOKUP($B25,#REF!,13,FALSE)</f>
        <v>#REF!</v>
      </c>
      <c r="H25" s="24" t="e">
        <f>VLOOKUP($B25,#REF!,14,FALSE)</f>
        <v>#REF!</v>
      </c>
      <c r="I25" s="21" t="e">
        <f t="shared" si="1"/>
        <v>#REF!</v>
      </c>
      <c r="J25" s="22" t="e">
        <f t="shared" si="2"/>
        <v>#REF!</v>
      </c>
      <c r="K25" s="208" t="s">
        <v>159</v>
      </c>
      <c r="L25" s="23">
        <v>235751.15</v>
      </c>
      <c r="M25" s="17" t="e">
        <f t="shared" si="0"/>
        <v>#REF!</v>
      </c>
    </row>
    <row r="26" spans="1:13">
      <c r="A26" s="28" t="s">
        <v>1089</v>
      </c>
      <c r="B26" s="5" t="s">
        <v>262</v>
      </c>
      <c r="C26" s="5" t="e">
        <f>VLOOKUP($B26,#REF!,2,FALSE)</f>
        <v>#REF!</v>
      </c>
      <c r="D26" s="4" t="e">
        <f>VLOOKUP($B26,#REF!,3,FALSE)</f>
        <v>#REF!</v>
      </c>
      <c r="E26" s="5" t="e">
        <f>VLOOKUP($B26,#REF!,4,FALSE)</f>
        <v>#REF!</v>
      </c>
      <c r="F26" s="68">
        <v>3</v>
      </c>
      <c r="G26" s="120" t="e">
        <f>VLOOKUP($B26,#REF!,13,FALSE)</f>
        <v>#REF!</v>
      </c>
      <c r="H26" s="24" t="e">
        <f>VLOOKUP($B26,#REF!,14,FALSE)</f>
        <v>#REF!</v>
      </c>
      <c r="I26" s="21" t="e">
        <f t="shared" si="1"/>
        <v>#REF!</v>
      </c>
      <c r="J26" s="22" t="e">
        <f t="shared" si="2"/>
        <v>#REF!</v>
      </c>
      <c r="K26" s="208" t="s">
        <v>159</v>
      </c>
      <c r="L26" s="23">
        <v>24324.6</v>
      </c>
      <c r="M26" s="17" t="e">
        <f t="shared" si="0"/>
        <v>#REF!</v>
      </c>
    </row>
    <row r="27" spans="1:13">
      <c r="A27" s="28" t="s">
        <v>1090</v>
      </c>
      <c r="B27" s="5" t="s">
        <v>263</v>
      </c>
      <c r="C27" s="5" t="e">
        <f>VLOOKUP($B27,#REF!,2,FALSE)</f>
        <v>#REF!</v>
      </c>
      <c r="D27" s="4" t="e">
        <f>VLOOKUP($B27,#REF!,3,FALSE)</f>
        <v>#REF!</v>
      </c>
      <c r="E27" s="5" t="e">
        <f>VLOOKUP($B27,#REF!,4,FALSE)</f>
        <v>#REF!</v>
      </c>
      <c r="F27" s="68">
        <v>1</v>
      </c>
      <c r="G27" s="120" t="e">
        <f>VLOOKUP($B27,#REF!,13,FALSE)</f>
        <v>#REF!</v>
      </c>
      <c r="H27" s="24" t="e">
        <f>VLOOKUP($B27,#REF!,14,FALSE)</f>
        <v>#REF!</v>
      </c>
      <c r="I27" s="21" t="e">
        <f t="shared" si="1"/>
        <v>#REF!</v>
      </c>
      <c r="J27" s="22" t="e">
        <f t="shared" si="2"/>
        <v>#REF!</v>
      </c>
      <c r="K27" s="208" t="s">
        <v>159</v>
      </c>
      <c r="L27" s="23">
        <v>330291.53999999998</v>
      </c>
      <c r="M27" s="17" t="e">
        <f t="shared" si="0"/>
        <v>#REF!</v>
      </c>
    </row>
    <row r="28" spans="1:13">
      <c r="A28" s="28" t="s">
        <v>1091</v>
      </c>
      <c r="B28" s="5" t="s">
        <v>264</v>
      </c>
      <c r="C28" s="5" t="e">
        <f>VLOOKUP($B28,#REF!,2,FALSE)</f>
        <v>#REF!</v>
      </c>
      <c r="D28" s="4" t="e">
        <f>VLOOKUP($B28,#REF!,3,FALSE)</f>
        <v>#REF!</v>
      </c>
      <c r="E28" s="5" t="e">
        <f>VLOOKUP($B28,#REF!,4,FALSE)</f>
        <v>#REF!</v>
      </c>
      <c r="F28" s="68">
        <v>1</v>
      </c>
      <c r="G28" s="120" t="e">
        <f>VLOOKUP($B28,#REF!,13,FALSE)</f>
        <v>#REF!</v>
      </c>
      <c r="H28" s="24" t="e">
        <f>VLOOKUP($B28,#REF!,14,FALSE)</f>
        <v>#REF!</v>
      </c>
      <c r="I28" s="21" t="e">
        <f t="shared" si="1"/>
        <v>#REF!</v>
      </c>
      <c r="J28" s="22" t="e">
        <f t="shared" si="2"/>
        <v>#REF!</v>
      </c>
      <c r="K28" s="208" t="s">
        <v>159</v>
      </c>
      <c r="L28" s="23">
        <v>180683.87</v>
      </c>
      <c r="M28" s="17" t="e">
        <f t="shared" si="0"/>
        <v>#REF!</v>
      </c>
    </row>
    <row r="29" spans="1:13">
      <c r="A29" s="28" t="s">
        <v>1092</v>
      </c>
      <c r="B29" s="5" t="s">
        <v>265</v>
      </c>
      <c r="C29" s="5" t="e">
        <f>VLOOKUP($B29,#REF!,2,FALSE)</f>
        <v>#REF!</v>
      </c>
      <c r="D29" s="4" t="e">
        <f>VLOOKUP($B29,#REF!,3,FALSE)</f>
        <v>#REF!</v>
      </c>
      <c r="E29" s="5" t="e">
        <f>VLOOKUP($B29,#REF!,4,FALSE)</f>
        <v>#REF!</v>
      </c>
      <c r="F29" s="68">
        <v>1</v>
      </c>
      <c r="G29" s="120" t="e">
        <f>VLOOKUP($B29,#REF!,13,FALSE)</f>
        <v>#REF!</v>
      </c>
      <c r="H29" s="24" t="e">
        <f>VLOOKUP($B29,#REF!,14,FALSE)</f>
        <v>#REF!</v>
      </c>
      <c r="I29" s="21" t="e">
        <f t="shared" si="1"/>
        <v>#REF!</v>
      </c>
      <c r="J29" s="22" t="e">
        <f t="shared" si="2"/>
        <v>#REF!</v>
      </c>
      <c r="K29" s="208" t="s">
        <v>159</v>
      </c>
      <c r="L29" s="23">
        <v>56505.599999999999</v>
      </c>
      <c r="M29" s="17" t="e">
        <f t="shared" si="0"/>
        <v>#REF!</v>
      </c>
    </row>
    <row r="30" spans="1:13" s="51" customFormat="1">
      <c r="A30" s="28" t="s">
        <v>1093</v>
      </c>
      <c r="B30" s="145" t="s">
        <v>266</v>
      </c>
      <c r="C30" s="5" t="e">
        <f>VLOOKUP($B30,#REF!,2,FALSE)</f>
        <v>#REF!</v>
      </c>
      <c r="D30" s="4" t="e">
        <f>VLOOKUP($B30,#REF!,3,FALSE)</f>
        <v>#REF!</v>
      </c>
      <c r="E30" s="5" t="e">
        <f>VLOOKUP($B30,#REF!,4,FALSE)</f>
        <v>#REF!</v>
      </c>
      <c r="F30" s="289">
        <v>2680</v>
      </c>
      <c r="G30" s="120" t="e">
        <f>VLOOKUP($B30,#REF!,13,FALSE)</f>
        <v>#REF!</v>
      </c>
      <c r="H30" s="24" t="e">
        <f>VLOOKUP($B30,#REF!,14,FALSE)</f>
        <v>#REF!</v>
      </c>
      <c r="I30" s="21" t="e">
        <f t="shared" si="1"/>
        <v>#REF!</v>
      </c>
      <c r="J30" s="22" t="e">
        <f t="shared" si="2"/>
        <v>#REF!</v>
      </c>
      <c r="K30" s="208" t="s">
        <v>159</v>
      </c>
      <c r="L30" s="23">
        <v>40950.550000000003</v>
      </c>
      <c r="M30" s="17" t="e">
        <f t="shared" si="0"/>
        <v>#REF!</v>
      </c>
    </row>
    <row r="31" spans="1:13">
      <c r="A31" s="28" t="s">
        <v>1094</v>
      </c>
      <c r="B31" s="145" t="s">
        <v>267</v>
      </c>
      <c r="C31" s="5" t="e">
        <f>VLOOKUP($B31,#REF!,2,FALSE)</f>
        <v>#REF!</v>
      </c>
      <c r="D31" s="4" t="e">
        <f>VLOOKUP($B31,#REF!,3,FALSE)</f>
        <v>#REF!</v>
      </c>
      <c r="E31" s="5" t="e">
        <f>VLOOKUP($B31,#REF!,4,FALSE)</f>
        <v>#REF!</v>
      </c>
      <c r="F31" s="289">
        <v>360</v>
      </c>
      <c r="G31" s="120" t="e">
        <f>VLOOKUP($B31,#REF!,13,FALSE)</f>
        <v>#REF!</v>
      </c>
      <c r="H31" s="24" t="e">
        <f>VLOOKUP($B31,#REF!,14,FALSE)</f>
        <v>#REF!</v>
      </c>
      <c r="I31" s="21" t="e">
        <f t="shared" si="1"/>
        <v>#REF!</v>
      </c>
      <c r="J31" s="22" t="e">
        <f t="shared" si="2"/>
        <v>#REF!</v>
      </c>
      <c r="K31" s="208" t="s">
        <v>159</v>
      </c>
      <c r="L31" s="23">
        <v>17684.84</v>
      </c>
      <c r="M31" s="17" t="e">
        <f t="shared" si="0"/>
        <v>#REF!</v>
      </c>
    </row>
    <row r="32" spans="1:13">
      <c r="A32" s="28" t="s">
        <v>1095</v>
      </c>
      <c r="B32" s="5" t="s">
        <v>171</v>
      </c>
      <c r="C32" s="5" t="e">
        <f>VLOOKUP($B32,#REF!,2,FALSE)</f>
        <v>#REF!</v>
      </c>
      <c r="D32" s="4" t="e">
        <f>VLOOKUP($B32,#REF!,3,FALSE)</f>
        <v>#REF!</v>
      </c>
      <c r="E32" s="5" t="e">
        <f>VLOOKUP($B32,#REF!,4,FALSE)</f>
        <v>#REF!</v>
      </c>
      <c r="F32" s="68">
        <v>60</v>
      </c>
      <c r="G32" s="120" t="e">
        <f>VLOOKUP($B32,#REF!,13,FALSE)</f>
        <v>#REF!</v>
      </c>
      <c r="H32" s="24" t="e">
        <f>VLOOKUP($B32,#REF!,14,FALSE)</f>
        <v>#REF!</v>
      </c>
      <c r="I32" s="21" t="e">
        <f t="shared" si="1"/>
        <v>#REF!</v>
      </c>
      <c r="J32" s="22" t="e">
        <f t="shared" si="2"/>
        <v>#REF!</v>
      </c>
      <c r="K32" s="208" t="s">
        <v>159</v>
      </c>
      <c r="L32" s="23">
        <v>1164.02</v>
      </c>
      <c r="M32" s="17" t="e">
        <f t="shared" si="0"/>
        <v>#REF!</v>
      </c>
    </row>
    <row r="33" spans="1:13">
      <c r="A33" s="28" t="s">
        <v>1096</v>
      </c>
      <c r="B33" s="5" t="s">
        <v>300</v>
      </c>
      <c r="C33" s="5" t="e">
        <f>VLOOKUP($B33,#REF!,2,FALSE)</f>
        <v>#REF!</v>
      </c>
      <c r="D33" s="4" t="e">
        <f>VLOOKUP($B33,#REF!,3,FALSE)</f>
        <v>#REF!</v>
      </c>
      <c r="E33" s="5" t="e">
        <f>VLOOKUP($B33,#REF!,4,FALSE)</f>
        <v>#REF!</v>
      </c>
      <c r="F33" s="68">
        <v>660</v>
      </c>
      <c r="G33" s="120" t="e">
        <f>VLOOKUP($B33,#REF!,13,FALSE)</f>
        <v>#REF!</v>
      </c>
      <c r="H33" s="24" t="e">
        <f>VLOOKUP($B33,#REF!,14,FALSE)</f>
        <v>#REF!</v>
      </c>
      <c r="I33" s="21" t="e">
        <f t="shared" si="1"/>
        <v>#REF!</v>
      </c>
      <c r="J33" s="22" t="e">
        <f t="shared" si="2"/>
        <v>#REF!</v>
      </c>
      <c r="K33" s="208" t="s">
        <v>159</v>
      </c>
      <c r="L33" s="23">
        <v>7210.11</v>
      </c>
      <c r="M33" s="17" t="e">
        <f t="shared" si="0"/>
        <v>#REF!</v>
      </c>
    </row>
    <row r="34" spans="1:13">
      <c r="A34" s="28" t="s">
        <v>1097</v>
      </c>
      <c r="B34" s="5" t="s">
        <v>169</v>
      </c>
      <c r="C34" s="5" t="e">
        <f>VLOOKUP($B34,#REF!,2,FALSE)</f>
        <v>#REF!</v>
      </c>
      <c r="D34" s="4" t="e">
        <f>VLOOKUP($B34,#REF!,3,FALSE)</f>
        <v>#REF!</v>
      </c>
      <c r="E34" s="5" t="e">
        <f>VLOOKUP($B34,#REF!,4,FALSE)</f>
        <v>#REF!</v>
      </c>
      <c r="F34" s="68">
        <v>7480</v>
      </c>
      <c r="G34" s="120" t="e">
        <f>VLOOKUP($B34,#REF!,13,FALSE)</f>
        <v>#REF!</v>
      </c>
      <c r="H34" s="24" t="e">
        <f>VLOOKUP($B34,#REF!,14,FALSE)</f>
        <v>#REF!</v>
      </c>
      <c r="I34" s="21" t="e">
        <f t="shared" si="1"/>
        <v>#REF!</v>
      </c>
      <c r="J34" s="22" t="e">
        <f t="shared" si="2"/>
        <v>#REF!</v>
      </c>
      <c r="K34" s="208" t="s">
        <v>159</v>
      </c>
      <c r="L34" s="23">
        <v>49750.83</v>
      </c>
      <c r="M34" s="17" t="e">
        <f t="shared" si="0"/>
        <v>#REF!</v>
      </c>
    </row>
    <row r="35" spans="1:13">
      <c r="A35" s="28" t="s">
        <v>1098</v>
      </c>
      <c r="B35" s="5" t="s">
        <v>98</v>
      </c>
      <c r="C35" s="5" t="e">
        <f>VLOOKUP($B35,#REF!,2,FALSE)</f>
        <v>#REF!</v>
      </c>
      <c r="D35" s="4" t="e">
        <f>VLOOKUP($B35,#REF!,3,FALSE)</f>
        <v>#REF!</v>
      </c>
      <c r="E35" s="5" t="e">
        <f>VLOOKUP($B35,#REF!,4,FALSE)</f>
        <v>#REF!</v>
      </c>
      <c r="F35" s="68">
        <v>16</v>
      </c>
      <c r="G35" s="120" t="e">
        <f>VLOOKUP($B35,#REF!,13,FALSE)</f>
        <v>#REF!</v>
      </c>
      <c r="H35" s="24" t="e">
        <f>VLOOKUP($B35,#REF!,14,FALSE)</f>
        <v>#REF!</v>
      </c>
      <c r="I35" s="21" t="e">
        <f t="shared" si="1"/>
        <v>#REF!</v>
      </c>
      <c r="J35" s="22" t="e">
        <f t="shared" si="2"/>
        <v>#REF!</v>
      </c>
      <c r="K35" s="208" t="s">
        <v>159</v>
      </c>
      <c r="L35" s="23">
        <v>1075837.81</v>
      </c>
      <c r="M35" s="17" t="e">
        <f t="shared" si="0"/>
        <v>#REF!</v>
      </c>
    </row>
    <row r="36" spans="1:13">
      <c r="A36" s="28" t="s">
        <v>1099</v>
      </c>
      <c r="B36" s="5" t="s">
        <v>32</v>
      </c>
      <c r="C36" s="5" t="e">
        <f>VLOOKUP($B36,#REF!,2,FALSE)</f>
        <v>#REF!</v>
      </c>
      <c r="D36" s="4" t="e">
        <f>VLOOKUP($B36,#REF!,3,FALSE)</f>
        <v>#REF!</v>
      </c>
      <c r="E36" s="5" t="e">
        <f>VLOOKUP($B36,#REF!,4,FALSE)</f>
        <v>#REF!</v>
      </c>
      <c r="F36" s="68">
        <v>320</v>
      </c>
      <c r="G36" s="120" t="e">
        <f>VLOOKUP($B36,#REF!,13,FALSE)</f>
        <v>#REF!</v>
      </c>
      <c r="H36" s="24" t="e">
        <f>VLOOKUP($B36,#REF!,14,FALSE)</f>
        <v>#REF!</v>
      </c>
      <c r="I36" s="21" t="e">
        <f t="shared" si="1"/>
        <v>#REF!</v>
      </c>
      <c r="J36" s="22" t="e">
        <f t="shared" si="2"/>
        <v>#REF!</v>
      </c>
      <c r="K36" s="208" t="s">
        <v>159</v>
      </c>
      <c r="L36" s="23">
        <v>48078.73</v>
      </c>
      <c r="M36" s="17" t="e">
        <f t="shared" si="0"/>
        <v>#REF!</v>
      </c>
    </row>
    <row r="37" spans="1:13">
      <c r="A37" s="28" t="s">
        <v>1100</v>
      </c>
      <c r="B37" s="5" t="s">
        <v>268</v>
      </c>
      <c r="C37" s="5" t="e">
        <f>VLOOKUP($B37,#REF!,2,FALSE)</f>
        <v>#REF!</v>
      </c>
      <c r="D37" s="4" t="e">
        <f>VLOOKUP($B37,#REF!,3,FALSE)</f>
        <v>#REF!</v>
      </c>
      <c r="E37" s="5" t="e">
        <f>VLOOKUP($B37,#REF!,4,FALSE)</f>
        <v>#REF!</v>
      </c>
      <c r="F37" s="68">
        <v>804</v>
      </c>
      <c r="G37" s="120" t="e">
        <f>VLOOKUP($B37,#REF!,13,FALSE)</f>
        <v>#REF!</v>
      </c>
      <c r="H37" s="24" t="e">
        <f>VLOOKUP($B37,#REF!,14,FALSE)</f>
        <v>#REF!</v>
      </c>
      <c r="I37" s="21" t="e">
        <f t="shared" si="1"/>
        <v>#REF!</v>
      </c>
      <c r="J37" s="22" t="e">
        <f t="shared" si="2"/>
        <v>#REF!</v>
      </c>
      <c r="K37" s="208" t="s">
        <v>159</v>
      </c>
      <c r="L37" s="23">
        <v>11641.57</v>
      </c>
      <c r="M37" s="17" t="e">
        <f t="shared" si="0"/>
        <v>#REF!</v>
      </c>
    </row>
    <row r="38" spans="1:13">
      <c r="A38" s="28" t="s">
        <v>1101</v>
      </c>
      <c r="B38" s="5" t="s">
        <v>269</v>
      </c>
      <c r="C38" s="5" t="e">
        <f>VLOOKUP($B38,#REF!,2,FALSE)</f>
        <v>#REF!</v>
      </c>
      <c r="D38" s="4" t="e">
        <f>VLOOKUP($B38,#REF!,3,FALSE)</f>
        <v>#REF!</v>
      </c>
      <c r="E38" s="5" t="e">
        <f>VLOOKUP($B38,#REF!,4,FALSE)</f>
        <v>#REF!</v>
      </c>
      <c r="F38" s="68">
        <v>3213</v>
      </c>
      <c r="G38" s="120" t="e">
        <f>VLOOKUP($B38,#REF!,13,FALSE)</f>
        <v>#REF!</v>
      </c>
      <c r="H38" s="24" t="e">
        <f>VLOOKUP($B38,#REF!,14,FALSE)</f>
        <v>#REF!</v>
      </c>
      <c r="I38" s="21" t="e">
        <f t="shared" si="1"/>
        <v>#REF!</v>
      </c>
      <c r="J38" s="22" t="e">
        <f t="shared" si="2"/>
        <v>#REF!</v>
      </c>
      <c r="K38" s="208" t="s">
        <v>159</v>
      </c>
      <c r="L38" s="23">
        <v>25984.7</v>
      </c>
      <c r="M38" s="17" t="e">
        <f t="shared" si="0"/>
        <v>#REF!</v>
      </c>
    </row>
    <row r="39" spans="1:13" s="156" customFormat="1">
      <c r="A39" s="28" t="s">
        <v>1102</v>
      </c>
      <c r="B39" s="5" t="s">
        <v>1211</v>
      </c>
      <c r="C39" s="5" t="e">
        <f>VLOOKUP($B39,#REF!,2,FALSE)</f>
        <v>#REF!</v>
      </c>
      <c r="D39" s="4" t="e">
        <f>VLOOKUP($B39,#REF!,3,FALSE)</f>
        <v>#REF!</v>
      </c>
      <c r="E39" s="5" t="e">
        <f>VLOOKUP($B39,#REF!,4,FALSE)</f>
        <v>#REF!</v>
      </c>
      <c r="F39" s="68">
        <v>1</v>
      </c>
      <c r="G39" s="120" t="e">
        <f>VLOOKUP($B39,#REF!,13,FALSE)</f>
        <v>#REF!</v>
      </c>
      <c r="H39" s="24" t="e">
        <f>VLOOKUP($B39,#REF!,14,FALSE)</f>
        <v>#REF!</v>
      </c>
      <c r="I39" s="21" t="e">
        <f>G39*H39</f>
        <v>#REF!</v>
      </c>
      <c r="J39" s="22" t="e">
        <f>ROUND(F39*(G39+I39),2)</f>
        <v>#REF!</v>
      </c>
      <c r="K39" s="225" t="s">
        <v>159</v>
      </c>
      <c r="L39" s="156">
        <v>1019260.22</v>
      </c>
      <c r="M39" s="17" t="e">
        <f t="shared" si="0"/>
        <v>#REF!</v>
      </c>
    </row>
    <row r="40" spans="1:13" ht="36">
      <c r="A40" s="138" t="s">
        <v>1001</v>
      </c>
      <c r="B40" s="139"/>
      <c r="C40" s="139"/>
      <c r="D40" s="139" t="s">
        <v>129</v>
      </c>
      <c r="E40" s="139"/>
      <c r="F40" s="139"/>
      <c r="G40" s="141"/>
      <c r="H40" s="142"/>
      <c r="I40" s="139"/>
      <c r="J40" s="143" t="e">
        <f>SUM(J41:J59)</f>
        <v>#REF!</v>
      </c>
      <c r="K40" s="51"/>
      <c r="L40" s="51">
        <v>7660058.04</v>
      </c>
      <c r="M40" s="17" t="e">
        <f t="shared" si="0"/>
        <v>#REF!</v>
      </c>
    </row>
    <row r="41" spans="1:13" ht="116.25" customHeight="1">
      <c r="A41" s="3" t="s">
        <v>1002</v>
      </c>
      <c r="B41" s="5" t="s">
        <v>270</v>
      </c>
      <c r="C41" s="5" t="e">
        <f>VLOOKUP($B41,#REF!,2,FALSE)</f>
        <v>#REF!</v>
      </c>
      <c r="D41" s="4" t="e">
        <f>VLOOKUP($B41,#REF!,3,FALSE)</f>
        <v>#REF!</v>
      </c>
      <c r="E41" s="5" t="e">
        <f>VLOOKUP($B41,#REF!,4,FALSE)</f>
        <v>#REF!</v>
      </c>
      <c r="F41" s="68">
        <v>17</v>
      </c>
      <c r="G41" s="120" t="e">
        <f>VLOOKUP($B41,#REF!,13,FALSE)</f>
        <v>#REF!</v>
      </c>
      <c r="H41" s="24" t="e">
        <f>VLOOKUP($B41,#REF!,14,FALSE)</f>
        <v>#REF!</v>
      </c>
      <c r="I41" s="21" t="e">
        <f t="shared" ref="I41:I57" si="3">G41*H41</f>
        <v>#REF!</v>
      </c>
      <c r="J41" s="22" t="e">
        <f t="shared" ref="J41:J57" si="4">ROUND(F41*(G41+I41),2)</f>
        <v>#REF!</v>
      </c>
      <c r="K41" s="208" t="s">
        <v>159</v>
      </c>
      <c r="L41" s="23">
        <v>1598972.22</v>
      </c>
      <c r="M41" s="17" t="e">
        <f t="shared" si="0"/>
        <v>#REF!</v>
      </c>
    </row>
    <row r="42" spans="1:13">
      <c r="A42" s="3" t="s">
        <v>1003</v>
      </c>
      <c r="B42" s="5" t="s">
        <v>271</v>
      </c>
      <c r="C42" s="5" t="e">
        <f>VLOOKUP($B42,#REF!,2,FALSE)</f>
        <v>#REF!</v>
      </c>
      <c r="D42" s="4" t="e">
        <f>VLOOKUP($B42,#REF!,3,FALSE)</f>
        <v>#REF!</v>
      </c>
      <c r="E42" s="5" t="e">
        <f>VLOOKUP($B42,#REF!,4,FALSE)</f>
        <v>#REF!</v>
      </c>
      <c r="F42" s="68">
        <v>17</v>
      </c>
      <c r="G42" s="120" t="e">
        <f>VLOOKUP($B42,#REF!,13,FALSE)</f>
        <v>#REF!</v>
      </c>
      <c r="H42" s="24" t="e">
        <f>VLOOKUP($B42,#REF!,14,FALSE)</f>
        <v>#REF!</v>
      </c>
      <c r="I42" s="21" t="e">
        <f t="shared" si="3"/>
        <v>#REF!</v>
      </c>
      <c r="J42" s="22" t="e">
        <f t="shared" si="4"/>
        <v>#REF!</v>
      </c>
      <c r="K42" s="208" t="s">
        <v>159</v>
      </c>
      <c r="L42" s="23">
        <v>1557258.28</v>
      </c>
      <c r="M42" s="17" t="e">
        <f t="shared" si="0"/>
        <v>#REF!</v>
      </c>
    </row>
    <row r="43" spans="1:13">
      <c r="A43" s="3" t="s">
        <v>1150</v>
      </c>
      <c r="B43" s="5" t="s">
        <v>272</v>
      </c>
      <c r="C43" s="5" t="e">
        <f>VLOOKUP($B43,#REF!,2,FALSE)</f>
        <v>#REF!</v>
      </c>
      <c r="D43" s="4" t="e">
        <f>VLOOKUP($B43,#REF!,3,FALSE)</f>
        <v>#REF!</v>
      </c>
      <c r="E43" s="5" t="e">
        <f>VLOOKUP($B43,#REF!,4,FALSE)</f>
        <v>#REF!</v>
      </c>
      <c r="F43" s="68">
        <v>17</v>
      </c>
      <c r="G43" s="120" t="e">
        <f>VLOOKUP($B43,#REF!,13,FALSE)</f>
        <v>#REF!</v>
      </c>
      <c r="H43" s="24" t="e">
        <f>VLOOKUP($B43,#REF!,14,FALSE)</f>
        <v>#REF!</v>
      </c>
      <c r="I43" s="21" t="e">
        <f t="shared" si="3"/>
        <v>#REF!</v>
      </c>
      <c r="J43" s="22" t="e">
        <f t="shared" si="4"/>
        <v>#REF!</v>
      </c>
      <c r="K43" s="208" t="s">
        <v>159</v>
      </c>
      <c r="L43" s="23">
        <v>1385959.87</v>
      </c>
      <c r="M43" s="17" t="e">
        <f t="shared" si="0"/>
        <v>#REF!</v>
      </c>
    </row>
    <row r="44" spans="1:13">
      <c r="A44" s="3" t="s">
        <v>1151</v>
      </c>
      <c r="B44" s="5" t="s">
        <v>273</v>
      </c>
      <c r="C44" s="5" t="e">
        <f>VLOOKUP($B44,#REF!,2,FALSE)</f>
        <v>#REF!</v>
      </c>
      <c r="D44" s="4" t="e">
        <f>VLOOKUP($B44,#REF!,3,FALSE)</f>
        <v>#REF!</v>
      </c>
      <c r="E44" s="5" t="e">
        <f>VLOOKUP($B44,#REF!,4,FALSE)</f>
        <v>#REF!</v>
      </c>
      <c r="F44" s="68">
        <v>17</v>
      </c>
      <c r="G44" s="120" t="e">
        <f>VLOOKUP($B44,#REF!,13,FALSE)</f>
        <v>#REF!</v>
      </c>
      <c r="H44" s="24" t="e">
        <f>VLOOKUP($B44,#REF!,14,FALSE)</f>
        <v>#REF!</v>
      </c>
      <c r="I44" s="21" t="e">
        <f t="shared" si="3"/>
        <v>#REF!</v>
      </c>
      <c r="J44" s="22" t="e">
        <f t="shared" si="4"/>
        <v>#REF!</v>
      </c>
      <c r="K44" s="208" t="s">
        <v>159</v>
      </c>
      <c r="L44" s="23">
        <v>415787.96</v>
      </c>
      <c r="M44" s="17" t="e">
        <f t="shared" si="0"/>
        <v>#REF!</v>
      </c>
    </row>
    <row r="45" spans="1:13">
      <c r="A45" s="3" t="s">
        <v>1152</v>
      </c>
      <c r="B45" s="5" t="s">
        <v>274</v>
      </c>
      <c r="C45" s="5" t="e">
        <f>VLOOKUP($B45,#REF!,2,FALSE)</f>
        <v>#REF!</v>
      </c>
      <c r="D45" s="4" t="e">
        <f>VLOOKUP($B45,#REF!,3,FALSE)</f>
        <v>#REF!</v>
      </c>
      <c r="E45" s="5" t="e">
        <f>VLOOKUP($B45,#REF!,4,FALSE)</f>
        <v>#REF!</v>
      </c>
      <c r="F45" s="68">
        <v>17</v>
      </c>
      <c r="G45" s="120" t="e">
        <f>VLOOKUP($B45,#REF!,13,FALSE)</f>
        <v>#REF!</v>
      </c>
      <c r="H45" s="24" t="e">
        <f>VLOOKUP($B45,#REF!,14,FALSE)</f>
        <v>#REF!</v>
      </c>
      <c r="I45" s="21" t="e">
        <f t="shared" si="3"/>
        <v>#REF!</v>
      </c>
      <c r="J45" s="22" t="e">
        <f t="shared" si="4"/>
        <v>#REF!</v>
      </c>
      <c r="K45" s="208" t="s">
        <v>159</v>
      </c>
      <c r="L45" s="23">
        <v>277192.18</v>
      </c>
      <c r="M45" s="17" t="e">
        <f t="shared" si="0"/>
        <v>#REF!</v>
      </c>
    </row>
    <row r="46" spans="1:13">
      <c r="A46" s="3" t="s">
        <v>1153</v>
      </c>
      <c r="B46" s="5" t="s">
        <v>275</v>
      </c>
      <c r="C46" s="5" t="e">
        <f>VLOOKUP($B46,#REF!,2,FALSE)</f>
        <v>#REF!</v>
      </c>
      <c r="D46" s="4" t="e">
        <f>VLOOKUP($B46,#REF!,3,FALSE)</f>
        <v>#REF!</v>
      </c>
      <c r="E46" s="5" t="e">
        <f>VLOOKUP($B46,#REF!,4,FALSE)</f>
        <v>#REF!</v>
      </c>
      <c r="F46" s="68">
        <v>17</v>
      </c>
      <c r="G46" s="120" t="e">
        <f>VLOOKUP($B46,#REF!,13,FALSE)</f>
        <v>#REF!</v>
      </c>
      <c r="H46" s="24" t="e">
        <f>VLOOKUP($B46,#REF!,14,FALSE)</f>
        <v>#REF!</v>
      </c>
      <c r="I46" s="21" t="e">
        <f t="shared" si="3"/>
        <v>#REF!</v>
      </c>
      <c r="J46" s="22" t="e">
        <f t="shared" si="4"/>
        <v>#REF!</v>
      </c>
      <c r="K46" s="208" t="s">
        <v>159</v>
      </c>
      <c r="L46" s="23">
        <v>277191.96999999997</v>
      </c>
      <c r="M46" s="17" t="e">
        <f t="shared" si="0"/>
        <v>#REF!</v>
      </c>
    </row>
    <row r="47" spans="1:13">
      <c r="A47" s="3" t="s">
        <v>1154</v>
      </c>
      <c r="B47" s="5" t="s">
        <v>231</v>
      </c>
      <c r="C47" s="5" t="e">
        <f>VLOOKUP($B47,#REF!,2,FALSE)</f>
        <v>#REF!</v>
      </c>
      <c r="D47" s="4" t="e">
        <f>VLOOKUP($B47,#REF!,3,FALSE)</f>
        <v>#REF!</v>
      </c>
      <c r="E47" s="5" t="e">
        <f>VLOOKUP($B47,#REF!,4,FALSE)</f>
        <v>#REF!</v>
      </c>
      <c r="F47" s="68">
        <v>17</v>
      </c>
      <c r="G47" s="120" t="e">
        <f>VLOOKUP($B47,#REF!,13,FALSE)</f>
        <v>#REF!</v>
      </c>
      <c r="H47" s="24" t="e">
        <f>VLOOKUP($B47,#REF!,14,FALSE)</f>
        <v>#REF!</v>
      </c>
      <c r="I47" s="21" t="e">
        <f t="shared" si="3"/>
        <v>#REF!</v>
      </c>
      <c r="J47" s="22" t="e">
        <f t="shared" si="4"/>
        <v>#REF!</v>
      </c>
      <c r="K47" s="208" t="s">
        <v>159</v>
      </c>
      <c r="L47" s="23">
        <v>1557258.48</v>
      </c>
      <c r="M47" s="17" t="e">
        <f t="shared" si="0"/>
        <v>#REF!</v>
      </c>
    </row>
    <row r="48" spans="1:13">
      <c r="A48" s="3" t="s">
        <v>1155</v>
      </c>
      <c r="B48" s="5" t="s">
        <v>276</v>
      </c>
      <c r="C48" s="5" t="e">
        <f>VLOOKUP($B48,#REF!,2,FALSE)</f>
        <v>#REF!</v>
      </c>
      <c r="D48" s="4" t="e">
        <f>VLOOKUP($B48,#REF!,3,FALSE)</f>
        <v>#REF!</v>
      </c>
      <c r="E48" s="5" t="e">
        <f>VLOOKUP($B48,#REF!,4,FALSE)</f>
        <v>#REF!</v>
      </c>
      <c r="F48" s="68">
        <v>1</v>
      </c>
      <c r="G48" s="120" t="e">
        <f>VLOOKUP($B48,#REF!,13,FALSE)</f>
        <v>#REF!</v>
      </c>
      <c r="H48" s="24" t="e">
        <f>VLOOKUP($B48,#REF!,14,FALSE)</f>
        <v>#REF!</v>
      </c>
      <c r="I48" s="21" t="e">
        <f t="shared" si="3"/>
        <v>#REF!</v>
      </c>
      <c r="J48" s="22" t="e">
        <f t="shared" si="4"/>
        <v>#REF!</v>
      </c>
      <c r="K48" s="208" t="s">
        <v>159</v>
      </c>
      <c r="L48" s="23">
        <v>37053.07</v>
      </c>
      <c r="M48" s="17" t="e">
        <f t="shared" si="0"/>
        <v>#REF!</v>
      </c>
    </row>
    <row r="49" spans="1:13" s="51" customFormat="1">
      <c r="A49" s="3" t="s">
        <v>1156</v>
      </c>
      <c r="B49" s="5" t="s">
        <v>277</v>
      </c>
      <c r="C49" s="5" t="e">
        <f>VLOOKUP($B49,#REF!,2,FALSE)</f>
        <v>#REF!</v>
      </c>
      <c r="D49" s="4" t="e">
        <f>VLOOKUP($B49,#REF!,3,FALSE)</f>
        <v>#REF!</v>
      </c>
      <c r="E49" s="5" t="e">
        <f>VLOOKUP($B49,#REF!,4,FALSE)</f>
        <v>#REF!</v>
      </c>
      <c r="F49" s="68">
        <v>3</v>
      </c>
      <c r="G49" s="120" t="e">
        <f>VLOOKUP($B49,#REF!,13,FALSE)</f>
        <v>#REF!</v>
      </c>
      <c r="H49" s="24" t="e">
        <f>VLOOKUP($B49,#REF!,14,FALSE)</f>
        <v>#REF!</v>
      </c>
      <c r="I49" s="21" t="e">
        <f t="shared" si="3"/>
        <v>#REF!</v>
      </c>
      <c r="J49" s="22" t="e">
        <f t="shared" si="4"/>
        <v>#REF!</v>
      </c>
      <c r="K49" s="208" t="s">
        <v>159</v>
      </c>
      <c r="L49" s="23">
        <v>49631.19</v>
      </c>
      <c r="M49" s="17" t="e">
        <f t="shared" si="0"/>
        <v>#REF!</v>
      </c>
    </row>
    <row r="50" spans="1:13">
      <c r="A50" s="3" t="s">
        <v>1157</v>
      </c>
      <c r="B50" s="5" t="s">
        <v>278</v>
      </c>
      <c r="C50" s="5" t="e">
        <f>VLOOKUP($B50,#REF!,2,FALSE)</f>
        <v>#REF!</v>
      </c>
      <c r="D50" s="4" t="e">
        <f>VLOOKUP($B50,#REF!,3,FALSE)</f>
        <v>#REF!</v>
      </c>
      <c r="E50" s="5" t="e">
        <f>VLOOKUP($B50,#REF!,4,FALSE)</f>
        <v>#REF!</v>
      </c>
      <c r="F50" s="68">
        <v>3</v>
      </c>
      <c r="G50" s="120" t="e">
        <f>VLOOKUP($B50,#REF!,13,FALSE)</f>
        <v>#REF!</v>
      </c>
      <c r="H50" s="24" t="e">
        <f>VLOOKUP($B50,#REF!,14,FALSE)</f>
        <v>#REF!</v>
      </c>
      <c r="I50" s="21" t="e">
        <f t="shared" si="3"/>
        <v>#REF!</v>
      </c>
      <c r="J50" s="22" t="e">
        <f t="shared" si="4"/>
        <v>#REF!</v>
      </c>
      <c r="K50" s="208" t="s">
        <v>159</v>
      </c>
      <c r="L50" s="23">
        <v>5120.8999999999996</v>
      </c>
      <c r="M50" s="17" t="e">
        <f t="shared" si="0"/>
        <v>#REF!</v>
      </c>
    </row>
    <row r="51" spans="1:13" s="51" customFormat="1">
      <c r="A51" s="3" t="s">
        <v>1158</v>
      </c>
      <c r="B51" s="5" t="s">
        <v>279</v>
      </c>
      <c r="C51" s="5" t="e">
        <f>VLOOKUP($B51,#REF!,2,FALSE)</f>
        <v>#REF!</v>
      </c>
      <c r="D51" s="4" t="e">
        <f>VLOOKUP($B51,#REF!,3,FALSE)</f>
        <v>#REF!</v>
      </c>
      <c r="E51" s="5" t="e">
        <f>VLOOKUP($B51,#REF!,4,FALSE)</f>
        <v>#REF!</v>
      </c>
      <c r="F51" s="68">
        <v>2680</v>
      </c>
      <c r="G51" s="120" t="e">
        <f>VLOOKUP($B51,#REF!,13,FALSE)</f>
        <v>#REF!</v>
      </c>
      <c r="H51" s="24" t="e">
        <f>VLOOKUP($B51,#REF!,14,FALSE)</f>
        <v>#REF!</v>
      </c>
      <c r="I51" s="21" t="e">
        <f t="shared" si="3"/>
        <v>#REF!</v>
      </c>
      <c r="J51" s="22" t="e">
        <f t="shared" si="4"/>
        <v>#REF!</v>
      </c>
      <c r="K51" s="208" t="s">
        <v>159</v>
      </c>
      <c r="L51" s="23">
        <v>14842.79</v>
      </c>
      <c r="M51" s="17" t="e">
        <f t="shared" si="0"/>
        <v>#REF!</v>
      </c>
    </row>
    <row r="52" spans="1:13" s="51" customFormat="1">
      <c r="A52" s="3" t="s">
        <v>1159</v>
      </c>
      <c r="B52" s="5" t="s">
        <v>280</v>
      </c>
      <c r="C52" s="5" t="e">
        <f>VLOOKUP($B52,#REF!,2,FALSE)</f>
        <v>#REF!</v>
      </c>
      <c r="D52" s="4" t="e">
        <f>VLOOKUP($B52,#REF!,3,FALSE)</f>
        <v>#REF!</v>
      </c>
      <c r="E52" s="5" t="e">
        <f>VLOOKUP($B52,#REF!,4,FALSE)</f>
        <v>#REF!</v>
      </c>
      <c r="F52" s="68">
        <v>360</v>
      </c>
      <c r="G52" s="120" t="e">
        <f>VLOOKUP($B52,#REF!,13,FALSE)</f>
        <v>#REF!</v>
      </c>
      <c r="H52" s="24" t="e">
        <f>VLOOKUP($B52,#REF!,14,FALSE)</f>
        <v>#REF!</v>
      </c>
      <c r="I52" s="21" t="e">
        <f t="shared" si="3"/>
        <v>#REF!</v>
      </c>
      <c r="J52" s="22" t="e">
        <f t="shared" si="4"/>
        <v>#REF!</v>
      </c>
      <c r="K52" s="208" t="s">
        <v>159</v>
      </c>
      <c r="L52" s="23">
        <v>19951.310000000001</v>
      </c>
      <c r="M52" s="17" t="e">
        <f t="shared" si="0"/>
        <v>#REF!</v>
      </c>
    </row>
    <row r="53" spans="1:13">
      <c r="A53" s="3" t="s">
        <v>1160</v>
      </c>
      <c r="B53" s="5" t="s">
        <v>141</v>
      </c>
      <c r="C53" s="5" t="e">
        <f>VLOOKUP($B53,#REF!,2,FALSE)</f>
        <v>#REF!</v>
      </c>
      <c r="D53" s="4" t="e">
        <f>VLOOKUP($B53,#REF!,3,FALSE)</f>
        <v>#REF!</v>
      </c>
      <c r="E53" s="5" t="e">
        <f>VLOOKUP($B53,#REF!,4,FALSE)</f>
        <v>#REF!</v>
      </c>
      <c r="F53" s="68">
        <v>60</v>
      </c>
      <c r="G53" s="120" t="e">
        <f>VLOOKUP($B53,#REF!,13,FALSE)</f>
        <v>#REF!</v>
      </c>
      <c r="H53" s="24" t="e">
        <f>VLOOKUP($B53,#REF!,14,FALSE)</f>
        <v>#REF!</v>
      </c>
      <c r="I53" s="21" t="e">
        <f t="shared" si="3"/>
        <v>#REF!</v>
      </c>
      <c r="J53" s="22" t="e">
        <f t="shared" si="4"/>
        <v>#REF!</v>
      </c>
      <c r="K53" s="208" t="s">
        <v>159</v>
      </c>
      <c r="L53" s="23">
        <v>992.49</v>
      </c>
      <c r="M53" s="17" t="e">
        <f t="shared" si="0"/>
        <v>#REF!</v>
      </c>
    </row>
    <row r="54" spans="1:13">
      <c r="A54" s="3" t="s">
        <v>1161</v>
      </c>
      <c r="B54" s="5" t="s">
        <v>215</v>
      </c>
      <c r="C54" s="5" t="e">
        <f>VLOOKUP($B54,#REF!,2,FALSE)</f>
        <v>#REF!</v>
      </c>
      <c r="D54" s="4" t="e">
        <f>VLOOKUP($B54,#REF!,3,FALSE)</f>
        <v>#REF!</v>
      </c>
      <c r="E54" s="5" t="e">
        <f>VLOOKUP($B54,#REF!,4,FALSE)</f>
        <v>#REF!</v>
      </c>
      <c r="F54" s="68">
        <v>660</v>
      </c>
      <c r="G54" s="120" t="e">
        <f>VLOOKUP($B54,#REF!,13,FALSE)</f>
        <v>#REF!</v>
      </c>
      <c r="H54" s="24" t="e">
        <f>VLOOKUP($B54,#REF!,14,FALSE)</f>
        <v>#REF!</v>
      </c>
      <c r="I54" s="21" t="e">
        <f t="shared" si="3"/>
        <v>#REF!</v>
      </c>
      <c r="J54" s="22" t="e">
        <f t="shared" si="4"/>
        <v>#REF!</v>
      </c>
      <c r="K54" s="208" t="s">
        <v>159</v>
      </c>
      <c r="L54" s="23">
        <v>7326.8</v>
      </c>
      <c r="M54" s="17" t="e">
        <f t="shared" si="0"/>
        <v>#REF!</v>
      </c>
    </row>
    <row r="55" spans="1:13">
      <c r="A55" s="3" t="s">
        <v>1162</v>
      </c>
      <c r="B55" s="5" t="s">
        <v>170</v>
      </c>
      <c r="C55" s="5" t="e">
        <f>VLOOKUP($B55,#REF!,2,FALSE)</f>
        <v>#REF!</v>
      </c>
      <c r="D55" s="4" t="e">
        <f>VLOOKUP($B55,#REF!,3,FALSE)</f>
        <v>#REF!</v>
      </c>
      <c r="E55" s="5" t="e">
        <f>VLOOKUP($B55,#REF!,4,FALSE)</f>
        <v>#REF!</v>
      </c>
      <c r="F55" s="68">
        <v>7480</v>
      </c>
      <c r="G55" s="120" t="e">
        <f>VLOOKUP($B55,#REF!,13,FALSE)</f>
        <v>#REF!</v>
      </c>
      <c r="H55" s="24" t="e">
        <f>VLOOKUP($B55,#REF!,14,FALSE)</f>
        <v>#REF!</v>
      </c>
      <c r="I55" s="21" t="e">
        <f t="shared" si="3"/>
        <v>#REF!</v>
      </c>
      <c r="J55" s="22" t="e">
        <f t="shared" si="4"/>
        <v>#REF!</v>
      </c>
      <c r="K55" s="208" t="s">
        <v>159</v>
      </c>
      <c r="L55" s="23">
        <v>54991.46</v>
      </c>
      <c r="M55" s="17" t="e">
        <f t="shared" si="0"/>
        <v>#REF!</v>
      </c>
    </row>
    <row r="56" spans="1:13">
      <c r="A56" s="3" t="s">
        <v>1163</v>
      </c>
      <c r="B56" s="5" t="s">
        <v>99</v>
      </c>
      <c r="C56" s="5" t="e">
        <f>VLOOKUP($B56,#REF!,2,FALSE)</f>
        <v>#REF!</v>
      </c>
      <c r="D56" s="4" t="e">
        <f>VLOOKUP($B56,#REF!,3,FALSE)</f>
        <v>#REF!</v>
      </c>
      <c r="E56" s="5" t="e">
        <f>VLOOKUP($B56,#REF!,4,FALSE)</f>
        <v>#REF!</v>
      </c>
      <c r="F56" s="68">
        <v>16</v>
      </c>
      <c r="G56" s="120" t="e">
        <f>VLOOKUP($B56,#REF!,13,FALSE)</f>
        <v>#REF!</v>
      </c>
      <c r="H56" s="24" t="e">
        <f>VLOOKUP($B56,#REF!,14,FALSE)</f>
        <v>#REF!</v>
      </c>
      <c r="I56" s="21" t="e">
        <f t="shared" si="3"/>
        <v>#REF!</v>
      </c>
      <c r="J56" s="22" t="e">
        <f t="shared" si="4"/>
        <v>#REF!</v>
      </c>
      <c r="K56" s="208" t="s">
        <v>159</v>
      </c>
      <c r="L56" s="23">
        <v>193610.14</v>
      </c>
      <c r="M56" s="17" t="e">
        <f t="shared" si="0"/>
        <v>#REF!</v>
      </c>
    </row>
    <row r="57" spans="1:13">
      <c r="A57" s="3" t="s">
        <v>1164</v>
      </c>
      <c r="B57" s="5" t="s">
        <v>160</v>
      </c>
      <c r="C57" s="5" t="e">
        <f>VLOOKUP($B57,#REF!,2,FALSE)</f>
        <v>#REF!</v>
      </c>
      <c r="D57" s="4" t="e">
        <f>VLOOKUP($B57,#REF!,3,FALSE)</f>
        <v>#REF!</v>
      </c>
      <c r="E57" s="5" t="e">
        <f>VLOOKUP($B57,#REF!,4,FALSE)</f>
        <v>#REF!</v>
      </c>
      <c r="F57" s="68">
        <v>320</v>
      </c>
      <c r="G57" s="120" t="e">
        <f>VLOOKUP($B57,#REF!,13,FALSE)</f>
        <v>#REF!</v>
      </c>
      <c r="H57" s="24" t="e">
        <f>VLOOKUP($B57,#REF!,14,FALSE)</f>
        <v>#REF!</v>
      </c>
      <c r="I57" s="21" t="e">
        <f t="shared" si="3"/>
        <v>#REF!</v>
      </c>
      <c r="J57" s="22" t="e">
        <f t="shared" si="4"/>
        <v>#REF!</v>
      </c>
      <c r="K57" s="208" t="s">
        <v>159</v>
      </c>
      <c r="L57" s="23">
        <v>23710.05</v>
      </c>
      <c r="M57" s="17" t="e">
        <f t="shared" si="0"/>
        <v>#REF!</v>
      </c>
    </row>
    <row r="58" spans="1:13" s="156" customFormat="1">
      <c r="A58" s="3" t="s">
        <v>1213</v>
      </c>
      <c r="B58" s="5" t="s">
        <v>1214</v>
      </c>
      <c r="C58" s="5" t="e">
        <f>VLOOKUP($B58,#REF!,2,FALSE)</f>
        <v>#REF!</v>
      </c>
      <c r="D58" s="4" t="e">
        <f>VLOOKUP($B58,#REF!,3,FALSE)</f>
        <v>#REF!</v>
      </c>
      <c r="E58" s="5" t="e">
        <f>VLOOKUP($B58,#REF!,4,FALSE)</f>
        <v>#REF!</v>
      </c>
      <c r="F58" s="68">
        <v>1</v>
      </c>
      <c r="G58" s="120" t="e">
        <f>VLOOKUP($B58,#REF!,13,FALSE)</f>
        <v>#REF!</v>
      </c>
      <c r="H58" s="24" t="e">
        <f>VLOOKUP($B58,#REF!,14,FALSE)</f>
        <v>#REF!</v>
      </c>
      <c r="I58" s="21" t="e">
        <f>G58*H58</f>
        <v>#REF!</v>
      </c>
      <c r="J58" s="22" t="e">
        <f>ROUND(F58*(G58+I58),2)</f>
        <v>#REF!</v>
      </c>
      <c r="K58" s="225" t="s">
        <v>159</v>
      </c>
      <c r="L58" s="156">
        <v>91603.44</v>
      </c>
      <c r="M58" s="17" t="e">
        <f t="shared" si="0"/>
        <v>#REF!</v>
      </c>
    </row>
    <row r="59" spans="1:13" s="156" customFormat="1">
      <c r="A59" s="3" t="s">
        <v>1216</v>
      </c>
      <c r="B59" s="5" t="s">
        <v>1215</v>
      </c>
      <c r="C59" s="5" t="e">
        <f>VLOOKUP($B59,#REF!,2,FALSE)</f>
        <v>#REF!</v>
      </c>
      <c r="D59" s="4" t="e">
        <f>VLOOKUP($B59,#REF!,3,FALSE)</f>
        <v>#REF!</v>
      </c>
      <c r="E59" s="5" t="e">
        <f>VLOOKUP($B59,#REF!,4,FALSE)</f>
        <v>#REF!</v>
      </c>
      <c r="F59" s="68">
        <v>1</v>
      </c>
      <c r="G59" s="120" t="e">
        <f>VLOOKUP($B59,#REF!,13,FALSE)</f>
        <v>#REF!</v>
      </c>
      <c r="H59" s="24" t="e">
        <f>VLOOKUP($B59,#REF!,14,FALSE)</f>
        <v>#REF!</v>
      </c>
      <c r="I59" s="21" t="e">
        <f>G59*H59</f>
        <v>#REF!</v>
      </c>
      <c r="J59" s="22" t="e">
        <f>ROUND(F59*(G59+I59),2)</f>
        <v>#REF!</v>
      </c>
      <c r="K59" s="225" t="s">
        <v>159</v>
      </c>
      <c r="L59" s="156">
        <v>91603.44</v>
      </c>
      <c r="M59" s="17" t="e">
        <f t="shared" si="0"/>
        <v>#REF!</v>
      </c>
    </row>
    <row r="60" spans="1:13" s="51" customFormat="1">
      <c r="A60" s="138" t="s">
        <v>1149</v>
      </c>
      <c r="B60" s="139"/>
      <c r="C60" s="139"/>
      <c r="D60" s="139" t="s">
        <v>130</v>
      </c>
      <c r="E60" s="139"/>
      <c r="F60" s="139"/>
      <c r="G60" s="141"/>
      <c r="H60" s="142"/>
      <c r="I60" s="139"/>
      <c r="J60" s="143" t="e">
        <f>SUM(J61)</f>
        <v>#REF!</v>
      </c>
      <c r="L60" s="51">
        <v>840245.04</v>
      </c>
      <c r="M60" s="17" t="e">
        <f t="shared" si="0"/>
        <v>#REF!</v>
      </c>
    </row>
    <row r="61" spans="1:13">
      <c r="A61" s="3" t="s">
        <v>1165</v>
      </c>
      <c r="B61" s="5" t="s">
        <v>281</v>
      </c>
      <c r="C61" s="5" t="e">
        <f>VLOOKUP($B61,#REF!,2,FALSE)</f>
        <v>#REF!</v>
      </c>
      <c r="D61" s="4" t="e">
        <f>VLOOKUP($B61,#REF!,3,FALSE)</f>
        <v>#REF!</v>
      </c>
      <c r="E61" s="5" t="e">
        <f>VLOOKUP($B61,#REF!,4,FALSE)</f>
        <v>#REF!</v>
      </c>
      <c r="F61" s="68">
        <v>1</v>
      </c>
      <c r="G61" s="120" t="e">
        <f>VLOOKUP($B61,#REF!,13,FALSE)</f>
        <v>#REF!</v>
      </c>
      <c r="H61" s="24" t="e">
        <f>VLOOKUP($B61,#REF!,14,FALSE)</f>
        <v>#REF!</v>
      </c>
      <c r="I61" s="21" t="e">
        <f>G61*H61</f>
        <v>#REF!</v>
      </c>
      <c r="J61" s="22" t="e">
        <f>ROUND(F61*(G61+I61),2)</f>
        <v>#REF!</v>
      </c>
      <c r="K61" s="208" t="s">
        <v>159</v>
      </c>
      <c r="L61" s="23">
        <v>840245.04</v>
      </c>
      <c r="M61" s="17" t="e">
        <f t="shared" si="0"/>
        <v>#REF!</v>
      </c>
    </row>
    <row r="62" spans="1:13" s="17" customFormat="1">
      <c r="A62" s="123" t="s">
        <v>1004</v>
      </c>
      <c r="B62" s="124"/>
      <c r="C62" s="124"/>
      <c r="D62" s="124" t="s">
        <v>24</v>
      </c>
      <c r="E62" s="124"/>
      <c r="F62" s="124"/>
      <c r="G62" s="125"/>
      <c r="H62" s="126"/>
      <c r="I62" s="124"/>
      <c r="J62" s="127" t="e">
        <f>SUM(J63,J69)</f>
        <v>#REF!</v>
      </c>
      <c r="K62" s="193"/>
      <c r="L62" s="193">
        <v>1055604.42</v>
      </c>
      <c r="M62" s="17" t="e">
        <f t="shared" si="0"/>
        <v>#REF!</v>
      </c>
    </row>
    <row r="63" spans="1:13" s="51" customFormat="1">
      <c r="A63" s="138" t="s">
        <v>1005</v>
      </c>
      <c r="B63" s="139"/>
      <c r="C63" s="139"/>
      <c r="D63" s="139" t="s">
        <v>21</v>
      </c>
      <c r="E63" s="139"/>
      <c r="F63" s="139"/>
      <c r="G63" s="141"/>
      <c r="H63" s="142"/>
      <c r="I63" s="139"/>
      <c r="J63" s="143" t="e">
        <f>SUM(J64:J68)</f>
        <v>#REF!</v>
      </c>
      <c r="L63" s="51">
        <v>996851.96</v>
      </c>
      <c r="M63" s="17" t="e">
        <f t="shared" si="0"/>
        <v>#REF!</v>
      </c>
    </row>
    <row r="64" spans="1:13" s="51" customFormat="1">
      <c r="A64" s="28" t="s">
        <v>1006</v>
      </c>
      <c r="B64" s="5" t="s">
        <v>282</v>
      </c>
      <c r="C64" s="5" t="e">
        <f>VLOOKUP($B64,#REF!,2,FALSE)</f>
        <v>#REF!</v>
      </c>
      <c r="D64" s="4" t="e">
        <f>VLOOKUP($B64,#REF!,3,FALSE)</f>
        <v>#REF!</v>
      </c>
      <c r="E64" s="5" t="e">
        <f>VLOOKUP($B64,#REF!,4,FALSE)</f>
        <v>#REF!</v>
      </c>
      <c r="F64" s="68">
        <v>1</v>
      </c>
      <c r="G64" s="120" t="e">
        <f>VLOOKUP($B64,#REF!,13,FALSE)</f>
        <v>#REF!</v>
      </c>
      <c r="H64" s="24" t="e">
        <f>VLOOKUP($B64,#REF!,14,FALSE)</f>
        <v>#REF!</v>
      </c>
      <c r="I64" s="21" t="e">
        <f>G64*H64</f>
        <v>#REF!</v>
      </c>
      <c r="J64" s="22" t="e">
        <f>ROUND(F64*(G64+I64),2)</f>
        <v>#REF!</v>
      </c>
      <c r="K64" s="208" t="s">
        <v>159</v>
      </c>
      <c r="L64" s="23">
        <v>899761.81</v>
      </c>
      <c r="M64" s="17" t="e">
        <f t="shared" si="0"/>
        <v>#REF!</v>
      </c>
    </row>
    <row r="65" spans="1:49" ht="86.25" customHeight="1">
      <c r="A65" s="28" t="s">
        <v>1167</v>
      </c>
      <c r="B65" s="5" t="s">
        <v>230</v>
      </c>
      <c r="C65" s="5" t="e">
        <f>VLOOKUP($B65,#REF!,2,FALSE)</f>
        <v>#REF!</v>
      </c>
      <c r="D65" s="4" t="e">
        <f>VLOOKUP($B65,#REF!,3,FALSE)</f>
        <v>#REF!</v>
      </c>
      <c r="E65" s="5" t="e">
        <f>VLOOKUP($B65,#REF!,4,FALSE)</f>
        <v>#REF!</v>
      </c>
      <c r="F65" s="68">
        <v>630</v>
      </c>
      <c r="G65" s="120" t="e">
        <f>VLOOKUP($B65,#REF!,13,FALSE)</f>
        <v>#REF!</v>
      </c>
      <c r="H65" s="24" t="e">
        <f>VLOOKUP($B65,#REF!,14,FALSE)</f>
        <v>#REF!</v>
      </c>
      <c r="I65" s="21" t="e">
        <f>G65*H65</f>
        <v>#REF!</v>
      </c>
      <c r="J65" s="22" t="e">
        <f>ROUND(F65*(G65+I65),2)</f>
        <v>#REF!</v>
      </c>
      <c r="K65" s="208" t="s">
        <v>159</v>
      </c>
      <c r="L65" s="23">
        <v>84131.19</v>
      </c>
      <c r="M65" s="17" t="e">
        <f t="shared" si="0"/>
        <v>#REF!</v>
      </c>
    </row>
    <row r="66" spans="1:49" s="51" customFormat="1">
      <c r="A66" s="28" t="s">
        <v>1168</v>
      </c>
      <c r="B66" s="5" t="s">
        <v>216</v>
      </c>
      <c r="C66" s="5" t="e">
        <f>VLOOKUP($B66,#REF!,2,FALSE)</f>
        <v>#REF!</v>
      </c>
      <c r="D66" s="4" t="e">
        <f>VLOOKUP($B66,#REF!,3,FALSE)</f>
        <v>#REF!</v>
      </c>
      <c r="E66" s="5" t="e">
        <f>VLOOKUP($B66,#REF!,4,FALSE)</f>
        <v>#REF!</v>
      </c>
      <c r="F66" s="68">
        <v>3</v>
      </c>
      <c r="G66" s="120" t="e">
        <f>VLOOKUP($B66,#REF!,13,FALSE)</f>
        <v>#REF!</v>
      </c>
      <c r="H66" s="24" t="e">
        <f>VLOOKUP($B66,#REF!,14,FALSE)</f>
        <v>#REF!</v>
      </c>
      <c r="I66" s="21" t="e">
        <f>G66*H66</f>
        <v>#REF!</v>
      </c>
      <c r="J66" s="22" t="e">
        <f>ROUND(F66*(G66+I66),2)</f>
        <v>#REF!</v>
      </c>
      <c r="K66" s="208" t="s">
        <v>159</v>
      </c>
      <c r="L66" s="23">
        <v>1647.95</v>
      </c>
      <c r="M66" s="17" t="e">
        <f t="shared" si="0"/>
        <v>#REF!</v>
      </c>
    </row>
    <row r="67" spans="1:49">
      <c r="A67" s="28" t="s">
        <v>1169</v>
      </c>
      <c r="B67" s="5" t="s">
        <v>143</v>
      </c>
      <c r="C67" s="5" t="e">
        <f>VLOOKUP($B67,#REF!,2,FALSE)</f>
        <v>#REF!</v>
      </c>
      <c r="D67" s="4" t="e">
        <f>VLOOKUP($B67,#REF!,3,FALSE)</f>
        <v>#REF!</v>
      </c>
      <c r="E67" s="5" t="e">
        <f>VLOOKUP($B67,#REF!,4,FALSE)</f>
        <v>#REF!</v>
      </c>
      <c r="F67" s="68">
        <v>15</v>
      </c>
      <c r="G67" s="120" t="e">
        <f>VLOOKUP($B67,#REF!,13,FALSE)</f>
        <v>#REF!</v>
      </c>
      <c r="H67" s="24" t="e">
        <f>VLOOKUP($B67,#REF!,14,FALSE)</f>
        <v>#REF!</v>
      </c>
      <c r="I67" s="21" t="e">
        <f>G67*H67</f>
        <v>#REF!</v>
      </c>
      <c r="J67" s="22" t="e">
        <f>ROUND(F67*(G67+I67),2)</f>
        <v>#REF!</v>
      </c>
      <c r="K67" s="208" t="s">
        <v>159</v>
      </c>
      <c r="L67" s="23">
        <v>8006.49</v>
      </c>
      <c r="M67" s="17" t="e">
        <f t="shared" si="0"/>
        <v>#REF!</v>
      </c>
    </row>
    <row r="68" spans="1:49" s="51" customFormat="1">
      <c r="A68" s="28" t="s">
        <v>1170</v>
      </c>
      <c r="B68" s="5" t="s">
        <v>144</v>
      </c>
      <c r="C68" s="5" t="e">
        <f>VLOOKUP($B68,#REF!,2,FALSE)</f>
        <v>#REF!</v>
      </c>
      <c r="D68" s="4" t="e">
        <f>VLOOKUP($B68,#REF!,3,FALSE)</f>
        <v>#REF!</v>
      </c>
      <c r="E68" s="5" t="e">
        <f>VLOOKUP($B68,#REF!,4,FALSE)</f>
        <v>#REF!</v>
      </c>
      <c r="F68" s="68">
        <v>6</v>
      </c>
      <c r="G68" s="120" t="e">
        <f>VLOOKUP($B68,#REF!,13,FALSE)</f>
        <v>#REF!</v>
      </c>
      <c r="H68" s="24" t="e">
        <f>VLOOKUP($B68,#REF!,14,FALSE)</f>
        <v>#REF!</v>
      </c>
      <c r="I68" s="21" t="e">
        <f>G68*H68</f>
        <v>#REF!</v>
      </c>
      <c r="J68" s="22" t="e">
        <f>ROUND(F68*(G68+I68),2)</f>
        <v>#REF!</v>
      </c>
      <c r="K68" s="208" t="s">
        <v>159</v>
      </c>
      <c r="L68" s="23">
        <v>3304.52</v>
      </c>
      <c r="M68" s="17" t="e">
        <f t="shared" si="0"/>
        <v>#REF!</v>
      </c>
    </row>
    <row r="69" spans="1:49" ht="36">
      <c r="A69" s="138" t="s">
        <v>1007</v>
      </c>
      <c r="B69" s="139"/>
      <c r="C69" s="139"/>
      <c r="D69" s="139" t="s">
        <v>129</v>
      </c>
      <c r="E69" s="139"/>
      <c r="F69" s="139"/>
      <c r="G69" s="141"/>
      <c r="H69" s="142"/>
      <c r="I69" s="139"/>
      <c r="J69" s="143" t="e">
        <f>SUM(J70:J71)</f>
        <v>#REF!</v>
      </c>
      <c r="K69" s="51"/>
      <c r="L69" s="51">
        <v>58752.46</v>
      </c>
      <c r="M69" s="17" t="e">
        <f t="shared" si="0"/>
        <v>#REF!</v>
      </c>
    </row>
    <row r="70" spans="1:49" s="51" customFormat="1">
      <c r="A70" s="28" t="s">
        <v>1008</v>
      </c>
      <c r="B70" s="5" t="s">
        <v>283</v>
      </c>
      <c r="C70" s="5" t="e">
        <f>VLOOKUP($B70,#REF!,2,FALSE)</f>
        <v>#REF!</v>
      </c>
      <c r="D70" s="4" t="e">
        <f>VLOOKUP($B70,#REF!,3,FALSE)</f>
        <v>#REF!</v>
      </c>
      <c r="E70" s="5" t="e">
        <f>VLOOKUP($B70,#REF!,4,FALSE)</f>
        <v>#REF!</v>
      </c>
      <c r="F70" s="68">
        <v>1</v>
      </c>
      <c r="G70" s="120" t="e">
        <f>VLOOKUP($B70,#REF!,13,FALSE)</f>
        <v>#REF!</v>
      </c>
      <c r="H70" s="24" t="e">
        <f>VLOOKUP($B70,#REF!,14,FALSE)</f>
        <v>#REF!</v>
      </c>
      <c r="I70" s="21" t="e">
        <f>G70*H70</f>
        <v>#REF!</v>
      </c>
      <c r="J70" s="22" t="e">
        <f>ROUND(F70*(G70+I70),2)</f>
        <v>#REF!</v>
      </c>
      <c r="K70" s="208" t="s">
        <v>159</v>
      </c>
      <c r="L70" s="23">
        <v>20340.78</v>
      </c>
      <c r="M70" s="17" t="e">
        <f t="shared" si="0"/>
        <v>#REF!</v>
      </c>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row>
    <row r="71" spans="1:49">
      <c r="A71" s="28" t="s">
        <v>1171</v>
      </c>
      <c r="B71" s="5" t="s">
        <v>45</v>
      </c>
      <c r="C71" s="5" t="e">
        <f>VLOOKUP($B71,#REF!,2,FALSE)</f>
        <v>#REF!</v>
      </c>
      <c r="D71" s="4" t="e">
        <f>VLOOKUP($B71,#REF!,3,FALSE)</f>
        <v>#REF!</v>
      </c>
      <c r="E71" s="5" t="e">
        <f>VLOOKUP($B71,#REF!,4,FALSE)</f>
        <v>#REF!</v>
      </c>
      <c r="F71" s="68">
        <v>630</v>
      </c>
      <c r="G71" s="120" t="e">
        <f>VLOOKUP($B71,#REF!,13,FALSE)</f>
        <v>#REF!</v>
      </c>
      <c r="H71" s="24" t="e">
        <f>VLOOKUP($B71,#REF!,14,FALSE)</f>
        <v>#REF!</v>
      </c>
      <c r="I71" s="21" t="e">
        <f>G71*H71</f>
        <v>#REF!</v>
      </c>
      <c r="J71" s="22" t="e">
        <f>ROUND(F71*(G71+I71),2)</f>
        <v>#REF!</v>
      </c>
      <c r="K71" s="208" t="s">
        <v>159</v>
      </c>
      <c r="L71" s="23">
        <v>38411.68</v>
      </c>
      <c r="M71" s="17" t="e">
        <f t="shared" ref="M71:M122" si="5">IF(L71=J71," ", "ERRO")</f>
        <v>#REF!</v>
      </c>
    </row>
    <row r="72" spans="1:49" s="17" customFormat="1">
      <c r="A72" s="123" t="s">
        <v>1103</v>
      </c>
      <c r="B72" s="124"/>
      <c r="C72" s="124"/>
      <c r="D72" s="124" t="s">
        <v>131</v>
      </c>
      <c r="E72" s="124"/>
      <c r="F72" s="124"/>
      <c r="G72" s="125"/>
      <c r="H72" s="126"/>
      <c r="I72" s="124"/>
      <c r="J72" s="127" t="e">
        <f>SUM(J73,J75)</f>
        <v>#REF!</v>
      </c>
      <c r="K72" s="193"/>
      <c r="L72" s="193">
        <v>290601.02</v>
      </c>
      <c r="M72" s="17" t="e">
        <f t="shared" si="5"/>
        <v>#REF!</v>
      </c>
    </row>
    <row r="73" spans="1:49">
      <c r="A73" s="138" t="s">
        <v>1104</v>
      </c>
      <c r="B73" s="139"/>
      <c r="C73" s="139"/>
      <c r="D73" s="139" t="s">
        <v>21</v>
      </c>
      <c r="E73" s="139"/>
      <c r="F73" s="139"/>
      <c r="G73" s="141"/>
      <c r="H73" s="142"/>
      <c r="I73" s="139"/>
      <c r="J73" s="143" t="e">
        <f>SUM(J74)</f>
        <v>#REF!</v>
      </c>
      <c r="K73" s="51"/>
      <c r="L73" s="51">
        <v>270229.13</v>
      </c>
      <c r="M73" s="17" t="e">
        <f t="shared" si="5"/>
        <v>#REF!</v>
      </c>
    </row>
    <row r="74" spans="1:49">
      <c r="A74" s="28" t="s">
        <v>1172</v>
      </c>
      <c r="B74" s="5" t="s">
        <v>284</v>
      </c>
      <c r="C74" s="5" t="e">
        <f>VLOOKUP($B74,#REF!,2,FALSE)</f>
        <v>#REF!</v>
      </c>
      <c r="D74" s="4" t="e">
        <f>VLOOKUP($B74,#REF!,3,FALSE)</f>
        <v>#REF!</v>
      </c>
      <c r="E74" s="5" t="e">
        <f>VLOOKUP($B74,#REF!,4,FALSE)</f>
        <v>#REF!</v>
      </c>
      <c r="F74" s="68">
        <v>1</v>
      </c>
      <c r="G74" s="120" t="e">
        <f>VLOOKUP($B74,#REF!,13,FALSE)</f>
        <v>#REF!</v>
      </c>
      <c r="H74" s="24" t="e">
        <f>VLOOKUP($B74,#REF!,14,FALSE)</f>
        <v>#REF!</v>
      </c>
      <c r="I74" s="21" t="e">
        <f>G74*H74</f>
        <v>#REF!</v>
      </c>
      <c r="J74" s="22" t="e">
        <f>ROUND(F74*(G74+I74),2)</f>
        <v>#REF!</v>
      </c>
      <c r="K74" s="208" t="s">
        <v>159</v>
      </c>
      <c r="L74" s="23">
        <v>270229.13</v>
      </c>
      <c r="M74" s="17" t="e">
        <f t="shared" si="5"/>
        <v>#REF!</v>
      </c>
    </row>
    <row r="75" spans="1:49" ht="36">
      <c r="A75" s="138" t="s">
        <v>1105</v>
      </c>
      <c r="B75" s="139"/>
      <c r="C75" s="139"/>
      <c r="D75" s="139" t="s">
        <v>129</v>
      </c>
      <c r="E75" s="139"/>
      <c r="F75" s="139"/>
      <c r="G75" s="141"/>
      <c r="H75" s="142"/>
      <c r="I75" s="139"/>
      <c r="J75" s="143" t="e">
        <f>SUM(J76)</f>
        <v>#REF!</v>
      </c>
      <c r="K75" s="51"/>
      <c r="L75" s="51">
        <v>20371.89</v>
      </c>
      <c r="M75" s="17" t="e">
        <f t="shared" si="5"/>
        <v>#REF!</v>
      </c>
    </row>
    <row r="76" spans="1:49">
      <c r="A76" s="28" t="s">
        <v>1173</v>
      </c>
      <c r="B76" s="5" t="s">
        <v>147</v>
      </c>
      <c r="C76" s="5" t="e">
        <f>VLOOKUP($B76,#REF!,2,FALSE)</f>
        <v>#REF!</v>
      </c>
      <c r="D76" s="4" t="e">
        <f>VLOOKUP($B76,#REF!,3,FALSE)</f>
        <v>#REF!</v>
      </c>
      <c r="E76" s="5" t="e">
        <f>VLOOKUP($B76,#REF!,4,FALSE)</f>
        <v>#REF!</v>
      </c>
      <c r="F76" s="68">
        <v>1</v>
      </c>
      <c r="G76" s="120" t="e">
        <f>VLOOKUP($B76,#REF!,13,FALSE)</f>
        <v>#REF!</v>
      </c>
      <c r="H76" s="24" t="e">
        <f>VLOOKUP($B76,#REF!,14,FALSE)</f>
        <v>#REF!</v>
      </c>
      <c r="I76" s="21" t="e">
        <f>G76*H76</f>
        <v>#REF!</v>
      </c>
      <c r="J76" s="22" t="e">
        <f>ROUND(F76*(G76+I76),2)</f>
        <v>#REF!</v>
      </c>
      <c r="K76" s="208" t="s">
        <v>159</v>
      </c>
      <c r="L76" s="23">
        <v>20371.89</v>
      </c>
      <c r="M76" s="17" t="e">
        <f t="shared" si="5"/>
        <v>#REF!</v>
      </c>
    </row>
    <row r="77" spans="1:49" s="17" customFormat="1">
      <c r="A77" s="123" t="s">
        <v>1106</v>
      </c>
      <c r="B77" s="124"/>
      <c r="C77" s="124"/>
      <c r="D77" s="124" t="s">
        <v>108</v>
      </c>
      <c r="E77" s="124"/>
      <c r="F77" s="124"/>
      <c r="G77" s="125"/>
      <c r="H77" s="126"/>
      <c r="I77" s="124"/>
      <c r="J77" s="127" t="e">
        <f>SUM(J78:J78)</f>
        <v>#REF!</v>
      </c>
      <c r="K77" s="193"/>
      <c r="L77" s="193">
        <v>614638.14</v>
      </c>
      <c r="M77" s="17" t="e">
        <f t="shared" si="5"/>
        <v>#REF!</v>
      </c>
    </row>
    <row r="78" spans="1:49" ht="73.5" customHeight="1">
      <c r="A78" s="28" t="s">
        <v>1107</v>
      </c>
      <c r="B78" s="5" t="s">
        <v>210</v>
      </c>
      <c r="C78" s="5" t="e">
        <f>VLOOKUP($B78,#REF!,2,FALSE)</f>
        <v>#REF!</v>
      </c>
      <c r="D78" s="4" t="e">
        <f>VLOOKUP($B78,#REF!,3,FALSE)</f>
        <v>#REF!</v>
      </c>
      <c r="E78" s="5" t="e">
        <f>VLOOKUP($B78,#REF!,4,FALSE)</f>
        <v>#REF!</v>
      </c>
      <c r="F78" s="68">
        <v>6</v>
      </c>
      <c r="G78" s="120" t="e">
        <f>VLOOKUP($B78,#REF!,13,FALSE)</f>
        <v>#REF!</v>
      </c>
      <c r="H78" s="24" t="e">
        <f>VLOOKUP($B78,#REF!,14,FALSE)</f>
        <v>#REF!</v>
      </c>
      <c r="I78" s="21" t="e">
        <f>G78*H78</f>
        <v>#REF!</v>
      </c>
      <c r="J78" s="22" t="e">
        <f>ROUND(F78*(G78+I78),2)</f>
        <v>#REF!</v>
      </c>
      <c r="K78" s="208" t="s">
        <v>159</v>
      </c>
      <c r="L78" s="23">
        <v>614638.14</v>
      </c>
      <c r="M78" s="17" t="e">
        <f t="shared" si="5"/>
        <v>#REF!</v>
      </c>
    </row>
    <row r="79" spans="1:49" s="17" customFormat="1">
      <c r="A79" s="123" t="s">
        <v>1108</v>
      </c>
      <c r="B79" s="124"/>
      <c r="C79" s="124"/>
      <c r="D79" s="124" t="s">
        <v>1037</v>
      </c>
      <c r="E79" s="124"/>
      <c r="F79" s="124"/>
      <c r="G79" s="125"/>
      <c r="H79" s="126"/>
      <c r="I79" s="124"/>
      <c r="J79" s="127">
        <f>SUM(J80,J83,J92,J99)</f>
        <v>146227.68149378948</v>
      </c>
      <c r="K79" s="193"/>
      <c r="L79" s="193">
        <v>146227.68149378948</v>
      </c>
      <c r="M79" s="17" t="str">
        <f t="shared" si="5"/>
        <v xml:space="preserve"> </v>
      </c>
    </row>
    <row r="80" spans="1:49">
      <c r="A80" s="267" t="s">
        <v>1109</v>
      </c>
      <c r="B80" s="210"/>
      <c r="C80" s="211"/>
      <c r="D80" s="212" t="s">
        <v>1038</v>
      </c>
      <c r="E80" s="212"/>
      <c r="F80" s="213"/>
      <c r="G80" s="214"/>
      <c r="H80" s="214"/>
      <c r="I80" s="214"/>
      <c r="J80" s="228">
        <f>SUM(J81)</f>
        <v>404.21421700000008</v>
      </c>
      <c r="L80" s="23">
        <v>404.21421700000008</v>
      </c>
      <c r="M80" s="17" t="str">
        <f t="shared" si="5"/>
        <v xml:space="preserve"> </v>
      </c>
    </row>
    <row r="81" spans="1:13" s="286" customFormat="1">
      <c r="A81" s="510" t="s">
        <v>1175</v>
      </c>
      <c r="B81" s="511"/>
      <c r="C81" s="512"/>
      <c r="D81" s="278" t="s">
        <v>1039</v>
      </c>
      <c r="E81" s="279"/>
      <c r="F81" s="280"/>
      <c r="G81" s="281"/>
      <c r="H81" s="282"/>
      <c r="I81" s="283"/>
      <c r="J81" s="284">
        <f>SUM(J82)</f>
        <v>404.21421700000008</v>
      </c>
      <c r="K81" s="285"/>
      <c r="L81" s="286">
        <v>404.21421700000008</v>
      </c>
      <c r="M81" s="17" t="str">
        <f t="shared" si="5"/>
        <v xml:space="preserve"> </v>
      </c>
    </row>
    <row r="82" spans="1:13">
      <c r="A82" s="263" t="s">
        <v>1219</v>
      </c>
      <c r="B82" s="268" t="s">
        <v>1040</v>
      </c>
      <c r="C82" s="272" t="s">
        <v>1060</v>
      </c>
      <c r="D82" s="259" t="s">
        <v>1061</v>
      </c>
      <c r="E82" s="422" t="s">
        <v>1062</v>
      </c>
      <c r="F82" s="273">
        <v>11</v>
      </c>
      <c r="G82" s="275">
        <v>29.990000000000002</v>
      </c>
      <c r="H82" s="276">
        <v>0.22530000000000006</v>
      </c>
      <c r="I82" s="21">
        <v>6.7567470000000025</v>
      </c>
      <c r="J82" s="435">
        <v>404.21421700000008</v>
      </c>
      <c r="K82" s="52" t="s">
        <v>159</v>
      </c>
      <c r="L82" s="23">
        <v>404.21421700000008</v>
      </c>
      <c r="M82" s="17" t="str">
        <f t="shared" si="5"/>
        <v xml:space="preserve"> </v>
      </c>
    </row>
    <row r="83" spans="1:13">
      <c r="A83" s="210" t="s">
        <v>1110</v>
      </c>
      <c r="B83" s="211"/>
      <c r="C83" s="211"/>
      <c r="D83" s="212" t="s">
        <v>1041</v>
      </c>
      <c r="E83" s="215"/>
      <c r="F83" s="236"/>
      <c r="G83" s="215"/>
      <c r="H83" s="214"/>
      <c r="I83" s="214"/>
      <c r="J83" s="227">
        <f>SUM(J84,J87,J89)</f>
        <v>86891.6222717895</v>
      </c>
      <c r="L83" s="23">
        <v>86891.6222717895</v>
      </c>
      <c r="M83" s="17" t="str">
        <f t="shared" si="5"/>
        <v xml:space="preserve"> </v>
      </c>
    </row>
    <row r="84" spans="1:13" s="286" customFormat="1">
      <c r="A84" s="262" t="s">
        <v>1176</v>
      </c>
      <c r="B84" s="511"/>
      <c r="C84" s="512"/>
      <c r="D84" s="513" t="s">
        <v>1042</v>
      </c>
      <c r="E84" s="514"/>
      <c r="F84" s="280"/>
      <c r="G84" s="281" t="s">
        <v>1043</v>
      </c>
      <c r="H84" s="282"/>
      <c r="I84" s="283"/>
      <c r="J84" s="284">
        <f>SUM(J85:J86)</f>
        <v>66022.761989299499</v>
      </c>
      <c r="K84" s="285"/>
      <c r="L84" s="286">
        <v>66022.761989299499</v>
      </c>
      <c r="M84" s="17" t="str">
        <f t="shared" si="5"/>
        <v xml:space="preserve"> </v>
      </c>
    </row>
    <row r="85" spans="1:13" ht="24">
      <c r="A85" s="264" t="s">
        <v>1220</v>
      </c>
      <c r="B85" s="268" t="s">
        <v>1044</v>
      </c>
      <c r="C85" s="272" t="s">
        <v>353</v>
      </c>
      <c r="D85" s="259" t="s">
        <v>1063</v>
      </c>
      <c r="E85" s="422" t="s">
        <v>1064</v>
      </c>
      <c r="F85" s="273">
        <v>589.04999999999995</v>
      </c>
      <c r="G85" s="275">
        <v>87.314300000000003</v>
      </c>
      <c r="H85" s="276">
        <v>0.22530000000000006</v>
      </c>
      <c r="I85" s="277">
        <v>19.671911790000006</v>
      </c>
      <c r="J85" s="515">
        <v>63020.228054899504</v>
      </c>
      <c r="K85" s="52" t="s">
        <v>159</v>
      </c>
      <c r="L85" s="23">
        <v>63020.228054899504</v>
      </c>
      <c r="M85" s="17" t="str">
        <f t="shared" si="5"/>
        <v xml:space="preserve"> </v>
      </c>
    </row>
    <row r="86" spans="1:13">
      <c r="A86" s="264" t="s">
        <v>1221</v>
      </c>
      <c r="B86" s="268" t="s">
        <v>1045</v>
      </c>
      <c r="C86" s="272" t="s">
        <v>1065</v>
      </c>
      <c r="D86" s="259" t="s">
        <v>1066</v>
      </c>
      <c r="E86" s="422" t="s">
        <v>1064</v>
      </c>
      <c r="F86" s="273">
        <v>589.04999999999995</v>
      </c>
      <c r="G86" s="275">
        <v>4.16</v>
      </c>
      <c r="H86" s="276">
        <v>0.22530000000000006</v>
      </c>
      <c r="I86" s="277">
        <v>0.9372480000000003</v>
      </c>
      <c r="J86" s="515">
        <v>3002.5339343999999</v>
      </c>
      <c r="K86" s="52" t="s">
        <v>159</v>
      </c>
      <c r="L86" s="23">
        <v>3002.5339343999999</v>
      </c>
      <c r="M86" s="17" t="str">
        <f t="shared" si="5"/>
        <v xml:space="preserve"> </v>
      </c>
    </row>
    <row r="87" spans="1:13" s="286" customFormat="1">
      <c r="A87" s="262" t="s">
        <v>1177</v>
      </c>
      <c r="B87" s="279"/>
      <c r="C87" s="279"/>
      <c r="D87" s="513" t="s">
        <v>1046</v>
      </c>
      <c r="E87" s="423"/>
      <c r="F87" s="280"/>
      <c r="G87" s="281"/>
      <c r="H87" s="282"/>
      <c r="I87" s="283"/>
      <c r="J87" s="284">
        <f>SUM(J88)</f>
        <v>14412.885322000004</v>
      </c>
      <c r="K87" s="285"/>
      <c r="L87" s="286">
        <v>14412.885322000004</v>
      </c>
      <c r="M87" s="17" t="str">
        <f t="shared" si="5"/>
        <v xml:space="preserve"> </v>
      </c>
    </row>
    <row r="88" spans="1:13">
      <c r="A88" s="264" t="s">
        <v>1222</v>
      </c>
      <c r="B88" s="268" t="s">
        <v>1047</v>
      </c>
      <c r="C88" s="272" t="s">
        <v>1067</v>
      </c>
      <c r="D88" s="259" t="s">
        <v>1068</v>
      </c>
      <c r="E88" s="422" t="s">
        <v>7</v>
      </c>
      <c r="F88" s="273">
        <v>22</v>
      </c>
      <c r="G88" s="275">
        <v>534.67000000000007</v>
      </c>
      <c r="H88" s="276">
        <v>0.22530000000000006</v>
      </c>
      <c r="I88" s="21">
        <v>120.46115100000004</v>
      </c>
      <c r="J88" s="435">
        <v>14412.885322000004</v>
      </c>
      <c r="K88" s="52" t="s">
        <v>159</v>
      </c>
      <c r="L88" s="23">
        <v>14412.885322000004</v>
      </c>
      <c r="M88" s="17" t="str">
        <f t="shared" si="5"/>
        <v xml:space="preserve"> </v>
      </c>
    </row>
    <row r="89" spans="1:13" s="286" customFormat="1">
      <c r="A89" s="262" t="s">
        <v>1178</v>
      </c>
      <c r="B89" s="279"/>
      <c r="C89" s="279"/>
      <c r="D89" s="513" t="s">
        <v>1048</v>
      </c>
      <c r="E89" s="423"/>
      <c r="F89" s="280"/>
      <c r="G89" s="281"/>
      <c r="H89" s="282"/>
      <c r="I89" s="283"/>
      <c r="J89" s="284">
        <f>SUM(J90:J91)</f>
        <v>6455.9749604899998</v>
      </c>
      <c r="K89" s="285"/>
      <c r="L89" s="286">
        <v>6455.9749604899998</v>
      </c>
      <c r="M89" s="17" t="str">
        <f t="shared" si="5"/>
        <v xml:space="preserve"> </v>
      </c>
    </row>
    <row r="90" spans="1:13">
      <c r="A90" s="264" t="s">
        <v>1223</v>
      </c>
      <c r="B90" s="268" t="s">
        <v>1049</v>
      </c>
      <c r="C90" s="272" t="s">
        <v>1069</v>
      </c>
      <c r="D90" s="259" t="s">
        <v>1070</v>
      </c>
      <c r="E90" s="422" t="s">
        <v>1064</v>
      </c>
      <c r="F90" s="273">
        <v>208.01</v>
      </c>
      <c r="G90" s="275">
        <v>18.440000000000001</v>
      </c>
      <c r="H90" s="276">
        <v>0.22530000000000006</v>
      </c>
      <c r="I90" s="21">
        <v>4.1545320000000014</v>
      </c>
      <c r="J90" s="435">
        <v>4699.8886013199999</v>
      </c>
      <c r="K90" s="52" t="s">
        <v>159</v>
      </c>
      <c r="L90" s="23">
        <v>4699.8886013199999</v>
      </c>
      <c r="M90" s="17" t="str">
        <f t="shared" si="5"/>
        <v xml:space="preserve"> </v>
      </c>
    </row>
    <row r="91" spans="1:13">
      <c r="A91" s="264" t="s">
        <v>1224</v>
      </c>
      <c r="B91" s="268" t="s">
        <v>1050</v>
      </c>
      <c r="C91" s="272" t="s">
        <v>1071</v>
      </c>
      <c r="D91" s="259" t="s">
        <v>1072</v>
      </c>
      <c r="E91" s="422" t="s">
        <v>1064</v>
      </c>
      <c r="F91" s="273">
        <v>208.01</v>
      </c>
      <c r="G91" s="275">
        <v>6.8900000000000006</v>
      </c>
      <c r="H91" s="276">
        <v>0.22530000000000006</v>
      </c>
      <c r="I91" s="21">
        <v>1.5523170000000006</v>
      </c>
      <c r="J91" s="435">
        <v>1756.0863591700002</v>
      </c>
      <c r="K91" s="52" t="s">
        <v>159</v>
      </c>
      <c r="L91" s="23">
        <v>1756.0863591700002</v>
      </c>
      <c r="M91" s="17" t="str">
        <f t="shared" si="5"/>
        <v xml:space="preserve"> </v>
      </c>
    </row>
    <row r="92" spans="1:13">
      <c r="A92" s="210" t="s">
        <v>1111</v>
      </c>
      <c r="B92" s="211"/>
      <c r="C92" s="211"/>
      <c r="D92" s="212" t="s">
        <v>1051</v>
      </c>
      <c r="E92" s="215"/>
      <c r="F92" s="212"/>
      <c r="G92" s="215"/>
      <c r="H92" s="214"/>
      <c r="I92" s="214"/>
      <c r="J92" s="227">
        <f>SUM(J93)</f>
        <v>17045.871227</v>
      </c>
      <c r="L92" s="23">
        <v>17045.871227</v>
      </c>
      <c r="M92" s="17" t="str">
        <f t="shared" si="5"/>
        <v xml:space="preserve"> </v>
      </c>
    </row>
    <row r="93" spans="1:13" s="286" customFormat="1">
      <c r="A93" s="262" t="s">
        <v>1174</v>
      </c>
      <c r="B93" s="279"/>
      <c r="C93" s="512"/>
      <c r="D93" s="513" t="s">
        <v>1052</v>
      </c>
      <c r="E93" s="514"/>
      <c r="F93" s="280"/>
      <c r="G93" s="281"/>
      <c r="H93" s="282"/>
      <c r="I93" s="283"/>
      <c r="J93" s="284">
        <f>SUM(J94:J98)</f>
        <v>17045.871227</v>
      </c>
      <c r="K93" s="285"/>
      <c r="L93" s="286">
        <v>17045.871227</v>
      </c>
      <c r="M93" s="17" t="str">
        <f t="shared" si="5"/>
        <v xml:space="preserve"> </v>
      </c>
    </row>
    <row r="94" spans="1:13">
      <c r="A94" s="265" t="s">
        <v>1225</v>
      </c>
      <c r="B94" s="268" t="s">
        <v>1053</v>
      </c>
      <c r="C94" s="272" t="s">
        <v>1073</v>
      </c>
      <c r="D94" s="259" t="s">
        <v>1074</v>
      </c>
      <c r="E94" s="422" t="s">
        <v>7</v>
      </c>
      <c r="F94" s="273">
        <v>33</v>
      </c>
      <c r="G94" s="275">
        <v>104.28999999999999</v>
      </c>
      <c r="H94" s="276">
        <v>0.22530000000000006</v>
      </c>
      <c r="I94" s="21">
        <v>23.496537000000004</v>
      </c>
      <c r="J94" s="435">
        <v>4216.9557210000003</v>
      </c>
      <c r="K94" s="52" t="s">
        <v>159</v>
      </c>
      <c r="L94" s="23">
        <v>4216.9557210000003</v>
      </c>
      <c r="M94" s="17" t="str">
        <f t="shared" si="5"/>
        <v xml:space="preserve"> </v>
      </c>
    </row>
    <row r="95" spans="1:13">
      <c r="A95" s="265" t="s">
        <v>1226</v>
      </c>
      <c r="B95" s="268" t="s">
        <v>1054</v>
      </c>
      <c r="C95" s="272" t="s">
        <v>1075</v>
      </c>
      <c r="D95" s="259" t="s">
        <v>1076</v>
      </c>
      <c r="E95" s="422" t="s">
        <v>7</v>
      </c>
      <c r="F95" s="273">
        <v>55</v>
      </c>
      <c r="G95" s="275">
        <v>55.5</v>
      </c>
      <c r="H95" s="276">
        <v>0.22530000000000006</v>
      </c>
      <c r="I95" s="21">
        <v>12.504150000000003</v>
      </c>
      <c r="J95" s="435">
        <v>3740.2282500000006</v>
      </c>
      <c r="K95" s="52" t="s">
        <v>159</v>
      </c>
      <c r="L95" s="23">
        <v>3740.2282500000006</v>
      </c>
      <c r="M95" s="17" t="str">
        <f t="shared" si="5"/>
        <v xml:space="preserve"> </v>
      </c>
    </row>
    <row r="96" spans="1:13">
      <c r="A96" s="265" t="s">
        <v>1227</v>
      </c>
      <c r="B96" s="268" t="s">
        <v>1055</v>
      </c>
      <c r="C96" s="272" t="s">
        <v>1077</v>
      </c>
      <c r="D96" s="259" t="s">
        <v>1078</v>
      </c>
      <c r="E96" s="422" t="s">
        <v>2</v>
      </c>
      <c r="F96" s="273">
        <v>330</v>
      </c>
      <c r="G96" s="275">
        <v>4.29</v>
      </c>
      <c r="H96" s="276">
        <v>0.22530000000000006</v>
      </c>
      <c r="I96" s="21">
        <v>0.9665370000000002</v>
      </c>
      <c r="J96" s="435">
        <v>1734.6572099999998</v>
      </c>
      <c r="K96" s="52" t="s">
        <v>159</v>
      </c>
      <c r="L96" s="23">
        <v>1734.6572099999998</v>
      </c>
      <c r="M96" s="17" t="str">
        <f t="shared" si="5"/>
        <v xml:space="preserve"> </v>
      </c>
    </row>
    <row r="97" spans="1:13">
      <c r="A97" s="265" t="s">
        <v>1228</v>
      </c>
      <c r="B97" s="268" t="s">
        <v>1056</v>
      </c>
      <c r="C97" s="272" t="s">
        <v>1079</v>
      </c>
      <c r="D97" s="259" t="s">
        <v>1080</v>
      </c>
      <c r="E97" s="422" t="s">
        <v>7</v>
      </c>
      <c r="F97" s="273">
        <v>22</v>
      </c>
      <c r="G97" s="275">
        <v>17.71</v>
      </c>
      <c r="H97" s="276">
        <v>0.22530000000000006</v>
      </c>
      <c r="I97" s="21">
        <v>3.990063000000001</v>
      </c>
      <c r="J97" s="435">
        <v>477.401386</v>
      </c>
      <c r="K97" s="52" t="s">
        <v>159</v>
      </c>
      <c r="L97" s="23">
        <v>477.401386</v>
      </c>
      <c r="M97" s="17" t="str">
        <f t="shared" si="5"/>
        <v xml:space="preserve"> </v>
      </c>
    </row>
    <row r="98" spans="1:13">
      <c r="A98" s="265" t="s">
        <v>1229</v>
      </c>
      <c r="B98" s="268" t="s">
        <v>1057</v>
      </c>
      <c r="C98" s="272" t="s">
        <v>1081</v>
      </c>
      <c r="D98" s="259" t="s">
        <v>1082</v>
      </c>
      <c r="E98" s="422" t="s">
        <v>332</v>
      </c>
      <c r="F98" s="273">
        <v>44</v>
      </c>
      <c r="G98" s="275">
        <v>127.55</v>
      </c>
      <c r="H98" s="276">
        <v>0.22530000000000006</v>
      </c>
      <c r="I98" s="21">
        <v>28.737015000000007</v>
      </c>
      <c r="J98" s="435">
        <v>6876.6286600000003</v>
      </c>
      <c r="K98" s="52" t="s">
        <v>159</v>
      </c>
      <c r="L98" s="23">
        <v>6876.6286600000003</v>
      </c>
      <c r="M98" s="17" t="str">
        <f t="shared" si="5"/>
        <v xml:space="preserve"> </v>
      </c>
    </row>
    <row r="99" spans="1:13">
      <c r="A99" s="210" t="s">
        <v>1667</v>
      </c>
      <c r="B99" s="211"/>
      <c r="C99" s="211"/>
      <c r="D99" s="212" t="s">
        <v>1058</v>
      </c>
      <c r="E99" s="212"/>
      <c r="F99" s="212"/>
      <c r="G99" s="215"/>
      <c r="H99" s="214"/>
      <c r="I99" s="214"/>
      <c r="J99" s="227">
        <f>SUM(J100)</f>
        <v>41885.973778</v>
      </c>
      <c r="L99" s="23">
        <v>41885.973778</v>
      </c>
      <c r="M99" s="17" t="str">
        <f t="shared" si="5"/>
        <v xml:space="preserve"> </v>
      </c>
    </row>
    <row r="100" spans="1:13" ht="24">
      <c r="A100" s="453" t="s">
        <v>1668</v>
      </c>
      <c r="B100" s="268" t="s">
        <v>1059</v>
      </c>
      <c r="C100" s="272" t="s">
        <v>1083</v>
      </c>
      <c r="D100" s="259" t="s">
        <v>1084</v>
      </c>
      <c r="E100" s="272" t="s">
        <v>7</v>
      </c>
      <c r="F100" s="273">
        <v>11</v>
      </c>
      <c r="G100" s="275">
        <v>3107.66</v>
      </c>
      <c r="H100" s="276">
        <v>0.22530000000000006</v>
      </c>
      <c r="I100" s="21">
        <v>700.15579800000012</v>
      </c>
      <c r="J100" s="435">
        <v>41885.973778</v>
      </c>
      <c r="K100" s="52" t="s">
        <v>159</v>
      </c>
      <c r="L100" s="23">
        <v>41885.973778</v>
      </c>
      <c r="M100" s="17" t="str">
        <f t="shared" si="5"/>
        <v xml:space="preserve"> </v>
      </c>
    </row>
    <row r="101" spans="1:13" s="17" customFormat="1">
      <c r="A101" s="123" t="s">
        <v>1112</v>
      </c>
      <c r="B101" s="124"/>
      <c r="C101" s="124"/>
      <c r="D101" s="124" t="s">
        <v>1085</v>
      </c>
      <c r="E101" s="124"/>
      <c r="F101" s="124"/>
      <c r="G101" s="125"/>
      <c r="H101" s="126"/>
      <c r="I101" s="124"/>
      <c r="J101" s="127">
        <f>SUM(J102,J105)</f>
        <v>903571.7</v>
      </c>
      <c r="K101" s="193"/>
      <c r="L101" s="193">
        <v>903571.7</v>
      </c>
      <c r="M101" s="17" t="str">
        <f t="shared" si="5"/>
        <v xml:space="preserve"> </v>
      </c>
    </row>
    <row r="102" spans="1:13">
      <c r="A102" s="210" t="s">
        <v>1113</v>
      </c>
      <c r="B102" s="211"/>
      <c r="C102" s="211"/>
      <c r="D102" s="212" t="s">
        <v>1086</v>
      </c>
      <c r="E102" s="212"/>
      <c r="F102" s="212"/>
      <c r="G102" s="215"/>
      <c r="H102" s="214"/>
      <c r="I102" s="214"/>
      <c r="J102" s="227">
        <f>SUM(J103:J104)</f>
        <v>519475.4</v>
      </c>
      <c r="L102" s="23">
        <v>519475.4</v>
      </c>
      <c r="M102" s="17" t="str">
        <f t="shared" si="5"/>
        <v xml:space="preserve"> </v>
      </c>
    </row>
    <row r="103" spans="1:13">
      <c r="A103" s="265" t="s">
        <v>1179</v>
      </c>
      <c r="B103" s="270" t="s">
        <v>62</v>
      </c>
      <c r="C103" s="272" t="s">
        <v>154</v>
      </c>
      <c r="D103" s="259" t="s">
        <v>331</v>
      </c>
      <c r="E103" s="272" t="s">
        <v>2</v>
      </c>
      <c r="F103" s="274">
        <v>694</v>
      </c>
      <c r="G103" s="275">
        <v>537.38</v>
      </c>
      <c r="H103" s="276">
        <v>0.17720000000000002</v>
      </c>
      <c r="I103" s="277">
        <v>95.22</v>
      </c>
      <c r="J103" s="515">
        <v>439024.4</v>
      </c>
      <c r="K103" s="52" t="s">
        <v>159</v>
      </c>
      <c r="L103" s="23">
        <v>439024.4</v>
      </c>
      <c r="M103" s="17" t="str">
        <f t="shared" si="5"/>
        <v xml:space="preserve"> </v>
      </c>
    </row>
    <row r="104" spans="1:13">
      <c r="A104" s="265" t="s">
        <v>1180</v>
      </c>
      <c r="B104" s="271" t="s">
        <v>100</v>
      </c>
      <c r="C104" s="272" t="s">
        <v>23</v>
      </c>
      <c r="D104" s="259" t="s">
        <v>333</v>
      </c>
      <c r="E104" s="272" t="s">
        <v>2</v>
      </c>
      <c r="F104" s="274">
        <v>420</v>
      </c>
      <c r="G104" s="275">
        <v>162.72</v>
      </c>
      <c r="H104" s="276">
        <v>0.17720000000000002</v>
      </c>
      <c r="I104" s="277">
        <v>28.83</v>
      </c>
      <c r="J104" s="515">
        <v>80451</v>
      </c>
      <c r="K104" s="52" t="s">
        <v>159</v>
      </c>
      <c r="L104" s="23">
        <v>80451</v>
      </c>
      <c r="M104" s="17" t="str">
        <f t="shared" si="5"/>
        <v xml:space="preserve"> </v>
      </c>
    </row>
    <row r="105" spans="1:13" ht="37.5" customHeight="1">
      <c r="A105" s="210" t="s">
        <v>1114</v>
      </c>
      <c r="B105" s="211"/>
      <c r="C105" s="211"/>
      <c r="D105" s="212" t="s">
        <v>211</v>
      </c>
      <c r="E105" s="212"/>
      <c r="F105" s="212"/>
      <c r="G105" s="215"/>
      <c r="H105" s="214"/>
      <c r="I105" s="214"/>
      <c r="J105" s="227">
        <f>SUM(J106:J108)</f>
        <v>384096.3</v>
      </c>
      <c r="L105" s="23">
        <v>384096.3</v>
      </c>
      <c r="M105" s="17" t="str">
        <f t="shared" si="5"/>
        <v xml:space="preserve"> </v>
      </c>
    </row>
    <row r="106" spans="1:13" ht="24">
      <c r="A106" s="265" t="s">
        <v>1181</v>
      </c>
      <c r="B106" s="271" t="s">
        <v>64</v>
      </c>
      <c r="C106" s="272" t="s">
        <v>23</v>
      </c>
      <c r="D106" s="420" t="s">
        <v>127</v>
      </c>
      <c r="E106" s="422" t="s">
        <v>2</v>
      </c>
      <c r="F106" s="274">
        <v>694</v>
      </c>
      <c r="G106" s="275">
        <v>242.51</v>
      </c>
      <c r="H106" s="276">
        <v>0.2253</v>
      </c>
      <c r="I106" s="277">
        <v>54.64</v>
      </c>
      <c r="J106" s="515">
        <v>206222.1</v>
      </c>
      <c r="K106" s="52" t="s">
        <v>159</v>
      </c>
      <c r="L106" s="23">
        <v>206222.1</v>
      </c>
      <c r="M106" s="17" t="str">
        <f t="shared" si="5"/>
        <v xml:space="preserve"> </v>
      </c>
    </row>
    <row r="107" spans="1:13" ht="36">
      <c r="A107" s="265" t="s">
        <v>1182</v>
      </c>
      <c r="B107" s="271" t="s">
        <v>46</v>
      </c>
      <c r="C107" s="272" t="s">
        <v>23</v>
      </c>
      <c r="D107" s="420" t="s">
        <v>126</v>
      </c>
      <c r="E107" s="422" t="s">
        <v>2</v>
      </c>
      <c r="F107" s="274">
        <v>420</v>
      </c>
      <c r="G107" s="275">
        <v>91.58</v>
      </c>
      <c r="H107" s="276">
        <v>0.2253</v>
      </c>
      <c r="I107" s="277">
        <v>20.63</v>
      </c>
      <c r="J107" s="515">
        <v>47128.2</v>
      </c>
      <c r="K107" s="52" t="s">
        <v>159</v>
      </c>
      <c r="L107" s="23">
        <v>47128.2</v>
      </c>
      <c r="M107" s="17" t="str">
        <f t="shared" si="5"/>
        <v xml:space="preserve"> </v>
      </c>
    </row>
    <row r="108" spans="1:13" ht="24">
      <c r="A108" s="265" t="s">
        <v>1183</v>
      </c>
      <c r="B108" s="271" t="s">
        <v>1087</v>
      </c>
      <c r="C108" s="272" t="s">
        <v>23</v>
      </c>
      <c r="D108" s="420" t="s">
        <v>1088</v>
      </c>
      <c r="E108" s="422" t="s">
        <v>7</v>
      </c>
      <c r="F108" s="274">
        <v>440</v>
      </c>
      <c r="G108" s="275">
        <v>242.51</v>
      </c>
      <c r="H108" s="276">
        <v>0.22530000000000006</v>
      </c>
      <c r="I108" s="277">
        <v>54.64</v>
      </c>
      <c r="J108" s="515">
        <v>130746</v>
      </c>
      <c r="K108" s="52" t="s">
        <v>159</v>
      </c>
      <c r="L108" s="25">
        <v>130746</v>
      </c>
      <c r="M108" s="17" t="str">
        <f t="shared" si="5"/>
        <v xml:space="preserve"> </v>
      </c>
    </row>
    <row r="109" spans="1:13" s="17" customFormat="1">
      <c r="A109" s="123" t="s">
        <v>1115</v>
      </c>
      <c r="B109" s="124"/>
      <c r="C109" s="124"/>
      <c r="D109" s="124" t="s">
        <v>1138</v>
      </c>
      <c r="E109" s="124"/>
      <c r="F109" s="124"/>
      <c r="G109" s="125"/>
      <c r="H109" s="126"/>
      <c r="I109" s="124"/>
      <c r="J109" s="127">
        <f>SUM(J110,J114,J119)</f>
        <v>59120.24</v>
      </c>
      <c r="K109" s="193"/>
      <c r="L109" s="193">
        <v>59120.24</v>
      </c>
      <c r="M109" s="17" t="str">
        <f t="shared" si="5"/>
        <v xml:space="preserve"> </v>
      </c>
    </row>
    <row r="110" spans="1:13">
      <c r="A110" s="210" t="s">
        <v>1116</v>
      </c>
      <c r="B110" s="211"/>
      <c r="C110" s="211"/>
      <c r="D110" s="212" t="s">
        <v>1137</v>
      </c>
      <c r="E110" s="212"/>
      <c r="F110" s="212"/>
      <c r="G110" s="215"/>
      <c r="H110" s="214"/>
      <c r="I110" s="214"/>
      <c r="J110" s="226">
        <f>SUM(J111:J113)</f>
        <v>3784.74</v>
      </c>
      <c r="L110" s="25">
        <v>3784.74</v>
      </c>
      <c r="M110" s="17" t="str">
        <f t="shared" si="5"/>
        <v xml:space="preserve"> </v>
      </c>
    </row>
    <row r="111" spans="1:13" s="1" customFormat="1">
      <c r="A111" s="266" t="s">
        <v>1230</v>
      </c>
      <c r="B111" s="507"/>
      <c r="C111" s="507"/>
      <c r="D111" s="421" t="s">
        <v>1123</v>
      </c>
      <c r="E111" s="424" t="s">
        <v>7</v>
      </c>
      <c r="F111" s="426">
        <v>1</v>
      </c>
      <c r="G111" s="428">
        <v>949.05344375000016</v>
      </c>
      <c r="H111" s="431">
        <v>0.32929999999999993</v>
      </c>
      <c r="I111" s="432">
        <f>G111*H111</f>
        <v>312.52329902687501</v>
      </c>
      <c r="J111" s="516">
        <f>ROUND(F111*(G111+I111),2)</f>
        <v>1261.58</v>
      </c>
      <c r="K111" s="52" t="s">
        <v>159</v>
      </c>
      <c r="L111" s="151">
        <v>1261.58</v>
      </c>
      <c r="M111" s="17" t="str">
        <f t="shared" si="5"/>
        <v xml:space="preserve"> </v>
      </c>
    </row>
    <row r="112" spans="1:13" s="1" customFormat="1">
      <c r="A112" s="266" t="s">
        <v>1231</v>
      </c>
      <c r="B112" s="507"/>
      <c r="C112" s="507"/>
      <c r="D112" s="421" t="s">
        <v>1124</v>
      </c>
      <c r="E112" s="424" t="s">
        <v>7</v>
      </c>
      <c r="F112" s="426">
        <v>1</v>
      </c>
      <c r="G112" s="428">
        <v>949.05344375000016</v>
      </c>
      <c r="H112" s="431">
        <v>0.32929999999999993</v>
      </c>
      <c r="I112" s="432">
        <f>G112*H112</f>
        <v>312.52329902687501</v>
      </c>
      <c r="J112" s="516">
        <f>ROUND(F112*(G112+I112),2)</f>
        <v>1261.58</v>
      </c>
      <c r="K112" s="52" t="s">
        <v>159</v>
      </c>
      <c r="L112" s="151">
        <v>1261.58</v>
      </c>
      <c r="M112" s="17" t="str">
        <f t="shared" si="5"/>
        <v xml:space="preserve"> </v>
      </c>
    </row>
    <row r="113" spans="1:13" s="1" customFormat="1">
      <c r="A113" s="266" t="s">
        <v>1232</v>
      </c>
      <c r="B113" s="507"/>
      <c r="C113" s="507"/>
      <c r="D113" s="421" t="s">
        <v>1125</v>
      </c>
      <c r="E113" s="424" t="s">
        <v>7</v>
      </c>
      <c r="F113" s="426">
        <v>1</v>
      </c>
      <c r="G113" s="428">
        <v>949.05344375000016</v>
      </c>
      <c r="H113" s="431">
        <v>0.32929999999999993</v>
      </c>
      <c r="I113" s="432">
        <f>G113*H113</f>
        <v>312.52329902687501</v>
      </c>
      <c r="J113" s="516">
        <f>ROUND(F113*(G113+I113),2)</f>
        <v>1261.58</v>
      </c>
      <c r="K113" s="52" t="s">
        <v>159</v>
      </c>
      <c r="L113" s="1">
        <v>1261.58</v>
      </c>
      <c r="M113" s="17" t="str">
        <f t="shared" si="5"/>
        <v xml:space="preserve"> </v>
      </c>
    </row>
    <row r="114" spans="1:13">
      <c r="A114" s="210" t="s">
        <v>1117</v>
      </c>
      <c r="B114" s="211"/>
      <c r="C114" s="211"/>
      <c r="D114" s="212" t="s">
        <v>1148</v>
      </c>
      <c r="E114" s="425"/>
      <c r="F114" s="212"/>
      <c r="G114" s="215"/>
      <c r="H114" s="214"/>
      <c r="I114" s="214"/>
      <c r="J114" s="226">
        <f>SUM(J115:J118)</f>
        <v>52163.54</v>
      </c>
      <c r="L114" s="51">
        <v>52163.54</v>
      </c>
      <c r="M114" s="17" t="str">
        <f t="shared" si="5"/>
        <v xml:space="preserve"> </v>
      </c>
    </row>
    <row r="115" spans="1:13" s="1" customFormat="1">
      <c r="A115" s="266" t="s">
        <v>1233</v>
      </c>
      <c r="B115" s="507"/>
      <c r="C115" s="507"/>
      <c r="D115" s="421" t="s">
        <v>1139</v>
      </c>
      <c r="E115" s="424" t="s">
        <v>7</v>
      </c>
      <c r="F115" s="426">
        <v>1</v>
      </c>
      <c r="G115" s="428">
        <v>806.69542718749994</v>
      </c>
      <c r="H115" s="431">
        <v>0.32929999999999993</v>
      </c>
      <c r="I115" s="432">
        <f>G115*H115</f>
        <v>265.64480417284369</v>
      </c>
      <c r="J115" s="516">
        <f>ROUND(F115*(G115+I115),2)</f>
        <v>1072.3399999999999</v>
      </c>
      <c r="K115" s="52" t="s">
        <v>159</v>
      </c>
      <c r="L115" s="151">
        <v>1072.3399999999999</v>
      </c>
      <c r="M115" s="17" t="str">
        <f t="shared" si="5"/>
        <v xml:space="preserve"> </v>
      </c>
    </row>
    <row r="116" spans="1:13" s="1" customFormat="1">
      <c r="A116" s="266" t="s">
        <v>1234</v>
      </c>
      <c r="B116" s="507"/>
      <c r="C116" s="507"/>
      <c r="D116" s="421" t="s">
        <v>1140</v>
      </c>
      <c r="E116" s="424" t="s">
        <v>7</v>
      </c>
      <c r="F116" s="426">
        <v>1</v>
      </c>
      <c r="G116" s="428">
        <v>4884.2697602272729</v>
      </c>
      <c r="H116" s="431">
        <v>0.32929999999999993</v>
      </c>
      <c r="I116" s="432">
        <f>G116*H116</f>
        <v>1608.3900320428406</v>
      </c>
      <c r="J116" s="516">
        <f>ROUND(F116*(G116+I116),2)</f>
        <v>6492.66</v>
      </c>
      <c r="K116" s="52" t="s">
        <v>159</v>
      </c>
      <c r="L116" s="293">
        <v>6492.66</v>
      </c>
      <c r="M116" s="17" t="str">
        <f t="shared" si="5"/>
        <v xml:space="preserve"> </v>
      </c>
    </row>
    <row r="117" spans="1:13" s="1" customFormat="1">
      <c r="A117" s="266" t="s">
        <v>1235</v>
      </c>
      <c r="B117" s="507"/>
      <c r="C117" s="507"/>
      <c r="D117" s="421" t="s">
        <v>1141</v>
      </c>
      <c r="E117" s="424" t="s">
        <v>7</v>
      </c>
      <c r="F117" s="426">
        <v>1</v>
      </c>
      <c r="G117" s="428">
        <v>10044.791388778411</v>
      </c>
      <c r="H117" s="431">
        <v>0.32929999999999993</v>
      </c>
      <c r="I117" s="432">
        <f>G117*H117</f>
        <v>3307.7498043247301</v>
      </c>
      <c r="J117" s="516">
        <f>ROUND(F117*(G117+I117),2)</f>
        <v>13352.54</v>
      </c>
      <c r="K117" s="52" t="s">
        <v>159</v>
      </c>
      <c r="L117" s="293">
        <v>13352.54</v>
      </c>
      <c r="M117" s="17" t="str">
        <f t="shared" si="5"/>
        <v xml:space="preserve"> </v>
      </c>
    </row>
    <row r="118" spans="1:13" s="1" customFormat="1">
      <c r="A118" s="266" t="s">
        <v>1236</v>
      </c>
      <c r="B118" s="507"/>
      <c r="C118" s="507"/>
      <c r="D118" s="421" t="s">
        <v>1142</v>
      </c>
      <c r="E118" s="424" t="s">
        <v>7</v>
      </c>
      <c r="F118" s="426">
        <v>1</v>
      </c>
      <c r="G118" s="428">
        <v>23505.604866022732</v>
      </c>
      <c r="H118" s="431">
        <v>0.32929999999999993</v>
      </c>
      <c r="I118" s="432">
        <f>G118*H118</f>
        <v>7740.3956823812841</v>
      </c>
      <c r="J118" s="516">
        <f>ROUND(F118*(G118+I118),2)</f>
        <v>31246</v>
      </c>
      <c r="K118" s="52" t="s">
        <v>159</v>
      </c>
      <c r="L118" s="184">
        <v>31246</v>
      </c>
      <c r="M118" s="17" t="str">
        <f t="shared" si="5"/>
        <v xml:space="preserve"> </v>
      </c>
    </row>
    <row r="119" spans="1:13">
      <c r="A119" s="210" t="s">
        <v>1118</v>
      </c>
      <c r="B119" s="211"/>
      <c r="C119" s="211"/>
      <c r="D119" s="212" t="s">
        <v>1147</v>
      </c>
      <c r="E119" s="425" t="s">
        <v>7</v>
      </c>
      <c r="F119" s="427">
        <v>1</v>
      </c>
      <c r="G119" s="429">
        <v>2386.19</v>
      </c>
      <c r="H119" s="333">
        <v>0.32929999999999993</v>
      </c>
      <c r="I119" s="294">
        <f>G119*H119</f>
        <v>785.7723669999998</v>
      </c>
      <c r="J119" s="469">
        <f>ROUND(F119*(G119+I119),2)</f>
        <v>3171.96</v>
      </c>
      <c r="K119" s="52" t="s">
        <v>159</v>
      </c>
      <c r="L119" s="23">
        <v>3171.96</v>
      </c>
      <c r="M119" s="17" t="str">
        <f t="shared" si="5"/>
        <v xml:space="preserve"> </v>
      </c>
    </row>
    <row r="120" spans="1:13" s="17" customFormat="1">
      <c r="A120" s="123" t="s">
        <v>1119</v>
      </c>
      <c r="B120" s="124"/>
      <c r="C120" s="124"/>
      <c r="D120" s="124" t="s">
        <v>1663</v>
      </c>
      <c r="E120" s="124"/>
      <c r="F120" s="124"/>
      <c r="G120" s="125"/>
      <c r="H120" s="126"/>
      <c r="I120" s="124"/>
      <c r="J120" s="127" t="e">
        <f>#REF!</f>
        <v>#REF!</v>
      </c>
      <c r="K120" s="193" t="s">
        <v>159</v>
      </c>
      <c r="L120" s="193">
        <v>3020606.7822507811</v>
      </c>
      <c r="M120" s="17" t="e">
        <f t="shared" si="5"/>
        <v>#REF!</v>
      </c>
    </row>
    <row r="121" spans="1:13" s="17" customFormat="1">
      <c r="A121" s="123" t="s">
        <v>1120</v>
      </c>
      <c r="B121" s="124"/>
      <c r="C121" s="124"/>
      <c r="D121" s="124" t="s">
        <v>1664</v>
      </c>
      <c r="E121" s="124"/>
      <c r="F121" s="124"/>
      <c r="G121" s="125"/>
      <c r="H121" s="126"/>
      <c r="I121" s="124"/>
      <c r="J121" s="127" t="s">
        <v>1212</v>
      </c>
      <c r="K121" s="193" t="s">
        <v>159</v>
      </c>
      <c r="L121" s="193" t="s">
        <v>1212</v>
      </c>
      <c r="M121" s="17" t="str">
        <f t="shared" si="5"/>
        <v xml:space="preserve"> </v>
      </c>
    </row>
    <row r="122" spans="1:13" s="17" customFormat="1">
      <c r="A122" s="123" t="s">
        <v>1121</v>
      </c>
      <c r="B122" s="124"/>
      <c r="C122" s="124"/>
      <c r="D122" s="124" t="s">
        <v>1665</v>
      </c>
      <c r="E122" s="124"/>
      <c r="F122" s="124"/>
      <c r="G122" s="125"/>
      <c r="H122" s="126"/>
      <c r="I122" s="124"/>
      <c r="J122" s="127" t="e">
        <f>#REF!</f>
        <v>#REF!</v>
      </c>
      <c r="K122" s="193" t="s">
        <v>159</v>
      </c>
      <c r="L122" s="193">
        <v>85471.438655999984</v>
      </c>
      <c r="M122" s="17" t="e">
        <f t="shared" si="5"/>
        <v>#REF!</v>
      </c>
    </row>
  </sheetData>
  <autoFilter ref="A6:AW122"/>
  <customSheetViews>
    <customSheetView guid="{8DC9FE0E-5402-4C0D-AF73-01762AC9FDA9}" scale="85" showPageBreaks="1" showGridLines="0" printArea="1" showAutoFilter="1" view="pageBreakPreview" topLeftCell="A87">
      <selection activeCell="G117" sqref="G117"/>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6:AW122"/>
    </customSheetView>
    <customSheetView guid="{DC7D3868-B2B3-4750-89BA-C1189C869BBF}" scale="85" showPageBreaks="1" showGridLines="0" printArea="1" showAutoFilter="1" view="pageBreakPreview">
      <selection activeCell="B71" sqref="B71"/>
      <rowBreaks count="1" manualBreakCount="1">
        <brk id="60" max="9" man="1"/>
      </rowBreaks>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6:AW122"/>
    </customSheetView>
    <customSheetView guid="{9E0DE9D2-068F-4F85-984D-898DC360FF79}" scale="85" showPageBreaks="1" showGridLines="0" printArea="1" showAutoFilter="1" view="pageBreakPreview">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6:AW119"/>
    </customSheetView>
    <customSheetView guid="{575108D0-6D69-42AE-8923-8DF513D8A44A}" scale="85" showPageBreaks="1" showGridLines="0" printArea="1" showAutoFilter="1" view="pageBreakPreview" topLeftCell="B109">
      <selection activeCell="K118" sqref="K118"/>
      <rowBreaks count="1" manualBreakCount="1">
        <brk id="69" max="9"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6:AW67"/>
    </customSheetView>
    <customSheetView guid="{33E65DA4-13B0-42EA-929E-4337B1906FC5}" scale="85" showPageBreaks="1" showGridLines="0" printArea="1" showAutoFilter="1" hiddenRows="1" view="pageBreakPreview" topLeftCell="A36">
      <selection activeCell="B40" sqref="B40"/>
      <rowBreaks count="2" manualBreakCount="2">
        <brk id="59" max="9" man="1"/>
        <brk id="173" max="9"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175"/>
    </customSheetView>
    <customSheetView guid="{E02B9E0C-0ABD-493F-A963-5DA1AFE0657E}" scale="85" showPageBreaks="1" showGridLines="0" printArea="1" showAutoFilter="1" view="pageBreakPreview" topLeftCell="A10">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6:AW65"/>
    </customSheetView>
    <customSheetView guid="{2277D5E3-3122-4192-9E90-9BAD34318865}" scale="85" showPageBreaks="1" showGridLines="0" printArea="1" showAutoFilter="1" view="pageBreakPreview" topLeftCell="A89">
      <selection activeCell="E104" sqref="E103:E104"/>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6:AW65"/>
    </customSheetView>
    <customSheetView guid="{1027E011-E676-49C0-B260-278AD263364F}" showPageBreaks="1" showGridLines="0" printArea="1" showAutoFilter="1" view="pageBreakPreview" topLeftCell="A91">
      <selection activeCell="I117" sqref="I117"/>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6:AW122"/>
    </customSheetView>
    <customSheetView guid="{57194B54-DEDB-4ACB-BFF4-FD945967EBF1}" scale="85" showPageBreaks="1" showGridLines="0" printArea="1" showAutoFilter="1" view="pageBreakPreview" topLeftCell="A10">
      <selection activeCell="G11" sqref="G11"/>
      <rowBreaks count="1" manualBreakCount="1">
        <brk id="58" max="9" man="1"/>
      </rowBreaks>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6:AW122"/>
    </customSheetView>
  </customSheetViews>
  <printOptions horizontalCentered="1"/>
  <pageMargins left="0.70866141732283472" right="0.70866141732283472" top="0.74803149606299213" bottom="0.74803149606299213" header="0.31496062992125984" footer="0.31496062992125984"/>
  <pageSetup paperSize="9" scale="61" orientation="landscape" r:id="rId10"/>
  <headerFooter>
    <oddFooter>&amp;L&amp;"Calibri,Regular"                 &amp;C&amp;P/&amp;N</oddFooter>
    <firstHeader>&amp;C&amp;A</firstHeader>
    <firstFooter xml:space="preserve">&amp;L  </firstFooter>
  </headerFooter>
  <rowBreaks count="1" manualBreakCount="1">
    <brk id="58" max="9" man="1"/>
  </rowBreaks>
  <drawing r:id="rId11"/>
</worksheet>
</file>

<file path=xl/worksheets/sheet4.xml><?xml version="1.0" encoding="utf-8"?>
<worksheet xmlns="http://schemas.openxmlformats.org/spreadsheetml/2006/main" xmlns:r="http://schemas.openxmlformats.org/officeDocument/2006/relationships">
  <sheetPr>
    <tabColor rgb="FF00B050"/>
  </sheetPr>
  <dimension ref="A1:AT35"/>
  <sheetViews>
    <sheetView showGridLines="0" tabSelected="1" view="pageBreakPreview" zoomScale="110" zoomScaleNormal="70" zoomScaleSheetLayoutView="110" workbookViewId="0">
      <selection activeCell="E24" sqref="E24"/>
    </sheetView>
  </sheetViews>
  <sheetFormatPr defaultRowHeight="12.75"/>
  <cols>
    <col min="1" max="1" width="17.85546875" style="400" customWidth="1"/>
    <col min="2" max="2" width="15.85546875" style="400" customWidth="1"/>
    <col min="3" max="3" width="70.140625" style="401" customWidth="1"/>
    <col min="4" max="4" width="10.5703125" style="402" customWidth="1"/>
    <col min="5" max="6" width="15.140625" style="403" customWidth="1"/>
    <col min="7" max="7" width="15.140625" style="552" customWidth="1"/>
    <col min="8" max="8" width="15.140625" style="541" customWidth="1"/>
    <col min="9" max="9" width="16.5703125" style="541" customWidth="1"/>
    <col min="10" max="10" width="17.28515625" style="541" customWidth="1"/>
    <col min="11" max="11" width="14.140625" style="7" hidden="1" customWidth="1"/>
    <col min="12" max="12" width="14" style="6" hidden="1" customWidth="1"/>
    <col min="13" max="13" width="11.7109375" style="6" hidden="1" customWidth="1"/>
    <col min="14" max="14" width="12" style="6" bestFit="1" customWidth="1"/>
    <col min="15" max="15" width="9" style="6" customWidth="1"/>
    <col min="16" max="16384" width="9.140625" style="6"/>
  </cols>
  <sheetData>
    <row r="1" spans="1:46" s="393" customFormat="1" ht="23.25" customHeight="1">
      <c r="A1" s="391"/>
      <c r="B1" s="566" t="s">
        <v>1669</v>
      </c>
      <c r="C1" s="567"/>
      <c r="D1" s="567"/>
      <c r="E1" s="568"/>
      <c r="F1" s="575" t="s">
        <v>1672</v>
      </c>
      <c r="G1" s="576"/>
      <c r="H1" s="579" t="s">
        <v>1695</v>
      </c>
      <c r="I1" s="580"/>
      <c r="J1" s="581"/>
      <c r="K1" s="392"/>
    </row>
    <row r="2" spans="1:46" s="15" customFormat="1" ht="11.25" customHeight="1">
      <c r="A2" s="394"/>
      <c r="B2" s="569" t="s">
        <v>1701</v>
      </c>
      <c r="C2" s="570"/>
      <c r="D2" s="570"/>
      <c r="E2" s="571"/>
      <c r="F2" s="577"/>
      <c r="G2" s="578"/>
      <c r="H2" s="582"/>
      <c r="I2" s="583"/>
      <c r="J2" s="584"/>
      <c r="K2" s="40"/>
    </row>
    <row r="3" spans="1:46" s="15" customFormat="1" ht="18.75" customHeight="1">
      <c r="A3" s="394"/>
      <c r="B3" s="569"/>
      <c r="C3" s="570"/>
      <c r="D3" s="570"/>
      <c r="E3" s="571"/>
      <c r="F3" s="585" t="s">
        <v>1673</v>
      </c>
      <c r="G3" s="586"/>
      <c r="H3" s="589">
        <v>42929</v>
      </c>
      <c r="I3" s="590"/>
      <c r="J3" s="591"/>
      <c r="K3" s="40"/>
    </row>
    <row r="4" spans="1:46" s="15" customFormat="1" ht="21" customHeight="1">
      <c r="A4" s="395"/>
      <c r="B4" s="572"/>
      <c r="C4" s="573"/>
      <c r="D4" s="573"/>
      <c r="E4" s="574"/>
      <c r="F4" s="587"/>
      <c r="G4" s="588"/>
      <c r="H4" s="592"/>
      <c r="I4" s="593"/>
      <c r="J4" s="594"/>
      <c r="K4" s="40"/>
    </row>
    <row r="5" spans="1:46" s="17" customFormat="1" ht="24.95" customHeight="1">
      <c r="A5" s="43" t="s">
        <v>0</v>
      </c>
      <c r="B5" s="521" t="s">
        <v>105</v>
      </c>
      <c r="C5" s="520" t="s">
        <v>1</v>
      </c>
      <c r="D5" s="521" t="s">
        <v>5</v>
      </c>
      <c r="E5" s="521" t="s">
        <v>6</v>
      </c>
      <c r="F5" s="522" t="s">
        <v>1670</v>
      </c>
      <c r="G5" s="549" t="s">
        <v>355</v>
      </c>
      <c r="H5" s="543" t="s">
        <v>1671</v>
      </c>
      <c r="I5" s="543" t="s">
        <v>9</v>
      </c>
      <c r="J5" s="537" t="s">
        <v>10</v>
      </c>
      <c r="K5" s="46"/>
    </row>
    <row r="6" spans="1:46" s="17" customFormat="1" ht="28.5" customHeight="1">
      <c r="A6" s="130"/>
      <c r="B6" s="131"/>
      <c r="C6" s="132" t="s">
        <v>1689</v>
      </c>
      <c r="D6" s="131"/>
      <c r="E6" s="133"/>
      <c r="F6" s="133"/>
      <c r="G6" s="550"/>
      <c r="H6" s="544"/>
      <c r="I6" s="548"/>
      <c r="J6" s="538">
        <f>SUM(J7,J10,J14)</f>
        <v>246216.34001896202</v>
      </c>
      <c r="K6" s="396">
        <f>SUMIF(K10:K20,"T",J10:J20)</f>
        <v>67859.982849162014</v>
      </c>
      <c r="L6" s="396">
        <v>20827538.801656663</v>
      </c>
      <c r="M6" s="17" t="str">
        <f t="shared" ref="M6:M19" si="0">IF(L6=J6," ", "ERRO")</f>
        <v>ERRO</v>
      </c>
      <c r="N6" s="523"/>
    </row>
    <row r="7" spans="1:46" s="397" customFormat="1" ht="21" customHeight="1">
      <c r="A7" s="558">
        <v>1</v>
      </c>
      <c r="B7" s="559"/>
      <c r="C7" s="559" t="s">
        <v>1691</v>
      </c>
      <c r="D7" s="559"/>
      <c r="E7" s="560"/>
      <c r="F7" s="559"/>
      <c r="G7" s="561"/>
      <c r="H7" s="562"/>
      <c r="I7" s="562"/>
      <c r="J7" s="563">
        <f>SUM(J8:J9)</f>
        <v>18997.4571698</v>
      </c>
      <c r="M7" s="17"/>
    </row>
    <row r="8" spans="1:46" s="397" customFormat="1" ht="21" customHeight="1">
      <c r="A8" s="26" t="s">
        <v>157</v>
      </c>
      <c r="B8" s="5" t="s">
        <v>1693</v>
      </c>
      <c r="C8" s="4" t="s">
        <v>1698</v>
      </c>
      <c r="D8" s="120" t="s">
        <v>1699</v>
      </c>
      <c r="E8" s="533">
        <v>2.5</v>
      </c>
      <c r="F8" s="534">
        <v>316.37</v>
      </c>
      <c r="G8" s="24">
        <v>0.2094</v>
      </c>
      <c r="H8" s="546">
        <f>F8*G8</f>
        <v>66.247878</v>
      </c>
      <c r="I8" s="534">
        <f>H8+F8</f>
        <v>382.61787800000002</v>
      </c>
      <c r="J8" s="540">
        <f>I8*E8</f>
        <v>956.54469500000005</v>
      </c>
      <c r="M8" s="17"/>
    </row>
    <row r="9" spans="1:46" s="397" customFormat="1" ht="21" customHeight="1">
      <c r="A9" s="26" t="s">
        <v>205</v>
      </c>
      <c r="B9" s="5" t="s">
        <v>1694</v>
      </c>
      <c r="C9" s="4" t="s">
        <v>1697</v>
      </c>
      <c r="D9" s="120" t="s">
        <v>1692</v>
      </c>
      <c r="E9" s="533">
        <v>2</v>
      </c>
      <c r="F9" s="534">
        <v>7458.6209999999992</v>
      </c>
      <c r="G9" s="24">
        <v>0.2094</v>
      </c>
      <c r="H9" s="546">
        <f>F9*G9</f>
        <v>1561.8352373999999</v>
      </c>
      <c r="I9" s="534">
        <f>H9+F9</f>
        <v>9020.4562373999997</v>
      </c>
      <c r="J9" s="540">
        <f>I9*E9</f>
        <v>18040.912474799999</v>
      </c>
      <c r="M9" s="17"/>
    </row>
    <row r="10" spans="1:46" s="397" customFormat="1" ht="21" customHeight="1">
      <c r="A10" s="138">
        <v>2</v>
      </c>
      <c r="B10" s="139"/>
      <c r="C10" s="139" t="s">
        <v>1679</v>
      </c>
      <c r="D10" s="139"/>
      <c r="E10" s="535"/>
      <c r="F10" s="139"/>
      <c r="G10" s="551"/>
      <c r="H10" s="545"/>
      <c r="I10" s="545"/>
      <c r="J10" s="539">
        <f>SUM(J11:J13)</f>
        <v>60916.312849162015</v>
      </c>
      <c r="L10" s="397">
        <v>3041296.2</v>
      </c>
      <c r="M10" s="17" t="str">
        <f t="shared" si="0"/>
        <v>ERRO</v>
      </c>
    </row>
    <row r="11" spans="1:46" s="397" customFormat="1" ht="15.75" customHeight="1">
      <c r="A11" s="26" t="s">
        <v>158</v>
      </c>
      <c r="B11" s="5" t="s">
        <v>23</v>
      </c>
      <c r="C11" s="4" t="s">
        <v>1678</v>
      </c>
      <c r="D11" s="120" t="s">
        <v>1680</v>
      </c>
      <c r="E11" s="533">
        <v>1</v>
      </c>
      <c r="F11" s="534">
        <v>3142.053911030263</v>
      </c>
      <c r="G11" s="24">
        <v>0.2094</v>
      </c>
      <c r="H11" s="546">
        <f t="shared" ref="H11:H13" si="1">F11*G11</f>
        <v>657.94608896973705</v>
      </c>
      <c r="I11" s="534">
        <v>3800</v>
      </c>
      <c r="J11" s="540">
        <f>I11*E11</f>
        <v>3800</v>
      </c>
      <c r="K11" s="398" t="s">
        <v>159</v>
      </c>
      <c r="L11" s="399">
        <v>3041296.2</v>
      </c>
      <c r="M11" s="17" t="str">
        <f t="shared" ref="M11" si="2">IF(L11=J11," ", "ERRO")</f>
        <v>ERRO</v>
      </c>
      <c r="N11" s="399"/>
      <c r="O11" s="399"/>
      <c r="P11" s="399"/>
      <c r="Q11" s="399"/>
      <c r="R11" s="399"/>
      <c r="S11" s="399"/>
      <c r="T11" s="399"/>
      <c r="U11" s="399"/>
      <c r="V11" s="399"/>
      <c r="W11" s="399"/>
      <c r="X11" s="399"/>
      <c r="Y11" s="399"/>
      <c r="Z11" s="399"/>
      <c r="AA11" s="399"/>
      <c r="AB11" s="399"/>
      <c r="AC11" s="399"/>
      <c r="AD11" s="399"/>
      <c r="AE11" s="399"/>
      <c r="AF11" s="399"/>
      <c r="AG11" s="399"/>
      <c r="AH11" s="399"/>
      <c r="AI11" s="399"/>
      <c r="AJ11" s="399"/>
      <c r="AK11" s="399"/>
      <c r="AL11" s="399"/>
      <c r="AM11" s="399"/>
      <c r="AN11" s="399"/>
      <c r="AO11" s="399"/>
      <c r="AP11" s="399"/>
      <c r="AQ11" s="399"/>
      <c r="AR11" s="399"/>
      <c r="AS11" s="399"/>
      <c r="AT11" s="399"/>
    </row>
    <row r="12" spans="1:46" s="397" customFormat="1" ht="13.5" customHeight="1">
      <c r="A12" s="26" t="s">
        <v>207</v>
      </c>
      <c r="B12" s="5" t="s">
        <v>23</v>
      </c>
      <c r="C12" s="4" t="s">
        <v>1700</v>
      </c>
      <c r="D12" s="120" t="s">
        <v>1681</v>
      </c>
      <c r="E12" s="533">
        <v>780</v>
      </c>
      <c r="F12" s="534">
        <v>31.734652115227739</v>
      </c>
      <c r="G12" s="24">
        <v>0.2094</v>
      </c>
      <c r="H12" s="546">
        <f t="shared" si="1"/>
        <v>6.645236152928689</v>
      </c>
      <c r="I12" s="534">
        <f>27480/716</f>
        <v>38.379888268156428</v>
      </c>
      <c r="J12" s="540">
        <f t="shared" ref="J12:J13" si="3">I12*E12</f>
        <v>29936.312849162015</v>
      </c>
      <c r="K12" s="398" t="s">
        <v>159</v>
      </c>
      <c r="L12" s="399">
        <v>3041296.2</v>
      </c>
      <c r="M12" s="17" t="str">
        <f t="shared" si="0"/>
        <v>ERRO</v>
      </c>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399"/>
      <c r="AP12" s="399"/>
      <c r="AQ12" s="399"/>
      <c r="AR12" s="399"/>
      <c r="AS12" s="399"/>
      <c r="AT12" s="399"/>
    </row>
    <row r="13" spans="1:46" s="397" customFormat="1">
      <c r="A13" s="26" t="s">
        <v>208</v>
      </c>
      <c r="B13" s="5" t="s">
        <v>23</v>
      </c>
      <c r="C13" s="4" t="s">
        <v>1696</v>
      </c>
      <c r="D13" s="120" t="s">
        <v>1681</v>
      </c>
      <c r="E13" s="533">
        <v>906</v>
      </c>
      <c r="F13" s="534">
        <v>24.80568877129155</v>
      </c>
      <c r="G13" s="24">
        <v>0.2094</v>
      </c>
      <c r="H13" s="546">
        <f t="shared" si="1"/>
        <v>5.1943112287084503</v>
      </c>
      <c r="I13" s="534">
        <v>30</v>
      </c>
      <c r="J13" s="540">
        <f t="shared" si="3"/>
        <v>27180</v>
      </c>
      <c r="K13" s="398" t="s">
        <v>159</v>
      </c>
      <c r="L13" s="399">
        <v>3041296.2</v>
      </c>
      <c r="M13" s="17" t="str">
        <f t="shared" si="0"/>
        <v>ERRO</v>
      </c>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399"/>
      <c r="AM13" s="399"/>
      <c r="AN13" s="399"/>
      <c r="AO13" s="399"/>
      <c r="AP13" s="399"/>
      <c r="AQ13" s="399"/>
      <c r="AR13" s="399"/>
      <c r="AS13" s="399"/>
      <c r="AT13" s="399"/>
    </row>
    <row r="14" spans="1:46" s="397" customFormat="1" ht="21" customHeight="1">
      <c r="A14" s="138">
        <v>3</v>
      </c>
      <c r="B14" s="139"/>
      <c r="C14" s="139" t="s">
        <v>1690</v>
      </c>
      <c r="D14" s="532"/>
      <c r="E14" s="536"/>
      <c r="F14" s="139"/>
      <c r="G14" s="551"/>
      <c r="H14" s="545"/>
      <c r="I14" s="545"/>
      <c r="J14" s="539">
        <f>SUM(J15:J20)</f>
        <v>166302.57</v>
      </c>
      <c r="L14" s="397">
        <v>532368.34</v>
      </c>
      <c r="M14" s="17" t="str">
        <f t="shared" si="0"/>
        <v>ERRO</v>
      </c>
    </row>
    <row r="15" spans="1:46" s="397" customFormat="1" ht="17.25" customHeight="1">
      <c r="A15" s="26" t="s">
        <v>792</v>
      </c>
      <c r="B15" s="5" t="s">
        <v>23</v>
      </c>
      <c r="C15" s="4" t="s">
        <v>1683</v>
      </c>
      <c r="D15" s="120" t="s">
        <v>1682</v>
      </c>
      <c r="E15" s="533">
        <v>1000</v>
      </c>
      <c r="F15" s="534">
        <v>26.095584587398712</v>
      </c>
      <c r="G15" s="24">
        <v>0.2094</v>
      </c>
      <c r="H15" s="546">
        <f t="shared" ref="H15:H20" si="4">F15*G15</f>
        <v>5.4644154126012907</v>
      </c>
      <c r="I15" s="534">
        <f>11.56+20</f>
        <v>31.560000000000002</v>
      </c>
      <c r="J15" s="540">
        <f>I15*E15</f>
        <v>31560.000000000004</v>
      </c>
      <c r="K15" s="398"/>
      <c r="L15" s="399"/>
      <c r="M15" s="17"/>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c r="AK15" s="399"/>
      <c r="AL15" s="399"/>
      <c r="AM15" s="399"/>
      <c r="AN15" s="399"/>
      <c r="AO15" s="399"/>
      <c r="AP15" s="399"/>
      <c r="AQ15" s="399"/>
      <c r="AR15" s="399"/>
      <c r="AS15" s="399"/>
      <c r="AT15" s="399"/>
    </row>
    <row r="16" spans="1:46" s="397" customFormat="1" ht="15.75" customHeight="1">
      <c r="A16" s="26" t="s">
        <v>808</v>
      </c>
      <c r="B16" s="5" t="s">
        <v>23</v>
      </c>
      <c r="C16" s="4" t="s">
        <v>1684</v>
      </c>
      <c r="D16" s="120" t="s">
        <v>1682</v>
      </c>
      <c r="E16" s="533">
        <v>380</v>
      </c>
      <c r="F16" s="534">
        <v>23.094096246072432</v>
      </c>
      <c r="G16" s="24">
        <v>0.2094</v>
      </c>
      <c r="H16" s="546">
        <f t="shared" si="4"/>
        <v>4.8359037539275675</v>
      </c>
      <c r="I16" s="534">
        <f>7.93+20</f>
        <v>27.93</v>
      </c>
      <c r="J16" s="540">
        <f t="shared" ref="J16:J20" si="5">I16*E16</f>
        <v>10613.4</v>
      </c>
      <c r="K16" s="398"/>
      <c r="L16" s="399"/>
      <c r="M16" s="17"/>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399"/>
      <c r="AM16" s="399"/>
      <c r="AN16" s="399"/>
      <c r="AO16" s="399"/>
      <c r="AP16" s="399"/>
      <c r="AQ16" s="399"/>
      <c r="AR16" s="399"/>
      <c r="AS16" s="399"/>
      <c r="AT16" s="399"/>
    </row>
    <row r="17" spans="1:46" s="397" customFormat="1" ht="25.5" customHeight="1">
      <c r="A17" s="26" t="s">
        <v>812</v>
      </c>
      <c r="B17" s="5" t="s">
        <v>23</v>
      </c>
      <c r="C17" s="4" t="s">
        <v>1686</v>
      </c>
      <c r="D17" s="120" t="s">
        <v>1681</v>
      </c>
      <c r="E17" s="533">
        <v>850</v>
      </c>
      <c r="F17" s="534">
        <v>99.74367454936332</v>
      </c>
      <c r="G17" s="24">
        <v>0.2094</v>
      </c>
      <c r="H17" s="546">
        <f t="shared" si="4"/>
        <v>20.886325450636679</v>
      </c>
      <c r="I17" s="534">
        <f>30.63+90</f>
        <v>120.63</v>
      </c>
      <c r="J17" s="540">
        <f t="shared" si="5"/>
        <v>102535.5</v>
      </c>
      <c r="K17" s="398"/>
      <c r="L17" s="399"/>
      <c r="M17" s="17"/>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399"/>
      <c r="AN17" s="399"/>
      <c r="AO17" s="399"/>
      <c r="AP17" s="399"/>
      <c r="AQ17" s="399"/>
      <c r="AR17" s="399"/>
      <c r="AS17" s="399"/>
      <c r="AT17" s="399"/>
    </row>
    <row r="18" spans="1:46" s="397" customFormat="1" ht="25.5" customHeight="1">
      <c r="A18" s="26" t="s">
        <v>1009</v>
      </c>
      <c r="B18" s="5" t="s">
        <v>23</v>
      </c>
      <c r="C18" s="4" t="s">
        <v>1685</v>
      </c>
      <c r="D18" s="120" t="s">
        <v>1681</v>
      </c>
      <c r="E18" s="533">
        <v>5</v>
      </c>
      <c r="F18" s="534">
        <v>2422.6889366628079</v>
      </c>
      <c r="G18" s="24">
        <v>0.2094</v>
      </c>
      <c r="H18" s="546">
        <f t="shared" si="4"/>
        <v>507.31106333719197</v>
      </c>
      <c r="I18" s="534">
        <f>420+350+(90*24)</f>
        <v>2930</v>
      </c>
      <c r="J18" s="540">
        <f t="shared" si="5"/>
        <v>14650</v>
      </c>
      <c r="K18" s="398"/>
      <c r="L18" s="399"/>
      <c r="M18" s="17"/>
      <c r="N18" s="399"/>
      <c r="O18" s="399"/>
      <c r="P18" s="399"/>
      <c r="Q18" s="399"/>
      <c r="R18" s="399"/>
      <c r="S18" s="399"/>
      <c r="T18" s="399"/>
      <c r="U18" s="399"/>
      <c r="V18" s="399"/>
      <c r="W18" s="399"/>
      <c r="X18" s="399"/>
      <c r="Y18" s="399"/>
      <c r="Z18" s="399"/>
      <c r="AA18" s="399"/>
      <c r="AB18" s="399"/>
      <c r="AC18" s="399"/>
      <c r="AD18" s="399"/>
      <c r="AE18" s="399"/>
      <c r="AF18" s="399"/>
      <c r="AG18" s="399"/>
      <c r="AH18" s="399"/>
      <c r="AI18" s="399"/>
      <c r="AJ18" s="399"/>
      <c r="AK18" s="399"/>
      <c r="AL18" s="399"/>
      <c r="AM18" s="399"/>
      <c r="AN18" s="399"/>
      <c r="AO18" s="399"/>
      <c r="AP18" s="399"/>
      <c r="AQ18" s="399"/>
      <c r="AR18" s="399"/>
      <c r="AS18" s="399"/>
      <c r="AT18" s="399"/>
    </row>
    <row r="19" spans="1:46" s="397" customFormat="1" ht="15.75" customHeight="1">
      <c r="A19" s="26" t="s">
        <v>1217</v>
      </c>
      <c r="B19" s="5" t="s">
        <v>23</v>
      </c>
      <c r="C19" s="4" t="s">
        <v>1687</v>
      </c>
      <c r="D19" s="120" t="s">
        <v>1681</v>
      </c>
      <c r="E19" s="533">
        <v>1</v>
      </c>
      <c r="F19" s="534">
        <v>1053.4149164875143</v>
      </c>
      <c r="G19" s="24">
        <v>0.2094</v>
      </c>
      <c r="H19" s="546">
        <f t="shared" si="4"/>
        <v>220.58508351248551</v>
      </c>
      <c r="I19" s="534">
        <f>924+350</f>
        <v>1274</v>
      </c>
      <c r="J19" s="540">
        <f t="shared" si="5"/>
        <v>1274</v>
      </c>
      <c r="K19" s="398" t="s">
        <v>159</v>
      </c>
      <c r="L19" s="399">
        <v>532368.34</v>
      </c>
      <c r="M19" s="17" t="str">
        <f t="shared" si="0"/>
        <v>ERRO</v>
      </c>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399"/>
      <c r="AM19" s="399"/>
      <c r="AN19" s="399"/>
      <c r="AO19" s="399"/>
      <c r="AP19" s="399"/>
      <c r="AQ19" s="399"/>
      <c r="AR19" s="399"/>
      <c r="AS19" s="399"/>
      <c r="AT19" s="399"/>
    </row>
    <row r="20" spans="1:46" s="397" customFormat="1" ht="31.5" customHeight="1">
      <c r="A20" s="26" t="s">
        <v>1634</v>
      </c>
      <c r="B20" s="5" t="s">
        <v>23</v>
      </c>
      <c r="C20" s="4" t="s">
        <v>1688</v>
      </c>
      <c r="D20" s="120" t="s">
        <v>1681</v>
      </c>
      <c r="E20" s="533">
        <v>3</v>
      </c>
      <c r="F20" s="534">
        <v>1562.6674383992063</v>
      </c>
      <c r="G20" s="24">
        <v>0.2094</v>
      </c>
      <c r="H20" s="546">
        <f t="shared" si="4"/>
        <v>327.22256160079382</v>
      </c>
      <c r="I20" s="534">
        <f>1409.89+480</f>
        <v>1889.89</v>
      </c>
      <c r="J20" s="540">
        <f t="shared" si="5"/>
        <v>5669.67</v>
      </c>
      <c r="K20" s="398" t="s">
        <v>159</v>
      </c>
      <c r="L20" s="399">
        <v>532368.34</v>
      </c>
      <c r="M20" s="17" t="str">
        <f t="shared" ref="M20" si="6">IF(L20=J20," ", "ERRO")</f>
        <v>ERRO</v>
      </c>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R20" s="399"/>
      <c r="AS20" s="399"/>
      <c r="AT20" s="399"/>
    </row>
    <row r="21" spans="1:46">
      <c r="B21" s="401"/>
      <c r="C21" s="402"/>
      <c r="D21" s="403"/>
    </row>
    <row r="22" spans="1:46">
      <c r="B22" s="401"/>
      <c r="C22" s="402"/>
      <c r="D22" s="403"/>
      <c r="J22" s="542"/>
      <c r="K22" s="6"/>
    </row>
    <row r="23" spans="1:46">
      <c r="B23" s="401"/>
      <c r="C23" s="402"/>
      <c r="D23" s="403"/>
      <c r="J23" s="542"/>
      <c r="K23" s="6"/>
    </row>
    <row r="24" spans="1:46" ht="12.75" customHeight="1">
      <c r="B24" s="401"/>
      <c r="C24" s="402"/>
      <c r="D24" s="403"/>
      <c r="J24" s="542"/>
      <c r="K24" s="6"/>
    </row>
    <row r="25" spans="1:46" ht="12.75" customHeight="1">
      <c r="B25" s="557"/>
      <c r="C25" s="530"/>
      <c r="D25" s="17"/>
      <c r="E25" s="556"/>
      <c r="F25" s="556"/>
      <c r="G25" s="556"/>
      <c r="H25" s="556"/>
      <c r="I25" s="556"/>
      <c r="J25" s="556"/>
      <c r="K25" s="6"/>
    </row>
    <row r="26" spans="1:46" ht="12.75" customHeight="1">
      <c r="B26" s="527"/>
      <c r="C26" s="528" t="s">
        <v>1674</v>
      </c>
      <c r="D26" s="526"/>
      <c r="E26" s="556"/>
      <c r="F26" s="556"/>
      <c r="G26" s="556"/>
      <c r="H26" s="556"/>
      <c r="I26" s="556"/>
      <c r="J26" s="556"/>
      <c r="K26" s="6"/>
    </row>
    <row r="27" spans="1:46" ht="12.75" customHeight="1">
      <c r="B27" s="6"/>
      <c r="C27" s="524" t="s">
        <v>1675</v>
      </c>
      <c r="D27" s="527"/>
      <c r="E27" s="556"/>
      <c r="F27" s="556"/>
      <c r="G27" s="556"/>
      <c r="H27" s="556"/>
      <c r="I27" s="556"/>
      <c r="J27" s="556"/>
      <c r="K27" s="6"/>
    </row>
    <row r="28" spans="1:46">
      <c r="B28" s="524"/>
      <c r="C28" s="402"/>
      <c r="D28" s="524"/>
      <c r="E28" s="564"/>
      <c r="F28" s="564"/>
      <c r="G28" s="564"/>
      <c r="H28" s="565"/>
      <c r="I28" s="565"/>
      <c r="J28" s="542"/>
      <c r="K28" s="6"/>
    </row>
    <row r="29" spans="1:46">
      <c r="B29" s="524"/>
      <c r="C29" s="402"/>
      <c r="D29" s="524"/>
      <c r="E29" s="524"/>
      <c r="F29" s="524"/>
      <c r="G29" s="553"/>
      <c r="H29" s="547"/>
      <c r="I29" s="547"/>
      <c r="J29" s="542"/>
      <c r="K29" s="6"/>
    </row>
    <row r="30" spans="1:46">
      <c r="B30" s="401"/>
      <c r="C30" s="402"/>
      <c r="D30" s="403"/>
      <c r="E30" s="525"/>
      <c r="F30" s="525"/>
      <c r="G30" s="554"/>
      <c r="J30" s="542"/>
      <c r="K30" s="6"/>
    </row>
    <row r="31" spans="1:46" ht="12.75" customHeight="1">
      <c r="B31" s="6"/>
      <c r="C31" s="530"/>
      <c r="D31" s="403"/>
      <c r="E31" s="525"/>
      <c r="F31" s="525"/>
      <c r="G31" s="554"/>
      <c r="J31" s="542"/>
      <c r="K31" s="6"/>
    </row>
    <row r="32" spans="1:46" ht="12.75" customHeight="1">
      <c r="B32" s="401"/>
      <c r="C32" s="531" t="s">
        <v>1676</v>
      </c>
      <c r="D32" s="403"/>
      <c r="E32" s="525"/>
      <c r="F32" s="525"/>
      <c r="G32" s="554"/>
      <c r="J32" s="542"/>
      <c r="K32" s="6"/>
    </row>
    <row r="33" spans="2:11" ht="12.75" customHeight="1">
      <c r="B33" s="555"/>
      <c r="C33" s="529" t="s">
        <v>1677</v>
      </c>
      <c r="D33" s="526"/>
      <c r="E33" s="526"/>
      <c r="F33" s="526"/>
      <c r="G33" s="554"/>
      <c r="J33" s="542"/>
      <c r="K33" s="6"/>
    </row>
    <row r="34" spans="2:11" ht="12.75" customHeight="1">
      <c r="B34" s="556"/>
      <c r="C34" s="527"/>
      <c r="D34" s="527"/>
      <c r="E34" s="527"/>
      <c r="F34" s="527"/>
      <c r="G34" s="554"/>
    </row>
    <row r="35" spans="2:11">
      <c r="B35" s="401"/>
      <c r="C35" s="402"/>
      <c r="D35" s="403"/>
    </row>
  </sheetData>
  <customSheetViews>
    <customSheetView guid="{8DC9FE0E-5402-4C0D-AF73-01762AC9FDA9}" scale="85" showPageBreaks="1" showGridLines="0" printArea="1" showAutoFilter="1" view="pageBreakPreview" topLeftCell="A10">
      <selection activeCell="D19" sqref="D19"/>
      <pageMargins left="0.70866141732283472" right="0.70866141732283472" top="0.74803149606299213" bottom="0.74803149606299213" header="0.31496062992125984" footer="0.31496062992125984"/>
      <printOptions horizontalCentered="1"/>
      <pageSetup paperSize="9" scale="61" orientation="landscape" r:id="rId1"/>
      <headerFooter>
        <oddFooter>&amp;L&amp;"Calibri,Regular"                 &amp;C&amp;P/&amp;N</oddFooter>
        <firstHeader>&amp;C&amp;A</firstHeader>
        <firstFooter xml:space="preserve">&amp;L  </firstFooter>
      </headerFooter>
      <autoFilter ref="A5:AW94"/>
    </customSheetView>
    <customSheetView guid="{DC7D3868-B2B3-4750-89BA-C1189C869BBF}" scale="85" showPageBreaks="1" showGridLines="0" printArea="1" showAutoFilter="1" view="pageBreakPreview" topLeftCell="A76">
      <selection activeCell="D90" sqref="D90"/>
      <pageMargins left="0.70866141732283472" right="0.70866141732283472" top="0.74803149606299213" bottom="0.74803149606299213" header="0.31496062992125984" footer="0.31496062992125984"/>
      <printOptions horizontalCentered="1"/>
      <pageSetup paperSize="9" scale="61" orientation="landscape" r:id="rId2"/>
      <headerFooter>
        <oddFooter>&amp;L&amp;"Calibri,Regular"                 &amp;C&amp;P/&amp;N</oddFooter>
        <firstHeader>&amp;C&amp;A</firstHeader>
        <firstFooter xml:space="preserve">&amp;L  </firstFooter>
      </headerFooter>
      <autoFilter ref="A5:AW90"/>
    </customSheetView>
    <customSheetView guid="{9E0DE9D2-068F-4F85-984D-898DC360FF79}" scale="85" showPageBreaks="1" showGridLines="0" printArea="1" showAutoFilter="1" view="pageBreakPreview">
      <selection activeCell="D59" sqref="D59"/>
      <pageMargins left="0.70866141732283472" right="0.70866141732283472" top="0.74803149606299213" bottom="0.74803149606299213" header="0.31496062992125984" footer="0.31496062992125984"/>
      <printOptions horizontalCentered="1"/>
      <pageSetup paperSize="9" scale="61" orientation="landscape" r:id="rId3"/>
      <headerFooter>
        <oddFooter>&amp;L&amp;"Calibri,Regular"                 &amp;C&amp;P/&amp;N</oddFooter>
        <firstHeader>&amp;C&amp;A</firstHeader>
        <firstFooter xml:space="preserve">&amp;L  </firstFooter>
      </headerFooter>
      <autoFilter ref="A5:AW90"/>
    </customSheetView>
    <customSheetView guid="{575108D0-6D69-42AE-8923-8DF513D8A44A}" scale="85" showPageBreaks="1" showGridLines="0" printArea="1" showAutoFilter="1" view="pageBreakPreview" topLeftCell="A109">
      <selection activeCell="C123" sqref="C123"/>
      <rowBreaks count="1" manualBreakCount="1">
        <brk id="122" max="9" man="1"/>
      </rowBreaks>
      <pageMargins left="0.70866141732283472" right="0.70866141732283472" top="0.74803149606299213" bottom="0.74803149606299213" header="0.31496062992125984" footer="0.31496062992125984"/>
      <printOptions horizontalCentered="1"/>
      <pageSetup paperSize="9" scale="61" orientation="landscape" r:id="rId4"/>
      <headerFooter>
        <oddFooter>&amp;L&amp;"Calibri,Regular"                 &amp;C&amp;P/&amp;N</oddFooter>
        <firstHeader>&amp;C&amp;A</firstHeader>
        <firstFooter xml:space="preserve">&amp;L  </firstFooter>
      </headerFooter>
      <autoFilter ref="A5:AW111"/>
    </customSheetView>
    <customSheetView guid="{33E65DA4-13B0-42EA-929E-4337B1906FC5}" scale="85" showPageBreaks="1" showGridLines="0" printArea="1" showAutoFilter="1" view="pageBreakPreview" topLeftCell="A77">
      <selection activeCell="D89" sqref="D89"/>
      <rowBreaks count="1" manualBreakCount="1">
        <brk id="87" max="9" man="1"/>
      </rowBreaks>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89"/>
    </customSheetView>
    <customSheetView guid="{E02B9E0C-0ABD-493F-A963-5DA1AFE0657E}" scale="85" showPageBreaks="1" showGridLines="0" printArea="1" showAutoFilter="1" view="pageBreakPreview">
      <selection activeCell="A107" sqref="A107:XFD107"/>
      <pageMargins left="0.70866141732283472" right="0.70866141732283472" top="0.74803149606299213" bottom="0.74803149606299213" header="0.31496062992125984" footer="0.31496062992125984"/>
      <printOptions horizontalCentered="1"/>
      <pageSetup paperSize="9" scale="61" orientation="landscape" r:id="rId6"/>
      <headerFooter>
        <oddFooter>&amp;L&amp;"Calibri,Regular"                 &amp;C&amp;P/&amp;N</oddFooter>
        <firstHeader>&amp;C&amp;A</firstHeader>
        <firstFooter xml:space="preserve">&amp;L  </firstFooter>
      </headerFooter>
      <autoFilter ref="A5:AW107"/>
    </customSheetView>
    <customSheetView guid="{2277D5E3-3122-4192-9E90-9BAD34318865}" scale="85" showPageBreaks="1" showGridLines="0" printArea="1" showAutoFilter="1" view="pageBreakPreview" topLeftCell="A53">
      <selection activeCell="I59" sqref="I59:J59"/>
      <rowBreaks count="1" manualBreakCount="1">
        <brk id="106" max="9" man="1"/>
      </rowBreaks>
      <pageMargins left="0.70866141732283472" right="0.70866141732283472" top="0.74803149606299213" bottom="0.74803149606299213" header="0.31496062992125984" footer="0.31496062992125984"/>
      <printOptions horizontalCentered="1"/>
      <pageSetup paperSize="9" scale="61" orientation="landscape" r:id="rId7"/>
      <headerFooter>
        <oddFooter>&amp;L&amp;"Calibri,Regular"                 &amp;C&amp;P/&amp;N</oddFooter>
        <firstHeader>&amp;C&amp;A</firstHeader>
        <firstFooter xml:space="preserve">&amp;L  </firstFooter>
      </headerFooter>
      <autoFilter ref="A5:AW107"/>
    </customSheetView>
    <customSheetView guid="{1027E011-E676-49C0-B260-278AD263364F}" scale="85" showPageBreaks="1" showGridLines="0" printArea="1" showAutoFilter="1" view="pageBreakPreview">
      <selection activeCell="J6" sqref="J6"/>
      <pageMargins left="0.70866141732283472" right="0.70866141732283472" top="0.74803149606299213" bottom="0.74803149606299213" header="0.31496062992125984" footer="0.31496062992125984"/>
      <printOptions horizontalCentered="1"/>
      <pageSetup paperSize="9" scale="61" orientation="landscape" r:id="rId8"/>
      <headerFooter>
        <oddFooter>&amp;L&amp;"Calibri,Regular"                 &amp;C&amp;P/&amp;N</oddFooter>
        <firstHeader>&amp;C&amp;A</firstHeader>
        <firstFooter xml:space="preserve">&amp;L  </firstFooter>
      </headerFooter>
      <autoFilter ref="A5:AW94"/>
    </customSheetView>
    <customSheetView guid="{57194B54-DEDB-4ACB-BFF4-FD945967EBF1}" scale="85" showPageBreaks="1" showGridLines="0" printArea="1" showAutoFilter="1" view="pageBreakPreview" topLeftCell="A67">
      <selection activeCell="J90" sqref="J90"/>
      <pageMargins left="0.70866141732283472" right="0.70866141732283472" top="0.74803149606299213" bottom="0.74803149606299213" header="0.31496062992125984" footer="0.31496062992125984"/>
      <printOptions horizontalCentered="1"/>
      <pageSetup paperSize="9" scale="61" orientation="landscape" r:id="rId9"/>
      <headerFooter>
        <oddFooter>&amp;L&amp;"Calibri,Regular"                 &amp;C&amp;P/&amp;N</oddFooter>
        <firstHeader>&amp;C&amp;A</firstHeader>
        <firstFooter xml:space="preserve">&amp;L  </firstFooter>
      </headerFooter>
      <autoFilter ref="A5:AW94"/>
    </customSheetView>
  </customSheetViews>
  <mergeCells count="6">
    <mergeCell ref="B1:E1"/>
    <mergeCell ref="B2:E4"/>
    <mergeCell ref="F1:G2"/>
    <mergeCell ref="H1:J2"/>
    <mergeCell ref="F3:G4"/>
    <mergeCell ref="H3:J4"/>
  </mergeCells>
  <printOptions horizontalCentered="1"/>
  <pageMargins left="0.70866141732283472" right="0.70866141732283472" top="0.74803149606299213" bottom="0.74803149606299213" header="0.31496062992125984" footer="0.31496062992125984"/>
  <pageSetup paperSize="9" scale="55" orientation="landscape" r:id="rId10"/>
  <headerFooter>
    <oddFooter>&amp;L&amp;"Calibri,Regular"                 &amp;C&amp;P/&amp;N</oddFooter>
    <firstHeader>&amp;C&amp;A</firstHeader>
    <firstFooter xml:space="preserve">&amp;L  </firstFooter>
  </headerFooter>
  <drawing r:id="rId11"/>
</worksheet>
</file>

<file path=xl/worksheets/sheet5.xml><?xml version="1.0" encoding="utf-8"?>
<worksheet xmlns="http://schemas.openxmlformats.org/spreadsheetml/2006/main" xmlns:r="http://schemas.openxmlformats.org/officeDocument/2006/relationships">
  <dimension ref="A1:XFC237"/>
  <sheetViews>
    <sheetView showGridLines="0" view="pageBreakPreview" zoomScale="85" zoomScaleNormal="70" zoomScaleSheetLayoutView="85" workbookViewId="0">
      <selection activeCell="J236" sqref="J236"/>
    </sheetView>
  </sheetViews>
  <sheetFormatPr defaultRowHeight="12.75"/>
  <cols>
    <col min="1" max="1" width="21.42578125" style="33" customWidth="1"/>
    <col min="2" max="2" width="14.28515625" style="33" customWidth="1"/>
    <col min="3" max="3" width="18.42578125" style="33" customWidth="1"/>
    <col min="4" max="4" width="66.5703125" style="34" customWidth="1"/>
    <col min="5" max="5" width="10.5703125" style="35" customWidth="1"/>
    <col min="6" max="6" width="15.140625" style="36" customWidth="1"/>
    <col min="7" max="7" width="16.5703125" style="122" customWidth="1"/>
    <col min="8" max="8" width="11.42578125" style="114" customWidth="1"/>
    <col min="9" max="9" width="11.42578125" style="37" bestFit="1" customWidth="1"/>
    <col min="10" max="10" width="17.28515625" style="37" customWidth="1"/>
    <col min="11" max="11" width="16.28515625" style="52" hidden="1" customWidth="1"/>
    <col min="12" max="12" width="16.5703125" style="23" hidden="1" customWidth="1"/>
    <col min="13" max="13" width="12.140625" style="23" hidden="1" customWidth="1"/>
    <col min="14" max="14" width="9.140625" style="23"/>
    <col min="15" max="15" width="19.28515625" style="23" customWidth="1"/>
    <col min="16" max="17" width="9.140625" style="23"/>
    <col min="18" max="18" width="9" style="23" customWidth="1"/>
    <col min="19" max="16384" width="9.140625" style="23"/>
  </cols>
  <sheetData>
    <row r="1" spans="1:51" s="13" customFormat="1" ht="28.5" customHeight="1">
      <c r="A1" s="11"/>
      <c r="B1" s="95"/>
      <c r="C1" s="94"/>
      <c r="D1" s="152" t="s">
        <v>984</v>
      </c>
      <c r="E1" s="96"/>
      <c r="F1" s="97"/>
      <c r="G1" s="115"/>
      <c r="H1" s="108"/>
      <c r="I1" s="38"/>
      <c r="J1" s="12"/>
      <c r="K1" s="39"/>
    </row>
    <row r="2" spans="1:51" s="15" customFormat="1" ht="18.75" customHeight="1">
      <c r="A2" s="14"/>
      <c r="B2" s="99"/>
      <c r="C2" s="98"/>
      <c r="D2" s="153" t="s">
        <v>337</v>
      </c>
      <c r="E2" s="100"/>
      <c r="F2" s="101"/>
      <c r="G2" s="116"/>
      <c r="H2" s="109"/>
      <c r="I2" s="102"/>
      <c r="J2" s="103"/>
      <c r="K2" s="40"/>
    </row>
    <row r="3" spans="1:51" s="15" customFormat="1" ht="18.75" customHeight="1">
      <c r="A3" s="14"/>
      <c r="B3" s="99"/>
      <c r="C3" s="98"/>
      <c r="D3" s="100"/>
      <c r="E3" s="100"/>
      <c r="F3" s="101"/>
      <c r="G3" s="116" t="s">
        <v>3</v>
      </c>
      <c r="H3" s="109"/>
      <c r="I3" s="102" t="s">
        <v>334</v>
      </c>
      <c r="J3" s="103" t="e">
        <v>#REF!</v>
      </c>
      <c r="K3" s="40"/>
    </row>
    <row r="4" spans="1:51" s="15" customFormat="1" ht="18.75" customHeight="1">
      <c r="A4" s="16"/>
      <c r="B4" s="105"/>
      <c r="C4" s="104"/>
      <c r="D4" s="106"/>
      <c r="E4" s="106"/>
      <c r="F4" s="107"/>
      <c r="G4" s="117" t="s">
        <v>13</v>
      </c>
      <c r="H4" s="110">
        <v>41760</v>
      </c>
      <c r="I4" s="41" t="s">
        <v>4</v>
      </c>
      <c r="J4" s="88">
        <v>0</v>
      </c>
      <c r="K4" s="40"/>
    </row>
    <row r="5" spans="1:51" s="17" customFormat="1" ht="24.95" customHeight="1">
      <c r="A5" s="42" t="s">
        <v>0</v>
      </c>
      <c r="B5" s="43" t="s">
        <v>8</v>
      </c>
      <c r="C5" s="43" t="s">
        <v>105</v>
      </c>
      <c r="D5" s="42" t="s">
        <v>1</v>
      </c>
      <c r="E5" s="43" t="s">
        <v>5</v>
      </c>
      <c r="F5" s="44" t="s">
        <v>6</v>
      </c>
      <c r="G5" s="119" t="s">
        <v>9</v>
      </c>
      <c r="H5" s="86" t="s">
        <v>355</v>
      </c>
      <c r="I5" s="86" t="s">
        <v>354</v>
      </c>
      <c r="J5" s="45" t="s">
        <v>10</v>
      </c>
      <c r="K5" s="46"/>
    </row>
    <row r="6" spans="1:51" s="17" customFormat="1" ht="12">
      <c r="A6" s="130">
        <v>3</v>
      </c>
      <c r="B6" s="131"/>
      <c r="C6" s="131"/>
      <c r="D6" s="132" t="s">
        <v>790</v>
      </c>
      <c r="E6" s="131"/>
      <c r="F6" s="133"/>
      <c r="G6" s="134"/>
      <c r="H6" s="135"/>
      <c r="I6" s="136"/>
      <c r="J6" s="137" t="e">
        <f>SUM(J7,J72,J137,J200,J228,J230,J235:J237)</f>
        <v>#REF!</v>
      </c>
      <c r="K6" s="207" t="e">
        <f>SUMIF(K7:K237,"T",J7:J237)</f>
        <v>#REF!</v>
      </c>
      <c r="L6" s="206">
        <v>34823030.681085728</v>
      </c>
      <c r="M6" s="17" t="e">
        <f t="shared" ref="M6:M69" si="0">IF(L6=J6," ", "ERRO")</f>
        <v>#REF!</v>
      </c>
    </row>
    <row r="7" spans="1:51" s="17" customFormat="1">
      <c r="A7" s="123" t="s">
        <v>792</v>
      </c>
      <c r="B7" s="124"/>
      <c r="C7" s="124"/>
      <c r="D7" s="124" t="s">
        <v>791</v>
      </c>
      <c r="E7" s="124"/>
      <c r="F7" s="124"/>
      <c r="G7" s="125"/>
      <c r="H7" s="126"/>
      <c r="I7" s="124"/>
      <c r="J7" s="127" t="e">
        <f>SUM(J8,J30,J39)</f>
        <v>#REF!</v>
      </c>
      <c r="K7" s="193"/>
      <c r="L7" s="193">
        <v>9249449.0100000016</v>
      </c>
      <c r="M7" s="17" t="e">
        <f t="shared" si="0"/>
        <v>#REF!</v>
      </c>
    </row>
    <row r="8" spans="1:51" s="51" customFormat="1">
      <c r="A8" s="138" t="s">
        <v>793</v>
      </c>
      <c r="B8" s="139"/>
      <c r="C8" s="139"/>
      <c r="D8" s="139" t="s">
        <v>800</v>
      </c>
      <c r="E8" s="139"/>
      <c r="F8" s="139"/>
      <c r="G8" s="141"/>
      <c r="H8" s="142"/>
      <c r="I8" s="139"/>
      <c r="J8" s="143" t="e">
        <f>SUM(J9,J12,J18,J24,J26,J28)</f>
        <v>#REF!</v>
      </c>
      <c r="L8" s="51">
        <v>1801407.52</v>
      </c>
      <c r="M8" s="17" t="e">
        <f t="shared" si="0"/>
        <v>#REF!</v>
      </c>
    </row>
    <row r="9" spans="1:51" s="151" customFormat="1" ht="17.25" customHeight="1">
      <c r="A9" s="157" t="s">
        <v>794</v>
      </c>
      <c r="B9" s="158"/>
      <c r="C9" s="158"/>
      <c r="D9" s="159" t="s">
        <v>14</v>
      </c>
      <c r="E9" s="159"/>
      <c r="F9" s="159"/>
      <c r="G9" s="160"/>
      <c r="H9" s="161"/>
      <c r="I9" s="159"/>
      <c r="J9" s="85" t="e">
        <f>SUM(J10:J11)</f>
        <v>#REF!</v>
      </c>
      <c r="K9" s="149"/>
      <c r="L9" s="150">
        <v>1040501.23</v>
      </c>
      <c r="M9" s="17" t="e">
        <f t="shared" si="0"/>
        <v>#REF!</v>
      </c>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row>
    <row r="10" spans="1:51" s="151" customFormat="1" ht="48" customHeight="1">
      <c r="A10" s="146" t="s">
        <v>801</v>
      </c>
      <c r="B10" s="145" t="s">
        <v>124</v>
      </c>
      <c r="C10" s="145" t="e">
        <f>VLOOKUP($B10,#REF!,2,FALSE)</f>
        <v>#REF!</v>
      </c>
      <c r="D10" s="162" t="e">
        <f>VLOOKUP($B10,#REF!,3,FALSE)</f>
        <v>#REF!</v>
      </c>
      <c r="E10" s="145" t="e">
        <f>VLOOKUP($B10,#REF!,4,FALSE)</f>
        <v>#REF!</v>
      </c>
      <c r="F10" s="148">
        <v>1</v>
      </c>
      <c r="G10" s="163" t="e">
        <f>VLOOKUP($B10,#REF!,13,FALSE)</f>
        <v>#REF!</v>
      </c>
      <c r="H10" s="164" t="e">
        <f>VLOOKUP($B10,#REF!,14,FALSE)</f>
        <v>#REF!</v>
      </c>
      <c r="I10" s="21" t="e">
        <f>G10*H10</f>
        <v>#REF!</v>
      </c>
      <c r="J10" s="22" t="e">
        <f>ROUND(F10*(G10+I10),2)</f>
        <v>#REF!</v>
      </c>
      <c r="K10" s="149" t="s">
        <v>159</v>
      </c>
      <c r="L10" s="150">
        <v>542811.31000000006</v>
      </c>
      <c r="M10" s="17" t="e">
        <f t="shared" si="0"/>
        <v>#REF!</v>
      </c>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row>
    <row r="11" spans="1:51" s="151" customFormat="1" ht="48" customHeight="1">
      <c r="A11" s="146" t="s">
        <v>802</v>
      </c>
      <c r="B11" s="145" t="s">
        <v>125</v>
      </c>
      <c r="C11" s="145" t="e">
        <f>VLOOKUP($B11,#REF!,2,FALSE)</f>
        <v>#REF!</v>
      </c>
      <c r="D11" s="162" t="e">
        <f>VLOOKUP($B11,#REF!,3,FALSE)</f>
        <v>#REF!</v>
      </c>
      <c r="E11" s="145" t="e">
        <f>VLOOKUP($B11,#REF!,4,FALSE)</f>
        <v>#REF!</v>
      </c>
      <c r="F11" s="148">
        <v>1</v>
      </c>
      <c r="G11" s="163" t="e">
        <f>VLOOKUP($B11,#REF!,13,FALSE)</f>
        <v>#REF!</v>
      </c>
      <c r="H11" s="164" t="e">
        <f>VLOOKUP($B11,#REF!,14,FALSE)</f>
        <v>#REF!</v>
      </c>
      <c r="I11" s="21" t="e">
        <f>G11*H11</f>
        <v>#REF!</v>
      </c>
      <c r="J11" s="22" t="e">
        <f>ROUND(F11*(G11+I11),2)</f>
        <v>#REF!</v>
      </c>
      <c r="K11" s="149" t="s">
        <v>159</v>
      </c>
      <c r="L11" s="150">
        <v>497689.92</v>
      </c>
      <c r="M11" s="17" t="e">
        <f t="shared" si="0"/>
        <v>#REF!</v>
      </c>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row>
    <row r="12" spans="1:51" s="151" customFormat="1" ht="26.25" customHeight="1">
      <c r="A12" s="157" t="s">
        <v>795</v>
      </c>
      <c r="B12" s="158"/>
      <c r="C12" s="158"/>
      <c r="D12" s="159" t="s">
        <v>110</v>
      </c>
      <c r="E12" s="168"/>
      <c r="F12" s="159"/>
      <c r="G12" s="163"/>
      <c r="H12" s="164"/>
      <c r="I12" s="169"/>
      <c r="J12" s="85" t="e">
        <f>SUM(J13:J17)</f>
        <v>#REF!</v>
      </c>
      <c r="K12" s="149"/>
      <c r="L12" s="170">
        <v>228259.08</v>
      </c>
      <c r="M12" s="17" t="e">
        <f t="shared" si="0"/>
        <v>#REF!</v>
      </c>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row>
    <row r="13" spans="1:51" s="151" customFormat="1" ht="94.5" customHeight="1">
      <c r="A13" s="172" t="s">
        <v>816</v>
      </c>
      <c r="B13" s="145" t="s">
        <v>70</v>
      </c>
      <c r="C13" s="145" t="e">
        <f>VLOOKUP($B13,#REF!,2,FALSE)</f>
        <v>#REF!</v>
      </c>
      <c r="D13" s="162" t="e">
        <f>VLOOKUP($B13,#REF!,3,FALSE)</f>
        <v>#REF!</v>
      </c>
      <c r="E13" s="145" t="e">
        <f>VLOOKUP($B13,#REF!,4,FALSE)</f>
        <v>#REF!</v>
      </c>
      <c r="F13" s="148">
        <v>2</v>
      </c>
      <c r="G13" s="163" t="e">
        <f>VLOOKUP($B13,#REF!,13,FALSE)</f>
        <v>#REF!</v>
      </c>
      <c r="H13" s="164" t="e">
        <f>VLOOKUP($B13,#REF!,14,FALSE)</f>
        <v>#REF!</v>
      </c>
      <c r="I13" s="21" t="e">
        <f>G13*H13</f>
        <v>#REF!</v>
      </c>
      <c r="J13" s="22" t="e">
        <f>ROUND(F13*(G13+I13),2)</f>
        <v>#REF!</v>
      </c>
      <c r="K13" s="149" t="s">
        <v>159</v>
      </c>
      <c r="L13" s="170">
        <v>23779.439999999999</v>
      </c>
      <c r="M13" s="17" t="e">
        <f t="shared" si="0"/>
        <v>#REF!</v>
      </c>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row>
    <row r="14" spans="1:51" s="151" customFormat="1" ht="87" customHeight="1">
      <c r="A14" s="172" t="s">
        <v>817</v>
      </c>
      <c r="B14" s="145" t="s">
        <v>71</v>
      </c>
      <c r="C14" s="145" t="e">
        <f>VLOOKUP($B14,#REF!,2,FALSE)</f>
        <v>#REF!</v>
      </c>
      <c r="D14" s="162" t="e">
        <f>VLOOKUP($B14,#REF!,3,FALSE)</f>
        <v>#REF!</v>
      </c>
      <c r="E14" s="145" t="e">
        <f>VLOOKUP($B14,#REF!,4,FALSE)</f>
        <v>#REF!</v>
      </c>
      <c r="F14" s="148">
        <v>4</v>
      </c>
      <c r="G14" s="163" t="e">
        <f>VLOOKUP($B14,#REF!,13,FALSE)</f>
        <v>#REF!</v>
      </c>
      <c r="H14" s="164" t="e">
        <f>VLOOKUP($B14,#REF!,14,FALSE)</f>
        <v>#REF!</v>
      </c>
      <c r="I14" s="21" t="e">
        <f>G14*H14</f>
        <v>#REF!</v>
      </c>
      <c r="J14" s="22" t="e">
        <f>ROUND(F14*(G14+I14),2)</f>
        <v>#REF!</v>
      </c>
      <c r="K14" s="149" t="s">
        <v>159</v>
      </c>
      <c r="L14" s="170">
        <v>24014.880000000001</v>
      </c>
      <c r="M14" s="17" t="e">
        <f t="shared" si="0"/>
        <v>#REF!</v>
      </c>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row>
    <row r="15" spans="1:51" s="151" customFormat="1" ht="90.75" customHeight="1">
      <c r="A15" s="172" t="s">
        <v>818</v>
      </c>
      <c r="B15" s="145" t="s">
        <v>72</v>
      </c>
      <c r="C15" s="145" t="e">
        <f>VLOOKUP($B15,#REF!,2,FALSE)</f>
        <v>#REF!</v>
      </c>
      <c r="D15" s="162" t="e">
        <f>VLOOKUP($B15,#REF!,3,FALSE)</f>
        <v>#REF!</v>
      </c>
      <c r="E15" s="145" t="e">
        <f>VLOOKUP($B15,#REF!,4,FALSE)</f>
        <v>#REF!</v>
      </c>
      <c r="F15" s="148">
        <v>4</v>
      </c>
      <c r="G15" s="163" t="e">
        <f>VLOOKUP($B15,#REF!,13,FALSE)</f>
        <v>#REF!</v>
      </c>
      <c r="H15" s="164" t="e">
        <f>VLOOKUP($B15,#REF!,14,FALSE)</f>
        <v>#REF!</v>
      </c>
      <c r="I15" s="21" t="e">
        <f>G15*H15</f>
        <v>#REF!</v>
      </c>
      <c r="J15" s="22" t="e">
        <f>ROUND(F15*(G15+I15),2)</f>
        <v>#REF!</v>
      </c>
      <c r="K15" s="149" t="s">
        <v>159</v>
      </c>
      <c r="L15" s="170">
        <v>47558.879999999997</v>
      </c>
      <c r="M15" s="17" t="e">
        <f t="shared" si="0"/>
        <v>#REF!</v>
      </c>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row>
    <row r="16" spans="1:51" s="151" customFormat="1" ht="92.25" customHeight="1">
      <c r="A16" s="172" t="s">
        <v>819</v>
      </c>
      <c r="B16" s="145" t="s">
        <v>73</v>
      </c>
      <c r="C16" s="145" t="e">
        <f>VLOOKUP($B16,#REF!,2,FALSE)</f>
        <v>#REF!</v>
      </c>
      <c r="D16" s="162" t="e">
        <f>VLOOKUP($B16,#REF!,3,FALSE)</f>
        <v>#REF!</v>
      </c>
      <c r="E16" s="145" t="e">
        <f>VLOOKUP($B16,#REF!,4,FALSE)</f>
        <v>#REF!</v>
      </c>
      <c r="F16" s="148">
        <v>9</v>
      </c>
      <c r="G16" s="163" t="e">
        <f>VLOOKUP($B16,#REF!,13,FALSE)</f>
        <v>#REF!</v>
      </c>
      <c r="H16" s="164" t="e">
        <f>VLOOKUP($B16,#REF!,14,FALSE)</f>
        <v>#REF!</v>
      </c>
      <c r="I16" s="21" t="e">
        <f>G16*H16</f>
        <v>#REF!</v>
      </c>
      <c r="J16" s="22" t="e">
        <f>ROUND(F16*(G16+I16),2)</f>
        <v>#REF!</v>
      </c>
      <c r="K16" s="149" t="s">
        <v>159</v>
      </c>
      <c r="L16" s="170">
        <v>54033.48</v>
      </c>
      <c r="M16" s="17" t="e">
        <f t="shared" si="0"/>
        <v>#REF!</v>
      </c>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row>
    <row r="17" spans="1:51" s="151" customFormat="1" ht="91.5" customHeight="1">
      <c r="A17" s="172" t="s">
        <v>820</v>
      </c>
      <c r="B17" s="145" t="s">
        <v>74</v>
      </c>
      <c r="C17" s="145" t="e">
        <f>VLOOKUP($B17,#REF!,2,FALSE)</f>
        <v>#REF!</v>
      </c>
      <c r="D17" s="162" t="e">
        <f>VLOOKUP($B17,#REF!,3,FALSE)</f>
        <v>#REF!</v>
      </c>
      <c r="E17" s="145" t="e">
        <f>VLOOKUP($B17,#REF!,4,FALSE)</f>
        <v>#REF!</v>
      </c>
      <c r="F17" s="148">
        <v>5</v>
      </c>
      <c r="G17" s="163" t="e">
        <f>VLOOKUP($B17,#REF!,13,FALSE)</f>
        <v>#REF!</v>
      </c>
      <c r="H17" s="164" t="e">
        <f>VLOOKUP($B17,#REF!,14,FALSE)</f>
        <v>#REF!</v>
      </c>
      <c r="I17" s="21" t="e">
        <f>G17*H17</f>
        <v>#REF!</v>
      </c>
      <c r="J17" s="22" t="e">
        <f>ROUND(F17*(G17+I17),2)</f>
        <v>#REF!</v>
      </c>
      <c r="K17" s="149" t="s">
        <v>159</v>
      </c>
      <c r="L17" s="170">
        <v>78872.399999999994</v>
      </c>
      <c r="M17" s="17" t="e">
        <f t="shared" si="0"/>
        <v>#REF!</v>
      </c>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row>
    <row r="18" spans="1:51" s="151" customFormat="1" ht="24" customHeight="1">
      <c r="A18" s="157" t="s">
        <v>796</v>
      </c>
      <c r="B18" s="145"/>
      <c r="C18" s="145"/>
      <c r="D18" s="178" t="s">
        <v>113</v>
      </c>
      <c r="E18" s="179"/>
      <c r="F18" s="179"/>
      <c r="G18" s="163"/>
      <c r="H18" s="164"/>
      <c r="I18" s="21"/>
      <c r="J18" s="85" t="e">
        <f>SUM(J19:J23)</f>
        <v>#REF!</v>
      </c>
      <c r="K18" s="149"/>
      <c r="L18" s="150">
        <v>326345.45</v>
      </c>
      <c r="M18" s="17" t="e">
        <f t="shared" si="0"/>
        <v>#REF!</v>
      </c>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row>
    <row r="19" spans="1:51" s="151" customFormat="1" ht="43.5" customHeight="1">
      <c r="A19" s="172" t="s">
        <v>821</v>
      </c>
      <c r="B19" s="145" t="s">
        <v>81</v>
      </c>
      <c r="C19" s="145" t="e">
        <f>VLOOKUP($B19,#REF!,2,FALSE)</f>
        <v>#REF!</v>
      </c>
      <c r="D19" s="162" t="e">
        <f>VLOOKUP($B19,#REF!,3,FALSE)</f>
        <v>#REF!</v>
      </c>
      <c r="E19" s="145" t="e">
        <f>VLOOKUP($B19,#REF!,4,FALSE)</f>
        <v>#REF!</v>
      </c>
      <c r="F19" s="148">
        <v>2</v>
      </c>
      <c r="G19" s="163" t="e">
        <f>VLOOKUP($B19,#REF!,13,FALSE)</f>
        <v>#REF!</v>
      </c>
      <c r="H19" s="164" t="e">
        <f>VLOOKUP($B19,#REF!,14,FALSE)</f>
        <v>#REF!</v>
      </c>
      <c r="I19" s="21" t="e">
        <f>G19*H19</f>
        <v>#REF!</v>
      </c>
      <c r="J19" s="22" t="e">
        <f>ROUND(F19*(G19+I19),2)</f>
        <v>#REF!</v>
      </c>
      <c r="K19" s="149" t="s">
        <v>159</v>
      </c>
      <c r="L19" s="150">
        <v>28808.47</v>
      </c>
      <c r="M19" s="17" t="e">
        <f t="shared" si="0"/>
        <v>#REF!</v>
      </c>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row>
    <row r="20" spans="1:51" s="151" customFormat="1" ht="43.5" customHeight="1">
      <c r="A20" s="172" t="s">
        <v>822</v>
      </c>
      <c r="B20" s="145" t="s">
        <v>82</v>
      </c>
      <c r="C20" s="145" t="e">
        <f>VLOOKUP($B20,#REF!,2,FALSE)</f>
        <v>#REF!</v>
      </c>
      <c r="D20" s="162" t="e">
        <f>VLOOKUP($B20,#REF!,3,FALSE)</f>
        <v>#REF!</v>
      </c>
      <c r="E20" s="145" t="e">
        <f>VLOOKUP($B20,#REF!,4,FALSE)</f>
        <v>#REF!</v>
      </c>
      <c r="F20" s="148">
        <v>4</v>
      </c>
      <c r="G20" s="163" t="e">
        <f>VLOOKUP($B20,#REF!,13,FALSE)</f>
        <v>#REF!</v>
      </c>
      <c r="H20" s="164" t="e">
        <f>VLOOKUP($B20,#REF!,14,FALSE)</f>
        <v>#REF!</v>
      </c>
      <c r="I20" s="21" t="e">
        <f>G20*H20</f>
        <v>#REF!</v>
      </c>
      <c r="J20" s="22" t="e">
        <f>ROUND(F20*(G20+I20),2)</f>
        <v>#REF!</v>
      </c>
      <c r="K20" s="149" t="s">
        <v>159</v>
      </c>
      <c r="L20" s="150">
        <v>28808.42</v>
      </c>
      <c r="M20" s="17" t="e">
        <f t="shared" si="0"/>
        <v>#REF!</v>
      </c>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row>
    <row r="21" spans="1:51" s="151" customFormat="1" ht="43.5" customHeight="1">
      <c r="A21" s="172" t="s">
        <v>823</v>
      </c>
      <c r="B21" s="145" t="s">
        <v>83</v>
      </c>
      <c r="C21" s="145" t="e">
        <f>VLOOKUP($B21,#REF!,2,FALSE)</f>
        <v>#REF!</v>
      </c>
      <c r="D21" s="162" t="e">
        <f>VLOOKUP($B21,#REF!,3,FALSE)</f>
        <v>#REF!</v>
      </c>
      <c r="E21" s="145" t="e">
        <f>VLOOKUP($B21,#REF!,4,FALSE)</f>
        <v>#REF!</v>
      </c>
      <c r="F21" s="148">
        <v>4</v>
      </c>
      <c r="G21" s="163" t="e">
        <f>VLOOKUP($B21,#REF!,13,FALSE)</f>
        <v>#REF!</v>
      </c>
      <c r="H21" s="164" t="e">
        <f>VLOOKUP($B21,#REF!,14,FALSE)</f>
        <v>#REF!</v>
      </c>
      <c r="I21" s="21" t="e">
        <f>G21*H21</f>
        <v>#REF!</v>
      </c>
      <c r="J21" s="22" t="e">
        <f>ROUND(F21*(G21+I21),2)</f>
        <v>#REF!</v>
      </c>
      <c r="K21" s="149" t="s">
        <v>159</v>
      </c>
      <c r="L21" s="150">
        <v>75622.13</v>
      </c>
      <c r="M21" s="17" t="e">
        <f t="shared" si="0"/>
        <v>#REF!</v>
      </c>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row>
    <row r="22" spans="1:51" s="151" customFormat="1" ht="43.5" customHeight="1">
      <c r="A22" s="172" t="s">
        <v>824</v>
      </c>
      <c r="B22" s="145" t="s">
        <v>84</v>
      </c>
      <c r="C22" s="145" t="e">
        <f>VLOOKUP($B22,#REF!,2,FALSE)</f>
        <v>#REF!</v>
      </c>
      <c r="D22" s="162" t="e">
        <f>VLOOKUP($B22,#REF!,3,FALSE)</f>
        <v>#REF!</v>
      </c>
      <c r="E22" s="145" t="e">
        <f>VLOOKUP($B22,#REF!,4,FALSE)</f>
        <v>#REF!</v>
      </c>
      <c r="F22" s="148">
        <v>9</v>
      </c>
      <c r="G22" s="163" t="e">
        <f>VLOOKUP($B22,#REF!,13,FALSE)</f>
        <v>#REF!</v>
      </c>
      <c r="H22" s="164" t="e">
        <f>VLOOKUP($B22,#REF!,14,FALSE)</f>
        <v>#REF!</v>
      </c>
      <c r="I22" s="21" t="e">
        <f>G22*H22</f>
        <v>#REF!</v>
      </c>
      <c r="J22" s="22" t="e">
        <f>ROUND(F22*(G22+I22),2)</f>
        <v>#REF!</v>
      </c>
      <c r="K22" s="149" t="s">
        <v>159</v>
      </c>
      <c r="L22" s="150">
        <v>85074.85</v>
      </c>
      <c r="M22" s="17" t="e">
        <f t="shared" si="0"/>
        <v>#REF!</v>
      </c>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row>
    <row r="23" spans="1:51" s="151" customFormat="1" ht="43.5" customHeight="1">
      <c r="A23" s="172" t="s">
        <v>825</v>
      </c>
      <c r="B23" s="145" t="s">
        <v>85</v>
      </c>
      <c r="C23" s="145" t="e">
        <f>VLOOKUP($B23,#REF!,2,FALSE)</f>
        <v>#REF!</v>
      </c>
      <c r="D23" s="162" t="e">
        <f>VLOOKUP($B23,#REF!,3,FALSE)</f>
        <v>#REF!</v>
      </c>
      <c r="E23" s="145" t="e">
        <f>VLOOKUP($B23,#REF!,4,FALSE)</f>
        <v>#REF!</v>
      </c>
      <c r="F23" s="148">
        <v>5</v>
      </c>
      <c r="G23" s="163" t="e">
        <f>VLOOKUP($B23,#REF!,13,FALSE)</f>
        <v>#REF!</v>
      </c>
      <c r="H23" s="164" t="e">
        <f>VLOOKUP($B23,#REF!,14,FALSE)</f>
        <v>#REF!</v>
      </c>
      <c r="I23" s="21" t="e">
        <f>G23*H23</f>
        <v>#REF!</v>
      </c>
      <c r="J23" s="22" t="e">
        <f>ROUND(F23*(G23+I23),2)</f>
        <v>#REF!</v>
      </c>
      <c r="K23" s="149" t="s">
        <v>159</v>
      </c>
      <c r="L23" s="150">
        <v>108031.58</v>
      </c>
      <c r="M23" s="17" t="e">
        <f t="shared" si="0"/>
        <v>#REF!</v>
      </c>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row>
    <row r="24" spans="1:51" s="151" customFormat="1" ht="26.25" customHeight="1">
      <c r="A24" s="157" t="s">
        <v>797</v>
      </c>
      <c r="B24" s="158"/>
      <c r="C24" s="158"/>
      <c r="D24" s="159" t="s">
        <v>106</v>
      </c>
      <c r="E24" s="168"/>
      <c r="F24" s="159"/>
      <c r="G24" s="163"/>
      <c r="H24" s="164"/>
      <c r="I24" s="169"/>
      <c r="J24" s="85" t="e">
        <f>SUM(J25)</f>
        <v>#REF!</v>
      </c>
      <c r="K24" s="149"/>
      <c r="L24" s="150">
        <v>20630.18</v>
      </c>
      <c r="M24" s="17" t="e">
        <f t="shared" si="0"/>
        <v>#REF!</v>
      </c>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row>
    <row r="25" spans="1:51" s="151" customFormat="1" ht="31.5" customHeight="1">
      <c r="A25" s="172" t="s">
        <v>826</v>
      </c>
      <c r="B25" s="145" t="s">
        <v>119</v>
      </c>
      <c r="C25" s="145" t="e">
        <f>VLOOKUP($B25,#REF!,2,FALSE)</f>
        <v>#REF!</v>
      </c>
      <c r="D25" s="162" t="e">
        <f>VLOOKUP($B25,#REF!,3,FALSE)</f>
        <v>#REF!</v>
      </c>
      <c r="E25" s="145" t="e">
        <f>VLOOKUP($B25,#REF!,4,FALSE)</f>
        <v>#REF!</v>
      </c>
      <c r="F25" s="148">
        <v>2</v>
      </c>
      <c r="G25" s="163" t="e">
        <f>VLOOKUP($B25,#REF!,13,FALSE)</f>
        <v>#REF!</v>
      </c>
      <c r="H25" s="164" t="e">
        <f>VLOOKUP($B25,#REF!,14,FALSE)</f>
        <v>#REF!</v>
      </c>
      <c r="I25" s="21" t="e">
        <f>G25*H25</f>
        <v>#REF!</v>
      </c>
      <c r="J25" s="22" t="e">
        <f>ROUND(F25*(G25+I25),2)</f>
        <v>#REF!</v>
      </c>
      <c r="K25" s="149" t="s">
        <v>159</v>
      </c>
      <c r="L25" s="150">
        <v>20630.18</v>
      </c>
      <c r="M25" s="17" t="e">
        <f t="shared" si="0"/>
        <v>#REF!</v>
      </c>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row>
    <row r="26" spans="1:51" s="151" customFormat="1" ht="26.25" customHeight="1">
      <c r="A26" s="157" t="s">
        <v>798</v>
      </c>
      <c r="B26" s="158"/>
      <c r="C26" s="158"/>
      <c r="D26" s="159" t="s">
        <v>107</v>
      </c>
      <c r="E26" s="168"/>
      <c r="F26" s="159"/>
      <c r="G26" s="163"/>
      <c r="H26" s="164"/>
      <c r="I26" s="169"/>
      <c r="J26" s="85" t="e">
        <f>SUM(J27)</f>
        <v>#REF!</v>
      </c>
      <c r="K26" s="149"/>
      <c r="L26" s="150">
        <v>82520.7</v>
      </c>
      <c r="M26" s="17" t="e">
        <f t="shared" si="0"/>
        <v>#REF!</v>
      </c>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row>
    <row r="27" spans="1:51" s="151" customFormat="1" ht="45.75" customHeight="1">
      <c r="A27" s="172" t="s">
        <v>827</v>
      </c>
      <c r="B27" s="145" t="s">
        <v>87</v>
      </c>
      <c r="C27" s="145" t="e">
        <f>VLOOKUP($B27,#REF!,2,FALSE)</f>
        <v>#REF!</v>
      </c>
      <c r="D27" s="162" t="e">
        <f>VLOOKUP($B27,#REF!,3,FALSE)</f>
        <v>#REF!</v>
      </c>
      <c r="E27" s="145" t="e">
        <f>VLOOKUP($B27,#REF!,4,FALSE)</f>
        <v>#REF!</v>
      </c>
      <c r="F27" s="148">
        <v>2</v>
      </c>
      <c r="G27" s="163" t="e">
        <f>VLOOKUP($B27,#REF!,13,FALSE)</f>
        <v>#REF!</v>
      </c>
      <c r="H27" s="164" t="e">
        <f>VLOOKUP($B27,#REF!,14,FALSE)</f>
        <v>#REF!</v>
      </c>
      <c r="I27" s="21" t="e">
        <f>G27*H27</f>
        <v>#REF!</v>
      </c>
      <c r="J27" s="22" t="e">
        <f>ROUND(F27*(G27+I27),2)</f>
        <v>#REF!</v>
      </c>
      <c r="K27" s="149" t="s">
        <v>159</v>
      </c>
      <c r="L27" s="150">
        <v>82520.7</v>
      </c>
      <c r="M27" s="17" t="e">
        <f t="shared" si="0"/>
        <v>#REF!</v>
      </c>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row>
    <row r="28" spans="1:51" s="151" customFormat="1" ht="26.25" customHeight="1">
      <c r="A28" s="157" t="s">
        <v>799</v>
      </c>
      <c r="B28" s="158"/>
      <c r="C28" s="158"/>
      <c r="D28" s="159" t="s">
        <v>115</v>
      </c>
      <c r="E28" s="168"/>
      <c r="F28" s="159"/>
      <c r="G28" s="163"/>
      <c r="H28" s="164"/>
      <c r="I28" s="169"/>
      <c r="J28" s="85" t="e">
        <f>SUM(J29)</f>
        <v>#REF!</v>
      </c>
      <c r="K28" s="149"/>
      <c r="L28" s="150">
        <v>103150.88</v>
      </c>
      <c r="M28" s="17" t="e">
        <f t="shared" si="0"/>
        <v>#REF!</v>
      </c>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row>
    <row r="29" spans="1:51" s="151" customFormat="1" ht="42" customHeight="1">
      <c r="A29" s="172" t="s">
        <v>828</v>
      </c>
      <c r="B29" s="145" t="s">
        <v>121</v>
      </c>
      <c r="C29" s="145" t="e">
        <f>VLOOKUP($B29,#REF!,2,FALSE)</f>
        <v>#REF!</v>
      </c>
      <c r="D29" s="162" t="e">
        <f>VLOOKUP($B29,#REF!,3,FALSE)</f>
        <v>#REF!</v>
      </c>
      <c r="E29" s="145" t="e">
        <f>VLOOKUP($B29,#REF!,4,FALSE)</f>
        <v>#REF!</v>
      </c>
      <c r="F29" s="148">
        <v>2</v>
      </c>
      <c r="G29" s="163" t="e">
        <f>VLOOKUP($B29,#REF!,13,FALSE)</f>
        <v>#REF!</v>
      </c>
      <c r="H29" s="164" t="e">
        <f>VLOOKUP($B29,#REF!,14,FALSE)</f>
        <v>#REF!</v>
      </c>
      <c r="I29" s="21" t="e">
        <f>G29*H29</f>
        <v>#REF!</v>
      </c>
      <c r="J29" s="22" t="e">
        <f>ROUND(F29*(G29+I29),2)</f>
        <v>#REF!</v>
      </c>
      <c r="K29" s="149" t="s">
        <v>159</v>
      </c>
      <c r="L29" s="150">
        <v>103150.88</v>
      </c>
      <c r="M29" s="17" t="e">
        <f t="shared" si="0"/>
        <v>#REF!</v>
      </c>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row>
    <row r="30" spans="1:51" s="51" customFormat="1">
      <c r="A30" s="138" t="s">
        <v>806</v>
      </c>
      <c r="B30" s="139"/>
      <c r="C30" s="139"/>
      <c r="D30" s="139" t="s">
        <v>803</v>
      </c>
      <c r="E30" s="139"/>
      <c r="F30" s="139"/>
      <c r="G30" s="141"/>
      <c r="H30" s="142"/>
      <c r="I30" s="139"/>
      <c r="J30" s="143" t="e">
        <f>SUM(J31,J33,J35,J37)</f>
        <v>#REF!</v>
      </c>
      <c r="K30" s="200"/>
      <c r="L30" s="51">
        <v>154753.60000000001</v>
      </c>
      <c r="M30" s="17" t="e">
        <f t="shared" si="0"/>
        <v>#REF!</v>
      </c>
    </row>
    <row r="31" spans="1:51" s="151" customFormat="1" ht="17.25" customHeight="1">
      <c r="A31" s="157" t="s">
        <v>829</v>
      </c>
      <c r="B31" s="158"/>
      <c r="C31" s="158"/>
      <c r="D31" s="159" t="s">
        <v>14</v>
      </c>
      <c r="E31" s="159"/>
      <c r="F31" s="159"/>
      <c r="G31" s="160"/>
      <c r="H31" s="161"/>
      <c r="I31" s="159"/>
      <c r="J31" s="85" t="e">
        <f>SUM(J32)</f>
        <v>#REF!</v>
      </c>
      <c r="K31" s="149"/>
      <c r="L31" s="150">
        <v>8841.2800000000007</v>
      </c>
      <c r="M31" s="17" t="e">
        <f t="shared" si="0"/>
        <v>#REF!</v>
      </c>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row>
    <row r="32" spans="1:51" s="151" customFormat="1" ht="137.25" customHeight="1">
      <c r="A32" s="146" t="s">
        <v>830</v>
      </c>
      <c r="B32" s="145" t="s">
        <v>223</v>
      </c>
      <c r="C32" s="145" t="e">
        <f>VLOOKUP($B32,#REF!,2,FALSE)</f>
        <v>#REF!</v>
      </c>
      <c r="D32" s="162" t="e">
        <f>VLOOKUP($B32,#REF!,3,FALSE)</f>
        <v>#REF!</v>
      </c>
      <c r="E32" s="145" t="e">
        <f>VLOOKUP($B32,#REF!,4,FALSE)</f>
        <v>#REF!</v>
      </c>
      <c r="F32" s="19">
        <v>1</v>
      </c>
      <c r="G32" s="120" t="e">
        <f>VLOOKUP($B32,#REF!,13,FALSE)</f>
        <v>#REF!</v>
      </c>
      <c r="H32" s="24" t="e">
        <f>VLOOKUP($B32,#REF!,14,FALSE)</f>
        <v>#REF!</v>
      </c>
      <c r="I32" s="21" t="e">
        <f>G32*H32</f>
        <v>#REF!</v>
      </c>
      <c r="J32" s="22" t="e">
        <f>ROUND(F32*(G32+I32),2)</f>
        <v>#REF!</v>
      </c>
      <c r="K32" s="149" t="s">
        <v>159</v>
      </c>
      <c r="L32" s="150">
        <v>8841.2800000000007</v>
      </c>
      <c r="M32" s="17" t="e">
        <f t="shared" si="0"/>
        <v>#REF!</v>
      </c>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row>
    <row r="33" spans="1:51" s="151" customFormat="1" ht="26.25" customHeight="1">
      <c r="A33" s="157" t="s">
        <v>831</v>
      </c>
      <c r="B33" s="158"/>
      <c r="C33" s="158"/>
      <c r="D33" s="159" t="s">
        <v>111</v>
      </c>
      <c r="E33" s="168"/>
      <c r="F33" s="53"/>
      <c r="G33" s="120"/>
      <c r="H33" s="24"/>
      <c r="I33" s="169"/>
      <c r="J33" s="85" t="e">
        <f>SUM(J34)</f>
        <v>#REF!</v>
      </c>
      <c r="K33" s="149"/>
      <c r="L33" s="150">
        <v>115783.27</v>
      </c>
      <c r="M33" s="17" t="e">
        <f t="shared" si="0"/>
        <v>#REF!</v>
      </c>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row>
    <row r="34" spans="1:51" s="151" customFormat="1" ht="81" customHeight="1">
      <c r="A34" s="172" t="s">
        <v>832</v>
      </c>
      <c r="B34" s="145" t="s">
        <v>75</v>
      </c>
      <c r="C34" s="145" t="e">
        <f>VLOOKUP($B34,#REF!,2,FALSE)</f>
        <v>#REF!</v>
      </c>
      <c r="D34" s="162" t="e">
        <f>VLOOKUP($B34,#REF!,3,FALSE)</f>
        <v>#REF!</v>
      </c>
      <c r="E34" s="145" t="e">
        <f>VLOOKUP($B34,#REF!,4,FALSE)</f>
        <v>#REF!</v>
      </c>
      <c r="F34" s="19">
        <v>2</v>
      </c>
      <c r="G34" s="120" t="e">
        <f>VLOOKUP($B34,#REF!,13,FALSE)</f>
        <v>#REF!</v>
      </c>
      <c r="H34" s="24" t="e">
        <f>VLOOKUP($B34,#REF!,14,FALSE)</f>
        <v>#REF!</v>
      </c>
      <c r="I34" s="21" t="e">
        <f>G34*H34</f>
        <v>#REF!</v>
      </c>
      <c r="J34" s="22" t="e">
        <f>ROUND(F34*(G34+I34),2)</f>
        <v>#REF!</v>
      </c>
      <c r="K34" s="149" t="s">
        <v>159</v>
      </c>
      <c r="L34" s="170">
        <v>115783.27</v>
      </c>
      <c r="M34" s="17" t="e">
        <f t="shared" si="0"/>
        <v>#REF!</v>
      </c>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row>
    <row r="35" spans="1:51" s="151" customFormat="1" ht="27" customHeight="1">
      <c r="A35" s="157" t="s">
        <v>833</v>
      </c>
      <c r="B35" s="145"/>
      <c r="C35" s="145"/>
      <c r="D35" s="178" t="s">
        <v>114</v>
      </c>
      <c r="E35" s="179"/>
      <c r="F35" s="451"/>
      <c r="G35" s="120"/>
      <c r="H35" s="24"/>
      <c r="I35" s="179"/>
      <c r="J35" s="85" t="e">
        <f>SUM(J36)</f>
        <v>#REF!</v>
      </c>
      <c r="K35" s="149"/>
      <c r="L35" s="150">
        <v>21090.33</v>
      </c>
      <c r="M35" s="17" t="e">
        <f t="shared" si="0"/>
        <v>#REF!</v>
      </c>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row>
    <row r="36" spans="1:51" s="151" customFormat="1" ht="45.75" customHeight="1">
      <c r="A36" s="146" t="s">
        <v>834</v>
      </c>
      <c r="B36" s="145" t="s">
        <v>118</v>
      </c>
      <c r="C36" s="145" t="e">
        <f>VLOOKUP($B36,#REF!,2,FALSE)</f>
        <v>#REF!</v>
      </c>
      <c r="D36" s="162" t="e">
        <f>VLOOKUP($B36,#REF!,3,FALSE)</f>
        <v>#REF!</v>
      </c>
      <c r="E36" s="145" t="e">
        <f>VLOOKUP($B36,#REF!,4,FALSE)</f>
        <v>#REF!</v>
      </c>
      <c r="F36" s="19">
        <v>2</v>
      </c>
      <c r="G36" s="120" t="e">
        <f>VLOOKUP($B36,#REF!,13,FALSE)</f>
        <v>#REF!</v>
      </c>
      <c r="H36" s="24" t="e">
        <f>VLOOKUP($B36,#REF!,14,FALSE)</f>
        <v>#REF!</v>
      </c>
      <c r="I36" s="21" t="e">
        <f>G36*H36</f>
        <v>#REF!</v>
      </c>
      <c r="J36" s="22" t="e">
        <f>ROUND(F36*(G36+I36),2)</f>
        <v>#REF!</v>
      </c>
      <c r="K36" s="149" t="s">
        <v>159</v>
      </c>
      <c r="L36" s="150">
        <v>21090.33</v>
      </c>
      <c r="M36" s="17" t="e">
        <f t="shared" si="0"/>
        <v>#REF!</v>
      </c>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row>
    <row r="37" spans="1:51" s="151" customFormat="1" ht="26.25" customHeight="1">
      <c r="A37" s="157" t="s">
        <v>835</v>
      </c>
      <c r="B37" s="158"/>
      <c r="C37" s="158"/>
      <c r="D37" s="159" t="s">
        <v>115</v>
      </c>
      <c r="E37" s="168"/>
      <c r="F37" s="53"/>
      <c r="G37" s="120"/>
      <c r="H37" s="24"/>
      <c r="I37" s="169"/>
      <c r="J37" s="85" t="e">
        <f>SUM(J38)</f>
        <v>#REF!</v>
      </c>
      <c r="K37" s="149"/>
      <c r="L37" s="150">
        <v>9038.7199999999993</v>
      </c>
      <c r="M37" s="17" t="e">
        <f t="shared" si="0"/>
        <v>#REF!</v>
      </c>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row>
    <row r="38" spans="1:51" s="151" customFormat="1" ht="42" customHeight="1">
      <c r="A38" s="172" t="s">
        <v>836</v>
      </c>
      <c r="B38" s="145" t="s">
        <v>122</v>
      </c>
      <c r="C38" s="145" t="e">
        <f>VLOOKUP($B38,#REF!,2,FALSE)</f>
        <v>#REF!</v>
      </c>
      <c r="D38" s="162" t="e">
        <f>VLOOKUP($B38,#REF!,3,FALSE)</f>
        <v>#REF!</v>
      </c>
      <c r="E38" s="145" t="e">
        <f>VLOOKUP($B38,#REF!,4,FALSE)</f>
        <v>#REF!</v>
      </c>
      <c r="F38" s="19">
        <v>2</v>
      </c>
      <c r="G38" s="120" t="e">
        <f>VLOOKUP($B38,#REF!,13,FALSE)</f>
        <v>#REF!</v>
      </c>
      <c r="H38" s="24" t="e">
        <f>VLOOKUP($B38,#REF!,14,FALSE)</f>
        <v>#REF!</v>
      </c>
      <c r="I38" s="21" t="e">
        <f>G38*H38</f>
        <v>#REF!</v>
      </c>
      <c r="J38" s="22" t="e">
        <f>ROUND(F38*(G38+I38),2)</f>
        <v>#REF!</v>
      </c>
      <c r="K38" s="149" t="s">
        <v>159</v>
      </c>
      <c r="L38" s="150">
        <v>9038.7199999999993</v>
      </c>
      <c r="M38" s="17" t="e">
        <f t="shared" si="0"/>
        <v>#REF!</v>
      </c>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row>
    <row r="39" spans="1:51" s="51" customFormat="1">
      <c r="A39" s="138" t="s">
        <v>807</v>
      </c>
      <c r="B39" s="139"/>
      <c r="C39" s="139"/>
      <c r="D39" s="139" t="s">
        <v>804</v>
      </c>
      <c r="E39" s="139"/>
      <c r="F39" s="139"/>
      <c r="G39" s="141"/>
      <c r="H39" s="142"/>
      <c r="I39" s="139"/>
      <c r="J39" s="143" t="e">
        <f>SUM(J40,J47,J50,J56,J62,J66,J68,J70)</f>
        <v>#REF!</v>
      </c>
      <c r="K39" s="200"/>
      <c r="L39" s="51">
        <v>7293287.8900000006</v>
      </c>
      <c r="M39" s="17" t="e">
        <f t="shared" si="0"/>
        <v>#REF!</v>
      </c>
    </row>
    <row r="40" spans="1:51" s="151" customFormat="1" ht="17.25" customHeight="1">
      <c r="A40" s="157" t="s">
        <v>837</v>
      </c>
      <c r="B40" s="158"/>
      <c r="C40" s="158"/>
      <c r="D40" s="159" t="s">
        <v>14</v>
      </c>
      <c r="E40" s="159"/>
      <c r="F40" s="159"/>
      <c r="G40" s="160"/>
      <c r="H40" s="161"/>
      <c r="I40" s="159"/>
      <c r="J40" s="85" t="e">
        <f>SUM(J41:J46)</f>
        <v>#REF!</v>
      </c>
      <c r="K40" s="149"/>
      <c r="L40" s="150">
        <v>1700188.5400000003</v>
      </c>
      <c r="M40" s="17" t="e">
        <f t="shared" si="0"/>
        <v>#REF!</v>
      </c>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row>
    <row r="41" spans="1:51" s="151" customFormat="1" ht="111" customHeight="1">
      <c r="A41" s="146"/>
      <c r="B41" s="145"/>
      <c r="C41" s="145"/>
      <c r="D41" s="162" t="s">
        <v>303</v>
      </c>
      <c r="E41" s="147"/>
      <c r="F41" s="148"/>
      <c r="G41" s="163"/>
      <c r="H41" s="164"/>
      <c r="I41" s="165"/>
      <c r="J41" s="166"/>
      <c r="K41" s="149"/>
      <c r="L41" s="150"/>
      <c r="M41" s="17" t="str">
        <f t="shared" si="0"/>
        <v xml:space="preserve"> </v>
      </c>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row>
    <row r="42" spans="1:51" s="151" customFormat="1" ht="28.5" customHeight="1">
      <c r="A42" s="146" t="s">
        <v>838</v>
      </c>
      <c r="B42" s="145" t="s">
        <v>326</v>
      </c>
      <c r="C42" s="145" t="e">
        <f>VLOOKUP($B42,#REF!,2,FALSE)</f>
        <v>#REF!</v>
      </c>
      <c r="D42" s="162" t="e">
        <f>VLOOKUP($B42,#REF!,3,FALSE)</f>
        <v>#REF!</v>
      </c>
      <c r="E42" s="145" t="e">
        <f>VLOOKUP($B42,#REF!,4,FALSE)</f>
        <v>#REF!</v>
      </c>
      <c r="F42" s="148">
        <v>1</v>
      </c>
      <c r="G42" s="163" t="e">
        <f>VLOOKUP($B42,#REF!,13,FALSE)</f>
        <v>#REF!</v>
      </c>
      <c r="H42" s="164" t="e">
        <f>VLOOKUP($B42,#REF!,14,FALSE)</f>
        <v>#REF!</v>
      </c>
      <c r="I42" s="21" t="e">
        <f>G42*H42</f>
        <v>#REF!</v>
      </c>
      <c r="J42" s="22" t="e">
        <f>ROUND(F42*(G42+I42),2)</f>
        <v>#REF!</v>
      </c>
      <c r="K42" s="149" t="s">
        <v>159</v>
      </c>
      <c r="L42" s="150">
        <v>680075.42</v>
      </c>
      <c r="M42" s="17" t="e">
        <f t="shared" si="0"/>
        <v>#REF!</v>
      </c>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row>
    <row r="43" spans="1:51" s="151" customFormat="1" ht="28.5" customHeight="1">
      <c r="A43" s="146" t="s">
        <v>839</v>
      </c>
      <c r="B43" s="145" t="s">
        <v>327</v>
      </c>
      <c r="C43" s="145" t="e">
        <f>VLOOKUP($B43,#REF!,2,FALSE)</f>
        <v>#REF!</v>
      </c>
      <c r="D43" s="162" t="e">
        <f>VLOOKUP($B43,#REF!,3,FALSE)</f>
        <v>#REF!</v>
      </c>
      <c r="E43" s="145" t="e">
        <f>VLOOKUP($B43,#REF!,4,FALSE)</f>
        <v>#REF!</v>
      </c>
      <c r="F43" s="148">
        <v>1</v>
      </c>
      <c r="G43" s="163" t="e">
        <f>VLOOKUP($B43,#REF!,13,FALSE)</f>
        <v>#REF!</v>
      </c>
      <c r="H43" s="164" t="e">
        <f>VLOOKUP($B43,#REF!,14,FALSE)</f>
        <v>#REF!</v>
      </c>
      <c r="I43" s="21" t="e">
        <f>G43*H43</f>
        <v>#REF!</v>
      </c>
      <c r="J43" s="22" t="e">
        <f>ROUND(F43*(G43+I43),2)</f>
        <v>#REF!</v>
      </c>
      <c r="K43" s="149" t="s">
        <v>159</v>
      </c>
      <c r="L43" s="150">
        <v>204022.63</v>
      </c>
      <c r="M43" s="17" t="e">
        <f t="shared" si="0"/>
        <v>#REF!</v>
      </c>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row>
    <row r="44" spans="1:51" s="151" customFormat="1" ht="28.5" customHeight="1">
      <c r="A44" s="146" t="s">
        <v>840</v>
      </c>
      <c r="B44" s="145" t="s">
        <v>304</v>
      </c>
      <c r="C44" s="145" t="e">
        <f>VLOOKUP($B44,#REF!,2,FALSE)</f>
        <v>#REF!</v>
      </c>
      <c r="D44" s="162" t="e">
        <f>VLOOKUP($B44,#REF!,3,FALSE)</f>
        <v>#REF!</v>
      </c>
      <c r="E44" s="145" t="e">
        <f>VLOOKUP($B44,#REF!,4,FALSE)</f>
        <v>#REF!</v>
      </c>
      <c r="F44" s="148">
        <v>1</v>
      </c>
      <c r="G44" s="163" t="e">
        <f>VLOOKUP($B44,#REF!,13,FALSE)</f>
        <v>#REF!</v>
      </c>
      <c r="H44" s="164" t="e">
        <f>VLOOKUP($B44,#REF!,14,FALSE)</f>
        <v>#REF!</v>
      </c>
      <c r="I44" s="21" t="e">
        <f>G44*H44</f>
        <v>#REF!</v>
      </c>
      <c r="J44" s="22" t="e">
        <f>ROUND(F44*(G44+I44),2)</f>
        <v>#REF!</v>
      </c>
      <c r="K44" s="149" t="s">
        <v>159</v>
      </c>
      <c r="L44" s="150">
        <v>170018.85</v>
      </c>
      <c r="M44" s="17" t="e">
        <f t="shared" si="0"/>
        <v>#REF!</v>
      </c>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row>
    <row r="45" spans="1:51" s="151" customFormat="1" ht="28.5" customHeight="1">
      <c r="A45" s="146" t="s">
        <v>841</v>
      </c>
      <c r="B45" s="145" t="s">
        <v>305</v>
      </c>
      <c r="C45" s="145" t="e">
        <f>VLOOKUP($B45,#REF!,2,FALSE)</f>
        <v>#REF!</v>
      </c>
      <c r="D45" s="162" t="e">
        <f>VLOOKUP($B45,#REF!,3,FALSE)</f>
        <v>#REF!</v>
      </c>
      <c r="E45" s="145" t="e">
        <f>VLOOKUP($B45,#REF!,4,FALSE)</f>
        <v>#REF!</v>
      </c>
      <c r="F45" s="148">
        <v>1</v>
      </c>
      <c r="G45" s="163" t="e">
        <f>VLOOKUP($B45,#REF!,13,FALSE)</f>
        <v>#REF!</v>
      </c>
      <c r="H45" s="164" t="e">
        <f>VLOOKUP($B45,#REF!,14,FALSE)</f>
        <v>#REF!</v>
      </c>
      <c r="I45" s="21" t="e">
        <f>G45*H45</f>
        <v>#REF!</v>
      </c>
      <c r="J45" s="22" t="e">
        <f>ROUND(F45*(G45+I45),2)</f>
        <v>#REF!</v>
      </c>
      <c r="K45" s="149" t="s">
        <v>159</v>
      </c>
      <c r="L45" s="150">
        <v>510056.56</v>
      </c>
      <c r="M45" s="17" t="e">
        <f t="shared" si="0"/>
        <v>#REF!</v>
      </c>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row>
    <row r="46" spans="1:51" s="151" customFormat="1" ht="28.5" customHeight="1">
      <c r="A46" s="146" t="s">
        <v>842</v>
      </c>
      <c r="B46" s="145" t="s">
        <v>306</v>
      </c>
      <c r="C46" s="145" t="e">
        <f>VLOOKUP($B46,#REF!,2,FALSE)</f>
        <v>#REF!</v>
      </c>
      <c r="D46" s="162" t="e">
        <f>VLOOKUP($B46,#REF!,3,FALSE)</f>
        <v>#REF!</v>
      </c>
      <c r="E46" s="145" t="e">
        <f>VLOOKUP($B46,#REF!,4,FALSE)</f>
        <v>#REF!</v>
      </c>
      <c r="F46" s="148">
        <v>1</v>
      </c>
      <c r="G46" s="163" t="e">
        <f>VLOOKUP($B46,#REF!,13,FALSE)</f>
        <v>#REF!</v>
      </c>
      <c r="H46" s="164" t="e">
        <f>VLOOKUP($B46,#REF!,14,FALSE)</f>
        <v>#REF!</v>
      </c>
      <c r="I46" s="21" t="e">
        <f>G46*H46</f>
        <v>#REF!</v>
      </c>
      <c r="J46" s="22" t="e">
        <f>ROUND(F46*(G46+I46),2)</f>
        <v>#REF!</v>
      </c>
      <c r="K46" s="149" t="s">
        <v>159</v>
      </c>
      <c r="L46" s="150">
        <v>136015.07999999999</v>
      </c>
      <c r="M46" s="17" t="e">
        <f t="shared" si="0"/>
        <v>#REF!</v>
      </c>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row>
    <row r="47" spans="1:51" s="151" customFormat="1" ht="17.25" customHeight="1">
      <c r="A47" s="157" t="s">
        <v>843</v>
      </c>
      <c r="B47" s="158"/>
      <c r="C47" s="158"/>
      <c r="D47" s="159" t="s">
        <v>20</v>
      </c>
      <c r="E47" s="168"/>
      <c r="F47" s="159"/>
      <c r="G47" s="163"/>
      <c r="H47" s="164"/>
      <c r="I47" s="169"/>
      <c r="J47" s="85" t="e">
        <f>SUM(J48:J49)</f>
        <v>#REF!</v>
      </c>
      <c r="K47" s="149"/>
      <c r="L47" s="170">
        <v>1206159.1200000001</v>
      </c>
      <c r="M47" s="17" t="e">
        <f t="shared" si="0"/>
        <v>#REF!</v>
      </c>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row>
    <row r="48" spans="1:51" s="151" customFormat="1" ht="222" customHeight="1">
      <c r="A48" s="146" t="s">
        <v>850</v>
      </c>
      <c r="B48" s="145" t="s">
        <v>241</v>
      </c>
      <c r="C48" s="145" t="e">
        <f>VLOOKUP($B48,#REF!,2,FALSE)</f>
        <v>#REF!</v>
      </c>
      <c r="D48" s="162" t="e">
        <f>VLOOKUP($B48,#REF!,3,FALSE)</f>
        <v>#REF!</v>
      </c>
      <c r="E48" s="145" t="e">
        <f>VLOOKUP($B48,#REF!,4,FALSE)</f>
        <v>#REF!</v>
      </c>
      <c r="F48" s="148">
        <v>1</v>
      </c>
      <c r="G48" s="163" t="e">
        <f>VLOOKUP($B48,#REF!,13,FALSE)</f>
        <v>#REF!</v>
      </c>
      <c r="H48" s="164" t="e">
        <f>VLOOKUP($B48,#REF!,14,FALSE)</f>
        <v>#REF!</v>
      </c>
      <c r="I48" s="21" t="e">
        <f>G48*H48</f>
        <v>#REF!</v>
      </c>
      <c r="J48" s="22" t="e">
        <f>ROUND(F48*(G48+I48),2)</f>
        <v>#REF!</v>
      </c>
      <c r="K48" s="149" t="s">
        <v>159</v>
      </c>
      <c r="L48" s="150">
        <v>1129641.1200000001</v>
      </c>
      <c r="M48" s="17" t="e">
        <f t="shared" si="0"/>
        <v>#REF!</v>
      </c>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row>
    <row r="49" spans="1:51" s="151" customFormat="1">
      <c r="A49" s="146" t="s">
        <v>851</v>
      </c>
      <c r="B49" s="171" t="s">
        <v>286</v>
      </c>
      <c r="C49" s="145" t="e">
        <f>VLOOKUP($B49,#REF!,2,FALSE)</f>
        <v>#REF!</v>
      </c>
      <c r="D49" s="162" t="e">
        <f>VLOOKUP($B49,#REF!,3,FALSE)</f>
        <v>#REF!</v>
      </c>
      <c r="E49" s="145" t="e">
        <f>VLOOKUP($B49,#REF!,4,FALSE)</f>
        <v>#REF!</v>
      </c>
      <c r="F49" s="148">
        <v>1</v>
      </c>
      <c r="G49" s="163" t="e">
        <f>VLOOKUP($B49,#REF!,13,FALSE)</f>
        <v>#REF!</v>
      </c>
      <c r="H49" s="164" t="e">
        <f>VLOOKUP($B49,#REF!,14,FALSE)</f>
        <v>#REF!</v>
      </c>
      <c r="I49" s="21" t="e">
        <f>G49*H49</f>
        <v>#REF!</v>
      </c>
      <c r="J49" s="22" t="e">
        <f>ROUND(F49*(G49+I49),2)</f>
        <v>#REF!</v>
      </c>
      <c r="K49" s="149" t="s">
        <v>159</v>
      </c>
      <c r="L49" s="150">
        <v>76518</v>
      </c>
      <c r="M49" s="17" t="e">
        <f t="shared" si="0"/>
        <v>#REF!</v>
      </c>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row>
    <row r="50" spans="1:51" s="151" customFormat="1" ht="17.25" customHeight="1">
      <c r="A50" s="157" t="s">
        <v>844</v>
      </c>
      <c r="B50" s="158"/>
      <c r="C50" s="158"/>
      <c r="D50" s="159" t="s">
        <v>109</v>
      </c>
      <c r="E50" s="159"/>
      <c r="F50" s="159"/>
      <c r="G50" s="163"/>
      <c r="H50" s="164"/>
      <c r="I50" s="159"/>
      <c r="J50" s="85" t="e">
        <f>SUM(J51:J55)</f>
        <v>#REF!</v>
      </c>
      <c r="K50" s="149"/>
      <c r="L50" s="150">
        <v>1676460.2800000003</v>
      </c>
      <c r="M50" s="17" t="e">
        <f t="shared" si="0"/>
        <v>#REF!</v>
      </c>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row>
    <row r="51" spans="1:51" s="151" customFormat="1">
      <c r="A51" s="146" t="s">
        <v>852</v>
      </c>
      <c r="B51" s="167" t="s">
        <v>68</v>
      </c>
      <c r="C51" s="145" t="e">
        <f>VLOOKUP($B51,#REF!,2,FALSE)</f>
        <v>#REF!</v>
      </c>
      <c r="D51" s="162" t="e">
        <f>VLOOKUP($B51,#REF!,3,FALSE)</f>
        <v>#REF!</v>
      </c>
      <c r="E51" s="145" t="e">
        <f>VLOOKUP($B51,#REF!,4,FALSE)</f>
        <v>#REF!</v>
      </c>
      <c r="F51" s="148">
        <v>19</v>
      </c>
      <c r="G51" s="163" t="e">
        <f>VLOOKUP($B51,#REF!,13,FALSE)</f>
        <v>#REF!</v>
      </c>
      <c r="H51" s="164" t="e">
        <f>VLOOKUP($B51,#REF!,14,FALSE)</f>
        <v>#REF!</v>
      </c>
      <c r="I51" s="21" t="e">
        <f>G51*H51</f>
        <v>#REF!</v>
      </c>
      <c r="J51" s="22" t="e">
        <f>ROUND(F51*(G51+I51),2)</f>
        <v>#REF!</v>
      </c>
      <c r="K51" s="149" t="s">
        <v>159</v>
      </c>
      <c r="L51" s="150">
        <v>239229.7</v>
      </c>
      <c r="M51" s="17" t="e">
        <f t="shared" si="0"/>
        <v>#REF!</v>
      </c>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row>
    <row r="52" spans="1:51" s="151" customFormat="1" ht="201" customHeight="1">
      <c r="A52" s="146" t="s">
        <v>853</v>
      </c>
      <c r="B52" s="145" t="s">
        <v>220</v>
      </c>
      <c r="C52" s="145" t="e">
        <f>VLOOKUP($B52,#REF!,2,FALSE)</f>
        <v>#REF!</v>
      </c>
      <c r="D52" s="162" t="e">
        <f>VLOOKUP($B52,#REF!,3,FALSE)</f>
        <v>#REF!</v>
      </c>
      <c r="E52" s="145" t="e">
        <f>VLOOKUP($B52,#REF!,4,FALSE)</f>
        <v>#REF!</v>
      </c>
      <c r="F52" s="148">
        <v>5</v>
      </c>
      <c r="G52" s="163" t="e">
        <f>VLOOKUP($B52,#REF!,13,FALSE)</f>
        <v>#REF!</v>
      </c>
      <c r="H52" s="164" t="e">
        <f>VLOOKUP($B52,#REF!,14,FALSE)</f>
        <v>#REF!</v>
      </c>
      <c r="I52" s="21" t="e">
        <f>G52*H52</f>
        <v>#REF!</v>
      </c>
      <c r="J52" s="22" t="e">
        <f>ROUND(F52*(G52+I52),2)</f>
        <v>#REF!</v>
      </c>
      <c r="K52" s="149" t="s">
        <v>159</v>
      </c>
      <c r="L52" s="150">
        <v>232097.46</v>
      </c>
      <c r="M52" s="17" t="e">
        <f t="shared" si="0"/>
        <v>#REF!</v>
      </c>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row>
    <row r="53" spans="1:51" s="151" customFormat="1" ht="196.5" customHeight="1">
      <c r="A53" s="146" t="s">
        <v>854</v>
      </c>
      <c r="B53" s="145" t="s">
        <v>219</v>
      </c>
      <c r="C53" s="145" t="e">
        <f>VLOOKUP($B53,#REF!,2,FALSE)</f>
        <v>#REF!</v>
      </c>
      <c r="D53" s="162" t="e">
        <f>VLOOKUP($B53,#REF!,3,FALSE)</f>
        <v>#REF!</v>
      </c>
      <c r="E53" s="145" t="e">
        <f>VLOOKUP($B53,#REF!,4,FALSE)</f>
        <v>#REF!</v>
      </c>
      <c r="F53" s="148">
        <v>4</v>
      </c>
      <c r="G53" s="163" t="e">
        <f>VLOOKUP($B53,#REF!,13,FALSE)</f>
        <v>#REF!</v>
      </c>
      <c r="H53" s="164" t="e">
        <f>VLOOKUP($B53,#REF!,14,FALSE)</f>
        <v>#REF!</v>
      </c>
      <c r="I53" s="21" t="e">
        <f>G53*H53</f>
        <v>#REF!</v>
      </c>
      <c r="J53" s="22" t="e">
        <f>ROUND(F53*(G53+I53),2)</f>
        <v>#REF!</v>
      </c>
      <c r="K53" s="149" t="s">
        <v>159</v>
      </c>
      <c r="L53" s="150">
        <v>185677.92</v>
      </c>
      <c r="M53" s="17" t="e">
        <f t="shared" si="0"/>
        <v>#REF!</v>
      </c>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row>
    <row r="54" spans="1:51" s="151" customFormat="1" ht="93.75" customHeight="1">
      <c r="A54" s="146" t="s">
        <v>855</v>
      </c>
      <c r="B54" s="145" t="s">
        <v>218</v>
      </c>
      <c r="C54" s="145" t="e">
        <f>VLOOKUP($B54,#REF!,2,FALSE)</f>
        <v>#REF!</v>
      </c>
      <c r="D54" s="162" t="e">
        <f>VLOOKUP($B54,#REF!,3,FALSE)</f>
        <v>#REF!</v>
      </c>
      <c r="E54" s="145" t="e">
        <f>VLOOKUP($B54,#REF!,4,FALSE)</f>
        <v>#REF!</v>
      </c>
      <c r="F54" s="148">
        <v>9</v>
      </c>
      <c r="G54" s="163" t="e">
        <f>VLOOKUP($B54,#REF!,13,FALSE)</f>
        <v>#REF!</v>
      </c>
      <c r="H54" s="164" t="e">
        <f>VLOOKUP($B54,#REF!,14,FALSE)</f>
        <v>#REF!</v>
      </c>
      <c r="I54" s="21" t="e">
        <f>G54*H54</f>
        <v>#REF!</v>
      </c>
      <c r="J54" s="22" t="e">
        <f>ROUND(F54*(G54+I54),2)</f>
        <v>#REF!</v>
      </c>
      <c r="K54" s="149" t="s">
        <v>159</v>
      </c>
      <c r="L54" s="150">
        <v>204479.64</v>
      </c>
      <c r="M54" s="17" t="e">
        <f t="shared" si="0"/>
        <v>#REF!</v>
      </c>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row>
    <row r="55" spans="1:51" s="151" customFormat="1">
      <c r="A55" s="146" t="s">
        <v>856</v>
      </c>
      <c r="B55" s="145" t="s">
        <v>69</v>
      </c>
      <c r="C55" s="145" t="e">
        <f>VLOOKUP($B55,#REF!,2,FALSE)</f>
        <v>#REF!</v>
      </c>
      <c r="D55" s="162" t="e">
        <f>VLOOKUP($B55,#REF!,3,FALSE)</f>
        <v>#REF!</v>
      </c>
      <c r="E55" s="145" t="e">
        <f>VLOOKUP($B55,#REF!,4,FALSE)</f>
        <v>#REF!</v>
      </c>
      <c r="F55" s="148">
        <v>23</v>
      </c>
      <c r="G55" s="163" t="e">
        <f>VLOOKUP($B55,#REF!,13,FALSE)</f>
        <v>#REF!</v>
      </c>
      <c r="H55" s="164" t="e">
        <f>VLOOKUP($B55,#REF!,14,FALSE)</f>
        <v>#REF!</v>
      </c>
      <c r="I55" s="21" t="e">
        <f>G55*H55</f>
        <v>#REF!</v>
      </c>
      <c r="J55" s="22" t="e">
        <f>ROUND(F55*(G55+I55),2)</f>
        <v>#REF!</v>
      </c>
      <c r="K55" s="149" t="s">
        <v>159</v>
      </c>
      <c r="L55" s="150">
        <v>814975.56</v>
      </c>
      <c r="M55" s="17" t="e">
        <f t="shared" si="0"/>
        <v>#REF!</v>
      </c>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row>
    <row r="56" spans="1:51" s="151" customFormat="1" ht="27" customHeight="1">
      <c r="A56" s="157" t="s">
        <v>845</v>
      </c>
      <c r="B56" s="145"/>
      <c r="C56" s="174"/>
      <c r="D56" s="175" t="s">
        <v>112</v>
      </c>
      <c r="E56" s="176"/>
      <c r="F56" s="176"/>
      <c r="G56" s="163"/>
      <c r="H56" s="164"/>
      <c r="I56" s="21"/>
      <c r="J56" s="85" t="e">
        <f>SUM(J57:J61)</f>
        <v>#REF!</v>
      </c>
      <c r="K56" s="149"/>
      <c r="L56" s="150">
        <v>1322833.93</v>
      </c>
      <c r="M56" s="17" t="e">
        <f t="shared" si="0"/>
        <v>#REF!</v>
      </c>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row>
    <row r="57" spans="1:51" s="151" customFormat="1" ht="43.5" customHeight="1">
      <c r="A57" s="172" t="s">
        <v>857</v>
      </c>
      <c r="B57" s="145" t="s">
        <v>76</v>
      </c>
      <c r="C57" s="145" t="e">
        <f>VLOOKUP($B57,#REF!,2,FALSE)</f>
        <v>#REF!</v>
      </c>
      <c r="D57" s="162" t="e">
        <f>VLOOKUP($B57,#REF!,3,FALSE)</f>
        <v>#REF!</v>
      </c>
      <c r="E57" s="145" t="e">
        <f>VLOOKUP($B57,#REF!,4,FALSE)</f>
        <v>#REF!</v>
      </c>
      <c r="F57" s="148">
        <v>19</v>
      </c>
      <c r="G57" s="163" t="e">
        <f>VLOOKUP($B57,#REF!,13,FALSE)</f>
        <v>#REF!</v>
      </c>
      <c r="H57" s="164" t="e">
        <f>VLOOKUP($B57,#REF!,14,FALSE)</f>
        <v>#REF!</v>
      </c>
      <c r="I57" s="21" t="e">
        <f>G57*H57</f>
        <v>#REF!</v>
      </c>
      <c r="J57" s="22" t="e">
        <f>ROUND(F57*(G57+I57),2)</f>
        <v>#REF!</v>
      </c>
      <c r="K57" s="149" t="s">
        <v>159</v>
      </c>
      <c r="L57" s="150">
        <v>204870.16</v>
      </c>
      <c r="M57" s="17" t="e">
        <f t="shared" si="0"/>
        <v>#REF!</v>
      </c>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row>
    <row r="58" spans="1:51" s="151" customFormat="1" ht="43.5" customHeight="1">
      <c r="A58" s="172" t="s">
        <v>858</v>
      </c>
      <c r="B58" s="145" t="s">
        <v>77</v>
      </c>
      <c r="C58" s="145" t="e">
        <f>VLOOKUP($B58,#REF!,2,FALSE)</f>
        <v>#REF!</v>
      </c>
      <c r="D58" s="162" t="e">
        <f>VLOOKUP($B58,#REF!,3,FALSE)</f>
        <v>#REF!</v>
      </c>
      <c r="E58" s="145" t="e">
        <f>VLOOKUP($B58,#REF!,4,FALSE)</f>
        <v>#REF!</v>
      </c>
      <c r="F58" s="148">
        <v>5</v>
      </c>
      <c r="G58" s="163" t="e">
        <f>VLOOKUP($B58,#REF!,13,FALSE)</f>
        <v>#REF!</v>
      </c>
      <c r="H58" s="164" t="e">
        <f>VLOOKUP($B58,#REF!,14,FALSE)</f>
        <v>#REF!</v>
      </c>
      <c r="I58" s="21" t="e">
        <f>G58*H58</f>
        <v>#REF!</v>
      </c>
      <c r="J58" s="22" t="e">
        <f>ROUND(F58*(G58+I58),2)</f>
        <v>#REF!</v>
      </c>
      <c r="K58" s="149" t="s">
        <v>159</v>
      </c>
      <c r="L58" s="150">
        <v>321641.25</v>
      </c>
      <c r="M58" s="17" t="e">
        <f t="shared" si="0"/>
        <v>#REF!</v>
      </c>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row>
    <row r="59" spans="1:51" s="151" customFormat="1" ht="43.5" customHeight="1">
      <c r="A59" s="172" t="s">
        <v>859</v>
      </c>
      <c r="B59" s="145" t="s">
        <v>117</v>
      </c>
      <c r="C59" s="145" t="e">
        <f>VLOOKUP($B59,#REF!,2,FALSE)</f>
        <v>#REF!</v>
      </c>
      <c r="D59" s="162" t="e">
        <f>VLOOKUP($B59,#REF!,3,FALSE)</f>
        <v>#REF!</v>
      </c>
      <c r="E59" s="145" t="e">
        <f>VLOOKUP($B59,#REF!,4,FALSE)</f>
        <v>#REF!</v>
      </c>
      <c r="F59" s="148">
        <v>4</v>
      </c>
      <c r="G59" s="163" t="e">
        <f>VLOOKUP($B59,#REF!,13,FALSE)</f>
        <v>#REF!</v>
      </c>
      <c r="H59" s="164" t="e">
        <f>VLOOKUP($B59,#REF!,14,FALSE)</f>
        <v>#REF!</v>
      </c>
      <c r="I59" s="21" t="e">
        <f>G59*H59</f>
        <v>#REF!</v>
      </c>
      <c r="J59" s="22" t="e">
        <f>ROUND(F59*(G59+I59),2)</f>
        <v>#REF!</v>
      </c>
      <c r="K59" s="149" t="s">
        <v>159</v>
      </c>
      <c r="L59" s="150">
        <v>257313.05</v>
      </c>
      <c r="M59" s="17" t="e">
        <f t="shared" si="0"/>
        <v>#REF!</v>
      </c>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row>
    <row r="60" spans="1:51" s="151" customFormat="1" ht="43.5" customHeight="1">
      <c r="A60" s="172" t="s">
        <v>860</v>
      </c>
      <c r="B60" s="145" t="s">
        <v>217</v>
      </c>
      <c r="C60" s="145" t="e">
        <f>VLOOKUP($B60,#REF!,2,FALSE)</f>
        <v>#REF!</v>
      </c>
      <c r="D60" s="162" t="e">
        <f>VLOOKUP($B60,#REF!,3,FALSE)</f>
        <v>#REF!</v>
      </c>
      <c r="E60" s="145" t="e">
        <f>VLOOKUP($B60,#REF!,4,FALSE)</f>
        <v>#REF!</v>
      </c>
      <c r="F60" s="148">
        <v>9</v>
      </c>
      <c r="G60" s="163" t="e">
        <f>VLOOKUP($B60,#REF!,13,FALSE)</f>
        <v>#REF!</v>
      </c>
      <c r="H60" s="164" t="e">
        <f>VLOOKUP($B60,#REF!,14,FALSE)</f>
        <v>#REF!</v>
      </c>
      <c r="I60" s="21" t="e">
        <f>G60*H60</f>
        <v>#REF!</v>
      </c>
      <c r="J60" s="22" t="e">
        <f>ROUND(F60*(G60+I60),2)</f>
        <v>#REF!</v>
      </c>
      <c r="K60" s="149" t="s">
        <v>159</v>
      </c>
      <c r="L60" s="150">
        <v>93735.45</v>
      </c>
      <c r="M60" s="17" t="e">
        <f t="shared" si="0"/>
        <v>#REF!</v>
      </c>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row>
    <row r="61" spans="1:51" s="151" customFormat="1" ht="43.5" customHeight="1">
      <c r="A61" s="172" t="s">
        <v>861</v>
      </c>
      <c r="B61" s="145" t="s">
        <v>78</v>
      </c>
      <c r="C61" s="145" t="e">
        <f>VLOOKUP($B61,#REF!,2,FALSE)</f>
        <v>#REF!</v>
      </c>
      <c r="D61" s="162" t="e">
        <f>VLOOKUP($B61,#REF!,3,FALSE)</f>
        <v>#REF!</v>
      </c>
      <c r="E61" s="145" t="e">
        <f>VLOOKUP($B61,#REF!,4,FALSE)</f>
        <v>#REF!</v>
      </c>
      <c r="F61" s="148">
        <v>23</v>
      </c>
      <c r="G61" s="163" t="e">
        <f>VLOOKUP($B61,#REF!,13,FALSE)</f>
        <v>#REF!</v>
      </c>
      <c r="H61" s="164" t="e">
        <f>VLOOKUP($B61,#REF!,14,FALSE)</f>
        <v>#REF!</v>
      </c>
      <c r="I61" s="21" t="e">
        <f>G61*H61</f>
        <v>#REF!</v>
      </c>
      <c r="J61" s="22" t="e">
        <f>ROUND(F61*(G61+I61),2)</f>
        <v>#REF!</v>
      </c>
      <c r="K61" s="149" t="s">
        <v>159</v>
      </c>
      <c r="L61" s="150">
        <v>445274.02</v>
      </c>
      <c r="M61" s="17" t="e">
        <f t="shared" si="0"/>
        <v>#REF!</v>
      </c>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row>
    <row r="62" spans="1:51" s="151" customFormat="1" ht="23.25" customHeight="1">
      <c r="A62" s="157" t="s">
        <v>846</v>
      </c>
      <c r="B62" s="145"/>
      <c r="C62" s="174"/>
      <c r="D62" s="178" t="s">
        <v>116</v>
      </c>
      <c r="E62" s="179"/>
      <c r="F62" s="179"/>
      <c r="G62" s="163"/>
      <c r="H62" s="164"/>
      <c r="I62" s="21"/>
      <c r="J62" s="85" t="e">
        <f>SUM(J63:J65)</f>
        <v>#REF!</v>
      </c>
      <c r="K62" s="149"/>
      <c r="L62" s="150">
        <v>267059.28000000003</v>
      </c>
      <c r="M62" s="17" t="e">
        <f t="shared" si="0"/>
        <v>#REF!</v>
      </c>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row>
    <row r="63" spans="1:51" s="151" customFormat="1" ht="77.25" customHeight="1">
      <c r="A63" s="172" t="s">
        <v>862</v>
      </c>
      <c r="B63" s="145" t="s">
        <v>104</v>
      </c>
      <c r="C63" s="145" t="e">
        <f>VLOOKUP($B63,#REF!,2,FALSE)</f>
        <v>#REF!</v>
      </c>
      <c r="D63" s="162" t="e">
        <f>VLOOKUP($B63,#REF!,3,FALSE)</f>
        <v>#REF!</v>
      </c>
      <c r="E63" s="145" t="e">
        <f>VLOOKUP($B63,#REF!,4,FALSE)</f>
        <v>#REF!</v>
      </c>
      <c r="F63" s="148">
        <v>1</v>
      </c>
      <c r="G63" s="163" t="e">
        <f>VLOOKUP($B63,#REF!,13,FALSE)</f>
        <v>#REF!</v>
      </c>
      <c r="H63" s="164" t="e">
        <f>VLOOKUP($B63,#REF!,14,FALSE)</f>
        <v>#REF!</v>
      </c>
      <c r="I63" s="21" t="e">
        <f>G63*H63</f>
        <v>#REF!</v>
      </c>
      <c r="J63" s="22" t="e">
        <f>ROUND(F63*(G63+I63),2)</f>
        <v>#REF!</v>
      </c>
      <c r="K63" s="149" t="s">
        <v>159</v>
      </c>
      <c r="L63" s="150">
        <v>198565.01</v>
      </c>
      <c r="M63" s="17" t="e">
        <f t="shared" si="0"/>
        <v>#REF!</v>
      </c>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row>
    <row r="64" spans="1:51" s="151" customFormat="1" ht="57.75" customHeight="1">
      <c r="A64" s="172" t="s">
        <v>863</v>
      </c>
      <c r="B64" s="145" t="s">
        <v>79</v>
      </c>
      <c r="C64" s="145" t="e">
        <f>VLOOKUP($B64,#REF!,2,FALSE)</f>
        <v>#REF!</v>
      </c>
      <c r="D64" s="162" t="e">
        <f>VLOOKUP($B64,#REF!,3,FALSE)</f>
        <v>#REF!</v>
      </c>
      <c r="E64" s="145" t="e">
        <f>VLOOKUP($B64,#REF!,4,FALSE)</f>
        <v>#REF!</v>
      </c>
      <c r="F64" s="148">
        <v>1</v>
      </c>
      <c r="G64" s="163" t="e">
        <f>VLOOKUP($B64,#REF!,13,FALSE)</f>
        <v>#REF!</v>
      </c>
      <c r="H64" s="164" t="e">
        <f>VLOOKUP($B64,#REF!,14,FALSE)</f>
        <v>#REF!</v>
      </c>
      <c r="I64" s="21" t="e">
        <f>G64*H64</f>
        <v>#REF!</v>
      </c>
      <c r="J64" s="22" t="e">
        <f>ROUND(F64*(G64+I64),2)</f>
        <v>#REF!</v>
      </c>
      <c r="K64" s="149" t="s">
        <v>159</v>
      </c>
      <c r="L64" s="150">
        <v>42885.5</v>
      </c>
      <c r="M64" s="17" t="e">
        <f t="shared" si="0"/>
        <v>#REF!</v>
      </c>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row>
    <row r="65" spans="1:51" s="151" customFormat="1" ht="57.75" customHeight="1">
      <c r="A65" s="172" t="s">
        <v>864</v>
      </c>
      <c r="B65" s="145" t="s">
        <v>80</v>
      </c>
      <c r="C65" s="145" t="e">
        <f>VLOOKUP($B65,#REF!,2,FALSE)</f>
        <v>#REF!</v>
      </c>
      <c r="D65" s="162" t="e">
        <f>VLOOKUP($B65,#REF!,3,FALSE)</f>
        <v>#REF!</v>
      </c>
      <c r="E65" s="145" t="e">
        <f>VLOOKUP($B65,#REF!,4,FALSE)</f>
        <v>#REF!</v>
      </c>
      <c r="F65" s="148">
        <v>1</v>
      </c>
      <c r="G65" s="163" t="e">
        <f>VLOOKUP($B65,#REF!,13,FALSE)</f>
        <v>#REF!</v>
      </c>
      <c r="H65" s="164" t="e">
        <f>VLOOKUP($B65,#REF!,14,FALSE)</f>
        <v>#REF!</v>
      </c>
      <c r="I65" s="21" t="e">
        <f>G65*H65</f>
        <v>#REF!</v>
      </c>
      <c r="J65" s="22" t="e">
        <f>ROUND(F65*(G65+I65),2)</f>
        <v>#REF!</v>
      </c>
      <c r="K65" s="149" t="s">
        <v>159</v>
      </c>
      <c r="L65" s="150">
        <v>25608.77</v>
      </c>
      <c r="M65" s="17" t="e">
        <f t="shared" si="0"/>
        <v>#REF!</v>
      </c>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row>
    <row r="66" spans="1:51" s="151" customFormat="1" ht="26.25" customHeight="1">
      <c r="A66" s="157" t="s">
        <v>847</v>
      </c>
      <c r="B66" s="158"/>
      <c r="C66" s="158"/>
      <c r="D66" s="159" t="s">
        <v>106</v>
      </c>
      <c r="E66" s="168"/>
      <c r="F66" s="159"/>
      <c r="G66" s="163"/>
      <c r="H66" s="164"/>
      <c r="I66" s="169"/>
      <c r="J66" s="85" t="e">
        <f>SUM(J67)</f>
        <v>#REF!</v>
      </c>
      <c r="K66" s="149"/>
      <c r="L66" s="150">
        <v>332052.21999999997</v>
      </c>
      <c r="M66" s="17" t="e">
        <f t="shared" si="0"/>
        <v>#REF!</v>
      </c>
      <c r="N66" s="150"/>
      <c r="O66" s="150"/>
      <c r="P66" s="150"/>
      <c r="Q66" s="150"/>
      <c r="R66" s="150"/>
      <c r="S66" s="150"/>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row>
    <row r="67" spans="1:51" s="151" customFormat="1" ht="31.5" customHeight="1">
      <c r="A67" s="172" t="s">
        <v>865</v>
      </c>
      <c r="B67" s="5" t="s">
        <v>293</v>
      </c>
      <c r="C67" s="145" t="e">
        <f>VLOOKUP($B67,#REF!,2,FALSE)</f>
        <v>#REF!</v>
      </c>
      <c r="D67" s="162" t="e">
        <f>VLOOKUP($B67,#REF!,3,FALSE)</f>
        <v>#REF!</v>
      </c>
      <c r="E67" s="145" t="e">
        <f>VLOOKUP($B67,#REF!,4,FALSE)</f>
        <v>#REF!</v>
      </c>
      <c r="F67" s="148">
        <v>1</v>
      </c>
      <c r="G67" s="163" t="e">
        <f>VLOOKUP($B67,#REF!,13,FALSE)</f>
        <v>#REF!</v>
      </c>
      <c r="H67" s="164" t="e">
        <f>VLOOKUP($B67,#REF!,14,FALSE)</f>
        <v>#REF!</v>
      </c>
      <c r="I67" s="21" t="e">
        <f>G67*H67</f>
        <v>#REF!</v>
      </c>
      <c r="J67" s="22" t="e">
        <f>ROUND(F67*(G67+I67),2)</f>
        <v>#REF!</v>
      </c>
      <c r="K67" s="149" t="s">
        <v>159</v>
      </c>
      <c r="L67" s="150">
        <v>332052.21999999997</v>
      </c>
      <c r="M67" s="17" t="e">
        <f t="shared" si="0"/>
        <v>#REF!</v>
      </c>
      <c r="N67" s="150"/>
      <c r="O67" s="150"/>
      <c r="P67" s="150"/>
      <c r="Q67" s="150"/>
      <c r="R67" s="150"/>
      <c r="S67" s="150"/>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row>
    <row r="68" spans="1:51" s="151" customFormat="1" ht="26.25" customHeight="1">
      <c r="A68" s="157" t="s">
        <v>848</v>
      </c>
      <c r="B68" s="158"/>
      <c r="C68" s="158"/>
      <c r="D68" s="159" t="s">
        <v>107</v>
      </c>
      <c r="E68" s="168"/>
      <c r="F68" s="159"/>
      <c r="G68" s="163"/>
      <c r="H68" s="164"/>
      <c r="I68" s="169"/>
      <c r="J68" s="85" t="e">
        <f>SUM(J69)</f>
        <v>#REF!</v>
      </c>
      <c r="K68" s="149"/>
      <c r="L68" s="150">
        <v>350459.79</v>
      </c>
      <c r="M68" s="17" t="e">
        <f t="shared" si="0"/>
        <v>#REF!</v>
      </c>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row>
    <row r="69" spans="1:51" s="151" customFormat="1" ht="45.75" customHeight="1">
      <c r="A69" s="172" t="s">
        <v>866</v>
      </c>
      <c r="B69" s="145" t="s">
        <v>86</v>
      </c>
      <c r="C69" s="145" t="e">
        <f>VLOOKUP($B69,#REF!,2,FALSE)</f>
        <v>#REF!</v>
      </c>
      <c r="D69" s="162" t="e">
        <f>VLOOKUP($B69,#REF!,3,FALSE)</f>
        <v>#REF!</v>
      </c>
      <c r="E69" s="145" t="e">
        <f>VLOOKUP($B69,#REF!,4,FALSE)</f>
        <v>#REF!</v>
      </c>
      <c r="F69" s="148">
        <v>1</v>
      </c>
      <c r="G69" s="163" t="e">
        <f>VLOOKUP($B69,#REF!,13,FALSE)</f>
        <v>#REF!</v>
      </c>
      <c r="H69" s="164" t="e">
        <f>VLOOKUP($B69,#REF!,14,FALSE)</f>
        <v>#REF!</v>
      </c>
      <c r="I69" s="21" t="e">
        <f>G69*H69</f>
        <v>#REF!</v>
      </c>
      <c r="J69" s="22" t="e">
        <f>ROUND(F69*(G69+I69),2)</f>
        <v>#REF!</v>
      </c>
      <c r="K69" s="149" t="s">
        <v>159</v>
      </c>
      <c r="L69" s="150">
        <v>350459.79</v>
      </c>
      <c r="M69" s="17" t="e">
        <f t="shared" si="0"/>
        <v>#REF!</v>
      </c>
      <c r="N69" s="150"/>
      <c r="O69" s="150"/>
      <c r="P69" s="150"/>
      <c r="Q69" s="150"/>
      <c r="R69" s="150"/>
      <c r="S69" s="150"/>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row>
    <row r="70" spans="1:51" s="151" customFormat="1" ht="26.25" customHeight="1">
      <c r="A70" s="157" t="s">
        <v>849</v>
      </c>
      <c r="B70" s="158"/>
      <c r="C70" s="158"/>
      <c r="D70" s="159" t="s">
        <v>115</v>
      </c>
      <c r="E70" s="168"/>
      <c r="F70" s="159"/>
      <c r="G70" s="163"/>
      <c r="H70" s="164"/>
      <c r="I70" s="169"/>
      <c r="J70" s="85" t="e">
        <f>SUM(J71)</f>
        <v>#REF!</v>
      </c>
      <c r="K70" s="149"/>
      <c r="L70" s="150">
        <v>438074.73</v>
      </c>
      <c r="M70" s="17" t="e">
        <f t="shared" ref="M70:M133" si="1">IF(L70=J70," ", "ERRO")</f>
        <v>#REF!</v>
      </c>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row>
    <row r="71" spans="1:51" s="151" customFormat="1" ht="42" customHeight="1">
      <c r="A71" s="172" t="s">
        <v>867</v>
      </c>
      <c r="B71" s="145" t="s">
        <v>120</v>
      </c>
      <c r="C71" s="145" t="e">
        <f>VLOOKUP($B71,#REF!,2,FALSE)</f>
        <v>#REF!</v>
      </c>
      <c r="D71" s="162" t="e">
        <f>VLOOKUP($B71,#REF!,3,FALSE)</f>
        <v>#REF!</v>
      </c>
      <c r="E71" s="145" t="e">
        <f>VLOOKUP($B71,#REF!,4,FALSE)</f>
        <v>#REF!</v>
      </c>
      <c r="F71" s="148">
        <v>1</v>
      </c>
      <c r="G71" s="163" t="e">
        <f>VLOOKUP($B71,#REF!,13,FALSE)</f>
        <v>#REF!</v>
      </c>
      <c r="H71" s="164" t="e">
        <f>VLOOKUP($B71,#REF!,14,FALSE)</f>
        <v>#REF!</v>
      </c>
      <c r="I71" s="21" t="e">
        <f>G71*H71</f>
        <v>#REF!</v>
      </c>
      <c r="J71" s="22" t="e">
        <f>ROUND(F71*(G71+I71),2)</f>
        <v>#REF!</v>
      </c>
      <c r="K71" s="149" t="s">
        <v>159</v>
      </c>
      <c r="L71" s="150">
        <v>438074.73</v>
      </c>
      <c r="M71" s="17" t="e">
        <f t="shared" si="1"/>
        <v>#REF!</v>
      </c>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row>
    <row r="72" spans="1:51" s="17" customFormat="1">
      <c r="A72" s="123" t="s">
        <v>808</v>
      </c>
      <c r="B72" s="124"/>
      <c r="C72" s="124"/>
      <c r="D72" s="124" t="s">
        <v>1666</v>
      </c>
      <c r="E72" s="124"/>
      <c r="F72" s="124"/>
      <c r="G72" s="125"/>
      <c r="H72" s="126"/>
      <c r="I72" s="124"/>
      <c r="J72" s="127" t="e">
        <f>SUM(J73,J95,J104)</f>
        <v>#REF!</v>
      </c>
      <c r="K72" s="193"/>
      <c r="L72" s="193">
        <v>9567923.3500000015</v>
      </c>
      <c r="M72" s="17" t="e">
        <f t="shared" si="1"/>
        <v>#REF!</v>
      </c>
    </row>
    <row r="73" spans="1:51" s="51" customFormat="1">
      <c r="A73" s="138" t="s">
        <v>809</v>
      </c>
      <c r="B73" s="139"/>
      <c r="C73" s="139"/>
      <c r="D73" s="139" t="s">
        <v>800</v>
      </c>
      <c r="E73" s="139"/>
      <c r="F73" s="139"/>
      <c r="G73" s="141"/>
      <c r="H73" s="142"/>
      <c r="I73" s="139"/>
      <c r="J73" s="143" t="e">
        <f>SUM(J74,J77,J83,J89,J91,J93)</f>
        <v>#REF!</v>
      </c>
      <c r="K73" s="200"/>
      <c r="L73" s="51">
        <v>1785951.0399999996</v>
      </c>
      <c r="M73" s="17" t="e">
        <f t="shared" si="1"/>
        <v>#REF!</v>
      </c>
    </row>
    <row r="74" spans="1:51" s="184" customFormat="1">
      <c r="A74" s="182" t="s">
        <v>868</v>
      </c>
      <c r="B74" s="158"/>
      <c r="C74" s="158"/>
      <c r="D74" s="159" t="s">
        <v>14</v>
      </c>
      <c r="E74" s="159"/>
      <c r="F74" s="159"/>
      <c r="G74" s="163"/>
      <c r="H74" s="164"/>
      <c r="I74" s="159"/>
      <c r="J74" s="185" t="e">
        <f>SUM(J75:J76)</f>
        <v>#REF!</v>
      </c>
      <c r="K74" s="201"/>
      <c r="L74" s="183">
        <v>1040501.23</v>
      </c>
      <c r="M74" s="17" t="e">
        <f t="shared" si="1"/>
        <v>#REF!</v>
      </c>
      <c r="N74" s="183"/>
      <c r="O74" s="183"/>
      <c r="P74" s="183"/>
      <c r="Q74" s="183"/>
    </row>
    <row r="75" spans="1:51" s="184" customFormat="1">
      <c r="A75" s="186" t="s">
        <v>869</v>
      </c>
      <c r="B75" s="145" t="s">
        <v>124</v>
      </c>
      <c r="C75" s="145" t="e">
        <f>VLOOKUP($B75,#REF!,2,FALSE)</f>
        <v>#REF!</v>
      </c>
      <c r="D75" s="162" t="e">
        <f>VLOOKUP($B75,#REF!,3,FALSE)</f>
        <v>#REF!</v>
      </c>
      <c r="E75" s="145" t="e">
        <f>VLOOKUP($B75,#REF!,4,FALSE)</f>
        <v>#REF!</v>
      </c>
      <c r="F75" s="148">
        <v>1</v>
      </c>
      <c r="G75" s="163" t="e">
        <f>VLOOKUP($B75,#REF!,13,FALSE)</f>
        <v>#REF!</v>
      </c>
      <c r="H75" s="164" t="e">
        <f>VLOOKUP($B75,#REF!,14,FALSE)</f>
        <v>#REF!</v>
      </c>
      <c r="I75" s="21" t="e">
        <f>G75*H75</f>
        <v>#REF!</v>
      </c>
      <c r="J75" s="22" t="e">
        <f>ROUND(F75*(G75+I75),2)</f>
        <v>#REF!</v>
      </c>
      <c r="K75" s="202" t="s">
        <v>159</v>
      </c>
      <c r="L75" s="183">
        <v>542811.31000000006</v>
      </c>
      <c r="M75" s="17" t="e">
        <f t="shared" si="1"/>
        <v>#REF!</v>
      </c>
      <c r="N75" s="183"/>
      <c r="O75" s="183"/>
      <c r="P75" s="183"/>
      <c r="Q75" s="183"/>
    </row>
    <row r="76" spans="1:51" s="184" customFormat="1">
      <c r="A76" s="186" t="s">
        <v>870</v>
      </c>
      <c r="B76" s="145" t="s">
        <v>125</v>
      </c>
      <c r="C76" s="145" t="e">
        <f>VLOOKUP($B76,#REF!,2,FALSE)</f>
        <v>#REF!</v>
      </c>
      <c r="D76" s="162" t="e">
        <f>VLOOKUP($B76,#REF!,3,FALSE)</f>
        <v>#REF!</v>
      </c>
      <c r="E76" s="145" t="e">
        <f>VLOOKUP($B76,#REF!,4,FALSE)</f>
        <v>#REF!</v>
      </c>
      <c r="F76" s="148">
        <v>1</v>
      </c>
      <c r="G76" s="163" t="e">
        <f>VLOOKUP($B76,#REF!,13,FALSE)</f>
        <v>#REF!</v>
      </c>
      <c r="H76" s="164" t="e">
        <f>VLOOKUP($B76,#REF!,14,FALSE)</f>
        <v>#REF!</v>
      </c>
      <c r="I76" s="21" t="e">
        <f>G76*H76</f>
        <v>#REF!</v>
      </c>
      <c r="J76" s="22" t="e">
        <f>ROUND(F76*(G76+I76),2)</f>
        <v>#REF!</v>
      </c>
      <c r="K76" s="202" t="s">
        <v>159</v>
      </c>
      <c r="L76" s="183">
        <v>497689.92</v>
      </c>
      <c r="M76" s="17" t="e">
        <f t="shared" si="1"/>
        <v>#REF!</v>
      </c>
      <c r="N76" s="183"/>
      <c r="O76" s="183"/>
      <c r="P76" s="183"/>
      <c r="Q76" s="183"/>
    </row>
    <row r="77" spans="1:51" s="151" customFormat="1" ht="26.25" customHeight="1">
      <c r="A77" s="182" t="s">
        <v>871</v>
      </c>
      <c r="B77" s="158"/>
      <c r="C77" s="158"/>
      <c r="D77" s="159" t="s">
        <v>110</v>
      </c>
      <c r="E77" s="168"/>
      <c r="F77" s="159"/>
      <c r="G77" s="163"/>
      <c r="H77" s="164"/>
      <c r="I77" s="169"/>
      <c r="J77" s="85" t="e">
        <f>SUM(J78:J82)</f>
        <v>#REF!</v>
      </c>
      <c r="K77" s="149"/>
      <c r="L77" s="170">
        <v>222255.35999999999</v>
      </c>
      <c r="M77" s="17" t="e">
        <f t="shared" si="1"/>
        <v>#REF!</v>
      </c>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row>
    <row r="78" spans="1:51" s="184" customFormat="1">
      <c r="A78" s="186" t="s">
        <v>872</v>
      </c>
      <c r="B78" s="145" t="s">
        <v>70</v>
      </c>
      <c r="C78" s="145" t="e">
        <f>VLOOKUP($B78,#REF!,2,FALSE)</f>
        <v>#REF!</v>
      </c>
      <c r="D78" s="162" t="e">
        <f>VLOOKUP($B78,#REF!,3,FALSE)</f>
        <v>#REF!</v>
      </c>
      <c r="E78" s="145" t="e">
        <f>VLOOKUP($B78,#REF!,4,FALSE)</f>
        <v>#REF!</v>
      </c>
      <c r="F78" s="148">
        <v>2</v>
      </c>
      <c r="G78" s="163" t="e">
        <f>VLOOKUP($B78,#REF!,13,FALSE)</f>
        <v>#REF!</v>
      </c>
      <c r="H78" s="164" t="e">
        <f>VLOOKUP($B78,#REF!,14,FALSE)</f>
        <v>#REF!</v>
      </c>
      <c r="I78" s="21" t="e">
        <f>G78*H78</f>
        <v>#REF!</v>
      </c>
      <c r="J78" s="22" t="e">
        <f>ROUND(F78*(G78+I78),2)</f>
        <v>#REF!</v>
      </c>
      <c r="K78" s="202" t="s">
        <v>159</v>
      </c>
      <c r="L78" s="183">
        <v>23779.439999999999</v>
      </c>
      <c r="M78" s="17" t="e">
        <f t="shared" si="1"/>
        <v>#REF!</v>
      </c>
      <c r="N78" s="183"/>
      <c r="O78" s="183"/>
      <c r="P78" s="183"/>
      <c r="Q78" s="183"/>
    </row>
    <row r="79" spans="1:51" s="184" customFormat="1" ht="51" customHeight="1">
      <c r="A79" s="186" t="s">
        <v>873</v>
      </c>
      <c r="B79" s="145" t="s">
        <v>71</v>
      </c>
      <c r="C79" s="145" t="e">
        <f>VLOOKUP($B79,#REF!,2,FALSE)</f>
        <v>#REF!</v>
      </c>
      <c r="D79" s="162" t="e">
        <f>VLOOKUP($B79,#REF!,3,FALSE)</f>
        <v>#REF!</v>
      </c>
      <c r="E79" s="145" t="e">
        <f>VLOOKUP($B79,#REF!,4,FALSE)</f>
        <v>#REF!</v>
      </c>
      <c r="F79" s="148">
        <v>4</v>
      </c>
      <c r="G79" s="163" t="e">
        <f>VLOOKUP($B79,#REF!,13,FALSE)</f>
        <v>#REF!</v>
      </c>
      <c r="H79" s="164" t="e">
        <f>VLOOKUP($B79,#REF!,14,FALSE)</f>
        <v>#REF!</v>
      </c>
      <c r="I79" s="21" t="e">
        <f>G79*H79</f>
        <v>#REF!</v>
      </c>
      <c r="J79" s="22" t="e">
        <f>ROUND(F79*(G79+I79),2)</f>
        <v>#REF!</v>
      </c>
      <c r="K79" s="202" t="s">
        <v>159</v>
      </c>
      <c r="L79" s="183">
        <v>24014.880000000001</v>
      </c>
      <c r="M79" s="17" t="e">
        <f t="shared" si="1"/>
        <v>#REF!</v>
      </c>
      <c r="N79" s="183"/>
      <c r="O79" s="183"/>
      <c r="P79" s="183"/>
      <c r="Q79" s="183"/>
    </row>
    <row r="80" spans="1:51" s="184" customFormat="1" ht="63" customHeight="1">
      <c r="A80" s="186" t="s">
        <v>874</v>
      </c>
      <c r="B80" s="145" t="s">
        <v>72</v>
      </c>
      <c r="C80" s="145" t="e">
        <f>VLOOKUP($B80,#REF!,2,FALSE)</f>
        <v>#REF!</v>
      </c>
      <c r="D80" s="162" t="e">
        <f>VLOOKUP($B80,#REF!,3,FALSE)</f>
        <v>#REF!</v>
      </c>
      <c r="E80" s="145" t="e">
        <f>VLOOKUP($B80,#REF!,4,FALSE)</f>
        <v>#REF!</v>
      </c>
      <c r="F80" s="148">
        <v>4</v>
      </c>
      <c r="G80" s="163" t="e">
        <f>VLOOKUP($B80,#REF!,13,FALSE)</f>
        <v>#REF!</v>
      </c>
      <c r="H80" s="164" t="e">
        <f>VLOOKUP($B80,#REF!,14,FALSE)</f>
        <v>#REF!</v>
      </c>
      <c r="I80" s="21" t="e">
        <f>G80*H80</f>
        <v>#REF!</v>
      </c>
      <c r="J80" s="22" t="e">
        <f>ROUND(F80*(G80+I80),2)</f>
        <v>#REF!</v>
      </c>
      <c r="K80" s="202" t="s">
        <v>159</v>
      </c>
      <c r="L80" s="183">
        <v>47558.879999999997</v>
      </c>
      <c r="M80" s="17" t="e">
        <f t="shared" si="1"/>
        <v>#REF!</v>
      </c>
      <c r="N80" s="183"/>
      <c r="O80" s="183"/>
      <c r="P80" s="183"/>
      <c r="Q80" s="183"/>
    </row>
    <row r="81" spans="1:51" s="184" customFormat="1" ht="75.75" customHeight="1">
      <c r="A81" s="186" t="s">
        <v>875</v>
      </c>
      <c r="B81" s="145" t="s">
        <v>73</v>
      </c>
      <c r="C81" s="145" t="e">
        <f>VLOOKUP($B81,#REF!,2,FALSE)</f>
        <v>#REF!</v>
      </c>
      <c r="D81" s="162" t="e">
        <f>VLOOKUP($B81,#REF!,3,FALSE)</f>
        <v>#REF!</v>
      </c>
      <c r="E81" s="145" t="e">
        <f>VLOOKUP($B81,#REF!,4,FALSE)</f>
        <v>#REF!</v>
      </c>
      <c r="F81" s="148">
        <v>8</v>
      </c>
      <c r="G81" s="163" t="e">
        <f>VLOOKUP($B81,#REF!,13,FALSE)</f>
        <v>#REF!</v>
      </c>
      <c r="H81" s="164" t="e">
        <f>VLOOKUP($B81,#REF!,14,FALSE)</f>
        <v>#REF!</v>
      </c>
      <c r="I81" s="21" t="e">
        <f>G81*H81</f>
        <v>#REF!</v>
      </c>
      <c r="J81" s="22" t="e">
        <f>ROUND(F81*(G81+I81),2)</f>
        <v>#REF!</v>
      </c>
      <c r="K81" s="202" t="s">
        <v>159</v>
      </c>
      <c r="L81" s="183">
        <v>48029.760000000002</v>
      </c>
      <c r="M81" s="17" t="e">
        <f t="shared" si="1"/>
        <v>#REF!</v>
      </c>
      <c r="N81" s="183"/>
      <c r="O81" s="183"/>
      <c r="P81" s="183"/>
      <c r="Q81" s="183"/>
    </row>
    <row r="82" spans="1:51" s="184" customFormat="1">
      <c r="A82" s="186" t="s">
        <v>876</v>
      </c>
      <c r="B82" s="145" t="s">
        <v>74</v>
      </c>
      <c r="C82" s="145" t="e">
        <f>VLOOKUP($B82,#REF!,2,FALSE)</f>
        <v>#REF!</v>
      </c>
      <c r="D82" s="162" t="e">
        <f>VLOOKUP($B82,#REF!,3,FALSE)</f>
        <v>#REF!</v>
      </c>
      <c r="E82" s="145" t="e">
        <f>VLOOKUP($B82,#REF!,4,FALSE)</f>
        <v>#REF!</v>
      </c>
      <c r="F82" s="148">
        <v>5</v>
      </c>
      <c r="G82" s="163" t="e">
        <f>VLOOKUP($B82,#REF!,13,FALSE)</f>
        <v>#REF!</v>
      </c>
      <c r="H82" s="164" t="e">
        <f>VLOOKUP($B82,#REF!,14,FALSE)</f>
        <v>#REF!</v>
      </c>
      <c r="I82" s="21" t="e">
        <f>G82*H82</f>
        <v>#REF!</v>
      </c>
      <c r="J82" s="22" t="e">
        <f>ROUND(F82*(G82+I82),2)</f>
        <v>#REF!</v>
      </c>
      <c r="K82" s="202" t="s">
        <v>159</v>
      </c>
      <c r="L82" s="183">
        <v>78872.399999999994</v>
      </c>
      <c r="M82" s="17" t="e">
        <f t="shared" si="1"/>
        <v>#REF!</v>
      </c>
      <c r="N82" s="183"/>
      <c r="O82" s="183"/>
      <c r="P82" s="183"/>
      <c r="Q82" s="183"/>
    </row>
    <row r="83" spans="1:51" s="151" customFormat="1" ht="24" customHeight="1">
      <c r="A83" s="182" t="s">
        <v>877</v>
      </c>
      <c r="B83" s="145"/>
      <c r="C83" s="145"/>
      <c r="D83" s="178" t="s">
        <v>113</v>
      </c>
      <c r="E83" s="179"/>
      <c r="F83" s="179"/>
      <c r="G83" s="163"/>
      <c r="H83" s="164"/>
      <c r="I83" s="21"/>
      <c r="J83" s="205" t="e">
        <f>SUM(J84:J88)</f>
        <v>#REF!</v>
      </c>
      <c r="K83" s="149"/>
      <c r="L83" s="150">
        <v>316892.69</v>
      </c>
      <c r="M83" s="17" t="e">
        <f t="shared" si="1"/>
        <v>#REF!</v>
      </c>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row>
    <row r="84" spans="1:51" s="184" customFormat="1">
      <c r="A84" s="186" t="s">
        <v>878</v>
      </c>
      <c r="B84" s="145" t="s">
        <v>81</v>
      </c>
      <c r="C84" s="145" t="e">
        <f>VLOOKUP($B84,#REF!,2,FALSE)</f>
        <v>#REF!</v>
      </c>
      <c r="D84" s="162" t="e">
        <f>VLOOKUP($B84,#REF!,3,FALSE)</f>
        <v>#REF!</v>
      </c>
      <c r="E84" s="145" t="e">
        <f>VLOOKUP($B84,#REF!,4,FALSE)</f>
        <v>#REF!</v>
      </c>
      <c r="F84" s="148">
        <v>2</v>
      </c>
      <c r="G84" s="163" t="e">
        <f>VLOOKUP($B84,#REF!,13,FALSE)</f>
        <v>#REF!</v>
      </c>
      <c r="H84" s="164" t="e">
        <f>VLOOKUP($B84,#REF!,14,FALSE)</f>
        <v>#REF!</v>
      </c>
      <c r="I84" s="21" t="e">
        <f>G84*H84</f>
        <v>#REF!</v>
      </c>
      <c r="J84" s="22" t="e">
        <f>ROUND(F84*(G84+I84),2)</f>
        <v>#REF!</v>
      </c>
      <c r="K84" s="202" t="s">
        <v>159</v>
      </c>
      <c r="L84" s="183">
        <v>28808.47</v>
      </c>
      <c r="M84" s="17" t="e">
        <f t="shared" si="1"/>
        <v>#REF!</v>
      </c>
      <c r="N84" s="183"/>
      <c r="O84" s="183"/>
      <c r="P84" s="183"/>
      <c r="Q84" s="183"/>
    </row>
    <row r="85" spans="1:51" s="184" customFormat="1">
      <c r="A85" s="186" t="s">
        <v>879</v>
      </c>
      <c r="B85" s="145" t="s">
        <v>82</v>
      </c>
      <c r="C85" s="145" t="e">
        <f>VLOOKUP($B85,#REF!,2,FALSE)</f>
        <v>#REF!</v>
      </c>
      <c r="D85" s="162" t="e">
        <f>VLOOKUP($B85,#REF!,3,FALSE)</f>
        <v>#REF!</v>
      </c>
      <c r="E85" s="145" t="e">
        <f>VLOOKUP($B85,#REF!,4,FALSE)</f>
        <v>#REF!</v>
      </c>
      <c r="F85" s="148">
        <v>4</v>
      </c>
      <c r="G85" s="163" t="e">
        <f>VLOOKUP($B85,#REF!,13,FALSE)</f>
        <v>#REF!</v>
      </c>
      <c r="H85" s="164" t="e">
        <f>VLOOKUP($B85,#REF!,14,FALSE)</f>
        <v>#REF!</v>
      </c>
      <c r="I85" s="21" t="e">
        <f>G85*H85</f>
        <v>#REF!</v>
      </c>
      <c r="J85" s="22" t="e">
        <f>ROUND(F85*(G85+I85),2)</f>
        <v>#REF!</v>
      </c>
      <c r="K85" s="202" t="s">
        <v>159</v>
      </c>
      <c r="L85" s="183">
        <v>28808.42</v>
      </c>
      <c r="M85" s="17" t="e">
        <f t="shared" si="1"/>
        <v>#REF!</v>
      </c>
      <c r="N85" s="183"/>
      <c r="O85" s="183"/>
      <c r="P85" s="183"/>
      <c r="Q85" s="183"/>
    </row>
    <row r="86" spans="1:51" s="184" customFormat="1">
      <c r="A86" s="186" t="s">
        <v>880</v>
      </c>
      <c r="B86" s="145" t="s">
        <v>83</v>
      </c>
      <c r="C86" s="145" t="e">
        <f>VLOOKUP($B86,#REF!,2,FALSE)</f>
        <v>#REF!</v>
      </c>
      <c r="D86" s="162" t="e">
        <f>VLOOKUP($B86,#REF!,3,FALSE)</f>
        <v>#REF!</v>
      </c>
      <c r="E86" s="145" t="e">
        <f>VLOOKUP($B86,#REF!,4,FALSE)</f>
        <v>#REF!</v>
      </c>
      <c r="F86" s="148">
        <v>4</v>
      </c>
      <c r="G86" s="163" t="e">
        <f>VLOOKUP($B86,#REF!,13,FALSE)</f>
        <v>#REF!</v>
      </c>
      <c r="H86" s="164" t="e">
        <f>VLOOKUP($B86,#REF!,14,FALSE)</f>
        <v>#REF!</v>
      </c>
      <c r="I86" s="21" t="e">
        <f>G86*H86</f>
        <v>#REF!</v>
      </c>
      <c r="J86" s="22" t="e">
        <f>ROUND(F86*(G86+I86),2)</f>
        <v>#REF!</v>
      </c>
      <c r="K86" s="202" t="s">
        <v>159</v>
      </c>
      <c r="L86" s="183">
        <v>75622.13</v>
      </c>
      <c r="M86" s="17" t="e">
        <f t="shared" si="1"/>
        <v>#REF!</v>
      </c>
      <c r="N86" s="183"/>
      <c r="O86" s="183"/>
      <c r="P86" s="183"/>
      <c r="Q86" s="183"/>
    </row>
    <row r="87" spans="1:51" s="184" customFormat="1">
      <c r="A87" s="186" t="s">
        <v>881</v>
      </c>
      <c r="B87" s="145" t="s">
        <v>84</v>
      </c>
      <c r="C87" s="145" t="e">
        <f>VLOOKUP($B87,#REF!,2,FALSE)</f>
        <v>#REF!</v>
      </c>
      <c r="D87" s="162" t="e">
        <f>VLOOKUP($B87,#REF!,3,FALSE)</f>
        <v>#REF!</v>
      </c>
      <c r="E87" s="145" t="e">
        <f>VLOOKUP($B87,#REF!,4,FALSE)</f>
        <v>#REF!</v>
      </c>
      <c r="F87" s="148">
        <v>8</v>
      </c>
      <c r="G87" s="163" t="e">
        <f>VLOOKUP($B87,#REF!,13,FALSE)</f>
        <v>#REF!</v>
      </c>
      <c r="H87" s="164" t="e">
        <f>VLOOKUP($B87,#REF!,14,FALSE)</f>
        <v>#REF!</v>
      </c>
      <c r="I87" s="21" t="e">
        <f>G87*H87</f>
        <v>#REF!</v>
      </c>
      <c r="J87" s="22" t="e">
        <f>ROUND(F87*(G87+I87),2)</f>
        <v>#REF!</v>
      </c>
      <c r="K87" s="202" t="s">
        <v>159</v>
      </c>
      <c r="L87" s="183">
        <v>75622.09</v>
      </c>
      <c r="M87" s="17" t="e">
        <f t="shared" si="1"/>
        <v>#REF!</v>
      </c>
      <c r="N87" s="183"/>
      <c r="O87" s="183"/>
      <c r="P87" s="183"/>
      <c r="Q87" s="183"/>
    </row>
    <row r="88" spans="1:51" s="184" customFormat="1">
      <c r="A88" s="186" t="s">
        <v>882</v>
      </c>
      <c r="B88" s="145" t="s">
        <v>85</v>
      </c>
      <c r="C88" s="145" t="e">
        <f>VLOOKUP($B88,#REF!,2,FALSE)</f>
        <v>#REF!</v>
      </c>
      <c r="D88" s="162" t="e">
        <f>VLOOKUP($B88,#REF!,3,FALSE)</f>
        <v>#REF!</v>
      </c>
      <c r="E88" s="145" t="e">
        <f>VLOOKUP($B88,#REF!,4,FALSE)</f>
        <v>#REF!</v>
      </c>
      <c r="F88" s="148">
        <v>5</v>
      </c>
      <c r="G88" s="163" t="e">
        <f>VLOOKUP($B88,#REF!,13,FALSE)</f>
        <v>#REF!</v>
      </c>
      <c r="H88" s="164" t="e">
        <f>VLOOKUP($B88,#REF!,14,FALSE)</f>
        <v>#REF!</v>
      </c>
      <c r="I88" s="21" t="e">
        <f>G88*H88</f>
        <v>#REF!</v>
      </c>
      <c r="J88" s="22" t="e">
        <f>ROUND(F88*(G88+I88),2)</f>
        <v>#REF!</v>
      </c>
      <c r="K88" s="202" t="s">
        <v>159</v>
      </c>
      <c r="L88" s="183">
        <v>108031.58</v>
      </c>
      <c r="M88" s="17" t="e">
        <f t="shared" si="1"/>
        <v>#REF!</v>
      </c>
      <c r="N88" s="183"/>
      <c r="O88" s="183"/>
      <c r="P88" s="183"/>
      <c r="Q88" s="183"/>
    </row>
    <row r="89" spans="1:51" s="151" customFormat="1" ht="26.25" customHeight="1">
      <c r="A89" s="182" t="s">
        <v>883</v>
      </c>
      <c r="B89" s="158"/>
      <c r="C89" s="158"/>
      <c r="D89" s="159" t="s">
        <v>106</v>
      </c>
      <c r="E89" s="168"/>
      <c r="F89" s="159"/>
      <c r="G89" s="163"/>
      <c r="H89" s="164"/>
      <c r="I89" s="169"/>
      <c r="J89" s="85" t="e">
        <f>SUM(J90)</f>
        <v>#REF!</v>
      </c>
      <c r="K89" s="149"/>
      <c r="L89" s="150">
        <v>20630.18</v>
      </c>
      <c r="M89" s="17" t="e">
        <f t="shared" si="1"/>
        <v>#REF!</v>
      </c>
      <c r="N89" s="150"/>
      <c r="O89" s="150"/>
      <c r="P89" s="150"/>
      <c r="Q89" s="150"/>
      <c r="R89" s="150"/>
      <c r="S89" s="150"/>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row>
    <row r="90" spans="1:51" s="184" customFormat="1">
      <c r="A90" s="186" t="s">
        <v>884</v>
      </c>
      <c r="B90" s="145" t="s">
        <v>119</v>
      </c>
      <c r="C90" s="145" t="e">
        <f>VLOOKUP($B90,#REF!,2,FALSE)</f>
        <v>#REF!</v>
      </c>
      <c r="D90" s="162" t="e">
        <f>VLOOKUP($B90,#REF!,3,FALSE)</f>
        <v>#REF!</v>
      </c>
      <c r="E90" s="145" t="e">
        <f>VLOOKUP($B90,#REF!,4,FALSE)</f>
        <v>#REF!</v>
      </c>
      <c r="F90" s="148">
        <v>2</v>
      </c>
      <c r="G90" s="163" t="e">
        <f>VLOOKUP($B90,#REF!,13,FALSE)</f>
        <v>#REF!</v>
      </c>
      <c r="H90" s="164" t="e">
        <f>VLOOKUP($B90,#REF!,14,FALSE)</f>
        <v>#REF!</v>
      </c>
      <c r="I90" s="21" t="e">
        <f>G90*H90</f>
        <v>#REF!</v>
      </c>
      <c r="J90" s="22" t="e">
        <f>ROUND(F90*(G90+I90),2)</f>
        <v>#REF!</v>
      </c>
      <c r="K90" s="202" t="s">
        <v>159</v>
      </c>
      <c r="L90" s="183">
        <v>20630.18</v>
      </c>
      <c r="M90" s="17" t="e">
        <f t="shared" si="1"/>
        <v>#REF!</v>
      </c>
      <c r="N90" s="183"/>
      <c r="O90" s="183"/>
      <c r="P90" s="183"/>
      <c r="Q90" s="183"/>
    </row>
    <row r="91" spans="1:51" s="151" customFormat="1" ht="26.25" customHeight="1">
      <c r="A91" s="182" t="s">
        <v>883</v>
      </c>
      <c r="B91" s="158"/>
      <c r="C91" s="158"/>
      <c r="D91" s="159" t="s">
        <v>107</v>
      </c>
      <c r="E91" s="168"/>
      <c r="F91" s="159"/>
      <c r="G91" s="163"/>
      <c r="H91" s="164"/>
      <c r="I91" s="169"/>
      <c r="J91" s="85" t="e">
        <f>SUM(J92)</f>
        <v>#REF!</v>
      </c>
      <c r="K91" s="149"/>
      <c r="L91" s="150">
        <v>82520.7</v>
      </c>
      <c r="M91" s="17" t="e">
        <f t="shared" si="1"/>
        <v>#REF!</v>
      </c>
      <c r="N91" s="150"/>
      <c r="O91" s="150"/>
      <c r="P91" s="150"/>
      <c r="Q91" s="150"/>
      <c r="R91" s="150"/>
      <c r="S91" s="150"/>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row>
    <row r="92" spans="1:51" s="184" customFormat="1">
      <c r="A92" s="186" t="s">
        <v>884</v>
      </c>
      <c r="B92" s="145" t="s">
        <v>87</v>
      </c>
      <c r="C92" s="145" t="e">
        <f>VLOOKUP($B92,#REF!,2,FALSE)</f>
        <v>#REF!</v>
      </c>
      <c r="D92" s="162" t="e">
        <f>VLOOKUP($B92,#REF!,3,FALSE)</f>
        <v>#REF!</v>
      </c>
      <c r="E92" s="145" t="e">
        <f>VLOOKUP($B92,#REF!,4,FALSE)</f>
        <v>#REF!</v>
      </c>
      <c r="F92" s="148">
        <v>2</v>
      </c>
      <c r="G92" s="163" t="e">
        <f>VLOOKUP($B92,#REF!,13,FALSE)</f>
        <v>#REF!</v>
      </c>
      <c r="H92" s="164" t="e">
        <f>VLOOKUP($B92,#REF!,14,FALSE)</f>
        <v>#REF!</v>
      </c>
      <c r="I92" s="21" t="e">
        <f>G92*H92</f>
        <v>#REF!</v>
      </c>
      <c r="J92" s="22" t="e">
        <f>ROUND(F92*(G92+I92),2)</f>
        <v>#REF!</v>
      </c>
      <c r="K92" s="202" t="s">
        <v>159</v>
      </c>
      <c r="L92" s="183">
        <v>82520.7</v>
      </c>
      <c r="M92" s="17" t="e">
        <f t="shared" si="1"/>
        <v>#REF!</v>
      </c>
      <c r="N92" s="183"/>
      <c r="O92" s="183"/>
      <c r="P92" s="183"/>
      <c r="Q92" s="183"/>
    </row>
    <row r="93" spans="1:51" s="151" customFormat="1" ht="26.25" customHeight="1">
      <c r="A93" s="182" t="s">
        <v>885</v>
      </c>
      <c r="B93" s="158"/>
      <c r="C93" s="158"/>
      <c r="D93" s="159" t="s">
        <v>115</v>
      </c>
      <c r="E93" s="168"/>
      <c r="F93" s="159"/>
      <c r="G93" s="163"/>
      <c r="H93" s="164"/>
      <c r="I93" s="169"/>
      <c r="J93" s="85" t="e">
        <f>SUM(J94)</f>
        <v>#REF!</v>
      </c>
      <c r="K93" s="149"/>
      <c r="L93" s="150">
        <v>103150.88</v>
      </c>
      <c r="M93" s="17" t="e">
        <f t="shared" si="1"/>
        <v>#REF!</v>
      </c>
      <c r="N93" s="150"/>
      <c r="O93" s="150"/>
      <c r="P93" s="150"/>
      <c r="Q93" s="150"/>
      <c r="R93" s="150"/>
      <c r="S93" s="150"/>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row>
    <row r="94" spans="1:51" s="184" customFormat="1">
      <c r="A94" s="186" t="s">
        <v>886</v>
      </c>
      <c r="B94" s="145" t="s">
        <v>121</v>
      </c>
      <c r="C94" s="145" t="e">
        <f>VLOOKUP($B94,#REF!,2,FALSE)</f>
        <v>#REF!</v>
      </c>
      <c r="D94" s="162" t="e">
        <f>VLOOKUP($B94,#REF!,3,FALSE)</f>
        <v>#REF!</v>
      </c>
      <c r="E94" s="145" t="e">
        <f>VLOOKUP($B94,#REF!,4,FALSE)</f>
        <v>#REF!</v>
      </c>
      <c r="F94" s="148">
        <v>2</v>
      </c>
      <c r="G94" s="163" t="e">
        <f>VLOOKUP($B94,#REF!,13,FALSE)</f>
        <v>#REF!</v>
      </c>
      <c r="H94" s="164" t="e">
        <f>VLOOKUP($B94,#REF!,14,FALSE)</f>
        <v>#REF!</v>
      </c>
      <c r="I94" s="21" t="e">
        <f>G94*H94</f>
        <v>#REF!</v>
      </c>
      <c r="J94" s="22" t="e">
        <f>ROUND(F94*(G94+I94),2)</f>
        <v>#REF!</v>
      </c>
      <c r="K94" s="202" t="s">
        <v>159</v>
      </c>
      <c r="L94" s="183">
        <v>103150.88</v>
      </c>
      <c r="M94" s="17" t="e">
        <f t="shared" si="1"/>
        <v>#REF!</v>
      </c>
      <c r="N94" s="183"/>
      <c r="O94" s="183"/>
      <c r="P94" s="183"/>
      <c r="Q94" s="183"/>
    </row>
    <row r="95" spans="1:51" s="51" customFormat="1">
      <c r="A95" s="138" t="s">
        <v>810</v>
      </c>
      <c r="B95" s="139"/>
      <c r="C95" s="139"/>
      <c r="D95" s="139" t="s">
        <v>803</v>
      </c>
      <c r="E95" s="139"/>
      <c r="F95" s="139"/>
      <c r="G95" s="141"/>
      <c r="H95" s="142"/>
      <c r="I95" s="139"/>
      <c r="J95" s="143" t="e">
        <f>SUM(J96,J98,J100,J102)</f>
        <v>#REF!</v>
      </c>
      <c r="K95" s="200"/>
      <c r="L95" s="51">
        <v>154753.60000000001</v>
      </c>
      <c r="M95" s="17" t="e">
        <f t="shared" si="1"/>
        <v>#REF!</v>
      </c>
    </row>
    <row r="96" spans="1:51" s="184" customFormat="1">
      <c r="A96" s="182" t="s">
        <v>887</v>
      </c>
      <c r="B96" s="158"/>
      <c r="C96" s="158"/>
      <c r="D96" s="159" t="s">
        <v>14</v>
      </c>
      <c r="E96" s="159"/>
      <c r="F96" s="159"/>
      <c r="G96" s="163"/>
      <c r="H96" s="164"/>
      <c r="I96" s="159"/>
      <c r="J96" s="185" t="e">
        <f>SUM(J97)</f>
        <v>#REF!</v>
      </c>
      <c r="K96" s="201"/>
      <c r="L96" s="183">
        <v>8841.2800000000007</v>
      </c>
      <c r="M96" s="17" t="e">
        <f t="shared" si="1"/>
        <v>#REF!</v>
      </c>
      <c r="N96" s="183"/>
      <c r="O96" s="183"/>
      <c r="P96" s="183"/>
      <c r="Q96" s="183"/>
    </row>
    <row r="97" spans="1:51" s="184" customFormat="1" ht="109.5" customHeight="1">
      <c r="A97" s="186" t="s">
        <v>888</v>
      </c>
      <c r="B97" s="145" t="s">
        <v>223</v>
      </c>
      <c r="C97" s="145" t="e">
        <f>VLOOKUP($B97,#REF!,2,FALSE)</f>
        <v>#REF!</v>
      </c>
      <c r="D97" s="162" t="e">
        <f>VLOOKUP($B97,#REF!,3,FALSE)</f>
        <v>#REF!</v>
      </c>
      <c r="E97" s="145" t="e">
        <f>VLOOKUP($B97,#REF!,4,FALSE)</f>
        <v>#REF!</v>
      </c>
      <c r="F97" s="148">
        <v>1</v>
      </c>
      <c r="G97" s="163" t="e">
        <f>VLOOKUP($B97,#REF!,13,FALSE)</f>
        <v>#REF!</v>
      </c>
      <c r="H97" s="164" t="e">
        <f>VLOOKUP($B97,#REF!,14,FALSE)</f>
        <v>#REF!</v>
      </c>
      <c r="I97" s="21" t="e">
        <f>G97*H97</f>
        <v>#REF!</v>
      </c>
      <c r="J97" s="22" t="e">
        <f>ROUND(F97*(G97+I97),2)</f>
        <v>#REF!</v>
      </c>
      <c r="K97" s="202" t="s">
        <v>159</v>
      </c>
      <c r="L97" s="183">
        <v>8841.2800000000007</v>
      </c>
      <c r="M97" s="17" t="e">
        <f t="shared" si="1"/>
        <v>#REF!</v>
      </c>
      <c r="N97" s="183"/>
      <c r="O97" s="183"/>
      <c r="P97" s="183"/>
      <c r="Q97" s="183"/>
    </row>
    <row r="98" spans="1:51" s="184" customFormat="1" ht="24">
      <c r="A98" s="182" t="s">
        <v>889</v>
      </c>
      <c r="B98" s="158"/>
      <c r="C98" s="158"/>
      <c r="D98" s="159" t="s">
        <v>111</v>
      </c>
      <c r="E98" s="168"/>
      <c r="F98" s="159"/>
      <c r="G98" s="163"/>
      <c r="H98" s="164"/>
      <c r="I98" s="169"/>
      <c r="J98" s="185" t="e">
        <f>SUM(J99)</f>
        <v>#REF!</v>
      </c>
      <c r="K98" s="201"/>
      <c r="L98" s="183">
        <v>115783.27</v>
      </c>
      <c r="M98" s="17" t="e">
        <f t="shared" si="1"/>
        <v>#REF!</v>
      </c>
      <c r="N98" s="183"/>
      <c r="O98" s="183"/>
      <c r="P98" s="183"/>
      <c r="Q98" s="183"/>
    </row>
    <row r="99" spans="1:51" s="184" customFormat="1">
      <c r="A99" s="186" t="s">
        <v>890</v>
      </c>
      <c r="B99" s="145" t="s">
        <v>75</v>
      </c>
      <c r="C99" s="145" t="e">
        <f>VLOOKUP($B99,#REF!,2,FALSE)</f>
        <v>#REF!</v>
      </c>
      <c r="D99" s="162" t="e">
        <f>VLOOKUP($B99,#REF!,3,FALSE)</f>
        <v>#REF!</v>
      </c>
      <c r="E99" s="145" t="e">
        <f>VLOOKUP($B99,#REF!,4,FALSE)</f>
        <v>#REF!</v>
      </c>
      <c r="F99" s="148">
        <v>2</v>
      </c>
      <c r="G99" s="163" t="e">
        <f>VLOOKUP($B99,#REF!,13,FALSE)</f>
        <v>#REF!</v>
      </c>
      <c r="H99" s="164" t="e">
        <f>VLOOKUP($B99,#REF!,14,FALSE)</f>
        <v>#REF!</v>
      </c>
      <c r="I99" s="21" t="e">
        <f>G99*H99</f>
        <v>#REF!</v>
      </c>
      <c r="J99" s="22" t="e">
        <f>ROUND(F99*(G99+I99),2)</f>
        <v>#REF!</v>
      </c>
      <c r="K99" s="202" t="s">
        <v>159</v>
      </c>
      <c r="L99" s="183">
        <v>115783.27</v>
      </c>
      <c r="M99" s="17" t="e">
        <f t="shared" si="1"/>
        <v>#REF!</v>
      </c>
      <c r="N99" s="183"/>
      <c r="O99" s="183"/>
      <c r="P99" s="183"/>
      <c r="Q99" s="183"/>
    </row>
    <row r="100" spans="1:51" s="151" customFormat="1" ht="33" customHeight="1">
      <c r="A100" s="182" t="s">
        <v>891</v>
      </c>
      <c r="B100" s="145"/>
      <c r="C100" s="145"/>
      <c r="D100" s="178" t="s">
        <v>114</v>
      </c>
      <c r="E100" s="179"/>
      <c r="F100" s="179"/>
      <c r="G100" s="163"/>
      <c r="H100" s="164"/>
      <c r="I100" s="21"/>
      <c r="J100" s="185" t="e">
        <f>SUM(J101)</f>
        <v>#REF!</v>
      </c>
      <c r="K100" s="149"/>
      <c r="L100" s="150">
        <v>21090.33</v>
      </c>
      <c r="M100" s="17" t="e">
        <f t="shared" si="1"/>
        <v>#REF!</v>
      </c>
      <c r="N100" s="150"/>
      <c r="O100" s="150"/>
      <c r="P100" s="150"/>
      <c r="Q100" s="150"/>
      <c r="R100" s="150"/>
      <c r="S100" s="150"/>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c r="AX100" s="150"/>
    </row>
    <row r="101" spans="1:51" s="184" customFormat="1">
      <c r="A101" s="186" t="s">
        <v>892</v>
      </c>
      <c r="B101" s="145" t="s">
        <v>118</v>
      </c>
      <c r="C101" s="145" t="e">
        <f>VLOOKUP($B101,#REF!,2,FALSE)</f>
        <v>#REF!</v>
      </c>
      <c r="D101" s="162" t="e">
        <f>VLOOKUP($B101,#REF!,3,FALSE)</f>
        <v>#REF!</v>
      </c>
      <c r="E101" s="145" t="e">
        <f>VLOOKUP($B101,#REF!,4,FALSE)</f>
        <v>#REF!</v>
      </c>
      <c r="F101" s="148">
        <v>2</v>
      </c>
      <c r="G101" s="163" t="e">
        <f>VLOOKUP($B101,#REF!,13,FALSE)</f>
        <v>#REF!</v>
      </c>
      <c r="H101" s="164" t="e">
        <f>VLOOKUP($B101,#REF!,14,FALSE)</f>
        <v>#REF!</v>
      </c>
      <c r="I101" s="21" t="e">
        <f>G101*H101</f>
        <v>#REF!</v>
      </c>
      <c r="J101" s="22" t="e">
        <f>ROUND(F101*(G101+I101),2)</f>
        <v>#REF!</v>
      </c>
      <c r="K101" s="202" t="s">
        <v>159</v>
      </c>
      <c r="L101" s="183">
        <v>21090.33</v>
      </c>
      <c r="M101" s="17" t="e">
        <f t="shared" si="1"/>
        <v>#REF!</v>
      </c>
      <c r="N101" s="183"/>
      <c r="O101" s="183"/>
      <c r="P101" s="183"/>
      <c r="Q101" s="183"/>
    </row>
    <row r="102" spans="1:51" s="151" customFormat="1" ht="26.25" customHeight="1">
      <c r="A102" s="182" t="s">
        <v>893</v>
      </c>
      <c r="B102" s="158"/>
      <c r="C102" s="158"/>
      <c r="D102" s="159" t="s">
        <v>115</v>
      </c>
      <c r="E102" s="168"/>
      <c r="F102" s="159"/>
      <c r="G102" s="163"/>
      <c r="H102" s="164"/>
      <c r="I102" s="169"/>
      <c r="J102" s="85" t="e">
        <f>SUM(J103)</f>
        <v>#REF!</v>
      </c>
      <c r="K102" s="149"/>
      <c r="L102" s="150">
        <v>9038.7199999999993</v>
      </c>
      <c r="M102" s="17" t="e">
        <f t="shared" si="1"/>
        <v>#REF!</v>
      </c>
      <c r="N102" s="150"/>
      <c r="O102" s="150"/>
      <c r="P102" s="150"/>
      <c r="Q102" s="150"/>
      <c r="R102" s="150"/>
      <c r="S102" s="150"/>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row>
    <row r="103" spans="1:51" s="184" customFormat="1">
      <c r="A103" s="186" t="s">
        <v>894</v>
      </c>
      <c r="B103" s="145" t="s">
        <v>122</v>
      </c>
      <c r="C103" s="145" t="e">
        <f>VLOOKUP($B103,#REF!,2,FALSE)</f>
        <v>#REF!</v>
      </c>
      <c r="D103" s="162" t="e">
        <f>VLOOKUP($B103,#REF!,3,FALSE)</f>
        <v>#REF!</v>
      </c>
      <c r="E103" s="145" t="e">
        <f>VLOOKUP($B103,#REF!,4,FALSE)</f>
        <v>#REF!</v>
      </c>
      <c r="F103" s="148">
        <v>2</v>
      </c>
      <c r="G103" s="163" t="e">
        <f>VLOOKUP($B103,#REF!,13,FALSE)</f>
        <v>#REF!</v>
      </c>
      <c r="H103" s="164" t="e">
        <f>VLOOKUP($B103,#REF!,14,FALSE)</f>
        <v>#REF!</v>
      </c>
      <c r="I103" s="21" t="e">
        <f>G103*H103</f>
        <v>#REF!</v>
      </c>
      <c r="J103" s="22" t="e">
        <f>ROUND(F103*(G103+I103),2)</f>
        <v>#REF!</v>
      </c>
      <c r="K103" s="202" t="s">
        <v>159</v>
      </c>
      <c r="L103" s="183">
        <v>9038.7199999999993</v>
      </c>
      <c r="M103" s="17" t="e">
        <f t="shared" si="1"/>
        <v>#REF!</v>
      </c>
      <c r="N103" s="183"/>
      <c r="O103" s="183"/>
      <c r="P103" s="183"/>
      <c r="Q103" s="183"/>
    </row>
    <row r="104" spans="1:51" s="51" customFormat="1">
      <c r="A104" s="138" t="s">
        <v>811</v>
      </c>
      <c r="B104" s="139"/>
      <c r="C104" s="139"/>
      <c r="D104" s="139" t="s">
        <v>804</v>
      </c>
      <c r="E104" s="139"/>
      <c r="F104" s="139"/>
      <c r="G104" s="141"/>
      <c r="H104" s="142"/>
      <c r="I104" s="139"/>
      <c r="J104" s="143" t="e">
        <f>SUM(J105,J112,J118,J121,J127,J131,J133,J135)</f>
        <v>#REF!</v>
      </c>
      <c r="K104" s="200"/>
      <c r="L104" s="51">
        <v>7627218.7100000009</v>
      </c>
      <c r="M104" s="17" t="e">
        <f t="shared" si="1"/>
        <v>#REF!</v>
      </c>
    </row>
    <row r="105" spans="1:51" s="184" customFormat="1">
      <c r="A105" s="182" t="s">
        <v>895</v>
      </c>
      <c r="B105" s="158"/>
      <c r="C105" s="158"/>
      <c r="D105" s="159" t="s">
        <v>14</v>
      </c>
      <c r="E105" s="159"/>
      <c r="F105" s="159"/>
      <c r="G105" s="163"/>
      <c r="H105" s="164"/>
      <c r="I105" s="159"/>
      <c r="J105" s="185" t="e">
        <f>SUM(J106:J111)</f>
        <v>#REF!</v>
      </c>
      <c r="K105" s="201"/>
      <c r="L105" s="183">
        <v>1700188.5400000003</v>
      </c>
      <c r="M105" s="17" t="e">
        <f t="shared" si="1"/>
        <v>#REF!</v>
      </c>
      <c r="N105" s="183"/>
      <c r="O105" s="183"/>
      <c r="P105" s="183"/>
      <c r="Q105" s="183"/>
    </row>
    <row r="106" spans="1:51" s="1" customFormat="1" ht="110.25" customHeight="1">
      <c r="A106" s="186"/>
      <c r="B106" s="145"/>
      <c r="C106" s="145"/>
      <c r="D106" s="162" t="s">
        <v>320</v>
      </c>
      <c r="E106" s="147"/>
      <c r="F106" s="148"/>
      <c r="G106" s="163"/>
      <c r="H106" s="164"/>
      <c r="I106" s="21"/>
      <c r="J106" s="22"/>
      <c r="K106" s="149"/>
      <c r="L106" s="184"/>
      <c r="M106" s="17" t="str">
        <f t="shared" si="1"/>
        <v xml:space="preserve"> </v>
      </c>
      <c r="N106" s="184"/>
      <c r="O106" s="184"/>
      <c r="P106" s="184"/>
      <c r="Q106" s="184"/>
      <c r="R106" s="184"/>
      <c r="S106" s="184"/>
      <c r="T106" s="184"/>
      <c r="U106" s="184"/>
      <c r="V106" s="184"/>
      <c r="W106" s="184"/>
      <c r="X106" s="184"/>
      <c r="Y106" s="184"/>
      <c r="Z106" s="184"/>
      <c r="AA106" s="184"/>
      <c r="AB106" s="184"/>
      <c r="AC106" s="184"/>
      <c r="AD106" s="184"/>
      <c r="AE106" s="184"/>
      <c r="AF106" s="184"/>
      <c r="AG106" s="184"/>
      <c r="AH106" s="184"/>
      <c r="AI106" s="184"/>
      <c r="AJ106" s="184"/>
      <c r="AK106" s="184"/>
      <c r="AL106" s="184"/>
      <c r="AM106" s="184"/>
      <c r="AN106" s="184"/>
      <c r="AO106" s="184"/>
      <c r="AP106" s="184"/>
      <c r="AQ106" s="184"/>
      <c r="AR106" s="184"/>
      <c r="AS106" s="184"/>
      <c r="AT106" s="184"/>
      <c r="AU106" s="184"/>
      <c r="AV106" s="184"/>
      <c r="AW106" s="184"/>
      <c r="AX106" s="184"/>
      <c r="AY106" s="184"/>
    </row>
    <row r="107" spans="1:51" s="1" customFormat="1" ht="29.25" customHeight="1">
      <c r="A107" s="146" t="s">
        <v>896</v>
      </c>
      <c r="B107" s="145" t="s">
        <v>326</v>
      </c>
      <c r="C107" s="145" t="e">
        <f>VLOOKUP($B107,#REF!,2,FALSE)</f>
        <v>#REF!</v>
      </c>
      <c r="D107" s="162" t="e">
        <f>VLOOKUP($B107,#REF!,3,FALSE)</f>
        <v>#REF!</v>
      </c>
      <c r="E107" s="145" t="e">
        <f>VLOOKUP($B107,#REF!,4,FALSE)</f>
        <v>#REF!</v>
      </c>
      <c r="F107" s="148">
        <v>1</v>
      </c>
      <c r="G107" s="163" t="e">
        <f>VLOOKUP($B107,#REF!,13,FALSE)</f>
        <v>#REF!</v>
      </c>
      <c r="H107" s="164" t="e">
        <f>VLOOKUP($B107,#REF!,14,FALSE)</f>
        <v>#REF!</v>
      </c>
      <c r="I107" s="21" t="e">
        <f>G107*H107</f>
        <v>#REF!</v>
      </c>
      <c r="J107" s="22" t="e">
        <f>ROUND(F107*(G107+I107),2)</f>
        <v>#REF!</v>
      </c>
      <c r="K107" s="149" t="s">
        <v>159</v>
      </c>
      <c r="L107" s="184">
        <v>680075.42</v>
      </c>
      <c r="M107" s="17" t="e">
        <f t="shared" si="1"/>
        <v>#REF!</v>
      </c>
      <c r="N107" s="184"/>
      <c r="O107" s="184"/>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84"/>
      <c r="AL107" s="184"/>
      <c r="AM107" s="184"/>
      <c r="AN107" s="184"/>
      <c r="AO107" s="184"/>
      <c r="AP107" s="184"/>
      <c r="AQ107" s="184"/>
      <c r="AR107" s="184"/>
      <c r="AS107" s="184"/>
      <c r="AT107" s="184"/>
      <c r="AU107" s="184"/>
      <c r="AV107" s="184"/>
      <c r="AW107" s="184"/>
      <c r="AX107" s="184"/>
      <c r="AY107" s="184"/>
    </row>
    <row r="108" spans="1:51" s="1" customFormat="1" ht="28.5" customHeight="1">
      <c r="A108" s="146" t="s">
        <v>897</v>
      </c>
      <c r="B108" s="145" t="s">
        <v>327</v>
      </c>
      <c r="C108" s="145" t="e">
        <f>VLOOKUP($B108,#REF!,2,FALSE)</f>
        <v>#REF!</v>
      </c>
      <c r="D108" s="162" t="e">
        <f>VLOOKUP($B108,#REF!,3,FALSE)</f>
        <v>#REF!</v>
      </c>
      <c r="E108" s="145" t="e">
        <f>VLOOKUP($B108,#REF!,4,FALSE)</f>
        <v>#REF!</v>
      </c>
      <c r="F108" s="148">
        <v>1</v>
      </c>
      <c r="G108" s="163" t="e">
        <f>VLOOKUP($B108,#REF!,13,FALSE)</f>
        <v>#REF!</v>
      </c>
      <c r="H108" s="164" t="e">
        <f>VLOOKUP($B108,#REF!,14,FALSE)</f>
        <v>#REF!</v>
      </c>
      <c r="I108" s="21" t="e">
        <f>G108*H108</f>
        <v>#REF!</v>
      </c>
      <c r="J108" s="22" t="e">
        <f>ROUND(F108*(G108+I108),2)</f>
        <v>#REF!</v>
      </c>
      <c r="K108" s="149" t="s">
        <v>159</v>
      </c>
      <c r="L108" s="184">
        <v>204022.63</v>
      </c>
      <c r="M108" s="17" t="e">
        <f t="shared" si="1"/>
        <v>#REF!</v>
      </c>
      <c r="N108" s="184"/>
      <c r="O108" s="184"/>
      <c r="P108" s="184"/>
      <c r="Q108" s="184"/>
      <c r="R108" s="184"/>
      <c r="S108" s="184"/>
      <c r="T108" s="184"/>
      <c r="U108" s="184"/>
      <c r="V108" s="184"/>
      <c r="W108" s="184"/>
      <c r="X108" s="184"/>
      <c r="Y108" s="184"/>
      <c r="Z108" s="184"/>
      <c r="AA108" s="184"/>
      <c r="AB108" s="184"/>
      <c r="AC108" s="184"/>
      <c r="AD108" s="184"/>
      <c r="AE108" s="184"/>
      <c r="AF108" s="184"/>
      <c r="AG108" s="184"/>
      <c r="AH108" s="184"/>
      <c r="AI108" s="184"/>
      <c r="AJ108" s="184"/>
      <c r="AK108" s="184"/>
      <c r="AL108" s="184"/>
      <c r="AM108" s="184"/>
      <c r="AN108" s="184"/>
      <c r="AO108" s="184"/>
      <c r="AP108" s="184"/>
      <c r="AQ108" s="184"/>
      <c r="AR108" s="184"/>
      <c r="AS108" s="184"/>
      <c r="AT108" s="184"/>
      <c r="AU108" s="184"/>
      <c r="AV108" s="184"/>
      <c r="AW108" s="184"/>
      <c r="AX108" s="184"/>
      <c r="AY108" s="184"/>
    </row>
    <row r="109" spans="1:51" s="1" customFormat="1" ht="30" customHeight="1">
      <c r="A109" s="146" t="s">
        <v>898</v>
      </c>
      <c r="B109" s="145" t="s">
        <v>321</v>
      </c>
      <c r="C109" s="145" t="e">
        <f>VLOOKUP($B109,#REF!,2,FALSE)</f>
        <v>#REF!</v>
      </c>
      <c r="D109" s="162" t="e">
        <f>VLOOKUP($B109,#REF!,3,FALSE)</f>
        <v>#REF!</v>
      </c>
      <c r="E109" s="145" t="e">
        <f>VLOOKUP($B109,#REF!,4,FALSE)</f>
        <v>#REF!</v>
      </c>
      <c r="F109" s="148">
        <v>1</v>
      </c>
      <c r="G109" s="163" t="e">
        <f>VLOOKUP($B109,#REF!,13,FALSE)</f>
        <v>#REF!</v>
      </c>
      <c r="H109" s="164" t="e">
        <f>VLOOKUP($B109,#REF!,14,FALSE)</f>
        <v>#REF!</v>
      </c>
      <c r="I109" s="21" t="e">
        <f>G109*H109</f>
        <v>#REF!</v>
      </c>
      <c r="J109" s="22" t="e">
        <f>ROUND(F109*(G109+I109),2)</f>
        <v>#REF!</v>
      </c>
      <c r="K109" s="149" t="s">
        <v>159</v>
      </c>
      <c r="L109" s="184">
        <v>170018.85</v>
      </c>
      <c r="M109" s="17" t="e">
        <f t="shared" si="1"/>
        <v>#REF!</v>
      </c>
      <c r="N109" s="184"/>
      <c r="O109" s="184"/>
      <c r="P109" s="184"/>
      <c r="Q109" s="184"/>
      <c r="R109" s="184"/>
      <c r="S109" s="184"/>
      <c r="T109" s="184"/>
      <c r="U109" s="184"/>
      <c r="V109" s="184"/>
      <c r="W109" s="184"/>
      <c r="X109" s="184"/>
      <c r="Y109" s="184"/>
      <c r="Z109" s="184"/>
      <c r="AA109" s="184"/>
      <c r="AB109" s="184"/>
      <c r="AC109" s="184"/>
      <c r="AD109" s="184"/>
      <c r="AE109" s="184"/>
      <c r="AF109" s="184"/>
      <c r="AG109" s="184"/>
      <c r="AH109" s="184"/>
      <c r="AI109" s="184"/>
      <c r="AJ109" s="184"/>
      <c r="AK109" s="184"/>
      <c r="AL109" s="184"/>
      <c r="AM109" s="184"/>
      <c r="AN109" s="184"/>
      <c r="AO109" s="184"/>
      <c r="AP109" s="184"/>
      <c r="AQ109" s="184"/>
      <c r="AR109" s="184"/>
      <c r="AS109" s="184"/>
      <c r="AT109" s="184"/>
      <c r="AU109" s="184"/>
      <c r="AV109" s="184"/>
      <c r="AW109" s="184"/>
      <c r="AX109" s="184"/>
      <c r="AY109" s="184"/>
    </row>
    <row r="110" spans="1:51" s="1" customFormat="1" ht="27" customHeight="1">
      <c r="A110" s="146" t="s">
        <v>899</v>
      </c>
      <c r="B110" s="145" t="s">
        <v>322</v>
      </c>
      <c r="C110" s="145" t="e">
        <f>VLOOKUP($B110,#REF!,2,FALSE)</f>
        <v>#REF!</v>
      </c>
      <c r="D110" s="162" t="e">
        <f>VLOOKUP($B110,#REF!,3,FALSE)</f>
        <v>#REF!</v>
      </c>
      <c r="E110" s="145" t="e">
        <f>VLOOKUP($B110,#REF!,4,FALSE)</f>
        <v>#REF!</v>
      </c>
      <c r="F110" s="148">
        <v>1</v>
      </c>
      <c r="G110" s="163" t="e">
        <f>VLOOKUP($B110,#REF!,13,FALSE)</f>
        <v>#REF!</v>
      </c>
      <c r="H110" s="164" t="e">
        <f>VLOOKUP($B110,#REF!,14,FALSE)</f>
        <v>#REF!</v>
      </c>
      <c r="I110" s="21" t="e">
        <f>G110*H110</f>
        <v>#REF!</v>
      </c>
      <c r="J110" s="22" t="e">
        <f>ROUND(F110*(G110+I110),2)</f>
        <v>#REF!</v>
      </c>
      <c r="K110" s="149" t="s">
        <v>159</v>
      </c>
      <c r="L110" s="184">
        <v>510056.56</v>
      </c>
      <c r="M110" s="17" t="e">
        <f t="shared" si="1"/>
        <v>#REF!</v>
      </c>
      <c r="N110" s="184"/>
      <c r="O110" s="184"/>
      <c r="P110" s="184"/>
      <c r="Q110" s="184"/>
      <c r="R110" s="184"/>
      <c r="S110" s="184"/>
      <c r="T110" s="184"/>
      <c r="U110" s="184"/>
      <c r="V110" s="184"/>
      <c r="W110" s="184"/>
      <c r="X110" s="184"/>
      <c r="Y110" s="184"/>
      <c r="Z110" s="184"/>
      <c r="AA110" s="184"/>
      <c r="AB110" s="184"/>
      <c r="AC110" s="184"/>
      <c r="AD110" s="184"/>
      <c r="AE110" s="184"/>
      <c r="AF110" s="184"/>
      <c r="AG110" s="184"/>
      <c r="AH110" s="184"/>
      <c r="AI110" s="184"/>
      <c r="AJ110" s="184"/>
      <c r="AK110" s="184"/>
      <c r="AL110" s="184"/>
      <c r="AM110" s="184"/>
      <c r="AN110" s="184"/>
      <c r="AO110" s="184"/>
      <c r="AP110" s="184"/>
      <c r="AQ110" s="184"/>
      <c r="AR110" s="184"/>
      <c r="AS110" s="184"/>
      <c r="AT110" s="184"/>
      <c r="AU110" s="184"/>
      <c r="AV110" s="184"/>
      <c r="AW110" s="184"/>
      <c r="AX110" s="184"/>
      <c r="AY110" s="184"/>
    </row>
    <row r="111" spans="1:51" s="1" customFormat="1" ht="27" customHeight="1">
      <c r="A111" s="146" t="s">
        <v>900</v>
      </c>
      <c r="B111" s="145" t="s">
        <v>323</v>
      </c>
      <c r="C111" s="145" t="e">
        <f>VLOOKUP($B111,#REF!,2,FALSE)</f>
        <v>#REF!</v>
      </c>
      <c r="D111" s="162" t="e">
        <f>VLOOKUP($B111,#REF!,3,FALSE)</f>
        <v>#REF!</v>
      </c>
      <c r="E111" s="145" t="e">
        <f>VLOOKUP($B111,#REF!,4,FALSE)</f>
        <v>#REF!</v>
      </c>
      <c r="F111" s="148">
        <v>1</v>
      </c>
      <c r="G111" s="163" t="e">
        <f>VLOOKUP($B111,#REF!,13,FALSE)</f>
        <v>#REF!</v>
      </c>
      <c r="H111" s="164" t="e">
        <f>VLOOKUP($B111,#REF!,14,FALSE)</f>
        <v>#REF!</v>
      </c>
      <c r="I111" s="21" t="e">
        <f>G111*H111</f>
        <v>#REF!</v>
      </c>
      <c r="J111" s="22" t="e">
        <f>ROUND(F111*(G111+I111),2)</f>
        <v>#REF!</v>
      </c>
      <c r="K111" s="149" t="s">
        <v>159</v>
      </c>
      <c r="L111" s="184">
        <v>136015.07999999999</v>
      </c>
      <c r="M111" s="17" t="e">
        <f t="shared" si="1"/>
        <v>#REF!</v>
      </c>
      <c r="N111" s="184"/>
      <c r="O111" s="184"/>
      <c r="P111" s="184"/>
      <c r="Q111" s="184"/>
      <c r="R111" s="184"/>
      <c r="S111" s="184"/>
      <c r="T111" s="184"/>
      <c r="U111" s="184"/>
      <c r="V111" s="184"/>
      <c r="W111" s="184"/>
      <c r="X111" s="184"/>
      <c r="Y111" s="184"/>
      <c r="Z111" s="184"/>
      <c r="AA111" s="184"/>
      <c r="AB111" s="184"/>
      <c r="AC111" s="184"/>
      <c r="AD111" s="184"/>
      <c r="AE111" s="184"/>
      <c r="AF111" s="184"/>
      <c r="AG111" s="184"/>
      <c r="AH111" s="184"/>
      <c r="AI111" s="184"/>
      <c r="AJ111" s="184"/>
      <c r="AK111" s="184"/>
      <c r="AL111" s="184"/>
      <c r="AM111" s="184"/>
      <c r="AN111" s="184"/>
      <c r="AO111" s="184"/>
      <c r="AP111" s="184"/>
      <c r="AQ111" s="184"/>
      <c r="AR111" s="184"/>
      <c r="AS111" s="184"/>
      <c r="AT111" s="184"/>
      <c r="AU111" s="184"/>
      <c r="AV111" s="184"/>
      <c r="AW111" s="184"/>
      <c r="AX111" s="184"/>
      <c r="AY111" s="184"/>
    </row>
    <row r="112" spans="1:51" s="184" customFormat="1">
      <c r="A112" s="182" t="s">
        <v>901</v>
      </c>
      <c r="B112" s="158"/>
      <c r="C112" s="158"/>
      <c r="D112" s="159" t="s">
        <v>109</v>
      </c>
      <c r="E112" s="159"/>
      <c r="F112" s="159"/>
      <c r="G112" s="163"/>
      <c r="H112" s="164"/>
      <c r="I112" s="159"/>
      <c r="J112" s="185" t="e">
        <f>SUM(J113:J117)</f>
        <v>#REF!</v>
      </c>
      <c r="K112" s="201"/>
      <c r="L112" s="183">
        <v>1923884.92</v>
      </c>
      <c r="M112" s="17" t="e">
        <f t="shared" si="1"/>
        <v>#REF!</v>
      </c>
      <c r="N112" s="183"/>
      <c r="O112" s="183"/>
      <c r="P112" s="183"/>
      <c r="Q112" s="183"/>
    </row>
    <row r="113" spans="1:17" s="184" customFormat="1">
      <c r="A113" s="186" t="s">
        <v>902</v>
      </c>
      <c r="B113" s="145" t="s">
        <v>68</v>
      </c>
      <c r="C113" s="145" t="e">
        <f>VLOOKUP($B113,#REF!,2,FALSE)</f>
        <v>#REF!</v>
      </c>
      <c r="D113" s="162" t="e">
        <f>VLOOKUP($B113,#REF!,3,FALSE)</f>
        <v>#REF!</v>
      </c>
      <c r="E113" s="145" t="e">
        <f>VLOOKUP($B113,#REF!,4,FALSE)</f>
        <v>#REF!</v>
      </c>
      <c r="F113" s="148">
        <v>16</v>
      </c>
      <c r="G113" s="163" t="e">
        <f>VLOOKUP($B113,#REF!,13,FALSE)</f>
        <v>#REF!</v>
      </c>
      <c r="H113" s="164" t="e">
        <f>VLOOKUP($B113,#REF!,14,FALSE)</f>
        <v>#REF!</v>
      </c>
      <c r="I113" s="21" t="e">
        <f>G113*H113</f>
        <v>#REF!</v>
      </c>
      <c r="J113" s="22" t="e">
        <f>ROUND(F113*(G113+I113),2)</f>
        <v>#REF!</v>
      </c>
      <c r="K113" s="202" t="s">
        <v>159</v>
      </c>
      <c r="L113" s="183">
        <v>201456.59</v>
      </c>
      <c r="M113" s="17" t="e">
        <f t="shared" si="1"/>
        <v>#REF!</v>
      </c>
      <c r="N113" s="183"/>
      <c r="O113" s="183"/>
      <c r="P113" s="183"/>
      <c r="Q113" s="183"/>
    </row>
    <row r="114" spans="1:17" s="184" customFormat="1" ht="195.75" customHeight="1">
      <c r="A114" s="186" t="s">
        <v>903</v>
      </c>
      <c r="B114" s="145" t="s">
        <v>220</v>
      </c>
      <c r="C114" s="145" t="e">
        <f>VLOOKUP($B114,#REF!,2,FALSE)</f>
        <v>#REF!</v>
      </c>
      <c r="D114" s="162" t="e">
        <f>VLOOKUP($B114,#REF!,3,FALSE)</f>
        <v>#REF!</v>
      </c>
      <c r="E114" s="145" t="e">
        <f>VLOOKUP($B114,#REF!,4,FALSE)</f>
        <v>#REF!</v>
      </c>
      <c r="F114" s="148">
        <v>4</v>
      </c>
      <c r="G114" s="163" t="e">
        <f>VLOOKUP($B114,#REF!,13,FALSE)</f>
        <v>#REF!</v>
      </c>
      <c r="H114" s="164" t="e">
        <f>VLOOKUP($B114,#REF!,14,FALSE)</f>
        <v>#REF!</v>
      </c>
      <c r="I114" s="21" t="e">
        <f>G114*H114</f>
        <v>#REF!</v>
      </c>
      <c r="J114" s="22" t="e">
        <f>ROUND(F114*(G114+I114),2)</f>
        <v>#REF!</v>
      </c>
      <c r="K114" s="202" t="s">
        <v>159</v>
      </c>
      <c r="L114" s="183">
        <v>185677.97</v>
      </c>
      <c r="M114" s="17" t="e">
        <f t="shared" si="1"/>
        <v>#REF!</v>
      </c>
      <c r="N114" s="183"/>
      <c r="O114" s="183"/>
      <c r="P114" s="183"/>
      <c r="Q114" s="183"/>
    </row>
    <row r="115" spans="1:17" s="184" customFormat="1">
      <c r="A115" s="186" t="s">
        <v>904</v>
      </c>
      <c r="B115" s="145" t="s">
        <v>219</v>
      </c>
      <c r="C115" s="145" t="e">
        <f>VLOOKUP($B115,#REF!,2,FALSE)</f>
        <v>#REF!</v>
      </c>
      <c r="D115" s="162" t="e">
        <f>VLOOKUP($B115,#REF!,3,FALSE)</f>
        <v>#REF!</v>
      </c>
      <c r="E115" s="145" t="e">
        <f>VLOOKUP($B115,#REF!,4,FALSE)</f>
        <v>#REF!</v>
      </c>
      <c r="F115" s="148">
        <v>4</v>
      </c>
      <c r="G115" s="163" t="e">
        <f>VLOOKUP($B115,#REF!,13,FALSE)</f>
        <v>#REF!</v>
      </c>
      <c r="H115" s="164" t="e">
        <f>VLOOKUP($B115,#REF!,14,FALSE)</f>
        <v>#REF!</v>
      </c>
      <c r="I115" s="21" t="e">
        <f>G115*H115</f>
        <v>#REF!</v>
      </c>
      <c r="J115" s="22" t="e">
        <f>ROUND(F115*(G115+I115),2)</f>
        <v>#REF!</v>
      </c>
      <c r="K115" s="202" t="s">
        <v>159</v>
      </c>
      <c r="L115" s="183">
        <v>185677.92</v>
      </c>
      <c r="M115" s="17" t="e">
        <f t="shared" si="1"/>
        <v>#REF!</v>
      </c>
      <c r="N115" s="183"/>
      <c r="O115" s="183"/>
      <c r="P115" s="183"/>
      <c r="Q115" s="183"/>
    </row>
    <row r="116" spans="1:17" s="184" customFormat="1" ht="81.75" customHeight="1">
      <c r="A116" s="186" t="s">
        <v>905</v>
      </c>
      <c r="B116" s="145" t="s">
        <v>218</v>
      </c>
      <c r="C116" s="145" t="e">
        <f>VLOOKUP($B116,#REF!,2,FALSE)</f>
        <v>#REF!</v>
      </c>
      <c r="D116" s="162" t="e">
        <f>VLOOKUP($B116,#REF!,3,FALSE)</f>
        <v>#REF!</v>
      </c>
      <c r="E116" s="145" t="e">
        <f>VLOOKUP($B116,#REF!,4,FALSE)</f>
        <v>#REF!</v>
      </c>
      <c r="F116" s="148">
        <v>8</v>
      </c>
      <c r="G116" s="163" t="e">
        <f>VLOOKUP($B116,#REF!,13,FALSE)</f>
        <v>#REF!</v>
      </c>
      <c r="H116" s="164" t="e">
        <f>VLOOKUP($B116,#REF!,14,FALSE)</f>
        <v>#REF!</v>
      </c>
      <c r="I116" s="21" t="e">
        <f>G116*H116</f>
        <v>#REF!</v>
      </c>
      <c r="J116" s="22" t="e">
        <f>ROUND(F116*(G116+I116),2)</f>
        <v>#REF!</v>
      </c>
      <c r="K116" s="202" t="s">
        <v>159</v>
      </c>
      <c r="L116" s="183">
        <v>181759.68</v>
      </c>
      <c r="M116" s="17" t="e">
        <f t="shared" si="1"/>
        <v>#REF!</v>
      </c>
      <c r="N116" s="183"/>
      <c r="O116" s="183"/>
      <c r="P116" s="183"/>
      <c r="Q116" s="183"/>
    </row>
    <row r="117" spans="1:17" s="184" customFormat="1">
      <c r="A117" s="186" t="s">
        <v>906</v>
      </c>
      <c r="B117" s="145" t="s">
        <v>69</v>
      </c>
      <c r="C117" s="145" t="e">
        <f>VLOOKUP($B117,#REF!,2,FALSE)</f>
        <v>#REF!</v>
      </c>
      <c r="D117" s="162" t="e">
        <f>VLOOKUP($B117,#REF!,3,FALSE)</f>
        <v>#REF!</v>
      </c>
      <c r="E117" s="145" t="e">
        <f>VLOOKUP($B117,#REF!,4,FALSE)</f>
        <v>#REF!</v>
      </c>
      <c r="F117" s="148">
        <v>33</v>
      </c>
      <c r="G117" s="163" t="e">
        <f>VLOOKUP($B117,#REF!,13,FALSE)</f>
        <v>#REF!</v>
      </c>
      <c r="H117" s="164" t="e">
        <f>VLOOKUP($B117,#REF!,14,FALSE)</f>
        <v>#REF!</v>
      </c>
      <c r="I117" s="21" t="e">
        <f>G117*H117</f>
        <v>#REF!</v>
      </c>
      <c r="J117" s="22" t="e">
        <f>ROUND(F117*(G117+I117),2)</f>
        <v>#REF!</v>
      </c>
      <c r="K117" s="202" t="s">
        <v>159</v>
      </c>
      <c r="L117" s="183">
        <v>1169312.76</v>
      </c>
      <c r="M117" s="17" t="e">
        <f t="shared" si="1"/>
        <v>#REF!</v>
      </c>
      <c r="N117" s="183"/>
      <c r="O117" s="183"/>
      <c r="P117" s="183"/>
      <c r="Q117" s="183"/>
    </row>
    <row r="118" spans="1:17" s="184" customFormat="1">
      <c r="A118" s="182" t="s">
        <v>907</v>
      </c>
      <c r="B118" s="158"/>
      <c r="C118" s="158"/>
      <c r="D118" s="159" t="s">
        <v>20</v>
      </c>
      <c r="E118" s="168"/>
      <c r="F118" s="159"/>
      <c r="G118" s="163"/>
      <c r="H118" s="164"/>
      <c r="I118" s="169"/>
      <c r="J118" s="185" t="e">
        <f>SUM(J119:J120)</f>
        <v>#REF!</v>
      </c>
      <c r="K118" s="201"/>
      <c r="L118" s="183">
        <v>1206159.1200000001</v>
      </c>
      <c r="M118" s="17" t="e">
        <f t="shared" si="1"/>
        <v>#REF!</v>
      </c>
      <c r="N118" s="183"/>
      <c r="O118" s="183"/>
      <c r="P118" s="183"/>
      <c r="Q118" s="183"/>
    </row>
    <row r="119" spans="1:17" s="184" customFormat="1">
      <c r="A119" s="186" t="s">
        <v>908</v>
      </c>
      <c r="B119" s="145" t="s">
        <v>241</v>
      </c>
      <c r="C119" s="145" t="e">
        <f>VLOOKUP($B119,#REF!,2,FALSE)</f>
        <v>#REF!</v>
      </c>
      <c r="D119" s="162" t="e">
        <f>VLOOKUP($B119,#REF!,3,FALSE)</f>
        <v>#REF!</v>
      </c>
      <c r="E119" s="145" t="e">
        <f>VLOOKUP($B119,#REF!,4,FALSE)</f>
        <v>#REF!</v>
      </c>
      <c r="F119" s="148">
        <v>1</v>
      </c>
      <c r="G119" s="163" t="e">
        <f>VLOOKUP($B119,#REF!,13,FALSE)</f>
        <v>#REF!</v>
      </c>
      <c r="H119" s="164" t="e">
        <f>VLOOKUP($B119,#REF!,14,FALSE)</f>
        <v>#REF!</v>
      </c>
      <c r="I119" s="21" t="e">
        <f>G119*H119</f>
        <v>#REF!</v>
      </c>
      <c r="J119" s="22" t="e">
        <f>ROUND(F119*(G119+I119),2)</f>
        <v>#REF!</v>
      </c>
      <c r="K119" s="202" t="s">
        <v>159</v>
      </c>
      <c r="L119" s="183">
        <v>1129641.1200000001</v>
      </c>
      <c r="M119" s="17" t="e">
        <f t="shared" si="1"/>
        <v>#REF!</v>
      </c>
      <c r="N119" s="183"/>
      <c r="O119" s="183"/>
      <c r="P119" s="183"/>
      <c r="Q119" s="183"/>
    </row>
    <row r="120" spans="1:17" s="184" customFormat="1">
      <c r="A120" s="186" t="s">
        <v>909</v>
      </c>
      <c r="B120" s="171" t="s">
        <v>286</v>
      </c>
      <c r="C120" s="145" t="e">
        <f>VLOOKUP($B120,#REF!,2,FALSE)</f>
        <v>#REF!</v>
      </c>
      <c r="D120" s="162" t="e">
        <f>VLOOKUP($B120,#REF!,3,FALSE)</f>
        <v>#REF!</v>
      </c>
      <c r="E120" s="145" t="e">
        <f>VLOOKUP($B120,#REF!,4,FALSE)</f>
        <v>#REF!</v>
      </c>
      <c r="F120" s="148">
        <v>1</v>
      </c>
      <c r="G120" s="163" t="e">
        <f>VLOOKUP($B120,#REF!,13,FALSE)</f>
        <v>#REF!</v>
      </c>
      <c r="H120" s="164" t="e">
        <f>VLOOKUP($B120,#REF!,14,FALSE)</f>
        <v>#REF!</v>
      </c>
      <c r="I120" s="21" t="e">
        <f>G120*H120</f>
        <v>#REF!</v>
      </c>
      <c r="J120" s="22" t="e">
        <f>ROUND(F120*(G120+I120),2)</f>
        <v>#REF!</v>
      </c>
      <c r="K120" s="202" t="s">
        <v>159</v>
      </c>
      <c r="L120" s="183">
        <v>76518</v>
      </c>
      <c r="M120" s="17" t="e">
        <f t="shared" si="1"/>
        <v>#REF!</v>
      </c>
      <c r="N120" s="183"/>
      <c r="O120" s="183"/>
      <c r="P120" s="183"/>
      <c r="Q120" s="183"/>
    </row>
    <row r="121" spans="1:17" s="184" customFormat="1">
      <c r="A121" s="182" t="s">
        <v>910</v>
      </c>
      <c r="B121" s="145"/>
      <c r="C121" s="174"/>
      <c r="D121" s="175" t="s">
        <v>112</v>
      </c>
      <c r="E121" s="176"/>
      <c r="F121" s="176"/>
      <c r="G121" s="163"/>
      <c r="H121" s="164"/>
      <c r="I121" s="176"/>
      <c r="J121" s="185" t="e">
        <f>SUM(J122:J126)</f>
        <v>#REF!</v>
      </c>
      <c r="K121" s="201"/>
      <c r="L121" s="183">
        <v>1409340.11</v>
      </c>
      <c r="M121" s="17" t="e">
        <f t="shared" si="1"/>
        <v>#REF!</v>
      </c>
      <c r="N121" s="183"/>
      <c r="O121" s="183"/>
      <c r="P121" s="183"/>
      <c r="Q121" s="183"/>
    </row>
    <row r="122" spans="1:17" s="184" customFormat="1">
      <c r="A122" s="186" t="s">
        <v>911</v>
      </c>
      <c r="B122" s="145" t="s">
        <v>76</v>
      </c>
      <c r="C122" s="145" t="e">
        <f>VLOOKUP($B122,#REF!,2,FALSE)</f>
        <v>#REF!</v>
      </c>
      <c r="D122" s="162" t="e">
        <f>VLOOKUP($B122,#REF!,3,FALSE)</f>
        <v>#REF!</v>
      </c>
      <c r="E122" s="145" t="e">
        <f>VLOOKUP($B122,#REF!,4,FALSE)</f>
        <v>#REF!</v>
      </c>
      <c r="F122" s="148">
        <v>16</v>
      </c>
      <c r="G122" s="163" t="e">
        <f>VLOOKUP($B122,#REF!,13,FALSE)</f>
        <v>#REF!</v>
      </c>
      <c r="H122" s="164" t="e">
        <f>VLOOKUP($B122,#REF!,14,FALSE)</f>
        <v>#REF!</v>
      </c>
      <c r="I122" s="21" t="e">
        <f>G122*H122</f>
        <v>#REF!</v>
      </c>
      <c r="J122" s="22" t="e">
        <f>ROUND(F122*(G122+I122),2)</f>
        <v>#REF!</v>
      </c>
      <c r="K122" s="202" t="s">
        <v>159</v>
      </c>
      <c r="L122" s="183">
        <v>172522.23999999999</v>
      </c>
      <c r="M122" s="17" t="e">
        <f t="shared" si="1"/>
        <v>#REF!</v>
      </c>
      <c r="N122" s="183"/>
      <c r="O122" s="183"/>
      <c r="P122" s="183"/>
      <c r="Q122" s="183"/>
    </row>
    <row r="123" spans="1:17" s="184" customFormat="1">
      <c r="A123" s="186" t="s">
        <v>912</v>
      </c>
      <c r="B123" s="145" t="s">
        <v>77</v>
      </c>
      <c r="C123" s="145" t="e">
        <f>VLOOKUP($B123,#REF!,2,FALSE)</f>
        <v>#REF!</v>
      </c>
      <c r="D123" s="162" t="e">
        <f>VLOOKUP($B123,#REF!,3,FALSE)</f>
        <v>#REF!</v>
      </c>
      <c r="E123" s="145" t="e">
        <f>VLOOKUP($B123,#REF!,4,FALSE)</f>
        <v>#REF!</v>
      </c>
      <c r="F123" s="148">
        <v>4</v>
      </c>
      <c r="G123" s="163" t="e">
        <f>VLOOKUP($B123,#REF!,13,FALSE)</f>
        <v>#REF!</v>
      </c>
      <c r="H123" s="164" t="e">
        <f>VLOOKUP($B123,#REF!,14,FALSE)</f>
        <v>#REF!</v>
      </c>
      <c r="I123" s="21" t="e">
        <f>G123*H123</f>
        <v>#REF!</v>
      </c>
      <c r="J123" s="22" t="e">
        <f>ROUND(F123*(G123+I123),2)</f>
        <v>#REF!</v>
      </c>
      <c r="K123" s="202" t="s">
        <v>159</v>
      </c>
      <c r="L123" s="183">
        <v>257313</v>
      </c>
      <c r="M123" s="17" t="e">
        <f t="shared" si="1"/>
        <v>#REF!</v>
      </c>
      <c r="N123" s="183"/>
      <c r="O123" s="183"/>
      <c r="P123" s="183"/>
      <c r="Q123" s="183"/>
    </row>
    <row r="124" spans="1:17" s="184" customFormat="1">
      <c r="A124" s="186" t="s">
        <v>913</v>
      </c>
      <c r="B124" s="145" t="s">
        <v>117</v>
      </c>
      <c r="C124" s="145" t="e">
        <f>VLOOKUP($B124,#REF!,2,FALSE)</f>
        <v>#REF!</v>
      </c>
      <c r="D124" s="162" t="e">
        <f>VLOOKUP($B124,#REF!,3,FALSE)</f>
        <v>#REF!</v>
      </c>
      <c r="E124" s="145" t="e">
        <f>VLOOKUP($B124,#REF!,4,FALSE)</f>
        <v>#REF!</v>
      </c>
      <c r="F124" s="148">
        <v>4</v>
      </c>
      <c r="G124" s="163" t="e">
        <f>VLOOKUP($B124,#REF!,13,FALSE)</f>
        <v>#REF!</v>
      </c>
      <c r="H124" s="164" t="e">
        <f>VLOOKUP($B124,#REF!,14,FALSE)</f>
        <v>#REF!</v>
      </c>
      <c r="I124" s="21" t="e">
        <f>G124*H124</f>
        <v>#REF!</v>
      </c>
      <c r="J124" s="22" t="e">
        <f>ROUND(F124*(G124+I124),2)</f>
        <v>#REF!</v>
      </c>
      <c r="K124" s="202" t="s">
        <v>159</v>
      </c>
      <c r="L124" s="183">
        <v>257313.05</v>
      </c>
      <c r="M124" s="17" t="e">
        <f t="shared" si="1"/>
        <v>#REF!</v>
      </c>
      <c r="N124" s="183"/>
      <c r="O124" s="183"/>
      <c r="P124" s="183"/>
      <c r="Q124" s="183"/>
    </row>
    <row r="125" spans="1:17" s="184" customFormat="1">
      <c r="A125" s="186" t="s">
        <v>914</v>
      </c>
      <c r="B125" s="145" t="s">
        <v>217</v>
      </c>
      <c r="C125" s="145" t="e">
        <f>VLOOKUP($B125,#REF!,2,FALSE)</f>
        <v>#REF!</v>
      </c>
      <c r="D125" s="162" t="e">
        <f>VLOOKUP($B125,#REF!,3,FALSE)</f>
        <v>#REF!</v>
      </c>
      <c r="E125" s="145" t="e">
        <f>VLOOKUP($B125,#REF!,4,FALSE)</f>
        <v>#REF!</v>
      </c>
      <c r="F125" s="148">
        <v>8</v>
      </c>
      <c r="G125" s="163" t="e">
        <f>VLOOKUP($B125,#REF!,13,FALSE)</f>
        <v>#REF!</v>
      </c>
      <c r="H125" s="164" t="e">
        <f>VLOOKUP($B125,#REF!,14,FALSE)</f>
        <v>#REF!</v>
      </c>
      <c r="I125" s="21" t="e">
        <f>G125*H125</f>
        <v>#REF!</v>
      </c>
      <c r="J125" s="22" t="e">
        <f>ROUND(F125*(G125+I125),2)</f>
        <v>#REF!</v>
      </c>
      <c r="K125" s="202" t="s">
        <v>159</v>
      </c>
      <c r="L125" s="183">
        <v>83320.399999999994</v>
      </c>
      <c r="M125" s="17" t="e">
        <f t="shared" si="1"/>
        <v>#REF!</v>
      </c>
      <c r="N125" s="183"/>
      <c r="O125" s="183"/>
      <c r="P125" s="183"/>
      <c r="Q125" s="183"/>
    </row>
    <row r="126" spans="1:17" s="184" customFormat="1">
      <c r="A126" s="186" t="s">
        <v>915</v>
      </c>
      <c r="B126" s="145" t="s">
        <v>78</v>
      </c>
      <c r="C126" s="145" t="e">
        <f>VLOOKUP($B126,#REF!,2,FALSE)</f>
        <v>#REF!</v>
      </c>
      <c r="D126" s="162" t="e">
        <f>VLOOKUP($B126,#REF!,3,FALSE)</f>
        <v>#REF!</v>
      </c>
      <c r="E126" s="145" t="e">
        <f>VLOOKUP($B126,#REF!,4,FALSE)</f>
        <v>#REF!</v>
      </c>
      <c r="F126" s="148">
        <v>33</v>
      </c>
      <c r="G126" s="163" t="e">
        <f>VLOOKUP($B126,#REF!,13,FALSE)</f>
        <v>#REF!</v>
      </c>
      <c r="H126" s="164" t="e">
        <f>VLOOKUP($B126,#REF!,14,FALSE)</f>
        <v>#REF!</v>
      </c>
      <c r="I126" s="21" t="e">
        <f>G126*H126</f>
        <v>#REF!</v>
      </c>
      <c r="J126" s="22" t="e">
        <f>ROUND(F126*(G126+I126),2)</f>
        <v>#REF!</v>
      </c>
      <c r="K126" s="202" t="s">
        <v>159</v>
      </c>
      <c r="L126" s="183">
        <v>638871.42000000004</v>
      </c>
      <c r="M126" s="17" t="e">
        <f t="shared" si="1"/>
        <v>#REF!</v>
      </c>
      <c r="N126" s="183"/>
      <c r="O126" s="183"/>
      <c r="P126" s="183"/>
      <c r="Q126" s="183"/>
    </row>
    <row r="127" spans="1:17" s="184" customFormat="1">
      <c r="A127" s="182" t="s">
        <v>916</v>
      </c>
      <c r="B127" s="145"/>
      <c r="C127" s="174"/>
      <c r="D127" s="178" t="s">
        <v>116</v>
      </c>
      <c r="E127" s="179"/>
      <c r="F127" s="179"/>
      <c r="G127" s="163"/>
      <c r="H127" s="164"/>
      <c r="I127" s="21"/>
      <c r="J127" s="185" t="e">
        <f>SUM(J128:J130)</f>
        <v>#REF!</v>
      </c>
      <c r="K127" s="201"/>
      <c r="L127" s="183">
        <v>267059.28000000003</v>
      </c>
      <c r="M127" s="17" t="e">
        <f t="shared" si="1"/>
        <v>#REF!</v>
      </c>
      <c r="N127" s="183"/>
      <c r="O127" s="183"/>
      <c r="P127" s="183"/>
      <c r="Q127" s="183"/>
    </row>
    <row r="128" spans="1:17" s="184" customFormat="1" ht="63.75" customHeight="1">
      <c r="A128" s="186" t="s">
        <v>917</v>
      </c>
      <c r="B128" s="145" t="s">
        <v>104</v>
      </c>
      <c r="C128" s="145" t="e">
        <f>VLOOKUP($B128,#REF!,2,FALSE)</f>
        <v>#REF!</v>
      </c>
      <c r="D128" s="162" t="e">
        <f>VLOOKUP($B128,#REF!,3,FALSE)</f>
        <v>#REF!</v>
      </c>
      <c r="E128" s="145" t="e">
        <f>VLOOKUP($B128,#REF!,4,FALSE)</f>
        <v>#REF!</v>
      </c>
      <c r="F128" s="148">
        <v>1</v>
      </c>
      <c r="G128" s="163" t="e">
        <f>VLOOKUP($B128,#REF!,13,FALSE)</f>
        <v>#REF!</v>
      </c>
      <c r="H128" s="164" t="e">
        <f>VLOOKUP($B128,#REF!,14,FALSE)</f>
        <v>#REF!</v>
      </c>
      <c r="I128" s="21" t="e">
        <f>G128*H128</f>
        <v>#REF!</v>
      </c>
      <c r="J128" s="22" t="e">
        <f>ROUND(F128*(G128+I128),2)</f>
        <v>#REF!</v>
      </c>
      <c r="K128" s="202" t="s">
        <v>159</v>
      </c>
      <c r="L128" s="183">
        <v>198565.01</v>
      </c>
      <c r="M128" s="17" t="e">
        <f t="shared" si="1"/>
        <v>#REF!</v>
      </c>
      <c r="N128" s="183"/>
      <c r="O128" s="183"/>
      <c r="P128" s="183"/>
      <c r="Q128" s="183"/>
    </row>
    <row r="129" spans="1:50" s="184" customFormat="1">
      <c r="A129" s="186" t="s">
        <v>918</v>
      </c>
      <c r="B129" s="145" t="s">
        <v>79</v>
      </c>
      <c r="C129" s="145" t="e">
        <f>VLOOKUP($B129,#REF!,2,FALSE)</f>
        <v>#REF!</v>
      </c>
      <c r="D129" s="162" t="e">
        <f>VLOOKUP($B129,#REF!,3,FALSE)</f>
        <v>#REF!</v>
      </c>
      <c r="E129" s="145" t="e">
        <f>VLOOKUP($B129,#REF!,4,FALSE)</f>
        <v>#REF!</v>
      </c>
      <c r="F129" s="148">
        <v>1</v>
      </c>
      <c r="G129" s="163" t="e">
        <f>VLOOKUP($B129,#REF!,13,FALSE)</f>
        <v>#REF!</v>
      </c>
      <c r="H129" s="164" t="e">
        <f>VLOOKUP($B129,#REF!,14,FALSE)</f>
        <v>#REF!</v>
      </c>
      <c r="I129" s="21" t="e">
        <f>G129*H129</f>
        <v>#REF!</v>
      </c>
      <c r="J129" s="22" t="e">
        <f>ROUND(F129*(G129+I129),2)</f>
        <v>#REF!</v>
      </c>
      <c r="K129" s="202" t="s">
        <v>159</v>
      </c>
      <c r="L129" s="183">
        <v>42885.5</v>
      </c>
      <c r="M129" s="17" t="e">
        <f t="shared" si="1"/>
        <v>#REF!</v>
      </c>
      <c r="N129" s="183"/>
      <c r="O129" s="183"/>
      <c r="P129" s="183"/>
      <c r="Q129" s="183"/>
    </row>
    <row r="130" spans="1:50" s="184" customFormat="1">
      <c r="A130" s="186" t="s">
        <v>919</v>
      </c>
      <c r="B130" s="145" t="s">
        <v>80</v>
      </c>
      <c r="C130" s="145" t="e">
        <f>VLOOKUP($B130,#REF!,2,FALSE)</f>
        <v>#REF!</v>
      </c>
      <c r="D130" s="162" t="e">
        <f>VLOOKUP($B130,#REF!,3,FALSE)</f>
        <v>#REF!</v>
      </c>
      <c r="E130" s="145" t="e">
        <f>VLOOKUP($B130,#REF!,4,FALSE)</f>
        <v>#REF!</v>
      </c>
      <c r="F130" s="148">
        <v>1</v>
      </c>
      <c r="G130" s="163" t="e">
        <f>VLOOKUP($B130,#REF!,13,FALSE)</f>
        <v>#REF!</v>
      </c>
      <c r="H130" s="164" t="e">
        <f>VLOOKUP($B130,#REF!,14,FALSE)</f>
        <v>#REF!</v>
      </c>
      <c r="I130" s="21" t="e">
        <f>G130*H130</f>
        <v>#REF!</v>
      </c>
      <c r="J130" s="22" t="e">
        <f>ROUND(F130*(G130+I130),2)</f>
        <v>#REF!</v>
      </c>
      <c r="K130" s="202" t="s">
        <v>159</v>
      </c>
      <c r="L130" s="183">
        <v>25608.77</v>
      </c>
      <c r="M130" s="17" t="e">
        <f t="shared" si="1"/>
        <v>#REF!</v>
      </c>
      <c r="N130" s="183"/>
      <c r="O130" s="183"/>
      <c r="P130" s="183"/>
      <c r="Q130" s="183"/>
    </row>
    <row r="131" spans="1:50" s="184" customFormat="1">
      <c r="A131" s="182" t="s">
        <v>920</v>
      </c>
      <c r="B131" s="158"/>
      <c r="C131" s="158"/>
      <c r="D131" s="159" t="s">
        <v>106</v>
      </c>
      <c r="E131" s="168"/>
      <c r="F131" s="159"/>
      <c r="G131" s="163"/>
      <c r="H131" s="164"/>
      <c r="I131" s="169"/>
      <c r="J131" s="185" t="e">
        <f>SUM(J132)</f>
        <v>#REF!</v>
      </c>
      <c r="K131" s="201"/>
      <c r="L131" s="183">
        <v>332052.21999999997</v>
      </c>
      <c r="M131" s="17" t="e">
        <f t="shared" si="1"/>
        <v>#REF!</v>
      </c>
      <c r="N131" s="183"/>
      <c r="O131" s="183"/>
      <c r="P131" s="183"/>
      <c r="Q131" s="183"/>
    </row>
    <row r="132" spans="1:50" s="184" customFormat="1">
      <c r="A132" s="186" t="s">
        <v>921</v>
      </c>
      <c r="B132" s="145" t="s">
        <v>293</v>
      </c>
      <c r="C132" s="145" t="e">
        <f>VLOOKUP($B132,#REF!,2,FALSE)</f>
        <v>#REF!</v>
      </c>
      <c r="D132" s="162" t="e">
        <f>VLOOKUP($B132,#REF!,3,FALSE)</f>
        <v>#REF!</v>
      </c>
      <c r="E132" s="145" t="e">
        <f>VLOOKUP($B132,#REF!,4,FALSE)</f>
        <v>#REF!</v>
      </c>
      <c r="F132" s="148">
        <v>1</v>
      </c>
      <c r="G132" s="163" t="e">
        <f>VLOOKUP($B132,#REF!,13,FALSE)</f>
        <v>#REF!</v>
      </c>
      <c r="H132" s="164" t="e">
        <f>VLOOKUP($B132,#REF!,14,FALSE)</f>
        <v>#REF!</v>
      </c>
      <c r="I132" s="21" t="e">
        <f>G132*H132</f>
        <v>#REF!</v>
      </c>
      <c r="J132" s="22" t="e">
        <f>ROUND(F132*(G132+I132),2)</f>
        <v>#REF!</v>
      </c>
      <c r="K132" s="202" t="s">
        <v>159</v>
      </c>
      <c r="L132" s="183">
        <v>332052.21999999997</v>
      </c>
      <c r="M132" s="17" t="e">
        <f t="shared" si="1"/>
        <v>#REF!</v>
      </c>
      <c r="N132" s="183"/>
      <c r="O132" s="183"/>
      <c r="P132" s="183"/>
      <c r="Q132" s="183"/>
    </row>
    <row r="133" spans="1:50" s="184" customFormat="1">
      <c r="A133" s="182" t="s">
        <v>922</v>
      </c>
      <c r="B133" s="158"/>
      <c r="C133" s="158"/>
      <c r="D133" s="159" t="s">
        <v>107</v>
      </c>
      <c r="E133" s="168"/>
      <c r="F133" s="159"/>
      <c r="G133" s="163"/>
      <c r="H133" s="164"/>
      <c r="I133" s="169"/>
      <c r="J133" s="185" t="e">
        <f>SUM(J134)</f>
        <v>#REF!</v>
      </c>
      <c r="K133" s="201"/>
      <c r="L133" s="183">
        <v>350459.79</v>
      </c>
      <c r="M133" s="17" t="e">
        <f t="shared" si="1"/>
        <v>#REF!</v>
      </c>
      <c r="N133" s="183"/>
      <c r="O133" s="183"/>
      <c r="P133" s="183"/>
      <c r="Q133" s="183"/>
    </row>
    <row r="134" spans="1:50" s="184" customFormat="1">
      <c r="A134" s="186" t="s">
        <v>923</v>
      </c>
      <c r="B134" s="145" t="s">
        <v>86</v>
      </c>
      <c r="C134" s="145" t="e">
        <f>VLOOKUP($B134,#REF!,2,FALSE)</f>
        <v>#REF!</v>
      </c>
      <c r="D134" s="162" t="e">
        <f>VLOOKUP($B134,#REF!,3,FALSE)</f>
        <v>#REF!</v>
      </c>
      <c r="E134" s="145" t="e">
        <f>VLOOKUP($B134,#REF!,4,FALSE)</f>
        <v>#REF!</v>
      </c>
      <c r="F134" s="148">
        <v>1</v>
      </c>
      <c r="G134" s="163" t="e">
        <f>VLOOKUP($B134,#REF!,13,FALSE)</f>
        <v>#REF!</v>
      </c>
      <c r="H134" s="164" t="e">
        <f>VLOOKUP($B134,#REF!,14,FALSE)</f>
        <v>#REF!</v>
      </c>
      <c r="I134" s="21" t="e">
        <f>G134*H134</f>
        <v>#REF!</v>
      </c>
      <c r="J134" s="22" t="e">
        <f>ROUND(F134*(G134+I134),2)</f>
        <v>#REF!</v>
      </c>
      <c r="K134" s="202" t="s">
        <v>159</v>
      </c>
      <c r="L134" s="183">
        <v>350459.79</v>
      </c>
      <c r="M134" s="17" t="e">
        <f t="shared" ref="M134:M197" si="2">IF(L134=J134," ", "ERRO")</f>
        <v>#REF!</v>
      </c>
      <c r="N134" s="183"/>
      <c r="O134" s="183"/>
      <c r="P134" s="183"/>
      <c r="Q134" s="183"/>
    </row>
    <row r="135" spans="1:50" s="184" customFormat="1">
      <c r="A135" s="182" t="s">
        <v>924</v>
      </c>
      <c r="B135" s="158"/>
      <c r="C135" s="158"/>
      <c r="D135" s="159" t="s">
        <v>115</v>
      </c>
      <c r="E135" s="168"/>
      <c r="F135" s="159"/>
      <c r="G135" s="163"/>
      <c r="H135" s="164"/>
      <c r="I135" s="169"/>
      <c r="J135" s="185" t="e">
        <f>SUM(J136)</f>
        <v>#REF!</v>
      </c>
      <c r="K135" s="201"/>
      <c r="L135" s="183">
        <v>438074.73</v>
      </c>
      <c r="M135" s="17" t="e">
        <f t="shared" si="2"/>
        <v>#REF!</v>
      </c>
      <c r="N135" s="183"/>
      <c r="O135" s="183"/>
      <c r="P135" s="183"/>
      <c r="Q135" s="183"/>
    </row>
    <row r="136" spans="1:50" s="184" customFormat="1">
      <c r="A136" s="186" t="s">
        <v>925</v>
      </c>
      <c r="B136" s="145" t="s">
        <v>120</v>
      </c>
      <c r="C136" s="145" t="e">
        <f>VLOOKUP($B136,#REF!,2,FALSE)</f>
        <v>#REF!</v>
      </c>
      <c r="D136" s="162" t="e">
        <f>VLOOKUP($B136,#REF!,3,FALSE)</f>
        <v>#REF!</v>
      </c>
      <c r="E136" s="145" t="e">
        <f>VLOOKUP($B136,#REF!,4,FALSE)</f>
        <v>#REF!</v>
      </c>
      <c r="F136" s="148">
        <v>1</v>
      </c>
      <c r="G136" s="163" t="e">
        <f>VLOOKUP($B136,#REF!,13,FALSE)</f>
        <v>#REF!</v>
      </c>
      <c r="H136" s="164" t="e">
        <f>VLOOKUP($B136,#REF!,14,FALSE)</f>
        <v>#REF!</v>
      </c>
      <c r="I136" s="21" t="e">
        <f>G136*H136</f>
        <v>#REF!</v>
      </c>
      <c r="J136" s="22" t="e">
        <f>ROUND(F136*(G136+I136),2)</f>
        <v>#REF!</v>
      </c>
      <c r="K136" s="202" t="s">
        <v>159</v>
      </c>
      <c r="L136" s="183">
        <v>438074.73</v>
      </c>
      <c r="M136" s="17" t="e">
        <f t="shared" si="2"/>
        <v>#REF!</v>
      </c>
      <c r="N136" s="183"/>
      <c r="O136" s="183"/>
      <c r="P136" s="183"/>
      <c r="Q136" s="183"/>
    </row>
    <row r="137" spans="1:50" s="17" customFormat="1">
      <c r="A137" s="123" t="s">
        <v>812</v>
      </c>
      <c r="B137" s="124"/>
      <c r="C137" s="124"/>
      <c r="D137" s="124" t="s">
        <v>805</v>
      </c>
      <c r="E137" s="124"/>
      <c r="F137" s="124"/>
      <c r="G137" s="125"/>
      <c r="H137" s="126"/>
      <c r="I137" s="124"/>
      <c r="J137" s="127" t="e">
        <f>SUM(J138,J160,J169)</f>
        <v>#REF!</v>
      </c>
      <c r="K137" s="193"/>
      <c r="L137" s="193">
        <v>7176169.9900000002</v>
      </c>
      <c r="M137" s="17" t="e">
        <f t="shared" si="2"/>
        <v>#REF!</v>
      </c>
    </row>
    <row r="138" spans="1:50" s="51" customFormat="1">
      <c r="A138" s="138" t="s">
        <v>813</v>
      </c>
      <c r="B138" s="139"/>
      <c r="C138" s="139"/>
      <c r="D138" s="139" t="s">
        <v>800</v>
      </c>
      <c r="E138" s="139"/>
      <c r="F138" s="139"/>
      <c r="G138" s="141"/>
      <c r="H138" s="142"/>
      <c r="I138" s="139"/>
      <c r="J138" s="143" t="e">
        <f>SUM(J139,J142,J148,J154,J156,J158)</f>
        <v>#REF!</v>
      </c>
      <c r="K138" s="200"/>
      <c r="L138" s="51">
        <v>1484753.8000000003</v>
      </c>
      <c r="M138" s="17" t="e">
        <f t="shared" si="2"/>
        <v>#REF!</v>
      </c>
    </row>
    <row r="139" spans="1:50" s="151" customFormat="1" ht="17.25" customHeight="1">
      <c r="A139" s="157" t="s">
        <v>926</v>
      </c>
      <c r="B139" s="158"/>
      <c r="C139" s="158"/>
      <c r="D139" s="159" t="s">
        <v>14</v>
      </c>
      <c r="E139" s="159"/>
      <c r="F139" s="159"/>
      <c r="G139" s="163"/>
      <c r="H139" s="164"/>
      <c r="I139" s="159"/>
      <c r="J139" s="85" t="e">
        <f>SUM(J140:J141)</f>
        <v>#REF!</v>
      </c>
      <c r="K139" s="149"/>
      <c r="L139" s="150">
        <v>1040501.23</v>
      </c>
      <c r="M139" s="17" t="e">
        <f t="shared" si="2"/>
        <v>#REF!</v>
      </c>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row>
    <row r="140" spans="1:50" s="151" customFormat="1" ht="48" customHeight="1">
      <c r="A140" s="146" t="s">
        <v>927</v>
      </c>
      <c r="B140" s="145" t="s">
        <v>124</v>
      </c>
      <c r="C140" s="145" t="e">
        <f>VLOOKUP($B140,#REF!,2,FALSE)</f>
        <v>#REF!</v>
      </c>
      <c r="D140" s="162" t="e">
        <f>VLOOKUP($B140,#REF!,3,FALSE)</f>
        <v>#REF!</v>
      </c>
      <c r="E140" s="145" t="e">
        <f>VLOOKUP($B140,#REF!,4,FALSE)</f>
        <v>#REF!</v>
      </c>
      <c r="F140" s="148">
        <v>1</v>
      </c>
      <c r="G140" s="163" t="e">
        <f>VLOOKUP($B140,#REF!,13,FALSE)</f>
        <v>#REF!</v>
      </c>
      <c r="H140" s="164" t="e">
        <f>VLOOKUP($B140,#REF!,14,FALSE)</f>
        <v>#REF!</v>
      </c>
      <c r="I140" s="21" t="e">
        <f>G140*H140</f>
        <v>#REF!</v>
      </c>
      <c r="J140" s="22" t="e">
        <f>ROUND(F140*(G140+I140),2)</f>
        <v>#REF!</v>
      </c>
      <c r="K140" s="149" t="s">
        <v>159</v>
      </c>
      <c r="L140" s="150">
        <v>542811.31000000006</v>
      </c>
      <c r="M140" s="17" t="e">
        <f t="shared" si="2"/>
        <v>#REF!</v>
      </c>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row>
    <row r="141" spans="1:50" s="151" customFormat="1" ht="48" customHeight="1">
      <c r="A141" s="146" t="s">
        <v>928</v>
      </c>
      <c r="B141" s="145" t="s">
        <v>125</v>
      </c>
      <c r="C141" s="145" t="e">
        <f>VLOOKUP($B141,#REF!,2,FALSE)</f>
        <v>#REF!</v>
      </c>
      <c r="D141" s="162" t="e">
        <f>VLOOKUP($B141,#REF!,3,FALSE)</f>
        <v>#REF!</v>
      </c>
      <c r="E141" s="145" t="e">
        <f>VLOOKUP($B141,#REF!,4,FALSE)</f>
        <v>#REF!</v>
      </c>
      <c r="F141" s="148">
        <v>1</v>
      </c>
      <c r="G141" s="163" t="e">
        <f>VLOOKUP($B141,#REF!,13,FALSE)</f>
        <v>#REF!</v>
      </c>
      <c r="H141" s="164" t="e">
        <f>VLOOKUP($B141,#REF!,14,FALSE)</f>
        <v>#REF!</v>
      </c>
      <c r="I141" s="21" t="e">
        <f>G141*H141</f>
        <v>#REF!</v>
      </c>
      <c r="J141" s="22" t="e">
        <f>ROUND(F141*(G141+I141),2)</f>
        <v>#REF!</v>
      </c>
      <c r="K141" s="149" t="s">
        <v>159</v>
      </c>
      <c r="L141" s="150">
        <v>497689.92</v>
      </c>
      <c r="M141" s="17" t="e">
        <f t="shared" si="2"/>
        <v>#REF!</v>
      </c>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row>
    <row r="142" spans="1:50" s="151" customFormat="1" ht="26.25" customHeight="1">
      <c r="A142" s="157" t="s">
        <v>929</v>
      </c>
      <c r="B142" s="158"/>
      <c r="C142" s="158"/>
      <c r="D142" s="159" t="s">
        <v>110</v>
      </c>
      <c r="E142" s="168"/>
      <c r="F142" s="159"/>
      <c r="G142" s="163"/>
      <c r="H142" s="164"/>
      <c r="I142" s="169"/>
      <c r="J142" s="85" t="e">
        <f>SUM(J143:J147)</f>
        <v>#REF!</v>
      </c>
      <c r="K142" s="149"/>
      <c r="L142" s="170">
        <v>140793.12</v>
      </c>
      <c r="M142" s="17" t="e">
        <f t="shared" si="2"/>
        <v>#REF!</v>
      </c>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row>
    <row r="143" spans="1:50" s="151" customFormat="1" ht="94.5" customHeight="1">
      <c r="A143" s="172" t="s">
        <v>930</v>
      </c>
      <c r="B143" s="145" t="s">
        <v>70</v>
      </c>
      <c r="C143" s="145" t="e">
        <f>VLOOKUP($B143,#REF!,2,FALSE)</f>
        <v>#REF!</v>
      </c>
      <c r="D143" s="162" t="e">
        <f>VLOOKUP($B143,#REF!,3,FALSE)</f>
        <v>#REF!</v>
      </c>
      <c r="E143" s="145" t="e">
        <f>VLOOKUP($B143,#REF!,4,FALSE)</f>
        <v>#REF!</v>
      </c>
      <c r="F143" s="148">
        <v>1</v>
      </c>
      <c r="G143" s="163" t="e">
        <f>VLOOKUP($B143,#REF!,13,FALSE)</f>
        <v>#REF!</v>
      </c>
      <c r="H143" s="164" t="e">
        <f>VLOOKUP($B143,#REF!,14,FALSE)</f>
        <v>#REF!</v>
      </c>
      <c r="I143" s="21" t="e">
        <f>G143*H143</f>
        <v>#REF!</v>
      </c>
      <c r="J143" s="22" t="e">
        <f>ROUND(F143*(G143+I143),2)</f>
        <v>#REF!</v>
      </c>
      <c r="K143" s="149" t="s">
        <v>159</v>
      </c>
      <c r="L143" s="170">
        <v>11889.72</v>
      </c>
      <c r="M143" s="17" t="e">
        <f t="shared" si="2"/>
        <v>#REF!</v>
      </c>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row>
    <row r="144" spans="1:50" s="151" customFormat="1" ht="87" customHeight="1">
      <c r="A144" s="172" t="s">
        <v>931</v>
      </c>
      <c r="B144" s="145" t="s">
        <v>71</v>
      </c>
      <c r="C144" s="145" t="e">
        <f>VLOOKUP($B144,#REF!,2,FALSE)</f>
        <v>#REF!</v>
      </c>
      <c r="D144" s="162" t="e">
        <f>VLOOKUP($B144,#REF!,3,FALSE)</f>
        <v>#REF!</v>
      </c>
      <c r="E144" s="145" t="e">
        <f>VLOOKUP($B144,#REF!,4,FALSE)</f>
        <v>#REF!</v>
      </c>
      <c r="F144" s="148">
        <v>2</v>
      </c>
      <c r="G144" s="163" t="e">
        <f>VLOOKUP($B144,#REF!,13,FALSE)</f>
        <v>#REF!</v>
      </c>
      <c r="H144" s="164" t="e">
        <f>VLOOKUP($B144,#REF!,14,FALSE)</f>
        <v>#REF!</v>
      </c>
      <c r="I144" s="21" t="e">
        <f>G144*H144</f>
        <v>#REF!</v>
      </c>
      <c r="J144" s="22" t="e">
        <f>ROUND(F144*(G144+I144),2)</f>
        <v>#REF!</v>
      </c>
      <c r="K144" s="149" t="s">
        <v>159</v>
      </c>
      <c r="L144" s="170">
        <v>12007.44</v>
      </c>
      <c r="M144" s="17" t="e">
        <f t="shared" si="2"/>
        <v>#REF!</v>
      </c>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row>
    <row r="145" spans="1:50" s="151" customFormat="1" ht="90.75" customHeight="1">
      <c r="A145" s="172" t="s">
        <v>932</v>
      </c>
      <c r="B145" s="145" t="s">
        <v>72</v>
      </c>
      <c r="C145" s="145" t="e">
        <f>VLOOKUP($B145,#REF!,2,FALSE)</f>
        <v>#REF!</v>
      </c>
      <c r="D145" s="162" t="e">
        <f>VLOOKUP($B145,#REF!,3,FALSE)</f>
        <v>#REF!</v>
      </c>
      <c r="E145" s="145" t="e">
        <f>VLOOKUP($B145,#REF!,4,FALSE)</f>
        <v>#REF!</v>
      </c>
      <c r="F145" s="148">
        <v>2</v>
      </c>
      <c r="G145" s="163" t="e">
        <f>VLOOKUP($B145,#REF!,13,FALSE)</f>
        <v>#REF!</v>
      </c>
      <c r="H145" s="164" t="e">
        <f>VLOOKUP($B145,#REF!,14,FALSE)</f>
        <v>#REF!</v>
      </c>
      <c r="I145" s="21" t="e">
        <f>G145*H145</f>
        <v>#REF!</v>
      </c>
      <c r="J145" s="22" t="e">
        <f>ROUND(F145*(G145+I145),2)</f>
        <v>#REF!</v>
      </c>
      <c r="K145" s="149" t="s">
        <v>159</v>
      </c>
      <c r="L145" s="170">
        <v>23779.439999999999</v>
      </c>
      <c r="M145" s="17" t="e">
        <f t="shared" si="2"/>
        <v>#REF!</v>
      </c>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row>
    <row r="146" spans="1:50" s="151" customFormat="1" ht="92.25" customHeight="1">
      <c r="A146" s="172" t="s">
        <v>933</v>
      </c>
      <c r="B146" s="145" t="s">
        <v>73</v>
      </c>
      <c r="C146" s="145" t="e">
        <f>VLOOKUP($B146,#REF!,2,FALSE)</f>
        <v>#REF!</v>
      </c>
      <c r="D146" s="162" t="e">
        <f>VLOOKUP($B146,#REF!,3,FALSE)</f>
        <v>#REF!</v>
      </c>
      <c r="E146" s="145" t="e">
        <f>VLOOKUP($B146,#REF!,4,FALSE)</f>
        <v>#REF!</v>
      </c>
      <c r="F146" s="148">
        <v>5</v>
      </c>
      <c r="G146" s="163" t="e">
        <f>VLOOKUP($B146,#REF!,13,FALSE)</f>
        <v>#REF!</v>
      </c>
      <c r="H146" s="164" t="e">
        <f>VLOOKUP($B146,#REF!,14,FALSE)</f>
        <v>#REF!</v>
      </c>
      <c r="I146" s="21" t="e">
        <f>G146*H146</f>
        <v>#REF!</v>
      </c>
      <c r="J146" s="22" t="e">
        <f>ROUND(F146*(G146+I146),2)</f>
        <v>#REF!</v>
      </c>
      <c r="K146" s="149" t="s">
        <v>159</v>
      </c>
      <c r="L146" s="170">
        <v>30018.6</v>
      </c>
      <c r="M146" s="17" t="e">
        <f t="shared" si="2"/>
        <v>#REF!</v>
      </c>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row>
    <row r="147" spans="1:50" s="151" customFormat="1" ht="91.5" customHeight="1">
      <c r="A147" s="172" t="s">
        <v>934</v>
      </c>
      <c r="B147" s="145" t="s">
        <v>74</v>
      </c>
      <c r="C147" s="145" t="e">
        <f>VLOOKUP($B147,#REF!,2,FALSE)</f>
        <v>#REF!</v>
      </c>
      <c r="D147" s="162" t="e">
        <f>VLOOKUP($B147,#REF!,3,FALSE)</f>
        <v>#REF!</v>
      </c>
      <c r="E147" s="145" t="e">
        <f>VLOOKUP($B147,#REF!,4,FALSE)</f>
        <v>#REF!</v>
      </c>
      <c r="F147" s="148">
        <v>4</v>
      </c>
      <c r="G147" s="163" t="e">
        <f>VLOOKUP($B147,#REF!,13,FALSE)</f>
        <v>#REF!</v>
      </c>
      <c r="H147" s="164" t="e">
        <f>VLOOKUP($B147,#REF!,14,FALSE)</f>
        <v>#REF!</v>
      </c>
      <c r="I147" s="21" t="e">
        <f>G147*H147</f>
        <v>#REF!</v>
      </c>
      <c r="J147" s="22" t="e">
        <f>ROUND(F147*(G147+I147),2)</f>
        <v>#REF!</v>
      </c>
      <c r="K147" s="149" t="s">
        <v>159</v>
      </c>
      <c r="L147" s="170">
        <v>63097.919999999998</v>
      </c>
      <c r="M147" s="17" t="e">
        <f t="shared" si="2"/>
        <v>#REF!</v>
      </c>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row>
    <row r="148" spans="1:50" s="151" customFormat="1" ht="36" customHeight="1">
      <c r="A148" s="157" t="s">
        <v>935</v>
      </c>
      <c r="B148" s="145"/>
      <c r="C148" s="145"/>
      <c r="D148" s="178" t="s">
        <v>113</v>
      </c>
      <c r="E148" s="179"/>
      <c r="F148" s="179"/>
      <c r="G148" s="163"/>
      <c r="H148" s="164"/>
      <c r="I148" s="21"/>
      <c r="J148" s="185" t="e">
        <f>SUM(J149:J153)</f>
        <v>#REF!</v>
      </c>
      <c r="K148" s="149"/>
      <c r="L148" s="150">
        <v>200308.57</v>
      </c>
      <c r="M148" s="17" t="e">
        <f t="shared" si="2"/>
        <v>#REF!</v>
      </c>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row>
    <row r="149" spans="1:50" s="151" customFormat="1" ht="43.5" customHeight="1">
      <c r="A149" s="172" t="s">
        <v>936</v>
      </c>
      <c r="B149" s="145" t="s">
        <v>81</v>
      </c>
      <c r="C149" s="145" t="e">
        <f>VLOOKUP($B149,#REF!,2,FALSE)</f>
        <v>#REF!</v>
      </c>
      <c r="D149" s="162" t="e">
        <f>VLOOKUP($B149,#REF!,3,FALSE)</f>
        <v>#REF!</v>
      </c>
      <c r="E149" s="145" t="e">
        <f>VLOOKUP($B149,#REF!,4,FALSE)</f>
        <v>#REF!</v>
      </c>
      <c r="F149" s="148">
        <v>1</v>
      </c>
      <c r="G149" s="163" t="e">
        <f>VLOOKUP($B149,#REF!,13,FALSE)</f>
        <v>#REF!</v>
      </c>
      <c r="H149" s="164" t="e">
        <f>VLOOKUP($B149,#REF!,14,FALSE)</f>
        <v>#REF!</v>
      </c>
      <c r="I149" s="21" t="e">
        <f>G149*H149</f>
        <v>#REF!</v>
      </c>
      <c r="J149" s="22" t="e">
        <f>ROUND(F149*(G149+I149),2)</f>
        <v>#REF!</v>
      </c>
      <c r="K149" s="149" t="s">
        <v>159</v>
      </c>
      <c r="L149" s="150">
        <v>14404.23</v>
      </c>
      <c r="M149" s="17" t="e">
        <f t="shared" si="2"/>
        <v>#REF!</v>
      </c>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row>
    <row r="150" spans="1:50" s="151" customFormat="1" ht="43.5" customHeight="1">
      <c r="A150" s="172" t="s">
        <v>937</v>
      </c>
      <c r="B150" s="145" t="s">
        <v>82</v>
      </c>
      <c r="C150" s="145" t="e">
        <f>VLOOKUP($B150,#REF!,2,FALSE)</f>
        <v>#REF!</v>
      </c>
      <c r="D150" s="162" t="e">
        <f>VLOOKUP($B150,#REF!,3,FALSE)</f>
        <v>#REF!</v>
      </c>
      <c r="E150" s="145" t="e">
        <f>VLOOKUP($B150,#REF!,4,FALSE)</f>
        <v>#REF!</v>
      </c>
      <c r="F150" s="148">
        <v>2</v>
      </c>
      <c r="G150" s="163" t="e">
        <f>VLOOKUP($B150,#REF!,13,FALSE)</f>
        <v>#REF!</v>
      </c>
      <c r="H150" s="164" t="e">
        <f>VLOOKUP($B150,#REF!,14,FALSE)</f>
        <v>#REF!</v>
      </c>
      <c r="I150" s="21" t="e">
        <f>G150*H150</f>
        <v>#REF!</v>
      </c>
      <c r="J150" s="22" t="e">
        <f>ROUND(F150*(G150+I150),2)</f>
        <v>#REF!</v>
      </c>
      <c r="K150" s="149" t="s">
        <v>159</v>
      </c>
      <c r="L150" s="150">
        <v>14404.21</v>
      </c>
      <c r="M150" s="17" t="e">
        <f t="shared" si="2"/>
        <v>#REF!</v>
      </c>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row>
    <row r="151" spans="1:50" s="151" customFormat="1" ht="43.5" customHeight="1">
      <c r="A151" s="172" t="s">
        <v>938</v>
      </c>
      <c r="B151" s="145" t="s">
        <v>83</v>
      </c>
      <c r="C151" s="145" t="e">
        <f>VLOOKUP($B151,#REF!,2,FALSE)</f>
        <v>#REF!</v>
      </c>
      <c r="D151" s="162" t="e">
        <f>VLOOKUP($B151,#REF!,3,FALSE)</f>
        <v>#REF!</v>
      </c>
      <c r="E151" s="145" t="e">
        <f>VLOOKUP($B151,#REF!,4,FALSE)</f>
        <v>#REF!</v>
      </c>
      <c r="F151" s="148">
        <v>2</v>
      </c>
      <c r="G151" s="163" t="e">
        <f>VLOOKUP($B151,#REF!,13,FALSE)</f>
        <v>#REF!</v>
      </c>
      <c r="H151" s="164" t="e">
        <f>VLOOKUP($B151,#REF!,14,FALSE)</f>
        <v>#REF!</v>
      </c>
      <c r="I151" s="21" t="e">
        <f>G151*H151</f>
        <v>#REF!</v>
      </c>
      <c r="J151" s="22" t="e">
        <f>ROUND(F151*(G151+I151),2)</f>
        <v>#REF!</v>
      </c>
      <c r="K151" s="149" t="s">
        <v>159</v>
      </c>
      <c r="L151" s="150">
        <v>37811.07</v>
      </c>
      <c r="M151" s="17" t="e">
        <f t="shared" si="2"/>
        <v>#REF!</v>
      </c>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row>
    <row r="152" spans="1:50" s="151" customFormat="1" ht="43.5" customHeight="1">
      <c r="A152" s="172" t="s">
        <v>939</v>
      </c>
      <c r="B152" s="145" t="s">
        <v>84</v>
      </c>
      <c r="C152" s="145" t="e">
        <f>VLOOKUP($B152,#REF!,2,FALSE)</f>
        <v>#REF!</v>
      </c>
      <c r="D152" s="162" t="e">
        <f>VLOOKUP($B152,#REF!,3,FALSE)</f>
        <v>#REF!</v>
      </c>
      <c r="E152" s="145" t="e">
        <f>VLOOKUP($B152,#REF!,4,FALSE)</f>
        <v>#REF!</v>
      </c>
      <c r="F152" s="148">
        <v>5</v>
      </c>
      <c r="G152" s="163" t="e">
        <f>VLOOKUP($B152,#REF!,13,FALSE)</f>
        <v>#REF!</v>
      </c>
      <c r="H152" s="164" t="e">
        <f>VLOOKUP($B152,#REF!,14,FALSE)</f>
        <v>#REF!</v>
      </c>
      <c r="I152" s="21" t="e">
        <f>G152*H152</f>
        <v>#REF!</v>
      </c>
      <c r="J152" s="22" t="e">
        <f>ROUND(F152*(G152+I152),2)</f>
        <v>#REF!</v>
      </c>
      <c r="K152" s="149" t="s">
        <v>159</v>
      </c>
      <c r="L152" s="150">
        <v>47263.8</v>
      </c>
      <c r="M152" s="17" t="e">
        <f t="shared" si="2"/>
        <v>#REF!</v>
      </c>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row>
    <row r="153" spans="1:50" s="151" customFormat="1" ht="43.5" customHeight="1">
      <c r="A153" s="172" t="s">
        <v>940</v>
      </c>
      <c r="B153" s="145" t="s">
        <v>85</v>
      </c>
      <c r="C153" s="145" t="e">
        <f>VLOOKUP($B153,#REF!,2,FALSE)</f>
        <v>#REF!</v>
      </c>
      <c r="D153" s="162" t="e">
        <f>VLOOKUP($B153,#REF!,3,FALSE)</f>
        <v>#REF!</v>
      </c>
      <c r="E153" s="145" t="e">
        <f>VLOOKUP($B153,#REF!,4,FALSE)</f>
        <v>#REF!</v>
      </c>
      <c r="F153" s="148">
        <v>4</v>
      </c>
      <c r="G153" s="163" t="e">
        <f>VLOOKUP($B153,#REF!,13,FALSE)</f>
        <v>#REF!</v>
      </c>
      <c r="H153" s="164" t="e">
        <f>VLOOKUP($B153,#REF!,14,FALSE)</f>
        <v>#REF!</v>
      </c>
      <c r="I153" s="21" t="e">
        <f>G153*H153</f>
        <v>#REF!</v>
      </c>
      <c r="J153" s="22" t="e">
        <f>ROUND(F153*(G153+I153),2)</f>
        <v>#REF!</v>
      </c>
      <c r="K153" s="149" t="s">
        <v>159</v>
      </c>
      <c r="L153" s="150">
        <v>86425.26</v>
      </c>
      <c r="M153" s="17" t="e">
        <f t="shared" si="2"/>
        <v>#REF!</v>
      </c>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row>
    <row r="154" spans="1:50" s="184" customFormat="1">
      <c r="A154" s="157" t="s">
        <v>941</v>
      </c>
      <c r="B154" s="158"/>
      <c r="C154" s="158"/>
      <c r="D154" s="159" t="s">
        <v>106</v>
      </c>
      <c r="E154" s="168"/>
      <c r="F154" s="159"/>
      <c r="G154" s="163"/>
      <c r="H154" s="164"/>
      <c r="I154" s="169"/>
      <c r="J154" s="185" t="e">
        <f>SUM(J155)</f>
        <v>#REF!</v>
      </c>
      <c r="K154" s="201"/>
      <c r="L154" s="183">
        <v>10315.09</v>
      </c>
      <c r="M154" s="17" t="e">
        <f t="shared" si="2"/>
        <v>#REF!</v>
      </c>
      <c r="N154" s="183"/>
      <c r="O154" s="183"/>
      <c r="P154" s="183"/>
      <c r="Q154" s="183"/>
    </row>
    <row r="155" spans="1:50" s="151" customFormat="1" ht="60.75" customHeight="1">
      <c r="A155" s="172" t="s">
        <v>942</v>
      </c>
      <c r="B155" s="145" t="s">
        <v>119</v>
      </c>
      <c r="C155" s="145" t="e">
        <f>VLOOKUP($B155,#REF!,2,FALSE)</f>
        <v>#REF!</v>
      </c>
      <c r="D155" s="162" t="e">
        <f>VLOOKUP($B155,#REF!,3,FALSE)</f>
        <v>#REF!</v>
      </c>
      <c r="E155" s="145" t="e">
        <f>VLOOKUP($B155,#REF!,4,FALSE)</f>
        <v>#REF!</v>
      </c>
      <c r="F155" s="148">
        <v>1</v>
      </c>
      <c r="G155" s="163" t="e">
        <f>VLOOKUP($B155,#REF!,13,FALSE)</f>
        <v>#REF!</v>
      </c>
      <c r="H155" s="164" t="e">
        <f>VLOOKUP($B155,#REF!,14,FALSE)</f>
        <v>#REF!</v>
      </c>
      <c r="I155" s="21" t="e">
        <f>G155*H155</f>
        <v>#REF!</v>
      </c>
      <c r="J155" s="22" t="e">
        <f>ROUND(F155*(G155+I155),2)</f>
        <v>#REF!</v>
      </c>
      <c r="K155" s="149" t="s">
        <v>159</v>
      </c>
      <c r="L155" s="150">
        <v>10315.09</v>
      </c>
      <c r="M155" s="17" t="e">
        <f t="shared" si="2"/>
        <v>#REF!</v>
      </c>
      <c r="N155" s="150"/>
      <c r="O155" s="150"/>
      <c r="P155" s="150"/>
      <c r="Q155" s="150"/>
      <c r="R155" s="150"/>
      <c r="S155" s="150"/>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row>
    <row r="156" spans="1:50" s="151" customFormat="1" ht="26.25" customHeight="1">
      <c r="A156" s="157" t="s">
        <v>943</v>
      </c>
      <c r="B156" s="158"/>
      <c r="C156" s="158"/>
      <c r="D156" s="159" t="s">
        <v>107</v>
      </c>
      <c r="E156" s="168"/>
      <c r="F156" s="159"/>
      <c r="G156" s="163"/>
      <c r="H156" s="164"/>
      <c r="I156" s="169"/>
      <c r="J156" s="85" t="e">
        <f>SUM(J157)</f>
        <v>#REF!</v>
      </c>
      <c r="K156" s="149"/>
      <c r="L156" s="150">
        <v>41260.35</v>
      </c>
      <c r="M156" s="17" t="e">
        <f t="shared" si="2"/>
        <v>#REF!</v>
      </c>
      <c r="N156" s="150"/>
      <c r="O156" s="150"/>
      <c r="P156" s="150"/>
      <c r="Q156" s="150"/>
      <c r="R156" s="150"/>
      <c r="S156" s="150"/>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row>
    <row r="157" spans="1:50" s="151" customFormat="1" ht="45.75" customHeight="1">
      <c r="A157" s="172" t="s">
        <v>944</v>
      </c>
      <c r="B157" s="145" t="s">
        <v>87</v>
      </c>
      <c r="C157" s="145" t="e">
        <f>VLOOKUP($B157,#REF!,2,FALSE)</f>
        <v>#REF!</v>
      </c>
      <c r="D157" s="162" t="e">
        <f>VLOOKUP($B157,#REF!,3,FALSE)</f>
        <v>#REF!</v>
      </c>
      <c r="E157" s="145" t="e">
        <f>VLOOKUP($B157,#REF!,4,FALSE)</f>
        <v>#REF!</v>
      </c>
      <c r="F157" s="148">
        <v>1</v>
      </c>
      <c r="G157" s="163" t="e">
        <f>VLOOKUP($B157,#REF!,13,FALSE)</f>
        <v>#REF!</v>
      </c>
      <c r="H157" s="164" t="e">
        <f>VLOOKUP($B157,#REF!,14,FALSE)</f>
        <v>#REF!</v>
      </c>
      <c r="I157" s="21" t="e">
        <f>G157*H157</f>
        <v>#REF!</v>
      </c>
      <c r="J157" s="22" t="e">
        <f>ROUND(F157*(G157+I157),2)</f>
        <v>#REF!</v>
      </c>
      <c r="K157" s="149" t="s">
        <v>159</v>
      </c>
      <c r="L157" s="150">
        <v>41260.35</v>
      </c>
      <c r="M157" s="17" t="e">
        <f t="shared" si="2"/>
        <v>#REF!</v>
      </c>
      <c r="N157" s="150"/>
      <c r="O157" s="150"/>
      <c r="P157" s="150"/>
      <c r="Q157" s="150"/>
      <c r="R157" s="150"/>
      <c r="S157" s="150"/>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row>
    <row r="158" spans="1:50" s="151" customFormat="1" ht="26.25" customHeight="1">
      <c r="A158" s="157" t="s">
        <v>945</v>
      </c>
      <c r="B158" s="158"/>
      <c r="C158" s="158"/>
      <c r="D158" s="159" t="s">
        <v>115</v>
      </c>
      <c r="E158" s="168"/>
      <c r="F158" s="159"/>
      <c r="G158" s="163"/>
      <c r="H158" s="164"/>
      <c r="I158" s="169"/>
      <c r="J158" s="85" t="e">
        <f>SUM(J159)</f>
        <v>#REF!</v>
      </c>
      <c r="K158" s="149"/>
      <c r="L158" s="150">
        <v>51575.44</v>
      </c>
      <c r="M158" s="17" t="e">
        <f t="shared" si="2"/>
        <v>#REF!</v>
      </c>
      <c r="N158" s="150"/>
      <c r="O158" s="150"/>
      <c r="P158" s="150"/>
      <c r="Q158" s="150"/>
      <c r="R158" s="150"/>
      <c r="S158" s="150"/>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row>
    <row r="159" spans="1:50" s="151" customFormat="1" ht="45.75" customHeight="1">
      <c r="A159" s="172" t="s">
        <v>946</v>
      </c>
      <c r="B159" s="145" t="s">
        <v>121</v>
      </c>
      <c r="C159" s="145" t="e">
        <f>VLOOKUP($B159,#REF!,2,FALSE)</f>
        <v>#REF!</v>
      </c>
      <c r="D159" s="162" t="e">
        <f>VLOOKUP($B159,#REF!,3,FALSE)</f>
        <v>#REF!</v>
      </c>
      <c r="E159" s="145" t="e">
        <f>VLOOKUP($B159,#REF!,4,FALSE)</f>
        <v>#REF!</v>
      </c>
      <c r="F159" s="148">
        <v>1</v>
      </c>
      <c r="G159" s="163" t="e">
        <f>VLOOKUP($B159,#REF!,13,FALSE)</f>
        <v>#REF!</v>
      </c>
      <c r="H159" s="164" t="e">
        <f>VLOOKUP($B159,#REF!,14,FALSE)</f>
        <v>#REF!</v>
      </c>
      <c r="I159" s="21" t="e">
        <f>G159*H159</f>
        <v>#REF!</v>
      </c>
      <c r="J159" s="22" t="e">
        <f>ROUND(F159*(G159+I159),2)</f>
        <v>#REF!</v>
      </c>
      <c r="K159" s="149" t="s">
        <v>159</v>
      </c>
      <c r="L159" s="150">
        <v>51575.44</v>
      </c>
      <c r="M159" s="17" t="e">
        <f t="shared" si="2"/>
        <v>#REF!</v>
      </c>
      <c r="N159" s="150"/>
      <c r="O159" s="150"/>
      <c r="P159" s="150"/>
      <c r="Q159" s="150"/>
      <c r="R159" s="150"/>
      <c r="S159" s="150"/>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row>
    <row r="160" spans="1:50" s="51" customFormat="1">
      <c r="A160" s="138" t="s">
        <v>814</v>
      </c>
      <c r="B160" s="139"/>
      <c r="C160" s="139"/>
      <c r="D160" s="139" t="s">
        <v>803</v>
      </c>
      <c r="E160" s="139"/>
      <c r="F160" s="139"/>
      <c r="G160" s="141"/>
      <c r="H160" s="142"/>
      <c r="I160" s="139"/>
      <c r="J160" s="143" t="e">
        <f>SUM(J161,J163,J165,J167)</f>
        <v>#REF!</v>
      </c>
      <c r="K160" s="200"/>
      <c r="L160" s="51">
        <v>81797.440000000002</v>
      </c>
      <c r="M160" s="17" t="e">
        <f t="shared" si="2"/>
        <v>#REF!</v>
      </c>
    </row>
    <row r="161" spans="1:16383" s="151" customFormat="1" ht="17.25" customHeight="1">
      <c r="A161" s="157" t="s">
        <v>947</v>
      </c>
      <c r="B161" s="158"/>
      <c r="C161" s="158"/>
      <c r="D161" s="159" t="s">
        <v>14</v>
      </c>
      <c r="E161" s="159"/>
      <c r="F161" s="159"/>
      <c r="G161" s="163"/>
      <c r="H161" s="164"/>
      <c r="I161" s="159"/>
      <c r="J161" s="85" t="e">
        <f>SUM(J162)</f>
        <v>#REF!</v>
      </c>
      <c r="K161" s="149"/>
      <c r="L161" s="150">
        <v>8841.2800000000007</v>
      </c>
      <c r="M161" s="17" t="e">
        <f t="shared" si="2"/>
        <v>#REF!</v>
      </c>
      <c r="N161" s="150"/>
      <c r="O161" s="150"/>
      <c r="P161" s="150"/>
      <c r="Q161" s="150"/>
      <c r="R161" s="150"/>
      <c r="S161" s="150"/>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row>
    <row r="162" spans="1:16383" s="151" customFormat="1" ht="145.5" customHeight="1">
      <c r="A162" s="146" t="s">
        <v>948</v>
      </c>
      <c r="B162" s="145" t="s">
        <v>223</v>
      </c>
      <c r="C162" s="145" t="e">
        <f>VLOOKUP($B162,#REF!,2,FALSE)</f>
        <v>#REF!</v>
      </c>
      <c r="D162" s="162" t="e">
        <f>VLOOKUP($B162,#REF!,3,FALSE)</f>
        <v>#REF!</v>
      </c>
      <c r="E162" s="145" t="e">
        <f>VLOOKUP($B162,#REF!,4,FALSE)</f>
        <v>#REF!</v>
      </c>
      <c r="F162" s="148">
        <v>1</v>
      </c>
      <c r="G162" s="163" t="e">
        <f>VLOOKUP($B162,#REF!,13,FALSE)</f>
        <v>#REF!</v>
      </c>
      <c r="H162" s="164" t="e">
        <f>VLOOKUP($B162,#REF!,14,FALSE)</f>
        <v>#REF!</v>
      </c>
      <c r="I162" s="21" t="e">
        <f>G162*H162</f>
        <v>#REF!</v>
      </c>
      <c r="J162" s="22" t="e">
        <f>ROUND(F162*(G162+I162),2)</f>
        <v>#REF!</v>
      </c>
      <c r="K162" s="149" t="s">
        <v>159</v>
      </c>
      <c r="L162" s="150">
        <v>8841.2800000000007</v>
      </c>
      <c r="M162" s="17" t="e">
        <f t="shared" si="2"/>
        <v>#REF!</v>
      </c>
      <c r="N162" s="150"/>
      <c r="O162" s="150"/>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row>
    <row r="163" spans="1:16383" s="151" customFormat="1" ht="51" customHeight="1">
      <c r="A163" s="157" t="s">
        <v>949</v>
      </c>
      <c r="B163" s="158"/>
      <c r="C163" s="158"/>
      <c r="D163" s="159" t="s">
        <v>111</v>
      </c>
      <c r="E163" s="168"/>
      <c r="F163" s="159"/>
      <c r="G163" s="163"/>
      <c r="H163" s="164"/>
      <c r="I163" s="169"/>
      <c r="J163" s="85" t="e">
        <f>SUM(J164)</f>
        <v>#REF!</v>
      </c>
      <c r="K163" s="149"/>
      <c r="L163" s="150">
        <v>57891.64</v>
      </c>
      <c r="M163" s="17" t="e">
        <f t="shared" si="2"/>
        <v>#REF!</v>
      </c>
      <c r="N163" s="150"/>
      <c r="O163" s="150"/>
      <c r="P163" s="150"/>
      <c r="Q163" s="150"/>
      <c r="R163" s="150"/>
      <c r="S163" s="150"/>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row>
    <row r="164" spans="1:16383" s="151" customFormat="1" ht="81" customHeight="1">
      <c r="A164" s="172" t="s">
        <v>950</v>
      </c>
      <c r="B164" s="145" t="s">
        <v>75</v>
      </c>
      <c r="C164" s="145" t="e">
        <f>VLOOKUP($B164,#REF!,2,FALSE)</f>
        <v>#REF!</v>
      </c>
      <c r="D164" s="162" t="e">
        <f>VLOOKUP($B164,#REF!,3,FALSE)</f>
        <v>#REF!</v>
      </c>
      <c r="E164" s="145" t="e">
        <f>VLOOKUP($B164,#REF!,4,FALSE)</f>
        <v>#REF!</v>
      </c>
      <c r="F164" s="148">
        <v>1</v>
      </c>
      <c r="G164" s="163" t="e">
        <f>VLOOKUP($B164,#REF!,13,FALSE)</f>
        <v>#REF!</v>
      </c>
      <c r="H164" s="164" t="e">
        <f>VLOOKUP($B164,#REF!,14,FALSE)</f>
        <v>#REF!</v>
      </c>
      <c r="I164" s="21" t="e">
        <f>G164*H164</f>
        <v>#REF!</v>
      </c>
      <c r="J164" s="22" t="e">
        <f>ROUND(F164*(G164+I164),2)</f>
        <v>#REF!</v>
      </c>
      <c r="K164" s="149" t="s">
        <v>159</v>
      </c>
      <c r="L164" s="170">
        <v>57891.64</v>
      </c>
      <c r="M164" s="17" t="e">
        <f t="shared" si="2"/>
        <v>#REF!</v>
      </c>
      <c r="N164" s="150"/>
      <c r="O164" s="150"/>
      <c r="P164" s="150"/>
      <c r="Q164" s="150"/>
      <c r="R164" s="150"/>
      <c r="S164" s="150"/>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row>
    <row r="165" spans="1:16383" s="151" customFormat="1" ht="33" customHeight="1">
      <c r="A165" s="173" t="s">
        <v>951</v>
      </c>
      <c r="B165" s="145"/>
      <c r="C165" s="145"/>
      <c r="D165" s="178" t="s">
        <v>114</v>
      </c>
      <c r="E165" s="179"/>
      <c r="F165" s="179"/>
      <c r="G165" s="163"/>
      <c r="H165" s="164"/>
      <c r="I165" s="21"/>
      <c r="J165" s="85" t="e">
        <f>SUM(J166)</f>
        <v>#REF!</v>
      </c>
      <c r="K165" s="149"/>
      <c r="L165" s="150">
        <v>10545.16</v>
      </c>
      <c r="M165" s="17" t="e">
        <f t="shared" si="2"/>
        <v>#REF!</v>
      </c>
      <c r="N165" s="150"/>
      <c r="O165" s="150"/>
      <c r="P165" s="150"/>
      <c r="Q165" s="150"/>
      <c r="R165" s="150"/>
      <c r="S165" s="150"/>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row>
    <row r="166" spans="1:16383" s="151" customFormat="1" ht="45.75" customHeight="1">
      <c r="A166" s="180" t="s">
        <v>952</v>
      </c>
      <c r="B166" s="145" t="s">
        <v>118</v>
      </c>
      <c r="C166" s="145" t="e">
        <f>VLOOKUP($B166,#REF!,2,FALSE)</f>
        <v>#REF!</v>
      </c>
      <c r="D166" s="162" t="e">
        <f>VLOOKUP($B166,#REF!,3,FALSE)</f>
        <v>#REF!</v>
      </c>
      <c r="E166" s="145" t="e">
        <f>VLOOKUP($B166,#REF!,4,FALSE)</f>
        <v>#REF!</v>
      </c>
      <c r="F166" s="148">
        <v>1</v>
      </c>
      <c r="G166" s="163" t="e">
        <f>VLOOKUP($B166,#REF!,13,FALSE)</f>
        <v>#REF!</v>
      </c>
      <c r="H166" s="164" t="e">
        <f>VLOOKUP($B166,#REF!,14,FALSE)</f>
        <v>#REF!</v>
      </c>
      <c r="I166" s="21" t="e">
        <f>G166*H166</f>
        <v>#REF!</v>
      </c>
      <c r="J166" s="22" t="e">
        <f>ROUND(F166*(G166+I166),2)</f>
        <v>#REF!</v>
      </c>
      <c r="K166" s="149" t="s">
        <v>159</v>
      </c>
      <c r="L166" s="150">
        <v>10545.16</v>
      </c>
      <c r="M166" s="17" t="e">
        <f t="shared" si="2"/>
        <v>#REF!</v>
      </c>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row>
    <row r="167" spans="1:16383" s="151" customFormat="1" ht="26.25" customHeight="1">
      <c r="A167" s="173" t="s">
        <v>953</v>
      </c>
      <c r="B167" s="158"/>
      <c r="C167" s="158"/>
      <c r="D167" s="159" t="s">
        <v>115</v>
      </c>
      <c r="E167" s="168"/>
      <c r="F167" s="159"/>
      <c r="G167" s="163"/>
      <c r="H167" s="164"/>
      <c r="I167" s="169"/>
      <c r="J167" s="85" t="e">
        <f>SUM(J168)</f>
        <v>#REF!</v>
      </c>
      <c r="K167" s="149"/>
      <c r="L167" s="150">
        <v>4519.3599999999997</v>
      </c>
      <c r="M167" s="17" t="e">
        <f t="shared" si="2"/>
        <v>#REF!</v>
      </c>
      <c r="N167" s="150"/>
      <c r="O167" s="150"/>
      <c r="P167" s="150"/>
      <c r="Q167" s="150"/>
      <c r="R167" s="150"/>
      <c r="S167" s="150"/>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row>
    <row r="168" spans="1:16383" s="151" customFormat="1" ht="39" customHeight="1">
      <c r="A168" s="172" t="s">
        <v>954</v>
      </c>
      <c r="B168" s="145" t="s">
        <v>122</v>
      </c>
      <c r="C168" s="145" t="e">
        <f>VLOOKUP($B168,#REF!,2,FALSE)</f>
        <v>#REF!</v>
      </c>
      <c r="D168" s="162" t="e">
        <f>VLOOKUP($B168,#REF!,3,FALSE)</f>
        <v>#REF!</v>
      </c>
      <c r="E168" s="145" t="e">
        <f>VLOOKUP($B168,#REF!,4,FALSE)</f>
        <v>#REF!</v>
      </c>
      <c r="F168" s="148">
        <v>1</v>
      </c>
      <c r="G168" s="163" t="e">
        <f>VLOOKUP($B168,#REF!,13,FALSE)</f>
        <v>#REF!</v>
      </c>
      <c r="H168" s="164" t="e">
        <f>VLOOKUP($B168,#REF!,14,FALSE)</f>
        <v>#REF!</v>
      </c>
      <c r="I168" s="21" t="e">
        <f>G168*H168</f>
        <v>#REF!</v>
      </c>
      <c r="J168" s="22" t="e">
        <f>ROUND(F168*(G168+I168),2)</f>
        <v>#REF!</v>
      </c>
      <c r="K168" s="149" t="s">
        <v>159</v>
      </c>
      <c r="L168" s="150">
        <v>4519.3599999999997</v>
      </c>
      <c r="M168" s="17" t="e">
        <f t="shared" si="2"/>
        <v>#REF!</v>
      </c>
      <c r="N168" s="150"/>
      <c r="O168" s="150"/>
      <c r="P168" s="150"/>
      <c r="Q168" s="150"/>
      <c r="R168" s="150"/>
      <c r="S168" s="150"/>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row>
    <row r="169" spans="1:16383" s="51" customFormat="1">
      <c r="A169" s="138" t="s">
        <v>815</v>
      </c>
      <c r="B169" s="139"/>
      <c r="C169" s="139"/>
      <c r="D169" s="139" t="s">
        <v>804</v>
      </c>
      <c r="E169" s="139"/>
      <c r="F169" s="139"/>
      <c r="G169" s="141"/>
      <c r="H169" s="142"/>
      <c r="I169" s="139"/>
      <c r="J169" s="143" t="e">
        <f>SUM(J170,J177,J182,J185,J190,J194,J196,J198)</f>
        <v>#REF!</v>
      </c>
      <c r="K169" s="200"/>
      <c r="L169" s="51">
        <v>5609618.75</v>
      </c>
      <c r="M169" s="17" t="e">
        <f t="shared" si="2"/>
        <v>#REF!</v>
      </c>
    </row>
    <row r="170" spans="1:16383" s="151" customFormat="1" ht="17.25" customHeight="1">
      <c r="A170" s="157" t="s">
        <v>955</v>
      </c>
      <c r="B170" s="158"/>
      <c r="C170" s="158"/>
      <c r="D170" s="159" t="s">
        <v>14</v>
      </c>
      <c r="E170" s="159"/>
      <c r="F170" s="159"/>
      <c r="G170" s="163"/>
      <c r="H170" s="164"/>
      <c r="I170" s="159"/>
      <c r="J170" s="85" t="e">
        <f>SUM(J171:J176)</f>
        <v>#REF!</v>
      </c>
      <c r="K170" s="149"/>
      <c r="L170" s="150">
        <v>1700188.5400000003</v>
      </c>
      <c r="M170" s="17" t="e">
        <f t="shared" si="2"/>
        <v>#REF!</v>
      </c>
      <c r="N170" s="150"/>
      <c r="O170" s="150"/>
      <c r="P170" s="150"/>
      <c r="Q170" s="150"/>
      <c r="R170" s="150"/>
      <c r="S170" s="150"/>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row>
    <row r="171" spans="1:16383" s="151" customFormat="1" ht="113.25" customHeight="1">
      <c r="A171" s="146"/>
      <c r="C171" s="145"/>
      <c r="D171" s="162" t="s">
        <v>325</v>
      </c>
      <c r="E171" s="147"/>
      <c r="F171" s="148"/>
      <c r="G171" s="163"/>
      <c r="H171" s="164"/>
      <c r="I171" s="21"/>
      <c r="J171" s="22"/>
      <c r="K171" s="203"/>
      <c r="L171" s="145"/>
      <c r="M171" s="17" t="str">
        <f t="shared" si="2"/>
        <v xml:space="preserve"> </v>
      </c>
      <c r="N171" s="147"/>
      <c r="O171" s="148"/>
      <c r="P171" s="187"/>
      <c r="Q171" s="188"/>
      <c r="R171" s="165"/>
      <c r="S171" s="166"/>
      <c r="T171" s="146"/>
      <c r="U171" s="145"/>
      <c r="V171" s="145"/>
      <c r="W171" s="167"/>
      <c r="X171" s="147"/>
      <c r="Y171" s="148"/>
      <c r="Z171" s="187"/>
      <c r="AA171" s="188"/>
      <c r="AB171" s="165"/>
      <c r="AC171" s="166"/>
      <c r="AD171" s="146"/>
      <c r="AE171" s="145"/>
      <c r="AF171" s="145"/>
      <c r="AG171" s="167"/>
      <c r="AH171" s="147"/>
      <c r="AI171" s="148"/>
      <c r="AJ171" s="187"/>
      <c r="AK171" s="188"/>
      <c r="AL171" s="165"/>
      <c r="AM171" s="166"/>
      <c r="AN171" s="146"/>
      <c r="AO171" s="145"/>
      <c r="AP171" s="145"/>
      <c r="AQ171" s="167"/>
      <c r="AR171" s="147"/>
      <c r="AS171" s="148"/>
      <c r="AT171" s="187"/>
      <c r="AU171" s="188"/>
      <c r="AV171" s="165"/>
      <c r="AW171" s="166"/>
      <c r="AX171" s="146"/>
      <c r="AY171" s="145"/>
      <c r="AZ171" s="145"/>
      <c r="BA171" s="167"/>
      <c r="BB171" s="147"/>
      <c r="BC171" s="148"/>
      <c r="BD171" s="187"/>
      <c r="BE171" s="188"/>
      <c r="BF171" s="165"/>
      <c r="BG171" s="166"/>
      <c r="BH171" s="146"/>
      <c r="BI171" s="145"/>
      <c r="BJ171" s="145"/>
      <c r="BK171" s="167"/>
      <c r="BL171" s="147"/>
      <c r="BM171" s="148"/>
      <c r="BN171" s="187"/>
      <c r="BO171" s="188"/>
      <c r="BP171" s="165"/>
      <c r="BQ171" s="166"/>
      <c r="BR171" s="146"/>
      <c r="BS171" s="145"/>
      <c r="BT171" s="145"/>
      <c r="BU171" s="167"/>
      <c r="BV171" s="147"/>
      <c r="BW171" s="148"/>
      <c r="BX171" s="187"/>
      <c r="BY171" s="188"/>
      <c r="BZ171" s="165"/>
      <c r="CA171" s="166"/>
      <c r="CB171" s="146"/>
      <c r="CC171" s="145"/>
      <c r="CD171" s="145"/>
      <c r="CE171" s="167"/>
      <c r="CF171" s="147"/>
      <c r="CG171" s="148"/>
      <c r="CH171" s="187"/>
      <c r="CI171" s="188"/>
      <c r="CJ171" s="165"/>
      <c r="CK171" s="166"/>
      <c r="CL171" s="146"/>
      <c r="CM171" s="145"/>
      <c r="CN171" s="145"/>
      <c r="CO171" s="167"/>
      <c r="CP171" s="147"/>
      <c r="CQ171" s="148"/>
      <c r="CR171" s="187"/>
      <c r="CS171" s="188"/>
      <c r="CT171" s="165"/>
      <c r="CU171" s="166"/>
      <c r="CV171" s="146"/>
      <c r="CW171" s="145"/>
      <c r="CX171" s="145"/>
      <c r="CY171" s="167"/>
      <c r="CZ171" s="147"/>
      <c r="DA171" s="148"/>
      <c r="DB171" s="187"/>
      <c r="DC171" s="188"/>
      <c r="DD171" s="165"/>
      <c r="DE171" s="166"/>
      <c r="DF171" s="146"/>
      <c r="DG171" s="145"/>
      <c r="DH171" s="145"/>
      <c r="DI171" s="167"/>
      <c r="DJ171" s="147"/>
      <c r="DK171" s="148"/>
      <c r="DL171" s="187"/>
      <c r="DM171" s="188"/>
      <c r="DN171" s="165"/>
      <c r="DO171" s="166"/>
      <c r="DP171" s="146"/>
      <c r="DQ171" s="145"/>
      <c r="DR171" s="145"/>
      <c r="DS171" s="167"/>
      <c r="DT171" s="147"/>
      <c r="DU171" s="148"/>
      <c r="DV171" s="187"/>
      <c r="DW171" s="188"/>
      <c r="DX171" s="165"/>
      <c r="DY171" s="166"/>
      <c r="DZ171" s="146"/>
      <c r="EA171" s="145"/>
      <c r="EB171" s="145"/>
      <c r="EC171" s="167"/>
      <c r="ED171" s="147"/>
      <c r="EE171" s="148"/>
      <c r="EF171" s="187"/>
      <c r="EG171" s="188"/>
      <c r="EH171" s="165"/>
      <c r="EI171" s="166"/>
      <c r="EJ171" s="146"/>
      <c r="EK171" s="145"/>
      <c r="EL171" s="145"/>
      <c r="EM171" s="167"/>
      <c r="EN171" s="147"/>
      <c r="EO171" s="148"/>
      <c r="EP171" s="187"/>
      <c r="EQ171" s="188"/>
      <c r="ER171" s="165"/>
      <c r="ES171" s="166"/>
      <c r="ET171" s="146"/>
      <c r="EU171" s="145"/>
      <c r="EV171" s="145"/>
      <c r="EW171" s="167"/>
      <c r="EX171" s="147"/>
      <c r="EY171" s="148"/>
      <c r="EZ171" s="187"/>
      <c r="FA171" s="188"/>
      <c r="FB171" s="165"/>
      <c r="FC171" s="166"/>
      <c r="FD171" s="146"/>
      <c r="FE171" s="145"/>
      <c r="FF171" s="145"/>
      <c r="FG171" s="167"/>
      <c r="FH171" s="147"/>
      <c r="FI171" s="148"/>
      <c r="FJ171" s="187"/>
      <c r="FK171" s="188"/>
      <c r="FL171" s="165"/>
      <c r="FM171" s="166"/>
      <c r="FN171" s="146"/>
      <c r="FO171" s="145"/>
      <c r="FP171" s="145"/>
      <c r="FQ171" s="167"/>
      <c r="FR171" s="147"/>
      <c r="FS171" s="148"/>
      <c r="FT171" s="187"/>
      <c r="FU171" s="188"/>
      <c r="FV171" s="165"/>
      <c r="FW171" s="166"/>
      <c r="FX171" s="146"/>
      <c r="FY171" s="145"/>
      <c r="FZ171" s="145"/>
      <c r="GA171" s="167"/>
      <c r="GB171" s="147"/>
      <c r="GC171" s="148"/>
      <c r="GD171" s="187"/>
      <c r="GE171" s="188"/>
      <c r="GF171" s="165"/>
      <c r="GG171" s="166"/>
      <c r="GH171" s="146"/>
      <c r="GI171" s="145"/>
      <c r="GJ171" s="145"/>
      <c r="GK171" s="167"/>
      <c r="GL171" s="147"/>
      <c r="GM171" s="148"/>
      <c r="GN171" s="187"/>
      <c r="GO171" s="188"/>
      <c r="GP171" s="165"/>
      <c r="GQ171" s="166"/>
      <c r="GR171" s="146"/>
      <c r="GS171" s="145"/>
      <c r="GT171" s="145"/>
      <c r="GU171" s="167"/>
      <c r="GV171" s="147"/>
      <c r="GW171" s="148"/>
      <c r="GX171" s="187"/>
      <c r="GY171" s="188"/>
      <c r="GZ171" s="165"/>
      <c r="HA171" s="166"/>
      <c r="HB171" s="146"/>
      <c r="HC171" s="145"/>
      <c r="HD171" s="145"/>
      <c r="HE171" s="167"/>
      <c r="HF171" s="147"/>
      <c r="HG171" s="148"/>
      <c r="HH171" s="187"/>
      <c r="HI171" s="188"/>
      <c r="HJ171" s="165"/>
      <c r="HK171" s="166"/>
      <c r="HL171" s="146"/>
      <c r="HM171" s="145"/>
      <c r="HN171" s="145"/>
      <c r="HO171" s="167"/>
      <c r="HP171" s="147"/>
      <c r="HQ171" s="148"/>
      <c r="HR171" s="187"/>
      <c r="HS171" s="188"/>
      <c r="HT171" s="165"/>
      <c r="HU171" s="166"/>
      <c r="HV171" s="146"/>
      <c r="HW171" s="145"/>
      <c r="HX171" s="145"/>
      <c r="HY171" s="167"/>
      <c r="HZ171" s="147"/>
      <c r="IA171" s="148"/>
      <c r="IB171" s="187"/>
      <c r="IC171" s="188"/>
      <c r="ID171" s="165"/>
      <c r="IE171" s="166"/>
      <c r="IF171" s="146"/>
      <c r="IG171" s="145"/>
      <c r="IH171" s="145"/>
      <c r="II171" s="167"/>
      <c r="IJ171" s="147"/>
      <c r="IK171" s="148"/>
      <c r="IL171" s="187"/>
      <c r="IM171" s="188"/>
      <c r="IN171" s="165"/>
      <c r="IO171" s="166"/>
      <c r="IP171" s="146"/>
      <c r="IQ171" s="145"/>
      <c r="IR171" s="145"/>
      <c r="IS171" s="167"/>
      <c r="IT171" s="147"/>
      <c r="IU171" s="148"/>
      <c r="IV171" s="187"/>
      <c r="IW171" s="188"/>
      <c r="IX171" s="165"/>
      <c r="IY171" s="166"/>
      <c r="IZ171" s="146"/>
      <c r="JA171" s="145"/>
      <c r="JB171" s="145"/>
      <c r="JC171" s="167"/>
      <c r="JD171" s="147"/>
      <c r="JE171" s="148"/>
      <c r="JF171" s="187"/>
      <c r="JG171" s="188"/>
      <c r="JH171" s="165"/>
      <c r="JI171" s="166"/>
      <c r="JJ171" s="146"/>
      <c r="JK171" s="145"/>
      <c r="JL171" s="145"/>
      <c r="JM171" s="167"/>
      <c r="JN171" s="147"/>
      <c r="JO171" s="148"/>
      <c r="JP171" s="187"/>
      <c r="JQ171" s="188"/>
      <c r="JR171" s="165"/>
      <c r="JS171" s="166"/>
      <c r="JT171" s="146"/>
      <c r="JU171" s="145"/>
      <c r="JV171" s="145"/>
      <c r="JW171" s="167"/>
      <c r="JX171" s="147"/>
      <c r="JY171" s="148"/>
      <c r="JZ171" s="187"/>
      <c r="KA171" s="188"/>
      <c r="KB171" s="165"/>
      <c r="KC171" s="166"/>
      <c r="KD171" s="146"/>
      <c r="KE171" s="145"/>
      <c r="KF171" s="145"/>
      <c r="KG171" s="167"/>
      <c r="KH171" s="147"/>
      <c r="KI171" s="148"/>
      <c r="KJ171" s="187"/>
      <c r="KK171" s="188"/>
      <c r="KL171" s="165"/>
      <c r="KM171" s="166"/>
      <c r="KN171" s="146"/>
      <c r="KO171" s="145"/>
      <c r="KP171" s="145"/>
      <c r="KQ171" s="167"/>
      <c r="KR171" s="147"/>
      <c r="KS171" s="148"/>
      <c r="KT171" s="187"/>
      <c r="KU171" s="188"/>
      <c r="KV171" s="165"/>
      <c r="KW171" s="166"/>
      <c r="KX171" s="146"/>
      <c r="KY171" s="145"/>
      <c r="KZ171" s="145"/>
      <c r="LA171" s="167"/>
      <c r="LB171" s="147"/>
      <c r="LC171" s="148"/>
      <c r="LD171" s="187"/>
      <c r="LE171" s="188"/>
      <c r="LF171" s="165"/>
      <c r="LG171" s="166"/>
      <c r="LH171" s="146"/>
      <c r="LI171" s="145"/>
      <c r="LJ171" s="145"/>
      <c r="LK171" s="167"/>
      <c r="LL171" s="147"/>
      <c r="LM171" s="148"/>
      <c r="LN171" s="187"/>
      <c r="LO171" s="188"/>
      <c r="LP171" s="165"/>
      <c r="LQ171" s="166"/>
      <c r="LR171" s="146"/>
      <c r="LS171" s="145"/>
      <c r="LT171" s="145"/>
      <c r="LU171" s="167"/>
      <c r="LV171" s="147"/>
      <c r="LW171" s="148"/>
      <c r="LX171" s="187"/>
      <c r="LY171" s="188"/>
      <c r="LZ171" s="165"/>
      <c r="MA171" s="166"/>
      <c r="MB171" s="146"/>
      <c r="MC171" s="145"/>
      <c r="MD171" s="145"/>
      <c r="ME171" s="167"/>
      <c r="MF171" s="147"/>
      <c r="MG171" s="148"/>
      <c r="MH171" s="187"/>
      <c r="MI171" s="188"/>
      <c r="MJ171" s="165"/>
      <c r="MK171" s="166"/>
      <c r="ML171" s="146"/>
      <c r="MM171" s="145"/>
      <c r="MN171" s="145"/>
      <c r="MO171" s="167"/>
      <c r="MP171" s="147"/>
      <c r="MQ171" s="148"/>
      <c r="MR171" s="187"/>
      <c r="MS171" s="188"/>
      <c r="MT171" s="165"/>
      <c r="MU171" s="166"/>
      <c r="MV171" s="146"/>
      <c r="MW171" s="145"/>
      <c r="MX171" s="145"/>
      <c r="MY171" s="167"/>
      <c r="MZ171" s="147"/>
      <c r="NA171" s="148"/>
      <c r="NB171" s="187"/>
      <c r="NC171" s="188"/>
      <c r="ND171" s="165"/>
      <c r="NE171" s="166"/>
      <c r="NF171" s="146"/>
      <c r="NG171" s="145"/>
      <c r="NH171" s="145"/>
      <c r="NI171" s="167"/>
      <c r="NJ171" s="147"/>
      <c r="NK171" s="148"/>
      <c r="NL171" s="187"/>
      <c r="NM171" s="188"/>
      <c r="NN171" s="165"/>
      <c r="NO171" s="166"/>
      <c r="NP171" s="146"/>
      <c r="NQ171" s="145"/>
      <c r="NR171" s="145"/>
      <c r="NS171" s="167"/>
      <c r="NT171" s="147"/>
      <c r="NU171" s="148"/>
      <c r="NV171" s="187"/>
      <c r="NW171" s="188"/>
      <c r="NX171" s="165"/>
      <c r="NY171" s="166"/>
      <c r="NZ171" s="146"/>
      <c r="OA171" s="145"/>
      <c r="OB171" s="145"/>
      <c r="OC171" s="167"/>
      <c r="OD171" s="147"/>
      <c r="OE171" s="148"/>
      <c r="OF171" s="187"/>
      <c r="OG171" s="188"/>
      <c r="OH171" s="165"/>
      <c r="OI171" s="166"/>
      <c r="OJ171" s="146"/>
      <c r="OK171" s="145"/>
      <c r="OL171" s="145"/>
      <c r="OM171" s="167"/>
      <c r="ON171" s="147"/>
      <c r="OO171" s="148"/>
      <c r="OP171" s="187"/>
      <c r="OQ171" s="188"/>
      <c r="OR171" s="165"/>
      <c r="OS171" s="166"/>
      <c r="OT171" s="146"/>
      <c r="OU171" s="145"/>
      <c r="OV171" s="145"/>
      <c r="OW171" s="167"/>
      <c r="OX171" s="147"/>
      <c r="OY171" s="148"/>
      <c r="OZ171" s="187"/>
      <c r="PA171" s="188"/>
      <c r="PB171" s="165"/>
      <c r="PC171" s="166"/>
      <c r="PD171" s="146"/>
      <c r="PE171" s="145"/>
      <c r="PF171" s="145"/>
      <c r="PG171" s="167"/>
      <c r="PH171" s="147"/>
      <c r="PI171" s="148"/>
      <c r="PJ171" s="187"/>
      <c r="PK171" s="188"/>
      <c r="PL171" s="165"/>
      <c r="PM171" s="166"/>
      <c r="PN171" s="146"/>
      <c r="PO171" s="145"/>
      <c r="PP171" s="145"/>
      <c r="PQ171" s="167"/>
      <c r="PR171" s="147"/>
      <c r="PS171" s="148"/>
      <c r="PT171" s="187"/>
      <c r="PU171" s="188"/>
      <c r="PV171" s="165"/>
      <c r="PW171" s="166"/>
      <c r="PX171" s="146"/>
      <c r="PY171" s="145"/>
      <c r="PZ171" s="145"/>
      <c r="QA171" s="167"/>
      <c r="QB171" s="147"/>
      <c r="QC171" s="148"/>
      <c r="QD171" s="187"/>
      <c r="QE171" s="188"/>
      <c r="QF171" s="165"/>
      <c r="QG171" s="166"/>
      <c r="QH171" s="146"/>
      <c r="QI171" s="145"/>
      <c r="QJ171" s="145"/>
      <c r="QK171" s="167"/>
      <c r="QL171" s="147"/>
      <c r="QM171" s="148"/>
      <c r="QN171" s="187"/>
      <c r="QO171" s="188"/>
      <c r="QP171" s="165"/>
      <c r="QQ171" s="166"/>
      <c r="QR171" s="146"/>
      <c r="QS171" s="145"/>
      <c r="QT171" s="145"/>
      <c r="QU171" s="167"/>
      <c r="QV171" s="147"/>
      <c r="QW171" s="148"/>
      <c r="QX171" s="187"/>
      <c r="QY171" s="188"/>
      <c r="QZ171" s="165"/>
      <c r="RA171" s="166"/>
      <c r="RB171" s="146"/>
      <c r="RC171" s="145"/>
      <c r="RD171" s="145"/>
      <c r="RE171" s="167"/>
      <c r="RF171" s="147"/>
      <c r="RG171" s="148"/>
      <c r="RH171" s="187"/>
      <c r="RI171" s="188"/>
      <c r="RJ171" s="165"/>
      <c r="RK171" s="166"/>
      <c r="RL171" s="146"/>
      <c r="RM171" s="145"/>
      <c r="RN171" s="145"/>
      <c r="RO171" s="167"/>
      <c r="RP171" s="147"/>
      <c r="RQ171" s="148"/>
      <c r="RR171" s="187"/>
      <c r="RS171" s="188"/>
      <c r="RT171" s="165"/>
      <c r="RU171" s="166"/>
      <c r="RV171" s="146"/>
      <c r="RW171" s="145"/>
      <c r="RX171" s="145"/>
      <c r="RY171" s="167"/>
      <c r="RZ171" s="147"/>
      <c r="SA171" s="148"/>
      <c r="SB171" s="187"/>
      <c r="SC171" s="188"/>
      <c r="SD171" s="165"/>
      <c r="SE171" s="166"/>
      <c r="SF171" s="146"/>
      <c r="SG171" s="145"/>
      <c r="SH171" s="145"/>
      <c r="SI171" s="167"/>
      <c r="SJ171" s="147"/>
      <c r="SK171" s="148"/>
      <c r="SL171" s="187"/>
      <c r="SM171" s="188"/>
      <c r="SN171" s="165"/>
      <c r="SO171" s="166"/>
      <c r="SP171" s="146"/>
      <c r="SQ171" s="145"/>
      <c r="SR171" s="145"/>
      <c r="SS171" s="167"/>
      <c r="ST171" s="147"/>
      <c r="SU171" s="148"/>
      <c r="SV171" s="187"/>
      <c r="SW171" s="188"/>
      <c r="SX171" s="165"/>
      <c r="SY171" s="166"/>
      <c r="SZ171" s="146"/>
      <c r="TA171" s="145"/>
      <c r="TB171" s="145"/>
      <c r="TC171" s="167"/>
      <c r="TD171" s="147"/>
      <c r="TE171" s="148"/>
      <c r="TF171" s="187"/>
      <c r="TG171" s="188"/>
      <c r="TH171" s="165"/>
      <c r="TI171" s="166"/>
      <c r="TJ171" s="146"/>
      <c r="TK171" s="145"/>
      <c r="TL171" s="145"/>
      <c r="TM171" s="167"/>
      <c r="TN171" s="147"/>
      <c r="TO171" s="148"/>
      <c r="TP171" s="187"/>
      <c r="TQ171" s="188"/>
      <c r="TR171" s="165"/>
      <c r="TS171" s="166"/>
      <c r="TT171" s="146"/>
      <c r="TU171" s="145"/>
      <c r="TV171" s="145"/>
      <c r="TW171" s="167"/>
      <c r="TX171" s="147"/>
      <c r="TY171" s="148"/>
      <c r="TZ171" s="187"/>
      <c r="UA171" s="188"/>
      <c r="UB171" s="165"/>
      <c r="UC171" s="166"/>
      <c r="UD171" s="146"/>
      <c r="UE171" s="145"/>
      <c r="UF171" s="145"/>
      <c r="UG171" s="167"/>
      <c r="UH171" s="147"/>
      <c r="UI171" s="148"/>
      <c r="UJ171" s="187"/>
      <c r="UK171" s="188"/>
      <c r="UL171" s="165"/>
      <c r="UM171" s="166"/>
      <c r="UN171" s="146"/>
      <c r="UO171" s="145"/>
      <c r="UP171" s="145"/>
      <c r="UQ171" s="167"/>
      <c r="UR171" s="147"/>
      <c r="US171" s="148"/>
      <c r="UT171" s="187"/>
      <c r="UU171" s="188"/>
      <c r="UV171" s="165"/>
      <c r="UW171" s="166"/>
      <c r="UX171" s="146"/>
      <c r="UY171" s="145"/>
      <c r="UZ171" s="145"/>
      <c r="VA171" s="167"/>
      <c r="VB171" s="147"/>
      <c r="VC171" s="148"/>
      <c r="VD171" s="187"/>
      <c r="VE171" s="188"/>
      <c r="VF171" s="165"/>
      <c r="VG171" s="166"/>
      <c r="VH171" s="146"/>
      <c r="VI171" s="145"/>
      <c r="VJ171" s="145"/>
      <c r="VK171" s="167"/>
      <c r="VL171" s="147"/>
      <c r="VM171" s="148"/>
      <c r="VN171" s="187"/>
      <c r="VO171" s="188"/>
      <c r="VP171" s="165"/>
      <c r="VQ171" s="166"/>
      <c r="VR171" s="146"/>
      <c r="VS171" s="145"/>
      <c r="VT171" s="145"/>
      <c r="VU171" s="167"/>
      <c r="VV171" s="147"/>
      <c r="VW171" s="148"/>
      <c r="VX171" s="187"/>
      <c r="VY171" s="188"/>
      <c r="VZ171" s="165"/>
      <c r="WA171" s="166"/>
      <c r="WB171" s="146"/>
      <c r="WC171" s="145"/>
      <c r="WD171" s="145"/>
      <c r="WE171" s="167"/>
      <c r="WF171" s="147"/>
      <c r="WG171" s="148"/>
      <c r="WH171" s="187"/>
      <c r="WI171" s="188"/>
      <c r="WJ171" s="165"/>
      <c r="WK171" s="166"/>
      <c r="WL171" s="146"/>
      <c r="WM171" s="145"/>
      <c r="WN171" s="145"/>
      <c r="WO171" s="167"/>
      <c r="WP171" s="147"/>
      <c r="WQ171" s="148"/>
      <c r="WR171" s="187"/>
      <c r="WS171" s="188"/>
      <c r="WT171" s="165"/>
      <c r="WU171" s="166"/>
      <c r="WV171" s="146"/>
      <c r="WW171" s="145"/>
      <c r="WX171" s="145"/>
      <c r="WY171" s="167"/>
      <c r="WZ171" s="147"/>
      <c r="XA171" s="148"/>
      <c r="XB171" s="187"/>
      <c r="XC171" s="188"/>
      <c r="XD171" s="165"/>
      <c r="XE171" s="166"/>
      <c r="XF171" s="146"/>
      <c r="XG171" s="145"/>
      <c r="XH171" s="145"/>
      <c r="XI171" s="167"/>
      <c r="XJ171" s="147"/>
      <c r="XK171" s="148"/>
      <c r="XL171" s="187"/>
      <c r="XM171" s="188"/>
      <c r="XN171" s="165"/>
      <c r="XO171" s="166"/>
      <c r="XP171" s="146"/>
      <c r="XQ171" s="145"/>
      <c r="XR171" s="145"/>
      <c r="XS171" s="167"/>
      <c r="XT171" s="147"/>
      <c r="XU171" s="148"/>
      <c r="XV171" s="187"/>
      <c r="XW171" s="188"/>
      <c r="XX171" s="165"/>
      <c r="XY171" s="166"/>
      <c r="XZ171" s="146"/>
      <c r="YA171" s="145"/>
      <c r="YB171" s="145"/>
      <c r="YC171" s="167"/>
      <c r="YD171" s="147"/>
      <c r="YE171" s="148"/>
      <c r="YF171" s="187"/>
      <c r="YG171" s="188"/>
      <c r="YH171" s="165"/>
      <c r="YI171" s="166"/>
      <c r="YJ171" s="146"/>
      <c r="YK171" s="145"/>
      <c r="YL171" s="145"/>
      <c r="YM171" s="167"/>
      <c r="YN171" s="147"/>
      <c r="YO171" s="148"/>
      <c r="YP171" s="187"/>
      <c r="YQ171" s="188"/>
      <c r="YR171" s="165"/>
      <c r="YS171" s="166"/>
      <c r="YT171" s="146"/>
      <c r="YU171" s="145"/>
      <c r="YV171" s="145"/>
      <c r="YW171" s="167"/>
      <c r="YX171" s="147"/>
      <c r="YY171" s="148"/>
      <c r="YZ171" s="187"/>
      <c r="ZA171" s="188"/>
      <c r="ZB171" s="165"/>
      <c r="ZC171" s="166"/>
      <c r="ZD171" s="146"/>
      <c r="ZE171" s="145"/>
      <c r="ZF171" s="145"/>
      <c r="ZG171" s="167"/>
      <c r="ZH171" s="147"/>
      <c r="ZI171" s="148"/>
      <c r="ZJ171" s="187"/>
      <c r="ZK171" s="188"/>
      <c r="ZL171" s="165"/>
      <c r="ZM171" s="166"/>
      <c r="ZN171" s="146"/>
      <c r="ZO171" s="145"/>
      <c r="ZP171" s="145"/>
      <c r="ZQ171" s="167"/>
      <c r="ZR171" s="147"/>
      <c r="ZS171" s="148"/>
      <c r="ZT171" s="187"/>
      <c r="ZU171" s="188"/>
      <c r="ZV171" s="165"/>
      <c r="ZW171" s="166"/>
      <c r="ZX171" s="146"/>
      <c r="ZY171" s="145"/>
      <c r="ZZ171" s="145"/>
      <c r="AAA171" s="167"/>
      <c r="AAB171" s="147"/>
      <c r="AAC171" s="148"/>
      <c r="AAD171" s="187"/>
      <c r="AAE171" s="188"/>
      <c r="AAF171" s="165"/>
      <c r="AAG171" s="166"/>
      <c r="AAH171" s="146"/>
      <c r="AAI171" s="145"/>
      <c r="AAJ171" s="145"/>
      <c r="AAK171" s="167"/>
      <c r="AAL171" s="147"/>
      <c r="AAM171" s="148"/>
      <c r="AAN171" s="187"/>
      <c r="AAO171" s="188"/>
      <c r="AAP171" s="165"/>
      <c r="AAQ171" s="166"/>
      <c r="AAR171" s="146"/>
      <c r="AAS171" s="145"/>
      <c r="AAT171" s="145"/>
      <c r="AAU171" s="167"/>
      <c r="AAV171" s="147"/>
      <c r="AAW171" s="148"/>
      <c r="AAX171" s="187"/>
      <c r="AAY171" s="188"/>
      <c r="AAZ171" s="165"/>
      <c r="ABA171" s="166"/>
      <c r="ABB171" s="146"/>
      <c r="ABC171" s="145"/>
      <c r="ABD171" s="145"/>
      <c r="ABE171" s="167"/>
      <c r="ABF171" s="147"/>
      <c r="ABG171" s="148"/>
      <c r="ABH171" s="187"/>
      <c r="ABI171" s="188"/>
      <c r="ABJ171" s="165"/>
      <c r="ABK171" s="166"/>
      <c r="ABL171" s="146"/>
      <c r="ABM171" s="145"/>
      <c r="ABN171" s="145"/>
      <c r="ABO171" s="167"/>
      <c r="ABP171" s="147"/>
      <c r="ABQ171" s="148"/>
      <c r="ABR171" s="187"/>
      <c r="ABS171" s="188"/>
      <c r="ABT171" s="165"/>
      <c r="ABU171" s="166"/>
      <c r="ABV171" s="146"/>
      <c r="ABW171" s="145"/>
      <c r="ABX171" s="145"/>
      <c r="ABY171" s="167"/>
      <c r="ABZ171" s="147"/>
      <c r="ACA171" s="148"/>
      <c r="ACB171" s="187"/>
      <c r="ACC171" s="188"/>
      <c r="ACD171" s="165"/>
      <c r="ACE171" s="166"/>
      <c r="ACF171" s="146"/>
      <c r="ACG171" s="145"/>
      <c r="ACH171" s="145"/>
      <c r="ACI171" s="167"/>
      <c r="ACJ171" s="147"/>
      <c r="ACK171" s="148"/>
      <c r="ACL171" s="187"/>
      <c r="ACM171" s="188"/>
      <c r="ACN171" s="165"/>
      <c r="ACO171" s="166"/>
      <c r="ACP171" s="146"/>
      <c r="ACQ171" s="145"/>
      <c r="ACR171" s="145"/>
      <c r="ACS171" s="167"/>
      <c r="ACT171" s="147"/>
      <c r="ACU171" s="148"/>
      <c r="ACV171" s="187"/>
      <c r="ACW171" s="188"/>
      <c r="ACX171" s="165"/>
      <c r="ACY171" s="166"/>
      <c r="ACZ171" s="146"/>
      <c r="ADA171" s="145"/>
      <c r="ADB171" s="145"/>
      <c r="ADC171" s="167"/>
      <c r="ADD171" s="147"/>
      <c r="ADE171" s="148"/>
      <c r="ADF171" s="187"/>
      <c r="ADG171" s="188"/>
      <c r="ADH171" s="165"/>
      <c r="ADI171" s="166"/>
      <c r="ADJ171" s="146"/>
      <c r="ADK171" s="145"/>
      <c r="ADL171" s="145"/>
      <c r="ADM171" s="167"/>
      <c r="ADN171" s="147"/>
      <c r="ADO171" s="148"/>
      <c r="ADP171" s="187"/>
      <c r="ADQ171" s="188"/>
      <c r="ADR171" s="165"/>
      <c r="ADS171" s="166"/>
      <c r="ADT171" s="146"/>
      <c r="ADU171" s="145"/>
      <c r="ADV171" s="145"/>
      <c r="ADW171" s="167"/>
      <c r="ADX171" s="147"/>
      <c r="ADY171" s="148"/>
      <c r="ADZ171" s="187"/>
      <c r="AEA171" s="188"/>
      <c r="AEB171" s="165"/>
      <c r="AEC171" s="166"/>
      <c r="AED171" s="146"/>
      <c r="AEE171" s="145"/>
      <c r="AEF171" s="145"/>
      <c r="AEG171" s="167"/>
      <c r="AEH171" s="147"/>
      <c r="AEI171" s="148"/>
      <c r="AEJ171" s="187"/>
      <c r="AEK171" s="188"/>
      <c r="AEL171" s="165"/>
      <c r="AEM171" s="166"/>
      <c r="AEN171" s="146"/>
      <c r="AEO171" s="145"/>
      <c r="AEP171" s="145"/>
      <c r="AEQ171" s="167"/>
      <c r="AER171" s="147"/>
      <c r="AES171" s="148"/>
      <c r="AET171" s="187"/>
      <c r="AEU171" s="188"/>
      <c r="AEV171" s="165"/>
      <c r="AEW171" s="166"/>
      <c r="AEX171" s="146"/>
      <c r="AEY171" s="145"/>
      <c r="AEZ171" s="145"/>
      <c r="AFA171" s="167"/>
      <c r="AFB171" s="147"/>
      <c r="AFC171" s="148"/>
      <c r="AFD171" s="187"/>
      <c r="AFE171" s="188"/>
      <c r="AFF171" s="165"/>
      <c r="AFG171" s="166"/>
      <c r="AFH171" s="146"/>
      <c r="AFI171" s="145"/>
      <c r="AFJ171" s="145"/>
      <c r="AFK171" s="167"/>
      <c r="AFL171" s="147"/>
      <c r="AFM171" s="148"/>
      <c r="AFN171" s="187"/>
      <c r="AFO171" s="188"/>
      <c r="AFP171" s="165"/>
      <c r="AFQ171" s="166"/>
      <c r="AFR171" s="146"/>
      <c r="AFS171" s="145"/>
      <c r="AFT171" s="145"/>
      <c r="AFU171" s="167"/>
      <c r="AFV171" s="147"/>
      <c r="AFW171" s="148"/>
      <c r="AFX171" s="187"/>
      <c r="AFY171" s="188"/>
      <c r="AFZ171" s="165"/>
      <c r="AGA171" s="166"/>
      <c r="AGB171" s="146"/>
      <c r="AGC171" s="145"/>
      <c r="AGD171" s="145"/>
      <c r="AGE171" s="167"/>
      <c r="AGF171" s="147"/>
      <c r="AGG171" s="148"/>
      <c r="AGH171" s="187"/>
      <c r="AGI171" s="188"/>
      <c r="AGJ171" s="165"/>
      <c r="AGK171" s="166"/>
      <c r="AGL171" s="146"/>
      <c r="AGM171" s="145"/>
      <c r="AGN171" s="145"/>
      <c r="AGO171" s="167"/>
      <c r="AGP171" s="147"/>
      <c r="AGQ171" s="148"/>
      <c r="AGR171" s="187"/>
      <c r="AGS171" s="188"/>
      <c r="AGT171" s="165"/>
      <c r="AGU171" s="166"/>
      <c r="AGV171" s="146"/>
      <c r="AGW171" s="145"/>
      <c r="AGX171" s="145"/>
      <c r="AGY171" s="167"/>
      <c r="AGZ171" s="147"/>
      <c r="AHA171" s="148"/>
      <c r="AHB171" s="187"/>
      <c r="AHC171" s="188"/>
      <c r="AHD171" s="165"/>
      <c r="AHE171" s="166"/>
      <c r="AHF171" s="146"/>
      <c r="AHG171" s="145"/>
      <c r="AHH171" s="145"/>
      <c r="AHI171" s="167"/>
      <c r="AHJ171" s="147"/>
      <c r="AHK171" s="148"/>
      <c r="AHL171" s="187"/>
      <c r="AHM171" s="188"/>
      <c r="AHN171" s="165"/>
      <c r="AHO171" s="166"/>
      <c r="AHP171" s="146"/>
      <c r="AHQ171" s="145"/>
      <c r="AHR171" s="145"/>
      <c r="AHS171" s="167"/>
      <c r="AHT171" s="147"/>
      <c r="AHU171" s="148"/>
      <c r="AHV171" s="187"/>
      <c r="AHW171" s="188"/>
      <c r="AHX171" s="165"/>
      <c r="AHY171" s="166"/>
      <c r="AHZ171" s="146"/>
      <c r="AIA171" s="145"/>
      <c r="AIB171" s="145"/>
      <c r="AIC171" s="167"/>
      <c r="AID171" s="147"/>
      <c r="AIE171" s="148"/>
      <c r="AIF171" s="187"/>
      <c r="AIG171" s="188"/>
      <c r="AIH171" s="165"/>
      <c r="AII171" s="166"/>
      <c r="AIJ171" s="146"/>
      <c r="AIK171" s="145"/>
      <c r="AIL171" s="145"/>
      <c r="AIM171" s="167"/>
      <c r="AIN171" s="147"/>
      <c r="AIO171" s="148"/>
      <c r="AIP171" s="187"/>
      <c r="AIQ171" s="188"/>
      <c r="AIR171" s="165"/>
      <c r="AIS171" s="166"/>
      <c r="AIT171" s="146"/>
      <c r="AIU171" s="145"/>
      <c r="AIV171" s="145"/>
      <c r="AIW171" s="167"/>
      <c r="AIX171" s="147"/>
      <c r="AIY171" s="148"/>
      <c r="AIZ171" s="187"/>
      <c r="AJA171" s="188"/>
      <c r="AJB171" s="165"/>
      <c r="AJC171" s="166"/>
      <c r="AJD171" s="146"/>
      <c r="AJE171" s="145"/>
      <c r="AJF171" s="145"/>
      <c r="AJG171" s="167"/>
      <c r="AJH171" s="147"/>
      <c r="AJI171" s="148"/>
      <c r="AJJ171" s="187"/>
      <c r="AJK171" s="188"/>
      <c r="AJL171" s="165"/>
      <c r="AJM171" s="166"/>
      <c r="AJN171" s="146"/>
      <c r="AJO171" s="145"/>
      <c r="AJP171" s="145"/>
      <c r="AJQ171" s="167"/>
      <c r="AJR171" s="147"/>
      <c r="AJS171" s="148"/>
      <c r="AJT171" s="187"/>
      <c r="AJU171" s="188"/>
      <c r="AJV171" s="165"/>
      <c r="AJW171" s="166"/>
      <c r="AJX171" s="146"/>
      <c r="AJY171" s="145"/>
      <c r="AJZ171" s="145"/>
      <c r="AKA171" s="167"/>
      <c r="AKB171" s="147"/>
      <c r="AKC171" s="148"/>
      <c r="AKD171" s="187"/>
      <c r="AKE171" s="188"/>
      <c r="AKF171" s="165"/>
      <c r="AKG171" s="166"/>
      <c r="AKH171" s="146"/>
      <c r="AKI171" s="145"/>
      <c r="AKJ171" s="145"/>
      <c r="AKK171" s="167"/>
      <c r="AKL171" s="147"/>
      <c r="AKM171" s="148"/>
      <c r="AKN171" s="187"/>
      <c r="AKO171" s="188"/>
      <c r="AKP171" s="165"/>
      <c r="AKQ171" s="166"/>
      <c r="AKR171" s="146"/>
      <c r="AKS171" s="145"/>
      <c r="AKT171" s="145"/>
      <c r="AKU171" s="167"/>
      <c r="AKV171" s="147"/>
      <c r="AKW171" s="148"/>
      <c r="AKX171" s="187"/>
      <c r="AKY171" s="188"/>
      <c r="AKZ171" s="165"/>
      <c r="ALA171" s="166"/>
      <c r="ALB171" s="146"/>
      <c r="ALC171" s="145"/>
      <c r="ALD171" s="145"/>
      <c r="ALE171" s="167"/>
      <c r="ALF171" s="147"/>
      <c r="ALG171" s="148"/>
      <c r="ALH171" s="187"/>
      <c r="ALI171" s="188"/>
      <c r="ALJ171" s="165"/>
      <c r="ALK171" s="166"/>
      <c r="ALL171" s="146"/>
      <c r="ALM171" s="145"/>
      <c r="ALN171" s="145"/>
      <c r="ALO171" s="167"/>
      <c r="ALP171" s="147"/>
      <c r="ALQ171" s="148"/>
      <c r="ALR171" s="187"/>
      <c r="ALS171" s="188"/>
      <c r="ALT171" s="165"/>
      <c r="ALU171" s="166"/>
      <c r="ALV171" s="146"/>
      <c r="ALW171" s="145"/>
      <c r="ALX171" s="145"/>
      <c r="ALY171" s="167"/>
      <c r="ALZ171" s="147"/>
      <c r="AMA171" s="148"/>
      <c r="AMB171" s="187"/>
      <c r="AMC171" s="188"/>
      <c r="AMD171" s="165"/>
      <c r="AME171" s="166"/>
      <c r="AMF171" s="146"/>
      <c r="AMG171" s="145"/>
      <c r="AMH171" s="145"/>
      <c r="AMI171" s="167"/>
      <c r="AMJ171" s="147"/>
      <c r="AMK171" s="148"/>
      <c r="AML171" s="187"/>
      <c r="AMM171" s="188"/>
      <c r="AMN171" s="165"/>
      <c r="AMO171" s="166"/>
      <c r="AMP171" s="146"/>
      <c r="AMQ171" s="145"/>
      <c r="AMR171" s="145"/>
      <c r="AMS171" s="167"/>
      <c r="AMT171" s="147"/>
      <c r="AMU171" s="148"/>
      <c r="AMV171" s="187"/>
      <c r="AMW171" s="188"/>
      <c r="AMX171" s="165"/>
      <c r="AMY171" s="166"/>
      <c r="AMZ171" s="146"/>
      <c r="ANA171" s="145"/>
      <c r="ANB171" s="145"/>
      <c r="ANC171" s="167"/>
      <c r="AND171" s="147"/>
      <c r="ANE171" s="148"/>
      <c r="ANF171" s="187"/>
      <c r="ANG171" s="188"/>
      <c r="ANH171" s="165"/>
      <c r="ANI171" s="166"/>
      <c r="ANJ171" s="146"/>
      <c r="ANK171" s="145"/>
      <c r="ANL171" s="145"/>
      <c r="ANM171" s="167"/>
      <c r="ANN171" s="147"/>
      <c r="ANO171" s="148"/>
      <c r="ANP171" s="187"/>
      <c r="ANQ171" s="188"/>
      <c r="ANR171" s="165"/>
      <c r="ANS171" s="166"/>
      <c r="ANT171" s="146"/>
      <c r="ANU171" s="145"/>
      <c r="ANV171" s="145"/>
      <c r="ANW171" s="167"/>
      <c r="ANX171" s="147"/>
      <c r="ANY171" s="148"/>
      <c r="ANZ171" s="187"/>
      <c r="AOA171" s="188"/>
      <c r="AOB171" s="165"/>
      <c r="AOC171" s="166"/>
      <c r="AOD171" s="146"/>
      <c r="AOE171" s="145"/>
      <c r="AOF171" s="145"/>
      <c r="AOG171" s="167"/>
      <c r="AOH171" s="147"/>
      <c r="AOI171" s="148"/>
      <c r="AOJ171" s="187"/>
      <c r="AOK171" s="188"/>
      <c r="AOL171" s="165"/>
      <c r="AOM171" s="166"/>
      <c r="AON171" s="146"/>
      <c r="AOO171" s="145"/>
      <c r="AOP171" s="145"/>
      <c r="AOQ171" s="167"/>
      <c r="AOR171" s="147"/>
      <c r="AOS171" s="148"/>
      <c r="AOT171" s="187"/>
      <c r="AOU171" s="188"/>
      <c r="AOV171" s="165"/>
      <c r="AOW171" s="166"/>
      <c r="AOX171" s="146"/>
      <c r="AOY171" s="145"/>
      <c r="AOZ171" s="145"/>
      <c r="APA171" s="167"/>
      <c r="APB171" s="147"/>
      <c r="APC171" s="148"/>
      <c r="APD171" s="187"/>
      <c r="APE171" s="188"/>
      <c r="APF171" s="165"/>
      <c r="APG171" s="166"/>
      <c r="APH171" s="146"/>
      <c r="API171" s="145"/>
      <c r="APJ171" s="145"/>
      <c r="APK171" s="167"/>
      <c r="APL171" s="147"/>
      <c r="APM171" s="148"/>
      <c r="APN171" s="187"/>
      <c r="APO171" s="188"/>
      <c r="APP171" s="165"/>
      <c r="APQ171" s="166"/>
      <c r="APR171" s="146"/>
      <c r="APS171" s="145"/>
      <c r="APT171" s="145"/>
      <c r="APU171" s="167"/>
      <c r="APV171" s="147"/>
      <c r="APW171" s="148"/>
      <c r="APX171" s="187"/>
      <c r="APY171" s="188"/>
      <c r="APZ171" s="165"/>
      <c r="AQA171" s="166"/>
      <c r="AQB171" s="146"/>
      <c r="AQC171" s="145"/>
      <c r="AQD171" s="145"/>
      <c r="AQE171" s="167"/>
      <c r="AQF171" s="147"/>
      <c r="AQG171" s="148"/>
      <c r="AQH171" s="187"/>
      <c r="AQI171" s="188"/>
      <c r="AQJ171" s="165"/>
      <c r="AQK171" s="166"/>
      <c r="AQL171" s="146"/>
      <c r="AQM171" s="145"/>
      <c r="AQN171" s="145"/>
      <c r="AQO171" s="167"/>
      <c r="AQP171" s="147"/>
      <c r="AQQ171" s="148"/>
      <c r="AQR171" s="187"/>
      <c r="AQS171" s="188"/>
      <c r="AQT171" s="165"/>
      <c r="AQU171" s="166"/>
      <c r="AQV171" s="146"/>
      <c r="AQW171" s="145"/>
      <c r="AQX171" s="145"/>
      <c r="AQY171" s="167"/>
      <c r="AQZ171" s="147"/>
      <c r="ARA171" s="148"/>
      <c r="ARB171" s="187"/>
      <c r="ARC171" s="188"/>
      <c r="ARD171" s="165"/>
      <c r="ARE171" s="166"/>
      <c r="ARF171" s="146"/>
      <c r="ARG171" s="145"/>
      <c r="ARH171" s="145"/>
      <c r="ARI171" s="167"/>
      <c r="ARJ171" s="147"/>
      <c r="ARK171" s="148"/>
      <c r="ARL171" s="187"/>
      <c r="ARM171" s="188"/>
      <c r="ARN171" s="165"/>
      <c r="ARO171" s="166"/>
      <c r="ARP171" s="146"/>
      <c r="ARQ171" s="145"/>
      <c r="ARR171" s="145"/>
      <c r="ARS171" s="167"/>
      <c r="ART171" s="147"/>
      <c r="ARU171" s="148"/>
      <c r="ARV171" s="187"/>
      <c r="ARW171" s="188"/>
      <c r="ARX171" s="165"/>
      <c r="ARY171" s="166"/>
      <c r="ARZ171" s="146"/>
      <c r="ASA171" s="145"/>
      <c r="ASB171" s="145"/>
      <c r="ASC171" s="167"/>
      <c r="ASD171" s="147"/>
      <c r="ASE171" s="148"/>
      <c r="ASF171" s="187"/>
      <c r="ASG171" s="188"/>
      <c r="ASH171" s="165"/>
      <c r="ASI171" s="166"/>
      <c r="ASJ171" s="146"/>
      <c r="ASK171" s="145"/>
      <c r="ASL171" s="145"/>
      <c r="ASM171" s="167"/>
      <c r="ASN171" s="147"/>
      <c r="ASO171" s="148"/>
      <c r="ASP171" s="187"/>
      <c r="ASQ171" s="188"/>
      <c r="ASR171" s="165"/>
      <c r="ASS171" s="166"/>
      <c r="AST171" s="146"/>
      <c r="ASU171" s="145"/>
      <c r="ASV171" s="145"/>
      <c r="ASW171" s="167"/>
      <c r="ASX171" s="147"/>
      <c r="ASY171" s="148"/>
      <c r="ASZ171" s="187"/>
      <c r="ATA171" s="188"/>
      <c r="ATB171" s="165"/>
      <c r="ATC171" s="166"/>
      <c r="ATD171" s="146"/>
      <c r="ATE171" s="145"/>
      <c r="ATF171" s="145"/>
      <c r="ATG171" s="167"/>
      <c r="ATH171" s="147"/>
      <c r="ATI171" s="148"/>
      <c r="ATJ171" s="187"/>
      <c r="ATK171" s="188"/>
      <c r="ATL171" s="165"/>
      <c r="ATM171" s="166"/>
      <c r="ATN171" s="146"/>
      <c r="ATO171" s="145"/>
      <c r="ATP171" s="145"/>
      <c r="ATQ171" s="167"/>
      <c r="ATR171" s="147"/>
      <c r="ATS171" s="148"/>
      <c r="ATT171" s="187"/>
      <c r="ATU171" s="188"/>
      <c r="ATV171" s="165"/>
      <c r="ATW171" s="166"/>
      <c r="ATX171" s="146"/>
      <c r="ATY171" s="145"/>
      <c r="ATZ171" s="145"/>
      <c r="AUA171" s="167"/>
      <c r="AUB171" s="147"/>
      <c r="AUC171" s="148"/>
      <c r="AUD171" s="187"/>
      <c r="AUE171" s="188"/>
      <c r="AUF171" s="165"/>
      <c r="AUG171" s="166"/>
      <c r="AUH171" s="146"/>
      <c r="AUI171" s="145"/>
      <c r="AUJ171" s="145"/>
      <c r="AUK171" s="167"/>
      <c r="AUL171" s="147"/>
      <c r="AUM171" s="148"/>
      <c r="AUN171" s="187"/>
      <c r="AUO171" s="188"/>
      <c r="AUP171" s="165"/>
      <c r="AUQ171" s="166"/>
      <c r="AUR171" s="146"/>
      <c r="AUS171" s="145"/>
      <c r="AUT171" s="145"/>
      <c r="AUU171" s="167"/>
      <c r="AUV171" s="147"/>
      <c r="AUW171" s="148"/>
      <c r="AUX171" s="187"/>
      <c r="AUY171" s="188"/>
      <c r="AUZ171" s="165"/>
      <c r="AVA171" s="166"/>
      <c r="AVB171" s="146"/>
      <c r="AVC171" s="145"/>
      <c r="AVD171" s="145"/>
      <c r="AVE171" s="167"/>
      <c r="AVF171" s="147"/>
      <c r="AVG171" s="148"/>
      <c r="AVH171" s="187"/>
      <c r="AVI171" s="188"/>
      <c r="AVJ171" s="165"/>
      <c r="AVK171" s="166"/>
      <c r="AVL171" s="146"/>
      <c r="AVM171" s="145"/>
      <c r="AVN171" s="145"/>
      <c r="AVO171" s="167"/>
      <c r="AVP171" s="147"/>
      <c r="AVQ171" s="148"/>
      <c r="AVR171" s="187"/>
      <c r="AVS171" s="188"/>
      <c r="AVT171" s="165"/>
      <c r="AVU171" s="166"/>
      <c r="AVV171" s="146"/>
      <c r="AVW171" s="145"/>
      <c r="AVX171" s="145"/>
      <c r="AVY171" s="167"/>
      <c r="AVZ171" s="147"/>
      <c r="AWA171" s="148"/>
      <c r="AWB171" s="187"/>
      <c r="AWC171" s="188"/>
      <c r="AWD171" s="165"/>
      <c r="AWE171" s="166"/>
      <c r="AWF171" s="146"/>
      <c r="AWG171" s="145"/>
      <c r="AWH171" s="145"/>
      <c r="AWI171" s="167"/>
      <c r="AWJ171" s="147"/>
      <c r="AWK171" s="148"/>
      <c r="AWL171" s="187"/>
      <c r="AWM171" s="188"/>
      <c r="AWN171" s="165"/>
      <c r="AWO171" s="166"/>
      <c r="AWP171" s="146"/>
      <c r="AWQ171" s="145"/>
      <c r="AWR171" s="145"/>
      <c r="AWS171" s="167"/>
      <c r="AWT171" s="147"/>
      <c r="AWU171" s="148"/>
      <c r="AWV171" s="187"/>
      <c r="AWW171" s="188"/>
      <c r="AWX171" s="165"/>
      <c r="AWY171" s="166"/>
      <c r="AWZ171" s="146"/>
      <c r="AXA171" s="145"/>
      <c r="AXB171" s="145"/>
      <c r="AXC171" s="167"/>
      <c r="AXD171" s="147"/>
      <c r="AXE171" s="148"/>
      <c r="AXF171" s="187"/>
      <c r="AXG171" s="188"/>
      <c r="AXH171" s="165"/>
      <c r="AXI171" s="166"/>
      <c r="AXJ171" s="146"/>
      <c r="AXK171" s="145"/>
      <c r="AXL171" s="145"/>
      <c r="AXM171" s="167"/>
      <c r="AXN171" s="147"/>
      <c r="AXO171" s="148"/>
      <c r="AXP171" s="187"/>
      <c r="AXQ171" s="188"/>
      <c r="AXR171" s="165"/>
      <c r="AXS171" s="166"/>
      <c r="AXT171" s="146"/>
      <c r="AXU171" s="145"/>
      <c r="AXV171" s="145"/>
      <c r="AXW171" s="167"/>
      <c r="AXX171" s="147"/>
      <c r="AXY171" s="148"/>
      <c r="AXZ171" s="187"/>
      <c r="AYA171" s="188"/>
      <c r="AYB171" s="165"/>
      <c r="AYC171" s="166"/>
      <c r="AYD171" s="146"/>
      <c r="AYE171" s="145"/>
      <c r="AYF171" s="145"/>
      <c r="AYG171" s="167"/>
      <c r="AYH171" s="147"/>
      <c r="AYI171" s="148"/>
      <c r="AYJ171" s="187"/>
      <c r="AYK171" s="188"/>
      <c r="AYL171" s="165"/>
      <c r="AYM171" s="166"/>
      <c r="AYN171" s="146"/>
      <c r="AYO171" s="145"/>
      <c r="AYP171" s="145"/>
      <c r="AYQ171" s="167"/>
      <c r="AYR171" s="147"/>
      <c r="AYS171" s="148"/>
      <c r="AYT171" s="187"/>
      <c r="AYU171" s="188"/>
      <c r="AYV171" s="165"/>
      <c r="AYW171" s="166"/>
      <c r="AYX171" s="146"/>
      <c r="AYY171" s="145"/>
      <c r="AYZ171" s="145"/>
      <c r="AZA171" s="167"/>
      <c r="AZB171" s="147"/>
      <c r="AZC171" s="148"/>
      <c r="AZD171" s="187"/>
      <c r="AZE171" s="188"/>
      <c r="AZF171" s="165"/>
      <c r="AZG171" s="166"/>
      <c r="AZH171" s="146"/>
      <c r="AZI171" s="145"/>
      <c r="AZJ171" s="145"/>
      <c r="AZK171" s="167"/>
      <c r="AZL171" s="147"/>
      <c r="AZM171" s="148"/>
      <c r="AZN171" s="187"/>
      <c r="AZO171" s="188"/>
      <c r="AZP171" s="165"/>
      <c r="AZQ171" s="166"/>
      <c r="AZR171" s="146"/>
      <c r="AZS171" s="145"/>
      <c r="AZT171" s="145"/>
      <c r="AZU171" s="167"/>
      <c r="AZV171" s="147"/>
      <c r="AZW171" s="148"/>
      <c r="AZX171" s="187"/>
      <c r="AZY171" s="188"/>
      <c r="AZZ171" s="165"/>
      <c r="BAA171" s="166"/>
      <c r="BAB171" s="146"/>
      <c r="BAC171" s="145"/>
      <c r="BAD171" s="145"/>
      <c r="BAE171" s="167"/>
      <c r="BAF171" s="147"/>
      <c r="BAG171" s="148"/>
      <c r="BAH171" s="187"/>
      <c r="BAI171" s="188"/>
      <c r="BAJ171" s="165"/>
      <c r="BAK171" s="166"/>
      <c r="BAL171" s="146"/>
      <c r="BAM171" s="145"/>
      <c r="BAN171" s="145"/>
      <c r="BAO171" s="167"/>
      <c r="BAP171" s="147"/>
      <c r="BAQ171" s="148"/>
      <c r="BAR171" s="187"/>
      <c r="BAS171" s="188"/>
      <c r="BAT171" s="165"/>
      <c r="BAU171" s="166"/>
      <c r="BAV171" s="146"/>
      <c r="BAW171" s="145"/>
      <c r="BAX171" s="145"/>
      <c r="BAY171" s="167"/>
      <c r="BAZ171" s="147"/>
      <c r="BBA171" s="148"/>
      <c r="BBB171" s="187"/>
      <c r="BBC171" s="188"/>
      <c r="BBD171" s="165"/>
      <c r="BBE171" s="166"/>
      <c r="BBF171" s="146"/>
      <c r="BBG171" s="145"/>
      <c r="BBH171" s="145"/>
      <c r="BBI171" s="167"/>
      <c r="BBJ171" s="147"/>
      <c r="BBK171" s="148"/>
      <c r="BBL171" s="187"/>
      <c r="BBM171" s="188"/>
      <c r="BBN171" s="165"/>
      <c r="BBO171" s="166"/>
      <c r="BBP171" s="146"/>
      <c r="BBQ171" s="145"/>
      <c r="BBR171" s="145"/>
      <c r="BBS171" s="167"/>
      <c r="BBT171" s="147"/>
      <c r="BBU171" s="148"/>
      <c r="BBV171" s="187"/>
      <c r="BBW171" s="188"/>
      <c r="BBX171" s="165"/>
      <c r="BBY171" s="166"/>
      <c r="BBZ171" s="146"/>
      <c r="BCA171" s="145"/>
      <c r="BCB171" s="145"/>
      <c r="BCC171" s="167"/>
      <c r="BCD171" s="147"/>
      <c r="BCE171" s="148"/>
      <c r="BCF171" s="187"/>
      <c r="BCG171" s="188"/>
      <c r="BCH171" s="165"/>
      <c r="BCI171" s="166"/>
      <c r="BCJ171" s="146"/>
      <c r="BCK171" s="145"/>
      <c r="BCL171" s="145"/>
      <c r="BCM171" s="167"/>
      <c r="BCN171" s="147"/>
      <c r="BCO171" s="148"/>
      <c r="BCP171" s="187"/>
      <c r="BCQ171" s="188"/>
      <c r="BCR171" s="165"/>
      <c r="BCS171" s="166"/>
      <c r="BCT171" s="146"/>
      <c r="BCU171" s="145"/>
      <c r="BCV171" s="145"/>
      <c r="BCW171" s="167"/>
      <c r="BCX171" s="147"/>
      <c r="BCY171" s="148"/>
      <c r="BCZ171" s="187"/>
      <c r="BDA171" s="188"/>
      <c r="BDB171" s="165"/>
      <c r="BDC171" s="166"/>
      <c r="BDD171" s="146"/>
      <c r="BDE171" s="145"/>
      <c r="BDF171" s="145"/>
      <c r="BDG171" s="167"/>
      <c r="BDH171" s="147"/>
      <c r="BDI171" s="148"/>
      <c r="BDJ171" s="187"/>
      <c r="BDK171" s="188"/>
      <c r="BDL171" s="165"/>
      <c r="BDM171" s="166"/>
      <c r="BDN171" s="146"/>
      <c r="BDO171" s="145"/>
      <c r="BDP171" s="145"/>
      <c r="BDQ171" s="167"/>
      <c r="BDR171" s="147"/>
      <c r="BDS171" s="148"/>
      <c r="BDT171" s="187"/>
      <c r="BDU171" s="188"/>
      <c r="BDV171" s="165"/>
      <c r="BDW171" s="166"/>
      <c r="BDX171" s="146"/>
      <c r="BDY171" s="145"/>
      <c r="BDZ171" s="145"/>
      <c r="BEA171" s="167"/>
      <c r="BEB171" s="147"/>
      <c r="BEC171" s="148"/>
      <c r="BED171" s="187"/>
      <c r="BEE171" s="188"/>
      <c r="BEF171" s="165"/>
      <c r="BEG171" s="166"/>
      <c r="BEH171" s="146"/>
      <c r="BEI171" s="145"/>
      <c r="BEJ171" s="145"/>
      <c r="BEK171" s="167"/>
      <c r="BEL171" s="147"/>
      <c r="BEM171" s="148"/>
      <c r="BEN171" s="187"/>
      <c r="BEO171" s="188"/>
      <c r="BEP171" s="165"/>
      <c r="BEQ171" s="166"/>
      <c r="BER171" s="146"/>
      <c r="BES171" s="145"/>
      <c r="BET171" s="145"/>
      <c r="BEU171" s="167"/>
      <c r="BEV171" s="147"/>
      <c r="BEW171" s="148"/>
      <c r="BEX171" s="187"/>
      <c r="BEY171" s="188"/>
      <c r="BEZ171" s="165"/>
      <c r="BFA171" s="166"/>
      <c r="BFB171" s="146"/>
      <c r="BFC171" s="145"/>
      <c r="BFD171" s="145"/>
      <c r="BFE171" s="167"/>
      <c r="BFF171" s="147"/>
      <c r="BFG171" s="148"/>
      <c r="BFH171" s="187"/>
      <c r="BFI171" s="188"/>
      <c r="BFJ171" s="165"/>
      <c r="BFK171" s="166"/>
      <c r="BFL171" s="146"/>
      <c r="BFM171" s="145"/>
      <c r="BFN171" s="145"/>
      <c r="BFO171" s="167"/>
      <c r="BFP171" s="147"/>
      <c r="BFQ171" s="148"/>
      <c r="BFR171" s="187"/>
      <c r="BFS171" s="188"/>
      <c r="BFT171" s="165"/>
      <c r="BFU171" s="166"/>
      <c r="BFV171" s="146"/>
      <c r="BFW171" s="145"/>
      <c r="BFX171" s="145"/>
      <c r="BFY171" s="167"/>
      <c r="BFZ171" s="147"/>
      <c r="BGA171" s="148"/>
      <c r="BGB171" s="187"/>
      <c r="BGC171" s="188"/>
      <c r="BGD171" s="165"/>
      <c r="BGE171" s="166"/>
      <c r="BGF171" s="146"/>
      <c r="BGG171" s="145"/>
      <c r="BGH171" s="145"/>
      <c r="BGI171" s="167"/>
      <c r="BGJ171" s="147"/>
      <c r="BGK171" s="148"/>
      <c r="BGL171" s="187"/>
      <c r="BGM171" s="188"/>
      <c r="BGN171" s="165"/>
      <c r="BGO171" s="166"/>
      <c r="BGP171" s="146"/>
      <c r="BGQ171" s="145"/>
      <c r="BGR171" s="145"/>
      <c r="BGS171" s="167"/>
      <c r="BGT171" s="147"/>
      <c r="BGU171" s="148"/>
      <c r="BGV171" s="187"/>
      <c r="BGW171" s="188"/>
      <c r="BGX171" s="165"/>
      <c r="BGY171" s="166"/>
      <c r="BGZ171" s="146"/>
      <c r="BHA171" s="145"/>
      <c r="BHB171" s="145"/>
      <c r="BHC171" s="167"/>
      <c r="BHD171" s="147"/>
      <c r="BHE171" s="148"/>
      <c r="BHF171" s="187"/>
      <c r="BHG171" s="188"/>
      <c r="BHH171" s="165"/>
      <c r="BHI171" s="166"/>
      <c r="BHJ171" s="146"/>
      <c r="BHK171" s="145"/>
      <c r="BHL171" s="145"/>
      <c r="BHM171" s="167"/>
      <c r="BHN171" s="147"/>
      <c r="BHO171" s="148"/>
      <c r="BHP171" s="187"/>
      <c r="BHQ171" s="188"/>
      <c r="BHR171" s="165"/>
      <c r="BHS171" s="166"/>
      <c r="BHT171" s="146"/>
      <c r="BHU171" s="145"/>
      <c r="BHV171" s="145"/>
      <c r="BHW171" s="167"/>
      <c r="BHX171" s="147"/>
      <c r="BHY171" s="148"/>
      <c r="BHZ171" s="187"/>
      <c r="BIA171" s="188"/>
      <c r="BIB171" s="165"/>
      <c r="BIC171" s="166"/>
      <c r="BID171" s="146"/>
      <c r="BIE171" s="145"/>
      <c r="BIF171" s="145"/>
      <c r="BIG171" s="167"/>
      <c r="BIH171" s="147"/>
      <c r="BII171" s="148"/>
      <c r="BIJ171" s="187"/>
      <c r="BIK171" s="188"/>
      <c r="BIL171" s="165"/>
      <c r="BIM171" s="166"/>
      <c r="BIN171" s="146"/>
      <c r="BIO171" s="145"/>
      <c r="BIP171" s="145"/>
      <c r="BIQ171" s="167"/>
      <c r="BIR171" s="147"/>
      <c r="BIS171" s="148"/>
      <c r="BIT171" s="187"/>
      <c r="BIU171" s="188"/>
      <c r="BIV171" s="165"/>
      <c r="BIW171" s="166"/>
      <c r="BIX171" s="146"/>
      <c r="BIY171" s="145"/>
      <c r="BIZ171" s="145"/>
      <c r="BJA171" s="167"/>
      <c r="BJB171" s="147"/>
      <c r="BJC171" s="148"/>
      <c r="BJD171" s="187"/>
      <c r="BJE171" s="188"/>
      <c r="BJF171" s="165"/>
      <c r="BJG171" s="166"/>
      <c r="BJH171" s="146"/>
      <c r="BJI171" s="145"/>
      <c r="BJJ171" s="145"/>
      <c r="BJK171" s="167"/>
      <c r="BJL171" s="147"/>
      <c r="BJM171" s="148"/>
      <c r="BJN171" s="187"/>
      <c r="BJO171" s="188"/>
      <c r="BJP171" s="165"/>
      <c r="BJQ171" s="166"/>
      <c r="BJR171" s="146"/>
      <c r="BJS171" s="145"/>
      <c r="BJT171" s="145"/>
      <c r="BJU171" s="167"/>
      <c r="BJV171" s="147"/>
      <c r="BJW171" s="148"/>
      <c r="BJX171" s="187"/>
      <c r="BJY171" s="188"/>
      <c r="BJZ171" s="165"/>
      <c r="BKA171" s="166"/>
      <c r="BKB171" s="146"/>
      <c r="BKC171" s="145"/>
      <c r="BKD171" s="145"/>
      <c r="BKE171" s="167"/>
      <c r="BKF171" s="147"/>
      <c r="BKG171" s="148"/>
      <c r="BKH171" s="187"/>
      <c r="BKI171" s="188"/>
      <c r="BKJ171" s="165"/>
      <c r="BKK171" s="166"/>
      <c r="BKL171" s="146"/>
      <c r="BKM171" s="145"/>
      <c r="BKN171" s="145"/>
      <c r="BKO171" s="167"/>
      <c r="BKP171" s="147"/>
      <c r="BKQ171" s="148"/>
      <c r="BKR171" s="187"/>
      <c r="BKS171" s="188"/>
      <c r="BKT171" s="165"/>
      <c r="BKU171" s="166"/>
      <c r="BKV171" s="146"/>
      <c r="BKW171" s="145"/>
      <c r="BKX171" s="145"/>
      <c r="BKY171" s="167"/>
      <c r="BKZ171" s="147"/>
      <c r="BLA171" s="148"/>
      <c r="BLB171" s="187"/>
      <c r="BLC171" s="188"/>
      <c r="BLD171" s="165"/>
      <c r="BLE171" s="166"/>
      <c r="BLF171" s="146"/>
      <c r="BLG171" s="145"/>
      <c r="BLH171" s="145"/>
      <c r="BLI171" s="167"/>
      <c r="BLJ171" s="147"/>
      <c r="BLK171" s="148"/>
      <c r="BLL171" s="187"/>
      <c r="BLM171" s="188"/>
      <c r="BLN171" s="165"/>
      <c r="BLO171" s="166"/>
      <c r="BLP171" s="146"/>
      <c r="BLQ171" s="145"/>
      <c r="BLR171" s="145"/>
      <c r="BLS171" s="167"/>
      <c r="BLT171" s="147"/>
      <c r="BLU171" s="148"/>
      <c r="BLV171" s="187"/>
      <c r="BLW171" s="188"/>
      <c r="BLX171" s="165"/>
      <c r="BLY171" s="166"/>
      <c r="BLZ171" s="146"/>
      <c r="BMA171" s="145"/>
      <c r="BMB171" s="145"/>
      <c r="BMC171" s="167"/>
      <c r="BMD171" s="147"/>
      <c r="BME171" s="148"/>
      <c r="BMF171" s="187"/>
      <c r="BMG171" s="188"/>
      <c r="BMH171" s="165"/>
      <c r="BMI171" s="166"/>
      <c r="BMJ171" s="146"/>
      <c r="BMK171" s="145"/>
      <c r="BML171" s="145"/>
      <c r="BMM171" s="167"/>
      <c r="BMN171" s="147"/>
      <c r="BMO171" s="148"/>
      <c r="BMP171" s="187"/>
      <c r="BMQ171" s="188"/>
      <c r="BMR171" s="165"/>
      <c r="BMS171" s="166"/>
      <c r="BMT171" s="146"/>
      <c r="BMU171" s="145"/>
      <c r="BMV171" s="145"/>
      <c r="BMW171" s="167"/>
      <c r="BMX171" s="147"/>
      <c r="BMY171" s="148"/>
      <c r="BMZ171" s="187"/>
      <c r="BNA171" s="188"/>
      <c r="BNB171" s="165"/>
      <c r="BNC171" s="166"/>
      <c r="BND171" s="146"/>
      <c r="BNE171" s="145"/>
      <c r="BNF171" s="145"/>
      <c r="BNG171" s="167"/>
      <c r="BNH171" s="147"/>
      <c r="BNI171" s="148"/>
      <c r="BNJ171" s="187"/>
      <c r="BNK171" s="188"/>
      <c r="BNL171" s="165"/>
      <c r="BNM171" s="166"/>
      <c r="BNN171" s="146"/>
      <c r="BNO171" s="145"/>
      <c r="BNP171" s="145"/>
      <c r="BNQ171" s="167"/>
      <c r="BNR171" s="147"/>
      <c r="BNS171" s="148"/>
      <c r="BNT171" s="187"/>
      <c r="BNU171" s="188"/>
      <c r="BNV171" s="165"/>
      <c r="BNW171" s="166"/>
      <c r="BNX171" s="146"/>
      <c r="BNY171" s="145"/>
      <c r="BNZ171" s="145"/>
      <c r="BOA171" s="167"/>
      <c r="BOB171" s="147"/>
      <c r="BOC171" s="148"/>
      <c r="BOD171" s="187"/>
      <c r="BOE171" s="188"/>
      <c r="BOF171" s="165"/>
      <c r="BOG171" s="166"/>
      <c r="BOH171" s="146"/>
      <c r="BOI171" s="145"/>
      <c r="BOJ171" s="145"/>
      <c r="BOK171" s="167"/>
      <c r="BOL171" s="147"/>
      <c r="BOM171" s="148"/>
      <c r="BON171" s="187"/>
      <c r="BOO171" s="188"/>
      <c r="BOP171" s="165"/>
      <c r="BOQ171" s="166"/>
      <c r="BOR171" s="146"/>
      <c r="BOS171" s="145"/>
      <c r="BOT171" s="145"/>
      <c r="BOU171" s="167"/>
      <c r="BOV171" s="147"/>
      <c r="BOW171" s="148"/>
      <c r="BOX171" s="187"/>
      <c r="BOY171" s="188"/>
      <c r="BOZ171" s="165"/>
      <c r="BPA171" s="166"/>
      <c r="BPB171" s="146"/>
      <c r="BPC171" s="145"/>
      <c r="BPD171" s="145"/>
      <c r="BPE171" s="167"/>
      <c r="BPF171" s="147"/>
      <c r="BPG171" s="148"/>
      <c r="BPH171" s="187"/>
      <c r="BPI171" s="188"/>
      <c r="BPJ171" s="165"/>
      <c r="BPK171" s="166"/>
      <c r="BPL171" s="146"/>
      <c r="BPM171" s="145"/>
      <c r="BPN171" s="145"/>
      <c r="BPO171" s="167"/>
      <c r="BPP171" s="147"/>
      <c r="BPQ171" s="148"/>
      <c r="BPR171" s="187"/>
      <c r="BPS171" s="188"/>
      <c r="BPT171" s="165"/>
      <c r="BPU171" s="166"/>
      <c r="BPV171" s="146"/>
      <c r="BPW171" s="145"/>
      <c r="BPX171" s="145"/>
      <c r="BPY171" s="167"/>
      <c r="BPZ171" s="147"/>
      <c r="BQA171" s="148"/>
      <c r="BQB171" s="187"/>
      <c r="BQC171" s="188"/>
      <c r="BQD171" s="165"/>
      <c r="BQE171" s="166"/>
      <c r="BQF171" s="146"/>
      <c r="BQG171" s="145"/>
      <c r="BQH171" s="145"/>
      <c r="BQI171" s="167"/>
      <c r="BQJ171" s="147"/>
      <c r="BQK171" s="148"/>
      <c r="BQL171" s="187"/>
      <c r="BQM171" s="188"/>
      <c r="BQN171" s="165"/>
      <c r="BQO171" s="166"/>
      <c r="BQP171" s="146"/>
      <c r="BQQ171" s="145"/>
      <c r="BQR171" s="145"/>
      <c r="BQS171" s="167"/>
      <c r="BQT171" s="147"/>
      <c r="BQU171" s="148"/>
      <c r="BQV171" s="187"/>
      <c r="BQW171" s="188"/>
      <c r="BQX171" s="165"/>
      <c r="BQY171" s="166"/>
      <c r="BQZ171" s="146"/>
      <c r="BRA171" s="145"/>
      <c r="BRB171" s="145"/>
      <c r="BRC171" s="167"/>
      <c r="BRD171" s="147"/>
      <c r="BRE171" s="148"/>
      <c r="BRF171" s="187"/>
      <c r="BRG171" s="188"/>
      <c r="BRH171" s="165"/>
      <c r="BRI171" s="166"/>
      <c r="BRJ171" s="146"/>
      <c r="BRK171" s="145"/>
      <c r="BRL171" s="145"/>
      <c r="BRM171" s="167"/>
      <c r="BRN171" s="147"/>
      <c r="BRO171" s="148"/>
      <c r="BRP171" s="187"/>
      <c r="BRQ171" s="188"/>
      <c r="BRR171" s="165"/>
      <c r="BRS171" s="166"/>
      <c r="BRT171" s="146"/>
      <c r="BRU171" s="145"/>
      <c r="BRV171" s="145"/>
      <c r="BRW171" s="167"/>
      <c r="BRX171" s="147"/>
      <c r="BRY171" s="148"/>
      <c r="BRZ171" s="187"/>
      <c r="BSA171" s="188"/>
      <c r="BSB171" s="165"/>
      <c r="BSC171" s="166"/>
      <c r="BSD171" s="146"/>
      <c r="BSE171" s="145"/>
      <c r="BSF171" s="145"/>
      <c r="BSG171" s="167"/>
      <c r="BSH171" s="147"/>
      <c r="BSI171" s="148"/>
      <c r="BSJ171" s="187"/>
      <c r="BSK171" s="188"/>
      <c r="BSL171" s="165"/>
      <c r="BSM171" s="166"/>
      <c r="BSN171" s="146"/>
      <c r="BSO171" s="145"/>
      <c r="BSP171" s="145"/>
      <c r="BSQ171" s="167"/>
      <c r="BSR171" s="147"/>
      <c r="BSS171" s="148"/>
      <c r="BST171" s="187"/>
      <c r="BSU171" s="188"/>
      <c r="BSV171" s="165"/>
      <c r="BSW171" s="166"/>
      <c r="BSX171" s="146"/>
      <c r="BSY171" s="145"/>
      <c r="BSZ171" s="145"/>
      <c r="BTA171" s="167"/>
      <c r="BTB171" s="147"/>
      <c r="BTC171" s="148"/>
      <c r="BTD171" s="187"/>
      <c r="BTE171" s="188"/>
      <c r="BTF171" s="165"/>
      <c r="BTG171" s="166"/>
      <c r="BTH171" s="146"/>
      <c r="BTI171" s="145"/>
      <c r="BTJ171" s="145"/>
      <c r="BTK171" s="167"/>
      <c r="BTL171" s="147"/>
      <c r="BTM171" s="148"/>
      <c r="BTN171" s="187"/>
      <c r="BTO171" s="188"/>
      <c r="BTP171" s="165"/>
      <c r="BTQ171" s="166"/>
      <c r="BTR171" s="146"/>
      <c r="BTS171" s="145"/>
      <c r="BTT171" s="145"/>
      <c r="BTU171" s="167"/>
      <c r="BTV171" s="147"/>
      <c r="BTW171" s="148"/>
      <c r="BTX171" s="187"/>
      <c r="BTY171" s="188"/>
      <c r="BTZ171" s="165"/>
      <c r="BUA171" s="166"/>
      <c r="BUB171" s="146"/>
      <c r="BUC171" s="145"/>
      <c r="BUD171" s="145"/>
      <c r="BUE171" s="167"/>
      <c r="BUF171" s="147"/>
      <c r="BUG171" s="148"/>
      <c r="BUH171" s="187"/>
      <c r="BUI171" s="188"/>
      <c r="BUJ171" s="165"/>
      <c r="BUK171" s="166"/>
      <c r="BUL171" s="146"/>
      <c r="BUM171" s="145"/>
      <c r="BUN171" s="145"/>
      <c r="BUO171" s="167"/>
      <c r="BUP171" s="147"/>
      <c r="BUQ171" s="148"/>
      <c r="BUR171" s="187"/>
      <c r="BUS171" s="188"/>
      <c r="BUT171" s="165"/>
      <c r="BUU171" s="166"/>
      <c r="BUV171" s="146"/>
      <c r="BUW171" s="145"/>
      <c r="BUX171" s="145"/>
      <c r="BUY171" s="167"/>
      <c r="BUZ171" s="147"/>
      <c r="BVA171" s="148"/>
      <c r="BVB171" s="187"/>
      <c r="BVC171" s="188"/>
      <c r="BVD171" s="165"/>
      <c r="BVE171" s="166"/>
      <c r="BVF171" s="146"/>
      <c r="BVG171" s="145"/>
      <c r="BVH171" s="145"/>
      <c r="BVI171" s="167"/>
      <c r="BVJ171" s="147"/>
      <c r="BVK171" s="148"/>
      <c r="BVL171" s="187"/>
      <c r="BVM171" s="188"/>
      <c r="BVN171" s="165"/>
      <c r="BVO171" s="166"/>
      <c r="BVP171" s="146"/>
      <c r="BVQ171" s="145"/>
      <c r="BVR171" s="145"/>
      <c r="BVS171" s="167"/>
      <c r="BVT171" s="147"/>
      <c r="BVU171" s="148"/>
      <c r="BVV171" s="187"/>
      <c r="BVW171" s="188"/>
      <c r="BVX171" s="165"/>
      <c r="BVY171" s="166"/>
      <c r="BVZ171" s="146"/>
      <c r="BWA171" s="145"/>
      <c r="BWB171" s="145"/>
      <c r="BWC171" s="167"/>
      <c r="BWD171" s="147"/>
      <c r="BWE171" s="148"/>
      <c r="BWF171" s="187"/>
      <c r="BWG171" s="188"/>
      <c r="BWH171" s="165"/>
      <c r="BWI171" s="166"/>
      <c r="BWJ171" s="146"/>
      <c r="BWK171" s="145"/>
      <c r="BWL171" s="145"/>
      <c r="BWM171" s="167"/>
      <c r="BWN171" s="147"/>
      <c r="BWO171" s="148"/>
      <c r="BWP171" s="187"/>
      <c r="BWQ171" s="188"/>
      <c r="BWR171" s="165"/>
      <c r="BWS171" s="166"/>
      <c r="BWT171" s="146"/>
      <c r="BWU171" s="145"/>
      <c r="BWV171" s="145"/>
      <c r="BWW171" s="167"/>
      <c r="BWX171" s="147"/>
      <c r="BWY171" s="148"/>
      <c r="BWZ171" s="187"/>
      <c r="BXA171" s="188"/>
      <c r="BXB171" s="165"/>
      <c r="BXC171" s="166"/>
      <c r="BXD171" s="146"/>
      <c r="BXE171" s="145"/>
      <c r="BXF171" s="145"/>
      <c r="BXG171" s="167"/>
      <c r="BXH171" s="147"/>
      <c r="BXI171" s="148"/>
      <c r="BXJ171" s="187"/>
      <c r="BXK171" s="188"/>
      <c r="BXL171" s="165"/>
      <c r="BXM171" s="166"/>
      <c r="BXN171" s="146"/>
      <c r="BXO171" s="145"/>
      <c r="BXP171" s="145"/>
      <c r="BXQ171" s="167"/>
      <c r="BXR171" s="147"/>
      <c r="BXS171" s="148"/>
      <c r="BXT171" s="187"/>
      <c r="BXU171" s="188"/>
      <c r="BXV171" s="165"/>
      <c r="BXW171" s="166"/>
      <c r="BXX171" s="146"/>
      <c r="BXY171" s="145"/>
      <c r="BXZ171" s="145"/>
      <c r="BYA171" s="167"/>
      <c r="BYB171" s="147"/>
      <c r="BYC171" s="148"/>
      <c r="BYD171" s="187"/>
      <c r="BYE171" s="188"/>
      <c r="BYF171" s="165"/>
      <c r="BYG171" s="166"/>
      <c r="BYH171" s="146"/>
      <c r="BYI171" s="145"/>
      <c r="BYJ171" s="145"/>
      <c r="BYK171" s="167"/>
      <c r="BYL171" s="147"/>
      <c r="BYM171" s="148"/>
      <c r="BYN171" s="187"/>
      <c r="BYO171" s="188"/>
      <c r="BYP171" s="165"/>
      <c r="BYQ171" s="166"/>
      <c r="BYR171" s="146"/>
      <c r="BYS171" s="145"/>
      <c r="BYT171" s="145"/>
      <c r="BYU171" s="167"/>
      <c r="BYV171" s="147"/>
      <c r="BYW171" s="148"/>
      <c r="BYX171" s="187"/>
      <c r="BYY171" s="188"/>
      <c r="BYZ171" s="165"/>
      <c r="BZA171" s="166"/>
      <c r="BZB171" s="146"/>
      <c r="BZC171" s="145"/>
      <c r="BZD171" s="145"/>
      <c r="BZE171" s="167"/>
      <c r="BZF171" s="147"/>
      <c r="BZG171" s="148"/>
      <c r="BZH171" s="187"/>
      <c r="BZI171" s="188"/>
      <c r="BZJ171" s="165"/>
      <c r="BZK171" s="166"/>
      <c r="BZL171" s="146"/>
      <c r="BZM171" s="145"/>
      <c r="BZN171" s="145"/>
      <c r="BZO171" s="167"/>
      <c r="BZP171" s="147"/>
      <c r="BZQ171" s="148"/>
      <c r="BZR171" s="187"/>
      <c r="BZS171" s="188"/>
      <c r="BZT171" s="165"/>
      <c r="BZU171" s="166"/>
      <c r="BZV171" s="146"/>
      <c r="BZW171" s="145"/>
      <c r="BZX171" s="145"/>
      <c r="BZY171" s="167"/>
      <c r="BZZ171" s="147"/>
      <c r="CAA171" s="148"/>
      <c r="CAB171" s="187"/>
      <c r="CAC171" s="188"/>
      <c r="CAD171" s="165"/>
      <c r="CAE171" s="166"/>
      <c r="CAF171" s="146"/>
      <c r="CAG171" s="145"/>
      <c r="CAH171" s="145"/>
      <c r="CAI171" s="167"/>
      <c r="CAJ171" s="147"/>
      <c r="CAK171" s="148"/>
      <c r="CAL171" s="187"/>
      <c r="CAM171" s="188"/>
      <c r="CAN171" s="165"/>
      <c r="CAO171" s="166"/>
      <c r="CAP171" s="146"/>
      <c r="CAQ171" s="145"/>
      <c r="CAR171" s="145"/>
      <c r="CAS171" s="167"/>
      <c r="CAT171" s="147"/>
      <c r="CAU171" s="148"/>
      <c r="CAV171" s="187"/>
      <c r="CAW171" s="188"/>
      <c r="CAX171" s="165"/>
      <c r="CAY171" s="166"/>
      <c r="CAZ171" s="146"/>
      <c r="CBA171" s="145"/>
      <c r="CBB171" s="145"/>
      <c r="CBC171" s="167"/>
      <c r="CBD171" s="147"/>
      <c r="CBE171" s="148"/>
      <c r="CBF171" s="187"/>
      <c r="CBG171" s="188"/>
      <c r="CBH171" s="165"/>
      <c r="CBI171" s="166"/>
      <c r="CBJ171" s="146"/>
      <c r="CBK171" s="145"/>
      <c r="CBL171" s="145"/>
      <c r="CBM171" s="167"/>
      <c r="CBN171" s="147"/>
      <c r="CBO171" s="148"/>
      <c r="CBP171" s="187"/>
      <c r="CBQ171" s="188"/>
      <c r="CBR171" s="165"/>
      <c r="CBS171" s="166"/>
      <c r="CBT171" s="146"/>
      <c r="CBU171" s="145"/>
      <c r="CBV171" s="145"/>
      <c r="CBW171" s="167"/>
      <c r="CBX171" s="147"/>
      <c r="CBY171" s="148"/>
      <c r="CBZ171" s="187"/>
      <c r="CCA171" s="188"/>
      <c r="CCB171" s="165"/>
      <c r="CCC171" s="166"/>
      <c r="CCD171" s="146"/>
      <c r="CCE171" s="145"/>
      <c r="CCF171" s="145"/>
      <c r="CCG171" s="167"/>
      <c r="CCH171" s="147"/>
      <c r="CCI171" s="148"/>
      <c r="CCJ171" s="187"/>
      <c r="CCK171" s="188"/>
      <c r="CCL171" s="165"/>
      <c r="CCM171" s="166"/>
      <c r="CCN171" s="146"/>
      <c r="CCO171" s="145"/>
      <c r="CCP171" s="145"/>
      <c r="CCQ171" s="167"/>
      <c r="CCR171" s="147"/>
      <c r="CCS171" s="148"/>
      <c r="CCT171" s="187"/>
      <c r="CCU171" s="188"/>
      <c r="CCV171" s="165"/>
      <c r="CCW171" s="166"/>
      <c r="CCX171" s="146"/>
      <c r="CCY171" s="145"/>
      <c r="CCZ171" s="145"/>
      <c r="CDA171" s="167"/>
      <c r="CDB171" s="147"/>
      <c r="CDC171" s="148"/>
      <c r="CDD171" s="187"/>
      <c r="CDE171" s="188"/>
      <c r="CDF171" s="165"/>
      <c r="CDG171" s="166"/>
      <c r="CDH171" s="146"/>
      <c r="CDI171" s="145"/>
      <c r="CDJ171" s="145"/>
      <c r="CDK171" s="167"/>
      <c r="CDL171" s="147"/>
      <c r="CDM171" s="148"/>
      <c r="CDN171" s="187"/>
      <c r="CDO171" s="188"/>
      <c r="CDP171" s="165"/>
      <c r="CDQ171" s="166"/>
      <c r="CDR171" s="146"/>
      <c r="CDS171" s="145"/>
      <c r="CDT171" s="145"/>
      <c r="CDU171" s="167"/>
      <c r="CDV171" s="147"/>
      <c r="CDW171" s="148"/>
      <c r="CDX171" s="187"/>
      <c r="CDY171" s="188"/>
      <c r="CDZ171" s="165"/>
      <c r="CEA171" s="166"/>
      <c r="CEB171" s="146"/>
      <c r="CEC171" s="145"/>
      <c r="CED171" s="145"/>
      <c r="CEE171" s="167"/>
      <c r="CEF171" s="147"/>
      <c r="CEG171" s="148"/>
      <c r="CEH171" s="187"/>
      <c r="CEI171" s="188"/>
      <c r="CEJ171" s="165"/>
      <c r="CEK171" s="166"/>
      <c r="CEL171" s="146"/>
      <c r="CEM171" s="145"/>
      <c r="CEN171" s="145"/>
      <c r="CEO171" s="167"/>
      <c r="CEP171" s="147"/>
      <c r="CEQ171" s="148"/>
      <c r="CER171" s="187"/>
      <c r="CES171" s="188"/>
      <c r="CET171" s="165"/>
      <c r="CEU171" s="166"/>
      <c r="CEV171" s="146"/>
      <c r="CEW171" s="145"/>
      <c r="CEX171" s="145"/>
      <c r="CEY171" s="167"/>
      <c r="CEZ171" s="147"/>
      <c r="CFA171" s="148"/>
      <c r="CFB171" s="187"/>
      <c r="CFC171" s="188"/>
      <c r="CFD171" s="165"/>
      <c r="CFE171" s="166"/>
      <c r="CFF171" s="146"/>
      <c r="CFG171" s="145"/>
      <c r="CFH171" s="145"/>
      <c r="CFI171" s="167"/>
      <c r="CFJ171" s="147"/>
      <c r="CFK171" s="148"/>
      <c r="CFL171" s="187"/>
      <c r="CFM171" s="188"/>
      <c r="CFN171" s="165"/>
      <c r="CFO171" s="166"/>
      <c r="CFP171" s="146"/>
      <c r="CFQ171" s="145"/>
      <c r="CFR171" s="145"/>
      <c r="CFS171" s="167"/>
      <c r="CFT171" s="147"/>
      <c r="CFU171" s="148"/>
      <c r="CFV171" s="187"/>
      <c r="CFW171" s="188"/>
      <c r="CFX171" s="165"/>
      <c r="CFY171" s="166"/>
      <c r="CFZ171" s="146"/>
      <c r="CGA171" s="145"/>
      <c r="CGB171" s="145"/>
      <c r="CGC171" s="167"/>
      <c r="CGD171" s="147"/>
      <c r="CGE171" s="148"/>
      <c r="CGF171" s="187"/>
      <c r="CGG171" s="188"/>
      <c r="CGH171" s="165"/>
      <c r="CGI171" s="166"/>
      <c r="CGJ171" s="146"/>
      <c r="CGK171" s="145"/>
      <c r="CGL171" s="145"/>
      <c r="CGM171" s="167"/>
      <c r="CGN171" s="147"/>
      <c r="CGO171" s="148"/>
      <c r="CGP171" s="187"/>
      <c r="CGQ171" s="188"/>
      <c r="CGR171" s="165"/>
      <c r="CGS171" s="166"/>
      <c r="CGT171" s="146"/>
      <c r="CGU171" s="145"/>
      <c r="CGV171" s="145"/>
      <c r="CGW171" s="167"/>
      <c r="CGX171" s="147"/>
      <c r="CGY171" s="148"/>
      <c r="CGZ171" s="187"/>
      <c r="CHA171" s="188"/>
      <c r="CHB171" s="165"/>
      <c r="CHC171" s="166"/>
      <c r="CHD171" s="146"/>
      <c r="CHE171" s="145"/>
      <c r="CHF171" s="145"/>
      <c r="CHG171" s="167"/>
      <c r="CHH171" s="147"/>
      <c r="CHI171" s="148"/>
      <c r="CHJ171" s="187"/>
      <c r="CHK171" s="188"/>
      <c r="CHL171" s="165"/>
      <c r="CHM171" s="166"/>
      <c r="CHN171" s="146"/>
      <c r="CHO171" s="145"/>
      <c r="CHP171" s="145"/>
      <c r="CHQ171" s="167"/>
      <c r="CHR171" s="147"/>
      <c r="CHS171" s="148"/>
      <c r="CHT171" s="187"/>
      <c r="CHU171" s="188"/>
      <c r="CHV171" s="165"/>
      <c r="CHW171" s="166"/>
      <c r="CHX171" s="146"/>
      <c r="CHY171" s="145"/>
      <c r="CHZ171" s="145"/>
      <c r="CIA171" s="167"/>
      <c r="CIB171" s="147"/>
      <c r="CIC171" s="148"/>
      <c r="CID171" s="187"/>
      <c r="CIE171" s="188"/>
      <c r="CIF171" s="165"/>
      <c r="CIG171" s="166"/>
      <c r="CIH171" s="146"/>
      <c r="CII171" s="145"/>
      <c r="CIJ171" s="145"/>
      <c r="CIK171" s="167"/>
      <c r="CIL171" s="147"/>
      <c r="CIM171" s="148"/>
      <c r="CIN171" s="187"/>
      <c r="CIO171" s="188"/>
      <c r="CIP171" s="165"/>
      <c r="CIQ171" s="166"/>
      <c r="CIR171" s="146"/>
      <c r="CIS171" s="145"/>
      <c r="CIT171" s="145"/>
      <c r="CIU171" s="167"/>
      <c r="CIV171" s="147"/>
      <c r="CIW171" s="148"/>
      <c r="CIX171" s="187"/>
      <c r="CIY171" s="188"/>
      <c r="CIZ171" s="165"/>
      <c r="CJA171" s="166"/>
      <c r="CJB171" s="146"/>
      <c r="CJC171" s="145"/>
      <c r="CJD171" s="145"/>
      <c r="CJE171" s="167"/>
      <c r="CJF171" s="147"/>
      <c r="CJG171" s="148"/>
      <c r="CJH171" s="187"/>
      <c r="CJI171" s="188"/>
      <c r="CJJ171" s="165"/>
      <c r="CJK171" s="166"/>
      <c r="CJL171" s="146"/>
      <c r="CJM171" s="145"/>
      <c r="CJN171" s="145"/>
      <c r="CJO171" s="167"/>
      <c r="CJP171" s="147"/>
      <c r="CJQ171" s="148"/>
      <c r="CJR171" s="187"/>
      <c r="CJS171" s="188"/>
      <c r="CJT171" s="165"/>
      <c r="CJU171" s="166"/>
      <c r="CJV171" s="146"/>
      <c r="CJW171" s="145"/>
      <c r="CJX171" s="145"/>
      <c r="CJY171" s="167"/>
      <c r="CJZ171" s="147"/>
      <c r="CKA171" s="148"/>
      <c r="CKB171" s="187"/>
      <c r="CKC171" s="188"/>
      <c r="CKD171" s="165"/>
      <c r="CKE171" s="166"/>
      <c r="CKF171" s="146"/>
      <c r="CKG171" s="145"/>
      <c r="CKH171" s="145"/>
      <c r="CKI171" s="167"/>
      <c r="CKJ171" s="147"/>
      <c r="CKK171" s="148"/>
      <c r="CKL171" s="187"/>
      <c r="CKM171" s="188"/>
      <c r="CKN171" s="165"/>
      <c r="CKO171" s="166"/>
      <c r="CKP171" s="146"/>
      <c r="CKQ171" s="145"/>
      <c r="CKR171" s="145"/>
      <c r="CKS171" s="167"/>
      <c r="CKT171" s="147"/>
      <c r="CKU171" s="148"/>
      <c r="CKV171" s="187"/>
      <c r="CKW171" s="188"/>
      <c r="CKX171" s="165"/>
      <c r="CKY171" s="166"/>
      <c r="CKZ171" s="146"/>
      <c r="CLA171" s="145"/>
      <c r="CLB171" s="145"/>
      <c r="CLC171" s="167"/>
      <c r="CLD171" s="147"/>
      <c r="CLE171" s="148"/>
      <c r="CLF171" s="187"/>
      <c r="CLG171" s="188"/>
      <c r="CLH171" s="165"/>
      <c r="CLI171" s="166"/>
      <c r="CLJ171" s="146"/>
      <c r="CLK171" s="145"/>
      <c r="CLL171" s="145"/>
      <c r="CLM171" s="167"/>
      <c r="CLN171" s="147"/>
      <c r="CLO171" s="148"/>
      <c r="CLP171" s="187"/>
      <c r="CLQ171" s="188"/>
      <c r="CLR171" s="165"/>
      <c r="CLS171" s="166"/>
      <c r="CLT171" s="146"/>
      <c r="CLU171" s="145"/>
      <c r="CLV171" s="145"/>
      <c r="CLW171" s="167"/>
      <c r="CLX171" s="147"/>
      <c r="CLY171" s="148"/>
      <c r="CLZ171" s="187"/>
      <c r="CMA171" s="188"/>
      <c r="CMB171" s="165"/>
      <c r="CMC171" s="166"/>
      <c r="CMD171" s="146"/>
      <c r="CME171" s="145"/>
      <c r="CMF171" s="145"/>
      <c r="CMG171" s="167"/>
      <c r="CMH171" s="147"/>
      <c r="CMI171" s="148"/>
      <c r="CMJ171" s="187"/>
      <c r="CMK171" s="188"/>
      <c r="CML171" s="165"/>
      <c r="CMM171" s="166"/>
      <c r="CMN171" s="146"/>
      <c r="CMO171" s="145"/>
      <c r="CMP171" s="145"/>
      <c r="CMQ171" s="167"/>
      <c r="CMR171" s="147"/>
      <c r="CMS171" s="148"/>
      <c r="CMT171" s="187"/>
      <c r="CMU171" s="188"/>
      <c r="CMV171" s="165"/>
      <c r="CMW171" s="166"/>
      <c r="CMX171" s="146"/>
      <c r="CMY171" s="145"/>
      <c r="CMZ171" s="145"/>
      <c r="CNA171" s="167"/>
      <c r="CNB171" s="147"/>
      <c r="CNC171" s="148"/>
      <c r="CND171" s="187"/>
      <c r="CNE171" s="188"/>
      <c r="CNF171" s="165"/>
      <c r="CNG171" s="166"/>
      <c r="CNH171" s="146"/>
      <c r="CNI171" s="145"/>
      <c r="CNJ171" s="145"/>
      <c r="CNK171" s="167"/>
      <c r="CNL171" s="147"/>
      <c r="CNM171" s="148"/>
      <c r="CNN171" s="187"/>
      <c r="CNO171" s="188"/>
      <c r="CNP171" s="165"/>
      <c r="CNQ171" s="166"/>
      <c r="CNR171" s="146"/>
      <c r="CNS171" s="145"/>
      <c r="CNT171" s="145"/>
      <c r="CNU171" s="167"/>
      <c r="CNV171" s="147"/>
      <c r="CNW171" s="148"/>
      <c r="CNX171" s="187"/>
      <c r="CNY171" s="188"/>
      <c r="CNZ171" s="165"/>
      <c r="COA171" s="166"/>
      <c r="COB171" s="146"/>
      <c r="COC171" s="145"/>
      <c r="COD171" s="145"/>
      <c r="COE171" s="167"/>
      <c r="COF171" s="147"/>
      <c r="COG171" s="148"/>
      <c r="COH171" s="187"/>
      <c r="COI171" s="188"/>
      <c r="COJ171" s="165"/>
      <c r="COK171" s="166"/>
      <c r="COL171" s="146"/>
      <c r="COM171" s="145"/>
      <c r="CON171" s="145"/>
      <c r="COO171" s="167"/>
      <c r="COP171" s="147"/>
      <c r="COQ171" s="148"/>
      <c r="COR171" s="187"/>
      <c r="COS171" s="188"/>
      <c r="COT171" s="165"/>
      <c r="COU171" s="166"/>
      <c r="COV171" s="146"/>
      <c r="COW171" s="145"/>
      <c r="COX171" s="145"/>
      <c r="COY171" s="167"/>
      <c r="COZ171" s="147"/>
      <c r="CPA171" s="148"/>
      <c r="CPB171" s="187"/>
      <c r="CPC171" s="188"/>
      <c r="CPD171" s="165"/>
      <c r="CPE171" s="166"/>
      <c r="CPF171" s="146"/>
      <c r="CPG171" s="145"/>
      <c r="CPH171" s="145"/>
      <c r="CPI171" s="167"/>
      <c r="CPJ171" s="147"/>
      <c r="CPK171" s="148"/>
      <c r="CPL171" s="187"/>
      <c r="CPM171" s="188"/>
      <c r="CPN171" s="165"/>
      <c r="CPO171" s="166"/>
      <c r="CPP171" s="146"/>
      <c r="CPQ171" s="145"/>
      <c r="CPR171" s="145"/>
      <c r="CPS171" s="167"/>
      <c r="CPT171" s="147"/>
      <c r="CPU171" s="148"/>
      <c r="CPV171" s="187"/>
      <c r="CPW171" s="188"/>
      <c r="CPX171" s="165"/>
      <c r="CPY171" s="166"/>
      <c r="CPZ171" s="146"/>
      <c r="CQA171" s="145"/>
      <c r="CQB171" s="145"/>
      <c r="CQC171" s="167"/>
      <c r="CQD171" s="147"/>
      <c r="CQE171" s="148"/>
      <c r="CQF171" s="187"/>
      <c r="CQG171" s="188"/>
      <c r="CQH171" s="165"/>
      <c r="CQI171" s="166"/>
      <c r="CQJ171" s="146"/>
      <c r="CQK171" s="145"/>
      <c r="CQL171" s="145"/>
      <c r="CQM171" s="167"/>
      <c r="CQN171" s="147"/>
      <c r="CQO171" s="148"/>
      <c r="CQP171" s="187"/>
      <c r="CQQ171" s="188"/>
      <c r="CQR171" s="165"/>
      <c r="CQS171" s="166"/>
      <c r="CQT171" s="146"/>
      <c r="CQU171" s="145"/>
      <c r="CQV171" s="145"/>
      <c r="CQW171" s="167"/>
      <c r="CQX171" s="147"/>
      <c r="CQY171" s="148"/>
      <c r="CQZ171" s="187"/>
      <c r="CRA171" s="188"/>
      <c r="CRB171" s="165"/>
      <c r="CRC171" s="166"/>
      <c r="CRD171" s="146"/>
      <c r="CRE171" s="145"/>
      <c r="CRF171" s="145"/>
      <c r="CRG171" s="167"/>
      <c r="CRH171" s="147"/>
      <c r="CRI171" s="148"/>
      <c r="CRJ171" s="187"/>
      <c r="CRK171" s="188"/>
      <c r="CRL171" s="165"/>
      <c r="CRM171" s="166"/>
      <c r="CRN171" s="146"/>
      <c r="CRO171" s="145"/>
      <c r="CRP171" s="145"/>
      <c r="CRQ171" s="167"/>
      <c r="CRR171" s="147"/>
      <c r="CRS171" s="148"/>
      <c r="CRT171" s="187"/>
      <c r="CRU171" s="188"/>
      <c r="CRV171" s="165"/>
      <c r="CRW171" s="166"/>
      <c r="CRX171" s="146"/>
      <c r="CRY171" s="145"/>
      <c r="CRZ171" s="145"/>
      <c r="CSA171" s="167"/>
      <c r="CSB171" s="147"/>
      <c r="CSC171" s="148"/>
      <c r="CSD171" s="187"/>
      <c r="CSE171" s="188"/>
      <c r="CSF171" s="165"/>
      <c r="CSG171" s="166"/>
      <c r="CSH171" s="146"/>
      <c r="CSI171" s="145"/>
      <c r="CSJ171" s="145"/>
      <c r="CSK171" s="167"/>
      <c r="CSL171" s="147"/>
      <c r="CSM171" s="148"/>
      <c r="CSN171" s="187"/>
      <c r="CSO171" s="188"/>
      <c r="CSP171" s="165"/>
      <c r="CSQ171" s="166"/>
      <c r="CSR171" s="146"/>
      <c r="CSS171" s="145"/>
      <c r="CST171" s="145"/>
      <c r="CSU171" s="167"/>
      <c r="CSV171" s="147"/>
      <c r="CSW171" s="148"/>
      <c r="CSX171" s="187"/>
      <c r="CSY171" s="188"/>
      <c r="CSZ171" s="165"/>
      <c r="CTA171" s="166"/>
      <c r="CTB171" s="146"/>
      <c r="CTC171" s="145"/>
      <c r="CTD171" s="145"/>
      <c r="CTE171" s="167"/>
      <c r="CTF171" s="147"/>
      <c r="CTG171" s="148"/>
      <c r="CTH171" s="187"/>
      <c r="CTI171" s="188"/>
      <c r="CTJ171" s="165"/>
      <c r="CTK171" s="166"/>
      <c r="CTL171" s="146"/>
      <c r="CTM171" s="145"/>
      <c r="CTN171" s="145"/>
      <c r="CTO171" s="167"/>
      <c r="CTP171" s="147"/>
      <c r="CTQ171" s="148"/>
      <c r="CTR171" s="187"/>
      <c r="CTS171" s="188"/>
      <c r="CTT171" s="165"/>
      <c r="CTU171" s="166"/>
      <c r="CTV171" s="146"/>
      <c r="CTW171" s="145"/>
      <c r="CTX171" s="145"/>
      <c r="CTY171" s="167"/>
      <c r="CTZ171" s="147"/>
      <c r="CUA171" s="148"/>
      <c r="CUB171" s="187"/>
      <c r="CUC171" s="188"/>
      <c r="CUD171" s="165"/>
      <c r="CUE171" s="166"/>
      <c r="CUF171" s="146"/>
      <c r="CUG171" s="145"/>
      <c r="CUH171" s="145"/>
      <c r="CUI171" s="167"/>
      <c r="CUJ171" s="147"/>
      <c r="CUK171" s="148"/>
      <c r="CUL171" s="187"/>
      <c r="CUM171" s="188"/>
      <c r="CUN171" s="165"/>
      <c r="CUO171" s="166"/>
      <c r="CUP171" s="146"/>
      <c r="CUQ171" s="145"/>
      <c r="CUR171" s="145"/>
      <c r="CUS171" s="167"/>
      <c r="CUT171" s="147"/>
      <c r="CUU171" s="148"/>
      <c r="CUV171" s="187"/>
      <c r="CUW171" s="188"/>
      <c r="CUX171" s="165"/>
      <c r="CUY171" s="166"/>
      <c r="CUZ171" s="146"/>
      <c r="CVA171" s="145"/>
      <c r="CVB171" s="145"/>
      <c r="CVC171" s="167"/>
      <c r="CVD171" s="147"/>
      <c r="CVE171" s="148"/>
      <c r="CVF171" s="187"/>
      <c r="CVG171" s="188"/>
      <c r="CVH171" s="165"/>
      <c r="CVI171" s="166"/>
      <c r="CVJ171" s="146"/>
      <c r="CVK171" s="145"/>
      <c r="CVL171" s="145"/>
      <c r="CVM171" s="167"/>
      <c r="CVN171" s="147"/>
      <c r="CVO171" s="148"/>
      <c r="CVP171" s="187"/>
      <c r="CVQ171" s="188"/>
      <c r="CVR171" s="165"/>
      <c r="CVS171" s="166"/>
      <c r="CVT171" s="146"/>
      <c r="CVU171" s="145"/>
      <c r="CVV171" s="145"/>
      <c r="CVW171" s="167"/>
      <c r="CVX171" s="147"/>
      <c r="CVY171" s="148"/>
      <c r="CVZ171" s="187"/>
      <c r="CWA171" s="188"/>
      <c r="CWB171" s="165"/>
      <c r="CWC171" s="166"/>
      <c r="CWD171" s="146"/>
      <c r="CWE171" s="145"/>
      <c r="CWF171" s="145"/>
      <c r="CWG171" s="167"/>
      <c r="CWH171" s="147"/>
      <c r="CWI171" s="148"/>
      <c r="CWJ171" s="187"/>
      <c r="CWK171" s="188"/>
      <c r="CWL171" s="165"/>
      <c r="CWM171" s="166"/>
      <c r="CWN171" s="146"/>
      <c r="CWO171" s="145"/>
      <c r="CWP171" s="145"/>
      <c r="CWQ171" s="167"/>
      <c r="CWR171" s="147"/>
      <c r="CWS171" s="148"/>
      <c r="CWT171" s="187"/>
      <c r="CWU171" s="188"/>
      <c r="CWV171" s="165"/>
      <c r="CWW171" s="166"/>
      <c r="CWX171" s="146"/>
      <c r="CWY171" s="145"/>
      <c r="CWZ171" s="145"/>
      <c r="CXA171" s="167"/>
      <c r="CXB171" s="147"/>
      <c r="CXC171" s="148"/>
      <c r="CXD171" s="187"/>
      <c r="CXE171" s="188"/>
      <c r="CXF171" s="165"/>
      <c r="CXG171" s="166"/>
      <c r="CXH171" s="146"/>
      <c r="CXI171" s="145"/>
      <c r="CXJ171" s="145"/>
      <c r="CXK171" s="167"/>
      <c r="CXL171" s="147"/>
      <c r="CXM171" s="148"/>
      <c r="CXN171" s="187"/>
      <c r="CXO171" s="188"/>
      <c r="CXP171" s="165"/>
      <c r="CXQ171" s="166"/>
      <c r="CXR171" s="146"/>
      <c r="CXS171" s="145"/>
      <c r="CXT171" s="145"/>
      <c r="CXU171" s="167"/>
      <c r="CXV171" s="147"/>
      <c r="CXW171" s="148"/>
      <c r="CXX171" s="187"/>
      <c r="CXY171" s="188"/>
      <c r="CXZ171" s="165"/>
      <c r="CYA171" s="166"/>
      <c r="CYB171" s="146"/>
      <c r="CYC171" s="145"/>
      <c r="CYD171" s="145"/>
      <c r="CYE171" s="167"/>
      <c r="CYF171" s="147"/>
      <c r="CYG171" s="148"/>
      <c r="CYH171" s="187"/>
      <c r="CYI171" s="188"/>
      <c r="CYJ171" s="165"/>
      <c r="CYK171" s="166"/>
      <c r="CYL171" s="146"/>
      <c r="CYM171" s="145"/>
      <c r="CYN171" s="145"/>
      <c r="CYO171" s="167"/>
      <c r="CYP171" s="147"/>
      <c r="CYQ171" s="148"/>
      <c r="CYR171" s="187"/>
      <c r="CYS171" s="188"/>
      <c r="CYT171" s="165"/>
      <c r="CYU171" s="166"/>
      <c r="CYV171" s="146"/>
      <c r="CYW171" s="145"/>
      <c r="CYX171" s="145"/>
      <c r="CYY171" s="167"/>
      <c r="CYZ171" s="147"/>
      <c r="CZA171" s="148"/>
      <c r="CZB171" s="187"/>
      <c r="CZC171" s="188"/>
      <c r="CZD171" s="165"/>
      <c r="CZE171" s="166"/>
      <c r="CZF171" s="146"/>
      <c r="CZG171" s="145"/>
      <c r="CZH171" s="145"/>
      <c r="CZI171" s="167"/>
      <c r="CZJ171" s="147"/>
      <c r="CZK171" s="148"/>
      <c r="CZL171" s="187"/>
      <c r="CZM171" s="188"/>
      <c r="CZN171" s="165"/>
      <c r="CZO171" s="166"/>
      <c r="CZP171" s="146"/>
      <c r="CZQ171" s="145"/>
      <c r="CZR171" s="145"/>
      <c r="CZS171" s="167"/>
      <c r="CZT171" s="147"/>
      <c r="CZU171" s="148"/>
      <c r="CZV171" s="187"/>
      <c r="CZW171" s="188"/>
      <c r="CZX171" s="165"/>
      <c r="CZY171" s="166"/>
      <c r="CZZ171" s="146"/>
      <c r="DAA171" s="145"/>
      <c r="DAB171" s="145"/>
      <c r="DAC171" s="167"/>
      <c r="DAD171" s="147"/>
      <c r="DAE171" s="148"/>
      <c r="DAF171" s="187"/>
      <c r="DAG171" s="188"/>
      <c r="DAH171" s="165"/>
      <c r="DAI171" s="166"/>
      <c r="DAJ171" s="146"/>
      <c r="DAK171" s="145"/>
      <c r="DAL171" s="145"/>
      <c r="DAM171" s="167"/>
      <c r="DAN171" s="147"/>
      <c r="DAO171" s="148"/>
      <c r="DAP171" s="187"/>
      <c r="DAQ171" s="188"/>
      <c r="DAR171" s="165"/>
      <c r="DAS171" s="166"/>
      <c r="DAT171" s="146"/>
      <c r="DAU171" s="145"/>
      <c r="DAV171" s="145"/>
      <c r="DAW171" s="167"/>
      <c r="DAX171" s="147"/>
      <c r="DAY171" s="148"/>
      <c r="DAZ171" s="187"/>
      <c r="DBA171" s="188"/>
      <c r="DBB171" s="165"/>
      <c r="DBC171" s="166"/>
      <c r="DBD171" s="146"/>
      <c r="DBE171" s="145"/>
      <c r="DBF171" s="145"/>
      <c r="DBG171" s="167"/>
      <c r="DBH171" s="147"/>
      <c r="DBI171" s="148"/>
      <c r="DBJ171" s="187"/>
      <c r="DBK171" s="188"/>
      <c r="DBL171" s="165"/>
      <c r="DBM171" s="166"/>
      <c r="DBN171" s="146"/>
      <c r="DBO171" s="145"/>
      <c r="DBP171" s="145"/>
      <c r="DBQ171" s="167"/>
      <c r="DBR171" s="147"/>
      <c r="DBS171" s="148"/>
      <c r="DBT171" s="187"/>
      <c r="DBU171" s="188"/>
      <c r="DBV171" s="165"/>
      <c r="DBW171" s="166"/>
      <c r="DBX171" s="146"/>
      <c r="DBY171" s="145"/>
      <c r="DBZ171" s="145"/>
      <c r="DCA171" s="167"/>
      <c r="DCB171" s="147"/>
      <c r="DCC171" s="148"/>
      <c r="DCD171" s="187"/>
      <c r="DCE171" s="188"/>
      <c r="DCF171" s="165"/>
      <c r="DCG171" s="166"/>
      <c r="DCH171" s="146"/>
      <c r="DCI171" s="145"/>
      <c r="DCJ171" s="145"/>
      <c r="DCK171" s="167"/>
      <c r="DCL171" s="147"/>
      <c r="DCM171" s="148"/>
      <c r="DCN171" s="187"/>
      <c r="DCO171" s="188"/>
      <c r="DCP171" s="165"/>
      <c r="DCQ171" s="166"/>
      <c r="DCR171" s="146"/>
      <c r="DCS171" s="145"/>
      <c r="DCT171" s="145"/>
      <c r="DCU171" s="167"/>
      <c r="DCV171" s="147"/>
      <c r="DCW171" s="148"/>
      <c r="DCX171" s="187"/>
      <c r="DCY171" s="188"/>
      <c r="DCZ171" s="165"/>
      <c r="DDA171" s="166"/>
      <c r="DDB171" s="146"/>
      <c r="DDC171" s="145"/>
      <c r="DDD171" s="145"/>
      <c r="DDE171" s="167"/>
      <c r="DDF171" s="147"/>
      <c r="DDG171" s="148"/>
      <c r="DDH171" s="187"/>
      <c r="DDI171" s="188"/>
      <c r="DDJ171" s="165"/>
      <c r="DDK171" s="166"/>
      <c r="DDL171" s="146"/>
      <c r="DDM171" s="145"/>
      <c r="DDN171" s="145"/>
      <c r="DDO171" s="167"/>
      <c r="DDP171" s="147"/>
      <c r="DDQ171" s="148"/>
      <c r="DDR171" s="187"/>
      <c r="DDS171" s="188"/>
      <c r="DDT171" s="165"/>
      <c r="DDU171" s="166"/>
      <c r="DDV171" s="146"/>
      <c r="DDW171" s="145"/>
      <c r="DDX171" s="145"/>
      <c r="DDY171" s="167"/>
      <c r="DDZ171" s="147"/>
      <c r="DEA171" s="148"/>
      <c r="DEB171" s="187"/>
      <c r="DEC171" s="188"/>
      <c r="DED171" s="165"/>
      <c r="DEE171" s="166"/>
      <c r="DEF171" s="146"/>
      <c r="DEG171" s="145"/>
      <c r="DEH171" s="145"/>
      <c r="DEI171" s="167"/>
      <c r="DEJ171" s="147"/>
      <c r="DEK171" s="148"/>
      <c r="DEL171" s="187"/>
      <c r="DEM171" s="188"/>
      <c r="DEN171" s="165"/>
      <c r="DEO171" s="166"/>
      <c r="DEP171" s="146"/>
      <c r="DEQ171" s="145"/>
      <c r="DER171" s="145"/>
      <c r="DES171" s="167"/>
      <c r="DET171" s="147"/>
      <c r="DEU171" s="148"/>
      <c r="DEV171" s="187"/>
      <c r="DEW171" s="188"/>
      <c r="DEX171" s="165"/>
      <c r="DEY171" s="166"/>
      <c r="DEZ171" s="146"/>
      <c r="DFA171" s="145"/>
      <c r="DFB171" s="145"/>
      <c r="DFC171" s="167"/>
      <c r="DFD171" s="147"/>
      <c r="DFE171" s="148"/>
      <c r="DFF171" s="187"/>
      <c r="DFG171" s="188"/>
      <c r="DFH171" s="165"/>
      <c r="DFI171" s="166"/>
      <c r="DFJ171" s="146"/>
      <c r="DFK171" s="145"/>
      <c r="DFL171" s="145"/>
      <c r="DFM171" s="167"/>
      <c r="DFN171" s="147"/>
      <c r="DFO171" s="148"/>
      <c r="DFP171" s="187"/>
      <c r="DFQ171" s="188"/>
      <c r="DFR171" s="165"/>
      <c r="DFS171" s="166"/>
      <c r="DFT171" s="146"/>
      <c r="DFU171" s="145"/>
      <c r="DFV171" s="145"/>
      <c r="DFW171" s="167"/>
      <c r="DFX171" s="147"/>
      <c r="DFY171" s="148"/>
      <c r="DFZ171" s="187"/>
      <c r="DGA171" s="188"/>
      <c r="DGB171" s="165"/>
      <c r="DGC171" s="166"/>
      <c r="DGD171" s="146"/>
      <c r="DGE171" s="145"/>
      <c r="DGF171" s="145"/>
      <c r="DGG171" s="167"/>
      <c r="DGH171" s="147"/>
      <c r="DGI171" s="148"/>
      <c r="DGJ171" s="187"/>
      <c r="DGK171" s="188"/>
      <c r="DGL171" s="165"/>
      <c r="DGM171" s="166"/>
      <c r="DGN171" s="146"/>
      <c r="DGO171" s="145"/>
      <c r="DGP171" s="145"/>
      <c r="DGQ171" s="167"/>
      <c r="DGR171" s="147"/>
      <c r="DGS171" s="148"/>
      <c r="DGT171" s="187"/>
      <c r="DGU171" s="188"/>
      <c r="DGV171" s="165"/>
      <c r="DGW171" s="166"/>
      <c r="DGX171" s="146"/>
      <c r="DGY171" s="145"/>
      <c r="DGZ171" s="145"/>
      <c r="DHA171" s="167"/>
      <c r="DHB171" s="147"/>
      <c r="DHC171" s="148"/>
      <c r="DHD171" s="187"/>
      <c r="DHE171" s="188"/>
      <c r="DHF171" s="165"/>
      <c r="DHG171" s="166"/>
      <c r="DHH171" s="146"/>
      <c r="DHI171" s="145"/>
      <c r="DHJ171" s="145"/>
      <c r="DHK171" s="167"/>
      <c r="DHL171" s="147"/>
      <c r="DHM171" s="148"/>
      <c r="DHN171" s="187"/>
      <c r="DHO171" s="188"/>
      <c r="DHP171" s="165"/>
      <c r="DHQ171" s="166"/>
      <c r="DHR171" s="146"/>
      <c r="DHS171" s="145"/>
      <c r="DHT171" s="145"/>
      <c r="DHU171" s="167"/>
      <c r="DHV171" s="147"/>
      <c r="DHW171" s="148"/>
      <c r="DHX171" s="187"/>
      <c r="DHY171" s="188"/>
      <c r="DHZ171" s="165"/>
      <c r="DIA171" s="166"/>
      <c r="DIB171" s="146"/>
      <c r="DIC171" s="145"/>
      <c r="DID171" s="145"/>
      <c r="DIE171" s="167"/>
      <c r="DIF171" s="147"/>
      <c r="DIG171" s="148"/>
      <c r="DIH171" s="187"/>
      <c r="DII171" s="188"/>
      <c r="DIJ171" s="165"/>
      <c r="DIK171" s="166"/>
      <c r="DIL171" s="146"/>
      <c r="DIM171" s="145"/>
      <c r="DIN171" s="145"/>
      <c r="DIO171" s="167"/>
      <c r="DIP171" s="147"/>
      <c r="DIQ171" s="148"/>
      <c r="DIR171" s="187"/>
      <c r="DIS171" s="188"/>
      <c r="DIT171" s="165"/>
      <c r="DIU171" s="166"/>
      <c r="DIV171" s="146"/>
      <c r="DIW171" s="145"/>
      <c r="DIX171" s="145"/>
      <c r="DIY171" s="167"/>
      <c r="DIZ171" s="147"/>
      <c r="DJA171" s="148"/>
      <c r="DJB171" s="187"/>
      <c r="DJC171" s="188"/>
      <c r="DJD171" s="165"/>
      <c r="DJE171" s="166"/>
      <c r="DJF171" s="146"/>
      <c r="DJG171" s="145"/>
      <c r="DJH171" s="145"/>
      <c r="DJI171" s="167"/>
      <c r="DJJ171" s="147"/>
      <c r="DJK171" s="148"/>
      <c r="DJL171" s="187"/>
      <c r="DJM171" s="188"/>
      <c r="DJN171" s="165"/>
      <c r="DJO171" s="166"/>
      <c r="DJP171" s="146"/>
      <c r="DJQ171" s="145"/>
      <c r="DJR171" s="145"/>
      <c r="DJS171" s="167"/>
      <c r="DJT171" s="147"/>
      <c r="DJU171" s="148"/>
      <c r="DJV171" s="187"/>
      <c r="DJW171" s="188"/>
      <c r="DJX171" s="165"/>
      <c r="DJY171" s="166"/>
      <c r="DJZ171" s="146"/>
      <c r="DKA171" s="145"/>
      <c r="DKB171" s="145"/>
      <c r="DKC171" s="167"/>
      <c r="DKD171" s="147"/>
      <c r="DKE171" s="148"/>
      <c r="DKF171" s="187"/>
      <c r="DKG171" s="188"/>
      <c r="DKH171" s="165"/>
      <c r="DKI171" s="166"/>
      <c r="DKJ171" s="146"/>
      <c r="DKK171" s="145"/>
      <c r="DKL171" s="145"/>
      <c r="DKM171" s="167"/>
      <c r="DKN171" s="147"/>
      <c r="DKO171" s="148"/>
      <c r="DKP171" s="187"/>
      <c r="DKQ171" s="188"/>
      <c r="DKR171" s="165"/>
      <c r="DKS171" s="166"/>
      <c r="DKT171" s="146"/>
      <c r="DKU171" s="145"/>
      <c r="DKV171" s="145"/>
      <c r="DKW171" s="167"/>
      <c r="DKX171" s="147"/>
      <c r="DKY171" s="148"/>
      <c r="DKZ171" s="187"/>
      <c r="DLA171" s="188"/>
      <c r="DLB171" s="165"/>
      <c r="DLC171" s="166"/>
      <c r="DLD171" s="146"/>
      <c r="DLE171" s="145"/>
      <c r="DLF171" s="145"/>
      <c r="DLG171" s="167"/>
      <c r="DLH171" s="147"/>
      <c r="DLI171" s="148"/>
      <c r="DLJ171" s="187"/>
      <c r="DLK171" s="188"/>
      <c r="DLL171" s="165"/>
      <c r="DLM171" s="166"/>
      <c r="DLN171" s="146"/>
      <c r="DLO171" s="145"/>
      <c r="DLP171" s="145"/>
      <c r="DLQ171" s="167"/>
      <c r="DLR171" s="147"/>
      <c r="DLS171" s="148"/>
      <c r="DLT171" s="187"/>
      <c r="DLU171" s="188"/>
      <c r="DLV171" s="165"/>
      <c r="DLW171" s="166"/>
      <c r="DLX171" s="146"/>
      <c r="DLY171" s="145"/>
      <c r="DLZ171" s="145"/>
      <c r="DMA171" s="167"/>
      <c r="DMB171" s="147"/>
      <c r="DMC171" s="148"/>
      <c r="DMD171" s="187"/>
      <c r="DME171" s="188"/>
      <c r="DMF171" s="165"/>
      <c r="DMG171" s="166"/>
      <c r="DMH171" s="146"/>
      <c r="DMI171" s="145"/>
      <c r="DMJ171" s="145"/>
      <c r="DMK171" s="167"/>
      <c r="DML171" s="147"/>
      <c r="DMM171" s="148"/>
      <c r="DMN171" s="187"/>
      <c r="DMO171" s="188"/>
      <c r="DMP171" s="165"/>
      <c r="DMQ171" s="166"/>
      <c r="DMR171" s="146"/>
      <c r="DMS171" s="145"/>
      <c r="DMT171" s="145"/>
      <c r="DMU171" s="167"/>
      <c r="DMV171" s="147"/>
      <c r="DMW171" s="148"/>
      <c r="DMX171" s="187"/>
      <c r="DMY171" s="188"/>
      <c r="DMZ171" s="165"/>
      <c r="DNA171" s="166"/>
      <c r="DNB171" s="146"/>
      <c r="DNC171" s="145"/>
      <c r="DND171" s="145"/>
      <c r="DNE171" s="167"/>
      <c r="DNF171" s="147"/>
      <c r="DNG171" s="148"/>
      <c r="DNH171" s="187"/>
      <c r="DNI171" s="188"/>
      <c r="DNJ171" s="165"/>
      <c r="DNK171" s="166"/>
      <c r="DNL171" s="146"/>
      <c r="DNM171" s="145"/>
      <c r="DNN171" s="145"/>
      <c r="DNO171" s="167"/>
      <c r="DNP171" s="147"/>
      <c r="DNQ171" s="148"/>
      <c r="DNR171" s="187"/>
      <c r="DNS171" s="188"/>
      <c r="DNT171" s="165"/>
      <c r="DNU171" s="166"/>
      <c r="DNV171" s="146"/>
      <c r="DNW171" s="145"/>
      <c r="DNX171" s="145"/>
      <c r="DNY171" s="167"/>
      <c r="DNZ171" s="147"/>
      <c r="DOA171" s="148"/>
      <c r="DOB171" s="187"/>
      <c r="DOC171" s="188"/>
      <c r="DOD171" s="165"/>
      <c r="DOE171" s="166"/>
      <c r="DOF171" s="146"/>
      <c r="DOG171" s="145"/>
      <c r="DOH171" s="145"/>
      <c r="DOI171" s="167"/>
      <c r="DOJ171" s="147"/>
      <c r="DOK171" s="148"/>
      <c r="DOL171" s="187"/>
      <c r="DOM171" s="188"/>
      <c r="DON171" s="165"/>
      <c r="DOO171" s="166"/>
      <c r="DOP171" s="146"/>
      <c r="DOQ171" s="145"/>
      <c r="DOR171" s="145"/>
      <c r="DOS171" s="167"/>
      <c r="DOT171" s="147"/>
      <c r="DOU171" s="148"/>
      <c r="DOV171" s="187"/>
      <c r="DOW171" s="188"/>
      <c r="DOX171" s="165"/>
      <c r="DOY171" s="166"/>
      <c r="DOZ171" s="146"/>
      <c r="DPA171" s="145"/>
      <c r="DPB171" s="145"/>
      <c r="DPC171" s="167"/>
      <c r="DPD171" s="147"/>
      <c r="DPE171" s="148"/>
      <c r="DPF171" s="187"/>
      <c r="DPG171" s="188"/>
      <c r="DPH171" s="165"/>
      <c r="DPI171" s="166"/>
      <c r="DPJ171" s="146"/>
      <c r="DPK171" s="145"/>
      <c r="DPL171" s="145"/>
      <c r="DPM171" s="167"/>
      <c r="DPN171" s="147"/>
      <c r="DPO171" s="148"/>
      <c r="DPP171" s="187"/>
      <c r="DPQ171" s="188"/>
      <c r="DPR171" s="165"/>
      <c r="DPS171" s="166"/>
      <c r="DPT171" s="146"/>
      <c r="DPU171" s="145"/>
      <c r="DPV171" s="145"/>
      <c r="DPW171" s="167"/>
      <c r="DPX171" s="147"/>
      <c r="DPY171" s="148"/>
      <c r="DPZ171" s="187"/>
      <c r="DQA171" s="188"/>
      <c r="DQB171" s="165"/>
      <c r="DQC171" s="166"/>
      <c r="DQD171" s="146"/>
      <c r="DQE171" s="145"/>
      <c r="DQF171" s="145"/>
      <c r="DQG171" s="167"/>
      <c r="DQH171" s="147"/>
      <c r="DQI171" s="148"/>
      <c r="DQJ171" s="187"/>
      <c r="DQK171" s="188"/>
      <c r="DQL171" s="165"/>
      <c r="DQM171" s="166"/>
      <c r="DQN171" s="146"/>
      <c r="DQO171" s="145"/>
      <c r="DQP171" s="145"/>
      <c r="DQQ171" s="167"/>
      <c r="DQR171" s="147"/>
      <c r="DQS171" s="148"/>
      <c r="DQT171" s="187"/>
      <c r="DQU171" s="188"/>
      <c r="DQV171" s="165"/>
      <c r="DQW171" s="166"/>
      <c r="DQX171" s="146"/>
      <c r="DQY171" s="145"/>
      <c r="DQZ171" s="145"/>
      <c r="DRA171" s="167"/>
      <c r="DRB171" s="147"/>
      <c r="DRC171" s="148"/>
      <c r="DRD171" s="187"/>
      <c r="DRE171" s="188"/>
      <c r="DRF171" s="165"/>
      <c r="DRG171" s="166"/>
      <c r="DRH171" s="146"/>
      <c r="DRI171" s="145"/>
      <c r="DRJ171" s="145"/>
      <c r="DRK171" s="167"/>
      <c r="DRL171" s="147"/>
      <c r="DRM171" s="148"/>
      <c r="DRN171" s="187"/>
      <c r="DRO171" s="188"/>
      <c r="DRP171" s="165"/>
      <c r="DRQ171" s="166"/>
      <c r="DRR171" s="146"/>
      <c r="DRS171" s="145"/>
      <c r="DRT171" s="145"/>
      <c r="DRU171" s="167"/>
      <c r="DRV171" s="147"/>
      <c r="DRW171" s="148"/>
      <c r="DRX171" s="187"/>
      <c r="DRY171" s="188"/>
      <c r="DRZ171" s="165"/>
      <c r="DSA171" s="166"/>
      <c r="DSB171" s="146"/>
      <c r="DSC171" s="145"/>
      <c r="DSD171" s="145"/>
      <c r="DSE171" s="167"/>
      <c r="DSF171" s="147"/>
      <c r="DSG171" s="148"/>
      <c r="DSH171" s="187"/>
      <c r="DSI171" s="188"/>
      <c r="DSJ171" s="165"/>
      <c r="DSK171" s="166"/>
      <c r="DSL171" s="146"/>
      <c r="DSM171" s="145"/>
      <c r="DSN171" s="145"/>
      <c r="DSO171" s="167"/>
      <c r="DSP171" s="147"/>
      <c r="DSQ171" s="148"/>
      <c r="DSR171" s="187"/>
      <c r="DSS171" s="188"/>
      <c r="DST171" s="165"/>
      <c r="DSU171" s="166"/>
      <c r="DSV171" s="146"/>
      <c r="DSW171" s="145"/>
      <c r="DSX171" s="145"/>
      <c r="DSY171" s="167"/>
      <c r="DSZ171" s="147"/>
      <c r="DTA171" s="148"/>
      <c r="DTB171" s="187"/>
      <c r="DTC171" s="188"/>
      <c r="DTD171" s="165"/>
      <c r="DTE171" s="166"/>
      <c r="DTF171" s="146"/>
      <c r="DTG171" s="145"/>
      <c r="DTH171" s="145"/>
      <c r="DTI171" s="167"/>
      <c r="DTJ171" s="147"/>
      <c r="DTK171" s="148"/>
      <c r="DTL171" s="187"/>
      <c r="DTM171" s="188"/>
      <c r="DTN171" s="165"/>
      <c r="DTO171" s="166"/>
      <c r="DTP171" s="146"/>
      <c r="DTQ171" s="145"/>
      <c r="DTR171" s="145"/>
      <c r="DTS171" s="167"/>
      <c r="DTT171" s="147"/>
      <c r="DTU171" s="148"/>
      <c r="DTV171" s="187"/>
      <c r="DTW171" s="188"/>
      <c r="DTX171" s="165"/>
      <c r="DTY171" s="166"/>
      <c r="DTZ171" s="146"/>
      <c r="DUA171" s="145"/>
      <c r="DUB171" s="145"/>
      <c r="DUC171" s="167"/>
      <c r="DUD171" s="147"/>
      <c r="DUE171" s="148"/>
      <c r="DUF171" s="187"/>
      <c r="DUG171" s="188"/>
      <c r="DUH171" s="165"/>
      <c r="DUI171" s="166"/>
      <c r="DUJ171" s="146"/>
      <c r="DUK171" s="145"/>
      <c r="DUL171" s="145"/>
      <c r="DUM171" s="167"/>
      <c r="DUN171" s="147"/>
      <c r="DUO171" s="148"/>
      <c r="DUP171" s="187"/>
      <c r="DUQ171" s="188"/>
      <c r="DUR171" s="165"/>
      <c r="DUS171" s="166"/>
      <c r="DUT171" s="146"/>
      <c r="DUU171" s="145"/>
      <c r="DUV171" s="145"/>
      <c r="DUW171" s="167"/>
      <c r="DUX171" s="147"/>
      <c r="DUY171" s="148"/>
      <c r="DUZ171" s="187"/>
      <c r="DVA171" s="188"/>
      <c r="DVB171" s="165"/>
      <c r="DVC171" s="166"/>
      <c r="DVD171" s="146"/>
      <c r="DVE171" s="145"/>
      <c r="DVF171" s="145"/>
      <c r="DVG171" s="167"/>
      <c r="DVH171" s="147"/>
      <c r="DVI171" s="148"/>
      <c r="DVJ171" s="187"/>
      <c r="DVK171" s="188"/>
      <c r="DVL171" s="165"/>
      <c r="DVM171" s="166"/>
      <c r="DVN171" s="146"/>
      <c r="DVO171" s="145"/>
      <c r="DVP171" s="145"/>
      <c r="DVQ171" s="167"/>
      <c r="DVR171" s="147"/>
      <c r="DVS171" s="148"/>
      <c r="DVT171" s="187"/>
      <c r="DVU171" s="188"/>
      <c r="DVV171" s="165"/>
      <c r="DVW171" s="166"/>
      <c r="DVX171" s="146"/>
      <c r="DVY171" s="145"/>
      <c r="DVZ171" s="145"/>
      <c r="DWA171" s="167"/>
      <c r="DWB171" s="147"/>
      <c r="DWC171" s="148"/>
      <c r="DWD171" s="187"/>
      <c r="DWE171" s="188"/>
      <c r="DWF171" s="165"/>
      <c r="DWG171" s="166"/>
      <c r="DWH171" s="146"/>
      <c r="DWI171" s="145"/>
      <c r="DWJ171" s="145"/>
      <c r="DWK171" s="167"/>
      <c r="DWL171" s="147"/>
      <c r="DWM171" s="148"/>
      <c r="DWN171" s="187"/>
      <c r="DWO171" s="188"/>
      <c r="DWP171" s="165"/>
      <c r="DWQ171" s="166"/>
      <c r="DWR171" s="146"/>
      <c r="DWS171" s="145"/>
      <c r="DWT171" s="145"/>
      <c r="DWU171" s="167"/>
      <c r="DWV171" s="147"/>
      <c r="DWW171" s="148"/>
      <c r="DWX171" s="187"/>
      <c r="DWY171" s="188"/>
      <c r="DWZ171" s="165"/>
      <c r="DXA171" s="166"/>
      <c r="DXB171" s="146"/>
      <c r="DXC171" s="145"/>
      <c r="DXD171" s="145"/>
      <c r="DXE171" s="167"/>
      <c r="DXF171" s="147"/>
      <c r="DXG171" s="148"/>
      <c r="DXH171" s="187"/>
      <c r="DXI171" s="188"/>
      <c r="DXJ171" s="165"/>
      <c r="DXK171" s="166"/>
      <c r="DXL171" s="146"/>
      <c r="DXM171" s="145"/>
      <c r="DXN171" s="145"/>
      <c r="DXO171" s="167"/>
      <c r="DXP171" s="147"/>
      <c r="DXQ171" s="148"/>
      <c r="DXR171" s="187"/>
      <c r="DXS171" s="188"/>
      <c r="DXT171" s="165"/>
      <c r="DXU171" s="166"/>
      <c r="DXV171" s="146"/>
      <c r="DXW171" s="145"/>
      <c r="DXX171" s="145"/>
      <c r="DXY171" s="167"/>
      <c r="DXZ171" s="147"/>
      <c r="DYA171" s="148"/>
      <c r="DYB171" s="187"/>
      <c r="DYC171" s="188"/>
      <c r="DYD171" s="165"/>
      <c r="DYE171" s="166"/>
      <c r="DYF171" s="146"/>
      <c r="DYG171" s="145"/>
      <c r="DYH171" s="145"/>
      <c r="DYI171" s="167"/>
      <c r="DYJ171" s="147"/>
      <c r="DYK171" s="148"/>
      <c r="DYL171" s="187"/>
      <c r="DYM171" s="188"/>
      <c r="DYN171" s="165"/>
      <c r="DYO171" s="166"/>
      <c r="DYP171" s="146"/>
      <c r="DYQ171" s="145"/>
      <c r="DYR171" s="145"/>
      <c r="DYS171" s="167"/>
      <c r="DYT171" s="147"/>
      <c r="DYU171" s="148"/>
      <c r="DYV171" s="187"/>
      <c r="DYW171" s="188"/>
      <c r="DYX171" s="165"/>
      <c r="DYY171" s="166"/>
      <c r="DYZ171" s="146"/>
      <c r="DZA171" s="145"/>
      <c r="DZB171" s="145"/>
      <c r="DZC171" s="167"/>
      <c r="DZD171" s="147"/>
      <c r="DZE171" s="148"/>
      <c r="DZF171" s="187"/>
      <c r="DZG171" s="188"/>
      <c r="DZH171" s="165"/>
      <c r="DZI171" s="166"/>
      <c r="DZJ171" s="146"/>
      <c r="DZK171" s="145"/>
      <c r="DZL171" s="145"/>
      <c r="DZM171" s="167"/>
      <c r="DZN171" s="147"/>
      <c r="DZO171" s="148"/>
      <c r="DZP171" s="187"/>
      <c r="DZQ171" s="188"/>
      <c r="DZR171" s="165"/>
      <c r="DZS171" s="166"/>
      <c r="DZT171" s="146"/>
      <c r="DZU171" s="145"/>
      <c r="DZV171" s="145"/>
      <c r="DZW171" s="167"/>
      <c r="DZX171" s="147"/>
      <c r="DZY171" s="148"/>
      <c r="DZZ171" s="187"/>
      <c r="EAA171" s="188"/>
      <c r="EAB171" s="165"/>
      <c r="EAC171" s="166"/>
      <c r="EAD171" s="146"/>
      <c r="EAE171" s="145"/>
      <c r="EAF171" s="145"/>
      <c r="EAG171" s="167"/>
      <c r="EAH171" s="147"/>
      <c r="EAI171" s="148"/>
      <c r="EAJ171" s="187"/>
      <c r="EAK171" s="188"/>
      <c r="EAL171" s="165"/>
      <c r="EAM171" s="166"/>
      <c r="EAN171" s="146"/>
      <c r="EAO171" s="145"/>
      <c r="EAP171" s="145"/>
      <c r="EAQ171" s="167"/>
      <c r="EAR171" s="147"/>
      <c r="EAS171" s="148"/>
      <c r="EAT171" s="187"/>
      <c r="EAU171" s="188"/>
      <c r="EAV171" s="165"/>
      <c r="EAW171" s="166"/>
      <c r="EAX171" s="146"/>
      <c r="EAY171" s="145"/>
      <c r="EAZ171" s="145"/>
      <c r="EBA171" s="167"/>
      <c r="EBB171" s="147"/>
      <c r="EBC171" s="148"/>
      <c r="EBD171" s="187"/>
      <c r="EBE171" s="188"/>
      <c r="EBF171" s="165"/>
      <c r="EBG171" s="166"/>
      <c r="EBH171" s="146"/>
      <c r="EBI171" s="145"/>
      <c r="EBJ171" s="145"/>
      <c r="EBK171" s="167"/>
      <c r="EBL171" s="147"/>
      <c r="EBM171" s="148"/>
      <c r="EBN171" s="187"/>
      <c r="EBO171" s="188"/>
      <c r="EBP171" s="165"/>
      <c r="EBQ171" s="166"/>
      <c r="EBR171" s="146"/>
      <c r="EBS171" s="145"/>
      <c r="EBT171" s="145"/>
      <c r="EBU171" s="167"/>
      <c r="EBV171" s="147"/>
      <c r="EBW171" s="148"/>
      <c r="EBX171" s="187"/>
      <c r="EBY171" s="188"/>
      <c r="EBZ171" s="165"/>
      <c r="ECA171" s="166"/>
      <c r="ECB171" s="146"/>
      <c r="ECC171" s="145"/>
      <c r="ECD171" s="145"/>
      <c r="ECE171" s="167"/>
      <c r="ECF171" s="147"/>
      <c r="ECG171" s="148"/>
      <c r="ECH171" s="187"/>
      <c r="ECI171" s="188"/>
      <c r="ECJ171" s="165"/>
      <c r="ECK171" s="166"/>
      <c r="ECL171" s="146"/>
      <c r="ECM171" s="145"/>
      <c r="ECN171" s="145"/>
      <c r="ECO171" s="167"/>
      <c r="ECP171" s="147"/>
      <c r="ECQ171" s="148"/>
      <c r="ECR171" s="187"/>
      <c r="ECS171" s="188"/>
      <c r="ECT171" s="165"/>
      <c r="ECU171" s="166"/>
      <c r="ECV171" s="146"/>
      <c r="ECW171" s="145"/>
      <c r="ECX171" s="145"/>
      <c r="ECY171" s="167"/>
      <c r="ECZ171" s="147"/>
      <c r="EDA171" s="148"/>
      <c r="EDB171" s="187"/>
      <c r="EDC171" s="188"/>
      <c r="EDD171" s="165"/>
      <c r="EDE171" s="166"/>
      <c r="EDF171" s="146"/>
      <c r="EDG171" s="145"/>
      <c r="EDH171" s="145"/>
      <c r="EDI171" s="167"/>
      <c r="EDJ171" s="147"/>
      <c r="EDK171" s="148"/>
      <c r="EDL171" s="187"/>
      <c r="EDM171" s="188"/>
      <c r="EDN171" s="165"/>
      <c r="EDO171" s="166"/>
      <c r="EDP171" s="146"/>
      <c r="EDQ171" s="145"/>
      <c r="EDR171" s="145"/>
      <c r="EDS171" s="167"/>
      <c r="EDT171" s="147"/>
      <c r="EDU171" s="148"/>
      <c r="EDV171" s="187"/>
      <c r="EDW171" s="188"/>
      <c r="EDX171" s="165"/>
      <c r="EDY171" s="166"/>
      <c r="EDZ171" s="146"/>
      <c r="EEA171" s="145"/>
      <c r="EEB171" s="145"/>
      <c r="EEC171" s="167"/>
      <c r="EED171" s="147"/>
      <c r="EEE171" s="148"/>
      <c r="EEF171" s="187"/>
      <c r="EEG171" s="188"/>
      <c r="EEH171" s="165"/>
      <c r="EEI171" s="166"/>
      <c r="EEJ171" s="146"/>
      <c r="EEK171" s="145"/>
      <c r="EEL171" s="145"/>
      <c r="EEM171" s="167"/>
      <c r="EEN171" s="147"/>
      <c r="EEO171" s="148"/>
      <c r="EEP171" s="187"/>
      <c r="EEQ171" s="188"/>
      <c r="EER171" s="165"/>
      <c r="EES171" s="166"/>
      <c r="EET171" s="146"/>
      <c r="EEU171" s="145"/>
      <c r="EEV171" s="145"/>
      <c r="EEW171" s="167"/>
      <c r="EEX171" s="147"/>
      <c r="EEY171" s="148"/>
      <c r="EEZ171" s="187"/>
      <c r="EFA171" s="188"/>
      <c r="EFB171" s="165"/>
      <c r="EFC171" s="166"/>
      <c r="EFD171" s="146"/>
      <c r="EFE171" s="145"/>
      <c r="EFF171" s="145"/>
      <c r="EFG171" s="167"/>
      <c r="EFH171" s="147"/>
      <c r="EFI171" s="148"/>
      <c r="EFJ171" s="187"/>
      <c r="EFK171" s="188"/>
      <c r="EFL171" s="165"/>
      <c r="EFM171" s="166"/>
      <c r="EFN171" s="146"/>
      <c r="EFO171" s="145"/>
      <c r="EFP171" s="145"/>
      <c r="EFQ171" s="167"/>
      <c r="EFR171" s="147"/>
      <c r="EFS171" s="148"/>
      <c r="EFT171" s="187"/>
      <c r="EFU171" s="188"/>
      <c r="EFV171" s="165"/>
      <c r="EFW171" s="166"/>
      <c r="EFX171" s="146"/>
      <c r="EFY171" s="145"/>
      <c r="EFZ171" s="145"/>
      <c r="EGA171" s="167"/>
      <c r="EGB171" s="147"/>
      <c r="EGC171" s="148"/>
      <c r="EGD171" s="187"/>
      <c r="EGE171" s="188"/>
      <c r="EGF171" s="165"/>
      <c r="EGG171" s="166"/>
      <c r="EGH171" s="146"/>
      <c r="EGI171" s="145"/>
      <c r="EGJ171" s="145"/>
      <c r="EGK171" s="167"/>
      <c r="EGL171" s="147"/>
      <c r="EGM171" s="148"/>
      <c r="EGN171" s="187"/>
      <c r="EGO171" s="188"/>
      <c r="EGP171" s="165"/>
      <c r="EGQ171" s="166"/>
      <c r="EGR171" s="146"/>
      <c r="EGS171" s="145"/>
      <c r="EGT171" s="145"/>
      <c r="EGU171" s="167"/>
      <c r="EGV171" s="147"/>
      <c r="EGW171" s="148"/>
      <c r="EGX171" s="187"/>
      <c r="EGY171" s="188"/>
      <c r="EGZ171" s="165"/>
      <c r="EHA171" s="166"/>
      <c r="EHB171" s="146"/>
      <c r="EHC171" s="145"/>
      <c r="EHD171" s="145"/>
      <c r="EHE171" s="167"/>
      <c r="EHF171" s="147"/>
      <c r="EHG171" s="148"/>
      <c r="EHH171" s="187"/>
      <c r="EHI171" s="188"/>
      <c r="EHJ171" s="165"/>
      <c r="EHK171" s="166"/>
      <c r="EHL171" s="146"/>
      <c r="EHM171" s="145"/>
      <c r="EHN171" s="145"/>
      <c r="EHO171" s="167"/>
      <c r="EHP171" s="147"/>
      <c r="EHQ171" s="148"/>
      <c r="EHR171" s="187"/>
      <c r="EHS171" s="188"/>
      <c r="EHT171" s="165"/>
      <c r="EHU171" s="166"/>
      <c r="EHV171" s="146"/>
      <c r="EHW171" s="145"/>
      <c r="EHX171" s="145"/>
      <c r="EHY171" s="167"/>
      <c r="EHZ171" s="147"/>
      <c r="EIA171" s="148"/>
      <c r="EIB171" s="187"/>
      <c r="EIC171" s="188"/>
      <c r="EID171" s="165"/>
      <c r="EIE171" s="166"/>
      <c r="EIF171" s="146"/>
      <c r="EIG171" s="145"/>
      <c r="EIH171" s="145"/>
      <c r="EII171" s="167"/>
      <c r="EIJ171" s="147"/>
      <c r="EIK171" s="148"/>
      <c r="EIL171" s="187"/>
      <c r="EIM171" s="188"/>
      <c r="EIN171" s="165"/>
      <c r="EIO171" s="166"/>
      <c r="EIP171" s="146"/>
      <c r="EIQ171" s="145"/>
      <c r="EIR171" s="145"/>
      <c r="EIS171" s="167"/>
      <c r="EIT171" s="147"/>
      <c r="EIU171" s="148"/>
      <c r="EIV171" s="187"/>
      <c r="EIW171" s="188"/>
      <c r="EIX171" s="165"/>
      <c r="EIY171" s="166"/>
      <c r="EIZ171" s="146"/>
      <c r="EJA171" s="145"/>
      <c r="EJB171" s="145"/>
      <c r="EJC171" s="167"/>
      <c r="EJD171" s="147"/>
      <c r="EJE171" s="148"/>
      <c r="EJF171" s="187"/>
      <c r="EJG171" s="188"/>
      <c r="EJH171" s="165"/>
      <c r="EJI171" s="166"/>
      <c r="EJJ171" s="146"/>
      <c r="EJK171" s="145"/>
      <c r="EJL171" s="145"/>
      <c r="EJM171" s="167"/>
      <c r="EJN171" s="147"/>
      <c r="EJO171" s="148"/>
      <c r="EJP171" s="187"/>
      <c r="EJQ171" s="188"/>
      <c r="EJR171" s="165"/>
      <c r="EJS171" s="166"/>
      <c r="EJT171" s="146"/>
      <c r="EJU171" s="145"/>
      <c r="EJV171" s="145"/>
      <c r="EJW171" s="167"/>
      <c r="EJX171" s="147"/>
      <c r="EJY171" s="148"/>
      <c r="EJZ171" s="187"/>
      <c r="EKA171" s="188"/>
      <c r="EKB171" s="165"/>
      <c r="EKC171" s="166"/>
      <c r="EKD171" s="146"/>
      <c r="EKE171" s="145"/>
      <c r="EKF171" s="145"/>
      <c r="EKG171" s="167"/>
      <c r="EKH171" s="147"/>
      <c r="EKI171" s="148"/>
      <c r="EKJ171" s="187"/>
      <c r="EKK171" s="188"/>
      <c r="EKL171" s="165"/>
      <c r="EKM171" s="166"/>
      <c r="EKN171" s="146"/>
      <c r="EKO171" s="145"/>
      <c r="EKP171" s="145"/>
      <c r="EKQ171" s="167"/>
      <c r="EKR171" s="147"/>
      <c r="EKS171" s="148"/>
      <c r="EKT171" s="187"/>
      <c r="EKU171" s="188"/>
      <c r="EKV171" s="165"/>
      <c r="EKW171" s="166"/>
      <c r="EKX171" s="146"/>
      <c r="EKY171" s="145"/>
      <c r="EKZ171" s="145"/>
      <c r="ELA171" s="167"/>
      <c r="ELB171" s="147"/>
      <c r="ELC171" s="148"/>
      <c r="ELD171" s="187"/>
      <c r="ELE171" s="188"/>
      <c r="ELF171" s="165"/>
      <c r="ELG171" s="166"/>
      <c r="ELH171" s="146"/>
      <c r="ELI171" s="145"/>
      <c r="ELJ171" s="145"/>
      <c r="ELK171" s="167"/>
      <c r="ELL171" s="147"/>
      <c r="ELM171" s="148"/>
      <c r="ELN171" s="187"/>
      <c r="ELO171" s="188"/>
      <c r="ELP171" s="165"/>
      <c r="ELQ171" s="166"/>
      <c r="ELR171" s="146"/>
      <c r="ELS171" s="145"/>
      <c r="ELT171" s="145"/>
      <c r="ELU171" s="167"/>
      <c r="ELV171" s="147"/>
      <c r="ELW171" s="148"/>
      <c r="ELX171" s="187"/>
      <c r="ELY171" s="188"/>
      <c r="ELZ171" s="165"/>
      <c r="EMA171" s="166"/>
      <c r="EMB171" s="146"/>
      <c r="EMC171" s="145"/>
      <c r="EMD171" s="145"/>
      <c r="EME171" s="167"/>
      <c r="EMF171" s="147"/>
      <c r="EMG171" s="148"/>
      <c r="EMH171" s="187"/>
      <c r="EMI171" s="188"/>
      <c r="EMJ171" s="165"/>
      <c r="EMK171" s="166"/>
      <c r="EML171" s="146"/>
      <c r="EMM171" s="145"/>
      <c r="EMN171" s="145"/>
      <c r="EMO171" s="167"/>
      <c r="EMP171" s="147"/>
      <c r="EMQ171" s="148"/>
      <c r="EMR171" s="187"/>
      <c r="EMS171" s="188"/>
      <c r="EMT171" s="165"/>
      <c r="EMU171" s="166"/>
      <c r="EMV171" s="146"/>
      <c r="EMW171" s="145"/>
      <c r="EMX171" s="145"/>
      <c r="EMY171" s="167"/>
      <c r="EMZ171" s="147"/>
      <c r="ENA171" s="148"/>
      <c r="ENB171" s="187"/>
      <c r="ENC171" s="188"/>
      <c r="END171" s="165"/>
      <c r="ENE171" s="166"/>
      <c r="ENF171" s="146"/>
      <c r="ENG171" s="145"/>
      <c r="ENH171" s="145"/>
      <c r="ENI171" s="167"/>
      <c r="ENJ171" s="147"/>
      <c r="ENK171" s="148"/>
      <c r="ENL171" s="187"/>
      <c r="ENM171" s="188"/>
      <c r="ENN171" s="165"/>
      <c r="ENO171" s="166"/>
      <c r="ENP171" s="146"/>
      <c r="ENQ171" s="145"/>
      <c r="ENR171" s="145"/>
      <c r="ENS171" s="167"/>
      <c r="ENT171" s="147"/>
      <c r="ENU171" s="148"/>
      <c r="ENV171" s="187"/>
      <c r="ENW171" s="188"/>
      <c r="ENX171" s="165"/>
      <c r="ENY171" s="166"/>
      <c r="ENZ171" s="146"/>
      <c r="EOA171" s="145"/>
      <c r="EOB171" s="145"/>
      <c r="EOC171" s="167"/>
      <c r="EOD171" s="147"/>
      <c r="EOE171" s="148"/>
      <c r="EOF171" s="187"/>
      <c r="EOG171" s="188"/>
      <c r="EOH171" s="165"/>
      <c r="EOI171" s="166"/>
      <c r="EOJ171" s="146"/>
      <c r="EOK171" s="145"/>
      <c r="EOL171" s="145"/>
      <c r="EOM171" s="167"/>
      <c r="EON171" s="147"/>
      <c r="EOO171" s="148"/>
      <c r="EOP171" s="187"/>
      <c r="EOQ171" s="188"/>
      <c r="EOR171" s="165"/>
      <c r="EOS171" s="166"/>
      <c r="EOT171" s="146"/>
      <c r="EOU171" s="145"/>
      <c r="EOV171" s="145"/>
      <c r="EOW171" s="167"/>
      <c r="EOX171" s="147"/>
      <c r="EOY171" s="148"/>
      <c r="EOZ171" s="187"/>
      <c r="EPA171" s="188"/>
      <c r="EPB171" s="165"/>
      <c r="EPC171" s="166"/>
      <c r="EPD171" s="146"/>
      <c r="EPE171" s="145"/>
      <c r="EPF171" s="145"/>
      <c r="EPG171" s="167"/>
      <c r="EPH171" s="147"/>
      <c r="EPI171" s="148"/>
      <c r="EPJ171" s="187"/>
      <c r="EPK171" s="188"/>
      <c r="EPL171" s="165"/>
      <c r="EPM171" s="166"/>
      <c r="EPN171" s="146"/>
      <c r="EPO171" s="145"/>
      <c r="EPP171" s="145"/>
      <c r="EPQ171" s="167"/>
      <c r="EPR171" s="147"/>
      <c r="EPS171" s="148"/>
      <c r="EPT171" s="187"/>
      <c r="EPU171" s="188"/>
      <c r="EPV171" s="165"/>
      <c r="EPW171" s="166"/>
      <c r="EPX171" s="146"/>
      <c r="EPY171" s="145"/>
      <c r="EPZ171" s="145"/>
      <c r="EQA171" s="167"/>
      <c r="EQB171" s="147"/>
      <c r="EQC171" s="148"/>
      <c r="EQD171" s="187"/>
      <c r="EQE171" s="188"/>
      <c r="EQF171" s="165"/>
      <c r="EQG171" s="166"/>
      <c r="EQH171" s="146"/>
      <c r="EQI171" s="145"/>
      <c r="EQJ171" s="145"/>
      <c r="EQK171" s="167"/>
      <c r="EQL171" s="147"/>
      <c r="EQM171" s="148"/>
      <c r="EQN171" s="187"/>
      <c r="EQO171" s="188"/>
      <c r="EQP171" s="165"/>
      <c r="EQQ171" s="166"/>
      <c r="EQR171" s="146"/>
      <c r="EQS171" s="145"/>
      <c r="EQT171" s="145"/>
      <c r="EQU171" s="167"/>
      <c r="EQV171" s="147"/>
      <c r="EQW171" s="148"/>
      <c r="EQX171" s="187"/>
      <c r="EQY171" s="188"/>
      <c r="EQZ171" s="165"/>
      <c r="ERA171" s="166"/>
      <c r="ERB171" s="146"/>
      <c r="ERC171" s="145"/>
      <c r="ERD171" s="145"/>
      <c r="ERE171" s="167"/>
      <c r="ERF171" s="147"/>
      <c r="ERG171" s="148"/>
      <c r="ERH171" s="187"/>
      <c r="ERI171" s="188"/>
      <c r="ERJ171" s="165"/>
      <c r="ERK171" s="166"/>
      <c r="ERL171" s="146"/>
      <c r="ERM171" s="145"/>
      <c r="ERN171" s="145"/>
      <c r="ERO171" s="167"/>
      <c r="ERP171" s="147"/>
      <c r="ERQ171" s="148"/>
      <c r="ERR171" s="187"/>
      <c r="ERS171" s="188"/>
      <c r="ERT171" s="165"/>
      <c r="ERU171" s="166"/>
      <c r="ERV171" s="146"/>
      <c r="ERW171" s="145"/>
      <c r="ERX171" s="145"/>
      <c r="ERY171" s="167"/>
      <c r="ERZ171" s="147"/>
      <c r="ESA171" s="148"/>
      <c r="ESB171" s="187"/>
      <c r="ESC171" s="188"/>
      <c r="ESD171" s="165"/>
      <c r="ESE171" s="166"/>
      <c r="ESF171" s="146"/>
      <c r="ESG171" s="145"/>
      <c r="ESH171" s="145"/>
      <c r="ESI171" s="167"/>
      <c r="ESJ171" s="147"/>
      <c r="ESK171" s="148"/>
      <c r="ESL171" s="187"/>
      <c r="ESM171" s="188"/>
      <c r="ESN171" s="165"/>
      <c r="ESO171" s="166"/>
      <c r="ESP171" s="146"/>
      <c r="ESQ171" s="145"/>
      <c r="ESR171" s="145"/>
      <c r="ESS171" s="167"/>
      <c r="EST171" s="147"/>
      <c r="ESU171" s="148"/>
      <c r="ESV171" s="187"/>
      <c r="ESW171" s="188"/>
      <c r="ESX171" s="165"/>
      <c r="ESY171" s="166"/>
      <c r="ESZ171" s="146"/>
      <c r="ETA171" s="145"/>
      <c r="ETB171" s="145"/>
      <c r="ETC171" s="167"/>
      <c r="ETD171" s="147"/>
      <c r="ETE171" s="148"/>
      <c r="ETF171" s="187"/>
      <c r="ETG171" s="188"/>
      <c r="ETH171" s="165"/>
      <c r="ETI171" s="166"/>
      <c r="ETJ171" s="146"/>
      <c r="ETK171" s="145"/>
      <c r="ETL171" s="145"/>
      <c r="ETM171" s="167"/>
      <c r="ETN171" s="147"/>
      <c r="ETO171" s="148"/>
      <c r="ETP171" s="187"/>
      <c r="ETQ171" s="188"/>
      <c r="ETR171" s="165"/>
      <c r="ETS171" s="166"/>
      <c r="ETT171" s="146"/>
      <c r="ETU171" s="145"/>
      <c r="ETV171" s="145"/>
      <c r="ETW171" s="167"/>
      <c r="ETX171" s="147"/>
      <c r="ETY171" s="148"/>
      <c r="ETZ171" s="187"/>
      <c r="EUA171" s="188"/>
      <c r="EUB171" s="165"/>
      <c r="EUC171" s="166"/>
      <c r="EUD171" s="146"/>
      <c r="EUE171" s="145"/>
      <c r="EUF171" s="145"/>
      <c r="EUG171" s="167"/>
      <c r="EUH171" s="147"/>
      <c r="EUI171" s="148"/>
      <c r="EUJ171" s="187"/>
      <c r="EUK171" s="188"/>
      <c r="EUL171" s="165"/>
      <c r="EUM171" s="166"/>
      <c r="EUN171" s="146"/>
      <c r="EUO171" s="145"/>
      <c r="EUP171" s="145"/>
      <c r="EUQ171" s="167"/>
      <c r="EUR171" s="147"/>
      <c r="EUS171" s="148"/>
      <c r="EUT171" s="187"/>
      <c r="EUU171" s="188"/>
      <c r="EUV171" s="165"/>
      <c r="EUW171" s="166"/>
      <c r="EUX171" s="146"/>
      <c r="EUY171" s="145"/>
      <c r="EUZ171" s="145"/>
      <c r="EVA171" s="167"/>
      <c r="EVB171" s="147"/>
      <c r="EVC171" s="148"/>
      <c r="EVD171" s="187"/>
      <c r="EVE171" s="188"/>
      <c r="EVF171" s="165"/>
      <c r="EVG171" s="166"/>
      <c r="EVH171" s="146"/>
      <c r="EVI171" s="145"/>
      <c r="EVJ171" s="145"/>
      <c r="EVK171" s="167"/>
      <c r="EVL171" s="147"/>
      <c r="EVM171" s="148"/>
      <c r="EVN171" s="187"/>
      <c r="EVO171" s="188"/>
      <c r="EVP171" s="165"/>
      <c r="EVQ171" s="166"/>
      <c r="EVR171" s="146"/>
      <c r="EVS171" s="145"/>
      <c r="EVT171" s="145"/>
      <c r="EVU171" s="167"/>
      <c r="EVV171" s="147"/>
      <c r="EVW171" s="148"/>
      <c r="EVX171" s="187"/>
      <c r="EVY171" s="188"/>
      <c r="EVZ171" s="165"/>
      <c r="EWA171" s="166"/>
      <c r="EWB171" s="146"/>
      <c r="EWC171" s="145"/>
      <c r="EWD171" s="145"/>
      <c r="EWE171" s="167"/>
      <c r="EWF171" s="147"/>
      <c r="EWG171" s="148"/>
      <c r="EWH171" s="187"/>
      <c r="EWI171" s="188"/>
      <c r="EWJ171" s="165"/>
      <c r="EWK171" s="166"/>
      <c r="EWL171" s="146"/>
      <c r="EWM171" s="145"/>
      <c r="EWN171" s="145"/>
      <c r="EWO171" s="167"/>
      <c r="EWP171" s="147"/>
      <c r="EWQ171" s="148"/>
      <c r="EWR171" s="187"/>
      <c r="EWS171" s="188"/>
      <c r="EWT171" s="165"/>
      <c r="EWU171" s="166"/>
      <c r="EWV171" s="146"/>
      <c r="EWW171" s="145"/>
      <c r="EWX171" s="145"/>
      <c r="EWY171" s="167"/>
      <c r="EWZ171" s="147"/>
      <c r="EXA171" s="148"/>
      <c r="EXB171" s="187"/>
      <c r="EXC171" s="188"/>
      <c r="EXD171" s="165"/>
      <c r="EXE171" s="166"/>
      <c r="EXF171" s="146"/>
      <c r="EXG171" s="145"/>
      <c r="EXH171" s="145"/>
      <c r="EXI171" s="167"/>
      <c r="EXJ171" s="147"/>
      <c r="EXK171" s="148"/>
      <c r="EXL171" s="187"/>
      <c r="EXM171" s="188"/>
      <c r="EXN171" s="165"/>
      <c r="EXO171" s="166"/>
      <c r="EXP171" s="146"/>
      <c r="EXQ171" s="145"/>
      <c r="EXR171" s="145"/>
      <c r="EXS171" s="167"/>
      <c r="EXT171" s="147"/>
      <c r="EXU171" s="148"/>
      <c r="EXV171" s="187"/>
      <c r="EXW171" s="188"/>
      <c r="EXX171" s="165"/>
      <c r="EXY171" s="166"/>
      <c r="EXZ171" s="146"/>
      <c r="EYA171" s="145"/>
      <c r="EYB171" s="145"/>
      <c r="EYC171" s="167"/>
      <c r="EYD171" s="147"/>
      <c r="EYE171" s="148"/>
      <c r="EYF171" s="187"/>
      <c r="EYG171" s="188"/>
      <c r="EYH171" s="165"/>
      <c r="EYI171" s="166"/>
      <c r="EYJ171" s="146"/>
      <c r="EYK171" s="145"/>
      <c r="EYL171" s="145"/>
      <c r="EYM171" s="167"/>
      <c r="EYN171" s="147"/>
      <c r="EYO171" s="148"/>
      <c r="EYP171" s="187"/>
      <c r="EYQ171" s="188"/>
      <c r="EYR171" s="165"/>
      <c r="EYS171" s="166"/>
      <c r="EYT171" s="146"/>
      <c r="EYU171" s="145"/>
      <c r="EYV171" s="145"/>
      <c r="EYW171" s="167"/>
      <c r="EYX171" s="147"/>
      <c r="EYY171" s="148"/>
      <c r="EYZ171" s="187"/>
      <c r="EZA171" s="188"/>
      <c r="EZB171" s="165"/>
      <c r="EZC171" s="166"/>
      <c r="EZD171" s="146"/>
      <c r="EZE171" s="145"/>
      <c r="EZF171" s="145"/>
      <c r="EZG171" s="167"/>
      <c r="EZH171" s="147"/>
      <c r="EZI171" s="148"/>
      <c r="EZJ171" s="187"/>
      <c r="EZK171" s="188"/>
      <c r="EZL171" s="165"/>
      <c r="EZM171" s="166"/>
      <c r="EZN171" s="146"/>
      <c r="EZO171" s="145"/>
      <c r="EZP171" s="145"/>
      <c r="EZQ171" s="167"/>
      <c r="EZR171" s="147"/>
      <c r="EZS171" s="148"/>
      <c r="EZT171" s="187"/>
      <c r="EZU171" s="188"/>
      <c r="EZV171" s="165"/>
      <c r="EZW171" s="166"/>
      <c r="EZX171" s="146"/>
      <c r="EZY171" s="145"/>
      <c r="EZZ171" s="145"/>
      <c r="FAA171" s="167"/>
      <c r="FAB171" s="147"/>
      <c r="FAC171" s="148"/>
      <c r="FAD171" s="187"/>
      <c r="FAE171" s="188"/>
      <c r="FAF171" s="165"/>
      <c r="FAG171" s="166"/>
      <c r="FAH171" s="146"/>
      <c r="FAI171" s="145"/>
      <c r="FAJ171" s="145"/>
      <c r="FAK171" s="167"/>
      <c r="FAL171" s="147"/>
      <c r="FAM171" s="148"/>
      <c r="FAN171" s="187"/>
      <c r="FAO171" s="188"/>
      <c r="FAP171" s="165"/>
      <c r="FAQ171" s="166"/>
      <c r="FAR171" s="146"/>
      <c r="FAS171" s="145"/>
      <c r="FAT171" s="145"/>
      <c r="FAU171" s="167"/>
      <c r="FAV171" s="147"/>
      <c r="FAW171" s="148"/>
      <c r="FAX171" s="187"/>
      <c r="FAY171" s="188"/>
      <c r="FAZ171" s="165"/>
      <c r="FBA171" s="166"/>
      <c r="FBB171" s="146"/>
      <c r="FBC171" s="145"/>
      <c r="FBD171" s="145"/>
      <c r="FBE171" s="167"/>
      <c r="FBF171" s="147"/>
      <c r="FBG171" s="148"/>
      <c r="FBH171" s="187"/>
      <c r="FBI171" s="188"/>
      <c r="FBJ171" s="165"/>
      <c r="FBK171" s="166"/>
      <c r="FBL171" s="146"/>
      <c r="FBM171" s="145"/>
      <c r="FBN171" s="145"/>
      <c r="FBO171" s="167"/>
      <c r="FBP171" s="147"/>
      <c r="FBQ171" s="148"/>
      <c r="FBR171" s="187"/>
      <c r="FBS171" s="188"/>
      <c r="FBT171" s="165"/>
      <c r="FBU171" s="166"/>
      <c r="FBV171" s="146"/>
      <c r="FBW171" s="145"/>
      <c r="FBX171" s="145"/>
      <c r="FBY171" s="167"/>
      <c r="FBZ171" s="147"/>
      <c r="FCA171" s="148"/>
      <c r="FCB171" s="187"/>
      <c r="FCC171" s="188"/>
      <c r="FCD171" s="165"/>
      <c r="FCE171" s="166"/>
      <c r="FCF171" s="146"/>
      <c r="FCG171" s="145"/>
      <c r="FCH171" s="145"/>
      <c r="FCI171" s="167"/>
      <c r="FCJ171" s="147"/>
      <c r="FCK171" s="148"/>
      <c r="FCL171" s="187"/>
      <c r="FCM171" s="188"/>
      <c r="FCN171" s="165"/>
      <c r="FCO171" s="166"/>
      <c r="FCP171" s="146"/>
      <c r="FCQ171" s="145"/>
      <c r="FCR171" s="145"/>
      <c r="FCS171" s="167"/>
      <c r="FCT171" s="147"/>
      <c r="FCU171" s="148"/>
      <c r="FCV171" s="187"/>
      <c r="FCW171" s="188"/>
      <c r="FCX171" s="165"/>
      <c r="FCY171" s="166"/>
      <c r="FCZ171" s="146"/>
      <c r="FDA171" s="145"/>
      <c r="FDB171" s="145"/>
      <c r="FDC171" s="167"/>
      <c r="FDD171" s="147"/>
      <c r="FDE171" s="148"/>
      <c r="FDF171" s="187"/>
      <c r="FDG171" s="188"/>
      <c r="FDH171" s="165"/>
      <c r="FDI171" s="166"/>
      <c r="FDJ171" s="146"/>
      <c r="FDK171" s="145"/>
      <c r="FDL171" s="145"/>
      <c r="FDM171" s="167"/>
      <c r="FDN171" s="147"/>
      <c r="FDO171" s="148"/>
      <c r="FDP171" s="187"/>
      <c r="FDQ171" s="188"/>
      <c r="FDR171" s="165"/>
      <c r="FDS171" s="166"/>
      <c r="FDT171" s="146"/>
      <c r="FDU171" s="145"/>
      <c r="FDV171" s="145"/>
      <c r="FDW171" s="167"/>
      <c r="FDX171" s="147"/>
      <c r="FDY171" s="148"/>
      <c r="FDZ171" s="187"/>
      <c r="FEA171" s="188"/>
      <c r="FEB171" s="165"/>
      <c r="FEC171" s="166"/>
      <c r="FED171" s="146"/>
      <c r="FEE171" s="145"/>
      <c r="FEF171" s="145"/>
      <c r="FEG171" s="167"/>
      <c r="FEH171" s="147"/>
      <c r="FEI171" s="148"/>
      <c r="FEJ171" s="187"/>
      <c r="FEK171" s="188"/>
      <c r="FEL171" s="165"/>
      <c r="FEM171" s="166"/>
      <c r="FEN171" s="146"/>
      <c r="FEO171" s="145"/>
      <c r="FEP171" s="145"/>
      <c r="FEQ171" s="167"/>
      <c r="FER171" s="147"/>
      <c r="FES171" s="148"/>
      <c r="FET171" s="187"/>
      <c r="FEU171" s="188"/>
      <c r="FEV171" s="165"/>
      <c r="FEW171" s="166"/>
      <c r="FEX171" s="146"/>
      <c r="FEY171" s="145"/>
      <c r="FEZ171" s="145"/>
      <c r="FFA171" s="167"/>
      <c r="FFB171" s="147"/>
      <c r="FFC171" s="148"/>
      <c r="FFD171" s="187"/>
      <c r="FFE171" s="188"/>
      <c r="FFF171" s="165"/>
      <c r="FFG171" s="166"/>
      <c r="FFH171" s="146"/>
      <c r="FFI171" s="145"/>
      <c r="FFJ171" s="145"/>
      <c r="FFK171" s="167"/>
      <c r="FFL171" s="147"/>
      <c r="FFM171" s="148"/>
      <c r="FFN171" s="187"/>
      <c r="FFO171" s="188"/>
      <c r="FFP171" s="165"/>
      <c r="FFQ171" s="166"/>
      <c r="FFR171" s="146"/>
      <c r="FFS171" s="145"/>
      <c r="FFT171" s="145"/>
      <c r="FFU171" s="167"/>
      <c r="FFV171" s="147"/>
      <c r="FFW171" s="148"/>
      <c r="FFX171" s="187"/>
      <c r="FFY171" s="188"/>
      <c r="FFZ171" s="165"/>
      <c r="FGA171" s="166"/>
      <c r="FGB171" s="146"/>
      <c r="FGC171" s="145"/>
      <c r="FGD171" s="145"/>
      <c r="FGE171" s="167"/>
      <c r="FGF171" s="147"/>
      <c r="FGG171" s="148"/>
      <c r="FGH171" s="187"/>
      <c r="FGI171" s="188"/>
      <c r="FGJ171" s="165"/>
      <c r="FGK171" s="166"/>
      <c r="FGL171" s="146"/>
      <c r="FGM171" s="145"/>
      <c r="FGN171" s="145"/>
      <c r="FGO171" s="167"/>
      <c r="FGP171" s="147"/>
      <c r="FGQ171" s="148"/>
      <c r="FGR171" s="187"/>
      <c r="FGS171" s="188"/>
      <c r="FGT171" s="165"/>
      <c r="FGU171" s="166"/>
      <c r="FGV171" s="146"/>
      <c r="FGW171" s="145"/>
      <c r="FGX171" s="145"/>
      <c r="FGY171" s="167"/>
      <c r="FGZ171" s="147"/>
      <c r="FHA171" s="148"/>
      <c r="FHB171" s="187"/>
      <c r="FHC171" s="188"/>
      <c r="FHD171" s="165"/>
      <c r="FHE171" s="166"/>
      <c r="FHF171" s="146"/>
      <c r="FHG171" s="145"/>
      <c r="FHH171" s="145"/>
      <c r="FHI171" s="167"/>
      <c r="FHJ171" s="147"/>
      <c r="FHK171" s="148"/>
      <c r="FHL171" s="187"/>
      <c r="FHM171" s="188"/>
      <c r="FHN171" s="165"/>
      <c r="FHO171" s="166"/>
      <c r="FHP171" s="146"/>
      <c r="FHQ171" s="145"/>
      <c r="FHR171" s="145"/>
      <c r="FHS171" s="167"/>
      <c r="FHT171" s="147"/>
      <c r="FHU171" s="148"/>
      <c r="FHV171" s="187"/>
      <c r="FHW171" s="188"/>
      <c r="FHX171" s="165"/>
      <c r="FHY171" s="166"/>
      <c r="FHZ171" s="146"/>
      <c r="FIA171" s="145"/>
      <c r="FIB171" s="145"/>
      <c r="FIC171" s="167"/>
      <c r="FID171" s="147"/>
      <c r="FIE171" s="148"/>
      <c r="FIF171" s="187"/>
      <c r="FIG171" s="188"/>
      <c r="FIH171" s="165"/>
      <c r="FII171" s="166"/>
      <c r="FIJ171" s="146"/>
      <c r="FIK171" s="145"/>
      <c r="FIL171" s="145"/>
      <c r="FIM171" s="167"/>
      <c r="FIN171" s="147"/>
      <c r="FIO171" s="148"/>
      <c r="FIP171" s="187"/>
      <c r="FIQ171" s="188"/>
      <c r="FIR171" s="165"/>
      <c r="FIS171" s="166"/>
      <c r="FIT171" s="146"/>
      <c r="FIU171" s="145"/>
      <c r="FIV171" s="145"/>
      <c r="FIW171" s="167"/>
      <c r="FIX171" s="147"/>
      <c r="FIY171" s="148"/>
      <c r="FIZ171" s="187"/>
      <c r="FJA171" s="188"/>
      <c r="FJB171" s="165"/>
      <c r="FJC171" s="166"/>
      <c r="FJD171" s="146"/>
      <c r="FJE171" s="145"/>
      <c r="FJF171" s="145"/>
      <c r="FJG171" s="167"/>
      <c r="FJH171" s="147"/>
      <c r="FJI171" s="148"/>
      <c r="FJJ171" s="187"/>
      <c r="FJK171" s="188"/>
      <c r="FJL171" s="165"/>
      <c r="FJM171" s="166"/>
      <c r="FJN171" s="146"/>
      <c r="FJO171" s="145"/>
      <c r="FJP171" s="145"/>
      <c r="FJQ171" s="167"/>
      <c r="FJR171" s="147"/>
      <c r="FJS171" s="148"/>
      <c r="FJT171" s="187"/>
      <c r="FJU171" s="188"/>
      <c r="FJV171" s="165"/>
      <c r="FJW171" s="166"/>
      <c r="FJX171" s="146"/>
      <c r="FJY171" s="145"/>
      <c r="FJZ171" s="145"/>
      <c r="FKA171" s="167"/>
      <c r="FKB171" s="147"/>
      <c r="FKC171" s="148"/>
      <c r="FKD171" s="187"/>
      <c r="FKE171" s="188"/>
      <c r="FKF171" s="165"/>
      <c r="FKG171" s="166"/>
      <c r="FKH171" s="146"/>
      <c r="FKI171" s="145"/>
      <c r="FKJ171" s="145"/>
      <c r="FKK171" s="167"/>
      <c r="FKL171" s="147"/>
      <c r="FKM171" s="148"/>
      <c r="FKN171" s="187"/>
      <c r="FKO171" s="188"/>
      <c r="FKP171" s="165"/>
      <c r="FKQ171" s="166"/>
      <c r="FKR171" s="146"/>
      <c r="FKS171" s="145"/>
      <c r="FKT171" s="145"/>
      <c r="FKU171" s="167"/>
      <c r="FKV171" s="147"/>
      <c r="FKW171" s="148"/>
      <c r="FKX171" s="187"/>
      <c r="FKY171" s="188"/>
      <c r="FKZ171" s="165"/>
      <c r="FLA171" s="166"/>
      <c r="FLB171" s="146"/>
      <c r="FLC171" s="145"/>
      <c r="FLD171" s="145"/>
      <c r="FLE171" s="167"/>
      <c r="FLF171" s="147"/>
      <c r="FLG171" s="148"/>
      <c r="FLH171" s="187"/>
      <c r="FLI171" s="188"/>
      <c r="FLJ171" s="165"/>
      <c r="FLK171" s="166"/>
      <c r="FLL171" s="146"/>
      <c r="FLM171" s="145"/>
      <c r="FLN171" s="145"/>
      <c r="FLO171" s="167"/>
      <c r="FLP171" s="147"/>
      <c r="FLQ171" s="148"/>
      <c r="FLR171" s="187"/>
      <c r="FLS171" s="188"/>
      <c r="FLT171" s="165"/>
      <c r="FLU171" s="166"/>
      <c r="FLV171" s="146"/>
      <c r="FLW171" s="145"/>
      <c r="FLX171" s="145"/>
      <c r="FLY171" s="167"/>
      <c r="FLZ171" s="147"/>
      <c r="FMA171" s="148"/>
      <c r="FMB171" s="187"/>
      <c r="FMC171" s="188"/>
      <c r="FMD171" s="165"/>
      <c r="FME171" s="166"/>
      <c r="FMF171" s="146"/>
      <c r="FMG171" s="145"/>
      <c r="FMH171" s="145"/>
      <c r="FMI171" s="167"/>
      <c r="FMJ171" s="147"/>
      <c r="FMK171" s="148"/>
      <c r="FML171" s="187"/>
      <c r="FMM171" s="188"/>
      <c r="FMN171" s="165"/>
      <c r="FMO171" s="166"/>
      <c r="FMP171" s="146"/>
      <c r="FMQ171" s="145"/>
      <c r="FMR171" s="145"/>
      <c r="FMS171" s="167"/>
      <c r="FMT171" s="147"/>
      <c r="FMU171" s="148"/>
      <c r="FMV171" s="187"/>
      <c r="FMW171" s="188"/>
      <c r="FMX171" s="165"/>
      <c r="FMY171" s="166"/>
      <c r="FMZ171" s="146"/>
      <c r="FNA171" s="145"/>
      <c r="FNB171" s="145"/>
      <c r="FNC171" s="167"/>
      <c r="FND171" s="147"/>
      <c r="FNE171" s="148"/>
      <c r="FNF171" s="187"/>
      <c r="FNG171" s="188"/>
      <c r="FNH171" s="165"/>
      <c r="FNI171" s="166"/>
      <c r="FNJ171" s="146"/>
      <c r="FNK171" s="145"/>
      <c r="FNL171" s="145"/>
      <c r="FNM171" s="167"/>
      <c r="FNN171" s="147"/>
      <c r="FNO171" s="148"/>
      <c r="FNP171" s="187"/>
      <c r="FNQ171" s="188"/>
      <c r="FNR171" s="165"/>
      <c r="FNS171" s="166"/>
      <c r="FNT171" s="146"/>
      <c r="FNU171" s="145"/>
      <c r="FNV171" s="145"/>
      <c r="FNW171" s="167"/>
      <c r="FNX171" s="147"/>
      <c r="FNY171" s="148"/>
      <c r="FNZ171" s="187"/>
      <c r="FOA171" s="188"/>
      <c r="FOB171" s="165"/>
      <c r="FOC171" s="166"/>
      <c r="FOD171" s="146"/>
      <c r="FOE171" s="145"/>
      <c r="FOF171" s="145"/>
      <c r="FOG171" s="167"/>
      <c r="FOH171" s="147"/>
      <c r="FOI171" s="148"/>
      <c r="FOJ171" s="187"/>
      <c r="FOK171" s="188"/>
      <c r="FOL171" s="165"/>
      <c r="FOM171" s="166"/>
      <c r="FON171" s="146"/>
      <c r="FOO171" s="145"/>
      <c r="FOP171" s="145"/>
      <c r="FOQ171" s="167"/>
      <c r="FOR171" s="147"/>
      <c r="FOS171" s="148"/>
      <c r="FOT171" s="187"/>
      <c r="FOU171" s="188"/>
      <c r="FOV171" s="165"/>
      <c r="FOW171" s="166"/>
      <c r="FOX171" s="146"/>
      <c r="FOY171" s="145"/>
      <c r="FOZ171" s="145"/>
      <c r="FPA171" s="167"/>
      <c r="FPB171" s="147"/>
      <c r="FPC171" s="148"/>
      <c r="FPD171" s="187"/>
      <c r="FPE171" s="188"/>
      <c r="FPF171" s="165"/>
      <c r="FPG171" s="166"/>
      <c r="FPH171" s="146"/>
      <c r="FPI171" s="145"/>
      <c r="FPJ171" s="145"/>
      <c r="FPK171" s="167"/>
      <c r="FPL171" s="147"/>
      <c r="FPM171" s="148"/>
      <c r="FPN171" s="187"/>
      <c r="FPO171" s="188"/>
      <c r="FPP171" s="165"/>
      <c r="FPQ171" s="166"/>
      <c r="FPR171" s="146"/>
      <c r="FPS171" s="145"/>
      <c r="FPT171" s="145"/>
      <c r="FPU171" s="167"/>
      <c r="FPV171" s="147"/>
      <c r="FPW171" s="148"/>
      <c r="FPX171" s="187"/>
      <c r="FPY171" s="188"/>
      <c r="FPZ171" s="165"/>
      <c r="FQA171" s="166"/>
      <c r="FQB171" s="146"/>
      <c r="FQC171" s="145"/>
      <c r="FQD171" s="145"/>
      <c r="FQE171" s="167"/>
      <c r="FQF171" s="147"/>
      <c r="FQG171" s="148"/>
      <c r="FQH171" s="187"/>
      <c r="FQI171" s="188"/>
      <c r="FQJ171" s="165"/>
      <c r="FQK171" s="166"/>
      <c r="FQL171" s="146"/>
      <c r="FQM171" s="145"/>
      <c r="FQN171" s="145"/>
      <c r="FQO171" s="167"/>
      <c r="FQP171" s="147"/>
      <c r="FQQ171" s="148"/>
      <c r="FQR171" s="187"/>
      <c r="FQS171" s="188"/>
      <c r="FQT171" s="165"/>
      <c r="FQU171" s="166"/>
      <c r="FQV171" s="146"/>
      <c r="FQW171" s="145"/>
      <c r="FQX171" s="145"/>
      <c r="FQY171" s="167"/>
      <c r="FQZ171" s="147"/>
      <c r="FRA171" s="148"/>
      <c r="FRB171" s="187"/>
      <c r="FRC171" s="188"/>
      <c r="FRD171" s="165"/>
      <c r="FRE171" s="166"/>
      <c r="FRF171" s="146"/>
      <c r="FRG171" s="145"/>
      <c r="FRH171" s="145"/>
      <c r="FRI171" s="167"/>
      <c r="FRJ171" s="147"/>
      <c r="FRK171" s="148"/>
      <c r="FRL171" s="187"/>
      <c r="FRM171" s="188"/>
      <c r="FRN171" s="165"/>
      <c r="FRO171" s="166"/>
      <c r="FRP171" s="146"/>
      <c r="FRQ171" s="145"/>
      <c r="FRR171" s="145"/>
      <c r="FRS171" s="167"/>
      <c r="FRT171" s="147"/>
      <c r="FRU171" s="148"/>
      <c r="FRV171" s="187"/>
      <c r="FRW171" s="188"/>
      <c r="FRX171" s="165"/>
      <c r="FRY171" s="166"/>
      <c r="FRZ171" s="146"/>
      <c r="FSA171" s="145"/>
      <c r="FSB171" s="145"/>
      <c r="FSC171" s="167"/>
      <c r="FSD171" s="147"/>
      <c r="FSE171" s="148"/>
      <c r="FSF171" s="187"/>
      <c r="FSG171" s="188"/>
      <c r="FSH171" s="165"/>
      <c r="FSI171" s="166"/>
      <c r="FSJ171" s="146"/>
      <c r="FSK171" s="145"/>
      <c r="FSL171" s="145"/>
      <c r="FSM171" s="167"/>
      <c r="FSN171" s="147"/>
      <c r="FSO171" s="148"/>
      <c r="FSP171" s="187"/>
      <c r="FSQ171" s="188"/>
      <c r="FSR171" s="165"/>
      <c r="FSS171" s="166"/>
      <c r="FST171" s="146"/>
      <c r="FSU171" s="145"/>
      <c r="FSV171" s="145"/>
      <c r="FSW171" s="167"/>
      <c r="FSX171" s="147"/>
      <c r="FSY171" s="148"/>
      <c r="FSZ171" s="187"/>
      <c r="FTA171" s="188"/>
      <c r="FTB171" s="165"/>
      <c r="FTC171" s="166"/>
      <c r="FTD171" s="146"/>
      <c r="FTE171" s="145"/>
      <c r="FTF171" s="145"/>
      <c r="FTG171" s="167"/>
      <c r="FTH171" s="147"/>
      <c r="FTI171" s="148"/>
      <c r="FTJ171" s="187"/>
      <c r="FTK171" s="188"/>
      <c r="FTL171" s="165"/>
      <c r="FTM171" s="166"/>
      <c r="FTN171" s="146"/>
      <c r="FTO171" s="145"/>
      <c r="FTP171" s="145"/>
      <c r="FTQ171" s="167"/>
      <c r="FTR171" s="147"/>
      <c r="FTS171" s="148"/>
      <c r="FTT171" s="187"/>
      <c r="FTU171" s="188"/>
      <c r="FTV171" s="165"/>
      <c r="FTW171" s="166"/>
      <c r="FTX171" s="146"/>
      <c r="FTY171" s="145"/>
      <c r="FTZ171" s="145"/>
      <c r="FUA171" s="167"/>
      <c r="FUB171" s="147"/>
      <c r="FUC171" s="148"/>
      <c r="FUD171" s="187"/>
      <c r="FUE171" s="188"/>
      <c r="FUF171" s="165"/>
      <c r="FUG171" s="166"/>
      <c r="FUH171" s="146"/>
      <c r="FUI171" s="145"/>
      <c r="FUJ171" s="145"/>
      <c r="FUK171" s="167"/>
      <c r="FUL171" s="147"/>
      <c r="FUM171" s="148"/>
      <c r="FUN171" s="187"/>
      <c r="FUO171" s="188"/>
      <c r="FUP171" s="165"/>
      <c r="FUQ171" s="166"/>
      <c r="FUR171" s="146"/>
      <c r="FUS171" s="145"/>
      <c r="FUT171" s="145"/>
      <c r="FUU171" s="167"/>
      <c r="FUV171" s="147"/>
      <c r="FUW171" s="148"/>
      <c r="FUX171" s="187"/>
      <c r="FUY171" s="188"/>
      <c r="FUZ171" s="165"/>
      <c r="FVA171" s="166"/>
      <c r="FVB171" s="146"/>
      <c r="FVC171" s="145"/>
      <c r="FVD171" s="145"/>
      <c r="FVE171" s="167"/>
      <c r="FVF171" s="147"/>
      <c r="FVG171" s="148"/>
      <c r="FVH171" s="187"/>
      <c r="FVI171" s="188"/>
      <c r="FVJ171" s="165"/>
      <c r="FVK171" s="166"/>
      <c r="FVL171" s="146"/>
      <c r="FVM171" s="145"/>
      <c r="FVN171" s="145"/>
      <c r="FVO171" s="167"/>
      <c r="FVP171" s="147"/>
      <c r="FVQ171" s="148"/>
      <c r="FVR171" s="187"/>
      <c r="FVS171" s="188"/>
      <c r="FVT171" s="165"/>
      <c r="FVU171" s="166"/>
      <c r="FVV171" s="146"/>
      <c r="FVW171" s="145"/>
      <c r="FVX171" s="145"/>
      <c r="FVY171" s="167"/>
      <c r="FVZ171" s="147"/>
      <c r="FWA171" s="148"/>
      <c r="FWB171" s="187"/>
      <c r="FWC171" s="188"/>
      <c r="FWD171" s="165"/>
      <c r="FWE171" s="166"/>
      <c r="FWF171" s="146"/>
      <c r="FWG171" s="145"/>
      <c r="FWH171" s="145"/>
      <c r="FWI171" s="167"/>
      <c r="FWJ171" s="147"/>
      <c r="FWK171" s="148"/>
      <c r="FWL171" s="187"/>
      <c r="FWM171" s="188"/>
      <c r="FWN171" s="165"/>
      <c r="FWO171" s="166"/>
      <c r="FWP171" s="146"/>
      <c r="FWQ171" s="145"/>
      <c r="FWR171" s="145"/>
      <c r="FWS171" s="167"/>
      <c r="FWT171" s="147"/>
      <c r="FWU171" s="148"/>
      <c r="FWV171" s="187"/>
      <c r="FWW171" s="188"/>
      <c r="FWX171" s="165"/>
      <c r="FWY171" s="166"/>
      <c r="FWZ171" s="146"/>
      <c r="FXA171" s="145"/>
      <c r="FXB171" s="145"/>
      <c r="FXC171" s="167"/>
      <c r="FXD171" s="147"/>
      <c r="FXE171" s="148"/>
      <c r="FXF171" s="187"/>
      <c r="FXG171" s="188"/>
      <c r="FXH171" s="165"/>
      <c r="FXI171" s="166"/>
      <c r="FXJ171" s="146"/>
      <c r="FXK171" s="145"/>
      <c r="FXL171" s="145"/>
      <c r="FXM171" s="167"/>
      <c r="FXN171" s="147"/>
      <c r="FXO171" s="148"/>
      <c r="FXP171" s="187"/>
      <c r="FXQ171" s="188"/>
      <c r="FXR171" s="165"/>
      <c r="FXS171" s="166"/>
      <c r="FXT171" s="146"/>
      <c r="FXU171" s="145"/>
      <c r="FXV171" s="145"/>
      <c r="FXW171" s="167"/>
      <c r="FXX171" s="147"/>
      <c r="FXY171" s="148"/>
      <c r="FXZ171" s="187"/>
      <c r="FYA171" s="188"/>
      <c r="FYB171" s="165"/>
      <c r="FYC171" s="166"/>
      <c r="FYD171" s="146"/>
      <c r="FYE171" s="145"/>
      <c r="FYF171" s="145"/>
      <c r="FYG171" s="167"/>
      <c r="FYH171" s="147"/>
      <c r="FYI171" s="148"/>
      <c r="FYJ171" s="187"/>
      <c r="FYK171" s="188"/>
      <c r="FYL171" s="165"/>
      <c r="FYM171" s="166"/>
      <c r="FYN171" s="146"/>
      <c r="FYO171" s="145"/>
      <c r="FYP171" s="145"/>
      <c r="FYQ171" s="167"/>
      <c r="FYR171" s="147"/>
      <c r="FYS171" s="148"/>
      <c r="FYT171" s="187"/>
      <c r="FYU171" s="188"/>
      <c r="FYV171" s="165"/>
      <c r="FYW171" s="166"/>
      <c r="FYX171" s="146"/>
      <c r="FYY171" s="145"/>
      <c r="FYZ171" s="145"/>
      <c r="FZA171" s="167"/>
      <c r="FZB171" s="147"/>
      <c r="FZC171" s="148"/>
      <c r="FZD171" s="187"/>
      <c r="FZE171" s="188"/>
      <c r="FZF171" s="165"/>
      <c r="FZG171" s="166"/>
      <c r="FZH171" s="146"/>
      <c r="FZI171" s="145"/>
      <c r="FZJ171" s="145"/>
      <c r="FZK171" s="167"/>
      <c r="FZL171" s="147"/>
      <c r="FZM171" s="148"/>
      <c r="FZN171" s="187"/>
      <c r="FZO171" s="188"/>
      <c r="FZP171" s="165"/>
      <c r="FZQ171" s="166"/>
      <c r="FZR171" s="146"/>
      <c r="FZS171" s="145"/>
      <c r="FZT171" s="145"/>
      <c r="FZU171" s="167"/>
      <c r="FZV171" s="147"/>
      <c r="FZW171" s="148"/>
      <c r="FZX171" s="187"/>
      <c r="FZY171" s="188"/>
      <c r="FZZ171" s="165"/>
      <c r="GAA171" s="166"/>
      <c r="GAB171" s="146"/>
      <c r="GAC171" s="145"/>
      <c r="GAD171" s="145"/>
      <c r="GAE171" s="167"/>
      <c r="GAF171" s="147"/>
      <c r="GAG171" s="148"/>
      <c r="GAH171" s="187"/>
      <c r="GAI171" s="188"/>
      <c r="GAJ171" s="165"/>
      <c r="GAK171" s="166"/>
      <c r="GAL171" s="146"/>
      <c r="GAM171" s="145"/>
      <c r="GAN171" s="145"/>
      <c r="GAO171" s="167"/>
      <c r="GAP171" s="147"/>
      <c r="GAQ171" s="148"/>
      <c r="GAR171" s="187"/>
      <c r="GAS171" s="188"/>
      <c r="GAT171" s="165"/>
      <c r="GAU171" s="166"/>
      <c r="GAV171" s="146"/>
      <c r="GAW171" s="145"/>
      <c r="GAX171" s="145"/>
      <c r="GAY171" s="167"/>
      <c r="GAZ171" s="147"/>
      <c r="GBA171" s="148"/>
      <c r="GBB171" s="187"/>
      <c r="GBC171" s="188"/>
      <c r="GBD171" s="165"/>
      <c r="GBE171" s="166"/>
      <c r="GBF171" s="146"/>
      <c r="GBG171" s="145"/>
      <c r="GBH171" s="145"/>
      <c r="GBI171" s="167"/>
      <c r="GBJ171" s="147"/>
      <c r="GBK171" s="148"/>
      <c r="GBL171" s="187"/>
      <c r="GBM171" s="188"/>
      <c r="GBN171" s="165"/>
      <c r="GBO171" s="166"/>
      <c r="GBP171" s="146"/>
      <c r="GBQ171" s="145"/>
      <c r="GBR171" s="145"/>
      <c r="GBS171" s="167"/>
      <c r="GBT171" s="147"/>
      <c r="GBU171" s="148"/>
      <c r="GBV171" s="187"/>
      <c r="GBW171" s="188"/>
      <c r="GBX171" s="165"/>
      <c r="GBY171" s="166"/>
      <c r="GBZ171" s="146"/>
      <c r="GCA171" s="145"/>
      <c r="GCB171" s="145"/>
      <c r="GCC171" s="167"/>
      <c r="GCD171" s="147"/>
      <c r="GCE171" s="148"/>
      <c r="GCF171" s="187"/>
      <c r="GCG171" s="188"/>
      <c r="GCH171" s="165"/>
      <c r="GCI171" s="166"/>
      <c r="GCJ171" s="146"/>
      <c r="GCK171" s="145"/>
      <c r="GCL171" s="145"/>
      <c r="GCM171" s="167"/>
      <c r="GCN171" s="147"/>
      <c r="GCO171" s="148"/>
      <c r="GCP171" s="187"/>
      <c r="GCQ171" s="188"/>
      <c r="GCR171" s="165"/>
      <c r="GCS171" s="166"/>
      <c r="GCT171" s="146"/>
      <c r="GCU171" s="145"/>
      <c r="GCV171" s="145"/>
      <c r="GCW171" s="167"/>
      <c r="GCX171" s="147"/>
      <c r="GCY171" s="148"/>
      <c r="GCZ171" s="187"/>
      <c r="GDA171" s="188"/>
      <c r="GDB171" s="165"/>
      <c r="GDC171" s="166"/>
      <c r="GDD171" s="146"/>
      <c r="GDE171" s="145"/>
      <c r="GDF171" s="145"/>
      <c r="GDG171" s="167"/>
      <c r="GDH171" s="147"/>
      <c r="GDI171" s="148"/>
      <c r="GDJ171" s="187"/>
      <c r="GDK171" s="188"/>
      <c r="GDL171" s="165"/>
      <c r="GDM171" s="166"/>
      <c r="GDN171" s="146"/>
      <c r="GDO171" s="145"/>
      <c r="GDP171" s="145"/>
      <c r="GDQ171" s="167"/>
      <c r="GDR171" s="147"/>
      <c r="GDS171" s="148"/>
      <c r="GDT171" s="187"/>
      <c r="GDU171" s="188"/>
      <c r="GDV171" s="165"/>
      <c r="GDW171" s="166"/>
      <c r="GDX171" s="146"/>
      <c r="GDY171" s="145"/>
      <c r="GDZ171" s="145"/>
      <c r="GEA171" s="167"/>
      <c r="GEB171" s="147"/>
      <c r="GEC171" s="148"/>
      <c r="GED171" s="187"/>
      <c r="GEE171" s="188"/>
      <c r="GEF171" s="165"/>
      <c r="GEG171" s="166"/>
      <c r="GEH171" s="146"/>
      <c r="GEI171" s="145"/>
      <c r="GEJ171" s="145"/>
      <c r="GEK171" s="167"/>
      <c r="GEL171" s="147"/>
      <c r="GEM171" s="148"/>
      <c r="GEN171" s="187"/>
      <c r="GEO171" s="188"/>
      <c r="GEP171" s="165"/>
      <c r="GEQ171" s="166"/>
      <c r="GER171" s="146"/>
      <c r="GES171" s="145"/>
      <c r="GET171" s="145"/>
      <c r="GEU171" s="167"/>
      <c r="GEV171" s="147"/>
      <c r="GEW171" s="148"/>
      <c r="GEX171" s="187"/>
      <c r="GEY171" s="188"/>
      <c r="GEZ171" s="165"/>
      <c r="GFA171" s="166"/>
      <c r="GFB171" s="146"/>
      <c r="GFC171" s="145"/>
      <c r="GFD171" s="145"/>
      <c r="GFE171" s="167"/>
      <c r="GFF171" s="147"/>
      <c r="GFG171" s="148"/>
      <c r="GFH171" s="187"/>
      <c r="GFI171" s="188"/>
      <c r="GFJ171" s="165"/>
      <c r="GFK171" s="166"/>
      <c r="GFL171" s="146"/>
      <c r="GFM171" s="145"/>
      <c r="GFN171" s="145"/>
      <c r="GFO171" s="167"/>
      <c r="GFP171" s="147"/>
      <c r="GFQ171" s="148"/>
      <c r="GFR171" s="187"/>
      <c r="GFS171" s="188"/>
      <c r="GFT171" s="165"/>
      <c r="GFU171" s="166"/>
      <c r="GFV171" s="146"/>
      <c r="GFW171" s="145"/>
      <c r="GFX171" s="145"/>
      <c r="GFY171" s="167"/>
      <c r="GFZ171" s="147"/>
      <c r="GGA171" s="148"/>
      <c r="GGB171" s="187"/>
      <c r="GGC171" s="188"/>
      <c r="GGD171" s="165"/>
      <c r="GGE171" s="166"/>
      <c r="GGF171" s="146"/>
      <c r="GGG171" s="145"/>
      <c r="GGH171" s="145"/>
      <c r="GGI171" s="167"/>
      <c r="GGJ171" s="147"/>
      <c r="GGK171" s="148"/>
      <c r="GGL171" s="187"/>
      <c r="GGM171" s="188"/>
      <c r="GGN171" s="165"/>
      <c r="GGO171" s="166"/>
      <c r="GGP171" s="146"/>
      <c r="GGQ171" s="145"/>
      <c r="GGR171" s="145"/>
      <c r="GGS171" s="167"/>
      <c r="GGT171" s="147"/>
      <c r="GGU171" s="148"/>
      <c r="GGV171" s="187"/>
      <c r="GGW171" s="188"/>
      <c r="GGX171" s="165"/>
      <c r="GGY171" s="166"/>
      <c r="GGZ171" s="146"/>
      <c r="GHA171" s="145"/>
      <c r="GHB171" s="145"/>
      <c r="GHC171" s="167"/>
      <c r="GHD171" s="147"/>
      <c r="GHE171" s="148"/>
      <c r="GHF171" s="187"/>
      <c r="GHG171" s="188"/>
      <c r="GHH171" s="165"/>
      <c r="GHI171" s="166"/>
      <c r="GHJ171" s="146"/>
      <c r="GHK171" s="145"/>
      <c r="GHL171" s="145"/>
      <c r="GHM171" s="167"/>
      <c r="GHN171" s="147"/>
      <c r="GHO171" s="148"/>
      <c r="GHP171" s="187"/>
      <c r="GHQ171" s="188"/>
      <c r="GHR171" s="165"/>
      <c r="GHS171" s="166"/>
      <c r="GHT171" s="146"/>
      <c r="GHU171" s="145"/>
      <c r="GHV171" s="145"/>
      <c r="GHW171" s="167"/>
      <c r="GHX171" s="147"/>
      <c r="GHY171" s="148"/>
      <c r="GHZ171" s="187"/>
      <c r="GIA171" s="188"/>
      <c r="GIB171" s="165"/>
      <c r="GIC171" s="166"/>
      <c r="GID171" s="146"/>
      <c r="GIE171" s="145"/>
      <c r="GIF171" s="145"/>
      <c r="GIG171" s="167"/>
      <c r="GIH171" s="147"/>
      <c r="GII171" s="148"/>
      <c r="GIJ171" s="187"/>
      <c r="GIK171" s="188"/>
      <c r="GIL171" s="165"/>
      <c r="GIM171" s="166"/>
      <c r="GIN171" s="146"/>
      <c r="GIO171" s="145"/>
      <c r="GIP171" s="145"/>
      <c r="GIQ171" s="167"/>
      <c r="GIR171" s="147"/>
      <c r="GIS171" s="148"/>
      <c r="GIT171" s="187"/>
      <c r="GIU171" s="188"/>
      <c r="GIV171" s="165"/>
      <c r="GIW171" s="166"/>
      <c r="GIX171" s="146"/>
      <c r="GIY171" s="145"/>
      <c r="GIZ171" s="145"/>
      <c r="GJA171" s="167"/>
      <c r="GJB171" s="147"/>
      <c r="GJC171" s="148"/>
      <c r="GJD171" s="187"/>
      <c r="GJE171" s="188"/>
      <c r="GJF171" s="165"/>
      <c r="GJG171" s="166"/>
      <c r="GJH171" s="146"/>
      <c r="GJI171" s="145"/>
      <c r="GJJ171" s="145"/>
      <c r="GJK171" s="167"/>
      <c r="GJL171" s="147"/>
      <c r="GJM171" s="148"/>
      <c r="GJN171" s="187"/>
      <c r="GJO171" s="188"/>
      <c r="GJP171" s="165"/>
      <c r="GJQ171" s="166"/>
      <c r="GJR171" s="146"/>
      <c r="GJS171" s="145"/>
      <c r="GJT171" s="145"/>
      <c r="GJU171" s="167"/>
      <c r="GJV171" s="147"/>
      <c r="GJW171" s="148"/>
      <c r="GJX171" s="187"/>
      <c r="GJY171" s="188"/>
      <c r="GJZ171" s="165"/>
      <c r="GKA171" s="166"/>
      <c r="GKB171" s="146"/>
      <c r="GKC171" s="145"/>
      <c r="GKD171" s="145"/>
      <c r="GKE171" s="167"/>
      <c r="GKF171" s="147"/>
      <c r="GKG171" s="148"/>
      <c r="GKH171" s="187"/>
      <c r="GKI171" s="188"/>
      <c r="GKJ171" s="165"/>
      <c r="GKK171" s="166"/>
      <c r="GKL171" s="146"/>
      <c r="GKM171" s="145"/>
      <c r="GKN171" s="145"/>
      <c r="GKO171" s="167"/>
      <c r="GKP171" s="147"/>
      <c r="GKQ171" s="148"/>
      <c r="GKR171" s="187"/>
      <c r="GKS171" s="188"/>
      <c r="GKT171" s="165"/>
      <c r="GKU171" s="166"/>
      <c r="GKV171" s="146"/>
      <c r="GKW171" s="145"/>
      <c r="GKX171" s="145"/>
      <c r="GKY171" s="167"/>
      <c r="GKZ171" s="147"/>
      <c r="GLA171" s="148"/>
      <c r="GLB171" s="187"/>
      <c r="GLC171" s="188"/>
      <c r="GLD171" s="165"/>
      <c r="GLE171" s="166"/>
      <c r="GLF171" s="146"/>
      <c r="GLG171" s="145"/>
      <c r="GLH171" s="145"/>
      <c r="GLI171" s="167"/>
      <c r="GLJ171" s="147"/>
      <c r="GLK171" s="148"/>
      <c r="GLL171" s="187"/>
      <c r="GLM171" s="188"/>
      <c r="GLN171" s="165"/>
      <c r="GLO171" s="166"/>
      <c r="GLP171" s="146"/>
      <c r="GLQ171" s="145"/>
      <c r="GLR171" s="145"/>
      <c r="GLS171" s="167"/>
      <c r="GLT171" s="147"/>
      <c r="GLU171" s="148"/>
      <c r="GLV171" s="187"/>
      <c r="GLW171" s="188"/>
      <c r="GLX171" s="165"/>
      <c r="GLY171" s="166"/>
      <c r="GLZ171" s="146"/>
      <c r="GMA171" s="145"/>
      <c r="GMB171" s="145"/>
      <c r="GMC171" s="167"/>
      <c r="GMD171" s="147"/>
      <c r="GME171" s="148"/>
      <c r="GMF171" s="187"/>
      <c r="GMG171" s="188"/>
      <c r="GMH171" s="165"/>
      <c r="GMI171" s="166"/>
      <c r="GMJ171" s="146"/>
      <c r="GMK171" s="145"/>
      <c r="GML171" s="145"/>
      <c r="GMM171" s="167"/>
      <c r="GMN171" s="147"/>
      <c r="GMO171" s="148"/>
      <c r="GMP171" s="187"/>
      <c r="GMQ171" s="188"/>
      <c r="GMR171" s="165"/>
      <c r="GMS171" s="166"/>
      <c r="GMT171" s="146"/>
      <c r="GMU171" s="145"/>
      <c r="GMV171" s="145"/>
      <c r="GMW171" s="167"/>
      <c r="GMX171" s="147"/>
      <c r="GMY171" s="148"/>
      <c r="GMZ171" s="187"/>
      <c r="GNA171" s="188"/>
      <c r="GNB171" s="165"/>
      <c r="GNC171" s="166"/>
      <c r="GND171" s="146"/>
      <c r="GNE171" s="145"/>
      <c r="GNF171" s="145"/>
      <c r="GNG171" s="167"/>
      <c r="GNH171" s="147"/>
      <c r="GNI171" s="148"/>
      <c r="GNJ171" s="187"/>
      <c r="GNK171" s="188"/>
      <c r="GNL171" s="165"/>
      <c r="GNM171" s="166"/>
      <c r="GNN171" s="146"/>
      <c r="GNO171" s="145"/>
      <c r="GNP171" s="145"/>
      <c r="GNQ171" s="167"/>
      <c r="GNR171" s="147"/>
      <c r="GNS171" s="148"/>
      <c r="GNT171" s="187"/>
      <c r="GNU171" s="188"/>
      <c r="GNV171" s="165"/>
      <c r="GNW171" s="166"/>
      <c r="GNX171" s="146"/>
      <c r="GNY171" s="145"/>
      <c r="GNZ171" s="145"/>
      <c r="GOA171" s="167"/>
      <c r="GOB171" s="147"/>
      <c r="GOC171" s="148"/>
      <c r="GOD171" s="187"/>
      <c r="GOE171" s="188"/>
      <c r="GOF171" s="165"/>
      <c r="GOG171" s="166"/>
      <c r="GOH171" s="146"/>
      <c r="GOI171" s="145"/>
      <c r="GOJ171" s="145"/>
      <c r="GOK171" s="167"/>
      <c r="GOL171" s="147"/>
      <c r="GOM171" s="148"/>
      <c r="GON171" s="187"/>
      <c r="GOO171" s="188"/>
      <c r="GOP171" s="165"/>
      <c r="GOQ171" s="166"/>
      <c r="GOR171" s="146"/>
      <c r="GOS171" s="145"/>
      <c r="GOT171" s="145"/>
      <c r="GOU171" s="167"/>
      <c r="GOV171" s="147"/>
      <c r="GOW171" s="148"/>
      <c r="GOX171" s="187"/>
      <c r="GOY171" s="188"/>
      <c r="GOZ171" s="165"/>
      <c r="GPA171" s="166"/>
      <c r="GPB171" s="146"/>
      <c r="GPC171" s="145"/>
      <c r="GPD171" s="145"/>
      <c r="GPE171" s="167"/>
      <c r="GPF171" s="147"/>
      <c r="GPG171" s="148"/>
      <c r="GPH171" s="187"/>
      <c r="GPI171" s="188"/>
      <c r="GPJ171" s="165"/>
      <c r="GPK171" s="166"/>
      <c r="GPL171" s="146"/>
      <c r="GPM171" s="145"/>
      <c r="GPN171" s="145"/>
      <c r="GPO171" s="167"/>
      <c r="GPP171" s="147"/>
      <c r="GPQ171" s="148"/>
      <c r="GPR171" s="187"/>
      <c r="GPS171" s="188"/>
      <c r="GPT171" s="165"/>
      <c r="GPU171" s="166"/>
      <c r="GPV171" s="146"/>
      <c r="GPW171" s="145"/>
      <c r="GPX171" s="145"/>
      <c r="GPY171" s="167"/>
      <c r="GPZ171" s="147"/>
      <c r="GQA171" s="148"/>
      <c r="GQB171" s="187"/>
      <c r="GQC171" s="188"/>
      <c r="GQD171" s="165"/>
      <c r="GQE171" s="166"/>
      <c r="GQF171" s="146"/>
      <c r="GQG171" s="145"/>
      <c r="GQH171" s="145"/>
      <c r="GQI171" s="167"/>
      <c r="GQJ171" s="147"/>
      <c r="GQK171" s="148"/>
      <c r="GQL171" s="187"/>
      <c r="GQM171" s="188"/>
      <c r="GQN171" s="165"/>
      <c r="GQO171" s="166"/>
      <c r="GQP171" s="146"/>
      <c r="GQQ171" s="145"/>
      <c r="GQR171" s="145"/>
      <c r="GQS171" s="167"/>
      <c r="GQT171" s="147"/>
      <c r="GQU171" s="148"/>
      <c r="GQV171" s="187"/>
      <c r="GQW171" s="188"/>
      <c r="GQX171" s="165"/>
      <c r="GQY171" s="166"/>
      <c r="GQZ171" s="146"/>
      <c r="GRA171" s="145"/>
      <c r="GRB171" s="145"/>
      <c r="GRC171" s="167"/>
      <c r="GRD171" s="147"/>
      <c r="GRE171" s="148"/>
      <c r="GRF171" s="187"/>
      <c r="GRG171" s="188"/>
      <c r="GRH171" s="165"/>
      <c r="GRI171" s="166"/>
      <c r="GRJ171" s="146"/>
      <c r="GRK171" s="145"/>
      <c r="GRL171" s="145"/>
      <c r="GRM171" s="167"/>
      <c r="GRN171" s="147"/>
      <c r="GRO171" s="148"/>
      <c r="GRP171" s="187"/>
      <c r="GRQ171" s="188"/>
      <c r="GRR171" s="165"/>
      <c r="GRS171" s="166"/>
      <c r="GRT171" s="146"/>
      <c r="GRU171" s="145"/>
      <c r="GRV171" s="145"/>
      <c r="GRW171" s="167"/>
      <c r="GRX171" s="147"/>
      <c r="GRY171" s="148"/>
      <c r="GRZ171" s="187"/>
      <c r="GSA171" s="188"/>
      <c r="GSB171" s="165"/>
      <c r="GSC171" s="166"/>
      <c r="GSD171" s="146"/>
      <c r="GSE171" s="145"/>
      <c r="GSF171" s="145"/>
      <c r="GSG171" s="167"/>
      <c r="GSH171" s="147"/>
      <c r="GSI171" s="148"/>
      <c r="GSJ171" s="187"/>
      <c r="GSK171" s="188"/>
      <c r="GSL171" s="165"/>
      <c r="GSM171" s="166"/>
      <c r="GSN171" s="146"/>
      <c r="GSO171" s="145"/>
      <c r="GSP171" s="145"/>
      <c r="GSQ171" s="167"/>
      <c r="GSR171" s="147"/>
      <c r="GSS171" s="148"/>
      <c r="GST171" s="187"/>
      <c r="GSU171" s="188"/>
      <c r="GSV171" s="165"/>
      <c r="GSW171" s="166"/>
      <c r="GSX171" s="146"/>
      <c r="GSY171" s="145"/>
      <c r="GSZ171" s="145"/>
      <c r="GTA171" s="167"/>
      <c r="GTB171" s="147"/>
      <c r="GTC171" s="148"/>
      <c r="GTD171" s="187"/>
      <c r="GTE171" s="188"/>
      <c r="GTF171" s="165"/>
      <c r="GTG171" s="166"/>
      <c r="GTH171" s="146"/>
      <c r="GTI171" s="145"/>
      <c r="GTJ171" s="145"/>
      <c r="GTK171" s="167"/>
      <c r="GTL171" s="147"/>
      <c r="GTM171" s="148"/>
      <c r="GTN171" s="187"/>
      <c r="GTO171" s="188"/>
      <c r="GTP171" s="165"/>
      <c r="GTQ171" s="166"/>
      <c r="GTR171" s="146"/>
      <c r="GTS171" s="145"/>
      <c r="GTT171" s="145"/>
      <c r="GTU171" s="167"/>
      <c r="GTV171" s="147"/>
      <c r="GTW171" s="148"/>
      <c r="GTX171" s="187"/>
      <c r="GTY171" s="188"/>
      <c r="GTZ171" s="165"/>
      <c r="GUA171" s="166"/>
      <c r="GUB171" s="146"/>
      <c r="GUC171" s="145"/>
      <c r="GUD171" s="145"/>
      <c r="GUE171" s="167"/>
      <c r="GUF171" s="147"/>
      <c r="GUG171" s="148"/>
      <c r="GUH171" s="187"/>
      <c r="GUI171" s="188"/>
      <c r="GUJ171" s="165"/>
      <c r="GUK171" s="166"/>
      <c r="GUL171" s="146"/>
      <c r="GUM171" s="145"/>
      <c r="GUN171" s="145"/>
      <c r="GUO171" s="167"/>
      <c r="GUP171" s="147"/>
      <c r="GUQ171" s="148"/>
      <c r="GUR171" s="187"/>
      <c r="GUS171" s="188"/>
      <c r="GUT171" s="165"/>
      <c r="GUU171" s="166"/>
      <c r="GUV171" s="146"/>
      <c r="GUW171" s="145"/>
      <c r="GUX171" s="145"/>
      <c r="GUY171" s="167"/>
      <c r="GUZ171" s="147"/>
      <c r="GVA171" s="148"/>
      <c r="GVB171" s="187"/>
      <c r="GVC171" s="188"/>
      <c r="GVD171" s="165"/>
      <c r="GVE171" s="166"/>
      <c r="GVF171" s="146"/>
      <c r="GVG171" s="145"/>
      <c r="GVH171" s="145"/>
      <c r="GVI171" s="167"/>
      <c r="GVJ171" s="147"/>
      <c r="GVK171" s="148"/>
      <c r="GVL171" s="187"/>
      <c r="GVM171" s="188"/>
      <c r="GVN171" s="165"/>
      <c r="GVO171" s="166"/>
      <c r="GVP171" s="146"/>
      <c r="GVQ171" s="145"/>
      <c r="GVR171" s="145"/>
      <c r="GVS171" s="167"/>
      <c r="GVT171" s="147"/>
      <c r="GVU171" s="148"/>
      <c r="GVV171" s="187"/>
      <c r="GVW171" s="188"/>
      <c r="GVX171" s="165"/>
      <c r="GVY171" s="166"/>
      <c r="GVZ171" s="146"/>
      <c r="GWA171" s="145"/>
      <c r="GWB171" s="145"/>
      <c r="GWC171" s="167"/>
      <c r="GWD171" s="147"/>
      <c r="GWE171" s="148"/>
      <c r="GWF171" s="187"/>
      <c r="GWG171" s="188"/>
      <c r="GWH171" s="165"/>
      <c r="GWI171" s="166"/>
      <c r="GWJ171" s="146"/>
      <c r="GWK171" s="145"/>
      <c r="GWL171" s="145"/>
      <c r="GWM171" s="167"/>
      <c r="GWN171" s="147"/>
      <c r="GWO171" s="148"/>
      <c r="GWP171" s="187"/>
      <c r="GWQ171" s="188"/>
      <c r="GWR171" s="165"/>
      <c r="GWS171" s="166"/>
      <c r="GWT171" s="146"/>
      <c r="GWU171" s="145"/>
      <c r="GWV171" s="145"/>
      <c r="GWW171" s="167"/>
      <c r="GWX171" s="147"/>
      <c r="GWY171" s="148"/>
      <c r="GWZ171" s="187"/>
      <c r="GXA171" s="188"/>
      <c r="GXB171" s="165"/>
      <c r="GXC171" s="166"/>
      <c r="GXD171" s="146"/>
      <c r="GXE171" s="145"/>
      <c r="GXF171" s="145"/>
      <c r="GXG171" s="167"/>
      <c r="GXH171" s="147"/>
      <c r="GXI171" s="148"/>
      <c r="GXJ171" s="187"/>
      <c r="GXK171" s="188"/>
      <c r="GXL171" s="165"/>
      <c r="GXM171" s="166"/>
      <c r="GXN171" s="146"/>
      <c r="GXO171" s="145"/>
      <c r="GXP171" s="145"/>
      <c r="GXQ171" s="167"/>
      <c r="GXR171" s="147"/>
      <c r="GXS171" s="148"/>
      <c r="GXT171" s="187"/>
      <c r="GXU171" s="188"/>
      <c r="GXV171" s="165"/>
      <c r="GXW171" s="166"/>
      <c r="GXX171" s="146"/>
      <c r="GXY171" s="145"/>
      <c r="GXZ171" s="145"/>
      <c r="GYA171" s="167"/>
      <c r="GYB171" s="147"/>
      <c r="GYC171" s="148"/>
      <c r="GYD171" s="187"/>
      <c r="GYE171" s="188"/>
      <c r="GYF171" s="165"/>
      <c r="GYG171" s="166"/>
      <c r="GYH171" s="146"/>
      <c r="GYI171" s="145"/>
      <c r="GYJ171" s="145"/>
      <c r="GYK171" s="167"/>
      <c r="GYL171" s="147"/>
      <c r="GYM171" s="148"/>
      <c r="GYN171" s="187"/>
      <c r="GYO171" s="188"/>
      <c r="GYP171" s="165"/>
      <c r="GYQ171" s="166"/>
      <c r="GYR171" s="146"/>
      <c r="GYS171" s="145"/>
      <c r="GYT171" s="145"/>
      <c r="GYU171" s="167"/>
      <c r="GYV171" s="147"/>
      <c r="GYW171" s="148"/>
      <c r="GYX171" s="187"/>
      <c r="GYY171" s="188"/>
      <c r="GYZ171" s="165"/>
      <c r="GZA171" s="166"/>
      <c r="GZB171" s="146"/>
      <c r="GZC171" s="145"/>
      <c r="GZD171" s="145"/>
      <c r="GZE171" s="167"/>
      <c r="GZF171" s="147"/>
      <c r="GZG171" s="148"/>
      <c r="GZH171" s="187"/>
      <c r="GZI171" s="188"/>
      <c r="GZJ171" s="165"/>
      <c r="GZK171" s="166"/>
      <c r="GZL171" s="146"/>
      <c r="GZM171" s="145"/>
      <c r="GZN171" s="145"/>
      <c r="GZO171" s="167"/>
      <c r="GZP171" s="147"/>
      <c r="GZQ171" s="148"/>
      <c r="GZR171" s="187"/>
      <c r="GZS171" s="188"/>
      <c r="GZT171" s="165"/>
      <c r="GZU171" s="166"/>
      <c r="GZV171" s="146"/>
      <c r="GZW171" s="145"/>
      <c r="GZX171" s="145"/>
      <c r="GZY171" s="167"/>
      <c r="GZZ171" s="147"/>
      <c r="HAA171" s="148"/>
      <c r="HAB171" s="187"/>
      <c r="HAC171" s="188"/>
      <c r="HAD171" s="165"/>
      <c r="HAE171" s="166"/>
      <c r="HAF171" s="146"/>
      <c r="HAG171" s="145"/>
      <c r="HAH171" s="145"/>
      <c r="HAI171" s="167"/>
      <c r="HAJ171" s="147"/>
      <c r="HAK171" s="148"/>
      <c r="HAL171" s="187"/>
      <c r="HAM171" s="188"/>
      <c r="HAN171" s="165"/>
      <c r="HAO171" s="166"/>
      <c r="HAP171" s="146"/>
      <c r="HAQ171" s="145"/>
      <c r="HAR171" s="145"/>
      <c r="HAS171" s="167"/>
      <c r="HAT171" s="147"/>
      <c r="HAU171" s="148"/>
      <c r="HAV171" s="187"/>
      <c r="HAW171" s="188"/>
      <c r="HAX171" s="165"/>
      <c r="HAY171" s="166"/>
      <c r="HAZ171" s="146"/>
      <c r="HBA171" s="145"/>
      <c r="HBB171" s="145"/>
      <c r="HBC171" s="167"/>
      <c r="HBD171" s="147"/>
      <c r="HBE171" s="148"/>
      <c r="HBF171" s="187"/>
      <c r="HBG171" s="188"/>
      <c r="HBH171" s="165"/>
      <c r="HBI171" s="166"/>
      <c r="HBJ171" s="146"/>
      <c r="HBK171" s="145"/>
      <c r="HBL171" s="145"/>
      <c r="HBM171" s="167"/>
      <c r="HBN171" s="147"/>
      <c r="HBO171" s="148"/>
      <c r="HBP171" s="187"/>
      <c r="HBQ171" s="188"/>
      <c r="HBR171" s="165"/>
      <c r="HBS171" s="166"/>
      <c r="HBT171" s="146"/>
      <c r="HBU171" s="145"/>
      <c r="HBV171" s="145"/>
      <c r="HBW171" s="167"/>
      <c r="HBX171" s="147"/>
      <c r="HBY171" s="148"/>
      <c r="HBZ171" s="187"/>
      <c r="HCA171" s="188"/>
      <c r="HCB171" s="165"/>
      <c r="HCC171" s="166"/>
      <c r="HCD171" s="146"/>
      <c r="HCE171" s="145"/>
      <c r="HCF171" s="145"/>
      <c r="HCG171" s="167"/>
      <c r="HCH171" s="147"/>
      <c r="HCI171" s="148"/>
      <c r="HCJ171" s="187"/>
      <c r="HCK171" s="188"/>
      <c r="HCL171" s="165"/>
      <c r="HCM171" s="166"/>
      <c r="HCN171" s="146"/>
      <c r="HCO171" s="145"/>
      <c r="HCP171" s="145"/>
      <c r="HCQ171" s="167"/>
      <c r="HCR171" s="147"/>
      <c r="HCS171" s="148"/>
      <c r="HCT171" s="187"/>
      <c r="HCU171" s="188"/>
      <c r="HCV171" s="165"/>
      <c r="HCW171" s="166"/>
      <c r="HCX171" s="146"/>
      <c r="HCY171" s="145"/>
      <c r="HCZ171" s="145"/>
      <c r="HDA171" s="167"/>
      <c r="HDB171" s="147"/>
      <c r="HDC171" s="148"/>
      <c r="HDD171" s="187"/>
      <c r="HDE171" s="188"/>
      <c r="HDF171" s="165"/>
      <c r="HDG171" s="166"/>
      <c r="HDH171" s="146"/>
      <c r="HDI171" s="145"/>
      <c r="HDJ171" s="145"/>
      <c r="HDK171" s="167"/>
      <c r="HDL171" s="147"/>
      <c r="HDM171" s="148"/>
      <c r="HDN171" s="187"/>
      <c r="HDO171" s="188"/>
      <c r="HDP171" s="165"/>
      <c r="HDQ171" s="166"/>
      <c r="HDR171" s="146"/>
      <c r="HDS171" s="145"/>
      <c r="HDT171" s="145"/>
      <c r="HDU171" s="167"/>
      <c r="HDV171" s="147"/>
      <c r="HDW171" s="148"/>
      <c r="HDX171" s="187"/>
      <c r="HDY171" s="188"/>
      <c r="HDZ171" s="165"/>
      <c r="HEA171" s="166"/>
      <c r="HEB171" s="146"/>
      <c r="HEC171" s="145"/>
      <c r="HED171" s="145"/>
      <c r="HEE171" s="167"/>
      <c r="HEF171" s="147"/>
      <c r="HEG171" s="148"/>
      <c r="HEH171" s="187"/>
      <c r="HEI171" s="188"/>
      <c r="HEJ171" s="165"/>
      <c r="HEK171" s="166"/>
      <c r="HEL171" s="146"/>
      <c r="HEM171" s="145"/>
      <c r="HEN171" s="145"/>
      <c r="HEO171" s="167"/>
      <c r="HEP171" s="147"/>
      <c r="HEQ171" s="148"/>
      <c r="HER171" s="187"/>
      <c r="HES171" s="188"/>
      <c r="HET171" s="165"/>
      <c r="HEU171" s="166"/>
      <c r="HEV171" s="146"/>
      <c r="HEW171" s="145"/>
      <c r="HEX171" s="145"/>
      <c r="HEY171" s="167"/>
      <c r="HEZ171" s="147"/>
      <c r="HFA171" s="148"/>
      <c r="HFB171" s="187"/>
      <c r="HFC171" s="188"/>
      <c r="HFD171" s="165"/>
      <c r="HFE171" s="166"/>
      <c r="HFF171" s="146"/>
      <c r="HFG171" s="145"/>
      <c r="HFH171" s="145"/>
      <c r="HFI171" s="167"/>
      <c r="HFJ171" s="147"/>
      <c r="HFK171" s="148"/>
      <c r="HFL171" s="187"/>
      <c r="HFM171" s="188"/>
      <c r="HFN171" s="165"/>
      <c r="HFO171" s="166"/>
      <c r="HFP171" s="146"/>
      <c r="HFQ171" s="145"/>
      <c r="HFR171" s="145"/>
      <c r="HFS171" s="167"/>
      <c r="HFT171" s="147"/>
      <c r="HFU171" s="148"/>
      <c r="HFV171" s="187"/>
      <c r="HFW171" s="188"/>
      <c r="HFX171" s="165"/>
      <c r="HFY171" s="166"/>
      <c r="HFZ171" s="146"/>
      <c r="HGA171" s="145"/>
      <c r="HGB171" s="145"/>
      <c r="HGC171" s="167"/>
      <c r="HGD171" s="147"/>
      <c r="HGE171" s="148"/>
      <c r="HGF171" s="187"/>
      <c r="HGG171" s="188"/>
      <c r="HGH171" s="165"/>
      <c r="HGI171" s="166"/>
      <c r="HGJ171" s="146"/>
      <c r="HGK171" s="145"/>
      <c r="HGL171" s="145"/>
      <c r="HGM171" s="167"/>
      <c r="HGN171" s="147"/>
      <c r="HGO171" s="148"/>
      <c r="HGP171" s="187"/>
      <c r="HGQ171" s="188"/>
      <c r="HGR171" s="165"/>
      <c r="HGS171" s="166"/>
      <c r="HGT171" s="146"/>
      <c r="HGU171" s="145"/>
      <c r="HGV171" s="145"/>
      <c r="HGW171" s="167"/>
      <c r="HGX171" s="147"/>
      <c r="HGY171" s="148"/>
      <c r="HGZ171" s="187"/>
      <c r="HHA171" s="188"/>
      <c r="HHB171" s="165"/>
      <c r="HHC171" s="166"/>
      <c r="HHD171" s="146"/>
      <c r="HHE171" s="145"/>
      <c r="HHF171" s="145"/>
      <c r="HHG171" s="167"/>
      <c r="HHH171" s="147"/>
      <c r="HHI171" s="148"/>
      <c r="HHJ171" s="187"/>
      <c r="HHK171" s="188"/>
      <c r="HHL171" s="165"/>
      <c r="HHM171" s="166"/>
      <c r="HHN171" s="146"/>
      <c r="HHO171" s="145"/>
      <c r="HHP171" s="145"/>
      <c r="HHQ171" s="167"/>
      <c r="HHR171" s="147"/>
      <c r="HHS171" s="148"/>
      <c r="HHT171" s="187"/>
      <c r="HHU171" s="188"/>
      <c r="HHV171" s="165"/>
      <c r="HHW171" s="166"/>
      <c r="HHX171" s="146"/>
      <c r="HHY171" s="145"/>
      <c r="HHZ171" s="145"/>
      <c r="HIA171" s="167"/>
      <c r="HIB171" s="147"/>
      <c r="HIC171" s="148"/>
      <c r="HID171" s="187"/>
      <c r="HIE171" s="188"/>
      <c r="HIF171" s="165"/>
      <c r="HIG171" s="166"/>
      <c r="HIH171" s="146"/>
      <c r="HII171" s="145"/>
      <c r="HIJ171" s="145"/>
      <c r="HIK171" s="167"/>
      <c r="HIL171" s="147"/>
      <c r="HIM171" s="148"/>
      <c r="HIN171" s="187"/>
      <c r="HIO171" s="188"/>
      <c r="HIP171" s="165"/>
      <c r="HIQ171" s="166"/>
      <c r="HIR171" s="146"/>
      <c r="HIS171" s="145"/>
      <c r="HIT171" s="145"/>
      <c r="HIU171" s="167"/>
      <c r="HIV171" s="147"/>
      <c r="HIW171" s="148"/>
      <c r="HIX171" s="187"/>
      <c r="HIY171" s="188"/>
      <c r="HIZ171" s="165"/>
      <c r="HJA171" s="166"/>
      <c r="HJB171" s="146"/>
      <c r="HJC171" s="145"/>
      <c r="HJD171" s="145"/>
      <c r="HJE171" s="167"/>
      <c r="HJF171" s="147"/>
      <c r="HJG171" s="148"/>
      <c r="HJH171" s="187"/>
      <c r="HJI171" s="188"/>
      <c r="HJJ171" s="165"/>
      <c r="HJK171" s="166"/>
      <c r="HJL171" s="146"/>
      <c r="HJM171" s="145"/>
      <c r="HJN171" s="145"/>
      <c r="HJO171" s="167"/>
      <c r="HJP171" s="147"/>
      <c r="HJQ171" s="148"/>
      <c r="HJR171" s="187"/>
      <c r="HJS171" s="188"/>
      <c r="HJT171" s="165"/>
      <c r="HJU171" s="166"/>
      <c r="HJV171" s="146"/>
      <c r="HJW171" s="145"/>
      <c r="HJX171" s="145"/>
      <c r="HJY171" s="167"/>
      <c r="HJZ171" s="147"/>
      <c r="HKA171" s="148"/>
      <c r="HKB171" s="187"/>
      <c r="HKC171" s="188"/>
      <c r="HKD171" s="165"/>
      <c r="HKE171" s="166"/>
      <c r="HKF171" s="146"/>
      <c r="HKG171" s="145"/>
      <c r="HKH171" s="145"/>
      <c r="HKI171" s="167"/>
      <c r="HKJ171" s="147"/>
      <c r="HKK171" s="148"/>
      <c r="HKL171" s="187"/>
      <c r="HKM171" s="188"/>
      <c r="HKN171" s="165"/>
      <c r="HKO171" s="166"/>
      <c r="HKP171" s="146"/>
      <c r="HKQ171" s="145"/>
      <c r="HKR171" s="145"/>
      <c r="HKS171" s="167"/>
      <c r="HKT171" s="147"/>
      <c r="HKU171" s="148"/>
      <c r="HKV171" s="187"/>
      <c r="HKW171" s="188"/>
      <c r="HKX171" s="165"/>
      <c r="HKY171" s="166"/>
      <c r="HKZ171" s="146"/>
      <c r="HLA171" s="145"/>
      <c r="HLB171" s="145"/>
      <c r="HLC171" s="167"/>
      <c r="HLD171" s="147"/>
      <c r="HLE171" s="148"/>
      <c r="HLF171" s="187"/>
      <c r="HLG171" s="188"/>
      <c r="HLH171" s="165"/>
      <c r="HLI171" s="166"/>
      <c r="HLJ171" s="146"/>
      <c r="HLK171" s="145"/>
      <c r="HLL171" s="145"/>
      <c r="HLM171" s="167"/>
      <c r="HLN171" s="147"/>
      <c r="HLO171" s="148"/>
      <c r="HLP171" s="187"/>
      <c r="HLQ171" s="188"/>
      <c r="HLR171" s="165"/>
      <c r="HLS171" s="166"/>
      <c r="HLT171" s="146"/>
      <c r="HLU171" s="145"/>
      <c r="HLV171" s="145"/>
      <c r="HLW171" s="167"/>
      <c r="HLX171" s="147"/>
      <c r="HLY171" s="148"/>
      <c r="HLZ171" s="187"/>
      <c r="HMA171" s="188"/>
      <c r="HMB171" s="165"/>
      <c r="HMC171" s="166"/>
      <c r="HMD171" s="146"/>
      <c r="HME171" s="145"/>
      <c r="HMF171" s="145"/>
      <c r="HMG171" s="167"/>
      <c r="HMH171" s="147"/>
      <c r="HMI171" s="148"/>
      <c r="HMJ171" s="187"/>
      <c r="HMK171" s="188"/>
      <c r="HML171" s="165"/>
      <c r="HMM171" s="166"/>
      <c r="HMN171" s="146"/>
      <c r="HMO171" s="145"/>
      <c r="HMP171" s="145"/>
      <c r="HMQ171" s="167"/>
      <c r="HMR171" s="147"/>
      <c r="HMS171" s="148"/>
      <c r="HMT171" s="187"/>
      <c r="HMU171" s="188"/>
      <c r="HMV171" s="165"/>
      <c r="HMW171" s="166"/>
      <c r="HMX171" s="146"/>
      <c r="HMY171" s="145"/>
      <c r="HMZ171" s="145"/>
      <c r="HNA171" s="167"/>
      <c r="HNB171" s="147"/>
      <c r="HNC171" s="148"/>
      <c r="HND171" s="187"/>
      <c r="HNE171" s="188"/>
      <c r="HNF171" s="165"/>
      <c r="HNG171" s="166"/>
      <c r="HNH171" s="146"/>
      <c r="HNI171" s="145"/>
      <c r="HNJ171" s="145"/>
      <c r="HNK171" s="167"/>
      <c r="HNL171" s="147"/>
      <c r="HNM171" s="148"/>
      <c r="HNN171" s="187"/>
      <c r="HNO171" s="188"/>
      <c r="HNP171" s="165"/>
      <c r="HNQ171" s="166"/>
      <c r="HNR171" s="146"/>
      <c r="HNS171" s="145"/>
      <c r="HNT171" s="145"/>
      <c r="HNU171" s="167"/>
      <c r="HNV171" s="147"/>
      <c r="HNW171" s="148"/>
      <c r="HNX171" s="187"/>
      <c r="HNY171" s="188"/>
      <c r="HNZ171" s="165"/>
      <c r="HOA171" s="166"/>
      <c r="HOB171" s="146"/>
      <c r="HOC171" s="145"/>
      <c r="HOD171" s="145"/>
      <c r="HOE171" s="167"/>
      <c r="HOF171" s="147"/>
      <c r="HOG171" s="148"/>
      <c r="HOH171" s="187"/>
      <c r="HOI171" s="188"/>
      <c r="HOJ171" s="165"/>
      <c r="HOK171" s="166"/>
      <c r="HOL171" s="146"/>
      <c r="HOM171" s="145"/>
      <c r="HON171" s="145"/>
      <c r="HOO171" s="167"/>
      <c r="HOP171" s="147"/>
      <c r="HOQ171" s="148"/>
      <c r="HOR171" s="187"/>
      <c r="HOS171" s="188"/>
      <c r="HOT171" s="165"/>
      <c r="HOU171" s="166"/>
      <c r="HOV171" s="146"/>
      <c r="HOW171" s="145"/>
      <c r="HOX171" s="145"/>
      <c r="HOY171" s="167"/>
      <c r="HOZ171" s="147"/>
      <c r="HPA171" s="148"/>
      <c r="HPB171" s="187"/>
      <c r="HPC171" s="188"/>
      <c r="HPD171" s="165"/>
      <c r="HPE171" s="166"/>
      <c r="HPF171" s="146"/>
      <c r="HPG171" s="145"/>
      <c r="HPH171" s="145"/>
      <c r="HPI171" s="167"/>
      <c r="HPJ171" s="147"/>
      <c r="HPK171" s="148"/>
      <c r="HPL171" s="187"/>
      <c r="HPM171" s="188"/>
      <c r="HPN171" s="165"/>
      <c r="HPO171" s="166"/>
      <c r="HPP171" s="146"/>
      <c r="HPQ171" s="145"/>
      <c r="HPR171" s="145"/>
      <c r="HPS171" s="167"/>
      <c r="HPT171" s="147"/>
      <c r="HPU171" s="148"/>
      <c r="HPV171" s="187"/>
      <c r="HPW171" s="188"/>
      <c r="HPX171" s="165"/>
      <c r="HPY171" s="166"/>
      <c r="HPZ171" s="146"/>
      <c r="HQA171" s="145"/>
      <c r="HQB171" s="145"/>
      <c r="HQC171" s="167"/>
      <c r="HQD171" s="147"/>
      <c r="HQE171" s="148"/>
      <c r="HQF171" s="187"/>
      <c r="HQG171" s="188"/>
      <c r="HQH171" s="165"/>
      <c r="HQI171" s="166"/>
      <c r="HQJ171" s="146"/>
      <c r="HQK171" s="145"/>
      <c r="HQL171" s="145"/>
      <c r="HQM171" s="167"/>
      <c r="HQN171" s="147"/>
      <c r="HQO171" s="148"/>
      <c r="HQP171" s="187"/>
      <c r="HQQ171" s="188"/>
      <c r="HQR171" s="165"/>
      <c r="HQS171" s="166"/>
      <c r="HQT171" s="146"/>
      <c r="HQU171" s="145"/>
      <c r="HQV171" s="145"/>
      <c r="HQW171" s="167"/>
      <c r="HQX171" s="147"/>
      <c r="HQY171" s="148"/>
      <c r="HQZ171" s="187"/>
      <c r="HRA171" s="188"/>
      <c r="HRB171" s="165"/>
      <c r="HRC171" s="166"/>
      <c r="HRD171" s="146"/>
      <c r="HRE171" s="145"/>
      <c r="HRF171" s="145"/>
      <c r="HRG171" s="167"/>
      <c r="HRH171" s="147"/>
      <c r="HRI171" s="148"/>
      <c r="HRJ171" s="187"/>
      <c r="HRK171" s="188"/>
      <c r="HRL171" s="165"/>
      <c r="HRM171" s="166"/>
      <c r="HRN171" s="146"/>
      <c r="HRO171" s="145"/>
      <c r="HRP171" s="145"/>
      <c r="HRQ171" s="167"/>
      <c r="HRR171" s="147"/>
      <c r="HRS171" s="148"/>
      <c r="HRT171" s="187"/>
      <c r="HRU171" s="188"/>
      <c r="HRV171" s="165"/>
      <c r="HRW171" s="166"/>
      <c r="HRX171" s="146"/>
      <c r="HRY171" s="145"/>
      <c r="HRZ171" s="145"/>
      <c r="HSA171" s="167"/>
      <c r="HSB171" s="147"/>
      <c r="HSC171" s="148"/>
      <c r="HSD171" s="187"/>
      <c r="HSE171" s="188"/>
      <c r="HSF171" s="165"/>
      <c r="HSG171" s="166"/>
      <c r="HSH171" s="146"/>
      <c r="HSI171" s="145"/>
      <c r="HSJ171" s="145"/>
      <c r="HSK171" s="167"/>
      <c r="HSL171" s="147"/>
      <c r="HSM171" s="148"/>
      <c r="HSN171" s="187"/>
      <c r="HSO171" s="188"/>
      <c r="HSP171" s="165"/>
      <c r="HSQ171" s="166"/>
      <c r="HSR171" s="146"/>
      <c r="HSS171" s="145"/>
      <c r="HST171" s="145"/>
      <c r="HSU171" s="167"/>
      <c r="HSV171" s="147"/>
      <c r="HSW171" s="148"/>
      <c r="HSX171" s="187"/>
      <c r="HSY171" s="188"/>
      <c r="HSZ171" s="165"/>
      <c r="HTA171" s="166"/>
      <c r="HTB171" s="146"/>
      <c r="HTC171" s="145"/>
      <c r="HTD171" s="145"/>
      <c r="HTE171" s="167"/>
      <c r="HTF171" s="147"/>
      <c r="HTG171" s="148"/>
      <c r="HTH171" s="187"/>
      <c r="HTI171" s="188"/>
      <c r="HTJ171" s="165"/>
      <c r="HTK171" s="166"/>
      <c r="HTL171" s="146"/>
      <c r="HTM171" s="145"/>
      <c r="HTN171" s="145"/>
      <c r="HTO171" s="167"/>
      <c r="HTP171" s="147"/>
      <c r="HTQ171" s="148"/>
      <c r="HTR171" s="187"/>
      <c r="HTS171" s="188"/>
      <c r="HTT171" s="165"/>
      <c r="HTU171" s="166"/>
      <c r="HTV171" s="146"/>
      <c r="HTW171" s="145"/>
      <c r="HTX171" s="145"/>
      <c r="HTY171" s="167"/>
      <c r="HTZ171" s="147"/>
      <c r="HUA171" s="148"/>
      <c r="HUB171" s="187"/>
      <c r="HUC171" s="188"/>
      <c r="HUD171" s="165"/>
      <c r="HUE171" s="166"/>
      <c r="HUF171" s="146"/>
      <c r="HUG171" s="145"/>
      <c r="HUH171" s="145"/>
      <c r="HUI171" s="167"/>
      <c r="HUJ171" s="147"/>
      <c r="HUK171" s="148"/>
      <c r="HUL171" s="187"/>
      <c r="HUM171" s="188"/>
      <c r="HUN171" s="165"/>
      <c r="HUO171" s="166"/>
      <c r="HUP171" s="146"/>
      <c r="HUQ171" s="145"/>
      <c r="HUR171" s="145"/>
      <c r="HUS171" s="167"/>
      <c r="HUT171" s="147"/>
      <c r="HUU171" s="148"/>
      <c r="HUV171" s="187"/>
      <c r="HUW171" s="188"/>
      <c r="HUX171" s="165"/>
      <c r="HUY171" s="166"/>
      <c r="HUZ171" s="146"/>
      <c r="HVA171" s="145"/>
      <c r="HVB171" s="145"/>
      <c r="HVC171" s="167"/>
      <c r="HVD171" s="147"/>
      <c r="HVE171" s="148"/>
      <c r="HVF171" s="187"/>
      <c r="HVG171" s="188"/>
      <c r="HVH171" s="165"/>
      <c r="HVI171" s="166"/>
      <c r="HVJ171" s="146"/>
      <c r="HVK171" s="145"/>
      <c r="HVL171" s="145"/>
      <c r="HVM171" s="167"/>
      <c r="HVN171" s="147"/>
      <c r="HVO171" s="148"/>
      <c r="HVP171" s="187"/>
      <c r="HVQ171" s="188"/>
      <c r="HVR171" s="165"/>
      <c r="HVS171" s="166"/>
      <c r="HVT171" s="146"/>
      <c r="HVU171" s="145"/>
      <c r="HVV171" s="145"/>
      <c r="HVW171" s="167"/>
      <c r="HVX171" s="147"/>
      <c r="HVY171" s="148"/>
      <c r="HVZ171" s="187"/>
      <c r="HWA171" s="188"/>
      <c r="HWB171" s="165"/>
      <c r="HWC171" s="166"/>
      <c r="HWD171" s="146"/>
      <c r="HWE171" s="145"/>
      <c r="HWF171" s="145"/>
      <c r="HWG171" s="167"/>
      <c r="HWH171" s="147"/>
      <c r="HWI171" s="148"/>
      <c r="HWJ171" s="187"/>
      <c r="HWK171" s="188"/>
      <c r="HWL171" s="165"/>
      <c r="HWM171" s="166"/>
      <c r="HWN171" s="146"/>
      <c r="HWO171" s="145"/>
      <c r="HWP171" s="145"/>
      <c r="HWQ171" s="167"/>
      <c r="HWR171" s="147"/>
      <c r="HWS171" s="148"/>
      <c r="HWT171" s="187"/>
      <c r="HWU171" s="188"/>
      <c r="HWV171" s="165"/>
      <c r="HWW171" s="166"/>
      <c r="HWX171" s="146"/>
      <c r="HWY171" s="145"/>
      <c r="HWZ171" s="145"/>
      <c r="HXA171" s="167"/>
      <c r="HXB171" s="147"/>
      <c r="HXC171" s="148"/>
      <c r="HXD171" s="187"/>
      <c r="HXE171" s="188"/>
      <c r="HXF171" s="165"/>
      <c r="HXG171" s="166"/>
      <c r="HXH171" s="146"/>
      <c r="HXI171" s="145"/>
      <c r="HXJ171" s="145"/>
      <c r="HXK171" s="167"/>
      <c r="HXL171" s="147"/>
      <c r="HXM171" s="148"/>
      <c r="HXN171" s="187"/>
      <c r="HXO171" s="188"/>
      <c r="HXP171" s="165"/>
      <c r="HXQ171" s="166"/>
      <c r="HXR171" s="146"/>
      <c r="HXS171" s="145"/>
      <c r="HXT171" s="145"/>
      <c r="HXU171" s="167"/>
      <c r="HXV171" s="147"/>
      <c r="HXW171" s="148"/>
      <c r="HXX171" s="187"/>
      <c r="HXY171" s="188"/>
      <c r="HXZ171" s="165"/>
      <c r="HYA171" s="166"/>
      <c r="HYB171" s="146"/>
      <c r="HYC171" s="145"/>
      <c r="HYD171" s="145"/>
      <c r="HYE171" s="167"/>
      <c r="HYF171" s="147"/>
      <c r="HYG171" s="148"/>
      <c r="HYH171" s="187"/>
      <c r="HYI171" s="188"/>
      <c r="HYJ171" s="165"/>
      <c r="HYK171" s="166"/>
      <c r="HYL171" s="146"/>
      <c r="HYM171" s="145"/>
      <c r="HYN171" s="145"/>
      <c r="HYO171" s="167"/>
      <c r="HYP171" s="147"/>
      <c r="HYQ171" s="148"/>
      <c r="HYR171" s="187"/>
      <c r="HYS171" s="188"/>
      <c r="HYT171" s="165"/>
      <c r="HYU171" s="166"/>
      <c r="HYV171" s="146"/>
      <c r="HYW171" s="145"/>
      <c r="HYX171" s="145"/>
      <c r="HYY171" s="167"/>
      <c r="HYZ171" s="147"/>
      <c r="HZA171" s="148"/>
      <c r="HZB171" s="187"/>
      <c r="HZC171" s="188"/>
      <c r="HZD171" s="165"/>
      <c r="HZE171" s="166"/>
      <c r="HZF171" s="146"/>
      <c r="HZG171" s="145"/>
      <c r="HZH171" s="145"/>
      <c r="HZI171" s="167"/>
      <c r="HZJ171" s="147"/>
      <c r="HZK171" s="148"/>
      <c r="HZL171" s="187"/>
      <c r="HZM171" s="188"/>
      <c r="HZN171" s="165"/>
      <c r="HZO171" s="166"/>
      <c r="HZP171" s="146"/>
      <c r="HZQ171" s="145"/>
      <c r="HZR171" s="145"/>
      <c r="HZS171" s="167"/>
      <c r="HZT171" s="147"/>
      <c r="HZU171" s="148"/>
      <c r="HZV171" s="187"/>
      <c r="HZW171" s="188"/>
      <c r="HZX171" s="165"/>
      <c r="HZY171" s="166"/>
      <c r="HZZ171" s="146"/>
      <c r="IAA171" s="145"/>
      <c r="IAB171" s="145"/>
      <c r="IAC171" s="167"/>
      <c r="IAD171" s="147"/>
      <c r="IAE171" s="148"/>
      <c r="IAF171" s="187"/>
      <c r="IAG171" s="188"/>
      <c r="IAH171" s="165"/>
      <c r="IAI171" s="166"/>
      <c r="IAJ171" s="146"/>
      <c r="IAK171" s="145"/>
      <c r="IAL171" s="145"/>
      <c r="IAM171" s="167"/>
      <c r="IAN171" s="147"/>
      <c r="IAO171" s="148"/>
      <c r="IAP171" s="187"/>
      <c r="IAQ171" s="188"/>
      <c r="IAR171" s="165"/>
      <c r="IAS171" s="166"/>
      <c r="IAT171" s="146"/>
      <c r="IAU171" s="145"/>
      <c r="IAV171" s="145"/>
      <c r="IAW171" s="167"/>
      <c r="IAX171" s="147"/>
      <c r="IAY171" s="148"/>
      <c r="IAZ171" s="187"/>
      <c r="IBA171" s="188"/>
      <c r="IBB171" s="165"/>
      <c r="IBC171" s="166"/>
      <c r="IBD171" s="146"/>
      <c r="IBE171" s="145"/>
      <c r="IBF171" s="145"/>
      <c r="IBG171" s="167"/>
      <c r="IBH171" s="147"/>
      <c r="IBI171" s="148"/>
      <c r="IBJ171" s="187"/>
      <c r="IBK171" s="188"/>
      <c r="IBL171" s="165"/>
      <c r="IBM171" s="166"/>
      <c r="IBN171" s="146"/>
      <c r="IBO171" s="145"/>
      <c r="IBP171" s="145"/>
      <c r="IBQ171" s="167"/>
      <c r="IBR171" s="147"/>
      <c r="IBS171" s="148"/>
      <c r="IBT171" s="187"/>
      <c r="IBU171" s="188"/>
      <c r="IBV171" s="165"/>
      <c r="IBW171" s="166"/>
      <c r="IBX171" s="146"/>
      <c r="IBY171" s="145"/>
      <c r="IBZ171" s="145"/>
      <c r="ICA171" s="167"/>
      <c r="ICB171" s="147"/>
      <c r="ICC171" s="148"/>
      <c r="ICD171" s="187"/>
      <c r="ICE171" s="188"/>
      <c r="ICF171" s="165"/>
      <c r="ICG171" s="166"/>
      <c r="ICH171" s="146"/>
      <c r="ICI171" s="145"/>
      <c r="ICJ171" s="145"/>
      <c r="ICK171" s="167"/>
      <c r="ICL171" s="147"/>
      <c r="ICM171" s="148"/>
      <c r="ICN171" s="187"/>
      <c r="ICO171" s="188"/>
      <c r="ICP171" s="165"/>
      <c r="ICQ171" s="166"/>
      <c r="ICR171" s="146"/>
      <c r="ICS171" s="145"/>
      <c r="ICT171" s="145"/>
      <c r="ICU171" s="167"/>
      <c r="ICV171" s="147"/>
      <c r="ICW171" s="148"/>
      <c r="ICX171" s="187"/>
      <c r="ICY171" s="188"/>
      <c r="ICZ171" s="165"/>
      <c r="IDA171" s="166"/>
      <c r="IDB171" s="146"/>
      <c r="IDC171" s="145"/>
      <c r="IDD171" s="145"/>
      <c r="IDE171" s="167"/>
      <c r="IDF171" s="147"/>
      <c r="IDG171" s="148"/>
      <c r="IDH171" s="187"/>
      <c r="IDI171" s="188"/>
      <c r="IDJ171" s="165"/>
      <c r="IDK171" s="166"/>
      <c r="IDL171" s="146"/>
      <c r="IDM171" s="145"/>
      <c r="IDN171" s="145"/>
      <c r="IDO171" s="167"/>
      <c r="IDP171" s="147"/>
      <c r="IDQ171" s="148"/>
      <c r="IDR171" s="187"/>
      <c r="IDS171" s="188"/>
      <c r="IDT171" s="165"/>
      <c r="IDU171" s="166"/>
      <c r="IDV171" s="146"/>
      <c r="IDW171" s="145"/>
      <c r="IDX171" s="145"/>
      <c r="IDY171" s="167"/>
      <c r="IDZ171" s="147"/>
      <c r="IEA171" s="148"/>
      <c r="IEB171" s="187"/>
      <c r="IEC171" s="188"/>
      <c r="IED171" s="165"/>
      <c r="IEE171" s="166"/>
      <c r="IEF171" s="146"/>
      <c r="IEG171" s="145"/>
      <c r="IEH171" s="145"/>
      <c r="IEI171" s="167"/>
      <c r="IEJ171" s="147"/>
      <c r="IEK171" s="148"/>
      <c r="IEL171" s="187"/>
      <c r="IEM171" s="188"/>
      <c r="IEN171" s="165"/>
      <c r="IEO171" s="166"/>
      <c r="IEP171" s="146"/>
      <c r="IEQ171" s="145"/>
      <c r="IER171" s="145"/>
      <c r="IES171" s="167"/>
      <c r="IET171" s="147"/>
      <c r="IEU171" s="148"/>
      <c r="IEV171" s="187"/>
      <c r="IEW171" s="188"/>
      <c r="IEX171" s="165"/>
      <c r="IEY171" s="166"/>
      <c r="IEZ171" s="146"/>
      <c r="IFA171" s="145"/>
      <c r="IFB171" s="145"/>
      <c r="IFC171" s="167"/>
      <c r="IFD171" s="147"/>
      <c r="IFE171" s="148"/>
      <c r="IFF171" s="187"/>
      <c r="IFG171" s="188"/>
      <c r="IFH171" s="165"/>
      <c r="IFI171" s="166"/>
      <c r="IFJ171" s="146"/>
      <c r="IFK171" s="145"/>
      <c r="IFL171" s="145"/>
      <c r="IFM171" s="167"/>
      <c r="IFN171" s="147"/>
      <c r="IFO171" s="148"/>
      <c r="IFP171" s="187"/>
      <c r="IFQ171" s="188"/>
      <c r="IFR171" s="165"/>
      <c r="IFS171" s="166"/>
      <c r="IFT171" s="146"/>
      <c r="IFU171" s="145"/>
      <c r="IFV171" s="145"/>
      <c r="IFW171" s="167"/>
      <c r="IFX171" s="147"/>
      <c r="IFY171" s="148"/>
      <c r="IFZ171" s="187"/>
      <c r="IGA171" s="188"/>
      <c r="IGB171" s="165"/>
      <c r="IGC171" s="166"/>
      <c r="IGD171" s="146"/>
      <c r="IGE171" s="145"/>
      <c r="IGF171" s="145"/>
      <c r="IGG171" s="167"/>
      <c r="IGH171" s="147"/>
      <c r="IGI171" s="148"/>
      <c r="IGJ171" s="187"/>
      <c r="IGK171" s="188"/>
      <c r="IGL171" s="165"/>
      <c r="IGM171" s="166"/>
      <c r="IGN171" s="146"/>
      <c r="IGO171" s="145"/>
      <c r="IGP171" s="145"/>
      <c r="IGQ171" s="167"/>
      <c r="IGR171" s="147"/>
      <c r="IGS171" s="148"/>
      <c r="IGT171" s="187"/>
      <c r="IGU171" s="188"/>
      <c r="IGV171" s="165"/>
      <c r="IGW171" s="166"/>
      <c r="IGX171" s="146"/>
      <c r="IGY171" s="145"/>
      <c r="IGZ171" s="145"/>
      <c r="IHA171" s="167"/>
      <c r="IHB171" s="147"/>
      <c r="IHC171" s="148"/>
      <c r="IHD171" s="187"/>
      <c r="IHE171" s="188"/>
      <c r="IHF171" s="165"/>
      <c r="IHG171" s="166"/>
      <c r="IHH171" s="146"/>
      <c r="IHI171" s="145"/>
      <c r="IHJ171" s="145"/>
      <c r="IHK171" s="167"/>
      <c r="IHL171" s="147"/>
      <c r="IHM171" s="148"/>
      <c r="IHN171" s="187"/>
      <c r="IHO171" s="188"/>
      <c r="IHP171" s="165"/>
      <c r="IHQ171" s="166"/>
      <c r="IHR171" s="146"/>
      <c r="IHS171" s="145"/>
      <c r="IHT171" s="145"/>
      <c r="IHU171" s="167"/>
      <c r="IHV171" s="147"/>
      <c r="IHW171" s="148"/>
      <c r="IHX171" s="187"/>
      <c r="IHY171" s="188"/>
      <c r="IHZ171" s="165"/>
      <c r="IIA171" s="166"/>
      <c r="IIB171" s="146"/>
      <c r="IIC171" s="145"/>
      <c r="IID171" s="145"/>
      <c r="IIE171" s="167"/>
      <c r="IIF171" s="147"/>
      <c r="IIG171" s="148"/>
      <c r="IIH171" s="187"/>
      <c r="III171" s="188"/>
      <c r="IIJ171" s="165"/>
      <c r="IIK171" s="166"/>
      <c r="IIL171" s="146"/>
      <c r="IIM171" s="145"/>
      <c r="IIN171" s="145"/>
      <c r="IIO171" s="167"/>
      <c r="IIP171" s="147"/>
      <c r="IIQ171" s="148"/>
      <c r="IIR171" s="187"/>
      <c r="IIS171" s="188"/>
      <c r="IIT171" s="165"/>
      <c r="IIU171" s="166"/>
      <c r="IIV171" s="146"/>
      <c r="IIW171" s="145"/>
      <c r="IIX171" s="145"/>
      <c r="IIY171" s="167"/>
      <c r="IIZ171" s="147"/>
      <c r="IJA171" s="148"/>
      <c r="IJB171" s="187"/>
      <c r="IJC171" s="188"/>
      <c r="IJD171" s="165"/>
      <c r="IJE171" s="166"/>
      <c r="IJF171" s="146"/>
      <c r="IJG171" s="145"/>
      <c r="IJH171" s="145"/>
      <c r="IJI171" s="167"/>
      <c r="IJJ171" s="147"/>
      <c r="IJK171" s="148"/>
      <c r="IJL171" s="187"/>
      <c r="IJM171" s="188"/>
      <c r="IJN171" s="165"/>
      <c r="IJO171" s="166"/>
      <c r="IJP171" s="146"/>
      <c r="IJQ171" s="145"/>
      <c r="IJR171" s="145"/>
      <c r="IJS171" s="167"/>
      <c r="IJT171" s="147"/>
      <c r="IJU171" s="148"/>
      <c r="IJV171" s="187"/>
      <c r="IJW171" s="188"/>
      <c r="IJX171" s="165"/>
      <c r="IJY171" s="166"/>
      <c r="IJZ171" s="146"/>
      <c r="IKA171" s="145"/>
      <c r="IKB171" s="145"/>
      <c r="IKC171" s="167"/>
      <c r="IKD171" s="147"/>
      <c r="IKE171" s="148"/>
      <c r="IKF171" s="187"/>
      <c r="IKG171" s="188"/>
      <c r="IKH171" s="165"/>
      <c r="IKI171" s="166"/>
      <c r="IKJ171" s="146"/>
      <c r="IKK171" s="145"/>
      <c r="IKL171" s="145"/>
      <c r="IKM171" s="167"/>
      <c r="IKN171" s="147"/>
      <c r="IKO171" s="148"/>
      <c r="IKP171" s="187"/>
      <c r="IKQ171" s="188"/>
      <c r="IKR171" s="165"/>
      <c r="IKS171" s="166"/>
      <c r="IKT171" s="146"/>
      <c r="IKU171" s="145"/>
      <c r="IKV171" s="145"/>
      <c r="IKW171" s="167"/>
      <c r="IKX171" s="147"/>
      <c r="IKY171" s="148"/>
      <c r="IKZ171" s="187"/>
      <c r="ILA171" s="188"/>
      <c r="ILB171" s="165"/>
      <c r="ILC171" s="166"/>
      <c r="ILD171" s="146"/>
      <c r="ILE171" s="145"/>
      <c r="ILF171" s="145"/>
      <c r="ILG171" s="167"/>
      <c r="ILH171" s="147"/>
      <c r="ILI171" s="148"/>
      <c r="ILJ171" s="187"/>
      <c r="ILK171" s="188"/>
      <c r="ILL171" s="165"/>
      <c r="ILM171" s="166"/>
      <c r="ILN171" s="146"/>
      <c r="ILO171" s="145"/>
      <c r="ILP171" s="145"/>
      <c r="ILQ171" s="167"/>
      <c r="ILR171" s="147"/>
      <c r="ILS171" s="148"/>
      <c r="ILT171" s="187"/>
      <c r="ILU171" s="188"/>
      <c r="ILV171" s="165"/>
      <c r="ILW171" s="166"/>
      <c r="ILX171" s="146"/>
      <c r="ILY171" s="145"/>
      <c r="ILZ171" s="145"/>
      <c r="IMA171" s="167"/>
      <c r="IMB171" s="147"/>
      <c r="IMC171" s="148"/>
      <c r="IMD171" s="187"/>
      <c r="IME171" s="188"/>
      <c r="IMF171" s="165"/>
      <c r="IMG171" s="166"/>
      <c r="IMH171" s="146"/>
      <c r="IMI171" s="145"/>
      <c r="IMJ171" s="145"/>
      <c r="IMK171" s="167"/>
      <c r="IML171" s="147"/>
      <c r="IMM171" s="148"/>
      <c r="IMN171" s="187"/>
      <c r="IMO171" s="188"/>
      <c r="IMP171" s="165"/>
      <c r="IMQ171" s="166"/>
      <c r="IMR171" s="146"/>
      <c r="IMS171" s="145"/>
      <c r="IMT171" s="145"/>
      <c r="IMU171" s="167"/>
      <c r="IMV171" s="147"/>
      <c r="IMW171" s="148"/>
      <c r="IMX171" s="187"/>
      <c r="IMY171" s="188"/>
      <c r="IMZ171" s="165"/>
      <c r="INA171" s="166"/>
      <c r="INB171" s="146"/>
      <c r="INC171" s="145"/>
      <c r="IND171" s="145"/>
      <c r="INE171" s="167"/>
      <c r="INF171" s="147"/>
      <c r="ING171" s="148"/>
      <c r="INH171" s="187"/>
      <c r="INI171" s="188"/>
      <c r="INJ171" s="165"/>
      <c r="INK171" s="166"/>
      <c r="INL171" s="146"/>
      <c r="INM171" s="145"/>
      <c r="INN171" s="145"/>
      <c r="INO171" s="167"/>
      <c r="INP171" s="147"/>
      <c r="INQ171" s="148"/>
      <c r="INR171" s="187"/>
      <c r="INS171" s="188"/>
      <c r="INT171" s="165"/>
      <c r="INU171" s="166"/>
      <c r="INV171" s="146"/>
      <c r="INW171" s="145"/>
      <c r="INX171" s="145"/>
      <c r="INY171" s="167"/>
      <c r="INZ171" s="147"/>
      <c r="IOA171" s="148"/>
      <c r="IOB171" s="187"/>
      <c r="IOC171" s="188"/>
      <c r="IOD171" s="165"/>
      <c r="IOE171" s="166"/>
      <c r="IOF171" s="146"/>
      <c r="IOG171" s="145"/>
      <c r="IOH171" s="145"/>
      <c r="IOI171" s="167"/>
      <c r="IOJ171" s="147"/>
      <c r="IOK171" s="148"/>
      <c r="IOL171" s="187"/>
      <c r="IOM171" s="188"/>
      <c r="ION171" s="165"/>
      <c r="IOO171" s="166"/>
      <c r="IOP171" s="146"/>
      <c r="IOQ171" s="145"/>
      <c r="IOR171" s="145"/>
      <c r="IOS171" s="167"/>
      <c r="IOT171" s="147"/>
      <c r="IOU171" s="148"/>
      <c r="IOV171" s="187"/>
      <c r="IOW171" s="188"/>
      <c r="IOX171" s="165"/>
      <c r="IOY171" s="166"/>
      <c r="IOZ171" s="146"/>
      <c r="IPA171" s="145"/>
      <c r="IPB171" s="145"/>
      <c r="IPC171" s="167"/>
      <c r="IPD171" s="147"/>
      <c r="IPE171" s="148"/>
      <c r="IPF171" s="187"/>
      <c r="IPG171" s="188"/>
      <c r="IPH171" s="165"/>
      <c r="IPI171" s="166"/>
      <c r="IPJ171" s="146"/>
      <c r="IPK171" s="145"/>
      <c r="IPL171" s="145"/>
      <c r="IPM171" s="167"/>
      <c r="IPN171" s="147"/>
      <c r="IPO171" s="148"/>
      <c r="IPP171" s="187"/>
      <c r="IPQ171" s="188"/>
      <c r="IPR171" s="165"/>
      <c r="IPS171" s="166"/>
      <c r="IPT171" s="146"/>
      <c r="IPU171" s="145"/>
      <c r="IPV171" s="145"/>
      <c r="IPW171" s="167"/>
      <c r="IPX171" s="147"/>
      <c r="IPY171" s="148"/>
      <c r="IPZ171" s="187"/>
      <c r="IQA171" s="188"/>
      <c r="IQB171" s="165"/>
      <c r="IQC171" s="166"/>
      <c r="IQD171" s="146"/>
      <c r="IQE171" s="145"/>
      <c r="IQF171" s="145"/>
      <c r="IQG171" s="167"/>
      <c r="IQH171" s="147"/>
      <c r="IQI171" s="148"/>
      <c r="IQJ171" s="187"/>
      <c r="IQK171" s="188"/>
      <c r="IQL171" s="165"/>
      <c r="IQM171" s="166"/>
      <c r="IQN171" s="146"/>
      <c r="IQO171" s="145"/>
      <c r="IQP171" s="145"/>
      <c r="IQQ171" s="167"/>
      <c r="IQR171" s="147"/>
      <c r="IQS171" s="148"/>
      <c r="IQT171" s="187"/>
      <c r="IQU171" s="188"/>
      <c r="IQV171" s="165"/>
      <c r="IQW171" s="166"/>
      <c r="IQX171" s="146"/>
      <c r="IQY171" s="145"/>
      <c r="IQZ171" s="145"/>
      <c r="IRA171" s="167"/>
      <c r="IRB171" s="147"/>
      <c r="IRC171" s="148"/>
      <c r="IRD171" s="187"/>
      <c r="IRE171" s="188"/>
      <c r="IRF171" s="165"/>
      <c r="IRG171" s="166"/>
      <c r="IRH171" s="146"/>
      <c r="IRI171" s="145"/>
      <c r="IRJ171" s="145"/>
      <c r="IRK171" s="167"/>
      <c r="IRL171" s="147"/>
      <c r="IRM171" s="148"/>
      <c r="IRN171" s="187"/>
      <c r="IRO171" s="188"/>
      <c r="IRP171" s="165"/>
      <c r="IRQ171" s="166"/>
      <c r="IRR171" s="146"/>
      <c r="IRS171" s="145"/>
      <c r="IRT171" s="145"/>
      <c r="IRU171" s="167"/>
      <c r="IRV171" s="147"/>
      <c r="IRW171" s="148"/>
      <c r="IRX171" s="187"/>
      <c r="IRY171" s="188"/>
      <c r="IRZ171" s="165"/>
      <c r="ISA171" s="166"/>
      <c r="ISB171" s="146"/>
      <c r="ISC171" s="145"/>
      <c r="ISD171" s="145"/>
      <c r="ISE171" s="167"/>
      <c r="ISF171" s="147"/>
      <c r="ISG171" s="148"/>
      <c r="ISH171" s="187"/>
      <c r="ISI171" s="188"/>
      <c r="ISJ171" s="165"/>
      <c r="ISK171" s="166"/>
      <c r="ISL171" s="146"/>
      <c r="ISM171" s="145"/>
      <c r="ISN171" s="145"/>
      <c r="ISO171" s="167"/>
      <c r="ISP171" s="147"/>
      <c r="ISQ171" s="148"/>
      <c r="ISR171" s="187"/>
      <c r="ISS171" s="188"/>
      <c r="IST171" s="165"/>
      <c r="ISU171" s="166"/>
      <c r="ISV171" s="146"/>
      <c r="ISW171" s="145"/>
      <c r="ISX171" s="145"/>
      <c r="ISY171" s="167"/>
      <c r="ISZ171" s="147"/>
      <c r="ITA171" s="148"/>
      <c r="ITB171" s="187"/>
      <c r="ITC171" s="188"/>
      <c r="ITD171" s="165"/>
      <c r="ITE171" s="166"/>
      <c r="ITF171" s="146"/>
      <c r="ITG171" s="145"/>
      <c r="ITH171" s="145"/>
      <c r="ITI171" s="167"/>
      <c r="ITJ171" s="147"/>
      <c r="ITK171" s="148"/>
      <c r="ITL171" s="187"/>
      <c r="ITM171" s="188"/>
      <c r="ITN171" s="165"/>
      <c r="ITO171" s="166"/>
      <c r="ITP171" s="146"/>
      <c r="ITQ171" s="145"/>
      <c r="ITR171" s="145"/>
      <c r="ITS171" s="167"/>
      <c r="ITT171" s="147"/>
      <c r="ITU171" s="148"/>
      <c r="ITV171" s="187"/>
      <c r="ITW171" s="188"/>
      <c r="ITX171" s="165"/>
      <c r="ITY171" s="166"/>
      <c r="ITZ171" s="146"/>
      <c r="IUA171" s="145"/>
      <c r="IUB171" s="145"/>
      <c r="IUC171" s="167"/>
      <c r="IUD171" s="147"/>
      <c r="IUE171" s="148"/>
      <c r="IUF171" s="187"/>
      <c r="IUG171" s="188"/>
      <c r="IUH171" s="165"/>
      <c r="IUI171" s="166"/>
      <c r="IUJ171" s="146"/>
      <c r="IUK171" s="145"/>
      <c r="IUL171" s="145"/>
      <c r="IUM171" s="167"/>
      <c r="IUN171" s="147"/>
      <c r="IUO171" s="148"/>
      <c r="IUP171" s="187"/>
      <c r="IUQ171" s="188"/>
      <c r="IUR171" s="165"/>
      <c r="IUS171" s="166"/>
      <c r="IUT171" s="146"/>
      <c r="IUU171" s="145"/>
      <c r="IUV171" s="145"/>
      <c r="IUW171" s="167"/>
      <c r="IUX171" s="147"/>
      <c r="IUY171" s="148"/>
      <c r="IUZ171" s="187"/>
      <c r="IVA171" s="188"/>
      <c r="IVB171" s="165"/>
      <c r="IVC171" s="166"/>
      <c r="IVD171" s="146"/>
      <c r="IVE171" s="145"/>
      <c r="IVF171" s="145"/>
      <c r="IVG171" s="167"/>
      <c r="IVH171" s="147"/>
      <c r="IVI171" s="148"/>
      <c r="IVJ171" s="187"/>
      <c r="IVK171" s="188"/>
      <c r="IVL171" s="165"/>
      <c r="IVM171" s="166"/>
      <c r="IVN171" s="146"/>
      <c r="IVO171" s="145"/>
      <c r="IVP171" s="145"/>
      <c r="IVQ171" s="167"/>
      <c r="IVR171" s="147"/>
      <c r="IVS171" s="148"/>
      <c r="IVT171" s="187"/>
      <c r="IVU171" s="188"/>
      <c r="IVV171" s="165"/>
      <c r="IVW171" s="166"/>
      <c r="IVX171" s="146"/>
      <c r="IVY171" s="145"/>
      <c r="IVZ171" s="145"/>
      <c r="IWA171" s="167"/>
      <c r="IWB171" s="147"/>
      <c r="IWC171" s="148"/>
      <c r="IWD171" s="187"/>
      <c r="IWE171" s="188"/>
      <c r="IWF171" s="165"/>
      <c r="IWG171" s="166"/>
      <c r="IWH171" s="146"/>
      <c r="IWI171" s="145"/>
      <c r="IWJ171" s="145"/>
      <c r="IWK171" s="167"/>
      <c r="IWL171" s="147"/>
      <c r="IWM171" s="148"/>
      <c r="IWN171" s="187"/>
      <c r="IWO171" s="188"/>
      <c r="IWP171" s="165"/>
      <c r="IWQ171" s="166"/>
      <c r="IWR171" s="146"/>
      <c r="IWS171" s="145"/>
      <c r="IWT171" s="145"/>
      <c r="IWU171" s="167"/>
      <c r="IWV171" s="147"/>
      <c r="IWW171" s="148"/>
      <c r="IWX171" s="187"/>
      <c r="IWY171" s="188"/>
      <c r="IWZ171" s="165"/>
      <c r="IXA171" s="166"/>
      <c r="IXB171" s="146"/>
      <c r="IXC171" s="145"/>
      <c r="IXD171" s="145"/>
      <c r="IXE171" s="167"/>
      <c r="IXF171" s="147"/>
      <c r="IXG171" s="148"/>
      <c r="IXH171" s="187"/>
      <c r="IXI171" s="188"/>
      <c r="IXJ171" s="165"/>
      <c r="IXK171" s="166"/>
      <c r="IXL171" s="146"/>
      <c r="IXM171" s="145"/>
      <c r="IXN171" s="145"/>
      <c r="IXO171" s="167"/>
      <c r="IXP171" s="147"/>
      <c r="IXQ171" s="148"/>
      <c r="IXR171" s="187"/>
      <c r="IXS171" s="188"/>
      <c r="IXT171" s="165"/>
      <c r="IXU171" s="166"/>
      <c r="IXV171" s="146"/>
      <c r="IXW171" s="145"/>
      <c r="IXX171" s="145"/>
      <c r="IXY171" s="167"/>
      <c r="IXZ171" s="147"/>
      <c r="IYA171" s="148"/>
      <c r="IYB171" s="187"/>
      <c r="IYC171" s="188"/>
      <c r="IYD171" s="165"/>
      <c r="IYE171" s="166"/>
      <c r="IYF171" s="146"/>
      <c r="IYG171" s="145"/>
      <c r="IYH171" s="145"/>
      <c r="IYI171" s="167"/>
      <c r="IYJ171" s="147"/>
      <c r="IYK171" s="148"/>
      <c r="IYL171" s="187"/>
      <c r="IYM171" s="188"/>
      <c r="IYN171" s="165"/>
      <c r="IYO171" s="166"/>
      <c r="IYP171" s="146"/>
      <c r="IYQ171" s="145"/>
      <c r="IYR171" s="145"/>
      <c r="IYS171" s="167"/>
      <c r="IYT171" s="147"/>
      <c r="IYU171" s="148"/>
      <c r="IYV171" s="187"/>
      <c r="IYW171" s="188"/>
      <c r="IYX171" s="165"/>
      <c r="IYY171" s="166"/>
      <c r="IYZ171" s="146"/>
      <c r="IZA171" s="145"/>
      <c r="IZB171" s="145"/>
      <c r="IZC171" s="167"/>
      <c r="IZD171" s="147"/>
      <c r="IZE171" s="148"/>
      <c r="IZF171" s="187"/>
      <c r="IZG171" s="188"/>
      <c r="IZH171" s="165"/>
      <c r="IZI171" s="166"/>
      <c r="IZJ171" s="146"/>
      <c r="IZK171" s="145"/>
      <c r="IZL171" s="145"/>
      <c r="IZM171" s="167"/>
      <c r="IZN171" s="147"/>
      <c r="IZO171" s="148"/>
      <c r="IZP171" s="187"/>
      <c r="IZQ171" s="188"/>
      <c r="IZR171" s="165"/>
      <c r="IZS171" s="166"/>
      <c r="IZT171" s="146"/>
      <c r="IZU171" s="145"/>
      <c r="IZV171" s="145"/>
      <c r="IZW171" s="167"/>
      <c r="IZX171" s="147"/>
      <c r="IZY171" s="148"/>
      <c r="IZZ171" s="187"/>
      <c r="JAA171" s="188"/>
      <c r="JAB171" s="165"/>
      <c r="JAC171" s="166"/>
      <c r="JAD171" s="146"/>
      <c r="JAE171" s="145"/>
      <c r="JAF171" s="145"/>
      <c r="JAG171" s="167"/>
      <c r="JAH171" s="147"/>
      <c r="JAI171" s="148"/>
      <c r="JAJ171" s="187"/>
      <c r="JAK171" s="188"/>
      <c r="JAL171" s="165"/>
      <c r="JAM171" s="166"/>
      <c r="JAN171" s="146"/>
      <c r="JAO171" s="145"/>
      <c r="JAP171" s="145"/>
      <c r="JAQ171" s="167"/>
      <c r="JAR171" s="147"/>
      <c r="JAS171" s="148"/>
      <c r="JAT171" s="187"/>
      <c r="JAU171" s="188"/>
      <c r="JAV171" s="165"/>
      <c r="JAW171" s="166"/>
      <c r="JAX171" s="146"/>
      <c r="JAY171" s="145"/>
      <c r="JAZ171" s="145"/>
      <c r="JBA171" s="167"/>
      <c r="JBB171" s="147"/>
      <c r="JBC171" s="148"/>
      <c r="JBD171" s="187"/>
      <c r="JBE171" s="188"/>
      <c r="JBF171" s="165"/>
      <c r="JBG171" s="166"/>
      <c r="JBH171" s="146"/>
      <c r="JBI171" s="145"/>
      <c r="JBJ171" s="145"/>
      <c r="JBK171" s="167"/>
      <c r="JBL171" s="147"/>
      <c r="JBM171" s="148"/>
      <c r="JBN171" s="187"/>
      <c r="JBO171" s="188"/>
      <c r="JBP171" s="165"/>
      <c r="JBQ171" s="166"/>
      <c r="JBR171" s="146"/>
      <c r="JBS171" s="145"/>
      <c r="JBT171" s="145"/>
      <c r="JBU171" s="167"/>
      <c r="JBV171" s="147"/>
      <c r="JBW171" s="148"/>
      <c r="JBX171" s="187"/>
      <c r="JBY171" s="188"/>
      <c r="JBZ171" s="165"/>
      <c r="JCA171" s="166"/>
      <c r="JCB171" s="146"/>
      <c r="JCC171" s="145"/>
      <c r="JCD171" s="145"/>
      <c r="JCE171" s="167"/>
      <c r="JCF171" s="147"/>
      <c r="JCG171" s="148"/>
      <c r="JCH171" s="187"/>
      <c r="JCI171" s="188"/>
      <c r="JCJ171" s="165"/>
      <c r="JCK171" s="166"/>
      <c r="JCL171" s="146"/>
      <c r="JCM171" s="145"/>
      <c r="JCN171" s="145"/>
      <c r="JCO171" s="167"/>
      <c r="JCP171" s="147"/>
      <c r="JCQ171" s="148"/>
      <c r="JCR171" s="187"/>
      <c r="JCS171" s="188"/>
      <c r="JCT171" s="165"/>
      <c r="JCU171" s="166"/>
      <c r="JCV171" s="146"/>
      <c r="JCW171" s="145"/>
      <c r="JCX171" s="145"/>
      <c r="JCY171" s="167"/>
      <c r="JCZ171" s="147"/>
      <c r="JDA171" s="148"/>
      <c r="JDB171" s="187"/>
      <c r="JDC171" s="188"/>
      <c r="JDD171" s="165"/>
      <c r="JDE171" s="166"/>
      <c r="JDF171" s="146"/>
      <c r="JDG171" s="145"/>
      <c r="JDH171" s="145"/>
      <c r="JDI171" s="167"/>
      <c r="JDJ171" s="147"/>
      <c r="JDK171" s="148"/>
      <c r="JDL171" s="187"/>
      <c r="JDM171" s="188"/>
      <c r="JDN171" s="165"/>
      <c r="JDO171" s="166"/>
      <c r="JDP171" s="146"/>
      <c r="JDQ171" s="145"/>
      <c r="JDR171" s="145"/>
      <c r="JDS171" s="167"/>
      <c r="JDT171" s="147"/>
      <c r="JDU171" s="148"/>
      <c r="JDV171" s="187"/>
      <c r="JDW171" s="188"/>
      <c r="JDX171" s="165"/>
      <c r="JDY171" s="166"/>
      <c r="JDZ171" s="146"/>
      <c r="JEA171" s="145"/>
      <c r="JEB171" s="145"/>
      <c r="JEC171" s="167"/>
      <c r="JED171" s="147"/>
      <c r="JEE171" s="148"/>
      <c r="JEF171" s="187"/>
      <c r="JEG171" s="188"/>
      <c r="JEH171" s="165"/>
      <c r="JEI171" s="166"/>
      <c r="JEJ171" s="146"/>
      <c r="JEK171" s="145"/>
      <c r="JEL171" s="145"/>
      <c r="JEM171" s="167"/>
      <c r="JEN171" s="147"/>
      <c r="JEO171" s="148"/>
      <c r="JEP171" s="187"/>
      <c r="JEQ171" s="188"/>
      <c r="JER171" s="165"/>
      <c r="JES171" s="166"/>
      <c r="JET171" s="146"/>
      <c r="JEU171" s="145"/>
      <c r="JEV171" s="145"/>
      <c r="JEW171" s="167"/>
      <c r="JEX171" s="147"/>
      <c r="JEY171" s="148"/>
      <c r="JEZ171" s="187"/>
      <c r="JFA171" s="188"/>
      <c r="JFB171" s="165"/>
      <c r="JFC171" s="166"/>
      <c r="JFD171" s="146"/>
      <c r="JFE171" s="145"/>
      <c r="JFF171" s="145"/>
      <c r="JFG171" s="167"/>
      <c r="JFH171" s="147"/>
      <c r="JFI171" s="148"/>
      <c r="JFJ171" s="187"/>
      <c r="JFK171" s="188"/>
      <c r="JFL171" s="165"/>
      <c r="JFM171" s="166"/>
      <c r="JFN171" s="146"/>
      <c r="JFO171" s="145"/>
      <c r="JFP171" s="145"/>
      <c r="JFQ171" s="167"/>
      <c r="JFR171" s="147"/>
      <c r="JFS171" s="148"/>
      <c r="JFT171" s="187"/>
      <c r="JFU171" s="188"/>
      <c r="JFV171" s="165"/>
      <c r="JFW171" s="166"/>
      <c r="JFX171" s="146"/>
      <c r="JFY171" s="145"/>
      <c r="JFZ171" s="145"/>
      <c r="JGA171" s="167"/>
      <c r="JGB171" s="147"/>
      <c r="JGC171" s="148"/>
      <c r="JGD171" s="187"/>
      <c r="JGE171" s="188"/>
      <c r="JGF171" s="165"/>
      <c r="JGG171" s="166"/>
      <c r="JGH171" s="146"/>
      <c r="JGI171" s="145"/>
      <c r="JGJ171" s="145"/>
      <c r="JGK171" s="167"/>
      <c r="JGL171" s="147"/>
      <c r="JGM171" s="148"/>
      <c r="JGN171" s="187"/>
      <c r="JGO171" s="188"/>
      <c r="JGP171" s="165"/>
      <c r="JGQ171" s="166"/>
      <c r="JGR171" s="146"/>
      <c r="JGS171" s="145"/>
      <c r="JGT171" s="145"/>
      <c r="JGU171" s="167"/>
      <c r="JGV171" s="147"/>
      <c r="JGW171" s="148"/>
      <c r="JGX171" s="187"/>
      <c r="JGY171" s="188"/>
      <c r="JGZ171" s="165"/>
      <c r="JHA171" s="166"/>
      <c r="JHB171" s="146"/>
      <c r="JHC171" s="145"/>
      <c r="JHD171" s="145"/>
      <c r="JHE171" s="167"/>
      <c r="JHF171" s="147"/>
      <c r="JHG171" s="148"/>
      <c r="JHH171" s="187"/>
      <c r="JHI171" s="188"/>
      <c r="JHJ171" s="165"/>
      <c r="JHK171" s="166"/>
      <c r="JHL171" s="146"/>
      <c r="JHM171" s="145"/>
      <c r="JHN171" s="145"/>
      <c r="JHO171" s="167"/>
      <c r="JHP171" s="147"/>
      <c r="JHQ171" s="148"/>
      <c r="JHR171" s="187"/>
      <c r="JHS171" s="188"/>
      <c r="JHT171" s="165"/>
      <c r="JHU171" s="166"/>
      <c r="JHV171" s="146"/>
      <c r="JHW171" s="145"/>
      <c r="JHX171" s="145"/>
      <c r="JHY171" s="167"/>
      <c r="JHZ171" s="147"/>
      <c r="JIA171" s="148"/>
      <c r="JIB171" s="187"/>
      <c r="JIC171" s="188"/>
      <c r="JID171" s="165"/>
      <c r="JIE171" s="166"/>
      <c r="JIF171" s="146"/>
      <c r="JIG171" s="145"/>
      <c r="JIH171" s="145"/>
      <c r="JII171" s="167"/>
      <c r="JIJ171" s="147"/>
      <c r="JIK171" s="148"/>
      <c r="JIL171" s="187"/>
      <c r="JIM171" s="188"/>
      <c r="JIN171" s="165"/>
      <c r="JIO171" s="166"/>
      <c r="JIP171" s="146"/>
      <c r="JIQ171" s="145"/>
      <c r="JIR171" s="145"/>
      <c r="JIS171" s="167"/>
      <c r="JIT171" s="147"/>
      <c r="JIU171" s="148"/>
      <c r="JIV171" s="187"/>
      <c r="JIW171" s="188"/>
      <c r="JIX171" s="165"/>
      <c r="JIY171" s="166"/>
      <c r="JIZ171" s="146"/>
      <c r="JJA171" s="145"/>
      <c r="JJB171" s="145"/>
      <c r="JJC171" s="167"/>
      <c r="JJD171" s="147"/>
      <c r="JJE171" s="148"/>
      <c r="JJF171" s="187"/>
      <c r="JJG171" s="188"/>
      <c r="JJH171" s="165"/>
      <c r="JJI171" s="166"/>
      <c r="JJJ171" s="146"/>
      <c r="JJK171" s="145"/>
      <c r="JJL171" s="145"/>
      <c r="JJM171" s="167"/>
      <c r="JJN171" s="147"/>
      <c r="JJO171" s="148"/>
      <c r="JJP171" s="187"/>
      <c r="JJQ171" s="188"/>
      <c r="JJR171" s="165"/>
      <c r="JJS171" s="166"/>
      <c r="JJT171" s="146"/>
      <c r="JJU171" s="145"/>
      <c r="JJV171" s="145"/>
      <c r="JJW171" s="167"/>
      <c r="JJX171" s="147"/>
      <c r="JJY171" s="148"/>
      <c r="JJZ171" s="187"/>
      <c r="JKA171" s="188"/>
      <c r="JKB171" s="165"/>
      <c r="JKC171" s="166"/>
      <c r="JKD171" s="146"/>
      <c r="JKE171" s="145"/>
      <c r="JKF171" s="145"/>
      <c r="JKG171" s="167"/>
      <c r="JKH171" s="147"/>
      <c r="JKI171" s="148"/>
      <c r="JKJ171" s="187"/>
      <c r="JKK171" s="188"/>
      <c r="JKL171" s="165"/>
      <c r="JKM171" s="166"/>
      <c r="JKN171" s="146"/>
      <c r="JKO171" s="145"/>
      <c r="JKP171" s="145"/>
      <c r="JKQ171" s="167"/>
      <c r="JKR171" s="147"/>
      <c r="JKS171" s="148"/>
      <c r="JKT171" s="187"/>
      <c r="JKU171" s="188"/>
      <c r="JKV171" s="165"/>
      <c r="JKW171" s="166"/>
      <c r="JKX171" s="146"/>
      <c r="JKY171" s="145"/>
      <c r="JKZ171" s="145"/>
      <c r="JLA171" s="167"/>
      <c r="JLB171" s="147"/>
      <c r="JLC171" s="148"/>
      <c r="JLD171" s="187"/>
      <c r="JLE171" s="188"/>
      <c r="JLF171" s="165"/>
      <c r="JLG171" s="166"/>
      <c r="JLH171" s="146"/>
      <c r="JLI171" s="145"/>
      <c r="JLJ171" s="145"/>
      <c r="JLK171" s="167"/>
      <c r="JLL171" s="147"/>
      <c r="JLM171" s="148"/>
      <c r="JLN171" s="187"/>
      <c r="JLO171" s="188"/>
      <c r="JLP171" s="165"/>
      <c r="JLQ171" s="166"/>
      <c r="JLR171" s="146"/>
      <c r="JLS171" s="145"/>
      <c r="JLT171" s="145"/>
      <c r="JLU171" s="167"/>
      <c r="JLV171" s="147"/>
      <c r="JLW171" s="148"/>
      <c r="JLX171" s="187"/>
      <c r="JLY171" s="188"/>
      <c r="JLZ171" s="165"/>
      <c r="JMA171" s="166"/>
      <c r="JMB171" s="146"/>
      <c r="JMC171" s="145"/>
      <c r="JMD171" s="145"/>
      <c r="JME171" s="167"/>
      <c r="JMF171" s="147"/>
      <c r="JMG171" s="148"/>
      <c r="JMH171" s="187"/>
      <c r="JMI171" s="188"/>
      <c r="JMJ171" s="165"/>
      <c r="JMK171" s="166"/>
      <c r="JML171" s="146"/>
      <c r="JMM171" s="145"/>
      <c r="JMN171" s="145"/>
      <c r="JMO171" s="167"/>
      <c r="JMP171" s="147"/>
      <c r="JMQ171" s="148"/>
      <c r="JMR171" s="187"/>
      <c r="JMS171" s="188"/>
      <c r="JMT171" s="165"/>
      <c r="JMU171" s="166"/>
      <c r="JMV171" s="146"/>
      <c r="JMW171" s="145"/>
      <c r="JMX171" s="145"/>
      <c r="JMY171" s="167"/>
      <c r="JMZ171" s="147"/>
      <c r="JNA171" s="148"/>
      <c r="JNB171" s="187"/>
      <c r="JNC171" s="188"/>
      <c r="JND171" s="165"/>
      <c r="JNE171" s="166"/>
      <c r="JNF171" s="146"/>
      <c r="JNG171" s="145"/>
      <c r="JNH171" s="145"/>
      <c r="JNI171" s="167"/>
      <c r="JNJ171" s="147"/>
      <c r="JNK171" s="148"/>
      <c r="JNL171" s="187"/>
      <c r="JNM171" s="188"/>
      <c r="JNN171" s="165"/>
      <c r="JNO171" s="166"/>
      <c r="JNP171" s="146"/>
      <c r="JNQ171" s="145"/>
      <c r="JNR171" s="145"/>
      <c r="JNS171" s="167"/>
      <c r="JNT171" s="147"/>
      <c r="JNU171" s="148"/>
      <c r="JNV171" s="187"/>
      <c r="JNW171" s="188"/>
      <c r="JNX171" s="165"/>
      <c r="JNY171" s="166"/>
      <c r="JNZ171" s="146"/>
      <c r="JOA171" s="145"/>
      <c r="JOB171" s="145"/>
      <c r="JOC171" s="167"/>
      <c r="JOD171" s="147"/>
      <c r="JOE171" s="148"/>
      <c r="JOF171" s="187"/>
      <c r="JOG171" s="188"/>
      <c r="JOH171" s="165"/>
      <c r="JOI171" s="166"/>
      <c r="JOJ171" s="146"/>
      <c r="JOK171" s="145"/>
      <c r="JOL171" s="145"/>
      <c r="JOM171" s="167"/>
      <c r="JON171" s="147"/>
      <c r="JOO171" s="148"/>
      <c r="JOP171" s="187"/>
      <c r="JOQ171" s="188"/>
      <c r="JOR171" s="165"/>
      <c r="JOS171" s="166"/>
      <c r="JOT171" s="146"/>
      <c r="JOU171" s="145"/>
      <c r="JOV171" s="145"/>
      <c r="JOW171" s="167"/>
      <c r="JOX171" s="147"/>
      <c r="JOY171" s="148"/>
      <c r="JOZ171" s="187"/>
      <c r="JPA171" s="188"/>
      <c r="JPB171" s="165"/>
      <c r="JPC171" s="166"/>
      <c r="JPD171" s="146"/>
      <c r="JPE171" s="145"/>
      <c r="JPF171" s="145"/>
      <c r="JPG171" s="167"/>
      <c r="JPH171" s="147"/>
      <c r="JPI171" s="148"/>
      <c r="JPJ171" s="187"/>
      <c r="JPK171" s="188"/>
      <c r="JPL171" s="165"/>
      <c r="JPM171" s="166"/>
      <c r="JPN171" s="146"/>
      <c r="JPO171" s="145"/>
      <c r="JPP171" s="145"/>
      <c r="JPQ171" s="167"/>
      <c r="JPR171" s="147"/>
      <c r="JPS171" s="148"/>
      <c r="JPT171" s="187"/>
      <c r="JPU171" s="188"/>
      <c r="JPV171" s="165"/>
      <c r="JPW171" s="166"/>
      <c r="JPX171" s="146"/>
      <c r="JPY171" s="145"/>
      <c r="JPZ171" s="145"/>
      <c r="JQA171" s="167"/>
      <c r="JQB171" s="147"/>
      <c r="JQC171" s="148"/>
      <c r="JQD171" s="187"/>
      <c r="JQE171" s="188"/>
      <c r="JQF171" s="165"/>
      <c r="JQG171" s="166"/>
      <c r="JQH171" s="146"/>
      <c r="JQI171" s="145"/>
      <c r="JQJ171" s="145"/>
      <c r="JQK171" s="167"/>
      <c r="JQL171" s="147"/>
      <c r="JQM171" s="148"/>
      <c r="JQN171" s="187"/>
      <c r="JQO171" s="188"/>
      <c r="JQP171" s="165"/>
      <c r="JQQ171" s="166"/>
      <c r="JQR171" s="146"/>
      <c r="JQS171" s="145"/>
      <c r="JQT171" s="145"/>
      <c r="JQU171" s="167"/>
      <c r="JQV171" s="147"/>
      <c r="JQW171" s="148"/>
      <c r="JQX171" s="187"/>
      <c r="JQY171" s="188"/>
      <c r="JQZ171" s="165"/>
      <c r="JRA171" s="166"/>
      <c r="JRB171" s="146"/>
      <c r="JRC171" s="145"/>
      <c r="JRD171" s="145"/>
      <c r="JRE171" s="167"/>
      <c r="JRF171" s="147"/>
      <c r="JRG171" s="148"/>
      <c r="JRH171" s="187"/>
      <c r="JRI171" s="188"/>
      <c r="JRJ171" s="165"/>
      <c r="JRK171" s="166"/>
      <c r="JRL171" s="146"/>
      <c r="JRM171" s="145"/>
      <c r="JRN171" s="145"/>
      <c r="JRO171" s="167"/>
      <c r="JRP171" s="147"/>
      <c r="JRQ171" s="148"/>
      <c r="JRR171" s="187"/>
      <c r="JRS171" s="188"/>
      <c r="JRT171" s="165"/>
      <c r="JRU171" s="166"/>
      <c r="JRV171" s="146"/>
      <c r="JRW171" s="145"/>
      <c r="JRX171" s="145"/>
      <c r="JRY171" s="167"/>
      <c r="JRZ171" s="147"/>
      <c r="JSA171" s="148"/>
      <c r="JSB171" s="187"/>
      <c r="JSC171" s="188"/>
      <c r="JSD171" s="165"/>
      <c r="JSE171" s="166"/>
      <c r="JSF171" s="146"/>
      <c r="JSG171" s="145"/>
      <c r="JSH171" s="145"/>
      <c r="JSI171" s="167"/>
      <c r="JSJ171" s="147"/>
      <c r="JSK171" s="148"/>
      <c r="JSL171" s="187"/>
      <c r="JSM171" s="188"/>
      <c r="JSN171" s="165"/>
      <c r="JSO171" s="166"/>
      <c r="JSP171" s="146"/>
      <c r="JSQ171" s="145"/>
      <c r="JSR171" s="145"/>
      <c r="JSS171" s="167"/>
      <c r="JST171" s="147"/>
      <c r="JSU171" s="148"/>
      <c r="JSV171" s="187"/>
      <c r="JSW171" s="188"/>
      <c r="JSX171" s="165"/>
      <c r="JSY171" s="166"/>
      <c r="JSZ171" s="146"/>
      <c r="JTA171" s="145"/>
      <c r="JTB171" s="145"/>
      <c r="JTC171" s="167"/>
      <c r="JTD171" s="147"/>
      <c r="JTE171" s="148"/>
      <c r="JTF171" s="187"/>
      <c r="JTG171" s="188"/>
      <c r="JTH171" s="165"/>
      <c r="JTI171" s="166"/>
      <c r="JTJ171" s="146"/>
      <c r="JTK171" s="145"/>
      <c r="JTL171" s="145"/>
      <c r="JTM171" s="167"/>
      <c r="JTN171" s="147"/>
      <c r="JTO171" s="148"/>
      <c r="JTP171" s="187"/>
      <c r="JTQ171" s="188"/>
      <c r="JTR171" s="165"/>
      <c r="JTS171" s="166"/>
      <c r="JTT171" s="146"/>
      <c r="JTU171" s="145"/>
      <c r="JTV171" s="145"/>
      <c r="JTW171" s="167"/>
      <c r="JTX171" s="147"/>
      <c r="JTY171" s="148"/>
      <c r="JTZ171" s="187"/>
      <c r="JUA171" s="188"/>
      <c r="JUB171" s="165"/>
      <c r="JUC171" s="166"/>
      <c r="JUD171" s="146"/>
      <c r="JUE171" s="145"/>
      <c r="JUF171" s="145"/>
      <c r="JUG171" s="167"/>
      <c r="JUH171" s="147"/>
      <c r="JUI171" s="148"/>
      <c r="JUJ171" s="187"/>
      <c r="JUK171" s="188"/>
      <c r="JUL171" s="165"/>
      <c r="JUM171" s="166"/>
      <c r="JUN171" s="146"/>
      <c r="JUO171" s="145"/>
      <c r="JUP171" s="145"/>
      <c r="JUQ171" s="167"/>
      <c r="JUR171" s="147"/>
      <c r="JUS171" s="148"/>
      <c r="JUT171" s="187"/>
      <c r="JUU171" s="188"/>
      <c r="JUV171" s="165"/>
      <c r="JUW171" s="166"/>
      <c r="JUX171" s="146"/>
      <c r="JUY171" s="145"/>
      <c r="JUZ171" s="145"/>
      <c r="JVA171" s="167"/>
      <c r="JVB171" s="147"/>
      <c r="JVC171" s="148"/>
      <c r="JVD171" s="187"/>
      <c r="JVE171" s="188"/>
      <c r="JVF171" s="165"/>
      <c r="JVG171" s="166"/>
      <c r="JVH171" s="146"/>
      <c r="JVI171" s="145"/>
      <c r="JVJ171" s="145"/>
      <c r="JVK171" s="167"/>
      <c r="JVL171" s="147"/>
      <c r="JVM171" s="148"/>
      <c r="JVN171" s="187"/>
      <c r="JVO171" s="188"/>
      <c r="JVP171" s="165"/>
      <c r="JVQ171" s="166"/>
      <c r="JVR171" s="146"/>
      <c r="JVS171" s="145"/>
      <c r="JVT171" s="145"/>
      <c r="JVU171" s="167"/>
      <c r="JVV171" s="147"/>
      <c r="JVW171" s="148"/>
      <c r="JVX171" s="187"/>
      <c r="JVY171" s="188"/>
      <c r="JVZ171" s="165"/>
      <c r="JWA171" s="166"/>
      <c r="JWB171" s="146"/>
      <c r="JWC171" s="145"/>
      <c r="JWD171" s="145"/>
      <c r="JWE171" s="167"/>
      <c r="JWF171" s="147"/>
      <c r="JWG171" s="148"/>
      <c r="JWH171" s="187"/>
      <c r="JWI171" s="188"/>
      <c r="JWJ171" s="165"/>
      <c r="JWK171" s="166"/>
      <c r="JWL171" s="146"/>
      <c r="JWM171" s="145"/>
      <c r="JWN171" s="145"/>
      <c r="JWO171" s="167"/>
      <c r="JWP171" s="147"/>
      <c r="JWQ171" s="148"/>
      <c r="JWR171" s="187"/>
      <c r="JWS171" s="188"/>
      <c r="JWT171" s="165"/>
      <c r="JWU171" s="166"/>
      <c r="JWV171" s="146"/>
      <c r="JWW171" s="145"/>
      <c r="JWX171" s="145"/>
      <c r="JWY171" s="167"/>
      <c r="JWZ171" s="147"/>
      <c r="JXA171" s="148"/>
      <c r="JXB171" s="187"/>
      <c r="JXC171" s="188"/>
      <c r="JXD171" s="165"/>
      <c r="JXE171" s="166"/>
      <c r="JXF171" s="146"/>
      <c r="JXG171" s="145"/>
      <c r="JXH171" s="145"/>
      <c r="JXI171" s="167"/>
      <c r="JXJ171" s="147"/>
      <c r="JXK171" s="148"/>
      <c r="JXL171" s="187"/>
      <c r="JXM171" s="188"/>
      <c r="JXN171" s="165"/>
      <c r="JXO171" s="166"/>
      <c r="JXP171" s="146"/>
      <c r="JXQ171" s="145"/>
      <c r="JXR171" s="145"/>
      <c r="JXS171" s="167"/>
      <c r="JXT171" s="147"/>
      <c r="JXU171" s="148"/>
      <c r="JXV171" s="187"/>
      <c r="JXW171" s="188"/>
      <c r="JXX171" s="165"/>
      <c r="JXY171" s="166"/>
      <c r="JXZ171" s="146"/>
      <c r="JYA171" s="145"/>
      <c r="JYB171" s="145"/>
      <c r="JYC171" s="167"/>
      <c r="JYD171" s="147"/>
      <c r="JYE171" s="148"/>
      <c r="JYF171" s="187"/>
      <c r="JYG171" s="188"/>
      <c r="JYH171" s="165"/>
      <c r="JYI171" s="166"/>
      <c r="JYJ171" s="146"/>
      <c r="JYK171" s="145"/>
      <c r="JYL171" s="145"/>
      <c r="JYM171" s="167"/>
      <c r="JYN171" s="147"/>
      <c r="JYO171" s="148"/>
      <c r="JYP171" s="187"/>
      <c r="JYQ171" s="188"/>
      <c r="JYR171" s="165"/>
      <c r="JYS171" s="166"/>
      <c r="JYT171" s="146"/>
      <c r="JYU171" s="145"/>
      <c r="JYV171" s="145"/>
      <c r="JYW171" s="167"/>
      <c r="JYX171" s="147"/>
      <c r="JYY171" s="148"/>
      <c r="JYZ171" s="187"/>
      <c r="JZA171" s="188"/>
      <c r="JZB171" s="165"/>
      <c r="JZC171" s="166"/>
      <c r="JZD171" s="146"/>
      <c r="JZE171" s="145"/>
      <c r="JZF171" s="145"/>
      <c r="JZG171" s="167"/>
      <c r="JZH171" s="147"/>
      <c r="JZI171" s="148"/>
      <c r="JZJ171" s="187"/>
      <c r="JZK171" s="188"/>
      <c r="JZL171" s="165"/>
      <c r="JZM171" s="166"/>
      <c r="JZN171" s="146"/>
      <c r="JZO171" s="145"/>
      <c r="JZP171" s="145"/>
      <c r="JZQ171" s="167"/>
      <c r="JZR171" s="147"/>
      <c r="JZS171" s="148"/>
      <c r="JZT171" s="187"/>
      <c r="JZU171" s="188"/>
      <c r="JZV171" s="165"/>
      <c r="JZW171" s="166"/>
      <c r="JZX171" s="146"/>
      <c r="JZY171" s="145"/>
      <c r="JZZ171" s="145"/>
      <c r="KAA171" s="167"/>
      <c r="KAB171" s="147"/>
      <c r="KAC171" s="148"/>
      <c r="KAD171" s="187"/>
      <c r="KAE171" s="188"/>
      <c r="KAF171" s="165"/>
      <c r="KAG171" s="166"/>
      <c r="KAH171" s="146"/>
      <c r="KAI171" s="145"/>
      <c r="KAJ171" s="145"/>
      <c r="KAK171" s="167"/>
      <c r="KAL171" s="147"/>
      <c r="KAM171" s="148"/>
      <c r="KAN171" s="187"/>
      <c r="KAO171" s="188"/>
      <c r="KAP171" s="165"/>
      <c r="KAQ171" s="166"/>
      <c r="KAR171" s="146"/>
      <c r="KAS171" s="145"/>
      <c r="KAT171" s="145"/>
      <c r="KAU171" s="167"/>
      <c r="KAV171" s="147"/>
      <c r="KAW171" s="148"/>
      <c r="KAX171" s="187"/>
      <c r="KAY171" s="188"/>
      <c r="KAZ171" s="165"/>
      <c r="KBA171" s="166"/>
      <c r="KBB171" s="146"/>
      <c r="KBC171" s="145"/>
      <c r="KBD171" s="145"/>
      <c r="KBE171" s="167"/>
      <c r="KBF171" s="147"/>
      <c r="KBG171" s="148"/>
      <c r="KBH171" s="187"/>
      <c r="KBI171" s="188"/>
      <c r="KBJ171" s="165"/>
      <c r="KBK171" s="166"/>
      <c r="KBL171" s="146"/>
      <c r="KBM171" s="145"/>
      <c r="KBN171" s="145"/>
      <c r="KBO171" s="167"/>
      <c r="KBP171" s="147"/>
      <c r="KBQ171" s="148"/>
      <c r="KBR171" s="187"/>
      <c r="KBS171" s="188"/>
      <c r="KBT171" s="165"/>
      <c r="KBU171" s="166"/>
      <c r="KBV171" s="146"/>
      <c r="KBW171" s="145"/>
      <c r="KBX171" s="145"/>
      <c r="KBY171" s="167"/>
      <c r="KBZ171" s="147"/>
      <c r="KCA171" s="148"/>
      <c r="KCB171" s="187"/>
      <c r="KCC171" s="188"/>
      <c r="KCD171" s="165"/>
      <c r="KCE171" s="166"/>
      <c r="KCF171" s="146"/>
      <c r="KCG171" s="145"/>
      <c r="KCH171" s="145"/>
      <c r="KCI171" s="167"/>
      <c r="KCJ171" s="147"/>
      <c r="KCK171" s="148"/>
      <c r="KCL171" s="187"/>
      <c r="KCM171" s="188"/>
      <c r="KCN171" s="165"/>
      <c r="KCO171" s="166"/>
      <c r="KCP171" s="146"/>
      <c r="KCQ171" s="145"/>
      <c r="KCR171" s="145"/>
      <c r="KCS171" s="167"/>
      <c r="KCT171" s="147"/>
      <c r="KCU171" s="148"/>
      <c r="KCV171" s="187"/>
      <c r="KCW171" s="188"/>
      <c r="KCX171" s="165"/>
      <c r="KCY171" s="166"/>
      <c r="KCZ171" s="146"/>
      <c r="KDA171" s="145"/>
      <c r="KDB171" s="145"/>
      <c r="KDC171" s="167"/>
      <c r="KDD171" s="147"/>
      <c r="KDE171" s="148"/>
      <c r="KDF171" s="187"/>
      <c r="KDG171" s="188"/>
      <c r="KDH171" s="165"/>
      <c r="KDI171" s="166"/>
      <c r="KDJ171" s="146"/>
      <c r="KDK171" s="145"/>
      <c r="KDL171" s="145"/>
      <c r="KDM171" s="167"/>
      <c r="KDN171" s="147"/>
      <c r="KDO171" s="148"/>
      <c r="KDP171" s="187"/>
      <c r="KDQ171" s="188"/>
      <c r="KDR171" s="165"/>
      <c r="KDS171" s="166"/>
      <c r="KDT171" s="146"/>
      <c r="KDU171" s="145"/>
      <c r="KDV171" s="145"/>
      <c r="KDW171" s="167"/>
      <c r="KDX171" s="147"/>
      <c r="KDY171" s="148"/>
      <c r="KDZ171" s="187"/>
      <c r="KEA171" s="188"/>
      <c r="KEB171" s="165"/>
      <c r="KEC171" s="166"/>
      <c r="KED171" s="146"/>
      <c r="KEE171" s="145"/>
      <c r="KEF171" s="145"/>
      <c r="KEG171" s="167"/>
      <c r="KEH171" s="147"/>
      <c r="KEI171" s="148"/>
      <c r="KEJ171" s="187"/>
      <c r="KEK171" s="188"/>
      <c r="KEL171" s="165"/>
      <c r="KEM171" s="166"/>
      <c r="KEN171" s="146"/>
      <c r="KEO171" s="145"/>
      <c r="KEP171" s="145"/>
      <c r="KEQ171" s="167"/>
      <c r="KER171" s="147"/>
      <c r="KES171" s="148"/>
      <c r="KET171" s="187"/>
      <c r="KEU171" s="188"/>
      <c r="KEV171" s="165"/>
      <c r="KEW171" s="166"/>
      <c r="KEX171" s="146"/>
      <c r="KEY171" s="145"/>
      <c r="KEZ171" s="145"/>
      <c r="KFA171" s="167"/>
      <c r="KFB171" s="147"/>
      <c r="KFC171" s="148"/>
      <c r="KFD171" s="187"/>
      <c r="KFE171" s="188"/>
      <c r="KFF171" s="165"/>
      <c r="KFG171" s="166"/>
      <c r="KFH171" s="146"/>
      <c r="KFI171" s="145"/>
      <c r="KFJ171" s="145"/>
      <c r="KFK171" s="167"/>
      <c r="KFL171" s="147"/>
      <c r="KFM171" s="148"/>
      <c r="KFN171" s="187"/>
      <c r="KFO171" s="188"/>
      <c r="KFP171" s="165"/>
      <c r="KFQ171" s="166"/>
      <c r="KFR171" s="146"/>
      <c r="KFS171" s="145"/>
      <c r="KFT171" s="145"/>
      <c r="KFU171" s="167"/>
      <c r="KFV171" s="147"/>
      <c r="KFW171" s="148"/>
      <c r="KFX171" s="187"/>
      <c r="KFY171" s="188"/>
      <c r="KFZ171" s="165"/>
      <c r="KGA171" s="166"/>
      <c r="KGB171" s="146"/>
      <c r="KGC171" s="145"/>
      <c r="KGD171" s="145"/>
      <c r="KGE171" s="167"/>
      <c r="KGF171" s="147"/>
      <c r="KGG171" s="148"/>
      <c r="KGH171" s="187"/>
      <c r="KGI171" s="188"/>
      <c r="KGJ171" s="165"/>
      <c r="KGK171" s="166"/>
      <c r="KGL171" s="146"/>
      <c r="KGM171" s="145"/>
      <c r="KGN171" s="145"/>
      <c r="KGO171" s="167"/>
      <c r="KGP171" s="147"/>
      <c r="KGQ171" s="148"/>
      <c r="KGR171" s="187"/>
      <c r="KGS171" s="188"/>
      <c r="KGT171" s="165"/>
      <c r="KGU171" s="166"/>
      <c r="KGV171" s="146"/>
      <c r="KGW171" s="145"/>
      <c r="KGX171" s="145"/>
      <c r="KGY171" s="167"/>
      <c r="KGZ171" s="147"/>
      <c r="KHA171" s="148"/>
      <c r="KHB171" s="187"/>
      <c r="KHC171" s="188"/>
      <c r="KHD171" s="165"/>
      <c r="KHE171" s="166"/>
      <c r="KHF171" s="146"/>
      <c r="KHG171" s="145"/>
      <c r="KHH171" s="145"/>
      <c r="KHI171" s="167"/>
      <c r="KHJ171" s="147"/>
      <c r="KHK171" s="148"/>
      <c r="KHL171" s="187"/>
      <c r="KHM171" s="188"/>
      <c r="KHN171" s="165"/>
      <c r="KHO171" s="166"/>
      <c r="KHP171" s="146"/>
      <c r="KHQ171" s="145"/>
      <c r="KHR171" s="145"/>
      <c r="KHS171" s="167"/>
      <c r="KHT171" s="147"/>
      <c r="KHU171" s="148"/>
      <c r="KHV171" s="187"/>
      <c r="KHW171" s="188"/>
      <c r="KHX171" s="165"/>
      <c r="KHY171" s="166"/>
      <c r="KHZ171" s="146"/>
      <c r="KIA171" s="145"/>
      <c r="KIB171" s="145"/>
      <c r="KIC171" s="167"/>
      <c r="KID171" s="147"/>
      <c r="KIE171" s="148"/>
      <c r="KIF171" s="187"/>
      <c r="KIG171" s="188"/>
      <c r="KIH171" s="165"/>
      <c r="KII171" s="166"/>
      <c r="KIJ171" s="146"/>
      <c r="KIK171" s="145"/>
      <c r="KIL171" s="145"/>
      <c r="KIM171" s="167"/>
      <c r="KIN171" s="147"/>
      <c r="KIO171" s="148"/>
      <c r="KIP171" s="187"/>
      <c r="KIQ171" s="188"/>
      <c r="KIR171" s="165"/>
      <c r="KIS171" s="166"/>
      <c r="KIT171" s="146"/>
      <c r="KIU171" s="145"/>
      <c r="KIV171" s="145"/>
      <c r="KIW171" s="167"/>
      <c r="KIX171" s="147"/>
      <c r="KIY171" s="148"/>
      <c r="KIZ171" s="187"/>
      <c r="KJA171" s="188"/>
      <c r="KJB171" s="165"/>
      <c r="KJC171" s="166"/>
      <c r="KJD171" s="146"/>
      <c r="KJE171" s="145"/>
      <c r="KJF171" s="145"/>
      <c r="KJG171" s="167"/>
      <c r="KJH171" s="147"/>
      <c r="KJI171" s="148"/>
      <c r="KJJ171" s="187"/>
      <c r="KJK171" s="188"/>
      <c r="KJL171" s="165"/>
      <c r="KJM171" s="166"/>
      <c r="KJN171" s="146"/>
      <c r="KJO171" s="145"/>
      <c r="KJP171" s="145"/>
      <c r="KJQ171" s="167"/>
      <c r="KJR171" s="147"/>
      <c r="KJS171" s="148"/>
      <c r="KJT171" s="187"/>
      <c r="KJU171" s="188"/>
      <c r="KJV171" s="165"/>
      <c r="KJW171" s="166"/>
      <c r="KJX171" s="146"/>
      <c r="KJY171" s="145"/>
      <c r="KJZ171" s="145"/>
      <c r="KKA171" s="167"/>
      <c r="KKB171" s="147"/>
      <c r="KKC171" s="148"/>
      <c r="KKD171" s="187"/>
      <c r="KKE171" s="188"/>
      <c r="KKF171" s="165"/>
      <c r="KKG171" s="166"/>
      <c r="KKH171" s="146"/>
      <c r="KKI171" s="145"/>
      <c r="KKJ171" s="145"/>
      <c r="KKK171" s="167"/>
      <c r="KKL171" s="147"/>
      <c r="KKM171" s="148"/>
      <c r="KKN171" s="187"/>
      <c r="KKO171" s="188"/>
      <c r="KKP171" s="165"/>
      <c r="KKQ171" s="166"/>
      <c r="KKR171" s="146"/>
      <c r="KKS171" s="145"/>
      <c r="KKT171" s="145"/>
      <c r="KKU171" s="167"/>
      <c r="KKV171" s="147"/>
      <c r="KKW171" s="148"/>
      <c r="KKX171" s="187"/>
      <c r="KKY171" s="188"/>
      <c r="KKZ171" s="165"/>
      <c r="KLA171" s="166"/>
      <c r="KLB171" s="146"/>
      <c r="KLC171" s="145"/>
      <c r="KLD171" s="145"/>
      <c r="KLE171" s="167"/>
      <c r="KLF171" s="147"/>
      <c r="KLG171" s="148"/>
      <c r="KLH171" s="187"/>
      <c r="KLI171" s="188"/>
      <c r="KLJ171" s="165"/>
      <c r="KLK171" s="166"/>
      <c r="KLL171" s="146"/>
      <c r="KLM171" s="145"/>
      <c r="KLN171" s="145"/>
      <c r="KLO171" s="167"/>
      <c r="KLP171" s="147"/>
      <c r="KLQ171" s="148"/>
      <c r="KLR171" s="187"/>
      <c r="KLS171" s="188"/>
      <c r="KLT171" s="165"/>
      <c r="KLU171" s="166"/>
      <c r="KLV171" s="146"/>
      <c r="KLW171" s="145"/>
      <c r="KLX171" s="145"/>
      <c r="KLY171" s="167"/>
      <c r="KLZ171" s="147"/>
      <c r="KMA171" s="148"/>
      <c r="KMB171" s="187"/>
      <c r="KMC171" s="188"/>
      <c r="KMD171" s="165"/>
      <c r="KME171" s="166"/>
      <c r="KMF171" s="146"/>
      <c r="KMG171" s="145"/>
      <c r="KMH171" s="145"/>
      <c r="KMI171" s="167"/>
      <c r="KMJ171" s="147"/>
      <c r="KMK171" s="148"/>
      <c r="KML171" s="187"/>
      <c r="KMM171" s="188"/>
      <c r="KMN171" s="165"/>
      <c r="KMO171" s="166"/>
      <c r="KMP171" s="146"/>
      <c r="KMQ171" s="145"/>
      <c r="KMR171" s="145"/>
      <c r="KMS171" s="167"/>
      <c r="KMT171" s="147"/>
      <c r="KMU171" s="148"/>
      <c r="KMV171" s="187"/>
      <c r="KMW171" s="188"/>
      <c r="KMX171" s="165"/>
      <c r="KMY171" s="166"/>
      <c r="KMZ171" s="146"/>
      <c r="KNA171" s="145"/>
      <c r="KNB171" s="145"/>
      <c r="KNC171" s="167"/>
      <c r="KND171" s="147"/>
      <c r="KNE171" s="148"/>
      <c r="KNF171" s="187"/>
      <c r="KNG171" s="188"/>
      <c r="KNH171" s="165"/>
      <c r="KNI171" s="166"/>
      <c r="KNJ171" s="146"/>
      <c r="KNK171" s="145"/>
      <c r="KNL171" s="145"/>
      <c r="KNM171" s="167"/>
      <c r="KNN171" s="147"/>
      <c r="KNO171" s="148"/>
      <c r="KNP171" s="187"/>
      <c r="KNQ171" s="188"/>
      <c r="KNR171" s="165"/>
      <c r="KNS171" s="166"/>
      <c r="KNT171" s="146"/>
      <c r="KNU171" s="145"/>
      <c r="KNV171" s="145"/>
      <c r="KNW171" s="167"/>
      <c r="KNX171" s="147"/>
      <c r="KNY171" s="148"/>
      <c r="KNZ171" s="187"/>
      <c r="KOA171" s="188"/>
      <c r="KOB171" s="165"/>
      <c r="KOC171" s="166"/>
      <c r="KOD171" s="146"/>
      <c r="KOE171" s="145"/>
      <c r="KOF171" s="145"/>
      <c r="KOG171" s="167"/>
      <c r="KOH171" s="147"/>
      <c r="KOI171" s="148"/>
      <c r="KOJ171" s="187"/>
      <c r="KOK171" s="188"/>
      <c r="KOL171" s="165"/>
      <c r="KOM171" s="166"/>
      <c r="KON171" s="146"/>
      <c r="KOO171" s="145"/>
      <c r="KOP171" s="145"/>
      <c r="KOQ171" s="167"/>
      <c r="KOR171" s="147"/>
      <c r="KOS171" s="148"/>
      <c r="KOT171" s="187"/>
      <c r="KOU171" s="188"/>
      <c r="KOV171" s="165"/>
      <c r="KOW171" s="166"/>
      <c r="KOX171" s="146"/>
      <c r="KOY171" s="145"/>
      <c r="KOZ171" s="145"/>
      <c r="KPA171" s="167"/>
      <c r="KPB171" s="147"/>
      <c r="KPC171" s="148"/>
      <c r="KPD171" s="187"/>
      <c r="KPE171" s="188"/>
      <c r="KPF171" s="165"/>
      <c r="KPG171" s="166"/>
      <c r="KPH171" s="146"/>
      <c r="KPI171" s="145"/>
      <c r="KPJ171" s="145"/>
      <c r="KPK171" s="167"/>
      <c r="KPL171" s="147"/>
      <c r="KPM171" s="148"/>
      <c r="KPN171" s="187"/>
      <c r="KPO171" s="188"/>
      <c r="KPP171" s="165"/>
      <c r="KPQ171" s="166"/>
      <c r="KPR171" s="146"/>
      <c r="KPS171" s="145"/>
      <c r="KPT171" s="145"/>
      <c r="KPU171" s="167"/>
      <c r="KPV171" s="147"/>
      <c r="KPW171" s="148"/>
      <c r="KPX171" s="187"/>
      <c r="KPY171" s="188"/>
      <c r="KPZ171" s="165"/>
      <c r="KQA171" s="166"/>
      <c r="KQB171" s="146"/>
      <c r="KQC171" s="145"/>
      <c r="KQD171" s="145"/>
      <c r="KQE171" s="167"/>
      <c r="KQF171" s="147"/>
      <c r="KQG171" s="148"/>
      <c r="KQH171" s="187"/>
      <c r="KQI171" s="188"/>
      <c r="KQJ171" s="165"/>
      <c r="KQK171" s="166"/>
      <c r="KQL171" s="146"/>
      <c r="KQM171" s="145"/>
      <c r="KQN171" s="145"/>
      <c r="KQO171" s="167"/>
      <c r="KQP171" s="147"/>
      <c r="KQQ171" s="148"/>
      <c r="KQR171" s="187"/>
      <c r="KQS171" s="188"/>
      <c r="KQT171" s="165"/>
      <c r="KQU171" s="166"/>
      <c r="KQV171" s="146"/>
      <c r="KQW171" s="145"/>
      <c r="KQX171" s="145"/>
      <c r="KQY171" s="167"/>
      <c r="KQZ171" s="147"/>
      <c r="KRA171" s="148"/>
      <c r="KRB171" s="187"/>
      <c r="KRC171" s="188"/>
      <c r="KRD171" s="165"/>
      <c r="KRE171" s="166"/>
      <c r="KRF171" s="146"/>
      <c r="KRG171" s="145"/>
      <c r="KRH171" s="145"/>
      <c r="KRI171" s="167"/>
      <c r="KRJ171" s="147"/>
      <c r="KRK171" s="148"/>
      <c r="KRL171" s="187"/>
      <c r="KRM171" s="188"/>
      <c r="KRN171" s="165"/>
      <c r="KRO171" s="166"/>
      <c r="KRP171" s="146"/>
      <c r="KRQ171" s="145"/>
      <c r="KRR171" s="145"/>
      <c r="KRS171" s="167"/>
      <c r="KRT171" s="147"/>
      <c r="KRU171" s="148"/>
      <c r="KRV171" s="187"/>
      <c r="KRW171" s="188"/>
      <c r="KRX171" s="165"/>
      <c r="KRY171" s="166"/>
      <c r="KRZ171" s="146"/>
      <c r="KSA171" s="145"/>
      <c r="KSB171" s="145"/>
      <c r="KSC171" s="167"/>
      <c r="KSD171" s="147"/>
      <c r="KSE171" s="148"/>
      <c r="KSF171" s="187"/>
      <c r="KSG171" s="188"/>
      <c r="KSH171" s="165"/>
      <c r="KSI171" s="166"/>
      <c r="KSJ171" s="146"/>
      <c r="KSK171" s="145"/>
      <c r="KSL171" s="145"/>
      <c r="KSM171" s="167"/>
      <c r="KSN171" s="147"/>
      <c r="KSO171" s="148"/>
      <c r="KSP171" s="187"/>
      <c r="KSQ171" s="188"/>
      <c r="KSR171" s="165"/>
      <c r="KSS171" s="166"/>
      <c r="KST171" s="146"/>
      <c r="KSU171" s="145"/>
      <c r="KSV171" s="145"/>
      <c r="KSW171" s="167"/>
      <c r="KSX171" s="147"/>
      <c r="KSY171" s="148"/>
      <c r="KSZ171" s="187"/>
      <c r="KTA171" s="188"/>
      <c r="KTB171" s="165"/>
      <c r="KTC171" s="166"/>
      <c r="KTD171" s="146"/>
      <c r="KTE171" s="145"/>
      <c r="KTF171" s="145"/>
      <c r="KTG171" s="167"/>
      <c r="KTH171" s="147"/>
      <c r="KTI171" s="148"/>
      <c r="KTJ171" s="187"/>
      <c r="KTK171" s="188"/>
      <c r="KTL171" s="165"/>
      <c r="KTM171" s="166"/>
      <c r="KTN171" s="146"/>
      <c r="KTO171" s="145"/>
      <c r="KTP171" s="145"/>
      <c r="KTQ171" s="167"/>
      <c r="KTR171" s="147"/>
      <c r="KTS171" s="148"/>
      <c r="KTT171" s="187"/>
      <c r="KTU171" s="188"/>
      <c r="KTV171" s="165"/>
      <c r="KTW171" s="166"/>
      <c r="KTX171" s="146"/>
      <c r="KTY171" s="145"/>
      <c r="KTZ171" s="145"/>
      <c r="KUA171" s="167"/>
      <c r="KUB171" s="147"/>
      <c r="KUC171" s="148"/>
      <c r="KUD171" s="187"/>
      <c r="KUE171" s="188"/>
      <c r="KUF171" s="165"/>
      <c r="KUG171" s="166"/>
      <c r="KUH171" s="146"/>
      <c r="KUI171" s="145"/>
      <c r="KUJ171" s="145"/>
      <c r="KUK171" s="167"/>
      <c r="KUL171" s="147"/>
      <c r="KUM171" s="148"/>
      <c r="KUN171" s="187"/>
      <c r="KUO171" s="188"/>
      <c r="KUP171" s="165"/>
      <c r="KUQ171" s="166"/>
      <c r="KUR171" s="146"/>
      <c r="KUS171" s="145"/>
      <c r="KUT171" s="145"/>
      <c r="KUU171" s="167"/>
      <c r="KUV171" s="147"/>
      <c r="KUW171" s="148"/>
      <c r="KUX171" s="187"/>
      <c r="KUY171" s="188"/>
      <c r="KUZ171" s="165"/>
      <c r="KVA171" s="166"/>
      <c r="KVB171" s="146"/>
      <c r="KVC171" s="145"/>
      <c r="KVD171" s="145"/>
      <c r="KVE171" s="167"/>
      <c r="KVF171" s="147"/>
      <c r="KVG171" s="148"/>
      <c r="KVH171" s="187"/>
      <c r="KVI171" s="188"/>
      <c r="KVJ171" s="165"/>
      <c r="KVK171" s="166"/>
      <c r="KVL171" s="146"/>
      <c r="KVM171" s="145"/>
      <c r="KVN171" s="145"/>
      <c r="KVO171" s="167"/>
      <c r="KVP171" s="147"/>
      <c r="KVQ171" s="148"/>
      <c r="KVR171" s="187"/>
      <c r="KVS171" s="188"/>
      <c r="KVT171" s="165"/>
      <c r="KVU171" s="166"/>
      <c r="KVV171" s="146"/>
      <c r="KVW171" s="145"/>
      <c r="KVX171" s="145"/>
      <c r="KVY171" s="167"/>
      <c r="KVZ171" s="147"/>
      <c r="KWA171" s="148"/>
      <c r="KWB171" s="187"/>
      <c r="KWC171" s="188"/>
      <c r="KWD171" s="165"/>
      <c r="KWE171" s="166"/>
      <c r="KWF171" s="146"/>
      <c r="KWG171" s="145"/>
      <c r="KWH171" s="145"/>
      <c r="KWI171" s="167"/>
      <c r="KWJ171" s="147"/>
      <c r="KWK171" s="148"/>
      <c r="KWL171" s="187"/>
      <c r="KWM171" s="188"/>
      <c r="KWN171" s="165"/>
      <c r="KWO171" s="166"/>
      <c r="KWP171" s="146"/>
      <c r="KWQ171" s="145"/>
      <c r="KWR171" s="145"/>
      <c r="KWS171" s="167"/>
      <c r="KWT171" s="147"/>
      <c r="KWU171" s="148"/>
      <c r="KWV171" s="187"/>
      <c r="KWW171" s="188"/>
      <c r="KWX171" s="165"/>
      <c r="KWY171" s="166"/>
      <c r="KWZ171" s="146"/>
      <c r="KXA171" s="145"/>
      <c r="KXB171" s="145"/>
      <c r="KXC171" s="167"/>
      <c r="KXD171" s="147"/>
      <c r="KXE171" s="148"/>
      <c r="KXF171" s="187"/>
      <c r="KXG171" s="188"/>
      <c r="KXH171" s="165"/>
      <c r="KXI171" s="166"/>
      <c r="KXJ171" s="146"/>
      <c r="KXK171" s="145"/>
      <c r="KXL171" s="145"/>
      <c r="KXM171" s="167"/>
      <c r="KXN171" s="147"/>
      <c r="KXO171" s="148"/>
      <c r="KXP171" s="187"/>
      <c r="KXQ171" s="188"/>
      <c r="KXR171" s="165"/>
      <c r="KXS171" s="166"/>
      <c r="KXT171" s="146"/>
      <c r="KXU171" s="145"/>
      <c r="KXV171" s="145"/>
      <c r="KXW171" s="167"/>
      <c r="KXX171" s="147"/>
      <c r="KXY171" s="148"/>
      <c r="KXZ171" s="187"/>
      <c r="KYA171" s="188"/>
      <c r="KYB171" s="165"/>
      <c r="KYC171" s="166"/>
      <c r="KYD171" s="146"/>
      <c r="KYE171" s="145"/>
      <c r="KYF171" s="145"/>
      <c r="KYG171" s="167"/>
      <c r="KYH171" s="147"/>
      <c r="KYI171" s="148"/>
      <c r="KYJ171" s="187"/>
      <c r="KYK171" s="188"/>
      <c r="KYL171" s="165"/>
      <c r="KYM171" s="166"/>
      <c r="KYN171" s="146"/>
      <c r="KYO171" s="145"/>
      <c r="KYP171" s="145"/>
      <c r="KYQ171" s="167"/>
      <c r="KYR171" s="147"/>
      <c r="KYS171" s="148"/>
      <c r="KYT171" s="187"/>
      <c r="KYU171" s="188"/>
      <c r="KYV171" s="165"/>
      <c r="KYW171" s="166"/>
      <c r="KYX171" s="146"/>
      <c r="KYY171" s="145"/>
      <c r="KYZ171" s="145"/>
      <c r="KZA171" s="167"/>
      <c r="KZB171" s="147"/>
      <c r="KZC171" s="148"/>
      <c r="KZD171" s="187"/>
      <c r="KZE171" s="188"/>
      <c r="KZF171" s="165"/>
      <c r="KZG171" s="166"/>
      <c r="KZH171" s="146"/>
      <c r="KZI171" s="145"/>
      <c r="KZJ171" s="145"/>
      <c r="KZK171" s="167"/>
      <c r="KZL171" s="147"/>
      <c r="KZM171" s="148"/>
      <c r="KZN171" s="187"/>
      <c r="KZO171" s="188"/>
      <c r="KZP171" s="165"/>
      <c r="KZQ171" s="166"/>
      <c r="KZR171" s="146"/>
      <c r="KZS171" s="145"/>
      <c r="KZT171" s="145"/>
      <c r="KZU171" s="167"/>
      <c r="KZV171" s="147"/>
      <c r="KZW171" s="148"/>
      <c r="KZX171" s="187"/>
      <c r="KZY171" s="188"/>
      <c r="KZZ171" s="165"/>
      <c r="LAA171" s="166"/>
      <c r="LAB171" s="146"/>
      <c r="LAC171" s="145"/>
      <c r="LAD171" s="145"/>
      <c r="LAE171" s="167"/>
      <c r="LAF171" s="147"/>
      <c r="LAG171" s="148"/>
      <c r="LAH171" s="187"/>
      <c r="LAI171" s="188"/>
      <c r="LAJ171" s="165"/>
      <c r="LAK171" s="166"/>
      <c r="LAL171" s="146"/>
      <c r="LAM171" s="145"/>
      <c r="LAN171" s="145"/>
      <c r="LAO171" s="167"/>
      <c r="LAP171" s="147"/>
      <c r="LAQ171" s="148"/>
      <c r="LAR171" s="187"/>
      <c r="LAS171" s="188"/>
      <c r="LAT171" s="165"/>
      <c r="LAU171" s="166"/>
      <c r="LAV171" s="146"/>
      <c r="LAW171" s="145"/>
      <c r="LAX171" s="145"/>
      <c r="LAY171" s="167"/>
      <c r="LAZ171" s="147"/>
      <c r="LBA171" s="148"/>
      <c r="LBB171" s="187"/>
      <c r="LBC171" s="188"/>
      <c r="LBD171" s="165"/>
      <c r="LBE171" s="166"/>
      <c r="LBF171" s="146"/>
      <c r="LBG171" s="145"/>
      <c r="LBH171" s="145"/>
      <c r="LBI171" s="167"/>
      <c r="LBJ171" s="147"/>
      <c r="LBK171" s="148"/>
      <c r="LBL171" s="187"/>
      <c r="LBM171" s="188"/>
      <c r="LBN171" s="165"/>
      <c r="LBO171" s="166"/>
      <c r="LBP171" s="146"/>
      <c r="LBQ171" s="145"/>
      <c r="LBR171" s="145"/>
      <c r="LBS171" s="167"/>
      <c r="LBT171" s="147"/>
      <c r="LBU171" s="148"/>
      <c r="LBV171" s="187"/>
      <c r="LBW171" s="188"/>
      <c r="LBX171" s="165"/>
      <c r="LBY171" s="166"/>
      <c r="LBZ171" s="146"/>
      <c r="LCA171" s="145"/>
      <c r="LCB171" s="145"/>
      <c r="LCC171" s="167"/>
      <c r="LCD171" s="147"/>
      <c r="LCE171" s="148"/>
      <c r="LCF171" s="187"/>
      <c r="LCG171" s="188"/>
      <c r="LCH171" s="165"/>
      <c r="LCI171" s="166"/>
      <c r="LCJ171" s="146"/>
      <c r="LCK171" s="145"/>
      <c r="LCL171" s="145"/>
      <c r="LCM171" s="167"/>
      <c r="LCN171" s="147"/>
      <c r="LCO171" s="148"/>
      <c r="LCP171" s="187"/>
      <c r="LCQ171" s="188"/>
      <c r="LCR171" s="165"/>
      <c r="LCS171" s="166"/>
      <c r="LCT171" s="146"/>
      <c r="LCU171" s="145"/>
      <c r="LCV171" s="145"/>
      <c r="LCW171" s="167"/>
      <c r="LCX171" s="147"/>
      <c r="LCY171" s="148"/>
      <c r="LCZ171" s="187"/>
      <c r="LDA171" s="188"/>
      <c r="LDB171" s="165"/>
      <c r="LDC171" s="166"/>
      <c r="LDD171" s="146"/>
      <c r="LDE171" s="145"/>
      <c r="LDF171" s="145"/>
      <c r="LDG171" s="167"/>
      <c r="LDH171" s="147"/>
      <c r="LDI171" s="148"/>
      <c r="LDJ171" s="187"/>
      <c r="LDK171" s="188"/>
      <c r="LDL171" s="165"/>
      <c r="LDM171" s="166"/>
      <c r="LDN171" s="146"/>
      <c r="LDO171" s="145"/>
      <c r="LDP171" s="145"/>
      <c r="LDQ171" s="167"/>
      <c r="LDR171" s="147"/>
      <c r="LDS171" s="148"/>
      <c r="LDT171" s="187"/>
      <c r="LDU171" s="188"/>
      <c r="LDV171" s="165"/>
      <c r="LDW171" s="166"/>
      <c r="LDX171" s="146"/>
      <c r="LDY171" s="145"/>
      <c r="LDZ171" s="145"/>
      <c r="LEA171" s="167"/>
      <c r="LEB171" s="147"/>
      <c r="LEC171" s="148"/>
      <c r="LED171" s="187"/>
      <c r="LEE171" s="188"/>
      <c r="LEF171" s="165"/>
      <c r="LEG171" s="166"/>
      <c r="LEH171" s="146"/>
      <c r="LEI171" s="145"/>
      <c r="LEJ171" s="145"/>
      <c r="LEK171" s="167"/>
      <c r="LEL171" s="147"/>
      <c r="LEM171" s="148"/>
      <c r="LEN171" s="187"/>
      <c r="LEO171" s="188"/>
      <c r="LEP171" s="165"/>
      <c r="LEQ171" s="166"/>
      <c r="LER171" s="146"/>
      <c r="LES171" s="145"/>
      <c r="LET171" s="145"/>
      <c r="LEU171" s="167"/>
      <c r="LEV171" s="147"/>
      <c r="LEW171" s="148"/>
      <c r="LEX171" s="187"/>
      <c r="LEY171" s="188"/>
      <c r="LEZ171" s="165"/>
      <c r="LFA171" s="166"/>
      <c r="LFB171" s="146"/>
      <c r="LFC171" s="145"/>
      <c r="LFD171" s="145"/>
      <c r="LFE171" s="167"/>
      <c r="LFF171" s="147"/>
      <c r="LFG171" s="148"/>
      <c r="LFH171" s="187"/>
      <c r="LFI171" s="188"/>
      <c r="LFJ171" s="165"/>
      <c r="LFK171" s="166"/>
      <c r="LFL171" s="146"/>
      <c r="LFM171" s="145"/>
      <c r="LFN171" s="145"/>
      <c r="LFO171" s="167"/>
      <c r="LFP171" s="147"/>
      <c r="LFQ171" s="148"/>
      <c r="LFR171" s="187"/>
      <c r="LFS171" s="188"/>
      <c r="LFT171" s="165"/>
      <c r="LFU171" s="166"/>
      <c r="LFV171" s="146"/>
      <c r="LFW171" s="145"/>
      <c r="LFX171" s="145"/>
      <c r="LFY171" s="167"/>
      <c r="LFZ171" s="147"/>
      <c r="LGA171" s="148"/>
      <c r="LGB171" s="187"/>
      <c r="LGC171" s="188"/>
      <c r="LGD171" s="165"/>
      <c r="LGE171" s="166"/>
      <c r="LGF171" s="146"/>
      <c r="LGG171" s="145"/>
      <c r="LGH171" s="145"/>
      <c r="LGI171" s="167"/>
      <c r="LGJ171" s="147"/>
      <c r="LGK171" s="148"/>
      <c r="LGL171" s="187"/>
      <c r="LGM171" s="188"/>
      <c r="LGN171" s="165"/>
      <c r="LGO171" s="166"/>
      <c r="LGP171" s="146"/>
      <c r="LGQ171" s="145"/>
      <c r="LGR171" s="145"/>
      <c r="LGS171" s="167"/>
      <c r="LGT171" s="147"/>
      <c r="LGU171" s="148"/>
      <c r="LGV171" s="187"/>
      <c r="LGW171" s="188"/>
      <c r="LGX171" s="165"/>
      <c r="LGY171" s="166"/>
      <c r="LGZ171" s="146"/>
      <c r="LHA171" s="145"/>
      <c r="LHB171" s="145"/>
      <c r="LHC171" s="167"/>
      <c r="LHD171" s="147"/>
      <c r="LHE171" s="148"/>
      <c r="LHF171" s="187"/>
      <c r="LHG171" s="188"/>
      <c r="LHH171" s="165"/>
      <c r="LHI171" s="166"/>
      <c r="LHJ171" s="146"/>
      <c r="LHK171" s="145"/>
      <c r="LHL171" s="145"/>
      <c r="LHM171" s="167"/>
      <c r="LHN171" s="147"/>
      <c r="LHO171" s="148"/>
      <c r="LHP171" s="187"/>
      <c r="LHQ171" s="188"/>
      <c r="LHR171" s="165"/>
      <c r="LHS171" s="166"/>
      <c r="LHT171" s="146"/>
      <c r="LHU171" s="145"/>
      <c r="LHV171" s="145"/>
      <c r="LHW171" s="167"/>
      <c r="LHX171" s="147"/>
      <c r="LHY171" s="148"/>
      <c r="LHZ171" s="187"/>
      <c r="LIA171" s="188"/>
      <c r="LIB171" s="165"/>
      <c r="LIC171" s="166"/>
      <c r="LID171" s="146"/>
      <c r="LIE171" s="145"/>
      <c r="LIF171" s="145"/>
      <c r="LIG171" s="167"/>
      <c r="LIH171" s="147"/>
      <c r="LII171" s="148"/>
      <c r="LIJ171" s="187"/>
      <c r="LIK171" s="188"/>
      <c r="LIL171" s="165"/>
      <c r="LIM171" s="166"/>
      <c r="LIN171" s="146"/>
      <c r="LIO171" s="145"/>
      <c r="LIP171" s="145"/>
      <c r="LIQ171" s="167"/>
      <c r="LIR171" s="147"/>
      <c r="LIS171" s="148"/>
      <c r="LIT171" s="187"/>
      <c r="LIU171" s="188"/>
      <c r="LIV171" s="165"/>
      <c r="LIW171" s="166"/>
      <c r="LIX171" s="146"/>
      <c r="LIY171" s="145"/>
      <c r="LIZ171" s="145"/>
      <c r="LJA171" s="167"/>
      <c r="LJB171" s="147"/>
      <c r="LJC171" s="148"/>
      <c r="LJD171" s="187"/>
      <c r="LJE171" s="188"/>
      <c r="LJF171" s="165"/>
      <c r="LJG171" s="166"/>
      <c r="LJH171" s="146"/>
      <c r="LJI171" s="145"/>
      <c r="LJJ171" s="145"/>
      <c r="LJK171" s="167"/>
      <c r="LJL171" s="147"/>
      <c r="LJM171" s="148"/>
      <c r="LJN171" s="187"/>
      <c r="LJO171" s="188"/>
      <c r="LJP171" s="165"/>
      <c r="LJQ171" s="166"/>
      <c r="LJR171" s="146"/>
      <c r="LJS171" s="145"/>
      <c r="LJT171" s="145"/>
      <c r="LJU171" s="167"/>
      <c r="LJV171" s="147"/>
      <c r="LJW171" s="148"/>
      <c r="LJX171" s="187"/>
      <c r="LJY171" s="188"/>
      <c r="LJZ171" s="165"/>
      <c r="LKA171" s="166"/>
      <c r="LKB171" s="146"/>
      <c r="LKC171" s="145"/>
      <c r="LKD171" s="145"/>
      <c r="LKE171" s="167"/>
      <c r="LKF171" s="147"/>
      <c r="LKG171" s="148"/>
      <c r="LKH171" s="187"/>
      <c r="LKI171" s="188"/>
      <c r="LKJ171" s="165"/>
      <c r="LKK171" s="166"/>
      <c r="LKL171" s="146"/>
      <c r="LKM171" s="145"/>
      <c r="LKN171" s="145"/>
      <c r="LKO171" s="167"/>
      <c r="LKP171" s="147"/>
      <c r="LKQ171" s="148"/>
      <c r="LKR171" s="187"/>
      <c r="LKS171" s="188"/>
      <c r="LKT171" s="165"/>
      <c r="LKU171" s="166"/>
      <c r="LKV171" s="146"/>
      <c r="LKW171" s="145"/>
      <c r="LKX171" s="145"/>
      <c r="LKY171" s="167"/>
      <c r="LKZ171" s="147"/>
      <c r="LLA171" s="148"/>
      <c r="LLB171" s="187"/>
      <c r="LLC171" s="188"/>
      <c r="LLD171" s="165"/>
      <c r="LLE171" s="166"/>
      <c r="LLF171" s="146"/>
      <c r="LLG171" s="145"/>
      <c r="LLH171" s="145"/>
      <c r="LLI171" s="167"/>
      <c r="LLJ171" s="147"/>
      <c r="LLK171" s="148"/>
      <c r="LLL171" s="187"/>
      <c r="LLM171" s="188"/>
      <c r="LLN171" s="165"/>
      <c r="LLO171" s="166"/>
      <c r="LLP171" s="146"/>
      <c r="LLQ171" s="145"/>
      <c r="LLR171" s="145"/>
      <c r="LLS171" s="167"/>
      <c r="LLT171" s="147"/>
      <c r="LLU171" s="148"/>
      <c r="LLV171" s="187"/>
      <c r="LLW171" s="188"/>
      <c r="LLX171" s="165"/>
      <c r="LLY171" s="166"/>
      <c r="LLZ171" s="146"/>
      <c r="LMA171" s="145"/>
      <c r="LMB171" s="145"/>
      <c r="LMC171" s="167"/>
      <c r="LMD171" s="147"/>
      <c r="LME171" s="148"/>
      <c r="LMF171" s="187"/>
      <c r="LMG171" s="188"/>
      <c r="LMH171" s="165"/>
      <c r="LMI171" s="166"/>
      <c r="LMJ171" s="146"/>
      <c r="LMK171" s="145"/>
      <c r="LML171" s="145"/>
      <c r="LMM171" s="167"/>
      <c r="LMN171" s="147"/>
      <c r="LMO171" s="148"/>
      <c r="LMP171" s="187"/>
      <c r="LMQ171" s="188"/>
      <c r="LMR171" s="165"/>
      <c r="LMS171" s="166"/>
      <c r="LMT171" s="146"/>
      <c r="LMU171" s="145"/>
      <c r="LMV171" s="145"/>
      <c r="LMW171" s="167"/>
      <c r="LMX171" s="147"/>
      <c r="LMY171" s="148"/>
      <c r="LMZ171" s="187"/>
      <c r="LNA171" s="188"/>
      <c r="LNB171" s="165"/>
      <c r="LNC171" s="166"/>
      <c r="LND171" s="146"/>
      <c r="LNE171" s="145"/>
      <c r="LNF171" s="145"/>
      <c r="LNG171" s="167"/>
      <c r="LNH171" s="147"/>
      <c r="LNI171" s="148"/>
      <c r="LNJ171" s="187"/>
      <c r="LNK171" s="188"/>
      <c r="LNL171" s="165"/>
      <c r="LNM171" s="166"/>
      <c r="LNN171" s="146"/>
      <c r="LNO171" s="145"/>
      <c r="LNP171" s="145"/>
      <c r="LNQ171" s="167"/>
      <c r="LNR171" s="147"/>
      <c r="LNS171" s="148"/>
      <c r="LNT171" s="187"/>
      <c r="LNU171" s="188"/>
      <c r="LNV171" s="165"/>
      <c r="LNW171" s="166"/>
      <c r="LNX171" s="146"/>
      <c r="LNY171" s="145"/>
      <c r="LNZ171" s="145"/>
      <c r="LOA171" s="167"/>
      <c r="LOB171" s="147"/>
      <c r="LOC171" s="148"/>
      <c r="LOD171" s="187"/>
      <c r="LOE171" s="188"/>
      <c r="LOF171" s="165"/>
      <c r="LOG171" s="166"/>
      <c r="LOH171" s="146"/>
      <c r="LOI171" s="145"/>
      <c r="LOJ171" s="145"/>
      <c r="LOK171" s="167"/>
      <c r="LOL171" s="147"/>
      <c r="LOM171" s="148"/>
      <c r="LON171" s="187"/>
      <c r="LOO171" s="188"/>
      <c r="LOP171" s="165"/>
      <c r="LOQ171" s="166"/>
      <c r="LOR171" s="146"/>
      <c r="LOS171" s="145"/>
      <c r="LOT171" s="145"/>
      <c r="LOU171" s="167"/>
      <c r="LOV171" s="147"/>
      <c r="LOW171" s="148"/>
      <c r="LOX171" s="187"/>
      <c r="LOY171" s="188"/>
      <c r="LOZ171" s="165"/>
      <c r="LPA171" s="166"/>
      <c r="LPB171" s="146"/>
      <c r="LPC171" s="145"/>
      <c r="LPD171" s="145"/>
      <c r="LPE171" s="167"/>
      <c r="LPF171" s="147"/>
      <c r="LPG171" s="148"/>
      <c r="LPH171" s="187"/>
      <c r="LPI171" s="188"/>
      <c r="LPJ171" s="165"/>
      <c r="LPK171" s="166"/>
      <c r="LPL171" s="146"/>
      <c r="LPM171" s="145"/>
      <c r="LPN171" s="145"/>
      <c r="LPO171" s="167"/>
      <c r="LPP171" s="147"/>
      <c r="LPQ171" s="148"/>
      <c r="LPR171" s="187"/>
      <c r="LPS171" s="188"/>
      <c r="LPT171" s="165"/>
      <c r="LPU171" s="166"/>
      <c r="LPV171" s="146"/>
      <c r="LPW171" s="145"/>
      <c r="LPX171" s="145"/>
      <c r="LPY171" s="167"/>
      <c r="LPZ171" s="147"/>
      <c r="LQA171" s="148"/>
      <c r="LQB171" s="187"/>
      <c r="LQC171" s="188"/>
      <c r="LQD171" s="165"/>
      <c r="LQE171" s="166"/>
      <c r="LQF171" s="146"/>
      <c r="LQG171" s="145"/>
      <c r="LQH171" s="145"/>
      <c r="LQI171" s="167"/>
      <c r="LQJ171" s="147"/>
      <c r="LQK171" s="148"/>
      <c r="LQL171" s="187"/>
      <c r="LQM171" s="188"/>
      <c r="LQN171" s="165"/>
      <c r="LQO171" s="166"/>
      <c r="LQP171" s="146"/>
      <c r="LQQ171" s="145"/>
      <c r="LQR171" s="145"/>
      <c r="LQS171" s="167"/>
      <c r="LQT171" s="147"/>
      <c r="LQU171" s="148"/>
      <c r="LQV171" s="187"/>
      <c r="LQW171" s="188"/>
      <c r="LQX171" s="165"/>
      <c r="LQY171" s="166"/>
      <c r="LQZ171" s="146"/>
      <c r="LRA171" s="145"/>
      <c r="LRB171" s="145"/>
      <c r="LRC171" s="167"/>
      <c r="LRD171" s="147"/>
      <c r="LRE171" s="148"/>
      <c r="LRF171" s="187"/>
      <c r="LRG171" s="188"/>
      <c r="LRH171" s="165"/>
      <c r="LRI171" s="166"/>
      <c r="LRJ171" s="146"/>
      <c r="LRK171" s="145"/>
      <c r="LRL171" s="145"/>
      <c r="LRM171" s="167"/>
      <c r="LRN171" s="147"/>
      <c r="LRO171" s="148"/>
      <c r="LRP171" s="187"/>
      <c r="LRQ171" s="188"/>
      <c r="LRR171" s="165"/>
      <c r="LRS171" s="166"/>
      <c r="LRT171" s="146"/>
      <c r="LRU171" s="145"/>
      <c r="LRV171" s="145"/>
      <c r="LRW171" s="167"/>
      <c r="LRX171" s="147"/>
      <c r="LRY171" s="148"/>
      <c r="LRZ171" s="187"/>
      <c r="LSA171" s="188"/>
      <c r="LSB171" s="165"/>
      <c r="LSC171" s="166"/>
      <c r="LSD171" s="146"/>
      <c r="LSE171" s="145"/>
      <c r="LSF171" s="145"/>
      <c r="LSG171" s="167"/>
      <c r="LSH171" s="147"/>
      <c r="LSI171" s="148"/>
      <c r="LSJ171" s="187"/>
      <c r="LSK171" s="188"/>
      <c r="LSL171" s="165"/>
      <c r="LSM171" s="166"/>
      <c r="LSN171" s="146"/>
      <c r="LSO171" s="145"/>
      <c r="LSP171" s="145"/>
      <c r="LSQ171" s="167"/>
      <c r="LSR171" s="147"/>
      <c r="LSS171" s="148"/>
      <c r="LST171" s="187"/>
      <c r="LSU171" s="188"/>
      <c r="LSV171" s="165"/>
      <c r="LSW171" s="166"/>
      <c r="LSX171" s="146"/>
      <c r="LSY171" s="145"/>
      <c r="LSZ171" s="145"/>
      <c r="LTA171" s="167"/>
      <c r="LTB171" s="147"/>
      <c r="LTC171" s="148"/>
      <c r="LTD171" s="187"/>
      <c r="LTE171" s="188"/>
      <c r="LTF171" s="165"/>
      <c r="LTG171" s="166"/>
      <c r="LTH171" s="146"/>
      <c r="LTI171" s="145"/>
      <c r="LTJ171" s="145"/>
      <c r="LTK171" s="167"/>
      <c r="LTL171" s="147"/>
      <c r="LTM171" s="148"/>
      <c r="LTN171" s="187"/>
      <c r="LTO171" s="188"/>
      <c r="LTP171" s="165"/>
      <c r="LTQ171" s="166"/>
      <c r="LTR171" s="146"/>
      <c r="LTS171" s="145"/>
      <c r="LTT171" s="145"/>
      <c r="LTU171" s="167"/>
      <c r="LTV171" s="147"/>
      <c r="LTW171" s="148"/>
      <c r="LTX171" s="187"/>
      <c r="LTY171" s="188"/>
      <c r="LTZ171" s="165"/>
      <c r="LUA171" s="166"/>
      <c r="LUB171" s="146"/>
      <c r="LUC171" s="145"/>
      <c r="LUD171" s="145"/>
      <c r="LUE171" s="167"/>
      <c r="LUF171" s="147"/>
      <c r="LUG171" s="148"/>
      <c r="LUH171" s="187"/>
      <c r="LUI171" s="188"/>
      <c r="LUJ171" s="165"/>
      <c r="LUK171" s="166"/>
      <c r="LUL171" s="146"/>
      <c r="LUM171" s="145"/>
      <c r="LUN171" s="145"/>
      <c r="LUO171" s="167"/>
      <c r="LUP171" s="147"/>
      <c r="LUQ171" s="148"/>
      <c r="LUR171" s="187"/>
      <c r="LUS171" s="188"/>
      <c r="LUT171" s="165"/>
      <c r="LUU171" s="166"/>
      <c r="LUV171" s="146"/>
      <c r="LUW171" s="145"/>
      <c r="LUX171" s="145"/>
      <c r="LUY171" s="167"/>
      <c r="LUZ171" s="147"/>
      <c r="LVA171" s="148"/>
      <c r="LVB171" s="187"/>
      <c r="LVC171" s="188"/>
      <c r="LVD171" s="165"/>
      <c r="LVE171" s="166"/>
      <c r="LVF171" s="146"/>
      <c r="LVG171" s="145"/>
      <c r="LVH171" s="145"/>
      <c r="LVI171" s="167"/>
      <c r="LVJ171" s="147"/>
      <c r="LVK171" s="148"/>
      <c r="LVL171" s="187"/>
      <c r="LVM171" s="188"/>
      <c r="LVN171" s="165"/>
      <c r="LVO171" s="166"/>
      <c r="LVP171" s="146"/>
      <c r="LVQ171" s="145"/>
      <c r="LVR171" s="145"/>
      <c r="LVS171" s="167"/>
      <c r="LVT171" s="147"/>
      <c r="LVU171" s="148"/>
      <c r="LVV171" s="187"/>
      <c r="LVW171" s="188"/>
      <c r="LVX171" s="165"/>
      <c r="LVY171" s="166"/>
      <c r="LVZ171" s="146"/>
      <c r="LWA171" s="145"/>
      <c r="LWB171" s="145"/>
      <c r="LWC171" s="167"/>
      <c r="LWD171" s="147"/>
      <c r="LWE171" s="148"/>
      <c r="LWF171" s="187"/>
      <c r="LWG171" s="188"/>
      <c r="LWH171" s="165"/>
      <c r="LWI171" s="166"/>
      <c r="LWJ171" s="146"/>
      <c r="LWK171" s="145"/>
      <c r="LWL171" s="145"/>
      <c r="LWM171" s="167"/>
      <c r="LWN171" s="147"/>
      <c r="LWO171" s="148"/>
      <c r="LWP171" s="187"/>
      <c r="LWQ171" s="188"/>
      <c r="LWR171" s="165"/>
      <c r="LWS171" s="166"/>
      <c r="LWT171" s="146"/>
      <c r="LWU171" s="145"/>
      <c r="LWV171" s="145"/>
      <c r="LWW171" s="167"/>
      <c r="LWX171" s="147"/>
      <c r="LWY171" s="148"/>
      <c r="LWZ171" s="187"/>
      <c r="LXA171" s="188"/>
      <c r="LXB171" s="165"/>
      <c r="LXC171" s="166"/>
      <c r="LXD171" s="146"/>
      <c r="LXE171" s="145"/>
      <c r="LXF171" s="145"/>
      <c r="LXG171" s="167"/>
      <c r="LXH171" s="147"/>
      <c r="LXI171" s="148"/>
      <c r="LXJ171" s="187"/>
      <c r="LXK171" s="188"/>
      <c r="LXL171" s="165"/>
      <c r="LXM171" s="166"/>
      <c r="LXN171" s="146"/>
      <c r="LXO171" s="145"/>
      <c r="LXP171" s="145"/>
      <c r="LXQ171" s="167"/>
      <c r="LXR171" s="147"/>
      <c r="LXS171" s="148"/>
      <c r="LXT171" s="187"/>
      <c r="LXU171" s="188"/>
      <c r="LXV171" s="165"/>
      <c r="LXW171" s="166"/>
      <c r="LXX171" s="146"/>
      <c r="LXY171" s="145"/>
      <c r="LXZ171" s="145"/>
      <c r="LYA171" s="167"/>
      <c r="LYB171" s="147"/>
      <c r="LYC171" s="148"/>
      <c r="LYD171" s="187"/>
      <c r="LYE171" s="188"/>
      <c r="LYF171" s="165"/>
      <c r="LYG171" s="166"/>
      <c r="LYH171" s="146"/>
      <c r="LYI171" s="145"/>
      <c r="LYJ171" s="145"/>
      <c r="LYK171" s="167"/>
      <c r="LYL171" s="147"/>
      <c r="LYM171" s="148"/>
      <c r="LYN171" s="187"/>
      <c r="LYO171" s="188"/>
      <c r="LYP171" s="165"/>
      <c r="LYQ171" s="166"/>
      <c r="LYR171" s="146"/>
      <c r="LYS171" s="145"/>
      <c r="LYT171" s="145"/>
      <c r="LYU171" s="167"/>
      <c r="LYV171" s="147"/>
      <c r="LYW171" s="148"/>
      <c r="LYX171" s="187"/>
      <c r="LYY171" s="188"/>
      <c r="LYZ171" s="165"/>
      <c r="LZA171" s="166"/>
      <c r="LZB171" s="146"/>
      <c r="LZC171" s="145"/>
      <c r="LZD171" s="145"/>
      <c r="LZE171" s="167"/>
      <c r="LZF171" s="147"/>
      <c r="LZG171" s="148"/>
      <c r="LZH171" s="187"/>
      <c r="LZI171" s="188"/>
      <c r="LZJ171" s="165"/>
      <c r="LZK171" s="166"/>
      <c r="LZL171" s="146"/>
      <c r="LZM171" s="145"/>
      <c r="LZN171" s="145"/>
      <c r="LZO171" s="167"/>
      <c r="LZP171" s="147"/>
      <c r="LZQ171" s="148"/>
      <c r="LZR171" s="187"/>
      <c r="LZS171" s="188"/>
      <c r="LZT171" s="165"/>
      <c r="LZU171" s="166"/>
      <c r="LZV171" s="146"/>
      <c r="LZW171" s="145"/>
      <c r="LZX171" s="145"/>
      <c r="LZY171" s="167"/>
      <c r="LZZ171" s="147"/>
      <c r="MAA171" s="148"/>
      <c r="MAB171" s="187"/>
      <c r="MAC171" s="188"/>
      <c r="MAD171" s="165"/>
      <c r="MAE171" s="166"/>
      <c r="MAF171" s="146"/>
      <c r="MAG171" s="145"/>
      <c r="MAH171" s="145"/>
      <c r="MAI171" s="167"/>
      <c r="MAJ171" s="147"/>
      <c r="MAK171" s="148"/>
      <c r="MAL171" s="187"/>
      <c r="MAM171" s="188"/>
      <c r="MAN171" s="165"/>
      <c r="MAO171" s="166"/>
      <c r="MAP171" s="146"/>
      <c r="MAQ171" s="145"/>
      <c r="MAR171" s="145"/>
      <c r="MAS171" s="167"/>
      <c r="MAT171" s="147"/>
      <c r="MAU171" s="148"/>
      <c r="MAV171" s="187"/>
      <c r="MAW171" s="188"/>
      <c r="MAX171" s="165"/>
      <c r="MAY171" s="166"/>
      <c r="MAZ171" s="146"/>
      <c r="MBA171" s="145"/>
      <c r="MBB171" s="145"/>
      <c r="MBC171" s="167"/>
      <c r="MBD171" s="147"/>
      <c r="MBE171" s="148"/>
      <c r="MBF171" s="187"/>
      <c r="MBG171" s="188"/>
      <c r="MBH171" s="165"/>
      <c r="MBI171" s="166"/>
      <c r="MBJ171" s="146"/>
      <c r="MBK171" s="145"/>
      <c r="MBL171" s="145"/>
      <c r="MBM171" s="167"/>
      <c r="MBN171" s="147"/>
      <c r="MBO171" s="148"/>
      <c r="MBP171" s="187"/>
      <c r="MBQ171" s="188"/>
      <c r="MBR171" s="165"/>
      <c r="MBS171" s="166"/>
      <c r="MBT171" s="146"/>
      <c r="MBU171" s="145"/>
      <c r="MBV171" s="145"/>
      <c r="MBW171" s="167"/>
      <c r="MBX171" s="147"/>
      <c r="MBY171" s="148"/>
      <c r="MBZ171" s="187"/>
      <c r="MCA171" s="188"/>
      <c r="MCB171" s="165"/>
      <c r="MCC171" s="166"/>
      <c r="MCD171" s="146"/>
      <c r="MCE171" s="145"/>
      <c r="MCF171" s="145"/>
      <c r="MCG171" s="167"/>
      <c r="MCH171" s="147"/>
      <c r="MCI171" s="148"/>
      <c r="MCJ171" s="187"/>
      <c r="MCK171" s="188"/>
      <c r="MCL171" s="165"/>
      <c r="MCM171" s="166"/>
      <c r="MCN171" s="146"/>
      <c r="MCO171" s="145"/>
      <c r="MCP171" s="145"/>
      <c r="MCQ171" s="167"/>
      <c r="MCR171" s="147"/>
      <c r="MCS171" s="148"/>
      <c r="MCT171" s="187"/>
      <c r="MCU171" s="188"/>
      <c r="MCV171" s="165"/>
      <c r="MCW171" s="166"/>
      <c r="MCX171" s="146"/>
      <c r="MCY171" s="145"/>
      <c r="MCZ171" s="145"/>
      <c r="MDA171" s="167"/>
      <c r="MDB171" s="147"/>
      <c r="MDC171" s="148"/>
      <c r="MDD171" s="187"/>
      <c r="MDE171" s="188"/>
      <c r="MDF171" s="165"/>
      <c r="MDG171" s="166"/>
      <c r="MDH171" s="146"/>
      <c r="MDI171" s="145"/>
      <c r="MDJ171" s="145"/>
      <c r="MDK171" s="167"/>
      <c r="MDL171" s="147"/>
      <c r="MDM171" s="148"/>
      <c r="MDN171" s="187"/>
      <c r="MDO171" s="188"/>
      <c r="MDP171" s="165"/>
      <c r="MDQ171" s="166"/>
      <c r="MDR171" s="146"/>
      <c r="MDS171" s="145"/>
      <c r="MDT171" s="145"/>
      <c r="MDU171" s="167"/>
      <c r="MDV171" s="147"/>
      <c r="MDW171" s="148"/>
      <c r="MDX171" s="187"/>
      <c r="MDY171" s="188"/>
      <c r="MDZ171" s="165"/>
      <c r="MEA171" s="166"/>
      <c r="MEB171" s="146"/>
      <c r="MEC171" s="145"/>
      <c r="MED171" s="145"/>
      <c r="MEE171" s="167"/>
      <c r="MEF171" s="147"/>
      <c r="MEG171" s="148"/>
      <c r="MEH171" s="187"/>
      <c r="MEI171" s="188"/>
      <c r="MEJ171" s="165"/>
      <c r="MEK171" s="166"/>
      <c r="MEL171" s="146"/>
      <c r="MEM171" s="145"/>
      <c r="MEN171" s="145"/>
      <c r="MEO171" s="167"/>
      <c r="MEP171" s="147"/>
      <c r="MEQ171" s="148"/>
      <c r="MER171" s="187"/>
      <c r="MES171" s="188"/>
      <c r="MET171" s="165"/>
      <c r="MEU171" s="166"/>
      <c r="MEV171" s="146"/>
      <c r="MEW171" s="145"/>
      <c r="MEX171" s="145"/>
      <c r="MEY171" s="167"/>
      <c r="MEZ171" s="147"/>
      <c r="MFA171" s="148"/>
      <c r="MFB171" s="187"/>
      <c r="MFC171" s="188"/>
      <c r="MFD171" s="165"/>
      <c r="MFE171" s="166"/>
      <c r="MFF171" s="146"/>
      <c r="MFG171" s="145"/>
      <c r="MFH171" s="145"/>
      <c r="MFI171" s="167"/>
      <c r="MFJ171" s="147"/>
      <c r="MFK171" s="148"/>
      <c r="MFL171" s="187"/>
      <c r="MFM171" s="188"/>
      <c r="MFN171" s="165"/>
      <c r="MFO171" s="166"/>
      <c r="MFP171" s="146"/>
      <c r="MFQ171" s="145"/>
      <c r="MFR171" s="145"/>
      <c r="MFS171" s="167"/>
      <c r="MFT171" s="147"/>
      <c r="MFU171" s="148"/>
      <c r="MFV171" s="187"/>
      <c r="MFW171" s="188"/>
      <c r="MFX171" s="165"/>
      <c r="MFY171" s="166"/>
      <c r="MFZ171" s="146"/>
      <c r="MGA171" s="145"/>
      <c r="MGB171" s="145"/>
      <c r="MGC171" s="167"/>
      <c r="MGD171" s="147"/>
      <c r="MGE171" s="148"/>
      <c r="MGF171" s="187"/>
      <c r="MGG171" s="188"/>
      <c r="MGH171" s="165"/>
      <c r="MGI171" s="166"/>
      <c r="MGJ171" s="146"/>
      <c r="MGK171" s="145"/>
      <c r="MGL171" s="145"/>
      <c r="MGM171" s="167"/>
      <c r="MGN171" s="147"/>
      <c r="MGO171" s="148"/>
      <c r="MGP171" s="187"/>
      <c r="MGQ171" s="188"/>
      <c r="MGR171" s="165"/>
      <c r="MGS171" s="166"/>
      <c r="MGT171" s="146"/>
      <c r="MGU171" s="145"/>
      <c r="MGV171" s="145"/>
      <c r="MGW171" s="167"/>
      <c r="MGX171" s="147"/>
      <c r="MGY171" s="148"/>
      <c r="MGZ171" s="187"/>
      <c r="MHA171" s="188"/>
      <c r="MHB171" s="165"/>
      <c r="MHC171" s="166"/>
      <c r="MHD171" s="146"/>
      <c r="MHE171" s="145"/>
      <c r="MHF171" s="145"/>
      <c r="MHG171" s="167"/>
      <c r="MHH171" s="147"/>
      <c r="MHI171" s="148"/>
      <c r="MHJ171" s="187"/>
      <c r="MHK171" s="188"/>
      <c r="MHL171" s="165"/>
      <c r="MHM171" s="166"/>
      <c r="MHN171" s="146"/>
      <c r="MHO171" s="145"/>
      <c r="MHP171" s="145"/>
      <c r="MHQ171" s="167"/>
      <c r="MHR171" s="147"/>
      <c r="MHS171" s="148"/>
      <c r="MHT171" s="187"/>
      <c r="MHU171" s="188"/>
      <c r="MHV171" s="165"/>
      <c r="MHW171" s="166"/>
      <c r="MHX171" s="146"/>
      <c r="MHY171" s="145"/>
      <c r="MHZ171" s="145"/>
      <c r="MIA171" s="167"/>
      <c r="MIB171" s="147"/>
      <c r="MIC171" s="148"/>
      <c r="MID171" s="187"/>
      <c r="MIE171" s="188"/>
      <c r="MIF171" s="165"/>
      <c r="MIG171" s="166"/>
      <c r="MIH171" s="146"/>
      <c r="MII171" s="145"/>
      <c r="MIJ171" s="145"/>
      <c r="MIK171" s="167"/>
      <c r="MIL171" s="147"/>
      <c r="MIM171" s="148"/>
      <c r="MIN171" s="187"/>
      <c r="MIO171" s="188"/>
      <c r="MIP171" s="165"/>
      <c r="MIQ171" s="166"/>
      <c r="MIR171" s="146"/>
      <c r="MIS171" s="145"/>
      <c r="MIT171" s="145"/>
      <c r="MIU171" s="167"/>
      <c r="MIV171" s="147"/>
      <c r="MIW171" s="148"/>
      <c r="MIX171" s="187"/>
      <c r="MIY171" s="188"/>
      <c r="MIZ171" s="165"/>
      <c r="MJA171" s="166"/>
      <c r="MJB171" s="146"/>
      <c r="MJC171" s="145"/>
      <c r="MJD171" s="145"/>
      <c r="MJE171" s="167"/>
      <c r="MJF171" s="147"/>
      <c r="MJG171" s="148"/>
      <c r="MJH171" s="187"/>
      <c r="MJI171" s="188"/>
      <c r="MJJ171" s="165"/>
      <c r="MJK171" s="166"/>
      <c r="MJL171" s="146"/>
      <c r="MJM171" s="145"/>
      <c r="MJN171" s="145"/>
      <c r="MJO171" s="167"/>
      <c r="MJP171" s="147"/>
      <c r="MJQ171" s="148"/>
      <c r="MJR171" s="187"/>
      <c r="MJS171" s="188"/>
      <c r="MJT171" s="165"/>
      <c r="MJU171" s="166"/>
      <c r="MJV171" s="146"/>
      <c r="MJW171" s="145"/>
      <c r="MJX171" s="145"/>
      <c r="MJY171" s="167"/>
      <c r="MJZ171" s="147"/>
      <c r="MKA171" s="148"/>
      <c r="MKB171" s="187"/>
      <c r="MKC171" s="188"/>
      <c r="MKD171" s="165"/>
      <c r="MKE171" s="166"/>
      <c r="MKF171" s="146"/>
      <c r="MKG171" s="145"/>
      <c r="MKH171" s="145"/>
      <c r="MKI171" s="167"/>
      <c r="MKJ171" s="147"/>
      <c r="MKK171" s="148"/>
      <c r="MKL171" s="187"/>
      <c r="MKM171" s="188"/>
      <c r="MKN171" s="165"/>
      <c r="MKO171" s="166"/>
      <c r="MKP171" s="146"/>
      <c r="MKQ171" s="145"/>
      <c r="MKR171" s="145"/>
      <c r="MKS171" s="167"/>
      <c r="MKT171" s="147"/>
      <c r="MKU171" s="148"/>
      <c r="MKV171" s="187"/>
      <c r="MKW171" s="188"/>
      <c r="MKX171" s="165"/>
      <c r="MKY171" s="166"/>
      <c r="MKZ171" s="146"/>
      <c r="MLA171" s="145"/>
      <c r="MLB171" s="145"/>
      <c r="MLC171" s="167"/>
      <c r="MLD171" s="147"/>
      <c r="MLE171" s="148"/>
      <c r="MLF171" s="187"/>
      <c r="MLG171" s="188"/>
      <c r="MLH171" s="165"/>
      <c r="MLI171" s="166"/>
      <c r="MLJ171" s="146"/>
      <c r="MLK171" s="145"/>
      <c r="MLL171" s="145"/>
      <c r="MLM171" s="167"/>
      <c r="MLN171" s="147"/>
      <c r="MLO171" s="148"/>
      <c r="MLP171" s="187"/>
      <c r="MLQ171" s="188"/>
      <c r="MLR171" s="165"/>
      <c r="MLS171" s="166"/>
      <c r="MLT171" s="146"/>
      <c r="MLU171" s="145"/>
      <c r="MLV171" s="145"/>
      <c r="MLW171" s="167"/>
      <c r="MLX171" s="147"/>
      <c r="MLY171" s="148"/>
      <c r="MLZ171" s="187"/>
      <c r="MMA171" s="188"/>
      <c r="MMB171" s="165"/>
      <c r="MMC171" s="166"/>
      <c r="MMD171" s="146"/>
      <c r="MME171" s="145"/>
      <c r="MMF171" s="145"/>
      <c r="MMG171" s="167"/>
      <c r="MMH171" s="147"/>
      <c r="MMI171" s="148"/>
      <c r="MMJ171" s="187"/>
      <c r="MMK171" s="188"/>
      <c r="MML171" s="165"/>
      <c r="MMM171" s="166"/>
      <c r="MMN171" s="146"/>
      <c r="MMO171" s="145"/>
      <c r="MMP171" s="145"/>
      <c r="MMQ171" s="167"/>
      <c r="MMR171" s="147"/>
      <c r="MMS171" s="148"/>
      <c r="MMT171" s="187"/>
      <c r="MMU171" s="188"/>
      <c r="MMV171" s="165"/>
      <c r="MMW171" s="166"/>
      <c r="MMX171" s="146"/>
      <c r="MMY171" s="145"/>
      <c r="MMZ171" s="145"/>
      <c r="MNA171" s="167"/>
      <c r="MNB171" s="147"/>
      <c r="MNC171" s="148"/>
      <c r="MND171" s="187"/>
      <c r="MNE171" s="188"/>
      <c r="MNF171" s="165"/>
      <c r="MNG171" s="166"/>
      <c r="MNH171" s="146"/>
      <c r="MNI171" s="145"/>
      <c r="MNJ171" s="145"/>
      <c r="MNK171" s="167"/>
      <c r="MNL171" s="147"/>
      <c r="MNM171" s="148"/>
      <c r="MNN171" s="187"/>
      <c r="MNO171" s="188"/>
      <c r="MNP171" s="165"/>
      <c r="MNQ171" s="166"/>
      <c r="MNR171" s="146"/>
      <c r="MNS171" s="145"/>
      <c r="MNT171" s="145"/>
      <c r="MNU171" s="167"/>
      <c r="MNV171" s="147"/>
      <c r="MNW171" s="148"/>
      <c r="MNX171" s="187"/>
      <c r="MNY171" s="188"/>
      <c r="MNZ171" s="165"/>
      <c r="MOA171" s="166"/>
      <c r="MOB171" s="146"/>
      <c r="MOC171" s="145"/>
      <c r="MOD171" s="145"/>
      <c r="MOE171" s="167"/>
      <c r="MOF171" s="147"/>
      <c r="MOG171" s="148"/>
      <c r="MOH171" s="187"/>
      <c r="MOI171" s="188"/>
      <c r="MOJ171" s="165"/>
      <c r="MOK171" s="166"/>
      <c r="MOL171" s="146"/>
      <c r="MOM171" s="145"/>
      <c r="MON171" s="145"/>
      <c r="MOO171" s="167"/>
      <c r="MOP171" s="147"/>
      <c r="MOQ171" s="148"/>
      <c r="MOR171" s="187"/>
      <c r="MOS171" s="188"/>
      <c r="MOT171" s="165"/>
      <c r="MOU171" s="166"/>
      <c r="MOV171" s="146"/>
      <c r="MOW171" s="145"/>
      <c r="MOX171" s="145"/>
      <c r="MOY171" s="167"/>
      <c r="MOZ171" s="147"/>
      <c r="MPA171" s="148"/>
      <c r="MPB171" s="187"/>
      <c r="MPC171" s="188"/>
      <c r="MPD171" s="165"/>
      <c r="MPE171" s="166"/>
      <c r="MPF171" s="146"/>
      <c r="MPG171" s="145"/>
      <c r="MPH171" s="145"/>
      <c r="MPI171" s="167"/>
      <c r="MPJ171" s="147"/>
      <c r="MPK171" s="148"/>
      <c r="MPL171" s="187"/>
      <c r="MPM171" s="188"/>
      <c r="MPN171" s="165"/>
      <c r="MPO171" s="166"/>
      <c r="MPP171" s="146"/>
      <c r="MPQ171" s="145"/>
      <c r="MPR171" s="145"/>
      <c r="MPS171" s="167"/>
      <c r="MPT171" s="147"/>
      <c r="MPU171" s="148"/>
      <c r="MPV171" s="187"/>
      <c r="MPW171" s="188"/>
      <c r="MPX171" s="165"/>
      <c r="MPY171" s="166"/>
      <c r="MPZ171" s="146"/>
      <c r="MQA171" s="145"/>
      <c r="MQB171" s="145"/>
      <c r="MQC171" s="167"/>
      <c r="MQD171" s="147"/>
      <c r="MQE171" s="148"/>
      <c r="MQF171" s="187"/>
      <c r="MQG171" s="188"/>
      <c r="MQH171" s="165"/>
      <c r="MQI171" s="166"/>
      <c r="MQJ171" s="146"/>
      <c r="MQK171" s="145"/>
      <c r="MQL171" s="145"/>
      <c r="MQM171" s="167"/>
      <c r="MQN171" s="147"/>
      <c r="MQO171" s="148"/>
      <c r="MQP171" s="187"/>
      <c r="MQQ171" s="188"/>
      <c r="MQR171" s="165"/>
      <c r="MQS171" s="166"/>
      <c r="MQT171" s="146"/>
      <c r="MQU171" s="145"/>
      <c r="MQV171" s="145"/>
      <c r="MQW171" s="167"/>
      <c r="MQX171" s="147"/>
      <c r="MQY171" s="148"/>
      <c r="MQZ171" s="187"/>
      <c r="MRA171" s="188"/>
      <c r="MRB171" s="165"/>
      <c r="MRC171" s="166"/>
      <c r="MRD171" s="146"/>
      <c r="MRE171" s="145"/>
      <c r="MRF171" s="145"/>
      <c r="MRG171" s="167"/>
      <c r="MRH171" s="147"/>
      <c r="MRI171" s="148"/>
      <c r="MRJ171" s="187"/>
      <c r="MRK171" s="188"/>
      <c r="MRL171" s="165"/>
      <c r="MRM171" s="166"/>
      <c r="MRN171" s="146"/>
      <c r="MRO171" s="145"/>
      <c r="MRP171" s="145"/>
      <c r="MRQ171" s="167"/>
      <c r="MRR171" s="147"/>
      <c r="MRS171" s="148"/>
      <c r="MRT171" s="187"/>
      <c r="MRU171" s="188"/>
      <c r="MRV171" s="165"/>
      <c r="MRW171" s="166"/>
      <c r="MRX171" s="146"/>
      <c r="MRY171" s="145"/>
      <c r="MRZ171" s="145"/>
      <c r="MSA171" s="167"/>
      <c r="MSB171" s="147"/>
      <c r="MSC171" s="148"/>
      <c r="MSD171" s="187"/>
      <c r="MSE171" s="188"/>
      <c r="MSF171" s="165"/>
      <c r="MSG171" s="166"/>
      <c r="MSH171" s="146"/>
      <c r="MSI171" s="145"/>
      <c r="MSJ171" s="145"/>
      <c r="MSK171" s="167"/>
      <c r="MSL171" s="147"/>
      <c r="MSM171" s="148"/>
      <c r="MSN171" s="187"/>
      <c r="MSO171" s="188"/>
      <c r="MSP171" s="165"/>
      <c r="MSQ171" s="166"/>
      <c r="MSR171" s="146"/>
      <c r="MSS171" s="145"/>
      <c r="MST171" s="145"/>
      <c r="MSU171" s="167"/>
      <c r="MSV171" s="147"/>
      <c r="MSW171" s="148"/>
      <c r="MSX171" s="187"/>
      <c r="MSY171" s="188"/>
      <c r="MSZ171" s="165"/>
      <c r="MTA171" s="166"/>
      <c r="MTB171" s="146"/>
      <c r="MTC171" s="145"/>
      <c r="MTD171" s="145"/>
      <c r="MTE171" s="167"/>
      <c r="MTF171" s="147"/>
      <c r="MTG171" s="148"/>
      <c r="MTH171" s="187"/>
      <c r="MTI171" s="188"/>
      <c r="MTJ171" s="165"/>
      <c r="MTK171" s="166"/>
      <c r="MTL171" s="146"/>
      <c r="MTM171" s="145"/>
      <c r="MTN171" s="145"/>
      <c r="MTO171" s="167"/>
      <c r="MTP171" s="147"/>
      <c r="MTQ171" s="148"/>
      <c r="MTR171" s="187"/>
      <c r="MTS171" s="188"/>
      <c r="MTT171" s="165"/>
      <c r="MTU171" s="166"/>
      <c r="MTV171" s="146"/>
      <c r="MTW171" s="145"/>
      <c r="MTX171" s="145"/>
      <c r="MTY171" s="167"/>
      <c r="MTZ171" s="147"/>
      <c r="MUA171" s="148"/>
      <c r="MUB171" s="187"/>
      <c r="MUC171" s="188"/>
      <c r="MUD171" s="165"/>
      <c r="MUE171" s="166"/>
      <c r="MUF171" s="146"/>
      <c r="MUG171" s="145"/>
      <c r="MUH171" s="145"/>
      <c r="MUI171" s="167"/>
      <c r="MUJ171" s="147"/>
      <c r="MUK171" s="148"/>
      <c r="MUL171" s="187"/>
      <c r="MUM171" s="188"/>
      <c r="MUN171" s="165"/>
      <c r="MUO171" s="166"/>
      <c r="MUP171" s="146"/>
      <c r="MUQ171" s="145"/>
      <c r="MUR171" s="145"/>
      <c r="MUS171" s="167"/>
      <c r="MUT171" s="147"/>
      <c r="MUU171" s="148"/>
      <c r="MUV171" s="187"/>
      <c r="MUW171" s="188"/>
      <c r="MUX171" s="165"/>
      <c r="MUY171" s="166"/>
      <c r="MUZ171" s="146"/>
      <c r="MVA171" s="145"/>
      <c r="MVB171" s="145"/>
      <c r="MVC171" s="167"/>
      <c r="MVD171" s="147"/>
      <c r="MVE171" s="148"/>
      <c r="MVF171" s="187"/>
      <c r="MVG171" s="188"/>
      <c r="MVH171" s="165"/>
      <c r="MVI171" s="166"/>
      <c r="MVJ171" s="146"/>
      <c r="MVK171" s="145"/>
      <c r="MVL171" s="145"/>
      <c r="MVM171" s="167"/>
      <c r="MVN171" s="147"/>
      <c r="MVO171" s="148"/>
      <c r="MVP171" s="187"/>
      <c r="MVQ171" s="188"/>
      <c r="MVR171" s="165"/>
      <c r="MVS171" s="166"/>
      <c r="MVT171" s="146"/>
      <c r="MVU171" s="145"/>
      <c r="MVV171" s="145"/>
      <c r="MVW171" s="167"/>
      <c r="MVX171" s="147"/>
      <c r="MVY171" s="148"/>
      <c r="MVZ171" s="187"/>
      <c r="MWA171" s="188"/>
      <c r="MWB171" s="165"/>
      <c r="MWC171" s="166"/>
      <c r="MWD171" s="146"/>
      <c r="MWE171" s="145"/>
      <c r="MWF171" s="145"/>
      <c r="MWG171" s="167"/>
      <c r="MWH171" s="147"/>
      <c r="MWI171" s="148"/>
      <c r="MWJ171" s="187"/>
      <c r="MWK171" s="188"/>
      <c r="MWL171" s="165"/>
      <c r="MWM171" s="166"/>
      <c r="MWN171" s="146"/>
      <c r="MWO171" s="145"/>
      <c r="MWP171" s="145"/>
      <c r="MWQ171" s="167"/>
      <c r="MWR171" s="147"/>
      <c r="MWS171" s="148"/>
      <c r="MWT171" s="187"/>
      <c r="MWU171" s="188"/>
      <c r="MWV171" s="165"/>
      <c r="MWW171" s="166"/>
      <c r="MWX171" s="146"/>
      <c r="MWY171" s="145"/>
      <c r="MWZ171" s="145"/>
      <c r="MXA171" s="167"/>
      <c r="MXB171" s="147"/>
      <c r="MXC171" s="148"/>
      <c r="MXD171" s="187"/>
      <c r="MXE171" s="188"/>
      <c r="MXF171" s="165"/>
      <c r="MXG171" s="166"/>
      <c r="MXH171" s="146"/>
      <c r="MXI171" s="145"/>
      <c r="MXJ171" s="145"/>
      <c r="MXK171" s="167"/>
      <c r="MXL171" s="147"/>
      <c r="MXM171" s="148"/>
      <c r="MXN171" s="187"/>
      <c r="MXO171" s="188"/>
      <c r="MXP171" s="165"/>
      <c r="MXQ171" s="166"/>
      <c r="MXR171" s="146"/>
      <c r="MXS171" s="145"/>
      <c r="MXT171" s="145"/>
      <c r="MXU171" s="167"/>
      <c r="MXV171" s="147"/>
      <c r="MXW171" s="148"/>
      <c r="MXX171" s="187"/>
      <c r="MXY171" s="188"/>
      <c r="MXZ171" s="165"/>
      <c r="MYA171" s="166"/>
      <c r="MYB171" s="146"/>
      <c r="MYC171" s="145"/>
      <c r="MYD171" s="145"/>
      <c r="MYE171" s="167"/>
      <c r="MYF171" s="147"/>
      <c r="MYG171" s="148"/>
      <c r="MYH171" s="187"/>
      <c r="MYI171" s="188"/>
      <c r="MYJ171" s="165"/>
      <c r="MYK171" s="166"/>
      <c r="MYL171" s="146"/>
      <c r="MYM171" s="145"/>
      <c r="MYN171" s="145"/>
      <c r="MYO171" s="167"/>
      <c r="MYP171" s="147"/>
      <c r="MYQ171" s="148"/>
      <c r="MYR171" s="187"/>
      <c r="MYS171" s="188"/>
      <c r="MYT171" s="165"/>
      <c r="MYU171" s="166"/>
      <c r="MYV171" s="146"/>
      <c r="MYW171" s="145"/>
      <c r="MYX171" s="145"/>
      <c r="MYY171" s="167"/>
      <c r="MYZ171" s="147"/>
      <c r="MZA171" s="148"/>
      <c r="MZB171" s="187"/>
      <c r="MZC171" s="188"/>
      <c r="MZD171" s="165"/>
      <c r="MZE171" s="166"/>
      <c r="MZF171" s="146"/>
      <c r="MZG171" s="145"/>
      <c r="MZH171" s="145"/>
      <c r="MZI171" s="167"/>
      <c r="MZJ171" s="147"/>
      <c r="MZK171" s="148"/>
      <c r="MZL171" s="187"/>
      <c r="MZM171" s="188"/>
      <c r="MZN171" s="165"/>
      <c r="MZO171" s="166"/>
      <c r="MZP171" s="146"/>
      <c r="MZQ171" s="145"/>
      <c r="MZR171" s="145"/>
      <c r="MZS171" s="167"/>
      <c r="MZT171" s="147"/>
      <c r="MZU171" s="148"/>
      <c r="MZV171" s="187"/>
      <c r="MZW171" s="188"/>
      <c r="MZX171" s="165"/>
      <c r="MZY171" s="166"/>
      <c r="MZZ171" s="146"/>
      <c r="NAA171" s="145"/>
      <c r="NAB171" s="145"/>
      <c r="NAC171" s="167"/>
      <c r="NAD171" s="147"/>
      <c r="NAE171" s="148"/>
      <c r="NAF171" s="187"/>
      <c r="NAG171" s="188"/>
      <c r="NAH171" s="165"/>
      <c r="NAI171" s="166"/>
      <c r="NAJ171" s="146"/>
      <c r="NAK171" s="145"/>
      <c r="NAL171" s="145"/>
      <c r="NAM171" s="167"/>
      <c r="NAN171" s="147"/>
      <c r="NAO171" s="148"/>
      <c r="NAP171" s="187"/>
      <c r="NAQ171" s="188"/>
      <c r="NAR171" s="165"/>
      <c r="NAS171" s="166"/>
      <c r="NAT171" s="146"/>
      <c r="NAU171" s="145"/>
      <c r="NAV171" s="145"/>
      <c r="NAW171" s="167"/>
      <c r="NAX171" s="147"/>
      <c r="NAY171" s="148"/>
      <c r="NAZ171" s="187"/>
      <c r="NBA171" s="188"/>
      <c r="NBB171" s="165"/>
      <c r="NBC171" s="166"/>
      <c r="NBD171" s="146"/>
      <c r="NBE171" s="145"/>
      <c r="NBF171" s="145"/>
      <c r="NBG171" s="167"/>
      <c r="NBH171" s="147"/>
      <c r="NBI171" s="148"/>
      <c r="NBJ171" s="187"/>
      <c r="NBK171" s="188"/>
      <c r="NBL171" s="165"/>
      <c r="NBM171" s="166"/>
      <c r="NBN171" s="146"/>
      <c r="NBO171" s="145"/>
      <c r="NBP171" s="145"/>
      <c r="NBQ171" s="167"/>
      <c r="NBR171" s="147"/>
      <c r="NBS171" s="148"/>
      <c r="NBT171" s="187"/>
      <c r="NBU171" s="188"/>
      <c r="NBV171" s="165"/>
      <c r="NBW171" s="166"/>
      <c r="NBX171" s="146"/>
      <c r="NBY171" s="145"/>
      <c r="NBZ171" s="145"/>
      <c r="NCA171" s="167"/>
      <c r="NCB171" s="147"/>
      <c r="NCC171" s="148"/>
      <c r="NCD171" s="187"/>
      <c r="NCE171" s="188"/>
      <c r="NCF171" s="165"/>
      <c r="NCG171" s="166"/>
      <c r="NCH171" s="146"/>
      <c r="NCI171" s="145"/>
      <c r="NCJ171" s="145"/>
      <c r="NCK171" s="167"/>
      <c r="NCL171" s="147"/>
      <c r="NCM171" s="148"/>
      <c r="NCN171" s="187"/>
      <c r="NCO171" s="188"/>
      <c r="NCP171" s="165"/>
      <c r="NCQ171" s="166"/>
      <c r="NCR171" s="146"/>
      <c r="NCS171" s="145"/>
      <c r="NCT171" s="145"/>
      <c r="NCU171" s="167"/>
      <c r="NCV171" s="147"/>
      <c r="NCW171" s="148"/>
      <c r="NCX171" s="187"/>
      <c r="NCY171" s="188"/>
      <c r="NCZ171" s="165"/>
      <c r="NDA171" s="166"/>
      <c r="NDB171" s="146"/>
      <c r="NDC171" s="145"/>
      <c r="NDD171" s="145"/>
      <c r="NDE171" s="167"/>
      <c r="NDF171" s="147"/>
      <c r="NDG171" s="148"/>
      <c r="NDH171" s="187"/>
      <c r="NDI171" s="188"/>
      <c r="NDJ171" s="165"/>
      <c r="NDK171" s="166"/>
      <c r="NDL171" s="146"/>
      <c r="NDM171" s="145"/>
      <c r="NDN171" s="145"/>
      <c r="NDO171" s="167"/>
      <c r="NDP171" s="147"/>
      <c r="NDQ171" s="148"/>
      <c r="NDR171" s="187"/>
      <c r="NDS171" s="188"/>
      <c r="NDT171" s="165"/>
      <c r="NDU171" s="166"/>
      <c r="NDV171" s="146"/>
      <c r="NDW171" s="145"/>
      <c r="NDX171" s="145"/>
      <c r="NDY171" s="167"/>
      <c r="NDZ171" s="147"/>
      <c r="NEA171" s="148"/>
      <c r="NEB171" s="187"/>
      <c r="NEC171" s="188"/>
      <c r="NED171" s="165"/>
      <c r="NEE171" s="166"/>
      <c r="NEF171" s="146"/>
      <c r="NEG171" s="145"/>
      <c r="NEH171" s="145"/>
      <c r="NEI171" s="167"/>
      <c r="NEJ171" s="147"/>
      <c r="NEK171" s="148"/>
      <c r="NEL171" s="187"/>
      <c r="NEM171" s="188"/>
      <c r="NEN171" s="165"/>
      <c r="NEO171" s="166"/>
      <c r="NEP171" s="146"/>
      <c r="NEQ171" s="145"/>
      <c r="NER171" s="145"/>
      <c r="NES171" s="167"/>
      <c r="NET171" s="147"/>
      <c r="NEU171" s="148"/>
      <c r="NEV171" s="187"/>
      <c r="NEW171" s="188"/>
      <c r="NEX171" s="165"/>
      <c r="NEY171" s="166"/>
      <c r="NEZ171" s="146"/>
      <c r="NFA171" s="145"/>
      <c r="NFB171" s="145"/>
      <c r="NFC171" s="167"/>
      <c r="NFD171" s="147"/>
      <c r="NFE171" s="148"/>
      <c r="NFF171" s="187"/>
      <c r="NFG171" s="188"/>
      <c r="NFH171" s="165"/>
      <c r="NFI171" s="166"/>
      <c r="NFJ171" s="146"/>
      <c r="NFK171" s="145"/>
      <c r="NFL171" s="145"/>
      <c r="NFM171" s="167"/>
      <c r="NFN171" s="147"/>
      <c r="NFO171" s="148"/>
      <c r="NFP171" s="187"/>
      <c r="NFQ171" s="188"/>
      <c r="NFR171" s="165"/>
      <c r="NFS171" s="166"/>
      <c r="NFT171" s="146"/>
      <c r="NFU171" s="145"/>
      <c r="NFV171" s="145"/>
      <c r="NFW171" s="167"/>
      <c r="NFX171" s="147"/>
      <c r="NFY171" s="148"/>
      <c r="NFZ171" s="187"/>
      <c r="NGA171" s="188"/>
      <c r="NGB171" s="165"/>
      <c r="NGC171" s="166"/>
      <c r="NGD171" s="146"/>
      <c r="NGE171" s="145"/>
      <c r="NGF171" s="145"/>
      <c r="NGG171" s="167"/>
      <c r="NGH171" s="147"/>
      <c r="NGI171" s="148"/>
      <c r="NGJ171" s="187"/>
      <c r="NGK171" s="188"/>
      <c r="NGL171" s="165"/>
      <c r="NGM171" s="166"/>
      <c r="NGN171" s="146"/>
      <c r="NGO171" s="145"/>
      <c r="NGP171" s="145"/>
      <c r="NGQ171" s="167"/>
      <c r="NGR171" s="147"/>
      <c r="NGS171" s="148"/>
      <c r="NGT171" s="187"/>
      <c r="NGU171" s="188"/>
      <c r="NGV171" s="165"/>
      <c r="NGW171" s="166"/>
      <c r="NGX171" s="146"/>
      <c r="NGY171" s="145"/>
      <c r="NGZ171" s="145"/>
      <c r="NHA171" s="167"/>
      <c r="NHB171" s="147"/>
      <c r="NHC171" s="148"/>
      <c r="NHD171" s="187"/>
      <c r="NHE171" s="188"/>
      <c r="NHF171" s="165"/>
      <c r="NHG171" s="166"/>
      <c r="NHH171" s="146"/>
      <c r="NHI171" s="145"/>
      <c r="NHJ171" s="145"/>
      <c r="NHK171" s="167"/>
      <c r="NHL171" s="147"/>
      <c r="NHM171" s="148"/>
      <c r="NHN171" s="187"/>
      <c r="NHO171" s="188"/>
      <c r="NHP171" s="165"/>
      <c r="NHQ171" s="166"/>
      <c r="NHR171" s="146"/>
      <c r="NHS171" s="145"/>
      <c r="NHT171" s="145"/>
      <c r="NHU171" s="167"/>
      <c r="NHV171" s="147"/>
      <c r="NHW171" s="148"/>
      <c r="NHX171" s="187"/>
      <c r="NHY171" s="188"/>
      <c r="NHZ171" s="165"/>
      <c r="NIA171" s="166"/>
      <c r="NIB171" s="146"/>
      <c r="NIC171" s="145"/>
      <c r="NID171" s="145"/>
      <c r="NIE171" s="167"/>
      <c r="NIF171" s="147"/>
      <c r="NIG171" s="148"/>
      <c r="NIH171" s="187"/>
      <c r="NII171" s="188"/>
      <c r="NIJ171" s="165"/>
      <c r="NIK171" s="166"/>
      <c r="NIL171" s="146"/>
      <c r="NIM171" s="145"/>
      <c r="NIN171" s="145"/>
      <c r="NIO171" s="167"/>
      <c r="NIP171" s="147"/>
      <c r="NIQ171" s="148"/>
      <c r="NIR171" s="187"/>
      <c r="NIS171" s="188"/>
      <c r="NIT171" s="165"/>
      <c r="NIU171" s="166"/>
      <c r="NIV171" s="146"/>
      <c r="NIW171" s="145"/>
      <c r="NIX171" s="145"/>
      <c r="NIY171" s="167"/>
      <c r="NIZ171" s="147"/>
      <c r="NJA171" s="148"/>
      <c r="NJB171" s="187"/>
      <c r="NJC171" s="188"/>
      <c r="NJD171" s="165"/>
      <c r="NJE171" s="166"/>
      <c r="NJF171" s="146"/>
      <c r="NJG171" s="145"/>
      <c r="NJH171" s="145"/>
      <c r="NJI171" s="167"/>
      <c r="NJJ171" s="147"/>
      <c r="NJK171" s="148"/>
      <c r="NJL171" s="187"/>
      <c r="NJM171" s="188"/>
      <c r="NJN171" s="165"/>
      <c r="NJO171" s="166"/>
      <c r="NJP171" s="146"/>
      <c r="NJQ171" s="145"/>
      <c r="NJR171" s="145"/>
      <c r="NJS171" s="167"/>
      <c r="NJT171" s="147"/>
      <c r="NJU171" s="148"/>
      <c r="NJV171" s="187"/>
      <c r="NJW171" s="188"/>
      <c r="NJX171" s="165"/>
      <c r="NJY171" s="166"/>
      <c r="NJZ171" s="146"/>
      <c r="NKA171" s="145"/>
      <c r="NKB171" s="145"/>
      <c r="NKC171" s="167"/>
      <c r="NKD171" s="147"/>
      <c r="NKE171" s="148"/>
      <c r="NKF171" s="187"/>
      <c r="NKG171" s="188"/>
      <c r="NKH171" s="165"/>
      <c r="NKI171" s="166"/>
      <c r="NKJ171" s="146"/>
      <c r="NKK171" s="145"/>
      <c r="NKL171" s="145"/>
      <c r="NKM171" s="167"/>
      <c r="NKN171" s="147"/>
      <c r="NKO171" s="148"/>
      <c r="NKP171" s="187"/>
      <c r="NKQ171" s="188"/>
      <c r="NKR171" s="165"/>
      <c r="NKS171" s="166"/>
      <c r="NKT171" s="146"/>
      <c r="NKU171" s="145"/>
      <c r="NKV171" s="145"/>
      <c r="NKW171" s="167"/>
      <c r="NKX171" s="147"/>
      <c r="NKY171" s="148"/>
      <c r="NKZ171" s="187"/>
      <c r="NLA171" s="188"/>
      <c r="NLB171" s="165"/>
      <c r="NLC171" s="166"/>
      <c r="NLD171" s="146"/>
      <c r="NLE171" s="145"/>
      <c r="NLF171" s="145"/>
      <c r="NLG171" s="167"/>
      <c r="NLH171" s="147"/>
      <c r="NLI171" s="148"/>
      <c r="NLJ171" s="187"/>
      <c r="NLK171" s="188"/>
      <c r="NLL171" s="165"/>
      <c r="NLM171" s="166"/>
      <c r="NLN171" s="146"/>
      <c r="NLO171" s="145"/>
      <c r="NLP171" s="145"/>
      <c r="NLQ171" s="167"/>
      <c r="NLR171" s="147"/>
      <c r="NLS171" s="148"/>
      <c r="NLT171" s="187"/>
      <c r="NLU171" s="188"/>
      <c r="NLV171" s="165"/>
      <c r="NLW171" s="166"/>
      <c r="NLX171" s="146"/>
      <c r="NLY171" s="145"/>
      <c r="NLZ171" s="145"/>
      <c r="NMA171" s="167"/>
      <c r="NMB171" s="147"/>
      <c r="NMC171" s="148"/>
      <c r="NMD171" s="187"/>
      <c r="NME171" s="188"/>
      <c r="NMF171" s="165"/>
      <c r="NMG171" s="166"/>
      <c r="NMH171" s="146"/>
      <c r="NMI171" s="145"/>
      <c r="NMJ171" s="145"/>
      <c r="NMK171" s="167"/>
      <c r="NML171" s="147"/>
      <c r="NMM171" s="148"/>
      <c r="NMN171" s="187"/>
      <c r="NMO171" s="188"/>
      <c r="NMP171" s="165"/>
      <c r="NMQ171" s="166"/>
      <c r="NMR171" s="146"/>
      <c r="NMS171" s="145"/>
      <c r="NMT171" s="145"/>
      <c r="NMU171" s="167"/>
      <c r="NMV171" s="147"/>
      <c r="NMW171" s="148"/>
      <c r="NMX171" s="187"/>
      <c r="NMY171" s="188"/>
      <c r="NMZ171" s="165"/>
      <c r="NNA171" s="166"/>
      <c r="NNB171" s="146"/>
      <c r="NNC171" s="145"/>
      <c r="NND171" s="145"/>
      <c r="NNE171" s="167"/>
      <c r="NNF171" s="147"/>
      <c r="NNG171" s="148"/>
      <c r="NNH171" s="187"/>
      <c r="NNI171" s="188"/>
      <c r="NNJ171" s="165"/>
      <c r="NNK171" s="166"/>
      <c r="NNL171" s="146"/>
      <c r="NNM171" s="145"/>
      <c r="NNN171" s="145"/>
      <c r="NNO171" s="167"/>
      <c r="NNP171" s="147"/>
      <c r="NNQ171" s="148"/>
      <c r="NNR171" s="187"/>
      <c r="NNS171" s="188"/>
      <c r="NNT171" s="165"/>
      <c r="NNU171" s="166"/>
      <c r="NNV171" s="146"/>
      <c r="NNW171" s="145"/>
      <c r="NNX171" s="145"/>
      <c r="NNY171" s="167"/>
      <c r="NNZ171" s="147"/>
      <c r="NOA171" s="148"/>
      <c r="NOB171" s="187"/>
      <c r="NOC171" s="188"/>
      <c r="NOD171" s="165"/>
      <c r="NOE171" s="166"/>
      <c r="NOF171" s="146"/>
      <c r="NOG171" s="145"/>
      <c r="NOH171" s="145"/>
      <c r="NOI171" s="167"/>
      <c r="NOJ171" s="147"/>
      <c r="NOK171" s="148"/>
      <c r="NOL171" s="187"/>
      <c r="NOM171" s="188"/>
      <c r="NON171" s="165"/>
      <c r="NOO171" s="166"/>
      <c r="NOP171" s="146"/>
      <c r="NOQ171" s="145"/>
      <c r="NOR171" s="145"/>
      <c r="NOS171" s="167"/>
      <c r="NOT171" s="147"/>
      <c r="NOU171" s="148"/>
      <c r="NOV171" s="187"/>
      <c r="NOW171" s="188"/>
      <c r="NOX171" s="165"/>
      <c r="NOY171" s="166"/>
      <c r="NOZ171" s="146"/>
      <c r="NPA171" s="145"/>
      <c r="NPB171" s="145"/>
      <c r="NPC171" s="167"/>
      <c r="NPD171" s="147"/>
      <c r="NPE171" s="148"/>
      <c r="NPF171" s="187"/>
      <c r="NPG171" s="188"/>
      <c r="NPH171" s="165"/>
      <c r="NPI171" s="166"/>
      <c r="NPJ171" s="146"/>
      <c r="NPK171" s="145"/>
      <c r="NPL171" s="145"/>
      <c r="NPM171" s="167"/>
      <c r="NPN171" s="147"/>
      <c r="NPO171" s="148"/>
      <c r="NPP171" s="187"/>
      <c r="NPQ171" s="188"/>
      <c r="NPR171" s="165"/>
      <c r="NPS171" s="166"/>
      <c r="NPT171" s="146"/>
      <c r="NPU171" s="145"/>
      <c r="NPV171" s="145"/>
      <c r="NPW171" s="167"/>
      <c r="NPX171" s="147"/>
      <c r="NPY171" s="148"/>
      <c r="NPZ171" s="187"/>
      <c r="NQA171" s="188"/>
      <c r="NQB171" s="165"/>
      <c r="NQC171" s="166"/>
      <c r="NQD171" s="146"/>
      <c r="NQE171" s="145"/>
      <c r="NQF171" s="145"/>
      <c r="NQG171" s="167"/>
      <c r="NQH171" s="147"/>
      <c r="NQI171" s="148"/>
      <c r="NQJ171" s="187"/>
      <c r="NQK171" s="188"/>
      <c r="NQL171" s="165"/>
      <c r="NQM171" s="166"/>
      <c r="NQN171" s="146"/>
      <c r="NQO171" s="145"/>
      <c r="NQP171" s="145"/>
      <c r="NQQ171" s="167"/>
      <c r="NQR171" s="147"/>
      <c r="NQS171" s="148"/>
      <c r="NQT171" s="187"/>
      <c r="NQU171" s="188"/>
      <c r="NQV171" s="165"/>
      <c r="NQW171" s="166"/>
      <c r="NQX171" s="146"/>
      <c r="NQY171" s="145"/>
      <c r="NQZ171" s="145"/>
      <c r="NRA171" s="167"/>
      <c r="NRB171" s="147"/>
      <c r="NRC171" s="148"/>
      <c r="NRD171" s="187"/>
      <c r="NRE171" s="188"/>
      <c r="NRF171" s="165"/>
      <c r="NRG171" s="166"/>
      <c r="NRH171" s="146"/>
      <c r="NRI171" s="145"/>
      <c r="NRJ171" s="145"/>
      <c r="NRK171" s="167"/>
      <c r="NRL171" s="147"/>
      <c r="NRM171" s="148"/>
      <c r="NRN171" s="187"/>
      <c r="NRO171" s="188"/>
      <c r="NRP171" s="165"/>
      <c r="NRQ171" s="166"/>
      <c r="NRR171" s="146"/>
      <c r="NRS171" s="145"/>
      <c r="NRT171" s="145"/>
      <c r="NRU171" s="167"/>
      <c r="NRV171" s="147"/>
      <c r="NRW171" s="148"/>
      <c r="NRX171" s="187"/>
      <c r="NRY171" s="188"/>
      <c r="NRZ171" s="165"/>
      <c r="NSA171" s="166"/>
      <c r="NSB171" s="146"/>
      <c r="NSC171" s="145"/>
      <c r="NSD171" s="145"/>
      <c r="NSE171" s="167"/>
      <c r="NSF171" s="147"/>
      <c r="NSG171" s="148"/>
      <c r="NSH171" s="187"/>
      <c r="NSI171" s="188"/>
      <c r="NSJ171" s="165"/>
      <c r="NSK171" s="166"/>
      <c r="NSL171" s="146"/>
      <c r="NSM171" s="145"/>
      <c r="NSN171" s="145"/>
      <c r="NSO171" s="167"/>
      <c r="NSP171" s="147"/>
      <c r="NSQ171" s="148"/>
      <c r="NSR171" s="187"/>
      <c r="NSS171" s="188"/>
      <c r="NST171" s="165"/>
      <c r="NSU171" s="166"/>
      <c r="NSV171" s="146"/>
      <c r="NSW171" s="145"/>
      <c r="NSX171" s="145"/>
      <c r="NSY171" s="167"/>
      <c r="NSZ171" s="147"/>
      <c r="NTA171" s="148"/>
      <c r="NTB171" s="187"/>
      <c r="NTC171" s="188"/>
      <c r="NTD171" s="165"/>
      <c r="NTE171" s="166"/>
      <c r="NTF171" s="146"/>
      <c r="NTG171" s="145"/>
      <c r="NTH171" s="145"/>
      <c r="NTI171" s="167"/>
      <c r="NTJ171" s="147"/>
      <c r="NTK171" s="148"/>
      <c r="NTL171" s="187"/>
      <c r="NTM171" s="188"/>
      <c r="NTN171" s="165"/>
      <c r="NTO171" s="166"/>
      <c r="NTP171" s="146"/>
      <c r="NTQ171" s="145"/>
      <c r="NTR171" s="145"/>
      <c r="NTS171" s="167"/>
      <c r="NTT171" s="147"/>
      <c r="NTU171" s="148"/>
      <c r="NTV171" s="187"/>
      <c r="NTW171" s="188"/>
      <c r="NTX171" s="165"/>
      <c r="NTY171" s="166"/>
      <c r="NTZ171" s="146"/>
      <c r="NUA171" s="145"/>
      <c r="NUB171" s="145"/>
      <c r="NUC171" s="167"/>
      <c r="NUD171" s="147"/>
      <c r="NUE171" s="148"/>
      <c r="NUF171" s="187"/>
      <c r="NUG171" s="188"/>
      <c r="NUH171" s="165"/>
      <c r="NUI171" s="166"/>
      <c r="NUJ171" s="146"/>
      <c r="NUK171" s="145"/>
      <c r="NUL171" s="145"/>
      <c r="NUM171" s="167"/>
      <c r="NUN171" s="147"/>
      <c r="NUO171" s="148"/>
      <c r="NUP171" s="187"/>
      <c r="NUQ171" s="188"/>
      <c r="NUR171" s="165"/>
      <c r="NUS171" s="166"/>
      <c r="NUT171" s="146"/>
      <c r="NUU171" s="145"/>
      <c r="NUV171" s="145"/>
      <c r="NUW171" s="167"/>
      <c r="NUX171" s="147"/>
      <c r="NUY171" s="148"/>
      <c r="NUZ171" s="187"/>
      <c r="NVA171" s="188"/>
      <c r="NVB171" s="165"/>
      <c r="NVC171" s="166"/>
      <c r="NVD171" s="146"/>
      <c r="NVE171" s="145"/>
      <c r="NVF171" s="145"/>
      <c r="NVG171" s="167"/>
      <c r="NVH171" s="147"/>
      <c r="NVI171" s="148"/>
      <c r="NVJ171" s="187"/>
      <c r="NVK171" s="188"/>
      <c r="NVL171" s="165"/>
      <c r="NVM171" s="166"/>
      <c r="NVN171" s="146"/>
      <c r="NVO171" s="145"/>
      <c r="NVP171" s="145"/>
      <c r="NVQ171" s="167"/>
      <c r="NVR171" s="147"/>
      <c r="NVS171" s="148"/>
      <c r="NVT171" s="187"/>
      <c r="NVU171" s="188"/>
      <c r="NVV171" s="165"/>
      <c r="NVW171" s="166"/>
      <c r="NVX171" s="146"/>
      <c r="NVY171" s="145"/>
      <c r="NVZ171" s="145"/>
      <c r="NWA171" s="167"/>
      <c r="NWB171" s="147"/>
      <c r="NWC171" s="148"/>
      <c r="NWD171" s="187"/>
      <c r="NWE171" s="188"/>
      <c r="NWF171" s="165"/>
      <c r="NWG171" s="166"/>
      <c r="NWH171" s="146"/>
      <c r="NWI171" s="145"/>
      <c r="NWJ171" s="145"/>
      <c r="NWK171" s="167"/>
      <c r="NWL171" s="147"/>
      <c r="NWM171" s="148"/>
      <c r="NWN171" s="187"/>
      <c r="NWO171" s="188"/>
      <c r="NWP171" s="165"/>
      <c r="NWQ171" s="166"/>
      <c r="NWR171" s="146"/>
      <c r="NWS171" s="145"/>
      <c r="NWT171" s="145"/>
      <c r="NWU171" s="167"/>
      <c r="NWV171" s="147"/>
      <c r="NWW171" s="148"/>
      <c r="NWX171" s="187"/>
      <c r="NWY171" s="188"/>
      <c r="NWZ171" s="165"/>
      <c r="NXA171" s="166"/>
      <c r="NXB171" s="146"/>
      <c r="NXC171" s="145"/>
      <c r="NXD171" s="145"/>
      <c r="NXE171" s="167"/>
      <c r="NXF171" s="147"/>
      <c r="NXG171" s="148"/>
      <c r="NXH171" s="187"/>
      <c r="NXI171" s="188"/>
      <c r="NXJ171" s="165"/>
      <c r="NXK171" s="166"/>
      <c r="NXL171" s="146"/>
      <c r="NXM171" s="145"/>
      <c r="NXN171" s="145"/>
      <c r="NXO171" s="167"/>
      <c r="NXP171" s="147"/>
      <c r="NXQ171" s="148"/>
      <c r="NXR171" s="187"/>
      <c r="NXS171" s="188"/>
      <c r="NXT171" s="165"/>
      <c r="NXU171" s="166"/>
      <c r="NXV171" s="146"/>
      <c r="NXW171" s="145"/>
      <c r="NXX171" s="145"/>
      <c r="NXY171" s="167"/>
      <c r="NXZ171" s="147"/>
      <c r="NYA171" s="148"/>
      <c r="NYB171" s="187"/>
      <c r="NYC171" s="188"/>
      <c r="NYD171" s="165"/>
      <c r="NYE171" s="166"/>
      <c r="NYF171" s="146"/>
      <c r="NYG171" s="145"/>
      <c r="NYH171" s="145"/>
      <c r="NYI171" s="167"/>
      <c r="NYJ171" s="147"/>
      <c r="NYK171" s="148"/>
      <c r="NYL171" s="187"/>
      <c r="NYM171" s="188"/>
      <c r="NYN171" s="165"/>
      <c r="NYO171" s="166"/>
      <c r="NYP171" s="146"/>
      <c r="NYQ171" s="145"/>
      <c r="NYR171" s="145"/>
      <c r="NYS171" s="167"/>
      <c r="NYT171" s="147"/>
      <c r="NYU171" s="148"/>
      <c r="NYV171" s="187"/>
      <c r="NYW171" s="188"/>
      <c r="NYX171" s="165"/>
      <c r="NYY171" s="166"/>
      <c r="NYZ171" s="146"/>
      <c r="NZA171" s="145"/>
      <c r="NZB171" s="145"/>
      <c r="NZC171" s="167"/>
      <c r="NZD171" s="147"/>
      <c r="NZE171" s="148"/>
      <c r="NZF171" s="187"/>
      <c r="NZG171" s="188"/>
      <c r="NZH171" s="165"/>
      <c r="NZI171" s="166"/>
      <c r="NZJ171" s="146"/>
      <c r="NZK171" s="145"/>
      <c r="NZL171" s="145"/>
      <c r="NZM171" s="167"/>
      <c r="NZN171" s="147"/>
      <c r="NZO171" s="148"/>
      <c r="NZP171" s="187"/>
      <c r="NZQ171" s="188"/>
      <c r="NZR171" s="165"/>
      <c r="NZS171" s="166"/>
      <c r="NZT171" s="146"/>
      <c r="NZU171" s="145"/>
      <c r="NZV171" s="145"/>
      <c r="NZW171" s="167"/>
      <c r="NZX171" s="147"/>
      <c r="NZY171" s="148"/>
      <c r="NZZ171" s="187"/>
      <c r="OAA171" s="188"/>
      <c r="OAB171" s="165"/>
      <c r="OAC171" s="166"/>
      <c r="OAD171" s="146"/>
      <c r="OAE171" s="145"/>
      <c r="OAF171" s="145"/>
      <c r="OAG171" s="167"/>
      <c r="OAH171" s="147"/>
      <c r="OAI171" s="148"/>
      <c r="OAJ171" s="187"/>
      <c r="OAK171" s="188"/>
      <c r="OAL171" s="165"/>
      <c r="OAM171" s="166"/>
      <c r="OAN171" s="146"/>
      <c r="OAO171" s="145"/>
      <c r="OAP171" s="145"/>
      <c r="OAQ171" s="167"/>
      <c r="OAR171" s="147"/>
      <c r="OAS171" s="148"/>
      <c r="OAT171" s="187"/>
      <c r="OAU171" s="188"/>
      <c r="OAV171" s="165"/>
      <c r="OAW171" s="166"/>
      <c r="OAX171" s="146"/>
      <c r="OAY171" s="145"/>
      <c r="OAZ171" s="145"/>
      <c r="OBA171" s="167"/>
      <c r="OBB171" s="147"/>
      <c r="OBC171" s="148"/>
      <c r="OBD171" s="187"/>
      <c r="OBE171" s="188"/>
      <c r="OBF171" s="165"/>
      <c r="OBG171" s="166"/>
      <c r="OBH171" s="146"/>
      <c r="OBI171" s="145"/>
      <c r="OBJ171" s="145"/>
      <c r="OBK171" s="167"/>
      <c r="OBL171" s="147"/>
      <c r="OBM171" s="148"/>
      <c r="OBN171" s="187"/>
      <c r="OBO171" s="188"/>
      <c r="OBP171" s="165"/>
      <c r="OBQ171" s="166"/>
      <c r="OBR171" s="146"/>
      <c r="OBS171" s="145"/>
      <c r="OBT171" s="145"/>
      <c r="OBU171" s="167"/>
      <c r="OBV171" s="147"/>
      <c r="OBW171" s="148"/>
      <c r="OBX171" s="187"/>
      <c r="OBY171" s="188"/>
      <c r="OBZ171" s="165"/>
      <c r="OCA171" s="166"/>
      <c r="OCB171" s="146"/>
      <c r="OCC171" s="145"/>
      <c r="OCD171" s="145"/>
      <c r="OCE171" s="167"/>
      <c r="OCF171" s="147"/>
      <c r="OCG171" s="148"/>
      <c r="OCH171" s="187"/>
      <c r="OCI171" s="188"/>
      <c r="OCJ171" s="165"/>
      <c r="OCK171" s="166"/>
      <c r="OCL171" s="146"/>
      <c r="OCM171" s="145"/>
      <c r="OCN171" s="145"/>
      <c r="OCO171" s="167"/>
      <c r="OCP171" s="147"/>
      <c r="OCQ171" s="148"/>
      <c r="OCR171" s="187"/>
      <c r="OCS171" s="188"/>
      <c r="OCT171" s="165"/>
      <c r="OCU171" s="166"/>
      <c r="OCV171" s="146"/>
      <c r="OCW171" s="145"/>
      <c r="OCX171" s="145"/>
      <c r="OCY171" s="167"/>
      <c r="OCZ171" s="147"/>
      <c r="ODA171" s="148"/>
      <c r="ODB171" s="187"/>
      <c r="ODC171" s="188"/>
      <c r="ODD171" s="165"/>
      <c r="ODE171" s="166"/>
      <c r="ODF171" s="146"/>
      <c r="ODG171" s="145"/>
      <c r="ODH171" s="145"/>
      <c r="ODI171" s="167"/>
      <c r="ODJ171" s="147"/>
      <c r="ODK171" s="148"/>
      <c r="ODL171" s="187"/>
      <c r="ODM171" s="188"/>
      <c r="ODN171" s="165"/>
      <c r="ODO171" s="166"/>
      <c r="ODP171" s="146"/>
      <c r="ODQ171" s="145"/>
      <c r="ODR171" s="145"/>
      <c r="ODS171" s="167"/>
      <c r="ODT171" s="147"/>
      <c r="ODU171" s="148"/>
      <c r="ODV171" s="187"/>
      <c r="ODW171" s="188"/>
      <c r="ODX171" s="165"/>
      <c r="ODY171" s="166"/>
      <c r="ODZ171" s="146"/>
      <c r="OEA171" s="145"/>
      <c r="OEB171" s="145"/>
      <c r="OEC171" s="167"/>
      <c r="OED171" s="147"/>
      <c r="OEE171" s="148"/>
      <c r="OEF171" s="187"/>
      <c r="OEG171" s="188"/>
      <c r="OEH171" s="165"/>
      <c r="OEI171" s="166"/>
      <c r="OEJ171" s="146"/>
      <c r="OEK171" s="145"/>
      <c r="OEL171" s="145"/>
      <c r="OEM171" s="167"/>
      <c r="OEN171" s="147"/>
      <c r="OEO171" s="148"/>
      <c r="OEP171" s="187"/>
      <c r="OEQ171" s="188"/>
      <c r="OER171" s="165"/>
      <c r="OES171" s="166"/>
      <c r="OET171" s="146"/>
      <c r="OEU171" s="145"/>
      <c r="OEV171" s="145"/>
      <c r="OEW171" s="167"/>
      <c r="OEX171" s="147"/>
      <c r="OEY171" s="148"/>
      <c r="OEZ171" s="187"/>
      <c r="OFA171" s="188"/>
      <c r="OFB171" s="165"/>
      <c r="OFC171" s="166"/>
      <c r="OFD171" s="146"/>
      <c r="OFE171" s="145"/>
      <c r="OFF171" s="145"/>
      <c r="OFG171" s="167"/>
      <c r="OFH171" s="147"/>
      <c r="OFI171" s="148"/>
      <c r="OFJ171" s="187"/>
      <c r="OFK171" s="188"/>
      <c r="OFL171" s="165"/>
      <c r="OFM171" s="166"/>
      <c r="OFN171" s="146"/>
      <c r="OFO171" s="145"/>
      <c r="OFP171" s="145"/>
      <c r="OFQ171" s="167"/>
      <c r="OFR171" s="147"/>
      <c r="OFS171" s="148"/>
      <c r="OFT171" s="187"/>
      <c r="OFU171" s="188"/>
      <c r="OFV171" s="165"/>
      <c r="OFW171" s="166"/>
      <c r="OFX171" s="146"/>
      <c r="OFY171" s="145"/>
      <c r="OFZ171" s="145"/>
      <c r="OGA171" s="167"/>
      <c r="OGB171" s="147"/>
      <c r="OGC171" s="148"/>
      <c r="OGD171" s="187"/>
      <c r="OGE171" s="188"/>
      <c r="OGF171" s="165"/>
      <c r="OGG171" s="166"/>
      <c r="OGH171" s="146"/>
      <c r="OGI171" s="145"/>
      <c r="OGJ171" s="145"/>
      <c r="OGK171" s="167"/>
      <c r="OGL171" s="147"/>
      <c r="OGM171" s="148"/>
      <c r="OGN171" s="187"/>
      <c r="OGO171" s="188"/>
      <c r="OGP171" s="165"/>
      <c r="OGQ171" s="166"/>
      <c r="OGR171" s="146"/>
      <c r="OGS171" s="145"/>
      <c r="OGT171" s="145"/>
      <c r="OGU171" s="167"/>
      <c r="OGV171" s="147"/>
      <c r="OGW171" s="148"/>
      <c r="OGX171" s="187"/>
      <c r="OGY171" s="188"/>
      <c r="OGZ171" s="165"/>
      <c r="OHA171" s="166"/>
      <c r="OHB171" s="146"/>
      <c r="OHC171" s="145"/>
      <c r="OHD171" s="145"/>
      <c r="OHE171" s="167"/>
      <c r="OHF171" s="147"/>
      <c r="OHG171" s="148"/>
      <c r="OHH171" s="187"/>
      <c r="OHI171" s="188"/>
      <c r="OHJ171" s="165"/>
      <c r="OHK171" s="166"/>
      <c r="OHL171" s="146"/>
      <c r="OHM171" s="145"/>
      <c r="OHN171" s="145"/>
      <c r="OHO171" s="167"/>
      <c r="OHP171" s="147"/>
      <c r="OHQ171" s="148"/>
      <c r="OHR171" s="187"/>
      <c r="OHS171" s="188"/>
      <c r="OHT171" s="165"/>
      <c r="OHU171" s="166"/>
      <c r="OHV171" s="146"/>
      <c r="OHW171" s="145"/>
      <c r="OHX171" s="145"/>
      <c r="OHY171" s="167"/>
      <c r="OHZ171" s="147"/>
      <c r="OIA171" s="148"/>
      <c r="OIB171" s="187"/>
      <c r="OIC171" s="188"/>
      <c r="OID171" s="165"/>
      <c r="OIE171" s="166"/>
      <c r="OIF171" s="146"/>
      <c r="OIG171" s="145"/>
      <c r="OIH171" s="145"/>
      <c r="OII171" s="167"/>
      <c r="OIJ171" s="147"/>
      <c r="OIK171" s="148"/>
      <c r="OIL171" s="187"/>
      <c r="OIM171" s="188"/>
      <c r="OIN171" s="165"/>
      <c r="OIO171" s="166"/>
      <c r="OIP171" s="146"/>
      <c r="OIQ171" s="145"/>
      <c r="OIR171" s="145"/>
      <c r="OIS171" s="167"/>
      <c r="OIT171" s="147"/>
      <c r="OIU171" s="148"/>
      <c r="OIV171" s="187"/>
      <c r="OIW171" s="188"/>
      <c r="OIX171" s="165"/>
      <c r="OIY171" s="166"/>
      <c r="OIZ171" s="146"/>
      <c r="OJA171" s="145"/>
      <c r="OJB171" s="145"/>
      <c r="OJC171" s="167"/>
      <c r="OJD171" s="147"/>
      <c r="OJE171" s="148"/>
      <c r="OJF171" s="187"/>
      <c r="OJG171" s="188"/>
      <c r="OJH171" s="165"/>
      <c r="OJI171" s="166"/>
      <c r="OJJ171" s="146"/>
      <c r="OJK171" s="145"/>
      <c r="OJL171" s="145"/>
      <c r="OJM171" s="167"/>
      <c r="OJN171" s="147"/>
      <c r="OJO171" s="148"/>
      <c r="OJP171" s="187"/>
      <c r="OJQ171" s="188"/>
      <c r="OJR171" s="165"/>
      <c r="OJS171" s="166"/>
      <c r="OJT171" s="146"/>
      <c r="OJU171" s="145"/>
      <c r="OJV171" s="145"/>
      <c r="OJW171" s="167"/>
      <c r="OJX171" s="147"/>
      <c r="OJY171" s="148"/>
      <c r="OJZ171" s="187"/>
      <c r="OKA171" s="188"/>
      <c r="OKB171" s="165"/>
      <c r="OKC171" s="166"/>
      <c r="OKD171" s="146"/>
      <c r="OKE171" s="145"/>
      <c r="OKF171" s="145"/>
      <c r="OKG171" s="167"/>
      <c r="OKH171" s="147"/>
      <c r="OKI171" s="148"/>
      <c r="OKJ171" s="187"/>
      <c r="OKK171" s="188"/>
      <c r="OKL171" s="165"/>
      <c r="OKM171" s="166"/>
      <c r="OKN171" s="146"/>
      <c r="OKO171" s="145"/>
      <c r="OKP171" s="145"/>
      <c r="OKQ171" s="167"/>
      <c r="OKR171" s="147"/>
      <c r="OKS171" s="148"/>
      <c r="OKT171" s="187"/>
      <c r="OKU171" s="188"/>
      <c r="OKV171" s="165"/>
      <c r="OKW171" s="166"/>
      <c r="OKX171" s="146"/>
      <c r="OKY171" s="145"/>
      <c r="OKZ171" s="145"/>
      <c r="OLA171" s="167"/>
      <c r="OLB171" s="147"/>
      <c r="OLC171" s="148"/>
      <c r="OLD171" s="187"/>
      <c r="OLE171" s="188"/>
      <c r="OLF171" s="165"/>
      <c r="OLG171" s="166"/>
      <c r="OLH171" s="146"/>
      <c r="OLI171" s="145"/>
      <c r="OLJ171" s="145"/>
      <c r="OLK171" s="167"/>
      <c r="OLL171" s="147"/>
      <c r="OLM171" s="148"/>
      <c r="OLN171" s="187"/>
      <c r="OLO171" s="188"/>
      <c r="OLP171" s="165"/>
      <c r="OLQ171" s="166"/>
      <c r="OLR171" s="146"/>
      <c r="OLS171" s="145"/>
      <c r="OLT171" s="145"/>
      <c r="OLU171" s="167"/>
      <c r="OLV171" s="147"/>
      <c r="OLW171" s="148"/>
      <c r="OLX171" s="187"/>
      <c r="OLY171" s="188"/>
      <c r="OLZ171" s="165"/>
      <c r="OMA171" s="166"/>
      <c r="OMB171" s="146"/>
      <c r="OMC171" s="145"/>
      <c r="OMD171" s="145"/>
      <c r="OME171" s="167"/>
      <c r="OMF171" s="147"/>
      <c r="OMG171" s="148"/>
      <c r="OMH171" s="187"/>
      <c r="OMI171" s="188"/>
      <c r="OMJ171" s="165"/>
      <c r="OMK171" s="166"/>
      <c r="OML171" s="146"/>
      <c r="OMM171" s="145"/>
      <c r="OMN171" s="145"/>
      <c r="OMO171" s="167"/>
      <c r="OMP171" s="147"/>
      <c r="OMQ171" s="148"/>
      <c r="OMR171" s="187"/>
      <c r="OMS171" s="188"/>
      <c r="OMT171" s="165"/>
      <c r="OMU171" s="166"/>
      <c r="OMV171" s="146"/>
      <c r="OMW171" s="145"/>
      <c r="OMX171" s="145"/>
      <c r="OMY171" s="167"/>
      <c r="OMZ171" s="147"/>
      <c r="ONA171" s="148"/>
      <c r="ONB171" s="187"/>
      <c r="ONC171" s="188"/>
      <c r="OND171" s="165"/>
      <c r="ONE171" s="166"/>
      <c r="ONF171" s="146"/>
      <c r="ONG171" s="145"/>
      <c r="ONH171" s="145"/>
      <c r="ONI171" s="167"/>
      <c r="ONJ171" s="147"/>
      <c r="ONK171" s="148"/>
      <c r="ONL171" s="187"/>
      <c r="ONM171" s="188"/>
      <c r="ONN171" s="165"/>
      <c r="ONO171" s="166"/>
      <c r="ONP171" s="146"/>
      <c r="ONQ171" s="145"/>
      <c r="ONR171" s="145"/>
      <c r="ONS171" s="167"/>
      <c r="ONT171" s="147"/>
      <c r="ONU171" s="148"/>
      <c r="ONV171" s="187"/>
      <c r="ONW171" s="188"/>
      <c r="ONX171" s="165"/>
      <c r="ONY171" s="166"/>
      <c r="ONZ171" s="146"/>
      <c r="OOA171" s="145"/>
      <c r="OOB171" s="145"/>
      <c r="OOC171" s="167"/>
      <c r="OOD171" s="147"/>
      <c r="OOE171" s="148"/>
      <c r="OOF171" s="187"/>
      <c r="OOG171" s="188"/>
      <c r="OOH171" s="165"/>
      <c r="OOI171" s="166"/>
      <c r="OOJ171" s="146"/>
      <c r="OOK171" s="145"/>
      <c r="OOL171" s="145"/>
      <c r="OOM171" s="167"/>
      <c r="OON171" s="147"/>
      <c r="OOO171" s="148"/>
      <c r="OOP171" s="187"/>
      <c r="OOQ171" s="188"/>
      <c r="OOR171" s="165"/>
      <c r="OOS171" s="166"/>
      <c r="OOT171" s="146"/>
      <c r="OOU171" s="145"/>
      <c r="OOV171" s="145"/>
      <c r="OOW171" s="167"/>
      <c r="OOX171" s="147"/>
      <c r="OOY171" s="148"/>
      <c r="OOZ171" s="187"/>
      <c r="OPA171" s="188"/>
      <c r="OPB171" s="165"/>
      <c r="OPC171" s="166"/>
      <c r="OPD171" s="146"/>
      <c r="OPE171" s="145"/>
      <c r="OPF171" s="145"/>
      <c r="OPG171" s="167"/>
      <c r="OPH171" s="147"/>
      <c r="OPI171" s="148"/>
      <c r="OPJ171" s="187"/>
      <c r="OPK171" s="188"/>
      <c r="OPL171" s="165"/>
      <c r="OPM171" s="166"/>
      <c r="OPN171" s="146"/>
      <c r="OPO171" s="145"/>
      <c r="OPP171" s="145"/>
      <c r="OPQ171" s="167"/>
      <c r="OPR171" s="147"/>
      <c r="OPS171" s="148"/>
      <c r="OPT171" s="187"/>
      <c r="OPU171" s="188"/>
      <c r="OPV171" s="165"/>
      <c r="OPW171" s="166"/>
      <c r="OPX171" s="146"/>
      <c r="OPY171" s="145"/>
      <c r="OPZ171" s="145"/>
      <c r="OQA171" s="167"/>
      <c r="OQB171" s="147"/>
      <c r="OQC171" s="148"/>
      <c r="OQD171" s="187"/>
      <c r="OQE171" s="188"/>
      <c r="OQF171" s="165"/>
      <c r="OQG171" s="166"/>
      <c r="OQH171" s="146"/>
      <c r="OQI171" s="145"/>
      <c r="OQJ171" s="145"/>
      <c r="OQK171" s="167"/>
      <c r="OQL171" s="147"/>
      <c r="OQM171" s="148"/>
      <c r="OQN171" s="187"/>
      <c r="OQO171" s="188"/>
      <c r="OQP171" s="165"/>
      <c r="OQQ171" s="166"/>
      <c r="OQR171" s="146"/>
      <c r="OQS171" s="145"/>
      <c r="OQT171" s="145"/>
      <c r="OQU171" s="167"/>
      <c r="OQV171" s="147"/>
      <c r="OQW171" s="148"/>
      <c r="OQX171" s="187"/>
      <c r="OQY171" s="188"/>
      <c r="OQZ171" s="165"/>
      <c r="ORA171" s="166"/>
      <c r="ORB171" s="146"/>
      <c r="ORC171" s="145"/>
      <c r="ORD171" s="145"/>
      <c r="ORE171" s="167"/>
      <c r="ORF171" s="147"/>
      <c r="ORG171" s="148"/>
      <c r="ORH171" s="187"/>
      <c r="ORI171" s="188"/>
      <c r="ORJ171" s="165"/>
      <c r="ORK171" s="166"/>
      <c r="ORL171" s="146"/>
      <c r="ORM171" s="145"/>
      <c r="ORN171" s="145"/>
      <c r="ORO171" s="167"/>
      <c r="ORP171" s="147"/>
      <c r="ORQ171" s="148"/>
      <c r="ORR171" s="187"/>
      <c r="ORS171" s="188"/>
      <c r="ORT171" s="165"/>
      <c r="ORU171" s="166"/>
      <c r="ORV171" s="146"/>
      <c r="ORW171" s="145"/>
      <c r="ORX171" s="145"/>
      <c r="ORY171" s="167"/>
      <c r="ORZ171" s="147"/>
      <c r="OSA171" s="148"/>
      <c r="OSB171" s="187"/>
      <c r="OSC171" s="188"/>
      <c r="OSD171" s="165"/>
      <c r="OSE171" s="166"/>
      <c r="OSF171" s="146"/>
      <c r="OSG171" s="145"/>
      <c r="OSH171" s="145"/>
      <c r="OSI171" s="167"/>
      <c r="OSJ171" s="147"/>
      <c r="OSK171" s="148"/>
      <c r="OSL171" s="187"/>
      <c r="OSM171" s="188"/>
      <c r="OSN171" s="165"/>
      <c r="OSO171" s="166"/>
      <c r="OSP171" s="146"/>
      <c r="OSQ171" s="145"/>
      <c r="OSR171" s="145"/>
      <c r="OSS171" s="167"/>
      <c r="OST171" s="147"/>
      <c r="OSU171" s="148"/>
      <c r="OSV171" s="187"/>
      <c r="OSW171" s="188"/>
      <c r="OSX171" s="165"/>
      <c r="OSY171" s="166"/>
      <c r="OSZ171" s="146"/>
      <c r="OTA171" s="145"/>
      <c r="OTB171" s="145"/>
      <c r="OTC171" s="167"/>
      <c r="OTD171" s="147"/>
      <c r="OTE171" s="148"/>
      <c r="OTF171" s="187"/>
      <c r="OTG171" s="188"/>
      <c r="OTH171" s="165"/>
      <c r="OTI171" s="166"/>
      <c r="OTJ171" s="146"/>
      <c r="OTK171" s="145"/>
      <c r="OTL171" s="145"/>
      <c r="OTM171" s="167"/>
      <c r="OTN171" s="147"/>
      <c r="OTO171" s="148"/>
      <c r="OTP171" s="187"/>
      <c r="OTQ171" s="188"/>
      <c r="OTR171" s="165"/>
      <c r="OTS171" s="166"/>
      <c r="OTT171" s="146"/>
      <c r="OTU171" s="145"/>
      <c r="OTV171" s="145"/>
      <c r="OTW171" s="167"/>
      <c r="OTX171" s="147"/>
      <c r="OTY171" s="148"/>
      <c r="OTZ171" s="187"/>
      <c r="OUA171" s="188"/>
      <c r="OUB171" s="165"/>
      <c r="OUC171" s="166"/>
      <c r="OUD171" s="146"/>
      <c r="OUE171" s="145"/>
      <c r="OUF171" s="145"/>
      <c r="OUG171" s="167"/>
      <c r="OUH171" s="147"/>
      <c r="OUI171" s="148"/>
      <c r="OUJ171" s="187"/>
      <c r="OUK171" s="188"/>
      <c r="OUL171" s="165"/>
      <c r="OUM171" s="166"/>
      <c r="OUN171" s="146"/>
      <c r="OUO171" s="145"/>
      <c r="OUP171" s="145"/>
      <c r="OUQ171" s="167"/>
      <c r="OUR171" s="147"/>
      <c r="OUS171" s="148"/>
      <c r="OUT171" s="187"/>
      <c r="OUU171" s="188"/>
      <c r="OUV171" s="165"/>
      <c r="OUW171" s="166"/>
      <c r="OUX171" s="146"/>
      <c r="OUY171" s="145"/>
      <c r="OUZ171" s="145"/>
      <c r="OVA171" s="167"/>
      <c r="OVB171" s="147"/>
      <c r="OVC171" s="148"/>
      <c r="OVD171" s="187"/>
      <c r="OVE171" s="188"/>
      <c r="OVF171" s="165"/>
      <c r="OVG171" s="166"/>
      <c r="OVH171" s="146"/>
      <c r="OVI171" s="145"/>
      <c r="OVJ171" s="145"/>
      <c r="OVK171" s="167"/>
      <c r="OVL171" s="147"/>
      <c r="OVM171" s="148"/>
      <c r="OVN171" s="187"/>
      <c r="OVO171" s="188"/>
      <c r="OVP171" s="165"/>
      <c r="OVQ171" s="166"/>
      <c r="OVR171" s="146"/>
      <c r="OVS171" s="145"/>
      <c r="OVT171" s="145"/>
      <c r="OVU171" s="167"/>
      <c r="OVV171" s="147"/>
      <c r="OVW171" s="148"/>
      <c r="OVX171" s="187"/>
      <c r="OVY171" s="188"/>
      <c r="OVZ171" s="165"/>
      <c r="OWA171" s="166"/>
      <c r="OWB171" s="146"/>
      <c r="OWC171" s="145"/>
      <c r="OWD171" s="145"/>
      <c r="OWE171" s="167"/>
      <c r="OWF171" s="147"/>
      <c r="OWG171" s="148"/>
      <c r="OWH171" s="187"/>
      <c r="OWI171" s="188"/>
      <c r="OWJ171" s="165"/>
      <c r="OWK171" s="166"/>
      <c r="OWL171" s="146"/>
      <c r="OWM171" s="145"/>
      <c r="OWN171" s="145"/>
      <c r="OWO171" s="167"/>
      <c r="OWP171" s="147"/>
      <c r="OWQ171" s="148"/>
      <c r="OWR171" s="187"/>
      <c r="OWS171" s="188"/>
      <c r="OWT171" s="165"/>
      <c r="OWU171" s="166"/>
      <c r="OWV171" s="146"/>
      <c r="OWW171" s="145"/>
      <c r="OWX171" s="145"/>
      <c r="OWY171" s="167"/>
      <c r="OWZ171" s="147"/>
      <c r="OXA171" s="148"/>
      <c r="OXB171" s="187"/>
      <c r="OXC171" s="188"/>
      <c r="OXD171" s="165"/>
      <c r="OXE171" s="166"/>
      <c r="OXF171" s="146"/>
      <c r="OXG171" s="145"/>
      <c r="OXH171" s="145"/>
      <c r="OXI171" s="167"/>
      <c r="OXJ171" s="147"/>
      <c r="OXK171" s="148"/>
      <c r="OXL171" s="187"/>
      <c r="OXM171" s="188"/>
      <c r="OXN171" s="165"/>
      <c r="OXO171" s="166"/>
      <c r="OXP171" s="146"/>
      <c r="OXQ171" s="145"/>
      <c r="OXR171" s="145"/>
      <c r="OXS171" s="167"/>
      <c r="OXT171" s="147"/>
      <c r="OXU171" s="148"/>
      <c r="OXV171" s="187"/>
      <c r="OXW171" s="188"/>
      <c r="OXX171" s="165"/>
      <c r="OXY171" s="166"/>
      <c r="OXZ171" s="146"/>
      <c r="OYA171" s="145"/>
      <c r="OYB171" s="145"/>
      <c r="OYC171" s="167"/>
      <c r="OYD171" s="147"/>
      <c r="OYE171" s="148"/>
      <c r="OYF171" s="187"/>
      <c r="OYG171" s="188"/>
      <c r="OYH171" s="165"/>
      <c r="OYI171" s="166"/>
      <c r="OYJ171" s="146"/>
      <c r="OYK171" s="145"/>
      <c r="OYL171" s="145"/>
      <c r="OYM171" s="167"/>
      <c r="OYN171" s="147"/>
      <c r="OYO171" s="148"/>
      <c r="OYP171" s="187"/>
      <c r="OYQ171" s="188"/>
      <c r="OYR171" s="165"/>
      <c r="OYS171" s="166"/>
      <c r="OYT171" s="146"/>
      <c r="OYU171" s="145"/>
      <c r="OYV171" s="145"/>
      <c r="OYW171" s="167"/>
      <c r="OYX171" s="147"/>
      <c r="OYY171" s="148"/>
      <c r="OYZ171" s="187"/>
      <c r="OZA171" s="188"/>
      <c r="OZB171" s="165"/>
      <c r="OZC171" s="166"/>
      <c r="OZD171" s="146"/>
      <c r="OZE171" s="145"/>
      <c r="OZF171" s="145"/>
      <c r="OZG171" s="167"/>
      <c r="OZH171" s="147"/>
      <c r="OZI171" s="148"/>
      <c r="OZJ171" s="187"/>
      <c r="OZK171" s="188"/>
      <c r="OZL171" s="165"/>
      <c r="OZM171" s="166"/>
      <c r="OZN171" s="146"/>
      <c r="OZO171" s="145"/>
      <c r="OZP171" s="145"/>
      <c r="OZQ171" s="167"/>
      <c r="OZR171" s="147"/>
      <c r="OZS171" s="148"/>
      <c r="OZT171" s="187"/>
      <c r="OZU171" s="188"/>
      <c r="OZV171" s="165"/>
      <c r="OZW171" s="166"/>
      <c r="OZX171" s="146"/>
      <c r="OZY171" s="145"/>
      <c r="OZZ171" s="145"/>
      <c r="PAA171" s="167"/>
      <c r="PAB171" s="147"/>
      <c r="PAC171" s="148"/>
      <c r="PAD171" s="187"/>
      <c r="PAE171" s="188"/>
      <c r="PAF171" s="165"/>
      <c r="PAG171" s="166"/>
      <c r="PAH171" s="146"/>
      <c r="PAI171" s="145"/>
      <c r="PAJ171" s="145"/>
      <c r="PAK171" s="167"/>
      <c r="PAL171" s="147"/>
      <c r="PAM171" s="148"/>
      <c r="PAN171" s="187"/>
      <c r="PAO171" s="188"/>
      <c r="PAP171" s="165"/>
      <c r="PAQ171" s="166"/>
      <c r="PAR171" s="146"/>
      <c r="PAS171" s="145"/>
      <c r="PAT171" s="145"/>
      <c r="PAU171" s="167"/>
      <c r="PAV171" s="147"/>
      <c r="PAW171" s="148"/>
      <c r="PAX171" s="187"/>
      <c r="PAY171" s="188"/>
      <c r="PAZ171" s="165"/>
      <c r="PBA171" s="166"/>
      <c r="PBB171" s="146"/>
      <c r="PBC171" s="145"/>
      <c r="PBD171" s="145"/>
      <c r="PBE171" s="167"/>
      <c r="PBF171" s="147"/>
      <c r="PBG171" s="148"/>
      <c r="PBH171" s="187"/>
      <c r="PBI171" s="188"/>
      <c r="PBJ171" s="165"/>
      <c r="PBK171" s="166"/>
      <c r="PBL171" s="146"/>
      <c r="PBM171" s="145"/>
      <c r="PBN171" s="145"/>
      <c r="PBO171" s="167"/>
      <c r="PBP171" s="147"/>
      <c r="PBQ171" s="148"/>
      <c r="PBR171" s="187"/>
      <c r="PBS171" s="188"/>
      <c r="PBT171" s="165"/>
      <c r="PBU171" s="166"/>
      <c r="PBV171" s="146"/>
      <c r="PBW171" s="145"/>
      <c r="PBX171" s="145"/>
      <c r="PBY171" s="167"/>
      <c r="PBZ171" s="147"/>
      <c r="PCA171" s="148"/>
      <c r="PCB171" s="187"/>
      <c r="PCC171" s="188"/>
      <c r="PCD171" s="165"/>
      <c r="PCE171" s="166"/>
      <c r="PCF171" s="146"/>
      <c r="PCG171" s="145"/>
      <c r="PCH171" s="145"/>
      <c r="PCI171" s="167"/>
      <c r="PCJ171" s="147"/>
      <c r="PCK171" s="148"/>
      <c r="PCL171" s="187"/>
      <c r="PCM171" s="188"/>
      <c r="PCN171" s="165"/>
      <c r="PCO171" s="166"/>
      <c r="PCP171" s="146"/>
      <c r="PCQ171" s="145"/>
      <c r="PCR171" s="145"/>
      <c r="PCS171" s="167"/>
      <c r="PCT171" s="147"/>
      <c r="PCU171" s="148"/>
      <c r="PCV171" s="187"/>
      <c r="PCW171" s="188"/>
      <c r="PCX171" s="165"/>
      <c r="PCY171" s="166"/>
      <c r="PCZ171" s="146"/>
      <c r="PDA171" s="145"/>
      <c r="PDB171" s="145"/>
      <c r="PDC171" s="167"/>
      <c r="PDD171" s="147"/>
      <c r="PDE171" s="148"/>
      <c r="PDF171" s="187"/>
      <c r="PDG171" s="188"/>
      <c r="PDH171" s="165"/>
      <c r="PDI171" s="166"/>
      <c r="PDJ171" s="146"/>
      <c r="PDK171" s="145"/>
      <c r="PDL171" s="145"/>
      <c r="PDM171" s="167"/>
      <c r="PDN171" s="147"/>
      <c r="PDO171" s="148"/>
      <c r="PDP171" s="187"/>
      <c r="PDQ171" s="188"/>
      <c r="PDR171" s="165"/>
      <c r="PDS171" s="166"/>
      <c r="PDT171" s="146"/>
      <c r="PDU171" s="145"/>
      <c r="PDV171" s="145"/>
      <c r="PDW171" s="167"/>
      <c r="PDX171" s="147"/>
      <c r="PDY171" s="148"/>
      <c r="PDZ171" s="187"/>
      <c r="PEA171" s="188"/>
      <c r="PEB171" s="165"/>
      <c r="PEC171" s="166"/>
      <c r="PED171" s="146"/>
      <c r="PEE171" s="145"/>
      <c r="PEF171" s="145"/>
      <c r="PEG171" s="167"/>
      <c r="PEH171" s="147"/>
      <c r="PEI171" s="148"/>
      <c r="PEJ171" s="187"/>
      <c r="PEK171" s="188"/>
      <c r="PEL171" s="165"/>
      <c r="PEM171" s="166"/>
      <c r="PEN171" s="146"/>
      <c r="PEO171" s="145"/>
      <c r="PEP171" s="145"/>
      <c r="PEQ171" s="167"/>
      <c r="PER171" s="147"/>
      <c r="PES171" s="148"/>
      <c r="PET171" s="187"/>
      <c r="PEU171" s="188"/>
      <c r="PEV171" s="165"/>
      <c r="PEW171" s="166"/>
      <c r="PEX171" s="146"/>
      <c r="PEY171" s="145"/>
      <c r="PEZ171" s="145"/>
      <c r="PFA171" s="167"/>
      <c r="PFB171" s="147"/>
      <c r="PFC171" s="148"/>
      <c r="PFD171" s="187"/>
      <c r="PFE171" s="188"/>
      <c r="PFF171" s="165"/>
      <c r="PFG171" s="166"/>
      <c r="PFH171" s="146"/>
      <c r="PFI171" s="145"/>
      <c r="PFJ171" s="145"/>
      <c r="PFK171" s="167"/>
      <c r="PFL171" s="147"/>
      <c r="PFM171" s="148"/>
      <c r="PFN171" s="187"/>
      <c r="PFO171" s="188"/>
      <c r="PFP171" s="165"/>
      <c r="PFQ171" s="166"/>
      <c r="PFR171" s="146"/>
      <c r="PFS171" s="145"/>
      <c r="PFT171" s="145"/>
      <c r="PFU171" s="167"/>
      <c r="PFV171" s="147"/>
      <c r="PFW171" s="148"/>
      <c r="PFX171" s="187"/>
      <c r="PFY171" s="188"/>
      <c r="PFZ171" s="165"/>
      <c r="PGA171" s="166"/>
      <c r="PGB171" s="146"/>
      <c r="PGC171" s="145"/>
      <c r="PGD171" s="145"/>
      <c r="PGE171" s="167"/>
      <c r="PGF171" s="147"/>
      <c r="PGG171" s="148"/>
      <c r="PGH171" s="187"/>
      <c r="PGI171" s="188"/>
      <c r="PGJ171" s="165"/>
      <c r="PGK171" s="166"/>
      <c r="PGL171" s="146"/>
      <c r="PGM171" s="145"/>
      <c r="PGN171" s="145"/>
      <c r="PGO171" s="167"/>
      <c r="PGP171" s="147"/>
      <c r="PGQ171" s="148"/>
      <c r="PGR171" s="187"/>
      <c r="PGS171" s="188"/>
      <c r="PGT171" s="165"/>
      <c r="PGU171" s="166"/>
      <c r="PGV171" s="146"/>
      <c r="PGW171" s="145"/>
      <c r="PGX171" s="145"/>
      <c r="PGY171" s="167"/>
      <c r="PGZ171" s="147"/>
      <c r="PHA171" s="148"/>
      <c r="PHB171" s="187"/>
      <c r="PHC171" s="188"/>
      <c r="PHD171" s="165"/>
      <c r="PHE171" s="166"/>
      <c r="PHF171" s="146"/>
      <c r="PHG171" s="145"/>
      <c r="PHH171" s="145"/>
      <c r="PHI171" s="167"/>
      <c r="PHJ171" s="147"/>
      <c r="PHK171" s="148"/>
      <c r="PHL171" s="187"/>
      <c r="PHM171" s="188"/>
      <c r="PHN171" s="165"/>
      <c r="PHO171" s="166"/>
      <c r="PHP171" s="146"/>
      <c r="PHQ171" s="145"/>
      <c r="PHR171" s="145"/>
      <c r="PHS171" s="167"/>
      <c r="PHT171" s="147"/>
      <c r="PHU171" s="148"/>
      <c r="PHV171" s="187"/>
      <c r="PHW171" s="188"/>
      <c r="PHX171" s="165"/>
      <c r="PHY171" s="166"/>
      <c r="PHZ171" s="146"/>
      <c r="PIA171" s="145"/>
      <c r="PIB171" s="145"/>
      <c r="PIC171" s="167"/>
      <c r="PID171" s="147"/>
      <c r="PIE171" s="148"/>
      <c r="PIF171" s="187"/>
      <c r="PIG171" s="188"/>
      <c r="PIH171" s="165"/>
      <c r="PII171" s="166"/>
      <c r="PIJ171" s="146"/>
      <c r="PIK171" s="145"/>
      <c r="PIL171" s="145"/>
      <c r="PIM171" s="167"/>
      <c r="PIN171" s="147"/>
      <c r="PIO171" s="148"/>
      <c r="PIP171" s="187"/>
      <c r="PIQ171" s="188"/>
      <c r="PIR171" s="165"/>
      <c r="PIS171" s="166"/>
      <c r="PIT171" s="146"/>
      <c r="PIU171" s="145"/>
      <c r="PIV171" s="145"/>
      <c r="PIW171" s="167"/>
      <c r="PIX171" s="147"/>
      <c r="PIY171" s="148"/>
      <c r="PIZ171" s="187"/>
      <c r="PJA171" s="188"/>
      <c r="PJB171" s="165"/>
      <c r="PJC171" s="166"/>
      <c r="PJD171" s="146"/>
      <c r="PJE171" s="145"/>
      <c r="PJF171" s="145"/>
      <c r="PJG171" s="167"/>
      <c r="PJH171" s="147"/>
      <c r="PJI171" s="148"/>
      <c r="PJJ171" s="187"/>
      <c r="PJK171" s="188"/>
      <c r="PJL171" s="165"/>
      <c r="PJM171" s="166"/>
      <c r="PJN171" s="146"/>
      <c r="PJO171" s="145"/>
      <c r="PJP171" s="145"/>
      <c r="PJQ171" s="167"/>
      <c r="PJR171" s="147"/>
      <c r="PJS171" s="148"/>
      <c r="PJT171" s="187"/>
      <c r="PJU171" s="188"/>
      <c r="PJV171" s="165"/>
      <c r="PJW171" s="166"/>
      <c r="PJX171" s="146"/>
      <c r="PJY171" s="145"/>
      <c r="PJZ171" s="145"/>
      <c r="PKA171" s="167"/>
      <c r="PKB171" s="147"/>
      <c r="PKC171" s="148"/>
      <c r="PKD171" s="187"/>
      <c r="PKE171" s="188"/>
      <c r="PKF171" s="165"/>
      <c r="PKG171" s="166"/>
      <c r="PKH171" s="146"/>
      <c r="PKI171" s="145"/>
      <c r="PKJ171" s="145"/>
      <c r="PKK171" s="167"/>
      <c r="PKL171" s="147"/>
      <c r="PKM171" s="148"/>
      <c r="PKN171" s="187"/>
      <c r="PKO171" s="188"/>
      <c r="PKP171" s="165"/>
      <c r="PKQ171" s="166"/>
      <c r="PKR171" s="146"/>
      <c r="PKS171" s="145"/>
      <c r="PKT171" s="145"/>
      <c r="PKU171" s="167"/>
      <c r="PKV171" s="147"/>
      <c r="PKW171" s="148"/>
      <c r="PKX171" s="187"/>
      <c r="PKY171" s="188"/>
      <c r="PKZ171" s="165"/>
      <c r="PLA171" s="166"/>
      <c r="PLB171" s="146"/>
      <c r="PLC171" s="145"/>
      <c r="PLD171" s="145"/>
      <c r="PLE171" s="167"/>
      <c r="PLF171" s="147"/>
      <c r="PLG171" s="148"/>
      <c r="PLH171" s="187"/>
      <c r="PLI171" s="188"/>
      <c r="PLJ171" s="165"/>
      <c r="PLK171" s="166"/>
      <c r="PLL171" s="146"/>
      <c r="PLM171" s="145"/>
      <c r="PLN171" s="145"/>
      <c r="PLO171" s="167"/>
      <c r="PLP171" s="147"/>
      <c r="PLQ171" s="148"/>
      <c r="PLR171" s="187"/>
      <c r="PLS171" s="188"/>
      <c r="PLT171" s="165"/>
      <c r="PLU171" s="166"/>
      <c r="PLV171" s="146"/>
      <c r="PLW171" s="145"/>
      <c r="PLX171" s="145"/>
      <c r="PLY171" s="167"/>
      <c r="PLZ171" s="147"/>
      <c r="PMA171" s="148"/>
      <c r="PMB171" s="187"/>
      <c r="PMC171" s="188"/>
      <c r="PMD171" s="165"/>
      <c r="PME171" s="166"/>
      <c r="PMF171" s="146"/>
      <c r="PMG171" s="145"/>
      <c r="PMH171" s="145"/>
      <c r="PMI171" s="167"/>
      <c r="PMJ171" s="147"/>
      <c r="PMK171" s="148"/>
      <c r="PML171" s="187"/>
      <c r="PMM171" s="188"/>
      <c r="PMN171" s="165"/>
      <c r="PMO171" s="166"/>
      <c r="PMP171" s="146"/>
      <c r="PMQ171" s="145"/>
      <c r="PMR171" s="145"/>
      <c r="PMS171" s="167"/>
      <c r="PMT171" s="147"/>
      <c r="PMU171" s="148"/>
      <c r="PMV171" s="187"/>
      <c r="PMW171" s="188"/>
      <c r="PMX171" s="165"/>
      <c r="PMY171" s="166"/>
      <c r="PMZ171" s="146"/>
      <c r="PNA171" s="145"/>
      <c r="PNB171" s="145"/>
      <c r="PNC171" s="167"/>
      <c r="PND171" s="147"/>
      <c r="PNE171" s="148"/>
      <c r="PNF171" s="187"/>
      <c r="PNG171" s="188"/>
      <c r="PNH171" s="165"/>
      <c r="PNI171" s="166"/>
      <c r="PNJ171" s="146"/>
      <c r="PNK171" s="145"/>
      <c r="PNL171" s="145"/>
      <c r="PNM171" s="167"/>
      <c r="PNN171" s="147"/>
      <c r="PNO171" s="148"/>
      <c r="PNP171" s="187"/>
      <c r="PNQ171" s="188"/>
      <c r="PNR171" s="165"/>
      <c r="PNS171" s="166"/>
      <c r="PNT171" s="146"/>
      <c r="PNU171" s="145"/>
      <c r="PNV171" s="145"/>
      <c r="PNW171" s="167"/>
      <c r="PNX171" s="147"/>
      <c r="PNY171" s="148"/>
      <c r="PNZ171" s="187"/>
      <c r="POA171" s="188"/>
      <c r="POB171" s="165"/>
      <c r="POC171" s="166"/>
      <c r="POD171" s="146"/>
      <c r="POE171" s="145"/>
      <c r="POF171" s="145"/>
      <c r="POG171" s="167"/>
      <c r="POH171" s="147"/>
      <c r="POI171" s="148"/>
      <c r="POJ171" s="187"/>
      <c r="POK171" s="188"/>
      <c r="POL171" s="165"/>
      <c r="POM171" s="166"/>
      <c r="PON171" s="146"/>
      <c r="POO171" s="145"/>
      <c r="POP171" s="145"/>
      <c r="POQ171" s="167"/>
      <c r="POR171" s="147"/>
      <c r="POS171" s="148"/>
      <c r="POT171" s="187"/>
      <c r="POU171" s="188"/>
      <c r="POV171" s="165"/>
      <c r="POW171" s="166"/>
      <c r="POX171" s="146"/>
      <c r="POY171" s="145"/>
      <c r="POZ171" s="145"/>
      <c r="PPA171" s="167"/>
      <c r="PPB171" s="147"/>
      <c r="PPC171" s="148"/>
      <c r="PPD171" s="187"/>
      <c r="PPE171" s="188"/>
      <c r="PPF171" s="165"/>
      <c r="PPG171" s="166"/>
      <c r="PPH171" s="146"/>
      <c r="PPI171" s="145"/>
      <c r="PPJ171" s="145"/>
      <c r="PPK171" s="167"/>
      <c r="PPL171" s="147"/>
      <c r="PPM171" s="148"/>
      <c r="PPN171" s="187"/>
      <c r="PPO171" s="188"/>
      <c r="PPP171" s="165"/>
      <c r="PPQ171" s="166"/>
      <c r="PPR171" s="146"/>
      <c r="PPS171" s="145"/>
      <c r="PPT171" s="145"/>
      <c r="PPU171" s="167"/>
      <c r="PPV171" s="147"/>
      <c r="PPW171" s="148"/>
      <c r="PPX171" s="187"/>
      <c r="PPY171" s="188"/>
      <c r="PPZ171" s="165"/>
      <c r="PQA171" s="166"/>
      <c r="PQB171" s="146"/>
      <c r="PQC171" s="145"/>
      <c r="PQD171" s="145"/>
      <c r="PQE171" s="167"/>
      <c r="PQF171" s="147"/>
      <c r="PQG171" s="148"/>
      <c r="PQH171" s="187"/>
      <c r="PQI171" s="188"/>
      <c r="PQJ171" s="165"/>
      <c r="PQK171" s="166"/>
      <c r="PQL171" s="146"/>
      <c r="PQM171" s="145"/>
      <c r="PQN171" s="145"/>
      <c r="PQO171" s="167"/>
      <c r="PQP171" s="147"/>
      <c r="PQQ171" s="148"/>
      <c r="PQR171" s="187"/>
      <c r="PQS171" s="188"/>
      <c r="PQT171" s="165"/>
      <c r="PQU171" s="166"/>
      <c r="PQV171" s="146"/>
      <c r="PQW171" s="145"/>
      <c r="PQX171" s="145"/>
      <c r="PQY171" s="167"/>
      <c r="PQZ171" s="147"/>
      <c r="PRA171" s="148"/>
      <c r="PRB171" s="187"/>
      <c r="PRC171" s="188"/>
      <c r="PRD171" s="165"/>
      <c r="PRE171" s="166"/>
      <c r="PRF171" s="146"/>
      <c r="PRG171" s="145"/>
      <c r="PRH171" s="145"/>
      <c r="PRI171" s="167"/>
      <c r="PRJ171" s="147"/>
      <c r="PRK171" s="148"/>
      <c r="PRL171" s="187"/>
      <c r="PRM171" s="188"/>
      <c r="PRN171" s="165"/>
      <c r="PRO171" s="166"/>
      <c r="PRP171" s="146"/>
      <c r="PRQ171" s="145"/>
      <c r="PRR171" s="145"/>
      <c r="PRS171" s="167"/>
      <c r="PRT171" s="147"/>
      <c r="PRU171" s="148"/>
      <c r="PRV171" s="187"/>
      <c r="PRW171" s="188"/>
      <c r="PRX171" s="165"/>
      <c r="PRY171" s="166"/>
      <c r="PRZ171" s="146"/>
      <c r="PSA171" s="145"/>
      <c r="PSB171" s="145"/>
      <c r="PSC171" s="167"/>
      <c r="PSD171" s="147"/>
      <c r="PSE171" s="148"/>
      <c r="PSF171" s="187"/>
      <c r="PSG171" s="188"/>
      <c r="PSH171" s="165"/>
      <c r="PSI171" s="166"/>
      <c r="PSJ171" s="146"/>
      <c r="PSK171" s="145"/>
      <c r="PSL171" s="145"/>
      <c r="PSM171" s="167"/>
      <c r="PSN171" s="147"/>
      <c r="PSO171" s="148"/>
      <c r="PSP171" s="187"/>
      <c r="PSQ171" s="188"/>
      <c r="PSR171" s="165"/>
      <c r="PSS171" s="166"/>
      <c r="PST171" s="146"/>
      <c r="PSU171" s="145"/>
      <c r="PSV171" s="145"/>
      <c r="PSW171" s="167"/>
      <c r="PSX171" s="147"/>
      <c r="PSY171" s="148"/>
      <c r="PSZ171" s="187"/>
      <c r="PTA171" s="188"/>
      <c r="PTB171" s="165"/>
      <c r="PTC171" s="166"/>
      <c r="PTD171" s="146"/>
      <c r="PTE171" s="145"/>
      <c r="PTF171" s="145"/>
      <c r="PTG171" s="167"/>
      <c r="PTH171" s="147"/>
      <c r="PTI171" s="148"/>
      <c r="PTJ171" s="187"/>
      <c r="PTK171" s="188"/>
      <c r="PTL171" s="165"/>
      <c r="PTM171" s="166"/>
      <c r="PTN171" s="146"/>
      <c r="PTO171" s="145"/>
      <c r="PTP171" s="145"/>
      <c r="PTQ171" s="167"/>
      <c r="PTR171" s="147"/>
      <c r="PTS171" s="148"/>
      <c r="PTT171" s="187"/>
      <c r="PTU171" s="188"/>
      <c r="PTV171" s="165"/>
      <c r="PTW171" s="166"/>
      <c r="PTX171" s="146"/>
      <c r="PTY171" s="145"/>
      <c r="PTZ171" s="145"/>
      <c r="PUA171" s="167"/>
      <c r="PUB171" s="147"/>
      <c r="PUC171" s="148"/>
      <c r="PUD171" s="187"/>
      <c r="PUE171" s="188"/>
      <c r="PUF171" s="165"/>
      <c r="PUG171" s="166"/>
      <c r="PUH171" s="146"/>
      <c r="PUI171" s="145"/>
      <c r="PUJ171" s="145"/>
      <c r="PUK171" s="167"/>
      <c r="PUL171" s="147"/>
      <c r="PUM171" s="148"/>
      <c r="PUN171" s="187"/>
      <c r="PUO171" s="188"/>
      <c r="PUP171" s="165"/>
      <c r="PUQ171" s="166"/>
      <c r="PUR171" s="146"/>
      <c r="PUS171" s="145"/>
      <c r="PUT171" s="145"/>
      <c r="PUU171" s="167"/>
      <c r="PUV171" s="147"/>
      <c r="PUW171" s="148"/>
      <c r="PUX171" s="187"/>
      <c r="PUY171" s="188"/>
      <c r="PUZ171" s="165"/>
      <c r="PVA171" s="166"/>
      <c r="PVB171" s="146"/>
      <c r="PVC171" s="145"/>
      <c r="PVD171" s="145"/>
      <c r="PVE171" s="167"/>
      <c r="PVF171" s="147"/>
      <c r="PVG171" s="148"/>
      <c r="PVH171" s="187"/>
      <c r="PVI171" s="188"/>
      <c r="PVJ171" s="165"/>
      <c r="PVK171" s="166"/>
      <c r="PVL171" s="146"/>
      <c r="PVM171" s="145"/>
      <c r="PVN171" s="145"/>
      <c r="PVO171" s="167"/>
      <c r="PVP171" s="147"/>
      <c r="PVQ171" s="148"/>
      <c r="PVR171" s="187"/>
      <c r="PVS171" s="188"/>
      <c r="PVT171" s="165"/>
      <c r="PVU171" s="166"/>
      <c r="PVV171" s="146"/>
      <c r="PVW171" s="145"/>
      <c r="PVX171" s="145"/>
      <c r="PVY171" s="167"/>
      <c r="PVZ171" s="147"/>
      <c r="PWA171" s="148"/>
      <c r="PWB171" s="187"/>
      <c r="PWC171" s="188"/>
      <c r="PWD171" s="165"/>
      <c r="PWE171" s="166"/>
      <c r="PWF171" s="146"/>
      <c r="PWG171" s="145"/>
      <c r="PWH171" s="145"/>
      <c r="PWI171" s="167"/>
      <c r="PWJ171" s="147"/>
      <c r="PWK171" s="148"/>
      <c r="PWL171" s="187"/>
      <c r="PWM171" s="188"/>
      <c r="PWN171" s="165"/>
      <c r="PWO171" s="166"/>
      <c r="PWP171" s="146"/>
      <c r="PWQ171" s="145"/>
      <c r="PWR171" s="145"/>
      <c r="PWS171" s="167"/>
      <c r="PWT171" s="147"/>
      <c r="PWU171" s="148"/>
      <c r="PWV171" s="187"/>
      <c r="PWW171" s="188"/>
      <c r="PWX171" s="165"/>
      <c r="PWY171" s="166"/>
      <c r="PWZ171" s="146"/>
      <c r="PXA171" s="145"/>
      <c r="PXB171" s="145"/>
      <c r="PXC171" s="167"/>
      <c r="PXD171" s="147"/>
      <c r="PXE171" s="148"/>
      <c r="PXF171" s="187"/>
      <c r="PXG171" s="188"/>
      <c r="PXH171" s="165"/>
      <c r="PXI171" s="166"/>
      <c r="PXJ171" s="146"/>
      <c r="PXK171" s="145"/>
      <c r="PXL171" s="145"/>
      <c r="PXM171" s="167"/>
      <c r="PXN171" s="147"/>
      <c r="PXO171" s="148"/>
      <c r="PXP171" s="187"/>
      <c r="PXQ171" s="188"/>
      <c r="PXR171" s="165"/>
      <c r="PXS171" s="166"/>
      <c r="PXT171" s="146"/>
      <c r="PXU171" s="145"/>
      <c r="PXV171" s="145"/>
      <c r="PXW171" s="167"/>
      <c r="PXX171" s="147"/>
      <c r="PXY171" s="148"/>
      <c r="PXZ171" s="187"/>
      <c r="PYA171" s="188"/>
      <c r="PYB171" s="165"/>
      <c r="PYC171" s="166"/>
      <c r="PYD171" s="146"/>
      <c r="PYE171" s="145"/>
      <c r="PYF171" s="145"/>
      <c r="PYG171" s="167"/>
      <c r="PYH171" s="147"/>
      <c r="PYI171" s="148"/>
      <c r="PYJ171" s="187"/>
      <c r="PYK171" s="188"/>
      <c r="PYL171" s="165"/>
      <c r="PYM171" s="166"/>
      <c r="PYN171" s="146"/>
      <c r="PYO171" s="145"/>
      <c r="PYP171" s="145"/>
      <c r="PYQ171" s="167"/>
      <c r="PYR171" s="147"/>
      <c r="PYS171" s="148"/>
      <c r="PYT171" s="187"/>
      <c r="PYU171" s="188"/>
      <c r="PYV171" s="165"/>
      <c r="PYW171" s="166"/>
      <c r="PYX171" s="146"/>
      <c r="PYY171" s="145"/>
      <c r="PYZ171" s="145"/>
      <c r="PZA171" s="167"/>
      <c r="PZB171" s="147"/>
      <c r="PZC171" s="148"/>
      <c r="PZD171" s="187"/>
      <c r="PZE171" s="188"/>
      <c r="PZF171" s="165"/>
      <c r="PZG171" s="166"/>
      <c r="PZH171" s="146"/>
      <c r="PZI171" s="145"/>
      <c r="PZJ171" s="145"/>
      <c r="PZK171" s="167"/>
      <c r="PZL171" s="147"/>
      <c r="PZM171" s="148"/>
      <c r="PZN171" s="187"/>
      <c r="PZO171" s="188"/>
      <c r="PZP171" s="165"/>
      <c r="PZQ171" s="166"/>
      <c r="PZR171" s="146"/>
      <c r="PZS171" s="145"/>
      <c r="PZT171" s="145"/>
      <c r="PZU171" s="167"/>
      <c r="PZV171" s="147"/>
      <c r="PZW171" s="148"/>
      <c r="PZX171" s="187"/>
      <c r="PZY171" s="188"/>
      <c r="PZZ171" s="165"/>
      <c r="QAA171" s="166"/>
      <c r="QAB171" s="146"/>
      <c r="QAC171" s="145"/>
      <c r="QAD171" s="145"/>
      <c r="QAE171" s="167"/>
      <c r="QAF171" s="147"/>
      <c r="QAG171" s="148"/>
      <c r="QAH171" s="187"/>
      <c r="QAI171" s="188"/>
      <c r="QAJ171" s="165"/>
      <c r="QAK171" s="166"/>
      <c r="QAL171" s="146"/>
      <c r="QAM171" s="145"/>
      <c r="QAN171" s="145"/>
      <c r="QAO171" s="167"/>
      <c r="QAP171" s="147"/>
      <c r="QAQ171" s="148"/>
      <c r="QAR171" s="187"/>
      <c r="QAS171" s="188"/>
      <c r="QAT171" s="165"/>
      <c r="QAU171" s="166"/>
      <c r="QAV171" s="146"/>
      <c r="QAW171" s="145"/>
      <c r="QAX171" s="145"/>
      <c r="QAY171" s="167"/>
      <c r="QAZ171" s="147"/>
      <c r="QBA171" s="148"/>
      <c r="QBB171" s="187"/>
      <c r="QBC171" s="188"/>
      <c r="QBD171" s="165"/>
      <c r="QBE171" s="166"/>
      <c r="QBF171" s="146"/>
      <c r="QBG171" s="145"/>
      <c r="QBH171" s="145"/>
      <c r="QBI171" s="167"/>
      <c r="QBJ171" s="147"/>
      <c r="QBK171" s="148"/>
      <c r="QBL171" s="187"/>
      <c r="QBM171" s="188"/>
      <c r="QBN171" s="165"/>
      <c r="QBO171" s="166"/>
      <c r="QBP171" s="146"/>
      <c r="QBQ171" s="145"/>
      <c r="QBR171" s="145"/>
      <c r="QBS171" s="167"/>
      <c r="QBT171" s="147"/>
      <c r="QBU171" s="148"/>
      <c r="QBV171" s="187"/>
      <c r="QBW171" s="188"/>
      <c r="QBX171" s="165"/>
      <c r="QBY171" s="166"/>
      <c r="QBZ171" s="146"/>
      <c r="QCA171" s="145"/>
      <c r="QCB171" s="145"/>
      <c r="QCC171" s="167"/>
      <c r="QCD171" s="147"/>
      <c r="QCE171" s="148"/>
      <c r="QCF171" s="187"/>
      <c r="QCG171" s="188"/>
      <c r="QCH171" s="165"/>
      <c r="QCI171" s="166"/>
      <c r="QCJ171" s="146"/>
      <c r="QCK171" s="145"/>
      <c r="QCL171" s="145"/>
      <c r="QCM171" s="167"/>
      <c r="QCN171" s="147"/>
      <c r="QCO171" s="148"/>
      <c r="QCP171" s="187"/>
      <c r="QCQ171" s="188"/>
      <c r="QCR171" s="165"/>
      <c r="QCS171" s="166"/>
      <c r="QCT171" s="146"/>
      <c r="QCU171" s="145"/>
      <c r="QCV171" s="145"/>
      <c r="QCW171" s="167"/>
      <c r="QCX171" s="147"/>
      <c r="QCY171" s="148"/>
      <c r="QCZ171" s="187"/>
      <c r="QDA171" s="188"/>
      <c r="QDB171" s="165"/>
      <c r="QDC171" s="166"/>
      <c r="QDD171" s="146"/>
      <c r="QDE171" s="145"/>
      <c r="QDF171" s="145"/>
      <c r="QDG171" s="167"/>
      <c r="QDH171" s="147"/>
      <c r="QDI171" s="148"/>
      <c r="QDJ171" s="187"/>
      <c r="QDK171" s="188"/>
      <c r="QDL171" s="165"/>
      <c r="QDM171" s="166"/>
      <c r="QDN171" s="146"/>
      <c r="QDO171" s="145"/>
      <c r="QDP171" s="145"/>
      <c r="QDQ171" s="167"/>
      <c r="QDR171" s="147"/>
      <c r="QDS171" s="148"/>
      <c r="QDT171" s="187"/>
      <c r="QDU171" s="188"/>
      <c r="QDV171" s="165"/>
      <c r="QDW171" s="166"/>
      <c r="QDX171" s="146"/>
      <c r="QDY171" s="145"/>
      <c r="QDZ171" s="145"/>
      <c r="QEA171" s="167"/>
      <c r="QEB171" s="147"/>
      <c r="QEC171" s="148"/>
      <c r="QED171" s="187"/>
      <c r="QEE171" s="188"/>
      <c r="QEF171" s="165"/>
      <c r="QEG171" s="166"/>
      <c r="QEH171" s="146"/>
      <c r="QEI171" s="145"/>
      <c r="QEJ171" s="145"/>
      <c r="QEK171" s="167"/>
      <c r="QEL171" s="147"/>
      <c r="QEM171" s="148"/>
      <c r="QEN171" s="187"/>
      <c r="QEO171" s="188"/>
      <c r="QEP171" s="165"/>
      <c r="QEQ171" s="166"/>
      <c r="QER171" s="146"/>
      <c r="QES171" s="145"/>
      <c r="QET171" s="145"/>
      <c r="QEU171" s="167"/>
      <c r="QEV171" s="147"/>
      <c r="QEW171" s="148"/>
      <c r="QEX171" s="187"/>
      <c r="QEY171" s="188"/>
      <c r="QEZ171" s="165"/>
      <c r="QFA171" s="166"/>
      <c r="QFB171" s="146"/>
      <c r="QFC171" s="145"/>
      <c r="QFD171" s="145"/>
      <c r="QFE171" s="167"/>
      <c r="QFF171" s="147"/>
      <c r="QFG171" s="148"/>
      <c r="QFH171" s="187"/>
      <c r="QFI171" s="188"/>
      <c r="QFJ171" s="165"/>
      <c r="QFK171" s="166"/>
      <c r="QFL171" s="146"/>
      <c r="QFM171" s="145"/>
      <c r="QFN171" s="145"/>
      <c r="QFO171" s="167"/>
      <c r="QFP171" s="147"/>
      <c r="QFQ171" s="148"/>
      <c r="QFR171" s="187"/>
      <c r="QFS171" s="188"/>
      <c r="QFT171" s="165"/>
      <c r="QFU171" s="166"/>
      <c r="QFV171" s="146"/>
      <c r="QFW171" s="145"/>
      <c r="QFX171" s="145"/>
      <c r="QFY171" s="167"/>
      <c r="QFZ171" s="147"/>
      <c r="QGA171" s="148"/>
      <c r="QGB171" s="187"/>
      <c r="QGC171" s="188"/>
      <c r="QGD171" s="165"/>
      <c r="QGE171" s="166"/>
      <c r="QGF171" s="146"/>
      <c r="QGG171" s="145"/>
      <c r="QGH171" s="145"/>
      <c r="QGI171" s="167"/>
      <c r="QGJ171" s="147"/>
      <c r="QGK171" s="148"/>
      <c r="QGL171" s="187"/>
      <c r="QGM171" s="188"/>
      <c r="QGN171" s="165"/>
      <c r="QGO171" s="166"/>
      <c r="QGP171" s="146"/>
      <c r="QGQ171" s="145"/>
      <c r="QGR171" s="145"/>
      <c r="QGS171" s="167"/>
      <c r="QGT171" s="147"/>
      <c r="QGU171" s="148"/>
      <c r="QGV171" s="187"/>
      <c r="QGW171" s="188"/>
      <c r="QGX171" s="165"/>
      <c r="QGY171" s="166"/>
      <c r="QGZ171" s="146"/>
      <c r="QHA171" s="145"/>
      <c r="QHB171" s="145"/>
      <c r="QHC171" s="167"/>
      <c r="QHD171" s="147"/>
      <c r="QHE171" s="148"/>
      <c r="QHF171" s="187"/>
      <c r="QHG171" s="188"/>
      <c r="QHH171" s="165"/>
      <c r="QHI171" s="166"/>
      <c r="QHJ171" s="146"/>
      <c r="QHK171" s="145"/>
      <c r="QHL171" s="145"/>
      <c r="QHM171" s="167"/>
      <c r="QHN171" s="147"/>
      <c r="QHO171" s="148"/>
      <c r="QHP171" s="187"/>
      <c r="QHQ171" s="188"/>
      <c r="QHR171" s="165"/>
      <c r="QHS171" s="166"/>
      <c r="QHT171" s="146"/>
      <c r="QHU171" s="145"/>
      <c r="QHV171" s="145"/>
      <c r="QHW171" s="167"/>
      <c r="QHX171" s="147"/>
      <c r="QHY171" s="148"/>
      <c r="QHZ171" s="187"/>
      <c r="QIA171" s="188"/>
      <c r="QIB171" s="165"/>
      <c r="QIC171" s="166"/>
      <c r="QID171" s="146"/>
      <c r="QIE171" s="145"/>
      <c r="QIF171" s="145"/>
      <c r="QIG171" s="167"/>
      <c r="QIH171" s="147"/>
      <c r="QII171" s="148"/>
      <c r="QIJ171" s="187"/>
      <c r="QIK171" s="188"/>
      <c r="QIL171" s="165"/>
      <c r="QIM171" s="166"/>
      <c r="QIN171" s="146"/>
      <c r="QIO171" s="145"/>
      <c r="QIP171" s="145"/>
      <c r="QIQ171" s="167"/>
      <c r="QIR171" s="147"/>
      <c r="QIS171" s="148"/>
      <c r="QIT171" s="187"/>
      <c r="QIU171" s="188"/>
      <c r="QIV171" s="165"/>
      <c r="QIW171" s="166"/>
      <c r="QIX171" s="146"/>
      <c r="QIY171" s="145"/>
      <c r="QIZ171" s="145"/>
      <c r="QJA171" s="167"/>
      <c r="QJB171" s="147"/>
      <c r="QJC171" s="148"/>
      <c r="QJD171" s="187"/>
      <c r="QJE171" s="188"/>
      <c r="QJF171" s="165"/>
      <c r="QJG171" s="166"/>
      <c r="QJH171" s="146"/>
      <c r="QJI171" s="145"/>
      <c r="QJJ171" s="145"/>
      <c r="QJK171" s="167"/>
      <c r="QJL171" s="147"/>
      <c r="QJM171" s="148"/>
      <c r="QJN171" s="187"/>
      <c r="QJO171" s="188"/>
      <c r="QJP171" s="165"/>
      <c r="QJQ171" s="166"/>
      <c r="QJR171" s="146"/>
      <c r="QJS171" s="145"/>
      <c r="QJT171" s="145"/>
      <c r="QJU171" s="167"/>
      <c r="QJV171" s="147"/>
      <c r="QJW171" s="148"/>
      <c r="QJX171" s="187"/>
      <c r="QJY171" s="188"/>
      <c r="QJZ171" s="165"/>
      <c r="QKA171" s="166"/>
      <c r="QKB171" s="146"/>
      <c r="QKC171" s="145"/>
      <c r="QKD171" s="145"/>
      <c r="QKE171" s="167"/>
      <c r="QKF171" s="147"/>
      <c r="QKG171" s="148"/>
      <c r="QKH171" s="187"/>
      <c r="QKI171" s="188"/>
      <c r="QKJ171" s="165"/>
      <c r="QKK171" s="166"/>
      <c r="QKL171" s="146"/>
      <c r="QKM171" s="145"/>
      <c r="QKN171" s="145"/>
      <c r="QKO171" s="167"/>
      <c r="QKP171" s="147"/>
      <c r="QKQ171" s="148"/>
      <c r="QKR171" s="187"/>
      <c r="QKS171" s="188"/>
      <c r="QKT171" s="165"/>
      <c r="QKU171" s="166"/>
      <c r="QKV171" s="146"/>
      <c r="QKW171" s="145"/>
      <c r="QKX171" s="145"/>
      <c r="QKY171" s="167"/>
      <c r="QKZ171" s="147"/>
      <c r="QLA171" s="148"/>
      <c r="QLB171" s="187"/>
      <c r="QLC171" s="188"/>
      <c r="QLD171" s="165"/>
      <c r="QLE171" s="166"/>
      <c r="QLF171" s="146"/>
      <c r="QLG171" s="145"/>
      <c r="QLH171" s="145"/>
      <c r="QLI171" s="167"/>
      <c r="QLJ171" s="147"/>
      <c r="QLK171" s="148"/>
      <c r="QLL171" s="187"/>
      <c r="QLM171" s="188"/>
      <c r="QLN171" s="165"/>
      <c r="QLO171" s="166"/>
      <c r="QLP171" s="146"/>
      <c r="QLQ171" s="145"/>
      <c r="QLR171" s="145"/>
      <c r="QLS171" s="167"/>
      <c r="QLT171" s="147"/>
      <c r="QLU171" s="148"/>
      <c r="QLV171" s="187"/>
      <c r="QLW171" s="188"/>
      <c r="QLX171" s="165"/>
      <c r="QLY171" s="166"/>
      <c r="QLZ171" s="146"/>
      <c r="QMA171" s="145"/>
      <c r="QMB171" s="145"/>
      <c r="QMC171" s="167"/>
      <c r="QMD171" s="147"/>
      <c r="QME171" s="148"/>
      <c r="QMF171" s="187"/>
      <c r="QMG171" s="188"/>
      <c r="QMH171" s="165"/>
      <c r="QMI171" s="166"/>
      <c r="QMJ171" s="146"/>
      <c r="QMK171" s="145"/>
      <c r="QML171" s="145"/>
      <c r="QMM171" s="167"/>
      <c r="QMN171" s="147"/>
      <c r="QMO171" s="148"/>
      <c r="QMP171" s="187"/>
      <c r="QMQ171" s="188"/>
      <c r="QMR171" s="165"/>
      <c r="QMS171" s="166"/>
      <c r="QMT171" s="146"/>
      <c r="QMU171" s="145"/>
      <c r="QMV171" s="145"/>
      <c r="QMW171" s="167"/>
      <c r="QMX171" s="147"/>
      <c r="QMY171" s="148"/>
      <c r="QMZ171" s="187"/>
      <c r="QNA171" s="188"/>
      <c r="QNB171" s="165"/>
      <c r="QNC171" s="166"/>
      <c r="QND171" s="146"/>
      <c r="QNE171" s="145"/>
      <c r="QNF171" s="145"/>
      <c r="QNG171" s="167"/>
      <c r="QNH171" s="147"/>
      <c r="QNI171" s="148"/>
      <c r="QNJ171" s="187"/>
      <c r="QNK171" s="188"/>
      <c r="QNL171" s="165"/>
      <c r="QNM171" s="166"/>
      <c r="QNN171" s="146"/>
      <c r="QNO171" s="145"/>
      <c r="QNP171" s="145"/>
      <c r="QNQ171" s="167"/>
      <c r="QNR171" s="147"/>
      <c r="QNS171" s="148"/>
      <c r="QNT171" s="187"/>
      <c r="QNU171" s="188"/>
      <c r="QNV171" s="165"/>
      <c r="QNW171" s="166"/>
      <c r="QNX171" s="146"/>
      <c r="QNY171" s="145"/>
      <c r="QNZ171" s="145"/>
      <c r="QOA171" s="167"/>
      <c r="QOB171" s="147"/>
      <c r="QOC171" s="148"/>
      <c r="QOD171" s="187"/>
      <c r="QOE171" s="188"/>
      <c r="QOF171" s="165"/>
      <c r="QOG171" s="166"/>
      <c r="QOH171" s="146"/>
      <c r="QOI171" s="145"/>
      <c r="QOJ171" s="145"/>
      <c r="QOK171" s="167"/>
      <c r="QOL171" s="147"/>
      <c r="QOM171" s="148"/>
      <c r="QON171" s="187"/>
      <c r="QOO171" s="188"/>
      <c r="QOP171" s="165"/>
      <c r="QOQ171" s="166"/>
      <c r="QOR171" s="146"/>
      <c r="QOS171" s="145"/>
      <c r="QOT171" s="145"/>
      <c r="QOU171" s="167"/>
      <c r="QOV171" s="147"/>
      <c r="QOW171" s="148"/>
      <c r="QOX171" s="187"/>
      <c r="QOY171" s="188"/>
      <c r="QOZ171" s="165"/>
      <c r="QPA171" s="166"/>
      <c r="QPB171" s="146"/>
      <c r="QPC171" s="145"/>
      <c r="QPD171" s="145"/>
      <c r="QPE171" s="167"/>
      <c r="QPF171" s="147"/>
      <c r="QPG171" s="148"/>
      <c r="QPH171" s="187"/>
      <c r="QPI171" s="188"/>
      <c r="QPJ171" s="165"/>
      <c r="QPK171" s="166"/>
      <c r="QPL171" s="146"/>
      <c r="QPM171" s="145"/>
      <c r="QPN171" s="145"/>
      <c r="QPO171" s="167"/>
      <c r="QPP171" s="147"/>
      <c r="QPQ171" s="148"/>
      <c r="QPR171" s="187"/>
      <c r="QPS171" s="188"/>
      <c r="QPT171" s="165"/>
      <c r="QPU171" s="166"/>
      <c r="QPV171" s="146"/>
      <c r="QPW171" s="145"/>
      <c r="QPX171" s="145"/>
      <c r="QPY171" s="167"/>
      <c r="QPZ171" s="147"/>
      <c r="QQA171" s="148"/>
      <c r="QQB171" s="187"/>
      <c r="QQC171" s="188"/>
      <c r="QQD171" s="165"/>
      <c r="QQE171" s="166"/>
      <c r="QQF171" s="146"/>
      <c r="QQG171" s="145"/>
      <c r="QQH171" s="145"/>
      <c r="QQI171" s="167"/>
      <c r="QQJ171" s="147"/>
      <c r="QQK171" s="148"/>
      <c r="QQL171" s="187"/>
      <c r="QQM171" s="188"/>
      <c r="QQN171" s="165"/>
      <c r="QQO171" s="166"/>
      <c r="QQP171" s="146"/>
      <c r="QQQ171" s="145"/>
      <c r="QQR171" s="145"/>
      <c r="QQS171" s="167"/>
      <c r="QQT171" s="147"/>
      <c r="QQU171" s="148"/>
      <c r="QQV171" s="187"/>
      <c r="QQW171" s="188"/>
      <c r="QQX171" s="165"/>
      <c r="QQY171" s="166"/>
      <c r="QQZ171" s="146"/>
      <c r="QRA171" s="145"/>
      <c r="QRB171" s="145"/>
      <c r="QRC171" s="167"/>
      <c r="QRD171" s="147"/>
      <c r="QRE171" s="148"/>
      <c r="QRF171" s="187"/>
      <c r="QRG171" s="188"/>
      <c r="QRH171" s="165"/>
      <c r="QRI171" s="166"/>
      <c r="QRJ171" s="146"/>
      <c r="QRK171" s="145"/>
      <c r="QRL171" s="145"/>
      <c r="QRM171" s="167"/>
      <c r="QRN171" s="147"/>
      <c r="QRO171" s="148"/>
      <c r="QRP171" s="187"/>
      <c r="QRQ171" s="188"/>
      <c r="QRR171" s="165"/>
      <c r="QRS171" s="166"/>
      <c r="QRT171" s="146"/>
      <c r="QRU171" s="145"/>
      <c r="QRV171" s="145"/>
      <c r="QRW171" s="167"/>
      <c r="QRX171" s="147"/>
      <c r="QRY171" s="148"/>
      <c r="QRZ171" s="187"/>
      <c r="QSA171" s="188"/>
      <c r="QSB171" s="165"/>
      <c r="QSC171" s="166"/>
      <c r="QSD171" s="146"/>
      <c r="QSE171" s="145"/>
      <c r="QSF171" s="145"/>
      <c r="QSG171" s="167"/>
      <c r="QSH171" s="147"/>
      <c r="QSI171" s="148"/>
      <c r="QSJ171" s="187"/>
      <c r="QSK171" s="188"/>
      <c r="QSL171" s="165"/>
      <c r="QSM171" s="166"/>
      <c r="QSN171" s="146"/>
      <c r="QSO171" s="145"/>
      <c r="QSP171" s="145"/>
      <c r="QSQ171" s="167"/>
      <c r="QSR171" s="147"/>
      <c r="QSS171" s="148"/>
      <c r="QST171" s="187"/>
      <c r="QSU171" s="188"/>
      <c r="QSV171" s="165"/>
      <c r="QSW171" s="166"/>
      <c r="QSX171" s="146"/>
      <c r="QSY171" s="145"/>
      <c r="QSZ171" s="145"/>
      <c r="QTA171" s="167"/>
      <c r="QTB171" s="147"/>
      <c r="QTC171" s="148"/>
      <c r="QTD171" s="187"/>
      <c r="QTE171" s="188"/>
      <c r="QTF171" s="165"/>
      <c r="QTG171" s="166"/>
      <c r="QTH171" s="146"/>
      <c r="QTI171" s="145"/>
      <c r="QTJ171" s="145"/>
      <c r="QTK171" s="167"/>
      <c r="QTL171" s="147"/>
      <c r="QTM171" s="148"/>
      <c r="QTN171" s="187"/>
      <c r="QTO171" s="188"/>
      <c r="QTP171" s="165"/>
      <c r="QTQ171" s="166"/>
      <c r="QTR171" s="146"/>
      <c r="QTS171" s="145"/>
      <c r="QTT171" s="145"/>
      <c r="QTU171" s="167"/>
      <c r="QTV171" s="147"/>
      <c r="QTW171" s="148"/>
      <c r="QTX171" s="187"/>
      <c r="QTY171" s="188"/>
      <c r="QTZ171" s="165"/>
      <c r="QUA171" s="166"/>
      <c r="QUB171" s="146"/>
      <c r="QUC171" s="145"/>
      <c r="QUD171" s="145"/>
      <c r="QUE171" s="167"/>
      <c r="QUF171" s="147"/>
      <c r="QUG171" s="148"/>
      <c r="QUH171" s="187"/>
      <c r="QUI171" s="188"/>
      <c r="QUJ171" s="165"/>
      <c r="QUK171" s="166"/>
      <c r="QUL171" s="146"/>
      <c r="QUM171" s="145"/>
      <c r="QUN171" s="145"/>
      <c r="QUO171" s="167"/>
      <c r="QUP171" s="147"/>
      <c r="QUQ171" s="148"/>
      <c r="QUR171" s="187"/>
      <c r="QUS171" s="188"/>
      <c r="QUT171" s="165"/>
      <c r="QUU171" s="166"/>
      <c r="QUV171" s="146"/>
      <c r="QUW171" s="145"/>
      <c r="QUX171" s="145"/>
      <c r="QUY171" s="167"/>
      <c r="QUZ171" s="147"/>
      <c r="QVA171" s="148"/>
      <c r="QVB171" s="187"/>
      <c r="QVC171" s="188"/>
      <c r="QVD171" s="165"/>
      <c r="QVE171" s="166"/>
      <c r="QVF171" s="146"/>
      <c r="QVG171" s="145"/>
      <c r="QVH171" s="145"/>
      <c r="QVI171" s="167"/>
      <c r="QVJ171" s="147"/>
      <c r="QVK171" s="148"/>
      <c r="QVL171" s="187"/>
      <c r="QVM171" s="188"/>
      <c r="QVN171" s="165"/>
      <c r="QVO171" s="166"/>
      <c r="QVP171" s="146"/>
      <c r="QVQ171" s="145"/>
      <c r="QVR171" s="145"/>
      <c r="QVS171" s="167"/>
      <c r="QVT171" s="147"/>
      <c r="QVU171" s="148"/>
      <c r="QVV171" s="187"/>
      <c r="QVW171" s="188"/>
      <c r="QVX171" s="165"/>
      <c r="QVY171" s="166"/>
      <c r="QVZ171" s="146"/>
      <c r="QWA171" s="145"/>
      <c r="QWB171" s="145"/>
      <c r="QWC171" s="167"/>
      <c r="QWD171" s="147"/>
      <c r="QWE171" s="148"/>
      <c r="QWF171" s="187"/>
      <c r="QWG171" s="188"/>
      <c r="QWH171" s="165"/>
      <c r="QWI171" s="166"/>
      <c r="QWJ171" s="146"/>
      <c r="QWK171" s="145"/>
      <c r="QWL171" s="145"/>
      <c r="QWM171" s="167"/>
      <c r="QWN171" s="147"/>
      <c r="QWO171" s="148"/>
      <c r="QWP171" s="187"/>
      <c r="QWQ171" s="188"/>
      <c r="QWR171" s="165"/>
      <c r="QWS171" s="166"/>
      <c r="QWT171" s="146"/>
      <c r="QWU171" s="145"/>
      <c r="QWV171" s="145"/>
      <c r="QWW171" s="167"/>
      <c r="QWX171" s="147"/>
      <c r="QWY171" s="148"/>
      <c r="QWZ171" s="187"/>
      <c r="QXA171" s="188"/>
      <c r="QXB171" s="165"/>
      <c r="QXC171" s="166"/>
      <c r="QXD171" s="146"/>
      <c r="QXE171" s="145"/>
      <c r="QXF171" s="145"/>
      <c r="QXG171" s="167"/>
      <c r="QXH171" s="147"/>
      <c r="QXI171" s="148"/>
      <c r="QXJ171" s="187"/>
      <c r="QXK171" s="188"/>
      <c r="QXL171" s="165"/>
      <c r="QXM171" s="166"/>
      <c r="QXN171" s="146"/>
      <c r="QXO171" s="145"/>
      <c r="QXP171" s="145"/>
      <c r="QXQ171" s="167"/>
      <c r="QXR171" s="147"/>
      <c r="QXS171" s="148"/>
      <c r="QXT171" s="187"/>
      <c r="QXU171" s="188"/>
      <c r="QXV171" s="165"/>
      <c r="QXW171" s="166"/>
      <c r="QXX171" s="146"/>
      <c r="QXY171" s="145"/>
      <c r="QXZ171" s="145"/>
      <c r="QYA171" s="167"/>
      <c r="QYB171" s="147"/>
      <c r="QYC171" s="148"/>
      <c r="QYD171" s="187"/>
      <c r="QYE171" s="188"/>
      <c r="QYF171" s="165"/>
      <c r="QYG171" s="166"/>
      <c r="QYH171" s="146"/>
      <c r="QYI171" s="145"/>
      <c r="QYJ171" s="145"/>
      <c r="QYK171" s="167"/>
      <c r="QYL171" s="147"/>
      <c r="QYM171" s="148"/>
      <c r="QYN171" s="187"/>
      <c r="QYO171" s="188"/>
      <c r="QYP171" s="165"/>
      <c r="QYQ171" s="166"/>
      <c r="QYR171" s="146"/>
      <c r="QYS171" s="145"/>
      <c r="QYT171" s="145"/>
      <c r="QYU171" s="167"/>
      <c r="QYV171" s="147"/>
      <c r="QYW171" s="148"/>
      <c r="QYX171" s="187"/>
      <c r="QYY171" s="188"/>
      <c r="QYZ171" s="165"/>
      <c r="QZA171" s="166"/>
      <c r="QZB171" s="146"/>
      <c r="QZC171" s="145"/>
      <c r="QZD171" s="145"/>
      <c r="QZE171" s="167"/>
      <c r="QZF171" s="147"/>
      <c r="QZG171" s="148"/>
      <c r="QZH171" s="187"/>
      <c r="QZI171" s="188"/>
      <c r="QZJ171" s="165"/>
      <c r="QZK171" s="166"/>
      <c r="QZL171" s="146"/>
      <c r="QZM171" s="145"/>
      <c r="QZN171" s="145"/>
      <c r="QZO171" s="167"/>
      <c r="QZP171" s="147"/>
      <c r="QZQ171" s="148"/>
      <c r="QZR171" s="187"/>
      <c r="QZS171" s="188"/>
      <c r="QZT171" s="165"/>
      <c r="QZU171" s="166"/>
      <c r="QZV171" s="146"/>
      <c r="QZW171" s="145"/>
      <c r="QZX171" s="145"/>
      <c r="QZY171" s="167"/>
      <c r="QZZ171" s="147"/>
      <c r="RAA171" s="148"/>
      <c r="RAB171" s="187"/>
      <c r="RAC171" s="188"/>
      <c r="RAD171" s="165"/>
      <c r="RAE171" s="166"/>
      <c r="RAF171" s="146"/>
      <c r="RAG171" s="145"/>
      <c r="RAH171" s="145"/>
      <c r="RAI171" s="167"/>
      <c r="RAJ171" s="147"/>
      <c r="RAK171" s="148"/>
      <c r="RAL171" s="187"/>
      <c r="RAM171" s="188"/>
      <c r="RAN171" s="165"/>
      <c r="RAO171" s="166"/>
      <c r="RAP171" s="146"/>
      <c r="RAQ171" s="145"/>
      <c r="RAR171" s="145"/>
      <c r="RAS171" s="167"/>
      <c r="RAT171" s="147"/>
      <c r="RAU171" s="148"/>
      <c r="RAV171" s="187"/>
      <c r="RAW171" s="188"/>
      <c r="RAX171" s="165"/>
      <c r="RAY171" s="166"/>
      <c r="RAZ171" s="146"/>
      <c r="RBA171" s="145"/>
      <c r="RBB171" s="145"/>
      <c r="RBC171" s="167"/>
      <c r="RBD171" s="147"/>
      <c r="RBE171" s="148"/>
      <c r="RBF171" s="187"/>
      <c r="RBG171" s="188"/>
      <c r="RBH171" s="165"/>
      <c r="RBI171" s="166"/>
      <c r="RBJ171" s="146"/>
      <c r="RBK171" s="145"/>
      <c r="RBL171" s="145"/>
      <c r="RBM171" s="167"/>
      <c r="RBN171" s="147"/>
      <c r="RBO171" s="148"/>
      <c r="RBP171" s="187"/>
      <c r="RBQ171" s="188"/>
      <c r="RBR171" s="165"/>
      <c r="RBS171" s="166"/>
      <c r="RBT171" s="146"/>
      <c r="RBU171" s="145"/>
      <c r="RBV171" s="145"/>
      <c r="RBW171" s="167"/>
      <c r="RBX171" s="147"/>
      <c r="RBY171" s="148"/>
      <c r="RBZ171" s="187"/>
      <c r="RCA171" s="188"/>
      <c r="RCB171" s="165"/>
      <c r="RCC171" s="166"/>
      <c r="RCD171" s="146"/>
      <c r="RCE171" s="145"/>
      <c r="RCF171" s="145"/>
      <c r="RCG171" s="167"/>
      <c r="RCH171" s="147"/>
      <c r="RCI171" s="148"/>
      <c r="RCJ171" s="187"/>
      <c r="RCK171" s="188"/>
      <c r="RCL171" s="165"/>
      <c r="RCM171" s="166"/>
      <c r="RCN171" s="146"/>
      <c r="RCO171" s="145"/>
      <c r="RCP171" s="145"/>
      <c r="RCQ171" s="167"/>
      <c r="RCR171" s="147"/>
      <c r="RCS171" s="148"/>
      <c r="RCT171" s="187"/>
      <c r="RCU171" s="188"/>
      <c r="RCV171" s="165"/>
      <c r="RCW171" s="166"/>
      <c r="RCX171" s="146"/>
      <c r="RCY171" s="145"/>
      <c r="RCZ171" s="145"/>
      <c r="RDA171" s="167"/>
      <c r="RDB171" s="147"/>
      <c r="RDC171" s="148"/>
      <c r="RDD171" s="187"/>
      <c r="RDE171" s="188"/>
      <c r="RDF171" s="165"/>
      <c r="RDG171" s="166"/>
      <c r="RDH171" s="146"/>
      <c r="RDI171" s="145"/>
      <c r="RDJ171" s="145"/>
      <c r="RDK171" s="167"/>
      <c r="RDL171" s="147"/>
      <c r="RDM171" s="148"/>
      <c r="RDN171" s="187"/>
      <c r="RDO171" s="188"/>
      <c r="RDP171" s="165"/>
      <c r="RDQ171" s="166"/>
      <c r="RDR171" s="146"/>
      <c r="RDS171" s="145"/>
      <c r="RDT171" s="145"/>
      <c r="RDU171" s="167"/>
      <c r="RDV171" s="147"/>
      <c r="RDW171" s="148"/>
      <c r="RDX171" s="187"/>
      <c r="RDY171" s="188"/>
      <c r="RDZ171" s="165"/>
      <c r="REA171" s="166"/>
      <c r="REB171" s="146"/>
      <c r="REC171" s="145"/>
      <c r="RED171" s="145"/>
      <c r="REE171" s="167"/>
      <c r="REF171" s="147"/>
      <c r="REG171" s="148"/>
      <c r="REH171" s="187"/>
      <c r="REI171" s="188"/>
      <c r="REJ171" s="165"/>
      <c r="REK171" s="166"/>
      <c r="REL171" s="146"/>
      <c r="REM171" s="145"/>
      <c r="REN171" s="145"/>
      <c r="REO171" s="167"/>
      <c r="REP171" s="147"/>
      <c r="REQ171" s="148"/>
      <c r="RER171" s="187"/>
      <c r="RES171" s="188"/>
      <c r="RET171" s="165"/>
      <c r="REU171" s="166"/>
      <c r="REV171" s="146"/>
      <c r="REW171" s="145"/>
      <c r="REX171" s="145"/>
      <c r="REY171" s="167"/>
      <c r="REZ171" s="147"/>
      <c r="RFA171" s="148"/>
      <c r="RFB171" s="187"/>
      <c r="RFC171" s="188"/>
      <c r="RFD171" s="165"/>
      <c r="RFE171" s="166"/>
      <c r="RFF171" s="146"/>
      <c r="RFG171" s="145"/>
      <c r="RFH171" s="145"/>
      <c r="RFI171" s="167"/>
      <c r="RFJ171" s="147"/>
      <c r="RFK171" s="148"/>
      <c r="RFL171" s="187"/>
      <c r="RFM171" s="188"/>
      <c r="RFN171" s="165"/>
      <c r="RFO171" s="166"/>
      <c r="RFP171" s="146"/>
      <c r="RFQ171" s="145"/>
      <c r="RFR171" s="145"/>
      <c r="RFS171" s="167"/>
      <c r="RFT171" s="147"/>
      <c r="RFU171" s="148"/>
      <c r="RFV171" s="187"/>
      <c r="RFW171" s="188"/>
      <c r="RFX171" s="165"/>
      <c r="RFY171" s="166"/>
      <c r="RFZ171" s="146"/>
      <c r="RGA171" s="145"/>
      <c r="RGB171" s="145"/>
      <c r="RGC171" s="167"/>
      <c r="RGD171" s="147"/>
      <c r="RGE171" s="148"/>
      <c r="RGF171" s="187"/>
      <c r="RGG171" s="188"/>
      <c r="RGH171" s="165"/>
      <c r="RGI171" s="166"/>
      <c r="RGJ171" s="146"/>
      <c r="RGK171" s="145"/>
      <c r="RGL171" s="145"/>
      <c r="RGM171" s="167"/>
      <c r="RGN171" s="147"/>
      <c r="RGO171" s="148"/>
      <c r="RGP171" s="187"/>
      <c r="RGQ171" s="188"/>
      <c r="RGR171" s="165"/>
      <c r="RGS171" s="166"/>
      <c r="RGT171" s="146"/>
      <c r="RGU171" s="145"/>
      <c r="RGV171" s="145"/>
      <c r="RGW171" s="167"/>
      <c r="RGX171" s="147"/>
      <c r="RGY171" s="148"/>
      <c r="RGZ171" s="187"/>
      <c r="RHA171" s="188"/>
      <c r="RHB171" s="165"/>
      <c r="RHC171" s="166"/>
      <c r="RHD171" s="146"/>
      <c r="RHE171" s="145"/>
      <c r="RHF171" s="145"/>
      <c r="RHG171" s="167"/>
      <c r="RHH171" s="147"/>
      <c r="RHI171" s="148"/>
      <c r="RHJ171" s="187"/>
      <c r="RHK171" s="188"/>
      <c r="RHL171" s="165"/>
      <c r="RHM171" s="166"/>
      <c r="RHN171" s="146"/>
      <c r="RHO171" s="145"/>
      <c r="RHP171" s="145"/>
      <c r="RHQ171" s="167"/>
      <c r="RHR171" s="147"/>
      <c r="RHS171" s="148"/>
      <c r="RHT171" s="187"/>
      <c r="RHU171" s="188"/>
      <c r="RHV171" s="165"/>
      <c r="RHW171" s="166"/>
      <c r="RHX171" s="146"/>
      <c r="RHY171" s="145"/>
      <c r="RHZ171" s="145"/>
      <c r="RIA171" s="167"/>
      <c r="RIB171" s="147"/>
      <c r="RIC171" s="148"/>
      <c r="RID171" s="187"/>
      <c r="RIE171" s="188"/>
      <c r="RIF171" s="165"/>
      <c r="RIG171" s="166"/>
      <c r="RIH171" s="146"/>
      <c r="RII171" s="145"/>
      <c r="RIJ171" s="145"/>
      <c r="RIK171" s="167"/>
      <c r="RIL171" s="147"/>
      <c r="RIM171" s="148"/>
      <c r="RIN171" s="187"/>
      <c r="RIO171" s="188"/>
      <c r="RIP171" s="165"/>
      <c r="RIQ171" s="166"/>
      <c r="RIR171" s="146"/>
      <c r="RIS171" s="145"/>
      <c r="RIT171" s="145"/>
      <c r="RIU171" s="167"/>
      <c r="RIV171" s="147"/>
      <c r="RIW171" s="148"/>
      <c r="RIX171" s="187"/>
      <c r="RIY171" s="188"/>
      <c r="RIZ171" s="165"/>
      <c r="RJA171" s="166"/>
      <c r="RJB171" s="146"/>
      <c r="RJC171" s="145"/>
      <c r="RJD171" s="145"/>
      <c r="RJE171" s="167"/>
      <c r="RJF171" s="147"/>
      <c r="RJG171" s="148"/>
      <c r="RJH171" s="187"/>
      <c r="RJI171" s="188"/>
      <c r="RJJ171" s="165"/>
      <c r="RJK171" s="166"/>
      <c r="RJL171" s="146"/>
      <c r="RJM171" s="145"/>
      <c r="RJN171" s="145"/>
      <c r="RJO171" s="167"/>
      <c r="RJP171" s="147"/>
      <c r="RJQ171" s="148"/>
      <c r="RJR171" s="187"/>
      <c r="RJS171" s="188"/>
      <c r="RJT171" s="165"/>
      <c r="RJU171" s="166"/>
      <c r="RJV171" s="146"/>
      <c r="RJW171" s="145"/>
      <c r="RJX171" s="145"/>
      <c r="RJY171" s="167"/>
      <c r="RJZ171" s="147"/>
      <c r="RKA171" s="148"/>
      <c r="RKB171" s="187"/>
      <c r="RKC171" s="188"/>
      <c r="RKD171" s="165"/>
      <c r="RKE171" s="166"/>
      <c r="RKF171" s="146"/>
      <c r="RKG171" s="145"/>
      <c r="RKH171" s="145"/>
      <c r="RKI171" s="167"/>
      <c r="RKJ171" s="147"/>
      <c r="RKK171" s="148"/>
      <c r="RKL171" s="187"/>
      <c r="RKM171" s="188"/>
      <c r="RKN171" s="165"/>
      <c r="RKO171" s="166"/>
      <c r="RKP171" s="146"/>
      <c r="RKQ171" s="145"/>
      <c r="RKR171" s="145"/>
      <c r="RKS171" s="167"/>
      <c r="RKT171" s="147"/>
      <c r="RKU171" s="148"/>
      <c r="RKV171" s="187"/>
      <c r="RKW171" s="188"/>
      <c r="RKX171" s="165"/>
      <c r="RKY171" s="166"/>
      <c r="RKZ171" s="146"/>
      <c r="RLA171" s="145"/>
      <c r="RLB171" s="145"/>
      <c r="RLC171" s="167"/>
      <c r="RLD171" s="147"/>
      <c r="RLE171" s="148"/>
      <c r="RLF171" s="187"/>
      <c r="RLG171" s="188"/>
      <c r="RLH171" s="165"/>
      <c r="RLI171" s="166"/>
      <c r="RLJ171" s="146"/>
      <c r="RLK171" s="145"/>
      <c r="RLL171" s="145"/>
      <c r="RLM171" s="167"/>
      <c r="RLN171" s="147"/>
      <c r="RLO171" s="148"/>
      <c r="RLP171" s="187"/>
      <c r="RLQ171" s="188"/>
      <c r="RLR171" s="165"/>
      <c r="RLS171" s="166"/>
      <c r="RLT171" s="146"/>
      <c r="RLU171" s="145"/>
      <c r="RLV171" s="145"/>
      <c r="RLW171" s="167"/>
      <c r="RLX171" s="147"/>
      <c r="RLY171" s="148"/>
      <c r="RLZ171" s="187"/>
      <c r="RMA171" s="188"/>
      <c r="RMB171" s="165"/>
      <c r="RMC171" s="166"/>
      <c r="RMD171" s="146"/>
      <c r="RME171" s="145"/>
      <c r="RMF171" s="145"/>
      <c r="RMG171" s="167"/>
      <c r="RMH171" s="147"/>
      <c r="RMI171" s="148"/>
      <c r="RMJ171" s="187"/>
      <c r="RMK171" s="188"/>
      <c r="RML171" s="165"/>
      <c r="RMM171" s="166"/>
      <c r="RMN171" s="146"/>
      <c r="RMO171" s="145"/>
      <c r="RMP171" s="145"/>
      <c r="RMQ171" s="167"/>
      <c r="RMR171" s="147"/>
      <c r="RMS171" s="148"/>
      <c r="RMT171" s="187"/>
      <c r="RMU171" s="188"/>
      <c r="RMV171" s="165"/>
      <c r="RMW171" s="166"/>
      <c r="RMX171" s="146"/>
      <c r="RMY171" s="145"/>
      <c r="RMZ171" s="145"/>
      <c r="RNA171" s="167"/>
      <c r="RNB171" s="147"/>
      <c r="RNC171" s="148"/>
      <c r="RND171" s="187"/>
      <c r="RNE171" s="188"/>
      <c r="RNF171" s="165"/>
      <c r="RNG171" s="166"/>
      <c r="RNH171" s="146"/>
      <c r="RNI171" s="145"/>
      <c r="RNJ171" s="145"/>
      <c r="RNK171" s="167"/>
      <c r="RNL171" s="147"/>
      <c r="RNM171" s="148"/>
      <c r="RNN171" s="187"/>
      <c r="RNO171" s="188"/>
      <c r="RNP171" s="165"/>
      <c r="RNQ171" s="166"/>
      <c r="RNR171" s="146"/>
      <c r="RNS171" s="145"/>
      <c r="RNT171" s="145"/>
      <c r="RNU171" s="167"/>
      <c r="RNV171" s="147"/>
      <c r="RNW171" s="148"/>
      <c r="RNX171" s="187"/>
      <c r="RNY171" s="188"/>
      <c r="RNZ171" s="165"/>
      <c r="ROA171" s="166"/>
      <c r="ROB171" s="146"/>
      <c r="ROC171" s="145"/>
      <c r="ROD171" s="145"/>
      <c r="ROE171" s="167"/>
      <c r="ROF171" s="147"/>
      <c r="ROG171" s="148"/>
      <c r="ROH171" s="187"/>
      <c r="ROI171" s="188"/>
      <c r="ROJ171" s="165"/>
      <c r="ROK171" s="166"/>
      <c r="ROL171" s="146"/>
      <c r="ROM171" s="145"/>
      <c r="RON171" s="145"/>
      <c r="ROO171" s="167"/>
      <c r="ROP171" s="147"/>
      <c r="ROQ171" s="148"/>
      <c r="ROR171" s="187"/>
      <c r="ROS171" s="188"/>
      <c r="ROT171" s="165"/>
      <c r="ROU171" s="166"/>
      <c r="ROV171" s="146"/>
      <c r="ROW171" s="145"/>
      <c r="ROX171" s="145"/>
      <c r="ROY171" s="167"/>
      <c r="ROZ171" s="147"/>
      <c r="RPA171" s="148"/>
      <c r="RPB171" s="187"/>
      <c r="RPC171" s="188"/>
      <c r="RPD171" s="165"/>
      <c r="RPE171" s="166"/>
      <c r="RPF171" s="146"/>
      <c r="RPG171" s="145"/>
      <c r="RPH171" s="145"/>
      <c r="RPI171" s="167"/>
      <c r="RPJ171" s="147"/>
      <c r="RPK171" s="148"/>
      <c r="RPL171" s="187"/>
      <c r="RPM171" s="188"/>
      <c r="RPN171" s="165"/>
      <c r="RPO171" s="166"/>
      <c r="RPP171" s="146"/>
      <c r="RPQ171" s="145"/>
      <c r="RPR171" s="145"/>
      <c r="RPS171" s="167"/>
      <c r="RPT171" s="147"/>
      <c r="RPU171" s="148"/>
      <c r="RPV171" s="187"/>
      <c r="RPW171" s="188"/>
      <c r="RPX171" s="165"/>
      <c r="RPY171" s="166"/>
      <c r="RPZ171" s="146"/>
      <c r="RQA171" s="145"/>
      <c r="RQB171" s="145"/>
      <c r="RQC171" s="167"/>
      <c r="RQD171" s="147"/>
      <c r="RQE171" s="148"/>
      <c r="RQF171" s="187"/>
      <c r="RQG171" s="188"/>
      <c r="RQH171" s="165"/>
      <c r="RQI171" s="166"/>
      <c r="RQJ171" s="146"/>
      <c r="RQK171" s="145"/>
      <c r="RQL171" s="145"/>
      <c r="RQM171" s="167"/>
      <c r="RQN171" s="147"/>
      <c r="RQO171" s="148"/>
      <c r="RQP171" s="187"/>
      <c r="RQQ171" s="188"/>
      <c r="RQR171" s="165"/>
      <c r="RQS171" s="166"/>
      <c r="RQT171" s="146"/>
      <c r="RQU171" s="145"/>
      <c r="RQV171" s="145"/>
      <c r="RQW171" s="167"/>
      <c r="RQX171" s="147"/>
      <c r="RQY171" s="148"/>
      <c r="RQZ171" s="187"/>
      <c r="RRA171" s="188"/>
      <c r="RRB171" s="165"/>
      <c r="RRC171" s="166"/>
      <c r="RRD171" s="146"/>
      <c r="RRE171" s="145"/>
      <c r="RRF171" s="145"/>
      <c r="RRG171" s="167"/>
      <c r="RRH171" s="147"/>
      <c r="RRI171" s="148"/>
      <c r="RRJ171" s="187"/>
      <c r="RRK171" s="188"/>
      <c r="RRL171" s="165"/>
      <c r="RRM171" s="166"/>
      <c r="RRN171" s="146"/>
      <c r="RRO171" s="145"/>
      <c r="RRP171" s="145"/>
      <c r="RRQ171" s="167"/>
      <c r="RRR171" s="147"/>
      <c r="RRS171" s="148"/>
      <c r="RRT171" s="187"/>
      <c r="RRU171" s="188"/>
      <c r="RRV171" s="165"/>
      <c r="RRW171" s="166"/>
      <c r="RRX171" s="146"/>
      <c r="RRY171" s="145"/>
      <c r="RRZ171" s="145"/>
      <c r="RSA171" s="167"/>
      <c r="RSB171" s="147"/>
      <c r="RSC171" s="148"/>
      <c r="RSD171" s="187"/>
      <c r="RSE171" s="188"/>
      <c r="RSF171" s="165"/>
      <c r="RSG171" s="166"/>
      <c r="RSH171" s="146"/>
      <c r="RSI171" s="145"/>
      <c r="RSJ171" s="145"/>
      <c r="RSK171" s="167"/>
      <c r="RSL171" s="147"/>
      <c r="RSM171" s="148"/>
      <c r="RSN171" s="187"/>
      <c r="RSO171" s="188"/>
      <c r="RSP171" s="165"/>
      <c r="RSQ171" s="166"/>
      <c r="RSR171" s="146"/>
      <c r="RSS171" s="145"/>
      <c r="RST171" s="145"/>
      <c r="RSU171" s="167"/>
      <c r="RSV171" s="147"/>
      <c r="RSW171" s="148"/>
      <c r="RSX171" s="187"/>
      <c r="RSY171" s="188"/>
      <c r="RSZ171" s="165"/>
      <c r="RTA171" s="166"/>
      <c r="RTB171" s="146"/>
      <c r="RTC171" s="145"/>
      <c r="RTD171" s="145"/>
      <c r="RTE171" s="167"/>
      <c r="RTF171" s="147"/>
      <c r="RTG171" s="148"/>
      <c r="RTH171" s="187"/>
      <c r="RTI171" s="188"/>
      <c r="RTJ171" s="165"/>
      <c r="RTK171" s="166"/>
      <c r="RTL171" s="146"/>
      <c r="RTM171" s="145"/>
      <c r="RTN171" s="145"/>
      <c r="RTO171" s="167"/>
      <c r="RTP171" s="147"/>
      <c r="RTQ171" s="148"/>
      <c r="RTR171" s="187"/>
      <c r="RTS171" s="188"/>
      <c r="RTT171" s="165"/>
      <c r="RTU171" s="166"/>
      <c r="RTV171" s="146"/>
      <c r="RTW171" s="145"/>
      <c r="RTX171" s="145"/>
      <c r="RTY171" s="167"/>
      <c r="RTZ171" s="147"/>
      <c r="RUA171" s="148"/>
      <c r="RUB171" s="187"/>
      <c r="RUC171" s="188"/>
      <c r="RUD171" s="165"/>
      <c r="RUE171" s="166"/>
      <c r="RUF171" s="146"/>
      <c r="RUG171" s="145"/>
      <c r="RUH171" s="145"/>
      <c r="RUI171" s="167"/>
      <c r="RUJ171" s="147"/>
      <c r="RUK171" s="148"/>
      <c r="RUL171" s="187"/>
      <c r="RUM171" s="188"/>
      <c r="RUN171" s="165"/>
      <c r="RUO171" s="166"/>
      <c r="RUP171" s="146"/>
      <c r="RUQ171" s="145"/>
      <c r="RUR171" s="145"/>
      <c r="RUS171" s="167"/>
      <c r="RUT171" s="147"/>
      <c r="RUU171" s="148"/>
      <c r="RUV171" s="187"/>
      <c r="RUW171" s="188"/>
      <c r="RUX171" s="165"/>
      <c r="RUY171" s="166"/>
      <c r="RUZ171" s="146"/>
      <c r="RVA171" s="145"/>
      <c r="RVB171" s="145"/>
      <c r="RVC171" s="167"/>
      <c r="RVD171" s="147"/>
      <c r="RVE171" s="148"/>
      <c r="RVF171" s="187"/>
      <c r="RVG171" s="188"/>
      <c r="RVH171" s="165"/>
      <c r="RVI171" s="166"/>
      <c r="RVJ171" s="146"/>
      <c r="RVK171" s="145"/>
      <c r="RVL171" s="145"/>
      <c r="RVM171" s="167"/>
      <c r="RVN171" s="147"/>
      <c r="RVO171" s="148"/>
      <c r="RVP171" s="187"/>
      <c r="RVQ171" s="188"/>
      <c r="RVR171" s="165"/>
      <c r="RVS171" s="166"/>
      <c r="RVT171" s="146"/>
      <c r="RVU171" s="145"/>
      <c r="RVV171" s="145"/>
      <c r="RVW171" s="167"/>
      <c r="RVX171" s="147"/>
      <c r="RVY171" s="148"/>
      <c r="RVZ171" s="187"/>
      <c r="RWA171" s="188"/>
      <c r="RWB171" s="165"/>
      <c r="RWC171" s="166"/>
      <c r="RWD171" s="146"/>
      <c r="RWE171" s="145"/>
      <c r="RWF171" s="145"/>
      <c r="RWG171" s="167"/>
      <c r="RWH171" s="147"/>
      <c r="RWI171" s="148"/>
      <c r="RWJ171" s="187"/>
      <c r="RWK171" s="188"/>
      <c r="RWL171" s="165"/>
      <c r="RWM171" s="166"/>
      <c r="RWN171" s="146"/>
      <c r="RWO171" s="145"/>
      <c r="RWP171" s="145"/>
      <c r="RWQ171" s="167"/>
      <c r="RWR171" s="147"/>
      <c r="RWS171" s="148"/>
      <c r="RWT171" s="187"/>
      <c r="RWU171" s="188"/>
      <c r="RWV171" s="165"/>
      <c r="RWW171" s="166"/>
      <c r="RWX171" s="146"/>
      <c r="RWY171" s="145"/>
      <c r="RWZ171" s="145"/>
      <c r="RXA171" s="167"/>
      <c r="RXB171" s="147"/>
      <c r="RXC171" s="148"/>
      <c r="RXD171" s="187"/>
      <c r="RXE171" s="188"/>
      <c r="RXF171" s="165"/>
      <c r="RXG171" s="166"/>
      <c r="RXH171" s="146"/>
      <c r="RXI171" s="145"/>
      <c r="RXJ171" s="145"/>
      <c r="RXK171" s="167"/>
      <c r="RXL171" s="147"/>
      <c r="RXM171" s="148"/>
      <c r="RXN171" s="187"/>
      <c r="RXO171" s="188"/>
      <c r="RXP171" s="165"/>
      <c r="RXQ171" s="166"/>
      <c r="RXR171" s="146"/>
      <c r="RXS171" s="145"/>
      <c r="RXT171" s="145"/>
      <c r="RXU171" s="167"/>
      <c r="RXV171" s="147"/>
      <c r="RXW171" s="148"/>
      <c r="RXX171" s="187"/>
      <c r="RXY171" s="188"/>
      <c r="RXZ171" s="165"/>
      <c r="RYA171" s="166"/>
      <c r="RYB171" s="146"/>
      <c r="RYC171" s="145"/>
      <c r="RYD171" s="145"/>
      <c r="RYE171" s="167"/>
      <c r="RYF171" s="147"/>
      <c r="RYG171" s="148"/>
      <c r="RYH171" s="187"/>
      <c r="RYI171" s="188"/>
      <c r="RYJ171" s="165"/>
      <c r="RYK171" s="166"/>
      <c r="RYL171" s="146"/>
      <c r="RYM171" s="145"/>
      <c r="RYN171" s="145"/>
      <c r="RYO171" s="167"/>
      <c r="RYP171" s="147"/>
      <c r="RYQ171" s="148"/>
      <c r="RYR171" s="187"/>
      <c r="RYS171" s="188"/>
      <c r="RYT171" s="165"/>
      <c r="RYU171" s="166"/>
      <c r="RYV171" s="146"/>
      <c r="RYW171" s="145"/>
      <c r="RYX171" s="145"/>
      <c r="RYY171" s="167"/>
      <c r="RYZ171" s="147"/>
      <c r="RZA171" s="148"/>
      <c r="RZB171" s="187"/>
      <c r="RZC171" s="188"/>
      <c r="RZD171" s="165"/>
      <c r="RZE171" s="166"/>
      <c r="RZF171" s="146"/>
      <c r="RZG171" s="145"/>
      <c r="RZH171" s="145"/>
      <c r="RZI171" s="167"/>
      <c r="RZJ171" s="147"/>
      <c r="RZK171" s="148"/>
      <c r="RZL171" s="187"/>
      <c r="RZM171" s="188"/>
      <c r="RZN171" s="165"/>
      <c r="RZO171" s="166"/>
      <c r="RZP171" s="146"/>
      <c r="RZQ171" s="145"/>
      <c r="RZR171" s="145"/>
      <c r="RZS171" s="167"/>
      <c r="RZT171" s="147"/>
      <c r="RZU171" s="148"/>
      <c r="RZV171" s="187"/>
      <c r="RZW171" s="188"/>
      <c r="RZX171" s="165"/>
      <c r="RZY171" s="166"/>
      <c r="RZZ171" s="146"/>
      <c r="SAA171" s="145"/>
      <c r="SAB171" s="145"/>
      <c r="SAC171" s="167"/>
      <c r="SAD171" s="147"/>
      <c r="SAE171" s="148"/>
      <c r="SAF171" s="187"/>
      <c r="SAG171" s="188"/>
      <c r="SAH171" s="165"/>
      <c r="SAI171" s="166"/>
      <c r="SAJ171" s="146"/>
      <c r="SAK171" s="145"/>
      <c r="SAL171" s="145"/>
      <c r="SAM171" s="167"/>
      <c r="SAN171" s="147"/>
      <c r="SAO171" s="148"/>
      <c r="SAP171" s="187"/>
      <c r="SAQ171" s="188"/>
      <c r="SAR171" s="165"/>
      <c r="SAS171" s="166"/>
      <c r="SAT171" s="146"/>
      <c r="SAU171" s="145"/>
      <c r="SAV171" s="145"/>
      <c r="SAW171" s="167"/>
      <c r="SAX171" s="147"/>
      <c r="SAY171" s="148"/>
      <c r="SAZ171" s="187"/>
      <c r="SBA171" s="188"/>
      <c r="SBB171" s="165"/>
      <c r="SBC171" s="166"/>
      <c r="SBD171" s="146"/>
      <c r="SBE171" s="145"/>
      <c r="SBF171" s="145"/>
      <c r="SBG171" s="167"/>
      <c r="SBH171" s="147"/>
      <c r="SBI171" s="148"/>
      <c r="SBJ171" s="187"/>
      <c r="SBK171" s="188"/>
      <c r="SBL171" s="165"/>
      <c r="SBM171" s="166"/>
      <c r="SBN171" s="146"/>
      <c r="SBO171" s="145"/>
      <c r="SBP171" s="145"/>
      <c r="SBQ171" s="167"/>
      <c r="SBR171" s="147"/>
      <c r="SBS171" s="148"/>
      <c r="SBT171" s="187"/>
      <c r="SBU171" s="188"/>
      <c r="SBV171" s="165"/>
      <c r="SBW171" s="166"/>
      <c r="SBX171" s="146"/>
      <c r="SBY171" s="145"/>
      <c r="SBZ171" s="145"/>
      <c r="SCA171" s="167"/>
      <c r="SCB171" s="147"/>
      <c r="SCC171" s="148"/>
      <c r="SCD171" s="187"/>
      <c r="SCE171" s="188"/>
      <c r="SCF171" s="165"/>
      <c r="SCG171" s="166"/>
      <c r="SCH171" s="146"/>
      <c r="SCI171" s="145"/>
      <c r="SCJ171" s="145"/>
      <c r="SCK171" s="167"/>
      <c r="SCL171" s="147"/>
      <c r="SCM171" s="148"/>
      <c r="SCN171" s="187"/>
      <c r="SCO171" s="188"/>
      <c r="SCP171" s="165"/>
      <c r="SCQ171" s="166"/>
      <c r="SCR171" s="146"/>
      <c r="SCS171" s="145"/>
      <c r="SCT171" s="145"/>
      <c r="SCU171" s="167"/>
      <c r="SCV171" s="147"/>
      <c r="SCW171" s="148"/>
      <c r="SCX171" s="187"/>
      <c r="SCY171" s="188"/>
      <c r="SCZ171" s="165"/>
      <c r="SDA171" s="166"/>
      <c r="SDB171" s="146"/>
      <c r="SDC171" s="145"/>
      <c r="SDD171" s="145"/>
      <c r="SDE171" s="167"/>
      <c r="SDF171" s="147"/>
      <c r="SDG171" s="148"/>
      <c r="SDH171" s="187"/>
      <c r="SDI171" s="188"/>
      <c r="SDJ171" s="165"/>
      <c r="SDK171" s="166"/>
      <c r="SDL171" s="146"/>
      <c r="SDM171" s="145"/>
      <c r="SDN171" s="145"/>
      <c r="SDO171" s="167"/>
      <c r="SDP171" s="147"/>
      <c r="SDQ171" s="148"/>
      <c r="SDR171" s="187"/>
      <c r="SDS171" s="188"/>
      <c r="SDT171" s="165"/>
      <c r="SDU171" s="166"/>
      <c r="SDV171" s="146"/>
      <c r="SDW171" s="145"/>
      <c r="SDX171" s="145"/>
      <c r="SDY171" s="167"/>
      <c r="SDZ171" s="147"/>
      <c r="SEA171" s="148"/>
      <c r="SEB171" s="187"/>
      <c r="SEC171" s="188"/>
      <c r="SED171" s="165"/>
      <c r="SEE171" s="166"/>
      <c r="SEF171" s="146"/>
      <c r="SEG171" s="145"/>
      <c r="SEH171" s="145"/>
      <c r="SEI171" s="167"/>
      <c r="SEJ171" s="147"/>
      <c r="SEK171" s="148"/>
      <c r="SEL171" s="187"/>
      <c r="SEM171" s="188"/>
      <c r="SEN171" s="165"/>
      <c r="SEO171" s="166"/>
      <c r="SEP171" s="146"/>
      <c r="SEQ171" s="145"/>
      <c r="SER171" s="145"/>
      <c r="SES171" s="167"/>
      <c r="SET171" s="147"/>
      <c r="SEU171" s="148"/>
      <c r="SEV171" s="187"/>
      <c r="SEW171" s="188"/>
      <c r="SEX171" s="165"/>
      <c r="SEY171" s="166"/>
      <c r="SEZ171" s="146"/>
      <c r="SFA171" s="145"/>
      <c r="SFB171" s="145"/>
      <c r="SFC171" s="167"/>
      <c r="SFD171" s="147"/>
      <c r="SFE171" s="148"/>
      <c r="SFF171" s="187"/>
      <c r="SFG171" s="188"/>
      <c r="SFH171" s="165"/>
      <c r="SFI171" s="166"/>
      <c r="SFJ171" s="146"/>
      <c r="SFK171" s="145"/>
      <c r="SFL171" s="145"/>
      <c r="SFM171" s="167"/>
      <c r="SFN171" s="147"/>
      <c r="SFO171" s="148"/>
      <c r="SFP171" s="187"/>
      <c r="SFQ171" s="188"/>
      <c r="SFR171" s="165"/>
      <c r="SFS171" s="166"/>
      <c r="SFT171" s="146"/>
      <c r="SFU171" s="145"/>
      <c r="SFV171" s="145"/>
      <c r="SFW171" s="167"/>
      <c r="SFX171" s="147"/>
      <c r="SFY171" s="148"/>
      <c r="SFZ171" s="187"/>
      <c r="SGA171" s="188"/>
      <c r="SGB171" s="165"/>
      <c r="SGC171" s="166"/>
      <c r="SGD171" s="146"/>
      <c r="SGE171" s="145"/>
      <c r="SGF171" s="145"/>
      <c r="SGG171" s="167"/>
      <c r="SGH171" s="147"/>
      <c r="SGI171" s="148"/>
      <c r="SGJ171" s="187"/>
      <c r="SGK171" s="188"/>
      <c r="SGL171" s="165"/>
      <c r="SGM171" s="166"/>
      <c r="SGN171" s="146"/>
      <c r="SGO171" s="145"/>
      <c r="SGP171" s="145"/>
      <c r="SGQ171" s="167"/>
      <c r="SGR171" s="147"/>
      <c r="SGS171" s="148"/>
      <c r="SGT171" s="187"/>
      <c r="SGU171" s="188"/>
      <c r="SGV171" s="165"/>
      <c r="SGW171" s="166"/>
      <c r="SGX171" s="146"/>
      <c r="SGY171" s="145"/>
      <c r="SGZ171" s="145"/>
      <c r="SHA171" s="167"/>
      <c r="SHB171" s="147"/>
      <c r="SHC171" s="148"/>
      <c r="SHD171" s="187"/>
      <c r="SHE171" s="188"/>
      <c r="SHF171" s="165"/>
      <c r="SHG171" s="166"/>
      <c r="SHH171" s="146"/>
      <c r="SHI171" s="145"/>
      <c r="SHJ171" s="145"/>
      <c r="SHK171" s="167"/>
      <c r="SHL171" s="147"/>
      <c r="SHM171" s="148"/>
      <c r="SHN171" s="187"/>
      <c r="SHO171" s="188"/>
      <c r="SHP171" s="165"/>
      <c r="SHQ171" s="166"/>
      <c r="SHR171" s="146"/>
      <c r="SHS171" s="145"/>
      <c r="SHT171" s="145"/>
      <c r="SHU171" s="167"/>
      <c r="SHV171" s="147"/>
      <c r="SHW171" s="148"/>
      <c r="SHX171" s="187"/>
      <c r="SHY171" s="188"/>
      <c r="SHZ171" s="165"/>
      <c r="SIA171" s="166"/>
      <c r="SIB171" s="146"/>
      <c r="SIC171" s="145"/>
      <c r="SID171" s="145"/>
      <c r="SIE171" s="167"/>
      <c r="SIF171" s="147"/>
      <c r="SIG171" s="148"/>
      <c r="SIH171" s="187"/>
      <c r="SII171" s="188"/>
      <c r="SIJ171" s="165"/>
      <c r="SIK171" s="166"/>
      <c r="SIL171" s="146"/>
      <c r="SIM171" s="145"/>
      <c r="SIN171" s="145"/>
      <c r="SIO171" s="167"/>
      <c r="SIP171" s="147"/>
      <c r="SIQ171" s="148"/>
      <c r="SIR171" s="187"/>
      <c r="SIS171" s="188"/>
      <c r="SIT171" s="165"/>
      <c r="SIU171" s="166"/>
      <c r="SIV171" s="146"/>
      <c r="SIW171" s="145"/>
      <c r="SIX171" s="145"/>
      <c r="SIY171" s="167"/>
      <c r="SIZ171" s="147"/>
      <c r="SJA171" s="148"/>
      <c r="SJB171" s="187"/>
      <c r="SJC171" s="188"/>
      <c r="SJD171" s="165"/>
      <c r="SJE171" s="166"/>
      <c r="SJF171" s="146"/>
      <c r="SJG171" s="145"/>
      <c r="SJH171" s="145"/>
      <c r="SJI171" s="167"/>
      <c r="SJJ171" s="147"/>
      <c r="SJK171" s="148"/>
      <c r="SJL171" s="187"/>
      <c r="SJM171" s="188"/>
      <c r="SJN171" s="165"/>
      <c r="SJO171" s="166"/>
      <c r="SJP171" s="146"/>
      <c r="SJQ171" s="145"/>
      <c r="SJR171" s="145"/>
      <c r="SJS171" s="167"/>
      <c r="SJT171" s="147"/>
      <c r="SJU171" s="148"/>
      <c r="SJV171" s="187"/>
      <c r="SJW171" s="188"/>
      <c r="SJX171" s="165"/>
      <c r="SJY171" s="166"/>
      <c r="SJZ171" s="146"/>
      <c r="SKA171" s="145"/>
      <c r="SKB171" s="145"/>
      <c r="SKC171" s="167"/>
      <c r="SKD171" s="147"/>
      <c r="SKE171" s="148"/>
      <c r="SKF171" s="187"/>
      <c r="SKG171" s="188"/>
      <c r="SKH171" s="165"/>
      <c r="SKI171" s="166"/>
      <c r="SKJ171" s="146"/>
      <c r="SKK171" s="145"/>
      <c r="SKL171" s="145"/>
      <c r="SKM171" s="167"/>
      <c r="SKN171" s="147"/>
      <c r="SKO171" s="148"/>
      <c r="SKP171" s="187"/>
      <c r="SKQ171" s="188"/>
      <c r="SKR171" s="165"/>
      <c r="SKS171" s="166"/>
      <c r="SKT171" s="146"/>
      <c r="SKU171" s="145"/>
      <c r="SKV171" s="145"/>
      <c r="SKW171" s="167"/>
      <c r="SKX171" s="147"/>
      <c r="SKY171" s="148"/>
      <c r="SKZ171" s="187"/>
      <c r="SLA171" s="188"/>
      <c r="SLB171" s="165"/>
      <c r="SLC171" s="166"/>
      <c r="SLD171" s="146"/>
      <c r="SLE171" s="145"/>
      <c r="SLF171" s="145"/>
      <c r="SLG171" s="167"/>
      <c r="SLH171" s="147"/>
      <c r="SLI171" s="148"/>
      <c r="SLJ171" s="187"/>
      <c r="SLK171" s="188"/>
      <c r="SLL171" s="165"/>
      <c r="SLM171" s="166"/>
      <c r="SLN171" s="146"/>
      <c r="SLO171" s="145"/>
      <c r="SLP171" s="145"/>
      <c r="SLQ171" s="167"/>
      <c r="SLR171" s="147"/>
      <c r="SLS171" s="148"/>
      <c r="SLT171" s="187"/>
      <c r="SLU171" s="188"/>
      <c r="SLV171" s="165"/>
      <c r="SLW171" s="166"/>
      <c r="SLX171" s="146"/>
      <c r="SLY171" s="145"/>
      <c r="SLZ171" s="145"/>
      <c r="SMA171" s="167"/>
      <c r="SMB171" s="147"/>
      <c r="SMC171" s="148"/>
      <c r="SMD171" s="187"/>
      <c r="SME171" s="188"/>
      <c r="SMF171" s="165"/>
      <c r="SMG171" s="166"/>
      <c r="SMH171" s="146"/>
      <c r="SMI171" s="145"/>
      <c r="SMJ171" s="145"/>
      <c r="SMK171" s="167"/>
      <c r="SML171" s="147"/>
      <c r="SMM171" s="148"/>
      <c r="SMN171" s="187"/>
      <c r="SMO171" s="188"/>
      <c r="SMP171" s="165"/>
      <c r="SMQ171" s="166"/>
      <c r="SMR171" s="146"/>
      <c r="SMS171" s="145"/>
      <c r="SMT171" s="145"/>
      <c r="SMU171" s="167"/>
      <c r="SMV171" s="147"/>
      <c r="SMW171" s="148"/>
      <c r="SMX171" s="187"/>
      <c r="SMY171" s="188"/>
      <c r="SMZ171" s="165"/>
      <c r="SNA171" s="166"/>
      <c r="SNB171" s="146"/>
      <c r="SNC171" s="145"/>
      <c r="SND171" s="145"/>
      <c r="SNE171" s="167"/>
      <c r="SNF171" s="147"/>
      <c r="SNG171" s="148"/>
      <c r="SNH171" s="187"/>
      <c r="SNI171" s="188"/>
      <c r="SNJ171" s="165"/>
      <c r="SNK171" s="166"/>
      <c r="SNL171" s="146"/>
      <c r="SNM171" s="145"/>
      <c r="SNN171" s="145"/>
      <c r="SNO171" s="167"/>
      <c r="SNP171" s="147"/>
      <c r="SNQ171" s="148"/>
      <c r="SNR171" s="187"/>
      <c r="SNS171" s="188"/>
      <c r="SNT171" s="165"/>
      <c r="SNU171" s="166"/>
      <c r="SNV171" s="146"/>
      <c r="SNW171" s="145"/>
      <c r="SNX171" s="145"/>
      <c r="SNY171" s="167"/>
      <c r="SNZ171" s="147"/>
      <c r="SOA171" s="148"/>
      <c r="SOB171" s="187"/>
      <c r="SOC171" s="188"/>
      <c r="SOD171" s="165"/>
      <c r="SOE171" s="166"/>
      <c r="SOF171" s="146"/>
      <c r="SOG171" s="145"/>
      <c r="SOH171" s="145"/>
      <c r="SOI171" s="167"/>
      <c r="SOJ171" s="147"/>
      <c r="SOK171" s="148"/>
      <c r="SOL171" s="187"/>
      <c r="SOM171" s="188"/>
      <c r="SON171" s="165"/>
      <c r="SOO171" s="166"/>
      <c r="SOP171" s="146"/>
      <c r="SOQ171" s="145"/>
      <c r="SOR171" s="145"/>
      <c r="SOS171" s="167"/>
      <c r="SOT171" s="147"/>
      <c r="SOU171" s="148"/>
      <c r="SOV171" s="187"/>
      <c r="SOW171" s="188"/>
      <c r="SOX171" s="165"/>
      <c r="SOY171" s="166"/>
      <c r="SOZ171" s="146"/>
      <c r="SPA171" s="145"/>
      <c r="SPB171" s="145"/>
      <c r="SPC171" s="167"/>
      <c r="SPD171" s="147"/>
      <c r="SPE171" s="148"/>
      <c r="SPF171" s="187"/>
      <c r="SPG171" s="188"/>
      <c r="SPH171" s="165"/>
      <c r="SPI171" s="166"/>
      <c r="SPJ171" s="146"/>
      <c r="SPK171" s="145"/>
      <c r="SPL171" s="145"/>
      <c r="SPM171" s="167"/>
      <c r="SPN171" s="147"/>
      <c r="SPO171" s="148"/>
      <c r="SPP171" s="187"/>
      <c r="SPQ171" s="188"/>
      <c r="SPR171" s="165"/>
      <c r="SPS171" s="166"/>
      <c r="SPT171" s="146"/>
      <c r="SPU171" s="145"/>
      <c r="SPV171" s="145"/>
      <c r="SPW171" s="167"/>
      <c r="SPX171" s="147"/>
      <c r="SPY171" s="148"/>
      <c r="SPZ171" s="187"/>
      <c r="SQA171" s="188"/>
      <c r="SQB171" s="165"/>
      <c r="SQC171" s="166"/>
      <c r="SQD171" s="146"/>
      <c r="SQE171" s="145"/>
      <c r="SQF171" s="145"/>
      <c r="SQG171" s="167"/>
      <c r="SQH171" s="147"/>
      <c r="SQI171" s="148"/>
      <c r="SQJ171" s="187"/>
      <c r="SQK171" s="188"/>
      <c r="SQL171" s="165"/>
      <c r="SQM171" s="166"/>
      <c r="SQN171" s="146"/>
      <c r="SQO171" s="145"/>
      <c r="SQP171" s="145"/>
      <c r="SQQ171" s="167"/>
      <c r="SQR171" s="147"/>
      <c r="SQS171" s="148"/>
      <c r="SQT171" s="187"/>
      <c r="SQU171" s="188"/>
      <c r="SQV171" s="165"/>
      <c r="SQW171" s="166"/>
      <c r="SQX171" s="146"/>
      <c r="SQY171" s="145"/>
      <c r="SQZ171" s="145"/>
      <c r="SRA171" s="167"/>
      <c r="SRB171" s="147"/>
      <c r="SRC171" s="148"/>
      <c r="SRD171" s="187"/>
      <c r="SRE171" s="188"/>
      <c r="SRF171" s="165"/>
      <c r="SRG171" s="166"/>
      <c r="SRH171" s="146"/>
      <c r="SRI171" s="145"/>
      <c r="SRJ171" s="145"/>
      <c r="SRK171" s="167"/>
      <c r="SRL171" s="147"/>
      <c r="SRM171" s="148"/>
      <c r="SRN171" s="187"/>
      <c r="SRO171" s="188"/>
      <c r="SRP171" s="165"/>
      <c r="SRQ171" s="166"/>
      <c r="SRR171" s="146"/>
      <c r="SRS171" s="145"/>
      <c r="SRT171" s="145"/>
      <c r="SRU171" s="167"/>
      <c r="SRV171" s="147"/>
      <c r="SRW171" s="148"/>
      <c r="SRX171" s="187"/>
      <c r="SRY171" s="188"/>
      <c r="SRZ171" s="165"/>
      <c r="SSA171" s="166"/>
      <c r="SSB171" s="146"/>
      <c r="SSC171" s="145"/>
      <c r="SSD171" s="145"/>
      <c r="SSE171" s="167"/>
      <c r="SSF171" s="147"/>
      <c r="SSG171" s="148"/>
      <c r="SSH171" s="187"/>
      <c r="SSI171" s="188"/>
      <c r="SSJ171" s="165"/>
      <c r="SSK171" s="166"/>
      <c r="SSL171" s="146"/>
      <c r="SSM171" s="145"/>
      <c r="SSN171" s="145"/>
      <c r="SSO171" s="167"/>
      <c r="SSP171" s="147"/>
      <c r="SSQ171" s="148"/>
      <c r="SSR171" s="187"/>
      <c r="SSS171" s="188"/>
      <c r="SST171" s="165"/>
      <c r="SSU171" s="166"/>
      <c r="SSV171" s="146"/>
      <c r="SSW171" s="145"/>
      <c r="SSX171" s="145"/>
      <c r="SSY171" s="167"/>
      <c r="SSZ171" s="147"/>
      <c r="STA171" s="148"/>
      <c r="STB171" s="187"/>
      <c r="STC171" s="188"/>
      <c r="STD171" s="165"/>
      <c r="STE171" s="166"/>
      <c r="STF171" s="146"/>
      <c r="STG171" s="145"/>
      <c r="STH171" s="145"/>
      <c r="STI171" s="167"/>
      <c r="STJ171" s="147"/>
      <c r="STK171" s="148"/>
      <c r="STL171" s="187"/>
      <c r="STM171" s="188"/>
      <c r="STN171" s="165"/>
      <c r="STO171" s="166"/>
      <c r="STP171" s="146"/>
      <c r="STQ171" s="145"/>
      <c r="STR171" s="145"/>
      <c r="STS171" s="167"/>
      <c r="STT171" s="147"/>
      <c r="STU171" s="148"/>
      <c r="STV171" s="187"/>
      <c r="STW171" s="188"/>
      <c r="STX171" s="165"/>
      <c r="STY171" s="166"/>
      <c r="STZ171" s="146"/>
      <c r="SUA171" s="145"/>
      <c r="SUB171" s="145"/>
      <c r="SUC171" s="167"/>
      <c r="SUD171" s="147"/>
      <c r="SUE171" s="148"/>
      <c r="SUF171" s="187"/>
      <c r="SUG171" s="188"/>
      <c r="SUH171" s="165"/>
      <c r="SUI171" s="166"/>
      <c r="SUJ171" s="146"/>
      <c r="SUK171" s="145"/>
      <c r="SUL171" s="145"/>
      <c r="SUM171" s="167"/>
      <c r="SUN171" s="147"/>
      <c r="SUO171" s="148"/>
      <c r="SUP171" s="187"/>
      <c r="SUQ171" s="188"/>
      <c r="SUR171" s="165"/>
      <c r="SUS171" s="166"/>
      <c r="SUT171" s="146"/>
      <c r="SUU171" s="145"/>
      <c r="SUV171" s="145"/>
      <c r="SUW171" s="167"/>
      <c r="SUX171" s="147"/>
      <c r="SUY171" s="148"/>
      <c r="SUZ171" s="187"/>
      <c r="SVA171" s="188"/>
      <c r="SVB171" s="165"/>
      <c r="SVC171" s="166"/>
      <c r="SVD171" s="146"/>
      <c r="SVE171" s="145"/>
      <c r="SVF171" s="145"/>
      <c r="SVG171" s="167"/>
      <c r="SVH171" s="147"/>
      <c r="SVI171" s="148"/>
      <c r="SVJ171" s="187"/>
      <c r="SVK171" s="188"/>
      <c r="SVL171" s="165"/>
      <c r="SVM171" s="166"/>
      <c r="SVN171" s="146"/>
      <c r="SVO171" s="145"/>
      <c r="SVP171" s="145"/>
      <c r="SVQ171" s="167"/>
      <c r="SVR171" s="147"/>
      <c r="SVS171" s="148"/>
      <c r="SVT171" s="187"/>
      <c r="SVU171" s="188"/>
      <c r="SVV171" s="165"/>
      <c r="SVW171" s="166"/>
      <c r="SVX171" s="146"/>
      <c r="SVY171" s="145"/>
      <c r="SVZ171" s="145"/>
      <c r="SWA171" s="167"/>
      <c r="SWB171" s="147"/>
      <c r="SWC171" s="148"/>
      <c r="SWD171" s="187"/>
      <c r="SWE171" s="188"/>
      <c r="SWF171" s="165"/>
      <c r="SWG171" s="166"/>
      <c r="SWH171" s="146"/>
      <c r="SWI171" s="145"/>
      <c r="SWJ171" s="145"/>
      <c r="SWK171" s="167"/>
      <c r="SWL171" s="147"/>
      <c r="SWM171" s="148"/>
      <c r="SWN171" s="187"/>
      <c r="SWO171" s="188"/>
      <c r="SWP171" s="165"/>
      <c r="SWQ171" s="166"/>
      <c r="SWR171" s="146"/>
      <c r="SWS171" s="145"/>
      <c r="SWT171" s="145"/>
      <c r="SWU171" s="167"/>
      <c r="SWV171" s="147"/>
      <c r="SWW171" s="148"/>
      <c r="SWX171" s="187"/>
      <c r="SWY171" s="188"/>
      <c r="SWZ171" s="165"/>
      <c r="SXA171" s="166"/>
      <c r="SXB171" s="146"/>
      <c r="SXC171" s="145"/>
      <c r="SXD171" s="145"/>
      <c r="SXE171" s="167"/>
      <c r="SXF171" s="147"/>
      <c r="SXG171" s="148"/>
      <c r="SXH171" s="187"/>
      <c r="SXI171" s="188"/>
      <c r="SXJ171" s="165"/>
      <c r="SXK171" s="166"/>
      <c r="SXL171" s="146"/>
      <c r="SXM171" s="145"/>
      <c r="SXN171" s="145"/>
      <c r="SXO171" s="167"/>
      <c r="SXP171" s="147"/>
      <c r="SXQ171" s="148"/>
      <c r="SXR171" s="187"/>
      <c r="SXS171" s="188"/>
      <c r="SXT171" s="165"/>
      <c r="SXU171" s="166"/>
      <c r="SXV171" s="146"/>
      <c r="SXW171" s="145"/>
      <c r="SXX171" s="145"/>
      <c r="SXY171" s="167"/>
      <c r="SXZ171" s="147"/>
      <c r="SYA171" s="148"/>
      <c r="SYB171" s="187"/>
      <c r="SYC171" s="188"/>
      <c r="SYD171" s="165"/>
      <c r="SYE171" s="166"/>
      <c r="SYF171" s="146"/>
      <c r="SYG171" s="145"/>
      <c r="SYH171" s="145"/>
      <c r="SYI171" s="167"/>
      <c r="SYJ171" s="147"/>
      <c r="SYK171" s="148"/>
      <c r="SYL171" s="187"/>
      <c r="SYM171" s="188"/>
      <c r="SYN171" s="165"/>
      <c r="SYO171" s="166"/>
      <c r="SYP171" s="146"/>
      <c r="SYQ171" s="145"/>
      <c r="SYR171" s="145"/>
      <c r="SYS171" s="167"/>
      <c r="SYT171" s="147"/>
      <c r="SYU171" s="148"/>
      <c r="SYV171" s="187"/>
      <c r="SYW171" s="188"/>
      <c r="SYX171" s="165"/>
      <c r="SYY171" s="166"/>
      <c r="SYZ171" s="146"/>
      <c r="SZA171" s="145"/>
      <c r="SZB171" s="145"/>
      <c r="SZC171" s="167"/>
      <c r="SZD171" s="147"/>
      <c r="SZE171" s="148"/>
      <c r="SZF171" s="187"/>
      <c r="SZG171" s="188"/>
      <c r="SZH171" s="165"/>
      <c r="SZI171" s="166"/>
      <c r="SZJ171" s="146"/>
      <c r="SZK171" s="145"/>
      <c r="SZL171" s="145"/>
      <c r="SZM171" s="167"/>
      <c r="SZN171" s="147"/>
      <c r="SZO171" s="148"/>
      <c r="SZP171" s="187"/>
      <c r="SZQ171" s="188"/>
      <c r="SZR171" s="165"/>
      <c r="SZS171" s="166"/>
      <c r="SZT171" s="146"/>
      <c r="SZU171" s="145"/>
      <c r="SZV171" s="145"/>
      <c r="SZW171" s="167"/>
      <c r="SZX171" s="147"/>
      <c r="SZY171" s="148"/>
      <c r="SZZ171" s="187"/>
      <c r="TAA171" s="188"/>
      <c r="TAB171" s="165"/>
      <c r="TAC171" s="166"/>
      <c r="TAD171" s="146"/>
      <c r="TAE171" s="145"/>
      <c r="TAF171" s="145"/>
      <c r="TAG171" s="167"/>
      <c r="TAH171" s="147"/>
      <c r="TAI171" s="148"/>
      <c r="TAJ171" s="187"/>
      <c r="TAK171" s="188"/>
      <c r="TAL171" s="165"/>
      <c r="TAM171" s="166"/>
      <c r="TAN171" s="146"/>
      <c r="TAO171" s="145"/>
      <c r="TAP171" s="145"/>
      <c r="TAQ171" s="167"/>
      <c r="TAR171" s="147"/>
      <c r="TAS171" s="148"/>
      <c r="TAT171" s="187"/>
      <c r="TAU171" s="188"/>
      <c r="TAV171" s="165"/>
      <c r="TAW171" s="166"/>
      <c r="TAX171" s="146"/>
      <c r="TAY171" s="145"/>
      <c r="TAZ171" s="145"/>
      <c r="TBA171" s="167"/>
      <c r="TBB171" s="147"/>
      <c r="TBC171" s="148"/>
      <c r="TBD171" s="187"/>
      <c r="TBE171" s="188"/>
      <c r="TBF171" s="165"/>
      <c r="TBG171" s="166"/>
      <c r="TBH171" s="146"/>
      <c r="TBI171" s="145"/>
      <c r="TBJ171" s="145"/>
      <c r="TBK171" s="167"/>
      <c r="TBL171" s="147"/>
      <c r="TBM171" s="148"/>
      <c r="TBN171" s="187"/>
      <c r="TBO171" s="188"/>
      <c r="TBP171" s="165"/>
      <c r="TBQ171" s="166"/>
      <c r="TBR171" s="146"/>
      <c r="TBS171" s="145"/>
      <c r="TBT171" s="145"/>
      <c r="TBU171" s="167"/>
      <c r="TBV171" s="147"/>
      <c r="TBW171" s="148"/>
      <c r="TBX171" s="187"/>
      <c r="TBY171" s="188"/>
      <c r="TBZ171" s="165"/>
      <c r="TCA171" s="166"/>
      <c r="TCB171" s="146"/>
      <c r="TCC171" s="145"/>
      <c r="TCD171" s="145"/>
      <c r="TCE171" s="167"/>
      <c r="TCF171" s="147"/>
      <c r="TCG171" s="148"/>
      <c r="TCH171" s="187"/>
      <c r="TCI171" s="188"/>
      <c r="TCJ171" s="165"/>
      <c r="TCK171" s="166"/>
      <c r="TCL171" s="146"/>
      <c r="TCM171" s="145"/>
      <c r="TCN171" s="145"/>
      <c r="TCO171" s="167"/>
      <c r="TCP171" s="147"/>
      <c r="TCQ171" s="148"/>
      <c r="TCR171" s="187"/>
      <c r="TCS171" s="188"/>
      <c r="TCT171" s="165"/>
      <c r="TCU171" s="166"/>
      <c r="TCV171" s="146"/>
      <c r="TCW171" s="145"/>
      <c r="TCX171" s="145"/>
      <c r="TCY171" s="167"/>
      <c r="TCZ171" s="147"/>
      <c r="TDA171" s="148"/>
      <c r="TDB171" s="187"/>
      <c r="TDC171" s="188"/>
      <c r="TDD171" s="165"/>
      <c r="TDE171" s="166"/>
      <c r="TDF171" s="146"/>
      <c r="TDG171" s="145"/>
      <c r="TDH171" s="145"/>
      <c r="TDI171" s="167"/>
      <c r="TDJ171" s="147"/>
      <c r="TDK171" s="148"/>
      <c r="TDL171" s="187"/>
      <c r="TDM171" s="188"/>
      <c r="TDN171" s="165"/>
      <c r="TDO171" s="166"/>
      <c r="TDP171" s="146"/>
      <c r="TDQ171" s="145"/>
      <c r="TDR171" s="145"/>
      <c r="TDS171" s="167"/>
      <c r="TDT171" s="147"/>
      <c r="TDU171" s="148"/>
      <c r="TDV171" s="187"/>
      <c r="TDW171" s="188"/>
      <c r="TDX171" s="165"/>
      <c r="TDY171" s="166"/>
      <c r="TDZ171" s="146"/>
      <c r="TEA171" s="145"/>
      <c r="TEB171" s="145"/>
      <c r="TEC171" s="167"/>
      <c r="TED171" s="147"/>
      <c r="TEE171" s="148"/>
      <c r="TEF171" s="187"/>
      <c r="TEG171" s="188"/>
      <c r="TEH171" s="165"/>
      <c r="TEI171" s="166"/>
      <c r="TEJ171" s="146"/>
      <c r="TEK171" s="145"/>
      <c r="TEL171" s="145"/>
      <c r="TEM171" s="167"/>
      <c r="TEN171" s="147"/>
      <c r="TEO171" s="148"/>
      <c r="TEP171" s="187"/>
      <c r="TEQ171" s="188"/>
      <c r="TER171" s="165"/>
      <c r="TES171" s="166"/>
      <c r="TET171" s="146"/>
      <c r="TEU171" s="145"/>
      <c r="TEV171" s="145"/>
      <c r="TEW171" s="167"/>
      <c r="TEX171" s="147"/>
      <c r="TEY171" s="148"/>
      <c r="TEZ171" s="187"/>
      <c r="TFA171" s="188"/>
      <c r="TFB171" s="165"/>
      <c r="TFC171" s="166"/>
      <c r="TFD171" s="146"/>
      <c r="TFE171" s="145"/>
      <c r="TFF171" s="145"/>
      <c r="TFG171" s="167"/>
      <c r="TFH171" s="147"/>
      <c r="TFI171" s="148"/>
      <c r="TFJ171" s="187"/>
      <c r="TFK171" s="188"/>
      <c r="TFL171" s="165"/>
      <c r="TFM171" s="166"/>
      <c r="TFN171" s="146"/>
      <c r="TFO171" s="145"/>
      <c r="TFP171" s="145"/>
      <c r="TFQ171" s="167"/>
      <c r="TFR171" s="147"/>
      <c r="TFS171" s="148"/>
      <c r="TFT171" s="187"/>
      <c r="TFU171" s="188"/>
      <c r="TFV171" s="165"/>
      <c r="TFW171" s="166"/>
      <c r="TFX171" s="146"/>
      <c r="TFY171" s="145"/>
      <c r="TFZ171" s="145"/>
      <c r="TGA171" s="167"/>
      <c r="TGB171" s="147"/>
      <c r="TGC171" s="148"/>
      <c r="TGD171" s="187"/>
      <c r="TGE171" s="188"/>
      <c r="TGF171" s="165"/>
      <c r="TGG171" s="166"/>
      <c r="TGH171" s="146"/>
      <c r="TGI171" s="145"/>
      <c r="TGJ171" s="145"/>
      <c r="TGK171" s="167"/>
      <c r="TGL171" s="147"/>
      <c r="TGM171" s="148"/>
      <c r="TGN171" s="187"/>
      <c r="TGO171" s="188"/>
      <c r="TGP171" s="165"/>
      <c r="TGQ171" s="166"/>
      <c r="TGR171" s="146"/>
      <c r="TGS171" s="145"/>
      <c r="TGT171" s="145"/>
      <c r="TGU171" s="167"/>
      <c r="TGV171" s="147"/>
      <c r="TGW171" s="148"/>
      <c r="TGX171" s="187"/>
      <c r="TGY171" s="188"/>
      <c r="TGZ171" s="165"/>
      <c r="THA171" s="166"/>
      <c r="THB171" s="146"/>
      <c r="THC171" s="145"/>
      <c r="THD171" s="145"/>
      <c r="THE171" s="167"/>
      <c r="THF171" s="147"/>
      <c r="THG171" s="148"/>
      <c r="THH171" s="187"/>
      <c r="THI171" s="188"/>
      <c r="THJ171" s="165"/>
      <c r="THK171" s="166"/>
      <c r="THL171" s="146"/>
      <c r="THM171" s="145"/>
      <c r="THN171" s="145"/>
      <c r="THO171" s="167"/>
      <c r="THP171" s="147"/>
      <c r="THQ171" s="148"/>
      <c r="THR171" s="187"/>
      <c r="THS171" s="188"/>
      <c r="THT171" s="165"/>
      <c r="THU171" s="166"/>
      <c r="THV171" s="146"/>
      <c r="THW171" s="145"/>
      <c r="THX171" s="145"/>
      <c r="THY171" s="167"/>
      <c r="THZ171" s="147"/>
      <c r="TIA171" s="148"/>
      <c r="TIB171" s="187"/>
      <c r="TIC171" s="188"/>
      <c r="TID171" s="165"/>
      <c r="TIE171" s="166"/>
      <c r="TIF171" s="146"/>
      <c r="TIG171" s="145"/>
      <c r="TIH171" s="145"/>
      <c r="TII171" s="167"/>
      <c r="TIJ171" s="147"/>
      <c r="TIK171" s="148"/>
      <c r="TIL171" s="187"/>
      <c r="TIM171" s="188"/>
      <c r="TIN171" s="165"/>
      <c r="TIO171" s="166"/>
      <c r="TIP171" s="146"/>
      <c r="TIQ171" s="145"/>
      <c r="TIR171" s="145"/>
      <c r="TIS171" s="167"/>
      <c r="TIT171" s="147"/>
      <c r="TIU171" s="148"/>
      <c r="TIV171" s="187"/>
      <c r="TIW171" s="188"/>
      <c r="TIX171" s="165"/>
      <c r="TIY171" s="166"/>
      <c r="TIZ171" s="146"/>
      <c r="TJA171" s="145"/>
      <c r="TJB171" s="145"/>
      <c r="TJC171" s="167"/>
      <c r="TJD171" s="147"/>
      <c r="TJE171" s="148"/>
      <c r="TJF171" s="187"/>
      <c r="TJG171" s="188"/>
      <c r="TJH171" s="165"/>
      <c r="TJI171" s="166"/>
      <c r="TJJ171" s="146"/>
      <c r="TJK171" s="145"/>
      <c r="TJL171" s="145"/>
      <c r="TJM171" s="167"/>
      <c r="TJN171" s="147"/>
      <c r="TJO171" s="148"/>
      <c r="TJP171" s="187"/>
      <c r="TJQ171" s="188"/>
      <c r="TJR171" s="165"/>
      <c r="TJS171" s="166"/>
      <c r="TJT171" s="146"/>
      <c r="TJU171" s="145"/>
      <c r="TJV171" s="145"/>
      <c r="TJW171" s="167"/>
      <c r="TJX171" s="147"/>
      <c r="TJY171" s="148"/>
      <c r="TJZ171" s="187"/>
      <c r="TKA171" s="188"/>
      <c r="TKB171" s="165"/>
      <c r="TKC171" s="166"/>
      <c r="TKD171" s="146"/>
      <c r="TKE171" s="145"/>
      <c r="TKF171" s="145"/>
      <c r="TKG171" s="167"/>
      <c r="TKH171" s="147"/>
      <c r="TKI171" s="148"/>
      <c r="TKJ171" s="187"/>
      <c r="TKK171" s="188"/>
      <c r="TKL171" s="165"/>
      <c r="TKM171" s="166"/>
      <c r="TKN171" s="146"/>
      <c r="TKO171" s="145"/>
      <c r="TKP171" s="145"/>
      <c r="TKQ171" s="167"/>
      <c r="TKR171" s="147"/>
      <c r="TKS171" s="148"/>
      <c r="TKT171" s="187"/>
      <c r="TKU171" s="188"/>
      <c r="TKV171" s="165"/>
      <c r="TKW171" s="166"/>
      <c r="TKX171" s="146"/>
      <c r="TKY171" s="145"/>
      <c r="TKZ171" s="145"/>
      <c r="TLA171" s="167"/>
      <c r="TLB171" s="147"/>
      <c r="TLC171" s="148"/>
      <c r="TLD171" s="187"/>
      <c r="TLE171" s="188"/>
      <c r="TLF171" s="165"/>
      <c r="TLG171" s="166"/>
      <c r="TLH171" s="146"/>
      <c r="TLI171" s="145"/>
      <c r="TLJ171" s="145"/>
      <c r="TLK171" s="167"/>
      <c r="TLL171" s="147"/>
      <c r="TLM171" s="148"/>
      <c r="TLN171" s="187"/>
      <c r="TLO171" s="188"/>
      <c r="TLP171" s="165"/>
      <c r="TLQ171" s="166"/>
      <c r="TLR171" s="146"/>
      <c r="TLS171" s="145"/>
      <c r="TLT171" s="145"/>
      <c r="TLU171" s="167"/>
      <c r="TLV171" s="147"/>
      <c r="TLW171" s="148"/>
      <c r="TLX171" s="187"/>
      <c r="TLY171" s="188"/>
      <c r="TLZ171" s="165"/>
      <c r="TMA171" s="166"/>
      <c r="TMB171" s="146"/>
      <c r="TMC171" s="145"/>
      <c r="TMD171" s="145"/>
      <c r="TME171" s="167"/>
      <c r="TMF171" s="147"/>
      <c r="TMG171" s="148"/>
      <c r="TMH171" s="187"/>
      <c r="TMI171" s="188"/>
      <c r="TMJ171" s="165"/>
      <c r="TMK171" s="166"/>
      <c r="TML171" s="146"/>
      <c r="TMM171" s="145"/>
      <c r="TMN171" s="145"/>
      <c r="TMO171" s="167"/>
      <c r="TMP171" s="147"/>
      <c r="TMQ171" s="148"/>
      <c r="TMR171" s="187"/>
      <c r="TMS171" s="188"/>
      <c r="TMT171" s="165"/>
      <c r="TMU171" s="166"/>
      <c r="TMV171" s="146"/>
      <c r="TMW171" s="145"/>
      <c r="TMX171" s="145"/>
      <c r="TMY171" s="167"/>
      <c r="TMZ171" s="147"/>
      <c r="TNA171" s="148"/>
      <c r="TNB171" s="187"/>
      <c r="TNC171" s="188"/>
      <c r="TND171" s="165"/>
      <c r="TNE171" s="166"/>
      <c r="TNF171" s="146"/>
      <c r="TNG171" s="145"/>
      <c r="TNH171" s="145"/>
      <c r="TNI171" s="167"/>
      <c r="TNJ171" s="147"/>
      <c r="TNK171" s="148"/>
      <c r="TNL171" s="187"/>
      <c r="TNM171" s="188"/>
      <c r="TNN171" s="165"/>
      <c r="TNO171" s="166"/>
      <c r="TNP171" s="146"/>
      <c r="TNQ171" s="145"/>
      <c r="TNR171" s="145"/>
      <c r="TNS171" s="167"/>
      <c r="TNT171" s="147"/>
      <c r="TNU171" s="148"/>
      <c r="TNV171" s="187"/>
      <c r="TNW171" s="188"/>
      <c r="TNX171" s="165"/>
      <c r="TNY171" s="166"/>
      <c r="TNZ171" s="146"/>
      <c r="TOA171" s="145"/>
      <c r="TOB171" s="145"/>
      <c r="TOC171" s="167"/>
      <c r="TOD171" s="147"/>
      <c r="TOE171" s="148"/>
      <c r="TOF171" s="187"/>
      <c r="TOG171" s="188"/>
      <c r="TOH171" s="165"/>
      <c r="TOI171" s="166"/>
      <c r="TOJ171" s="146"/>
      <c r="TOK171" s="145"/>
      <c r="TOL171" s="145"/>
      <c r="TOM171" s="167"/>
      <c r="TON171" s="147"/>
      <c r="TOO171" s="148"/>
      <c r="TOP171" s="187"/>
      <c r="TOQ171" s="188"/>
      <c r="TOR171" s="165"/>
      <c r="TOS171" s="166"/>
      <c r="TOT171" s="146"/>
      <c r="TOU171" s="145"/>
      <c r="TOV171" s="145"/>
      <c r="TOW171" s="167"/>
      <c r="TOX171" s="147"/>
      <c r="TOY171" s="148"/>
      <c r="TOZ171" s="187"/>
      <c r="TPA171" s="188"/>
      <c r="TPB171" s="165"/>
      <c r="TPC171" s="166"/>
      <c r="TPD171" s="146"/>
      <c r="TPE171" s="145"/>
      <c r="TPF171" s="145"/>
      <c r="TPG171" s="167"/>
      <c r="TPH171" s="147"/>
      <c r="TPI171" s="148"/>
      <c r="TPJ171" s="187"/>
      <c r="TPK171" s="188"/>
      <c r="TPL171" s="165"/>
      <c r="TPM171" s="166"/>
      <c r="TPN171" s="146"/>
      <c r="TPO171" s="145"/>
      <c r="TPP171" s="145"/>
      <c r="TPQ171" s="167"/>
      <c r="TPR171" s="147"/>
      <c r="TPS171" s="148"/>
      <c r="TPT171" s="187"/>
      <c r="TPU171" s="188"/>
      <c r="TPV171" s="165"/>
      <c r="TPW171" s="166"/>
      <c r="TPX171" s="146"/>
      <c r="TPY171" s="145"/>
      <c r="TPZ171" s="145"/>
      <c r="TQA171" s="167"/>
      <c r="TQB171" s="147"/>
      <c r="TQC171" s="148"/>
      <c r="TQD171" s="187"/>
      <c r="TQE171" s="188"/>
      <c r="TQF171" s="165"/>
      <c r="TQG171" s="166"/>
      <c r="TQH171" s="146"/>
      <c r="TQI171" s="145"/>
      <c r="TQJ171" s="145"/>
      <c r="TQK171" s="167"/>
      <c r="TQL171" s="147"/>
      <c r="TQM171" s="148"/>
      <c r="TQN171" s="187"/>
      <c r="TQO171" s="188"/>
      <c r="TQP171" s="165"/>
      <c r="TQQ171" s="166"/>
      <c r="TQR171" s="146"/>
      <c r="TQS171" s="145"/>
      <c r="TQT171" s="145"/>
      <c r="TQU171" s="167"/>
      <c r="TQV171" s="147"/>
      <c r="TQW171" s="148"/>
      <c r="TQX171" s="187"/>
      <c r="TQY171" s="188"/>
      <c r="TQZ171" s="165"/>
      <c r="TRA171" s="166"/>
      <c r="TRB171" s="146"/>
      <c r="TRC171" s="145"/>
      <c r="TRD171" s="145"/>
      <c r="TRE171" s="167"/>
      <c r="TRF171" s="147"/>
      <c r="TRG171" s="148"/>
      <c r="TRH171" s="187"/>
      <c r="TRI171" s="188"/>
      <c r="TRJ171" s="165"/>
      <c r="TRK171" s="166"/>
      <c r="TRL171" s="146"/>
      <c r="TRM171" s="145"/>
      <c r="TRN171" s="145"/>
      <c r="TRO171" s="167"/>
      <c r="TRP171" s="147"/>
      <c r="TRQ171" s="148"/>
      <c r="TRR171" s="187"/>
      <c r="TRS171" s="188"/>
      <c r="TRT171" s="165"/>
      <c r="TRU171" s="166"/>
      <c r="TRV171" s="146"/>
      <c r="TRW171" s="145"/>
      <c r="TRX171" s="145"/>
      <c r="TRY171" s="167"/>
      <c r="TRZ171" s="147"/>
      <c r="TSA171" s="148"/>
      <c r="TSB171" s="187"/>
      <c r="TSC171" s="188"/>
      <c r="TSD171" s="165"/>
      <c r="TSE171" s="166"/>
      <c r="TSF171" s="146"/>
      <c r="TSG171" s="145"/>
      <c r="TSH171" s="145"/>
      <c r="TSI171" s="167"/>
      <c r="TSJ171" s="147"/>
      <c r="TSK171" s="148"/>
      <c r="TSL171" s="187"/>
      <c r="TSM171" s="188"/>
      <c r="TSN171" s="165"/>
      <c r="TSO171" s="166"/>
      <c r="TSP171" s="146"/>
      <c r="TSQ171" s="145"/>
      <c r="TSR171" s="145"/>
      <c r="TSS171" s="167"/>
      <c r="TST171" s="147"/>
      <c r="TSU171" s="148"/>
      <c r="TSV171" s="187"/>
      <c r="TSW171" s="188"/>
      <c r="TSX171" s="165"/>
      <c r="TSY171" s="166"/>
      <c r="TSZ171" s="146"/>
      <c r="TTA171" s="145"/>
      <c r="TTB171" s="145"/>
      <c r="TTC171" s="167"/>
      <c r="TTD171" s="147"/>
      <c r="TTE171" s="148"/>
      <c r="TTF171" s="187"/>
      <c r="TTG171" s="188"/>
      <c r="TTH171" s="165"/>
      <c r="TTI171" s="166"/>
      <c r="TTJ171" s="146"/>
      <c r="TTK171" s="145"/>
      <c r="TTL171" s="145"/>
      <c r="TTM171" s="167"/>
      <c r="TTN171" s="147"/>
      <c r="TTO171" s="148"/>
      <c r="TTP171" s="187"/>
      <c r="TTQ171" s="188"/>
      <c r="TTR171" s="165"/>
      <c r="TTS171" s="166"/>
      <c r="TTT171" s="146"/>
      <c r="TTU171" s="145"/>
      <c r="TTV171" s="145"/>
      <c r="TTW171" s="167"/>
      <c r="TTX171" s="147"/>
      <c r="TTY171" s="148"/>
      <c r="TTZ171" s="187"/>
      <c r="TUA171" s="188"/>
      <c r="TUB171" s="165"/>
      <c r="TUC171" s="166"/>
      <c r="TUD171" s="146"/>
      <c r="TUE171" s="145"/>
      <c r="TUF171" s="145"/>
      <c r="TUG171" s="167"/>
      <c r="TUH171" s="147"/>
      <c r="TUI171" s="148"/>
      <c r="TUJ171" s="187"/>
      <c r="TUK171" s="188"/>
      <c r="TUL171" s="165"/>
      <c r="TUM171" s="166"/>
      <c r="TUN171" s="146"/>
      <c r="TUO171" s="145"/>
      <c r="TUP171" s="145"/>
      <c r="TUQ171" s="167"/>
      <c r="TUR171" s="147"/>
      <c r="TUS171" s="148"/>
      <c r="TUT171" s="187"/>
      <c r="TUU171" s="188"/>
      <c r="TUV171" s="165"/>
      <c r="TUW171" s="166"/>
      <c r="TUX171" s="146"/>
      <c r="TUY171" s="145"/>
      <c r="TUZ171" s="145"/>
      <c r="TVA171" s="167"/>
      <c r="TVB171" s="147"/>
      <c r="TVC171" s="148"/>
      <c r="TVD171" s="187"/>
      <c r="TVE171" s="188"/>
      <c r="TVF171" s="165"/>
      <c r="TVG171" s="166"/>
      <c r="TVH171" s="146"/>
      <c r="TVI171" s="145"/>
      <c r="TVJ171" s="145"/>
      <c r="TVK171" s="167"/>
      <c r="TVL171" s="147"/>
      <c r="TVM171" s="148"/>
      <c r="TVN171" s="187"/>
      <c r="TVO171" s="188"/>
      <c r="TVP171" s="165"/>
      <c r="TVQ171" s="166"/>
      <c r="TVR171" s="146"/>
      <c r="TVS171" s="145"/>
      <c r="TVT171" s="145"/>
      <c r="TVU171" s="167"/>
      <c r="TVV171" s="147"/>
      <c r="TVW171" s="148"/>
      <c r="TVX171" s="187"/>
      <c r="TVY171" s="188"/>
      <c r="TVZ171" s="165"/>
      <c r="TWA171" s="166"/>
      <c r="TWB171" s="146"/>
      <c r="TWC171" s="145"/>
      <c r="TWD171" s="145"/>
      <c r="TWE171" s="167"/>
      <c r="TWF171" s="147"/>
      <c r="TWG171" s="148"/>
      <c r="TWH171" s="187"/>
      <c r="TWI171" s="188"/>
      <c r="TWJ171" s="165"/>
      <c r="TWK171" s="166"/>
      <c r="TWL171" s="146"/>
      <c r="TWM171" s="145"/>
      <c r="TWN171" s="145"/>
      <c r="TWO171" s="167"/>
      <c r="TWP171" s="147"/>
      <c r="TWQ171" s="148"/>
      <c r="TWR171" s="187"/>
      <c r="TWS171" s="188"/>
      <c r="TWT171" s="165"/>
      <c r="TWU171" s="166"/>
      <c r="TWV171" s="146"/>
      <c r="TWW171" s="145"/>
      <c r="TWX171" s="145"/>
      <c r="TWY171" s="167"/>
      <c r="TWZ171" s="147"/>
      <c r="TXA171" s="148"/>
      <c r="TXB171" s="187"/>
      <c r="TXC171" s="188"/>
      <c r="TXD171" s="165"/>
      <c r="TXE171" s="166"/>
      <c r="TXF171" s="146"/>
      <c r="TXG171" s="145"/>
      <c r="TXH171" s="145"/>
      <c r="TXI171" s="167"/>
      <c r="TXJ171" s="147"/>
      <c r="TXK171" s="148"/>
      <c r="TXL171" s="187"/>
      <c r="TXM171" s="188"/>
      <c r="TXN171" s="165"/>
      <c r="TXO171" s="166"/>
      <c r="TXP171" s="146"/>
      <c r="TXQ171" s="145"/>
      <c r="TXR171" s="145"/>
      <c r="TXS171" s="167"/>
      <c r="TXT171" s="147"/>
      <c r="TXU171" s="148"/>
      <c r="TXV171" s="187"/>
      <c r="TXW171" s="188"/>
      <c r="TXX171" s="165"/>
      <c r="TXY171" s="166"/>
      <c r="TXZ171" s="146"/>
      <c r="TYA171" s="145"/>
      <c r="TYB171" s="145"/>
      <c r="TYC171" s="167"/>
      <c r="TYD171" s="147"/>
      <c r="TYE171" s="148"/>
      <c r="TYF171" s="187"/>
      <c r="TYG171" s="188"/>
      <c r="TYH171" s="165"/>
      <c r="TYI171" s="166"/>
      <c r="TYJ171" s="146"/>
      <c r="TYK171" s="145"/>
      <c r="TYL171" s="145"/>
      <c r="TYM171" s="167"/>
      <c r="TYN171" s="147"/>
      <c r="TYO171" s="148"/>
      <c r="TYP171" s="187"/>
      <c r="TYQ171" s="188"/>
      <c r="TYR171" s="165"/>
      <c r="TYS171" s="166"/>
      <c r="TYT171" s="146"/>
      <c r="TYU171" s="145"/>
      <c r="TYV171" s="145"/>
      <c r="TYW171" s="167"/>
      <c r="TYX171" s="147"/>
      <c r="TYY171" s="148"/>
      <c r="TYZ171" s="187"/>
      <c r="TZA171" s="188"/>
      <c r="TZB171" s="165"/>
      <c r="TZC171" s="166"/>
      <c r="TZD171" s="146"/>
      <c r="TZE171" s="145"/>
      <c r="TZF171" s="145"/>
      <c r="TZG171" s="167"/>
      <c r="TZH171" s="147"/>
      <c r="TZI171" s="148"/>
      <c r="TZJ171" s="187"/>
      <c r="TZK171" s="188"/>
      <c r="TZL171" s="165"/>
      <c r="TZM171" s="166"/>
      <c r="TZN171" s="146"/>
      <c r="TZO171" s="145"/>
      <c r="TZP171" s="145"/>
      <c r="TZQ171" s="167"/>
      <c r="TZR171" s="147"/>
      <c r="TZS171" s="148"/>
      <c r="TZT171" s="187"/>
      <c r="TZU171" s="188"/>
      <c r="TZV171" s="165"/>
      <c r="TZW171" s="166"/>
      <c r="TZX171" s="146"/>
      <c r="TZY171" s="145"/>
      <c r="TZZ171" s="145"/>
      <c r="UAA171" s="167"/>
      <c r="UAB171" s="147"/>
      <c r="UAC171" s="148"/>
      <c r="UAD171" s="187"/>
      <c r="UAE171" s="188"/>
      <c r="UAF171" s="165"/>
      <c r="UAG171" s="166"/>
      <c r="UAH171" s="146"/>
      <c r="UAI171" s="145"/>
      <c r="UAJ171" s="145"/>
      <c r="UAK171" s="167"/>
      <c r="UAL171" s="147"/>
      <c r="UAM171" s="148"/>
      <c r="UAN171" s="187"/>
      <c r="UAO171" s="188"/>
      <c r="UAP171" s="165"/>
      <c r="UAQ171" s="166"/>
      <c r="UAR171" s="146"/>
      <c r="UAS171" s="145"/>
      <c r="UAT171" s="145"/>
      <c r="UAU171" s="167"/>
      <c r="UAV171" s="147"/>
      <c r="UAW171" s="148"/>
      <c r="UAX171" s="187"/>
      <c r="UAY171" s="188"/>
      <c r="UAZ171" s="165"/>
      <c r="UBA171" s="166"/>
      <c r="UBB171" s="146"/>
      <c r="UBC171" s="145"/>
      <c r="UBD171" s="145"/>
      <c r="UBE171" s="167"/>
      <c r="UBF171" s="147"/>
      <c r="UBG171" s="148"/>
      <c r="UBH171" s="187"/>
      <c r="UBI171" s="188"/>
      <c r="UBJ171" s="165"/>
      <c r="UBK171" s="166"/>
      <c r="UBL171" s="146"/>
      <c r="UBM171" s="145"/>
      <c r="UBN171" s="145"/>
      <c r="UBO171" s="167"/>
      <c r="UBP171" s="147"/>
      <c r="UBQ171" s="148"/>
      <c r="UBR171" s="187"/>
      <c r="UBS171" s="188"/>
      <c r="UBT171" s="165"/>
      <c r="UBU171" s="166"/>
      <c r="UBV171" s="146"/>
      <c r="UBW171" s="145"/>
      <c r="UBX171" s="145"/>
      <c r="UBY171" s="167"/>
      <c r="UBZ171" s="147"/>
      <c r="UCA171" s="148"/>
      <c r="UCB171" s="187"/>
      <c r="UCC171" s="188"/>
      <c r="UCD171" s="165"/>
      <c r="UCE171" s="166"/>
      <c r="UCF171" s="146"/>
      <c r="UCG171" s="145"/>
      <c r="UCH171" s="145"/>
      <c r="UCI171" s="167"/>
      <c r="UCJ171" s="147"/>
      <c r="UCK171" s="148"/>
      <c r="UCL171" s="187"/>
      <c r="UCM171" s="188"/>
      <c r="UCN171" s="165"/>
      <c r="UCO171" s="166"/>
      <c r="UCP171" s="146"/>
      <c r="UCQ171" s="145"/>
      <c r="UCR171" s="145"/>
      <c r="UCS171" s="167"/>
      <c r="UCT171" s="147"/>
      <c r="UCU171" s="148"/>
      <c r="UCV171" s="187"/>
      <c r="UCW171" s="188"/>
      <c r="UCX171" s="165"/>
      <c r="UCY171" s="166"/>
      <c r="UCZ171" s="146"/>
      <c r="UDA171" s="145"/>
      <c r="UDB171" s="145"/>
      <c r="UDC171" s="167"/>
      <c r="UDD171" s="147"/>
      <c r="UDE171" s="148"/>
      <c r="UDF171" s="187"/>
      <c r="UDG171" s="188"/>
      <c r="UDH171" s="165"/>
      <c r="UDI171" s="166"/>
      <c r="UDJ171" s="146"/>
      <c r="UDK171" s="145"/>
      <c r="UDL171" s="145"/>
      <c r="UDM171" s="167"/>
      <c r="UDN171" s="147"/>
      <c r="UDO171" s="148"/>
      <c r="UDP171" s="187"/>
      <c r="UDQ171" s="188"/>
      <c r="UDR171" s="165"/>
      <c r="UDS171" s="166"/>
      <c r="UDT171" s="146"/>
      <c r="UDU171" s="145"/>
      <c r="UDV171" s="145"/>
      <c r="UDW171" s="167"/>
      <c r="UDX171" s="147"/>
      <c r="UDY171" s="148"/>
      <c r="UDZ171" s="187"/>
      <c r="UEA171" s="188"/>
      <c r="UEB171" s="165"/>
      <c r="UEC171" s="166"/>
      <c r="UED171" s="146"/>
      <c r="UEE171" s="145"/>
      <c r="UEF171" s="145"/>
      <c r="UEG171" s="167"/>
      <c r="UEH171" s="147"/>
      <c r="UEI171" s="148"/>
      <c r="UEJ171" s="187"/>
      <c r="UEK171" s="188"/>
      <c r="UEL171" s="165"/>
      <c r="UEM171" s="166"/>
      <c r="UEN171" s="146"/>
      <c r="UEO171" s="145"/>
      <c r="UEP171" s="145"/>
      <c r="UEQ171" s="167"/>
      <c r="UER171" s="147"/>
      <c r="UES171" s="148"/>
      <c r="UET171" s="187"/>
      <c r="UEU171" s="188"/>
      <c r="UEV171" s="165"/>
      <c r="UEW171" s="166"/>
      <c r="UEX171" s="146"/>
      <c r="UEY171" s="145"/>
      <c r="UEZ171" s="145"/>
      <c r="UFA171" s="167"/>
      <c r="UFB171" s="147"/>
      <c r="UFC171" s="148"/>
      <c r="UFD171" s="187"/>
      <c r="UFE171" s="188"/>
      <c r="UFF171" s="165"/>
      <c r="UFG171" s="166"/>
      <c r="UFH171" s="146"/>
      <c r="UFI171" s="145"/>
      <c r="UFJ171" s="145"/>
      <c r="UFK171" s="167"/>
      <c r="UFL171" s="147"/>
      <c r="UFM171" s="148"/>
      <c r="UFN171" s="187"/>
      <c r="UFO171" s="188"/>
      <c r="UFP171" s="165"/>
      <c r="UFQ171" s="166"/>
      <c r="UFR171" s="146"/>
      <c r="UFS171" s="145"/>
      <c r="UFT171" s="145"/>
      <c r="UFU171" s="167"/>
      <c r="UFV171" s="147"/>
      <c r="UFW171" s="148"/>
      <c r="UFX171" s="187"/>
      <c r="UFY171" s="188"/>
      <c r="UFZ171" s="165"/>
      <c r="UGA171" s="166"/>
      <c r="UGB171" s="146"/>
      <c r="UGC171" s="145"/>
      <c r="UGD171" s="145"/>
      <c r="UGE171" s="167"/>
      <c r="UGF171" s="147"/>
      <c r="UGG171" s="148"/>
      <c r="UGH171" s="187"/>
      <c r="UGI171" s="188"/>
      <c r="UGJ171" s="165"/>
      <c r="UGK171" s="166"/>
      <c r="UGL171" s="146"/>
      <c r="UGM171" s="145"/>
      <c r="UGN171" s="145"/>
      <c r="UGO171" s="167"/>
      <c r="UGP171" s="147"/>
      <c r="UGQ171" s="148"/>
      <c r="UGR171" s="187"/>
      <c r="UGS171" s="188"/>
      <c r="UGT171" s="165"/>
      <c r="UGU171" s="166"/>
      <c r="UGV171" s="146"/>
      <c r="UGW171" s="145"/>
      <c r="UGX171" s="145"/>
      <c r="UGY171" s="167"/>
      <c r="UGZ171" s="147"/>
      <c r="UHA171" s="148"/>
      <c r="UHB171" s="187"/>
      <c r="UHC171" s="188"/>
      <c r="UHD171" s="165"/>
      <c r="UHE171" s="166"/>
      <c r="UHF171" s="146"/>
      <c r="UHG171" s="145"/>
      <c r="UHH171" s="145"/>
      <c r="UHI171" s="167"/>
      <c r="UHJ171" s="147"/>
      <c r="UHK171" s="148"/>
      <c r="UHL171" s="187"/>
      <c r="UHM171" s="188"/>
      <c r="UHN171" s="165"/>
      <c r="UHO171" s="166"/>
      <c r="UHP171" s="146"/>
      <c r="UHQ171" s="145"/>
      <c r="UHR171" s="145"/>
      <c r="UHS171" s="167"/>
      <c r="UHT171" s="147"/>
      <c r="UHU171" s="148"/>
      <c r="UHV171" s="187"/>
      <c r="UHW171" s="188"/>
      <c r="UHX171" s="165"/>
      <c r="UHY171" s="166"/>
      <c r="UHZ171" s="146"/>
      <c r="UIA171" s="145"/>
      <c r="UIB171" s="145"/>
      <c r="UIC171" s="167"/>
      <c r="UID171" s="147"/>
      <c r="UIE171" s="148"/>
      <c r="UIF171" s="187"/>
      <c r="UIG171" s="188"/>
      <c r="UIH171" s="165"/>
      <c r="UII171" s="166"/>
      <c r="UIJ171" s="146"/>
      <c r="UIK171" s="145"/>
      <c r="UIL171" s="145"/>
      <c r="UIM171" s="167"/>
      <c r="UIN171" s="147"/>
      <c r="UIO171" s="148"/>
      <c r="UIP171" s="187"/>
      <c r="UIQ171" s="188"/>
      <c r="UIR171" s="165"/>
      <c r="UIS171" s="166"/>
      <c r="UIT171" s="146"/>
      <c r="UIU171" s="145"/>
      <c r="UIV171" s="145"/>
      <c r="UIW171" s="167"/>
      <c r="UIX171" s="147"/>
      <c r="UIY171" s="148"/>
      <c r="UIZ171" s="187"/>
      <c r="UJA171" s="188"/>
      <c r="UJB171" s="165"/>
      <c r="UJC171" s="166"/>
      <c r="UJD171" s="146"/>
      <c r="UJE171" s="145"/>
      <c r="UJF171" s="145"/>
      <c r="UJG171" s="167"/>
      <c r="UJH171" s="147"/>
      <c r="UJI171" s="148"/>
      <c r="UJJ171" s="187"/>
      <c r="UJK171" s="188"/>
      <c r="UJL171" s="165"/>
      <c r="UJM171" s="166"/>
      <c r="UJN171" s="146"/>
      <c r="UJO171" s="145"/>
      <c r="UJP171" s="145"/>
      <c r="UJQ171" s="167"/>
      <c r="UJR171" s="147"/>
      <c r="UJS171" s="148"/>
      <c r="UJT171" s="187"/>
      <c r="UJU171" s="188"/>
      <c r="UJV171" s="165"/>
      <c r="UJW171" s="166"/>
      <c r="UJX171" s="146"/>
      <c r="UJY171" s="145"/>
      <c r="UJZ171" s="145"/>
      <c r="UKA171" s="167"/>
      <c r="UKB171" s="147"/>
      <c r="UKC171" s="148"/>
      <c r="UKD171" s="187"/>
      <c r="UKE171" s="188"/>
      <c r="UKF171" s="165"/>
      <c r="UKG171" s="166"/>
      <c r="UKH171" s="146"/>
      <c r="UKI171" s="145"/>
      <c r="UKJ171" s="145"/>
      <c r="UKK171" s="167"/>
      <c r="UKL171" s="147"/>
      <c r="UKM171" s="148"/>
      <c r="UKN171" s="187"/>
      <c r="UKO171" s="188"/>
      <c r="UKP171" s="165"/>
      <c r="UKQ171" s="166"/>
      <c r="UKR171" s="146"/>
      <c r="UKS171" s="145"/>
      <c r="UKT171" s="145"/>
      <c r="UKU171" s="167"/>
      <c r="UKV171" s="147"/>
      <c r="UKW171" s="148"/>
      <c r="UKX171" s="187"/>
      <c r="UKY171" s="188"/>
      <c r="UKZ171" s="165"/>
      <c r="ULA171" s="166"/>
      <c r="ULB171" s="146"/>
      <c r="ULC171" s="145"/>
      <c r="ULD171" s="145"/>
      <c r="ULE171" s="167"/>
      <c r="ULF171" s="147"/>
      <c r="ULG171" s="148"/>
      <c r="ULH171" s="187"/>
      <c r="ULI171" s="188"/>
      <c r="ULJ171" s="165"/>
      <c r="ULK171" s="166"/>
      <c r="ULL171" s="146"/>
      <c r="ULM171" s="145"/>
      <c r="ULN171" s="145"/>
      <c r="ULO171" s="167"/>
      <c r="ULP171" s="147"/>
      <c r="ULQ171" s="148"/>
      <c r="ULR171" s="187"/>
      <c r="ULS171" s="188"/>
      <c r="ULT171" s="165"/>
      <c r="ULU171" s="166"/>
      <c r="ULV171" s="146"/>
      <c r="ULW171" s="145"/>
      <c r="ULX171" s="145"/>
      <c r="ULY171" s="167"/>
      <c r="ULZ171" s="147"/>
      <c r="UMA171" s="148"/>
      <c r="UMB171" s="187"/>
      <c r="UMC171" s="188"/>
      <c r="UMD171" s="165"/>
      <c r="UME171" s="166"/>
      <c r="UMF171" s="146"/>
      <c r="UMG171" s="145"/>
      <c r="UMH171" s="145"/>
      <c r="UMI171" s="167"/>
      <c r="UMJ171" s="147"/>
      <c r="UMK171" s="148"/>
      <c r="UML171" s="187"/>
      <c r="UMM171" s="188"/>
      <c r="UMN171" s="165"/>
      <c r="UMO171" s="166"/>
      <c r="UMP171" s="146"/>
      <c r="UMQ171" s="145"/>
      <c r="UMR171" s="145"/>
      <c r="UMS171" s="167"/>
      <c r="UMT171" s="147"/>
      <c r="UMU171" s="148"/>
      <c r="UMV171" s="187"/>
      <c r="UMW171" s="188"/>
      <c r="UMX171" s="165"/>
      <c r="UMY171" s="166"/>
      <c r="UMZ171" s="146"/>
      <c r="UNA171" s="145"/>
      <c r="UNB171" s="145"/>
      <c r="UNC171" s="167"/>
      <c r="UND171" s="147"/>
      <c r="UNE171" s="148"/>
      <c r="UNF171" s="187"/>
      <c r="UNG171" s="188"/>
      <c r="UNH171" s="165"/>
      <c r="UNI171" s="166"/>
      <c r="UNJ171" s="146"/>
      <c r="UNK171" s="145"/>
      <c r="UNL171" s="145"/>
      <c r="UNM171" s="167"/>
      <c r="UNN171" s="147"/>
      <c r="UNO171" s="148"/>
      <c r="UNP171" s="187"/>
      <c r="UNQ171" s="188"/>
      <c r="UNR171" s="165"/>
      <c r="UNS171" s="166"/>
      <c r="UNT171" s="146"/>
      <c r="UNU171" s="145"/>
      <c r="UNV171" s="145"/>
      <c r="UNW171" s="167"/>
      <c r="UNX171" s="147"/>
      <c r="UNY171" s="148"/>
      <c r="UNZ171" s="187"/>
      <c r="UOA171" s="188"/>
      <c r="UOB171" s="165"/>
      <c r="UOC171" s="166"/>
      <c r="UOD171" s="146"/>
      <c r="UOE171" s="145"/>
      <c r="UOF171" s="145"/>
      <c r="UOG171" s="167"/>
      <c r="UOH171" s="147"/>
      <c r="UOI171" s="148"/>
      <c r="UOJ171" s="187"/>
      <c r="UOK171" s="188"/>
      <c r="UOL171" s="165"/>
      <c r="UOM171" s="166"/>
      <c r="UON171" s="146"/>
      <c r="UOO171" s="145"/>
      <c r="UOP171" s="145"/>
      <c r="UOQ171" s="167"/>
      <c r="UOR171" s="147"/>
      <c r="UOS171" s="148"/>
      <c r="UOT171" s="187"/>
      <c r="UOU171" s="188"/>
      <c r="UOV171" s="165"/>
      <c r="UOW171" s="166"/>
      <c r="UOX171" s="146"/>
      <c r="UOY171" s="145"/>
      <c r="UOZ171" s="145"/>
      <c r="UPA171" s="167"/>
      <c r="UPB171" s="147"/>
      <c r="UPC171" s="148"/>
      <c r="UPD171" s="187"/>
      <c r="UPE171" s="188"/>
      <c r="UPF171" s="165"/>
      <c r="UPG171" s="166"/>
      <c r="UPH171" s="146"/>
      <c r="UPI171" s="145"/>
      <c r="UPJ171" s="145"/>
      <c r="UPK171" s="167"/>
      <c r="UPL171" s="147"/>
      <c r="UPM171" s="148"/>
      <c r="UPN171" s="187"/>
      <c r="UPO171" s="188"/>
      <c r="UPP171" s="165"/>
      <c r="UPQ171" s="166"/>
      <c r="UPR171" s="146"/>
      <c r="UPS171" s="145"/>
      <c r="UPT171" s="145"/>
      <c r="UPU171" s="167"/>
      <c r="UPV171" s="147"/>
      <c r="UPW171" s="148"/>
      <c r="UPX171" s="187"/>
      <c r="UPY171" s="188"/>
      <c r="UPZ171" s="165"/>
      <c r="UQA171" s="166"/>
      <c r="UQB171" s="146"/>
      <c r="UQC171" s="145"/>
      <c r="UQD171" s="145"/>
      <c r="UQE171" s="167"/>
      <c r="UQF171" s="147"/>
      <c r="UQG171" s="148"/>
      <c r="UQH171" s="187"/>
      <c r="UQI171" s="188"/>
      <c r="UQJ171" s="165"/>
      <c r="UQK171" s="166"/>
      <c r="UQL171" s="146"/>
      <c r="UQM171" s="145"/>
      <c r="UQN171" s="145"/>
      <c r="UQO171" s="167"/>
      <c r="UQP171" s="147"/>
      <c r="UQQ171" s="148"/>
      <c r="UQR171" s="187"/>
      <c r="UQS171" s="188"/>
      <c r="UQT171" s="165"/>
      <c r="UQU171" s="166"/>
      <c r="UQV171" s="146"/>
      <c r="UQW171" s="145"/>
      <c r="UQX171" s="145"/>
      <c r="UQY171" s="167"/>
      <c r="UQZ171" s="147"/>
      <c r="URA171" s="148"/>
      <c r="URB171" s="187"/>
      <c r="URC171" s="188"/>
      <c r="URD171" s="165"/>
      <c r="URE171" s="166"/>
      <c r="URF171" s="146"/>
      <c r="URG171" s="145"/>
      <c r="URH171" s="145"/>
      <c r="URI171" s="167"/>
      <c r="URJ171" s="147"/>
      <c r="URK171" s="148"/>
      <c r="URL171" s="187"/>
      <c r="URM171" s="188"/>
      <c r="URN171" s="165"/>
      <c r="URO171" s="166"/>
      <c r="URP171" s="146"/>
      <c r="URQ171" s="145"/>
      <c r="URR171" s="145"/>
      <c r="URS171" s="167"/>
      <c r="URT171" s="147"/>
      <c r="URU171" s="148"/>
      <c r="URV171" s="187"/>
      <c r="URW171" s="188"/>
      <c r="URX171" s="165"/>
      <c r="URY171" s="166"/>
      <c r="URZ171" s="146"/>
      <c r="USA171" s="145"/>
      <c r="USB171" s="145"/>
      <c r="USC171" s="167"/>
      <c r="USD171" s="147"/>
      <c r="USE171" s="148"/>
      <c r="USF171" s="187"/>
      <c r="USG171" s="188"/>
      <c r="USH171" s="165"/>
      <c r="USI171" s="166"/>
      <c r="USJ171" s="146"/>
      <c r="USK171" s="145"/>
      <c r="USL171" s="145"/>
      <c r="USM171" s="167"/>
      <c r="USN171" s="147"/>
      <c r="USO171" s="148"/>
      <c r="USP171" s="187"/>
      <c r="USQ171" s="188"/>
      <c r="USR171" s="165"/>
      <c r="USS171" s="166"/>
      <c r="UST171" s="146"/>
      <c r="USU171" s="145"/>
      <c r="USV171" s="145"/>
      <c r="USW171" s="167"/>
      <c r="USX171" s="147"/>
      <c r="USY171" s="148"/>
      <c r="USZ171" s="187"/>
      <c r="UTA171" s="188"/>
      <c r="UTB171" s="165"/>
      <c r="UTC171" s="166"/>
      <c r="UTD171" s="146"/>
      <c r="UTE171" s="145"/>
      <c r="UTF171" s="145"/>
      <c r="UTG171" s="167"/>
      <c r="UTH171" s="147"/>
      <c r="UTI171" s="148"/>
      <c r="UTJ171" s="187"/>
      <c r="UTK171" s="188"/>
      <c r="UTL171" s="165"/>
      <c r="UTM171" s="166"/>
      <c r="UTN171" s="146"/>
      <c r="UTO171" s="145"/>
      <c r="UTP171" s="145"/>
      <c r="UTQ171" s="167"/>
      <c r="UTR171" s="147"/>
      <c r="UTS171" s="148"/>
      <c r="UTT171" s="187"/>
      <c r="UTU171" s="188"/>
      <c r="UTV171" s="165"/>
      <c r="UTW171" s="166"/>
      <c r="UTX171" s="146"/>
      <c r="UTY171" s="145"/>
      <c r="UTZ171" s="145"/>
      <c r="UUA171" s="167"/>
      <c r="UUB171" s="147"/>
      <c r="UUC171" s="148"/>
      <c r="UUD171" s="187"/>
      <c r="UUE171" s="188"/>
      <c r="UUF171" s="165"/>
      <c r="UUG171" s="166"/>
      <c r="UUH171" s="146"/>
      <c r="UUI171" s="145"/>
      <c r="UUJ171" s="145"/>
      <c r="UUK171" s="167"/>
      <c r="UUL171" s="147"/>
      <c r="UUM171" s="148"/>
      <c r="UUN171" s="187"/>
      <c r="UUO171" s="188"/>
      <c r="UUP171" s="165"/>
      <c r="UUQ171" s="166"/>
      <c r="UUR171" s="146"/>
      <c r="UUS171" s="145"/>
      <c r="UUT171" s="145"/>
      <c r="UUU171" s="167"/>
      <c r="UUV171" s="147"/>
      <c r="UUW171" s="148"/>
      <c r="UUX171" s="187"/>
      <c r="UUY171" s="188"/>
      <c r="UUZ171" s="165"/>
      <c r="UVA171" s="166"/>
      <c r="UVB171" s="146"/>
      <c r="UVC171" s="145"/>
      <c r="UVD171" s="145"/>
      <c r="UVE171" s="167"/>
      <c r="UVF171" s="147"/>
      <c r="UVG171" s="148"/>
      <c r="UVH171" s="187"/>
      <c r="UVI171" s="188"/>
      <c r="UVJ171" s="165"/>
      <c r="UVK171" s="166"/>
      <c r="UVL171" s="146"/>
      <c r="UVM171" s="145"/>
      <c r="UVN171" s="145"/>
      <c r="UVO171" s="167"/>
      <c r="UVP171" s="147"/>
      <c r="UVQ171" s="148"/>
      <c r="UVR171" s="187"/>
      <c r="UVS171" s="188"/>
      <c r="UVT171" s="165"/>
      <c r="UVU171" s="166"/>
      <c r="UVV171" s="146"/>
      <c r="UVW171" s="145"/>
      <c r="UVX171" s="145"/>
      <c r="UVY171" s="167"/>
      <c r="UVZ171" s="147"/>
      <c r="UWA171" s="148"/>
      <c r="UWB171" s="187"/>
      <c r="UWC171" s="188"/>
      <c r="UWD171" s="165"/>
      <c r="UWE171" s="166"/>
      <c r="UWF171" s="146"/>
      <c r="UWG171" s="145"/>
      <c r="UWH171" s="145"/>
      <c r="UWI171" s="167"/>
      <c r="UWJ171" s="147"/>
      <c r="UWK171" s="148"/>
      <c r="UWL171" s="187"/>
      <c r="UWM171" s="188"/>
      <c r="UWN171" s="165"/>
      <c r="UWO171" s="166"/>
      <c r="UWP171" s="146"/>
      <c r="UWQ171" s="145"/>
      <c r="UWR171" s="145"/>
      <c r="UWS171" s="167"/>
      <c r="UWT171" s="147"/>
      <c r="UWU171" s="148"/>
      <c r="UWV171" s="187"/>
      <c r="UWW171" s="188"/>
      <c r="UWX171" s="165"/>
      <c r="UWY171" s="166"/>
      <c r="UWZ171" s="146"/>
      <c r="UXA171" s="145"/>
      <c r="UXB171" s="145"/>
      <c r="UXC171" s="167"/>
      <c r="UXD171" s="147"/>
      <c r="UXE171" s="148"/>
      <c r="UXF171" s="187"/>
      <c r="UXG171" s="188"/>
      <c r="UXH171" s="165"/>
      <c r="UXI171" s="166"/>
      <c r="UXJ171" s="146"/>
      <c r="UXK171" s="145"/>
      <c r="UXL171" s="145"/>
      <c r="UXM171" s="167"/>
      <c r="UXN171" s="147"/>
      <c r="UXO171" s="148"/>
      <c r="UXP171" s="187"/>
      <c r="UXQ171" s="188"/>
      <c r="UXR171" s="165"/>
      <c r="UXS171" s="166"/>
      <c r="UXT171" s="146"/>
      <c r="UXU171" s="145"/>
      <c r="UXV171" s="145"/>
      <c r="UXW171" s="167"/>
      <c r="UXX171" s="147"/>
      <c r="UXY171" s="148"/>
      <c r="UXZ171" s="187"/>
      <c r="UYA171" s="188"/>
      <c r="UYB171" s="165"/>
      <c r="UYC171" s="166"/>
      <c r="UYD171" s="146"/>
      <c r="UYE171" s="145"/>
      <c r="UYF171" s="145"/>
      <c r="UYG171" s="167"/>
      <c r="UYH171" s="147"/>
      <c r="UYI171" s="148"/>
      <c r="UYJ171" s="187"/>
      <c r="UYK171" s="188"/>
      <c r="UYL171" s="165"/>
      <c r="UYM171" s="166"/>
      <c r="UYN171" s="146"/>
      <c r="UYO171" s="145"/>
      <c r="UYP171" s="145"/>
      <c r="UYQ171" s="167"/>
      <c r="UYR171" s="147"/>
      <c r="UYS171" s="148"/>
      <c r="UYT171" s="187"/>
      <c r="UYU171" s="188"/>
      <c r="UYV171" s="165"/>
      <c r="UYW171" s="166"/>
      <c r="UYX171" s="146"/>
      <c r="UYY171" s="145"/>
      <c r="UYZ171" s="145"/>
      <c r="UZA171" s="167"/>
      <c r="UZB171" s="147"/>
      <c r="UZC171" s="148"/>
      <c r="UZD171" s="187"/>
      <c r="UZE171" s="188"/>
      <c r="UZF171" s="165"/>
      <c r="UZG171" s="166"/>
      <c r="UZH171" s="146"/>
      <c r="UZI171" s="145"/>
      <c r="UZJ171" s="145"/>
      <c r="UZK171" s="167"/>
      <c r="UZL171" s="147"/>
      <c r="UZM171" s="148"/>
      <c r="UZN171" s="187"/>
      <c r="UZO171" s="188"/>
      <c r="UZP171" s="165"/>
      <c r="UZQ171" s="166"/>
      <c r="UZR171" s="146"/>
      <c r="UZS171" s="145"/>
      <c r="UZT171" s="145"/>
      <c r="UZU171" s="167"/>
      <c r="UZV171" s="147"/>
      <c r="UZW171" s="148"/>
      <c r="UZX171" s="187"/>
      <c r="UZY171" s="188"/>
      <c r="UZZ171" s="165"/>
      <c r="VAA171" s="166"/>
      <c r="VAB171" s="146"/>
      <c r="VAC171" s="145"/>
      <c r="VAD171" s="145"/>
      <c r="VAE171" s="167"/>
      <c r="VAF171" s="147"/>
      <c r="VAG171" s="148"/>
      <c r="VAH171" s="187"/>
      <c r="VAI171" s="188"/>
      <c r="VAJ171" s="165"/>
      <c r="VAK171" s="166"/>
      <c r="VAL171" s="146"/>
      <c r="VAM171" s="145"/>
      <c r="VAN171" s="145"/>
      <c r="VAO171" s="167"/>
      <c r="VAP171" s="147"/>
      <c r="VAQ171" s="148"/>
      <c r="VAR171" s="187"/>
      <c r="VAS171" s="188"/>
      <c r="VAT171" s="165"/>
      <c r="VAU171" s="166"/>
      <c r="VAV171" s="146"/>
      <c r="VAW171" s="145"/>
      <c r="VAX171" s="145"/>
      <c r="VAY171" s="167"/>
      <c r="VAZ171" s="147"/>
      <c r="VBA171" s="148"/>
      <c r="VBB171" s="187"/>
      <c r="VBC171" s="188"/>
      <c r="VBD171" s="165"/>
      <c r="VBE171" s="166"/>
      <c r="VBF171" s="146"/>
      <c r="VBG171" s="145"/>
      <c r="VBH171" s="145"/>
      <c r="VBI171" s="167"/>
      <c r="VBJ171" s="147"/>
      <c r="VBK171" s="148"/>
      <c r="VBL171" s="187"/>
      <c r="VBM171" s="188"/>
      <c r="VBN171" s="165"/>
      <c r="VBO171" s="166"/>
      <c r="VBP171" s="146"/>
      <c r="VBQ171" s="145"/>
      <c r="VBR171" s="145"/>
      <c r="VBS171" s="167"/>
      <c r="VBT171" s="147"/>
      <c r="VBU171" s="148"/>
      <c r="VBV171" s="187"/>
      <c r="VBW171" s="188"/>
      <c r="VBX171" s="165"/>
      <c r="VBY171" s="166"/>
      <c r="VBZ171" s="146"/>
      <c r="VCA171" s="145"/>
      <c r="VCB171" s="145"/>
      <c r="VCC171" s="167"/>
      <c r="VCD171" s="147"/>
      <c r="VCE171" s="148"/>
      <c r="VCF171" s="187"/>
      <c r="VCG171" s="188"/>
      <c r="VCH171" s="165"/>
      <c r="VCI171" s="166"/>
      <c r="VCJ171" s="146"/>
      <c r="VCK171" s="145"/>
      <c r="VCL171" s="145"/>
      <c r="VCM171" s="167"/>
      <c r="VCN171" s="147"/>
      <c r="VCO171" s="148"/>
      <c r="VCP171" s="187"/>
      <c r="VCQ171" s="188"/>
      <c r="VCR171" s="165"/>
      <c r="VCS171" s="166"/>
      <c r="VCT171" s="146"/>
      <c r="VCU171" s="145"/>
      <c r="VCV171" s="145"/>
      <c r="VCW171" s="167"/>
      <c r="VCX171" s="147"/>
      <c r="VCY171" s="148"/>
      <c r="VCZ171" s="187"/>
      <c r="VDA171" s="188"/>
      <c r="VDB171" s="165"/>
      <c r="VDC171" s="166"/>
      <c r="VDD171" s="146"/>
      <c r="VDE171" s="145"/>
      <c r="VDF171" s="145"/>
      <c r="VDG171" s="167"/>
      <c r="VDH171" s="147"/>
      <c r="VDI171" s="148"/>
      <c r="VDJ171" s="187"/>
      <c r="VDK171" s="188"/>
      <c r="VDL171" s="165"/>
      <c r="VDM171" s="166"/>
      <c r="VDN171" s="146"/>
      <c r="VDO171" s="145"/>
      <c r="VDP171" s="145"/>
      <c r="VDQ171" s="167"/>
      <c r="VDR171" s="147"/>
      <c r="VDS171" s="148"/>
      <c r="VDT171" s="187"/>
      <c r="VDU171" s="188"/>
      <c r="VDV171" s="165"/>
      <c r="VDW171" s="166"/>
      <c r="VDX171" s="146"/>
      <c r="VDY171" s="145"/>
      <c r="VDZ171" s="145"/>
      <c r="VEA171" s="167"/>
      <c r="VEB171" s="147"/>
      <c r="VEC171" s="148"/>
      <c r="VED171" s="187"/>
      <c r="VEE171" s="188"/>
      <c r="VEF171" s="165"/>
      <c r="VEG171" s="166"/>
      <c r="VEH171" s="146"/>
      <c r="VEI171" s="145"/>
      <c r="VEJ171" s="145"/>
      <c r="VEK171" s="167"/>
      <c r="VEL171" s="147"/>
      <c r="VEM171" s="148"/>
      <c r="VEN171" s="187"/>
      <c r="VEO171" s="188"/>
      <c r="VEP171" s="165"/>
      <c r="VEQ171" s="166"/>
      <c r="VER171" s="146"/>
      <c r="VES171" s="145"/>
      <c r="VET171" s="145"/>
      <c r="VEU171" s="167"/>
      <c r="VEV171" s="147"/>
      <c r="VEW171" s="148"/>
      <c r="VEX171" s="187"/>
      <c r="VEY171" s="188"/>
      <c r="VEZ171" s="165"/>
      <c r="VFA171" s="166"/>
      <c r="VFB171" s="146"/>
      <c r="VFC171" s="145"/>
      <c r="VFD171" s="145"/>
      <c r="VFE171" s="167"/>
      <c r="VFF171" s="147"/>
      <c r="VFG171" s="148"/>
      <c r="VFH171" s="187"/>
      <c r="VFI171" s="188"/>
      <c r="VFJ171" s="165"/>
      <c r="VFK171" s="166"/>
      <c r="VFL171" s="146"/>
      <c r="VFM171" s="145"/>
      <c r="VFN171" s="145"/>
      <c r="VFO171" s="167"/>
      <c r="VFP171" s="147"/>
      <c r="VFQ171" s="148"/>
      <c r="VFR171" s="187"/>
      <c r="VFS171" s="188"/>
      <c r="VFT171" s="165"/>
      <c r="VFU171" s="166"/>
      <c r="VFV171" s="146"/>
      <c r="VFW171" s="145"/>
      <c r="VFX171" s="145"/>
      <c r="VFY171" s="167"/>
      <c r="VFZ171" s="147"/>
      <c r="VGA171" s="148"/>
      <c r="VGB171" s="187"/>
      <c r="VGC171" s="188"/>
      <c r="VGD171" s="165"/>
      <c r="VGE171" s="166"/>
      <c r="VGF171" s="146"/>
      <c r="VGG171" s="145"/>
      <c r="VGH171" s="145"/>
      <c r="VGI171" s="167"/>
      <c r="VGJ171" s="147"/>
      <c r="VGK171" s="148"/>
      <c r="VGL171" s="187"/>
      <c r="VGM171" s="188"/>
      <c r="VGN171" s="165"/>
      <c r="VGO171" s="166"/>
      <c r="VGP171" s="146"/>
      <c r="VGQ171" s="145"/>
      <c r="VGR171" s="145"/>
      <c r="VGS171" s="167"/>
      <c r="VGT171" s="147"/>
      <c r="VGU171" s="148"/>
      <c r="VGV171" s="187"/>
      <c r="VGW171" s="188"/>
      <c r="VGX171" s="165"/>
      <c r="VGY171" s="166"/>
      <c r="VGZ171" s="146"/>
      <c r="VHA171" s="145"/>
      <c r="VHB171" s="145"/>
      <c r="VHC171" s="167"/>
      <c r="VHD171" s="147"/>
      <c r="VHE171" s="148"/>
      <c r="VHF171" s="187"/>
      <c r="VHG171" s="188"/>
      <c r="VHH171" s="165"/>
      <c r="VHI171" s="166"/>
      <c r="VHJ171" s="146"/>
      <c r="VHK171" s="145"/>
      <c r="VHL171" s="145"/>
      <c r="VHM171" s="167"/>
      <c r="VHN171" s="147"/>
      <c r="VHO171" s="148"/>
      <c r="VHP171" s="187"/>
      <c r="VHQ171" s="188"/>
      <c r="VHR171" s="165"/>
      <c r="VHS171" s="166"/>
      <c r="VHT171" s="146"/>
      <c r="VHU171" s="145"/>
      <c r="VHV171" s="145"/>
      <c r="VHW171" s="167"/>
      <c r="VHX171" s="147"/>
      <c r="VHY171" s="148"/>
      <c r="VHZ171" s="187"/>
      <c r="VIA171" s="188"/>
      <c r="VIB171" s="165"/>
      <c r="VIC171" s="166"/>
      <c r="VID171" s="146"/>
      <c r="VIE171" s="145"/>
      <c r="VIF171" s="145"/>
      <c r="VIG171" s="167"/>
      <c r="VIH171" s="147"/>
      <c r="VII171" s="148"/>
      <c r="VIJ171" s="187"/>
      <c r="VIK171" s="188"/>
      <c r="VIL171" s="165"/>
      <c r="VIM171" s="166"/>
      <c r="VIN171" s="146"/>
      <c r="VIO171" s="145"/>
      <c r="VIP171" s="145"/>
      <c r="VIQ171" s="167"/>
      <c r="VIR171" s="147"/>
      <c r="VIS171" s="148"/>
      <c r="VIT171" s="187"/>
      <c r="VIU171" s="188"/>
      <c r="VIV171" s="165"/>
      <c r="VIW171" s="166"/>
      <c r="VIX171" s="146"/>
      <c r="VIY171" s="145"/>
      <c r="VIZ171" s="145"/>
      <c r="VJA171" s="167"/>
      <c r="VJB171" s="147"/>
      <c r="VJC171" s="148"/>
      <c r="VJD171" s="187"/>
      <c r="VJE171" s="188"/>
      <c r="VJF171" s="165"/>
      <c r="VJG171" s="166"/>
      <c r="VJH171" s="146"/>
      <c r="VJI171" s="145"/>
      <c r="VJJ171" s="145"/>
      <c r="VJK171" s="167"/>
      <c r="VJL171" s="147"/>
      <c r="VJM171" s="148"/>
      <c r="VJN171" s="187"/>
      <c r="VJO171" s="188"/>
      <c r="VJP171" s="165"/>
      <c r="VJQ171" s="166"/>
      <c r="VJR171" s="146"/>
      <c r="VJS171" s="145"/>
      <c r="VJT171" s="145"/>
      <c r="VJU171" s="167"/>
      <c r="VJV171" s="147"/>
      <c r="VJW171" s="148"/>
      <c r="VJX171" s="187"/>
      <c r="VJY171" s="188"/>
      <c r="VJZ171" s="165"/>
      <c r="VKA171" s="166"/>
      <c r="VKB171" s="146"/>
      <c r="VKC171" s="145"/>
      <c r="VKD171" s="145"/>
      <c r="VKE171" s="167"/>
      <c r="VKF171" s="147"/>
      <c r="VKG171" s="148"/>
      <c r="VKH171" s="187"/>
      <c r="VKI171" s="188"/>
      <c r="VKJ171" s="165"/>
      <c r="VKK171" s="166"/>
      <c r="VKL171" s="146"/>
      <c r="VKM171" s="145"/>
      <c r="VKN171" s="145"/>
      <c r="VKO171" s="167"/>
      <c r="VKP171" s="147"/>
      <c r="VKQ171" s="148"/>
      <c r="VKR171" s="187"/>
      <c r="VKS171" s="188"/>
      <c r="VKT171" s="165"/>
      <c r="VKU171" s="166"/>
      <c r="VKV171" s="146"/>
      <c r="VKW171" s="145"/>
      <c r="VKX171" s="145"/>
      <c r="VKY171" s="167"/>
      <c r="VKZ171" s="147"/>
      <c r="VLA171" s="148"/>
      <c r="VLB171" s="187"/>
      <c r="VLC171" s="188"/>
      <c r="VLD171" s="165"/>
      <c r="VLE171" s="166"/>
      <c r="VLF171" s="146"/>
      <c r="VLG171" s="145"/>
      <c r="VLH171" s="145"/>
      <c r="VLI171" s="167"/>
      <c r="VLJ171" s="147"/>
      <c r="VLK171" s="148"/>
      <c r="VLL171" s="187"/>
      <c r="VLM171" s="188"/>
      <c r="VLN171" s="165"/>
      <c r="VLO171" s="166"/>
      <c r="VLP171" s="146"/>
      <c r="VLQ171" s="145"/>
      <c r="VLR171" s="145"/>
      <c r="VLS171" s="167"/>
      <c r="VLT171" s="147"/>
      <c r="VLU171" s="148"/>
      <c r="VLV171" s="187"/>
      <c r="VLW171" s="188"/>
      <c r="VLX171" s="165"/>
      <c r="VLY171" s="166"/>
      <c r="VLZ171" s="146"/>
      <c r="VMA171" s="145"/>
      <c r="VMB171" s="145"/>
      <c r="VMC171" s="167"/>
      <c r="VMD171" s="147"/>
      <c r="VME171" s="148"/>
      <c r="VMF171" s="187"/>
      <c r="VMG171" s="188"/>
      <c r="VMH171" s="165"/>
      <c r="VMI171" s="166"/>
      <c r="VMJ171" s="146"/>
      <c r="VMK171" s="145"/>
      <c r="VML171" s="145"/>
      <c r="VMM171" s="167"/>
      <c r="VMN171" s="147"/>
      <c r="VMO171" s="148"/>
      <c r="VMP171" s="187"/>
      <c r="VMQ171" s="188"/>
      <c r="VMR171" s="165"/>
      <c r="VMS171" s="166"/>
      <c r="VMT171" s="146"/>
      <c r="VMU171" s="145"/>
      <c r="VMV171" s="145"/>
      <c r="VMW171" s="167"/>
      <c r="VMX171" s="147"/>
      <c r="VMY171" s="148"/>
      <c r="VMZ171" s="187"/>
      <c r="VNA171" s="188"/>
      <c r="VNB171" s="165"/>
      <c r="VNC171" s="166"/>
      <c r="VND171" s="146"/>
      <c r="VNE171" s="145"/>
      <c r="VNF171" s="145"/>
      <c r="VNG171" s="167"/>
      <c r="VNH171" s="147"/>
      <c r="VNI171" s="148"/>
      <c r="VNJ171" s="187"/>
      <c r="VNK171" s="188"/>
      <c r="VNL171" s="165"/>
      <c r="VNM171" s="166"/>
      <c r="VNN171" s="146"/>
      <c r="VNO171" s="145"/>
      <c r="VNP171" s="145"/>
      <c r="VNQ171" s="167"/>
      <c r="VNR171" s="147"/>
      <c r="VNS171" s="148"/>
      <c r="VNT171" s="187"/>
      <c r="VNU171" s="188"/>
      <c r="VNV171" s="165"/>
      <c r="VNW171" s="166"/>
      <c r="VNX171" s="146"/>
      <c r="VNY171" s="145"/>
      <c r="VNZ171" s="145"/>
      <c r="VOA171" s="167"/>
      <c r="VOB171" s="147"/>
      <c r="VOC171" s="148"/>
      <c r="VOD171" s="187"/>
      <c r="VOE171" s="188"/>
      <c r="VOF171" s="165"/>
      <c r="VOG171" s="166"/>
      <c r="VOH171" s="146"/>
      <c r="VOI171" s="145"/>
      <c r="VOJ171" s="145"/>
      <c r="VOK171" s="167"/>
      <c r="VOL171" s="147"/>
      <c r="VOM171" s="148"/>
      <c r="VON171" s="187"/>
      <c r="VOO171" s="188"/>
      <c r="VOP171" s="165"/>
      <c r="VOQ171" s="166"/>
      <c r="VOR171" s="146"/>
      <c r="VOS171" s="145"/>
      <c r="VOT171" s="145"/>
      <c r="VOU171" s="167"/>
      <c r="VOV171" s="147"/>
      <c r="VOW171" s="148"/>
      <c r="VOX171" s="187"/>
      <c r="VOY171" s="188"/>
      <c r="VOZ171" s="165"/>
      <c r="VPA171" s="166"/>
      <c r="VPB171" s="146"/>
      <c r="VPC171" s="145"/>
      <c r="VPD171" s="145"/>
      <c r="VPE171" s="167"/>
      <c r="VPF171" s="147"/>
      <c r="VPG171" s="148"/>
      <c r="VPH171" s="187"/>
      <c r="VPI171" s="188"/>
      <c r="VPJ171" s="165"/>
      <c r="VPK171" s="166"/>
      <c r="VPL171" s="146"/>
      <c r="VPM171" s="145"/>
      <c r="VPN171" s="145"/>
      <c r="VPO171" s="167"/>
      <c r="VPP171" s="147"/>
      <c r="VPQ171" s="148"/>
      <c r="VPR171" s="187"/>
      <c r="VPS171" s="188"/>
      <c r="VPT171" s="165"/>
      <c r="VPU171" s="166"/>
      <c r="VPV171" s="146"/>
      <c r="VPW171" s="145"/>
      <c r="VPX171" s="145"/>
      <c r="VPY171" s="167"/>
      <c r="VPZ171" s="147"/>
      <c r="VQA171" s="148"/>
      <c r="VQB171" s="187"/>
      <c r="VQC171" s="188"/>
      <c r="VQD171" s="165"/>
      <c r="VQE171" s="166"/>
      <c r="VQF171" s="146"/>
      <c r="VQG171" s="145"/>
      <c r="VQH171" s="145"/>
      <c r="VQI171" s="167"/>
      <c r="VQJ171" s="147"/>
      <c r="VQK171" s="148"/>
      <c r="VQL171" s="187"/>
      <c r="VQM171" s="188"/>
      <c r="VQN171" s="165"/>
      <c r="VQO171" s="166"/>
      <c r="VQP171" s="146"/>
      <c r="VQQ171" s="145"/>
      <c r="VQR171" s="145"/>
      <c r="VQS171" s="167"/>
      <c r="VQT171" s="147"/>
      <c r="VQU171" s="148"/>
      <c r="VQV171" s="187"/>
      <c r="VQW171" s="188"/>
      <c r="VQX171" s="165"/>
      <c r="VQY171" s="166"/>
      <c r="VQZ171" s="146"/>
      <c r="VRA171" s="145"/>
      <c r="VRB171" s="145"/>
      <c r="VRC171" s="167"/>
      <c r="VRD171" s="147"/>
      <c r="VRE171" s="148"/>
      <c r="VRF171" s="187"/>
      <c r="VRG171" s="188"/>
      <c r="VRH171" s="165"/>
      <c r="VRI171" s="166"/>
      <c r="VRJ171" s="146"/>
      <c r="VRK171" s="145"/>
      <c r="VRL171" s="145"/>
      <c r="VRM171" s="167"/>
      <c r="VRN171" s="147"/>
      <c r="VRO171" s="148"/>
      <c r="VRP171" s="187"/>
      <c r="VRQ171" s="188"/>
      <c r="VRR171" s="165"/>
      <c r="VRS171" s="166"/>
      <c r="VRT171" s="146"/>
      <c r="VRU171" s="145"/>
      <c r="VRV171" s="145"/>
      <c r="VRW171" s="167"/>
      <c r="VRX171" s="147"/>
      <c r="VRY171" s="148"/>
      <c r="VRZ171" s="187"/>
      <c r="VSA171" s="188"/>
      <c r="VSB171" s="165"/>
      <c r="VSC171" s="166"/>
      <c r="VSD171" s="146"/>
      <c r="VSE171" s="145"/>
      <c r="VSF171" s="145"/>
      <c r="VSG171" s="167"/>
      <c r="VSH171" s="147"/>
      <c r="VSI171" s="148"/>
      <c r="VSJ171" s="187"/>
      <c r="VSK171" s="188"/>
      <c r="VSL171" s="165"/>
      <c r="VSM171" s="166"/>
      <c r="VSN171" s="146"/>
      <c r="VSO171" s="145"/>
      <c r="VSP171" s="145"/>
      <c r="VSQ171" s="167"/>
      <c r="VSR171" s="147"/>
      <c r="VSS171" s="148"/>
      <c r="VST171" s="187"/>
      <c r="VSU171" s="188"/>
      <c r="VSV171" s="165"/>
      <c r="VSW171" s="166"/>
      <c r="VSX171" s="146"/>
      <c r="VSY171" s="145"/>
      <c r="VSZ171" s="145"/>
      <c r="VTA171" s="167"/>
      <c r="VTB171" s="147"/>
      <c r="VTC171" s="148"/>
      <c r="VTD171" s="187"/>
      <c r="VTE171" s="188"/>
      <c r="VTF171" s="165"/>
      <c r="VTG171" s="166"/>
      <c r="VTH171" s="146"/>
      <c r="VTI171" s="145"/>
      <c r="VTJ171" s="145"/>
      <c r="VTK171" s="167"/>
      <c r="VTL171" s="147"/>
      <c r="VTM171" s="148"/>
      <c r="VTN171" s="187"/>
      <c r="VTO171" s="188"/>
      <c r="VTP171" s="165"/>
      <c r="VTQ171" s="166"/>
      <c r="VTR171" s="146"/>
      <c r="VTS171" s="145"/>
      <c r="VTT171" s="145"/>
      <c r="VTU171" s="167"/>
      <c r="VTV171" s="147"/>
      <c r="VTW171" s="148"/>
      <c r="VTX171" s="187"/>
      <c r="VTY171" s="188"/>
      <c r="VTZ171" s="165"/>
      <c r="VUA171" s="166"/>
      <c r="VUB171" s="146"/>
      <c r="VUC171" s="145"/>
      <c r="VUD171" s="145"/>
      <c r="VUE171" s="167"/>
      <c r="VUF171" s="147"/>
      <c r="VUG171" s="148"/>
      <c r="VUH171" s="187"/>
      <c r="VUI171" s="188"/>
      <c r="VUJ171" s="165"/>
      <c r="VUK171" s="166"/>
      <c r="VUL171" s="146"/>
      <c r="VUM171" s="145"/>
      <c r="VUN171" s="145"/>
      <c r="VUO171" s="167"/>
      <c r="VUP171" s="147"/>
      <c r="VUQ171" s="148"/>
      <c r="VUR171" s="187"/>
      <c r="VUS171" s="188"/>
      <c r="VUT171" s="165"/>
      <c r="VUU171" s="166"/>
      <c r="VUV171" s="146"/>
      <c r="VUW171" s="145"/>
      <c r="VUX171" s="145"/>
      <c r="VUY171" s="167"/>
      <c r="VUZ171" s="147"/>
      <c r="VVA171" s="148"/>
      <c r="VVB171" s="187"/>
      <c r="VVC171" s="188"/>
      <c r="VVD171" s="165"/>
      <c r="VVE171" s="166"/>
      <c r="VVF171" s="146"/>
      <c r="VVG171" s="145"/>
      <c r="VVH171" s="145"/>
      <c r="VVI171" s="167"/>
      <c r="VVJ171" s="147"/>
      <c r="VVK171" s="148"/>
      <c r="VVL171" s="187"/>
      <c r="VVM171" s="188"/>
      <c r="VVN171" s="165"/>
      <c r="VVO171" s="166"/>
      <c r="VVP171" s="146"/>
      <c r="VVQ171" s="145"/>
      <c r="VVR171" s="145"/>
      <c r="VVS171" s="167"/>
      <c r="VVT171" s="147"/>
      <c r="VVU171" s="148"/>
      <c r="VVV171" s="187"/>
      <c r="VVW171" s="188"/>
      <c r="VVX171" s="165"/>
      <c r="VVY171" s="166"/>
      <c r="VVZ171" s="146"/>
      <c r="VWA171" s="145"/>
      <c r="VWB171" s="145"/>
      <c r="VWC171" s="167"/>
      <c r="VWD171" s="147"/>
      <c r="VWE171" s="148"/>
      <c r="VWF171" s="187"/>
      <c r="VWG171" s="188"/>
      <c r="VWH171" s="165"/>
      <c r="VWI171" s="166"/>
      <c r="VWJ171" s="146"/>
      <c r="VWK171" s="145"/>
      <c r="VWL171" s="145"/>
      <c r="VWM171" s="167"/>
      <c r="VWN171" s="147"/>
      <c r="VWO171" s="148"/>
      <c r="VWP171" s="187"/>
      <c r="VWQ171" s="188"/>
      <c r="VWR171" s="165"/>
      <c r="VWS171" s="166"/>
      <c r="VWT171" s="146"/>
      <c r="VWU171" s="145"/>
      <c r="VWV171" s="145"/>
      <c r="VWW171" s="167"/>
      <c r="VWX171" s="147"/>
      <c r="VWY171" s="148"/>
      <c r="VWZ171" s="187"/>
      <c r="VXA171" s="188"/>
      <c r="VXB171" s="165"/>
      <c r="VXC171" s="166"/>
      <c r="VXD171" s="146"/>
      <c r="VXE171" s="145"/>
      <c r="VXF171" s="145"/>
      <c r="VXG171" s="167"/>
      <c r="VXH171" s="147"/>
      <c r="VXI171" s="148"/>
      <c r="VXJ171" s="187"/>
      <c r="VXK171" s="188"/>
      <c r="VXL171" s="165"/>
      <c r="VXM171" s="166"/>
      <c r="VXN171" s="146"/>
      <c r="VXO171" s="145"/>
      <c r="VXP171" s="145"/>
      <c r="VXQ171" s="167"/>
      <c r="VXR171" s="147"/>
      <c r="VXS171" s="148"/>
      <c r="VXT171" s="187"/>
      <c r="VXU171" s="188"/>
      <c r="VXV171" s="165"/>
      <c r="VXW171" s="166"/>
      <c r="VXX171" s="146"/>
      <c r="VXY171" s="145"/>
      <c r="VXZ171" s="145"/>
      <c r="VYA171" s="167"/>
      <c r="VYB171" s="147"/>
      <c r="VYC171" s="148"/>
      <c r="VYD171" s="187"/>
      <c r="VYE171" s="188"/>
      <c r="VYF171" s="165"/>
      <c r="VYG171" s="166"/>
      <c r="VYH171" s="146"/>
      <c r="VYI171" s="145"/>
      <c r="VYJ171" s="145"/>
      <c r="VYK171" s="167"/>
      <c r="VYL171" s="147"/>
      <c r="VYM171" s="148"/>
      <c r="VYN171" s="187"/>
      <c r="VYO171" s="188"/>
      <c r="VYP171" s="165"/>
      <c r="VYQ171" s="166"/>
      <c r="VYR171" s="146"/>
      <c r="VYS171" s="145"/>
      <c r="VYT171" s="145"/>
      <c r="VYU171" s="167"/>
      <c r="VYV171" s="147"/>
      <c r="VYW171" s="148"/>
      <c r="VYX171" s="187"/>
      <c r="VYY171" s="188"/>
      <c r="VYZ171" s="165"/>
      <c r="VZA171" s="166"/>
      <c r="VZB171" s="146"/>
      <c r="VZC171" s="145"/>
      <c r="VZD171" s="145"/>
      <c r="VZE171" s="167"/>
      <c r="VZF171" s="147"/>
      <c r="VZG171" s="148"/>
      <c r="VZH171" s="187"/>
      <c r="VZI171" s="188"/>
      <c r="VZJ171" s="165"/>
      <c r="VZK171" s="166"/>
      <c r="VZL171" s="146"/>
      <c r="VZM171" s="145"/>
      <c r="VZN171" s="145"/>
      <c r="VZO171" s="167"/>
      <c r="VZP171" s="147"/>
      <c r="VZQ171" s="148"/>
      <c r="VZR171" s="187"/>
      <c r="VZS171" s="188"/>
      <c r="VZT171" s="165"/>
      <c r="VZU171" s="166"/>
      <c r="VZV171" s="146"/>
      <c r="VZW171" s="145"/>
      <c r="VZX171" s="145"/>
      <c r="VZY171" s="167"/>
      <c r="VZZ171" s="147"/>
      <c r="WAA171" s="148"/>
      <c r="WAB171" s="187"/>
      <c r="WAC171" s="188"/>
      <c r="WAD171" s="165"/>
      <c r="WAE171" s="166"/>
      <c r="WAF171" s="146"/>
      <c r="WAG171" s="145"/>
      <c r="WAH171" s="145"/>
      <c r="WAI171" s="167"/>
      <c r="WAJ171" s="147"/>
      <c r="WAK171" s="148"/>
      <c r="WAL171" s="187"/>
      <c r="WAM171" s="188"/>
      <c r="WAN171" s="165"/>
      <c r="WAO171" s="166"/>
      <c r="WAP171" s="146"/>
      <c r="WAQ171" s="145"/>
      <c r="WAR171" s="145"/>
      <c r="WAS171" s="167"/>
      <c r="WAT171" s="147"/>
      <c r="WAU171" s="148"/>
      <c r="WAV171" s="187"/>
      <c r="WAW171" s="188"/>
      <c r="WAX171" s="165"/>
      <c r="WAY171" s="166"/>
      <c r="WAZ171" s="146"/>
      <c r="WBA171" s="145"/>
      <c r="WBB171" s="145"/>
      <c r="WBC171" s="167"/>
      <c r="WBD171" s="147"/>
      <c r="WBE171" s="148"/>
      <c r="WBF171" s="187"/>
      <c r="WBG171" s="188"/>
      <c r="WBH171" s="165"/>
      <c r="WBI171" s="166"/>
      <c r="WBJ171" s="146"/>
      <c r="WBK171" s="145"/>
      <c r="WBL171" s="145"/>
      <c r="WBM171" s="167"/>
      <c r="WBN171" s="147"/>
      <c r="WBO171" s="148"/>
      <c r="WBP171" s="187"/>
      <c r="WBQ171" s="188"/>
      <c r="WBR171" s="165"/>
      <c r="WBS171" s="166"/>
      <c r="WBT171" s="146"/>
      <c r="WBU171" s="145"/>
      <c r="WBV171" s="145"/>
      <c r="WBW171" s="167"/>
      <c r="WBX171" s="147"/>
      <c r="WBY171" s="148"/>
      <c r="WBZ171" s="187"/>
      <c r="WCA171" s="188"/>
      <c r="WCB171" s="165"/>
      <c r="WCC171" s="166"/>
      <c r="WCD171" s="146"/>
      <c r="WCE171" s="145"/>
      <c r="WCF171" s="145"/>
      <c r="WCG171" s="167"/>
      <c r="WCH171" s="147"/>
      <c r="WCI171" s="148"/>
      <c r="WCJ171" s="187"/>
      <c r="WCK171" s="188"/>
      <c r="WCL171" s="165"/>
      <c r="WCM171" s="166"/>
      <c r="WCN171" s="146"/>
      <c r="WCO171" s="145"/>
      <c r="WCP171" s="145"/>
      <c r="WCQ171" s="167"/>
      <c r="WCR171" s="147"/>
      <c r="WCS171" s="148"/>
      <c r="WCT171" s="187"/>
      <c r="WCU171" s="188"/>
      <c r="WCV171" s="165"/>
      <c r="WCW171" s="166"/>
      <c r="WCX171" s="146"/>
      <c r="WCY171" s="145"/>
      <c r="WCZ171" s="145"/>
      <c r="WDA171" s="167"/>
      <c r="WDB171" s="147"/>
      <c r="WDC171" s="148"/>
      <c r="WDD171" s="187"/>
      <c r="WDE171" s="188"/>
      <c r="WDF171" s="165"/>
      <c r="WDG171" s="166"/>
      <c r="WDH171" s="146"/>
      <c r="WDI171" s="145"/>
      <c r="WDJ171" s="145"/>
      <c r="WDK171" s="167"/>
      <c r="WDL171" s="147"/>
      <c r="WDM171" s="148"/>
      <c r="WDN171" s="187"/>
      <c r="WDO171" s="188"/>
      <c r="WDP171" s="165"/>
      <c r="WDQ171" s="166"/>
      <c r="WDR171" s="146"/>
      <c r="WDS171" s="145"/>
      <c r="WDT171" s="145"/>
      <c r="WDU171" s="167"/>
      <c r="WDV171" s="147"/>
      <c r="WDW171" s="148"/>
      <c r="WDX171" s="187"/>
      <c r="WDY171" s="188"/>
      <c r="WDZ171" s="165"/>
      <c r="WEA171" s="166"/>
      <c r="WEB171" s="146"/>
      <c r="WEC171" s="145"/>
      <c r="WED171" s="145"/>
      <c r="WEE171" s="167"/>
      <c r="WEF171" s="147"/>
      <c r="WEG171" s="148"/>
      <c r="WEH171" s="187"/>
      <c r="WEI171" s="188"/>
      <c r="WEJ171" s="165"/>
      <c r="WEK171" s="166"/>
      <c r="WEL171" s="146"/>
      <c r="WEM171" s="145"/>
      <c r="WEN171" s="145"/>
      <c r="WEO171" s="167"/>
      <c r="WEP171" s="147"/>
      <c r="WEQ171" s="148"/>
      <c r="WER171" s="187"/>
      <c r="WES171" s="188"/>
      <c r="WET171" s="165"/>
      <c r="WEU171" s="166"/>
      <c r="WEV171" s="146"/>
      <c r="WEW171" s="145"/>
      <c r="WEX171" s="145"/>
      <c r="WEY171" s="167"/>
      <c r="WEZ171" s="147"/>
      <c r="WFA171" s="148"/>
      <c r="WFB171" s="187"/>
      <c r="WFC171" s="188"/>
      <c r="WFD171" s="165"/>
      <c r="WFE171" s="166"/>
      <c r="WFF171" s="146"/>
      <c r="WFG171" s="145"/>
      <c r="WFH171" s="145"/>
      <c r="WFI171" s="167"/>
      <c r="WFJ171" s="147"/>
      <c r="WFK171" s="148"/>
      <c r="WFL171" s="187"/>
      <c r="WFM171" s="188"/>
      <c r="WFN171" s="165"/>
      <c r="WFO171" s="166"/>
      <c r="WFP171" s="146"/>
      <c r="WFQ171" s="145"/>
      <c r="WFR171" s="145"/>
      <c r="WFS171" s="167"/>
      <c r="WFT171" s="147"/>
      <c r="WFU171" s="148"/>
      <c r="WFV171" s="187"/>
      <c r="WFW171" s="188"/>
      <c r="WFX171" s="165"/>
      <c r="WFY171" s="166"/>
      <c r="WFZ171" s="146"/>
      <c r="WGA171" s="145"/>
      <c r="WGB171" s="145"/>
      <c r="WGC171" s="167"/>
      <c r="WGD171" s="147"/>
      <c r="WGE171" s="148"/>
      <c r="WGF171" s="187"/>
      <c r="WGG171" s="188"/>
      <c r="WGH171" s="165"/>
      <c r="WGI171" s="166"/>
      <c r="WGJ171" s="146"/>
      <c r="WGK171" s="145"/>
      <c r="WGL171" s="145"/>
      <c r="WGM171" s="167"/>
      <c r="WGN171" s="147"/>
      <c r="WGO171" s="148"/>
      <c r="WGP171" s="187"/>
      <c r="WGQ171" s="188"/>
      <c r="WGR171" s="165"/>
      <c r="WGS171" s="166"/>
      <c r="WGT171" s="146"/>
      <c r="WGU171" s="145"/>
      <c r="WGV171" s="145"/>
      <c r="WGW171" s="167"/>
      <c r="WGX171" s="147"/>
      <c r="WGY171" s="148"/>
      <c r="WGZ171" s="187"/>
      <c r="WHA171" s="188"/>
      <c r="WHB171" s="165"/>
      <c r="WHC171" s="166"/>
      <c r="WHD171" s="146"/>
      <c r="WHE171" s="145"/>
      <c r="WHF171" s="145"/>
      <c r="WHG171" s="167"/>
      <c r="WHH171" s="147"/>
      <c r="WHI171" s="148"/>
      <c r="WHJ171" s="187"/>
      <c r="WHK171" s="188"/>
      <c r="WHL171" s="165"/>
      <c r="WHM171" s="166"/>
      <c r="WHN171" s="146"/>
      <c r="WHO171" s="145"/>
      <c r="WHP171" s="145"/>
      <c r="WHQ171" s="167"/>
      <c r="WHR171" s="147"/>
      <c r="WHS171" s="148"/>
      <c r="WHT171" s="187"/>
      <c r="WHU171" s="188"/>
      <c r="WHV171" s="165"/>
      <c r="WHW171" s="166"/>
      <c r="WHX171" s="146"/>
      <c r="WHY171" s="145"/>
      <c r="WHZ171" s="145"/>
      <c r="WIA171" s="167"/>
      <c r="WIB171" s="147"/>
      <c r="WIC171" s="148"/>
      <c r="WID171" s="187"/>
      <c r="WIE171" s="188"/>
      <c r="WIF171" s="165"/>
      <c r="WIG171" s="166"/>
      <c r="WIH171" s="146"/>
      <c r="WII171" s="145"/>
      <c r="WIJ171" s="145"/>
      <c r="WIK171" s="167"/>
      <c r="WIL171" s="147"/>
      <c r="WIM171" s="148"/>
      <c r="WIN171" s="187"/>
      <c r="WIO171" s="188"/>
      <c r="WIP171" s="165"/>
      <c r="WIQ171" s="166"/>
      <c r="WIR171" s="146"/>
      <c r="WIS171" s="145"/>
      <c r="WIT171" s="145"/>
      <c r="WIU171" s="167"/>
      <c r="WIV171" s="147"/>
      <c r="WIW171" s="148"/>
      <c r="WIX171" s="187"/>
      <c r="WIY171" s="188"/>
      <c r="WIZ171" s="165"/>
      <c r="WJA171" s="166"/>
      <c r="WJB171" s="146"/>
      <c r="WJC171" s="145"/>
      <c r="WJD171" s="145"/>
      <c r="WJE171" s="167"/>
      <c r="WJF171" s="147"/>
      <c r="WJG171" s="148"/>
      <c r="WJH171" s="187"/>
      <c r="WJI171" s="188"/>
      <c r="WJJ171" s="165"/>
      <c r="WJK171" s="166"/>
      <c r="WJL171" s="146"/>
      <c r="WJM171" s="145"/>
      <c r="WJN171" s="145"/>
      <c r="WJO171" s="167"/>
      <c r="WJP171" s="147"/>
      <c r="WJQ171" s="148"/>
      <c r="WJR171" s="187"/>
      <c r="WJS171" s="188"/>
      <c r="WJT171" s="165"/>
      <c r="WJU171" s="166"/>
      <c r="WJV171" s="146"/>
      <c r="WJW171" s="145"/>
      <c r="WJX171" s="145"/>
      <c r="WJY171" s="167"/>
      <c r="WJZ171" s="147"/>
      <c r="WKA171" s="148"/>
      <c r="WKB171" s="187"/>
      <c r="WKC171" s="188"/>
      <c r="WKD171" s="165"/>
      <c r="WKE171" s="166"/>
      <c r="WKF171" s="146"/>
      <c r="WKG171" s="145"/>
      <c r="WKH171" s="145"/>
      <c r="WKI171" s="167"/>
      <c r="WKJ171" s="147"/>
      <c r="WKK171" s="148"/>
      <c r="WKL171" s="187"/>
      <c r="WKM171" s="188"/>
      <c r="WKN171" s="165"/>
      <c r="WKO171" s="166"/>
      <c r="WKP171" s="146"/>
      <c r="WKQ171" s="145"/>
      <c r="WKR171" s="145"/>
      <c r="WKS171" s="167"/>
      <c r="WKT171" s="147"/>
      <c r="WKU171" s="148"/>
      <c r="WKV171" s="187"/>
      <c r="WKW171" s="188"/>
      <c r="WKX171" s="165"/>
      <c r="WKY171" s="166"/>
      <c r="WKZ171" s="146"/>
      <c r="WLA171" s="145"/>
      <c r="WLB171" s="145"/>
      <c r="WLC171" s="167"/>
      <c r="WLD171" s="147"/>
      <c r="WLE171" s="148"/>
      <c r="WLF171" s="187"/>
      <c r="WLG171" s="188"/>
      <c r="WLH171" s="165"/>
      <c r="WLI171" s="166"/>
      <c r="WLJ171" s="146"/>
      <c r="WLK171" s="145"/>
      <c r="WLL171" s="145"/>
      <c r="WLM171" s="167"/>
      <c r="WLN171" s="147"/>
      <c r="WLO171" s="148"/>
      <c r="WLP171" s="187"/>
      <c r="WLQ171" s="188"/>
      <c r="WLR171" s="165"/>
      <c r="WLS171" s="166"/>
      <c r="WLT171" s="146"/>
      <c r="WLU171" s="145"/>
      <c r="WLV171" s="145"/>
      <c r="WLW171" s="167"/>
      <c r="WLX171" s="147"/>
      <c r="WLY171" s="148"/>
      <c r="WLZ171" s="187"/>
      <c r="WMA171" s="188"/>
      <c r="WMB171" s="165"/>
      <c r="WMC171" s="166"/>
      <c r="WMD171" s="146"/>
      <c r="WME171" s="145"/>
      <c r="WMF171" s="145"/>
      <c r="WMG171" s="167"/>
      <c r="WMH171" s="147"/>
      <c r="WMI171" s="148"/>
      <c r="WMJ171" s="187"/>
      <c r="WMK171" s="188"/>
      <c r="WML171" s="165"/>
      <c r="WMM171" s="166"/>
      <c r="WMN171" s="146"/>
      <c r="WMO171" s="145"/>
      <c r="WMP171" s="145"/>
      <c r="WMQ171" s="167"/>
      <c r="WMR171" s="147"/>
      <c r="WMS171" s="148"/>
      <c r="WMT171" s="187"/>
      <c r="WMU171" s="188"/>
      <c r="WMV171" s="165"/>
      <c r="WMW171" s="166"/>
      <c r="WMX171" s="146"/>
      <c r="WMY171" s="145"/>
      <c r="WMZ171" s="145"/>
      <c r="WNA171" s="167"/>
      <c r="WNB171" s="147"/>
      <c r="WNC171" s="148"/>
      <c r="WND171" s="187"/>
      <c r="WNE171" s="188"/>
      <c r="WNF171" s="165"/>
      <c r="WNG171" s="166"/>
      <c r="WNH171" s="146"/>
      <c r="WNI171" s="145"/>
      <c r="WNJ171" s="145"/>
      <c r="WNK171" s="167"/>
      <c r="WNL171" s="147"/>
      <c r="WNM171" s="148"/>
      <c r="WNN171" s="187"/>
      <c r="WNO171" s="188"/>
      <c r="WNP171" s="165"/>
      <c r="WNQ171" s="166"/>
      <c r="WNR171" s="146"/>
      <c r="WNS171" s="145"/>
      <c r="WNT171" s="145"/>
      <c r="WNU171" s="167"/>
      <c r="WNV171" s="147"/>
      <c r="WNW171" s="148"/>
      <c r="WNX171" s="187"/>
      <c r="WNY171" s="188"/>
      <c r="WNZ171" s="165"/>
      <c r="WOA171" s="166"/>
      <c r="WOB171" s="146"/>
      <c r="WOC171" s="145"/>
      <c r="WOD171" s="145"/>
      <c r="WOE171" s="167"/>
      <c r="WOF171" s="147"/>
      <c r="WOG171" s="148"/>
      <c r="WOH171" s="187"/>
      <c r="WOI171" s="188"/>
      <c r="WOJ171" s="165"/>
      <c r="WOK171" s="166"/>
      <c r="WOL171" s="146"/>
      <c r="WOM171" s="145"/>
      <c r="WON171" s="145"/>
      <c r="WOO171" s="167"/>
      <c r="WOP171" s="147"/>
      <c r="WOQ171" s="148"/>
      <c r="WOR171" s="187"/>
      <c r="WOS171" s="188"/>
      <c r="WOT171" s="165"/>
      <c r="WOU171" s="166"/>
      <c r="WOV171" s="146"/>
      <c r="WOW171" s="145"/>
      <c r="WOX171" s="145"/>
      <c r="WOY171" s="167"/>
      <c r="WOZ171" s="147"/>
      <c r="WPA171" s="148"/>
      <c r="WPB171" s="187"/>
      <c r="WPC171" s="188"/>
      <c r="WPD171" s="165"/>
      <c r="WPE171" s="166"/>
      <c r="WPF171" s="146"/>
      <c r="WPG171" s="145"/>
      <c r="WPH171" s="145"/>
      <c r="WPI171" s="167"/>
      <c r="WPJ171" s="147"/>
      <c r="WPK171" s="148"/>
      <c r="WPL171" s="187"/>
      <c r="WPM171" s="188"/>
      <c r="WPN171" s="165"/>
      <c r="WPO171" s="166"/>
      <c r="WPP171" s="146"/>
      <c r="WPQ171" s="145"/>
      <c r="WPR171" s="145"/>
      <c r="WPS171" s="167"/>
      <c r="WPT171" s="147"/>
      <c r="WPU171" s="148"/>
      <c r="WPV171" s="187"/>
      <c r="WPW171" s="188"/>
      <c r="WPX171" s="165"/>
      <c r="WPY171" s="166"/>
      <c r="WPZ171" s="146"/>
      <c r="WQA171" s="145"/>
      <c r="WQB171" s="145"/>
      <c r="WQC171" s="167"/>
      <c r="WQD171" s="147"/>
      <c r="WQE171" s="148"/>
      <c r="WQF171" s="187"/>
      <c r="WQG171" s="188"/>
      <c r="WQH171" s="165"/>
      <c r="WQI171" s="166"/>
      <c r="WQJ171" s="146"/>
      <c r="WQK171" s="145"/>
      <c r="WQL171" s="145"/>
      <c r="WQM171" s="167"/>
      <c r="WQN171" s="147"/>
      <c r="WQO171" s="148"/>
      <c r="WQP171" s="187"/>
      <c r="WQQ171" s="188"/>
      <c r="WQR171" s="165"/>
      <c r="WQS171" s="166"/>
      <c r="WQT171" s="146"/>
      <c r="WQU171" s="145"/>
      <c r="WQV171" s="145"/>
      <c r="WQW171" s="167"/>
      <c r="WQX171" s="147"/>
      <c r="WQY171" s="148"/>
      <c r="WQZ171" s="187"/>
      <c r="WRA171" s="188"/>
      <c r="WRB171" s="165"/>
      <c r="WRC171" s="166"/>
      <c r="WRD171" s="146"/>
      <c r="WRE171" s="145"/>
      <c r="WRF171" s="145"/>
      <c r="WRG171" s="167"/>
      <c r="WRH171" s="147"/>
      <c r="WRI171" s="148"/>
      <c r="WRJ171" s="187"/>
      <c r="WRK171" s="188"/>
      <c r="WRL171" s="165"/>
      <c r="WRM171" s="166"/>
      <c r="WRN171" s="146"/>
      <c r="WRO171" s="145"/>
      <c r="WRP171" s="145"/>
      <c r="WRQ171" s="167"/>
      <c r="WRR171" s="147"/>
      <c r="WRS171" s="148"/>
      <c r="WRT171" s="187"/>
      <c r="WRU171" s="188"/>
      <c r="WRV171" s="165"/>
      <c r="WRW171" s="166"/>
      <c r="WRX171" s="146"/>
      <c r="WRY171" s="145"/>
      <c r="WRZ171" s="145"/>
      <c r="WSA171" s="167"/>
      <c r="WSB171" s="147"/>
      <c r="WSC171" s="148"/>
      <c r="WSD171" s="187"/>
      <c r="WSE171" s="188"/>
      <c r="WSF171" s="165"/>
      <c r="WSG171" s="166"/>
      <c r="WSH171" s="146"/>
      <c r="WSI171" s="145"/>
      <c r="WSJ171" s="145"/>
      <c r="WSK171" s="167"/>
      <c r="WSL171" s="147"/>
      <c r="WSM171" s="148"/>
      <c r="WSN171" s="187"/>
      <c r="WSO171" s="188"/>
      <c r="WSP171" s="165"/>
      <c r="WSQ171" s="166"/>
      <c r="WSR171" s="146"/>
      <c r="WSS171" s="145"/>
      <c r="WST171" s="145"/>
      <c r="WSU171" s="167"/>
      <c r="WSV171" s="147"/>
      <c r="WSW171" s="148"/>
      <c r="WSX171" s="187"/>
      <c r="WSY171" s="188"/>
      <c r="WSZ171" s="165"/>
      <c r="WTA171" s="166"/>
      <c r="WTB171" s="146"/>
      <c r="WTC171" s="145"/>
      <c r="WTD171" s="145"/>
      <c r="WTE171" s="167"/>
      <c r="WTF171" s="147"/>
      <c r="WTG171" s="148"/>
      <c r="WTH171" s="187"/>
      <c r="WTI171" s="188"/>
      <c r="WTJ171" s="165"/>
      <c r="WTK171" s="166"/>
      <c r="WTL171" s="146"/>
      <c r="WTM171" s="145"/>
      <c r="WTN171" s="145"/>
      <c r="WTO171" s="167"/>
      <c r="WTP171" s="147"/>
      <c r="WTQ171" s="148"/>
      <c r="WTR171" s="187"/>
      <c r="WTS171" s="188"/>
      <c r="WTT171" s="165"/>
      <c r="WTU171" s="166"/>
      <c r="WTV171" s="146"/>
      <c r="WTW171" s="145"/>
      <c r="WTX171" s="145"/>
      <c r="WTY171" s="167"/>
      <c r="WTZ171" s="147"/>
      <c r="WUA171" s="148"/>
      <c r="WUB171" s="187"/>
      <c r="WUC171" s="188"/>
      <c r="WUD171" s="165"/>
      <c r="WUE171" s="166"/>
      <c r="WUF171" s="146"/>
      <c r="WUG171" s="145"/>
      <c r="WUH171" s="145"/>
      <c r="WUI171" s="167"/>
      <c r="WUJ171" s="147"/>
      <c r="WUK171" s="148"/>
      <c r="WUL171" s="187"/>
      <c r="WUM171" s="188"/>
      <c r="WUN171" s="165"/>
      <c r="WUO171" s="166"/>
      <c r="WUP171" s="146"/>
      <c r="WUQ171" s="145"/>
      <c r="WUR171" s="145"/>
      <c r="WUS171" s="167"/>
      <c r="WUT171" s="147"/>
      <c r="WUU171" s="148"/>
      <c r="WUV171" s="187"/>
      <c r="WUW171" s="188"/>
      <c r="WUX171" s="165"/>
      <c r="WUY171" s="166"/>
      <c r="WUZ171" s="146"/>
      <c r="WVA171" s="145"/>
      <c r="WVB171" s="145"/>
      <c r="WVC171" s="167"/>
      <c r="WVD171" s="147"/>
      <c r="WVE171" s="148"/>
      <c r="WVF171" s="187"/>
      <c r="WVG171" s="188"/>
      <c r="WVH171" s="165"/>
      <c r="WVI171" s="166"/>
      <c r="WVJ171" s="146"/>
      <c r="WVK171" s="145"/>
      <c r="WVL171" s="145"/>
      <c r="WVM171" s="167"/>
      <c r="WVN171" s="147"/>
      <c r="WVO171" s="148"/>
      <c r="WVP171" s="187"/>
      <c r="WVQ171" s="188"/>
      <c r="WVR171" s="165"/>
      <c r="WVS171" s="166"/>
      <c r="WVT171" s="146"/>
      <c r="WVU171" s="145"/>
      <c r="WVV171" s="145"/>
      <c r="WVW171" s="167"/>
      <c r="WVX171" s="147"/>
      <c r="WVY171" s="148"/>
      <c r="WVZ171" s="187"/>
      <c r="WWA171" s="188"/>
      <c r="WWB171" s="165"/>
      <c r="WWC171" s="166"/>
      <c r="WWD171" s="146"/>
      <c r="WWE171" s="145"/>
      <c r="WWF171" s="145"/>
      <c r="WWG171" s="167"/>
      <c r="WWH171" s="147"/>
      <c r="WWI171" s="148"/>
      <c r="WWJ171" s="187"/>
      <c r="WWK171" s="188"/>
      <c r="WWL171" s="165"/>
      <c r="WWM171" s="166"/>
      <c r="WWN171" s="146"/>
      <c r="WWO171" s="145"/>
      <c r="WWP171" s="145"/>
      <c r="WWQ171" s="167"/>
      <c r="WWR171" s="147"/>
      <c r="WWS171" s="148"/>
      <c r="WWT171" s="187"/>
      <c r="WWU171" s="188"/>
      <c r="WWV171" s="165"/>
      <c r="WWW171" s="166"/>
      <c r="WWX171" s="146"/>
      <c r="WWY171" s="145"/>
      <c r="WWZ171" s="145"/>
      <c r="WXA171" s="167"/>
      <c r="WXB171" s="147"/>
      <c r="WXC171" s="148"/>
      <c r="WXD171" s="187"/>
      <c r="WXE171" s="188"/>
      <c r="WXF171" s="165"/>
      <c r="WXG171" s="166"/>
      <c r="WXH171" s="146"/>
      <c r="WXI171" s="145"/>
      <c r="WXJ171" s="145"/>
      <c r="WXK171" s="167"/>
      <c r="WXL171" s="147"/>
      <c r="WXM171" s="148"/>
      <c r="WXN171" s="187"/>
      <c r="WXO171" s="188"/>
      <c r="WXP171" s="165"/>
      <c r="WXQ171" s="166"/>
      <c r="WXR171" s="146"/>
      <c r="WXS171" s="145"/>
      <c r="WXT171" s="145"/>
      <c r="WXU171" s="167"/>
      <c r="WXV171" s="147"/>
      <c r="WXW171" s="148"/>
      <c r="WXX171" s="187"/>
      <c r="WXY171" s="188"/>
      <c r="WXZ171" s="165"/>
      <c r="WYA171" s="166"/>
      <c r="WYB171" s="146"/>
      <c r="WYC171" s="145"/>
      <c r="WYD171" s="145"/>
      <c r="WYE171" s="167"/>
      <c r="WYF171" s="147"/>
      <c r="WYG171" s="148"/>
      <c r="WYH171" s="187"/>
      <c r="WYI171" s="188"/>
      <c r="WYJ171" s="165"/>
      <c r="WYK171" s="166"/>
      <c r="WYL171" s="146"/>
      <c r="WYM171" s="145"/>
      <c r="WYN171" s="145"/>
      <c r="WYO171" s="167"/>
      <c r="WYP171" s="147"/>
      <c r="WYQ171" s="148"/>
      <c r="WYR171" s="187"/>
      <c r="WYS171" s="188"/>
      <c r="WYT171" s="165"/>
      <c r="WYU171" s="166"/>
      <c r="WYV171" s="146"/>
      <c r="WYW171" s="145"/>
      <c r="WYX171" s="145"/>
      <c r="WYY171" s="167"/>
      <c r="WYZ171" s="147"/>
      <c r="WZA171" s="148"/>
      <c r="WZB171" s="187"/>
      <c r="WZC171" s="188"/>
      <c r="WZD171" s="165"/>
      <c r="WZE171" s="166"/>
      <c r="WZF171" s="146"/>
      <c r="WZG171" s="145"/>
      <c r="WZH171" s="145"/>
      <c r="WZI171" s="167"/>
      <c r="WZJ171" s="147"/>
      <c r="WZK171" s="148"/>
      <c r="WZL171" s="187"/>
      <c r="WZM171" s="188"/>
      <c r="WZN171" s="165"/>
      <c r="WZO171" s="166"/>
      <c r="WZP171" s="146"/>
      <c r="WZQ171" s="145"/>
      <c r="WZR171" s="145"/>
      <c r="WZS171" s="167"/>
      <c r="WZT171" s="147"/>
      <c r="WZU171" s="148"/>
      <c r="WZV171" s="187"/>
      <c r="WZW171" s="188"/>
      <c r="WZX171" s="165"/>
      <c r="WZY171" s="166"/>
      <c r="WZZ171" s="146"/>
      <c r="XAA171" s="145"/>
      <c r="XAB171" s="145"/>
      <c r="XAC171" s="167"/>
      <c r="XAD171" s="147"/>
      <c r="XAE171" s="148"/>
      <c r="XAF171" s="187"/>
      <c r="XAG171" s="188"/>
      <c r="XAH171" s="165"/>
      <c r="XAI171" s="166"/>
      <c r="XAJ171" s="146"/>
      <c r="XAK171" s="145"/>
      <c r="XAL171" s="145"/>
      <c r="XAM171" s="167"/>
      <c r="XAN171" s="147"/>
      <c r="XAO171" s="148"/>
      <c r="XAP171" s="187"/>
      <c r="XAQ171" s="188"/>
      <c r="XAR171" s="165"/>
      <c r="XAS171" s="166"/>
      <c r="XAT171" s="146"/>
      <c r="XAU171" s="145"/>
      <c r="XAV171" s="145"/>
      <c r="XAW171" s="167"/>
      <c r="XAX171" s="147"/>
      <c r="XAY171" s="148"/>
      <c r="XAZ171" s="187"/>
      <c r="XBA171" s="188"/>
      <c r="XBB171" s="165"/>
      <c r="XBC171" s="166"/>
      <c r="XBD171" s="146"/>
      <c r="XBE171" s="145"/>
      <c r="XBF171" s="145"/>
      <c r="XBG171" s="167"/>
      <c r="XBH171" s="147"/>
      <c r="XBI171" s="148"/>
      <c r="XBJ171" s="187"/>
      <c r="XBK171" s="188"/>
      <c r="XBL171" s="165"/>
      <c r="XBM171" s="166"/>
      <c r="XBN171" s="146"/>
      <c r="XBO171" s="145"/>
      <c r="XBP171" s="145"/>
      <c r="XBQ171" s="167"/>
      <c r="XBR171" s="147"/>
      <c r="XBS171" s="148"/>
      <c r="XBT171" s="187"/>
      <c r="XBU171" s="188"/>
      <c r="XBV171" s="165"/>
      <c r="XBW171" s="166"/>
      <c r="XBX171" s="146"/>
      <c r="XBY171" s="145"/>
      <c r="XBZ171" s="145"/>
      <c r="XCA171" s="167"/>
      <c r="XCB171" s="147"/>
      <c r="XCC171" s="148"/>
      <c r="XCD171" s="187"/>
      <c r="XCE171" s="188"/>
      <c r="XCF171" s="165"/>
      <c r="XCG171" s="166"/>
      <c r="XCH171" s="146"/>
      <c r="XCI171" s="145"/>
      <c r="XCJ171" s="145"/>
      <c r="XCK171" s="167"/>
      <c r="XCL171" s="147"/>
      <c r="XCM171" s="148"/>
      <c r="XCN171" s="187"/>
      <c r="XCO171" s="188"/>
      <c r="XCP171" s="165"/>
      <c r="XCQ171" s="166"/>
      <c r="XCR171" s="146"/>
      <c r="XCS171" s="145"/>
      <c r="XCT171" s="145"/>
      <c r="XCU171" s="167"/>
      <c r="XCV171" s="147"/>
      <c r="XCW171" s="148"/>
      <c r="XCX171" s="187"/>
      <c r="XCY171" s="188"/>
      <c r="XCZ171" s="165"/>
      <c r="XDA171" s="166"/>
      <c r="XDB171" s="146"/>
      <c r="XDC171" s="145"/>
      <c r="XDD171" s="145"/>
      <c r="XDE171" s="167"/>
      <c r="XDF171" s="147"/>
      <c r="XDG171" s="148"/>
      <c r="XDH171" s="187"/>
      <c r="XDI171" s="188"/>
      <c r="XDJ171" s="165"/>
      <c r="XDK171" s="166"/>
      <c r="XDL171" s="146"/>
      <c r="XDM171" s="145"/>
      <c r="XDN171" s="145"/>
      <c r="XDO171" s="167"/>
      <c r="XDP171" s="147"/>
      <c r="XDQ171" s="148"/>
      <c r="XDR171" s="187"/>
      <c r="XDS171" s="188"/>
      <c r="XDT171" s="165"/>
      <c r="XDU171" s="166"/>
      <c r="XDV171" s="146"/>
      <c r="XDW171" s="145"/>
      <c r="XDX171" s="145"/>
      <c r="XDY171" s="167"/>
      <c r="XDZ171" s="147"/>
      <c r="XEA171" s="148"/>
      <c r="XEB171" s="187"/>
      <c r="XEC171" s="188"/>
      <c r="XED171" s="165"/>
      <c r="XEE171" s="166"/>
      <c r="XEF171" s="146"/>
      <c r="XEG171" s="145"/>
      <c r="XEH171" s="145"/>
      <c r="XEI171" s="167"/>
      <c r="XEJ171" s="147"/>
      <c r="XEK171" s="148"/>
      <c r="XEL171" s="187"/>
      <c r="XEM171" s="188"/>
      <c r="XEN171" s="165"/>
      <c r="XEO171" s="166"/>
      <c r="XEP171" s="146"/>
      <c r="XEQ171" s="145"/>
      <c r="XER171" s="145"/>
      <c r="XES171" s="167"/>
      <c r="XET171" s="147"/>
      <c r="XEU171" s="148"/>
      <c r="XEV171" s="187"/>
      <c r="XEW171" s="188"/>
      <c r="XEX171" s="165"/>
      <c r="XEY171" s="166"/>
      <c r="XEZ171" s="146"/>
      <c r="XFA171" s="145"/>
      <c r="XFB171" s="145"/>
      <c r="XFC171" s="167"/>
    </row>
    <row r="172" spans="1:16383" s="151" customFormat="1" ht="35.25" customHeight="1">
      <c r="A172" s="146" t="s">
        <v>956</v>
      </c>
      <c r="B172" s="145" t="s">
        <v>326</v>
      </c>
      <c r="C172" s="145" t="e">
        <f>VLOOKUP($B172,#REF!,2,FALSE)</f>
        <v>#REF!</v>
      </c>
      <c r="D172" s="162" t="e">
        <f>VLOOKUP($B172,#REF!,3,FALSE)</f>
        <v>#REF!</v>
      </c>
      <c r="E172" s="145" t="e">
        <f>VLOOKUP($B172,#REF!,4,FALSE)</f>
        <v>#REF!</v>
      </c>
      <c r="F172" s="148">
        <v>1</v>
      </c>
      <c r="G172" s="163" t="e">
        <f>VLOOKUP($B172,#REF!,13,FALSE)</f>
        <v>#REF!</v>
      </c>
      <c r="H172" s="164" t="e">
        <f>VLOOKUP($B172,#REF!,14,FALSE)</f>
        <v>#REF!</v>
      </c>
      <c r="I172" s="21" t="e">
        <f>G172*H172</f>
        <v>#REF!</v>
      </c>
      <c r="J172" s="22" t="e">
        <f>ROUND(F172*(G172+I172),2)</f>
        <v>#REF!</v>
      </c>
      <c r="K172" s="204" t="s">
        <v>159</v>
      </c>
      <c r="L172" s="145">
        <v>680075.42</v>
      </c>
      <c r="M172" s="17" t="e">
        <f t="shared" si="2"/>
        <v>#REF!</v>
      </c>
      <c r="N172" s="147"/>
      <c r="O172" s="148"/>
      <c r="P172" s="187"/>
      <c r="Q172" s="188"/>
      <c r="R172" s="165"/>
      <c r="S172" s="166"/>
      <c r="T172" s="146"/>
      <c r="U172" s="145"/>
      <c r="V172" s="145"/>
      <c r="W172" s="167"/>
      <c r="X172" s="147"/>
      <c r="Y172" s="148"/>
      <c r="Z172" s="187"/>
      <c r="AA172" s="188"/>
      <c r="AB172" s="165"/>
      <c r="AC172" s="166"/>
      <c r="AD172" s="146"/>
      <c r="AE172" s="145"/>
      <c r="AF172" s="145"/>
      <c r="AG172" s="167"/>
      <c r="AH172" s="147"/>
      <c r="AI172" s="148"/>
      <c r="AJ172" s="187"/>
      <c r="AK172" s="188"/>
      <c r="AL172" s="165"/>
      <c r="AM172" s="166"/>
      <c r="AN172" s="146"/>
      <c r="AO172" s="145"/>
      <c r="AP172" s="145"/>
      <c r="AQ172" s="167"/>
      <c r="AR172" s="147"/>
      <c r="AS172" s="148"/>
      <c r="AT172" s="187"/>
      <c r="AU172" s="188"/>
      <c r="AV172" s="165"/>
      <c r="AW172" s="166"/>
      <c r="AX172" s="146"/>
      <c r="AY172" s="145"/>
      <c r="AZ172" s="145"/>
      <c r="BA172" s="167"/>
      <c r="BB172" s="147"/>
      <c r="BC172" s="148"/>
      <c r="BD172" s="187"/>
      <c r="BE172" s="188"/>
      <c r="BF172" s="165"/>
      <c r="BG172" s="166"/>
      <c r="BH172" s="146"/>
      <c r="BI172" s="145"/>
      <c r="BJ172" s="145"/>
      <c r="BK172" s="167"/>
      <c r="BL172" s="147"/>
      <c r="BM172" s="148"/>
      <c r="BN172" s="187"/>
      <c r="BO172" s="188"/>
      <c r="BP172" s="165"/>
      <c r="BQ172" s="166"/>
      <c r="BR172" s="146"/>
      <c r="BS172" s="145"/>
      <c r="BT172" s="145"/>
      <c r="BU172" s="167"/>
      <c r="BV172" s="147"/>
      <c r="BW172" s="148"/>
      <c r="BX172" s="187"/>
      <c r="BY172" s="188"/>
      <c r="BZ172" s="165"/>
      <c r="CA172" s="166"/>
      <c r="CB172" s="146"/>
      <c r="CC172" s="145"/>
      <c r="CD172" s="145"/>
      <c r="CE172" s="167"/>
      <c r="CF172" s="147"/>
      <c r="CG172" s="148"/>
      <c r="CH172" s="187"/>
      <c r="CI172" s="188"/>
      <c r="CJ172" s="165"/>
      <c r="CK172" s="166"/>
      <c r="CL172" s="146"/>
      <c r="CM172" s="145"/>
      <c r="CN172" s="145"/>
      <c r="CO172" s="167"/>
      <c r="CP172" s="147"/>
      <c r="CQ172" s="148"/>
      <c r="CR172" s="187"/>
      <c r="CS172" s="188"/>
      <c r="CT172" s="165"/>
      <c r="CU172" s="166"/>
      <c r="CV172" s="146"/>
      <c r="CW172" s="145"/>
      <c r="CX172" s="145"/>
      <c r="CY172" s="167"/>
      <c r="CZ172" s="147"/>
      <c r="DA172" s="148"/>
      <c r="DB172" s="187"/>
      <c r="DC172" s="188"/>
      <c r="DD172" s="165"/>
      <c r="DE172" s="166"/>
      <c r="DF172" s="146"/>
      <c r="DG172" s="145"/>
      <c r="DH172" s="145"/>
      <c r="DI172" s="167"/>
      <c r="DJ172" s="147"/>
      <c r="DK172" s="148"/>
      <c r="DL172" s="187"/>
      <c r="DM172" s="188"/>
      <c r="DN172" s="165"/>
      <c r="DO172" s="166"/>
      <c r="DP172" s="146"/>
      <c r="DQ172" s="145"/>
      <c r="DR172" s="145"/>
      <c r="DS172" s="167"/>
      <c r="DT172" s="147"/>
      <c r="DU172" s="148"/>
      <c r="DV172" s="187"/>
      <c r="DW172" s="188"/>
      <c r="DX172" s="165"/>
      <c r="DY172" s="166"/>
      <c r="DZ172" s="146"/>
      <c r="EA172" s="145"/>
      <c r="EB172" s="145"/>
      <c r="EC172" s="167"/>
      <c r="ED172" s="147"/>
      <c r="EE172" s="148"/>
      <c r="EF172" s="187"/>
      <c r="EG172" s="188"/>
      <c r="EH172" s="165"/>
      <c r="EI172" s="166"/>
      <c r="EJ172" s="146"/>
      <c r="EK172" s="145"/>
      <c r="EL172" s="145"/>
      <c r="EM172" s="167"/>
      <c r="EN172" s="147"/>
      <c r="EO172" s="148"/>
      <c r="EP172" s="187"/>
      <c r="EQ172" s="188"/>
      <c r="ER172" s="165"/>
      <c r="ES172" s="166"/>
      <c r="ET172" s="146"/>
      <c r="EU172" s="145"/>
      <c r="EV172" s="145"/>
      <c r="EW172" s="167"/>
      <c r="EX172" s="147"/>
      <c r="EY172" s="148"/>
      <c r="EZ172" s="187"/>
      <c r="FA172" s="188"/>
      <c r="FB172" s="165"/>
      <c r="FC172" s="166"/>
      <c r="FD172" s="146"/>
      <c r="FE172" s="145"/>
      <c r="FF172" s="145"/>
      <c r="FG172" s="167"/>
      <c r="FH172" s="147"/>
      <c r="FI172" s="148"/>
      <c r="FJ172" s="187"/>
      <c r="FK172" s="188"/>
      <c r="FL172" s="165"/>
      <c r="FM172" s="166"/>
      <c r="FN172" s="146"/>
      <c r="FO172" s="145"/>
      <c r="FP172" s="145"/>
      <c r="FQ172" s="167"/>
      <c r="FR172" s="147"/>
      <c r="FS172" s="148"/>
      <c r="FT172" s="187"/>
      <c r="FU172" s="188"/>
      <c r="FV172" s="165"/>
      <c r="FW172" s="166"/>
      <c r="FX172" s="146"/>
      <c r="FY172" s="145"/>
      <c r="FZ172" s="145"/>
      <c r="GA172" s="167"/>
      <c r="GB172" s="147"/>
      <c r="GC172" s="148"/>
      <c r="GD172" s="187"/>
      <c r="GE172" s="188"/>
      <c r="GF172" s="165"/>
      <c r="GG172" s="166"/>
      <c r="GH172" s="146"/>
      <c r="GI172" s="145"/>
      <c r="GJ172" s="145"/>
      <c r="GK172" s="167"/>
      <c r="GL172" s="147"/>
      <c r="GM172" s="148"/>
      <c r="GN172" s="187"/>
      <c r="GO172" s="188"/>
      <c r="GP172" s="165"/>
      <c r="GQ172" s="166"/>
      <c r="GR172" s="146"/>
      <c r="GS172" s="145"/>
      <c r="GT172" s="145"/>
      <c r="GU172" s="167"/>
      <c r="GV172" s="147"/>
      <c r="GW172" s="148"/>
      <c r="GX172" s="187"/>
      <c r="GY172" s="188"/>
      <c r="GZ172" s="165"/>
      <c r="HA172" s="166"/>
      <c r="HB172" s="146"/>
      <c r="HC172" s="145"/>
      <c r="HD172" s="145"/>
      <c r="HE172" s="167"/>
      <c r="HF172" s="147"/>
      <c r="HG172" s="148"/>
      <c r="HH172" s="187"/>
      <c r="HI172" s="188"/>
      <c r="HJ172" s="165"/>
      <c r="HK172" s="166"/>
      <c r="HL172" s="146"/>
      <c r="HM172" s="145"/>
      <c r="HN172" s="145"/>
      <c r="HO172" s="167"/>
      <c r="HP172" s="147"/>
      <c r="HQ172" s="148"/>
      <c r="HR172" s="187"/>
      <c r="HS172" s="188"/>
      <c r="HT172" s="165"/>
      <c r="HU172" s="166"/>
      <c r="HV172" s="146"/>
      <c r="HW172" s="145"/>
      <c r="HX172" s="145"/>
      <c r="HY172" s="167"/>
      <c r="HZ172" s="147"/>
      <c r="IA172" s="148"/>
      <c r="IB172" s="187"/>
      <c r="IC172" s="188"/>
      <c r="ID172" s="165"/>
      <c r="IE172" s="166"/>
      <c r="IF172" s="146"/>
      <c r="IG172" s="145"/>
      <c r="IH172" s="145"/>
      <c r="II172" s="167"/>
      <c r="IJ172" s="147"/>
      <c r="IK172" s="148"/>
      <c r="IL172" s="187"/>
      <c r="IM172" s="188"/>
      <c r="IN172" s="165"/>
      <c r="IO172" s="166"/>
      <c r="IP172" s="146"/>
      <c r="IQ172" s="145"/>
      <c r="IR172" s="145"/>
      <c r="IS172" s="167"/>
      <c r="IT172" s="147"/>
      <c r="IU172" s="148"/>
      <c r="IV172" s="187"/>
      <c r="IW172" s="188"/>
      <c r="IX172" s="165"/>
      <c r="IY172" s="166"/>
      <c r="IZ172" s="146"/>
      <c r="JA172" s="145"/>
      <c r="JB172" s="145"/>
      <c r="JC172" s="167"/>
      <c r="JD172" s="147"/>
      <c r="JE172" s="148"/>
      <c r="JF172" s="187"/>
      <c r="JG172" s="188"/>
      <c r="JH172" s="165"/>
      <c r="JI172" s="166"/>
      <c r="JJ172" s="146"/>
      <c r="JK172" s="145"/>
      <c r="JL172" s="145"/>
      <c r="JM172" s="167"/>
      <c r="JN172" s="147"/>
      <c r="JO172" s="148"/>
      <c r="JP172" s="187"/>
      <c r="JQ172" s="188"/>
      <c r="JR172" s="165"/>
      <c r="JS172" s="166"/>
      <c r="JT172" s="146"/>
      <c r="JU172" s="145"/>
      <c r="JV172" s="145"/>
      <c r="JW172" s="167"/>
      <c r="JX172" s="147"/>
      <c r="JY172" s="148"/>
      <c r="JZ172" s="187"/>
      <c r="KA172" s="188"/>
      <c r="KB172" s="165"/>
      <c r="KC172" s="166"/>
      <c r="KD172" s="146"/>
      <c r="KE172" s="145"/>
      <c r="KF172" s="145"/>
      <c r="KG172" s="167"/>
      <c r="KH172" s="147"/>
      <c r="KI172" s="148"/>
      <c r="KJ172" s="187"/>
      <c r="KK172" s="188"/>
      <c r="KL172" s="165"/>
      <c r="KM172" s="166"/>
      <c r="KN172" s="146"/>
      <c r="KO172" s="145"/>
      <c r="KP172" s="145"/>
      <c r="KQ172" s="167"/>
      <c r="KR172" s="147"/>
      <c r="KS172" s="148"/>
      <c r="KT172" s="187"/>
      <c r="KU172" s="188"/>
      <c r="KV172" s="165"/>
      <c r="KW172" s="166"/>
      <c r="KX172" s="146"/>
      <c r="KY172" s="145"/>
      <c r="KZ172" s="145"/>
      <c r="LA172" s="167"/>
      <c r="LB172" s="147"/>
      <c r="LC172" s="148"/>
      <c r="LD172" s="187"/>
      <c r="LE172" s="188"/>
      <c r="LF172" s="165"/>
      <c r="LG172" s="166"/>
      <c r="LH172" s="146"/>
      <c r="LI172" s="145"/>
      <c r="LJ172" s="145"/>
      <c r="LK172" s="167"/>
      <c r="LL172" s="147"/>
      <c r="LM172" s="148"/>
      <c r="LN172" s="187"/>
      <c r="LO172" s="188"/>
      <c r="LP172" s="165"/>
      <c r="LQ172" s="166"/>
      <c r="LR172" s="146"/>
      <c r="LS172" s="145"/>
      <c r="LT172" s="145"/>
      <c r="LU172" s="167"/>
      <c r="LV172" s="147"/>
      <c r="LW172" s="148"/>
      <c r="LX172" s="187"/>
      <c r="LY172" s="188"/>
      <c r="LZ172" s="165"/>
      <c r="MA172" s="166"/>
      <c r="MB172" s="146"/>
      <c r="MC172" s="145"/>
      <c r="MD172" s="145"/>
      <c r="ME172" s="167"/>
      <c r="MF172" s="147"/>
      <c r="MG172" s="148"/>
      <c r="MH172" s="187"/>
      <c r="MI172" s="188"/>
      <c r="MJ172" s="165"/>
      <c r="MK172" s="166"/>
      <c r="ML172" s="146"/>
      <c r="MM172" s="145"/>
      <c r="MN172" s="145"/>
      <c r="MO172" s="167"/>
      <c r="MP172" s="147"/>
      <c r="MQ172" s="148"/>
      <c r="MR172" s="187"/>
      <c r="MS172" s="188"/>
      <c r="MT172" s="165"/>
      <c r="MU172" s="166"/>
      <c r="MV172" s="146"/>
      <c r="MW172" s="145"/>
      <c r="MX172" s="145"/>
      <c r="MY172" s="167"/>
      <c r="MZ172" s="147"/>
      <c r="NA172" s="148"/>
      <c r="NB172" s="187"/>
      <c r="NC172" s="188"/>
      <c r="ND172" s="165"/>
      <c r="NE172" s="166"/>
      <c r="NF172" s="146"/>
      <c r="NG172" s="145"/>
      <c r="NH172" s="145"/>
      <c r="NI172" s="167"/>
      <c r="NJ172" s="147"/>
      <c r="NK172" s="148"/>
      <c r="NL172" s="187"/>
      <c r="NM172" s="188"/>
      <c r="NN172" s="165"/>
      <c r="NO172" s="166"/>
      <c r="NP172" s="146"/>
      <c r="NQ172" s="145"/>
      <c r="NR172" s="145"/>
      <c r="NS172" s="167"/>
      <c r="NT172" s="147"/>
      <c r="NU172" s="148"/>
      <c r="NV172" s="187"/>
      <c r="NW172" s="188"/>
      <c r="NX172" s="165"/>
      <c r="NY172" s="166"/>
      <c r="NZ172" s="146"/>
      <c r="OA172" s="145"/>
      <c r="OB172" s="145"/>
      <c r="OC172" s="167"/>
      <c r="OD172" s="147"/>
      <c r="OE172" s="148"/>
      <c r="OF172" s="187"/>
      <c r="OG172" s="188"/>
      <c r="OH172" s="165"/>
      <c r="OI172" s="166"/>
      <c r="OJ172" s="146"/>
      <c r="OK172" s="145"/>
      <c r="OL172" s="145"/>
      <c r="OM172" s="167"/>
      <c r="ON172" s="147"/>
      <c r="OO172" s="148"/>
      <c r="OP172" s="187"/>
      <c r="OQ172" s="188"/>
      <c r="OR172" s="165"/>
      <c r="OS172" s="166"/>
      <c r="OT172" s="146"/>
      <c r="OU172" s="145"/>
      <c r="OV172" s="145"/>
      <c r="OW172" s="167"/>
      <c r="OX172" s="147"/>
      <c r="OY172" s="148"/>
      <c r="OZ172" s="187"/>
      <c r="PA172" s="188"/>
      <c r="PB172" s="165"/>
      <c r="PC172" s="166"/>
      <c r="PD172" s="146"/>
      <c r="PE172" s="145"/>
      <c r="PF172" s="145"/>
      <c r="PG172" s="167"/>
      <c r="PH172" s="147"/>
      <c r="PI172" s="148"/>
      <c r="PJ172" s="187"/>
      <c r="PK172" s="188"/>
      <c r="PL172" s="165"/>
      <c r="PM172" s="166"/>
      <c r="PN172" s="146"/>
      <c r="PO172" s="145"/>
      <c r="PP172" s="145"/>
      <c r="PQ172" s="167"/>
      <c r="PR172" s="147"/>
      <c r="PS172" s="148"/>
      <c r="PT172" s="187"/>
      <c r="PU172" s="188"/>
      <c r="PV172" s="165"/>
      <c r="PW172" s="166"/>
      <c r="PX172" s="146"/>
      <c r="PY172" s="145"/>
      <c r="PZ172" s="145"/>
      <c r="QA172" s="167"/>
      <c r="QB172" s="147"/>
      <c r="QC172" s="148"/>
      <c r="QD172" s="187"/>
      <c r="QE172" s="188"/>
      <c r="QF172" s="165"/>
      <c r="QG172" s="166"/>
      <c r="QH172" s="146"/>
      <c r="QI172" s="145"/>
      <c r="QJ172" s="145"/>
      <c r="QK172" s="167"/>
      <c r="QL172" s="147"/>
      <c r="QM172" s="148"/>
      <c r="QN172" s="187"/>
      <c r="QO172" s="188"/>
      <c r="QP172" s="165"/>
      <c r="QQ172" s="166"/>
      <c r="QR172" s="146"/>
      <c r="QS172" s="145"/>
      <c r="QT172" s="145"/>
      <c r="QU172" s="167"/>
      <c r="QV172" s="147"/>
      <c r="QW172" s="148"/>
      <c r="QX172" s="187"/>
      <c r="QY172" s="188"/>
      <c r="QZ172" s="165"/>
      <c r="RA172" s="166"/>
      <c r="RB172" s="146"/>
      <c r="RC172" s="145"/>
      <c r="RD172" s="145"/>
      <c r="RE172" s="167"/>
      <c r="RF172" s="147"/>
      <c r="RG172" s="148"/>
      <c r="RH172" s="187"/>
      <c r="RI172" s="188"/>
      <c r="RJ172" s="165"/>
      <c r="RK172" s="166"/>
      <c r="RL172" s="146"/>
      <c r="RM172" s="145"/>
      <c r="RN172" s="145"/>
      <c r="RO172" s="167"/>
      <c r="RP172" s="147"/>
      <c r="RQ172" s="148"/>
      <c r="RR172" s="187"/>
      <c r="RS172" s="188"/>
      <c r="RT172" s="165"/>
      <c r="RU172" s="166"/>
      <c r="RV172" s="146"/>
      <c r="RW172" s="145"/>
      <c r="RX172" s="145"/>
      <c r="RY172" s="167"/>
      <c r="RZ172" s="147"/>
      <c r="SA172" s="148"/>
      <c r="SB172" s="187"/>
      <c r="SC172" s="188"/>
      <c r="SD172" s="165"/>
      <c r="SE172" s="166"/>
      <c r="SF172" s="146"/>
      <c r="SG172" s="145"/>
      <c r="SH172" s="145"/>
      <c r="SI172" s="167"/>
      <c r="SJ172" s="147"/>
      <c r="SK172" s="148"/>
      <c r="SL172" s="187"/>
      <c r="SM172" s="188"/>
      <c r="SN172" s="165"/>
      <c r="SO172" s="166"/>
      <c r="SP172" s="146"/>
      <c r="SQ172" s="145"/>
      <c r="SR172" s="145"/>
      <c r="SS172" s="167"/>
      <c r="ST172" s="147"/>
      <c r="SU172" s="148"/>
      <c r="SV172" s="187"/>
      <c r="SW172" s="188"/>
      <c r="SX172" s="165"/>
      <c r="SY172" s="166"/>
      <c r="SZ172" s="146"/>
      <c r="TA172" s="145"/>
      <c r="TB172" s="145"/>
      <c r="TC172" s="167"/>
      <c r="TD172" s="147"/>
      <c r="TE172" s="148"/>
      <c r="TF172" s="187"/>
      <c r="TG172" s="188"/>
      <c r="TH172" s="165"/>
      <c r="TI172" s="166"/>
      <c r="TJ172" s="146"/>
      <c r="TK172" s="145"/>
      <c r="TL172" s="145"/>
      <c r="TM172" s="167"/>
      <c r="TN172" s="147"/>
      <c r="TO172" s="148"/>
      <c r="TP172" s="187"/>
      <c r="TQ172" s="188"/>
      <c r="TR172" s="165"/>
      <c r="TS172" s="166"/>
      <c r="TT172" s="146"/>
      <c r="TU172" s="145"/>
      <c r="TV172" s="145"/>
      <c r="TW172" s="167"/>
      <c r="TX172" s="147"/>
      <c r="TY172" s="148"/>
      <c r="TZ172" s="187"/>
      <c r="UA172" s="188"/>
      <c r="UB172" s="165"/>
      <c r="UC172" s="166"/>
      <c r="UD172" s="146"/>
      <c r="UE172" s="145"/>
      <c r="UF172" s="145"/>
      <c r="UG172" s="167"/>
      <c r="UH172" s="147"/>
      <c r="UI172" s="148"/>
      <c r="UJ172" s="187"/>
      <c r="UK172" s="188"/>
      <c r="UL172" s="165"/>
      <c r="UM172" s="166"/>
      <c r="UN172" s="146"/>
      <c r="UO172" s="145"/>
      <c r="UP172" s="145"/>
      <c r="UQ172" s="167"/>
      <c r="UR172" s="147"/>
      <c r="US172" s="148"/>
      <c r="UT172" s="187"/>
      <c r="UU172" s="188"/>
      <c r="UV172" s="165"/>
      <c r="UW172" s="166"/>
      <c r="UX172" s="146"/>
      <c r="UY172" s="145"/>
      <c r="UZ172" s="145"/>
      <c r="VA172" s="167"/>
      <c r="VB172" s="147"/>
      <c r="VC172" s="148"/>
      <c r="VD172" s="187"/>
      <c r="VE172" s="188"/>
      <c r="VF172" s="165"/>
      <c r="VG172" s="166"/>
      <c r="VH172" s="146"/>
      <c r="VI172" s="145"/>
      <c r="VJ172" s="145"/>
      <c r="VK172" s="167"/>
      <c r="VL172" s="147"/>
      <c r="VM172" s="148"/>
      <c r="VN172" s="187"/>
      <c r="VO172" s="188"/>
      <c r="VP172" s="165"/>
      <c r="VQ172" s="166"/>
      <c r="VR172" s="146"/>
      <c r="VS172" s="145"/>
      <c r="VT172" s="145"/>
      <c r="VU172" s="167"/>
      <c r="VV172" s="147"/>
      <c r="VW172" s="148"/>
      <c r="VX172" s="187"/>
      <c r="VY172" s="188"/>
      <c r="VZ172" s="165"/>
      <c r="WA172" s="166"/>
      <c r="WB172" s="146"/>
      <c r="WC172" s="145"/>
      <c r="WD172" s="145"/>
      <c r="WE172" s="167"/>
      <c r="WF172" s="147"/>
      <c r="WG172" s="148"/>
      <c r="WH172" s="187"/>
      <c r="WI172" s="188"/>
      <c r="WJ172" s="165"/>
      <c r="WK172" s="166"/>
      <c r="WL172" s="146"/>
      <c r="WM172" s="145"/>
      <c r="WN172" s="145"/>
      <c r="WO172" s="167"/>
      <c r="WP172" s="147"/>
      <c r="WQ172" s="148"/>
      <c r="WR172" s="187"/>
      <c r="WS172" s="188"/>
      <c r="WT172" s="165"/>
      <c r="WU172" s="166"/>
      <c r="WV172" s="146"/>
      <c r="WW172" s="145"/>
      <c r="WX172" s="145"/>
      <c r="WY172" s="167"/>
      <c r="WZ172" s="147"/>
      <c r="XA172" s="148"/>
      <c r="XB172" s="187"/>
      <c r="XC172" s="188"/>
      <c r="XD172" s="165"/>
      <c r="XE172" s="166"/>
      <c r="XF172" s="146"/>
      <c r="XG172" s="145"/>
      <c r="XH172" s="145"/>
      <c r="XI172" s="167"/>
      <c r="XJ172" s="147"/>
      <c r="XK172" s="148"/>
      <c r="XL172" s="187"/>
      <c r="XM172" s="188"/>
      <c r="XN172" s="165"/>
      <c r="XO172" s="166"/>
      <c r="XP172" s="146"/>
      <c r="XQ172" s="145"/>
      <c r="XR172" s="145"/>
      <c r="XS172" s="167"/>
      <c r="XT172" s="147"/>
      <c r="XU172" s="148"/>
      <c r="XV172" s="187"/>
      <c r="XW172" s="188"/>
      <c r="XX172" s="165"/>
      <c r="XY172" s="166"/>
      <c r="XZ172" s="146"/>
      <c r="YA172" s="145"/>
      <c r="YB172" s="145"/>
      <c r="YC172" s="167"/>
      <c r="YD172" s="147"/>
      <c r="YE172" s="148"/>
      <c r="YF172" s="187"/>
      <c r="YG172" s="188"/>
      <c r="YH172" s="165"/>
      <c r="YI172" s="166"/>
      <c r="YJ172" s="146"/>
      <c r="YK172" s="145"/>
      <c r="YL172" s="145"/>
      <c r="YM172" s="167"/>
      <c r="YN172" s="147"/>
      <c r="YO172" s="148"/>
      <c r="YP172" s="187"/>
      <c r="YQ172" s="188"/>
      <c r="YR172" s="165"/>
      <c r="YS172" s="166"/>
      <c r="YT172" s="146"/>
      <c r="YU172" s="145"/>
      <c r="YV172" s="145"/>
      <c r="YW172" s="167"/>
      <c r="YX172" s="147"/>
      <c r="YY172" s="148"/>
      <c r="YZ172" s="187"/>
      <c r="ZA172" s="188"/>
      <c r="ZB172" s="165"/>
      <c r="ZC172" s="166"/>
      <c r="ZD172" s="146"/>
      <c r="ZE172" s="145"/>
      <c r="ZF172" s="145"/>
      <c r="ZG172" s="167"/>
      <c r="ZH172" s="147"/>
      <c r="ZI172" s="148"/>
      <c r="ZJ172" s="187"/>
      <c r="ZK172" s="188"/>
      <c r="ZL172" s="165"/>
      <c r="ZM172" s="166"/>
      <c r="ZN172" s="146"/>
      <c r="ZO172" s="145"/>
      <c r="ZP172" s="145"/>
      <c r="ZQ172" s="167"/>
      <c r="ZR172" s="147"/>
      <c r="ZS172" s="148"/>
      <c r="ZT172" s="187"/>
      <c r="ZU172" s="188"/>
      <c r="ZV172" s="165"/>
      <c r="ZW172" s="166"/>
      <c r="ZX172" s="146"/>
      <c r="ZY172" s="145"/>
      <c r="ZZ172" s="145"/>
      <c r="AAA172" s="167"/>
      <c r="AAB172" s="147"/>
      <c r="AAC172" s="148"/>
      <c r="AAD172" s="187"/>
      <c r="AAE172" s="188"/>
      <c r="AAF172" s="165"/>
      <c r="AAG172" s="166"/>
      <c r="AAH172" s="146"/>
      <c r="AAI172" s="145"/>
      <c r="AAJ172" s="145"/>
      <c r="AAK172" s="167"/>
      <c r="AAL172" s="147"/>
      <c r="AAM172" s="148"/>
      <c r="AAN172" s="187"/>
      <c r="AAO172" s="188"/>
      <c r="AAP172" s="165"/>
      <c r="AAQ172" s="166"/>
      <c r="AAR172" s="146"/>
      <c r="AAS172" s="145"/>
      <c r="AAT172" s="145"/>
      <c r="AAU172" s="167"/>
      <c r="AAV172" s="147"/>
      <c r="AAW172" s="148"/>
      <c r="AAX172" s="187"/>
      <c r="AAY172" s="188"/>
      <c r="AAZ172" s="165"/>
      <c r="ABA172" s="166"/>
      <c r="ABB172" s="146"/>
      <c r="ABC172" s="145"/>
      <c r="ABD172" s="145"/>
      <c r="ABE172" s="167"/>
      <c r="ABF172" s="147"/>
      <c r="ABG172" s="148"/>
      <c r="ABH172" s="187"/>
      <c r="ABI172" s="188"/>
      <c r="ABJ172" s="165"/>
      <c r="ABK172" s="166"/>
      <c r="ABL172" s="146"/>
      <c r="ABM172" s="145"/>
      <c r="ABN172" s="145"/>
      <c r="ABO172" s="167"/>
      <c r="ABP172" s="147"/>
      <c r="ABQ172" s="148"/>
      <c r="ABR172" s="187"/>
      <c r="ABS172" s="188"/>
      <c r="ABT172" s="165"/>
      <c r="ABU172" s="166"/>
      <c r="ABV172" s="146"/>
      <c r="ABW172" s="145"/>
      <c r="ABX172" s="145"/>
      <c r="ABY172" s="167"/>
      <c r="ABZ172" s="147"/>
      <c r="ACA172" s="148"/>
      <c r="ACB172" s="187"/>
      <c r="ACC172" s="188"/>
      <c r="ACD172" s="165"/>
      <c r="ACE172" s="166"/>
      <c r="ACF172" s="146"/>
      <c r="ACG172" s="145"/>
      <c r="ACH172" s="145"/>
      <c r="ACI172" s="167"/>
      <c r="ACJ172" s="147"/>
      <c r="ACK172" s="148"/>
      <c r="ACL172" s="187"/>
      <c r="ACM172" s="188"/>
      <c r="ACN172" s="165"/>
      <c r="ACO172" s="166"/>
      <c r="ACP172" s="146"/>
      <c r="ACQ172" s="145"/>
      <c r="ACR172" s="145"/>
      <c r="ACS172" s="167"/>
      <c r="ACT172" s="147"/>
      <c r="ACU172" s="148"/>
      <c r="ACV172" s="187"/>
      <c r="ACW172" s="188"/>
      <c r="ACX172" s="165"/>
      <c r="ACY172" s="166"/>
      <c r="ACZ172" s="146"/>
      <c r="ADA172" s="145"/>
      <c r="ADB172" s="145"/>
      <c r="ADC172" s="167"/>
      <c r="ADD172" s="147"/>
      <c r="ADE172" s="148"/>
      <c r="ADF172" s="187"/>
      <c r="ADG172" s="188"/>
      <c r="ADH172" s="165"/>
      <c r="ADI172" s="166"/>
      <c r="ADJ172" s="146"/>
      <c r="ADK172" s="145"/>
      <c r="ADL172" s="145"/>
      <c r="ADM172" s="167"/>
      <c r="ADN172" s="147"/>
      <c r="ADO172" s="148"/>
      <c r="ADP172" s="187"/>
      <c r="ADQ172" s="188"/>
      <c r="ADR172" s="165"/>
      <c r="ADS172" s="166"/>
      <c r="ADT172" s="146"/>
      <c r="ADU172" s="145"/>
      <c r="ADV172" s="145"/>
      <c r="ADW172" s="167"/>
      <c r="ADX172" s="147"/>
      <c r="ADY172" s="148"/>
      <c r="ADZ172" s="187"/>
      <c r="AEA172" s="188"/>
      <c r="AEB172" s="165"/>
      <c r="AEC172" s="166"/>
      <c r="AED172" s="146"/>
      <c r="AEE172" s="145"/>
      <c r="AEF172" s="145"/>
      <c r="AEG172" s="167"/>
      <c r="AEH172" s="147"/>
      <c r="AEI172" s="148"/>
      <c r="AEJ172" s="187"/>
      <c r="AEK172" s="188"/>
      <c r="AEL172" s="165"/>
      <c r="AEM172" s="166"/>
      <c r="AEN172" s="146"/>
      <c r="AEO172" s="145"/>
      <c r="AEP172" s="145"/>
      <c r="AEQ172" s="167"/>
      <c r="AER172" s="147"/>
      <c r="AES172" s="148"/>
      <c r="AET172" s="187"/>
      <c r="AEU172" s="188"/>
      <c r="AEV172" s="165"/>
      <c r="AEW172" s="166"/>
      <c r="AEX172" s="146"/>
      <c r="AEY172" s="145"/>
      <c r="AEZ172" s="145"/>
      <c r="AFA172" s="167"/>
      <c r="AFB172" s="147"/>
      <c r="AFC172" s="148"/>
      <c r="AFD172" s="187"/>
      <c r="AFE172" s="188"/>
      <c r="AFF172" s="165"/>
      <c r="AFG172" s="166"/>
      <c r="AFH172" s="146"/>
      <c r="AFI172" s="145"/>
      <c r="AFJ172" s="145"/>
      <c r="AFK172" s="167"/>
      <c r="AFL172" s="147"/>
      <c r="AFM172" s="148"/>
      <c r="AFN172" s="187"/>
      <c r="AFO172" s="188"/>
      <c r="AFP172" s="165"/>
      <c r="AFQ172" s="166"/>
      <c r="AFR172" s="146"/>
      <c r="AFS172" s="145"/>
      <c r="AFT172" s="145"/>
      <c r="AFU172" s="167"/>
      <c r="AFV172" s="147"/>
      <c r="AFW172" s="148"/>
      <c r="AFX172" s="187"/>
      <c r="AFY172" s="188"/>
      <c r="AFZ172" s="165"/>
      <c r="AGA172" s="166"/>
      <c r="AGB172" s="146"/>
      <c r="AGC172" s="145"/>
      <c r="AGD172" s="145"/>
      <c r="AGE172" s="167"/>
      <c r="AGF172" s="147"/>
      <c r="AGG172" s="148"/>
      <c r="AGH172" s="187"/>
      <c r="AGI172" s="188"/>
      <c r="AGJ172" s="165"/>
      <c r="AGK172" s="166"/>
      <c r="AGL172" s="146"/>
      <c r="AGM172" s="145"/>
      <c r="AGN172" s="145"/>
      <c r="AGO172" s="167"/>
      <c r="AGP172" s="147"/>
      <c r="AGQ172" s="148"/>
      <c r="AGR172" s="187"/>
      <c r="AGS172" s="188"/>
      <c r="AGT172" s="165"/>
      <c r="AGU172" s="166"/>
      <c r="AGV172" s="146"/>
      <c r="AGW172" s="145"/>
      <c r="AGX172" s="145"/>
      <c r="AGY172" s="167"/>
      <c r="AGZ172" s="147"/>
      <c r="AHA172" s="148"/>
      <c r="AHB172" s="187"/>
      <c r="AHC172" s="188"/>
      <c r="AHD172" s="165"/>
      <c r="AHE172" s="166"/>
      <c r="AHF172" s="146"/>
      <c r="AHG172" s="145"/>
      <c r="AHH172" s="145"/>
      <c r="AHI172" s="167"/>
      <c r="AHJ172" s="147"/>
      <c r="AHK172" s="148"/>
      <c r="AHL172" s="187"/>
      <c r="AHM172" s="188"/>
      <c r="AHN172" s="165"/>
      <c r="AHO172" s="166"/>
      <c r="AHP172" s="146"/>
      <c r="AHQ172" s="145"/>
      <c r="AHR172" s="145"/>
      <c r="AHS172" s="167"/>
      <c r="AHT172" s="147"/>
      <c r="AHU172" s="148"/>
      <c r="AHV172" s="187"/>
      <c r="AHW172" s="188"/>
      <c r="AHX172" s="165"/>
      <c r="AHY172" s="166"/>
      <c r="AHZ172" s="146"/>
      <c r="AIA172" s="145"/>
      <c r="AIB172" s="145"/>
      <c r="AIC172" s="167"/>
      <c r="AID172" s="147"/>
      <c r="AIE172" s="148"/>
      <c r="AIF172" s="187"/>
      <c r="AIG172" s="188"/>
      <c r="AIH172" s="165"/>
      <c r="AII172" s="166"/>
      <c r="AIJ172" s="146"/>
      <c r="AIK172" s="145"/>
      <c r="AIL172" s="145"/>
      <c r="AIM172" s="167"/>
      <c r="AIN172" s="147"/>
      <c r="AIO172" s="148"/>
      <c r="AIP172" s="187"/>
      <c r="AIQ172" s="188"/>
      <c r="AIR172" s="165"/>
      <c r="AIS172" s="166"/>
      <c r="AIT172" s="146"/>
      <c r="AIU172" s="145"/>
      <c r="AIV172" s="145"/>
      <c r="AIW172" s="167"/>
      <c r="AIX172" s="147"/>
      <c r="AIY172" s="148"/>
      <c r="AIZ172" s="187"/>
      <c r="AJA172" s="188"/>
      <c r="AJB172" s="165"/>
      <c r="AJC172" s="166"/>
      <c r="AJD172" s="146"/>
      <c r="AJE172" s="145"/>
      <c r="AJF172" s="145"/>
      <c r="AJG172" s="167"/>
      <c r="AJH172" s="147"/>
      <c r="AJI172" s="148"/>
      <c r="AJJ172" s="187"/>
      <c r="AJK172" s="188"/>
      <c r="AJL172" s="165"/>
      <c r="AJM172" s="166"/>
      <c r="AJN172" s="146"/>
      <c r="AJO172" s="145"/>
      <c r="AJP172" s="145"/>
      <c r="AJQ172" s="167"/>
      <c r="AJR172" s="147"/>
      <c r="AJS172" s="148"/>
      <c r="AJT172" s="187"/>
      <c r="AJU172" s="188"/>
      <c r="AJV172" s="165"/>
      <c r="AJW172" s="166"/>
      <c r="AJX172" s="146"/>
      <c r="AJY172" s="145"/>
      <c r="AJZ172" s="145"/>
      <c r="AKA172" s="167"/>
      <c r="AKB172" s="147"/>
      <c r="AKC172" s="148"/>
      <c r="AKD172" s="187"/>
      <c r="AKE172" s="188"/>
      <c r="AKF172" s="165"/>
      <c r="AKG172" s="166"/>
      <c r="AKH172" s="146"/>
      <c r="AKI172" s="145"/>
      <c r="AKJ172" s="145"/>
      <c r="AKK172" s="167"/>
      <c r="AKL172" s="147"/>
      <c r="AKM172" s="148"/>
      <c r="AKN172" s="187"/>
      <c r="AKO172" s="188"/>
      <c r="AKP172" s="165"/>
      <c r="AKQ172" s="166"/>
      <c r="AKR172" s="146"/>
      <c r="AKS172" s="145"/>
      <c r="AKT172" s="145"/>
      <c r="AKU172" s="167"/>
      <c r="AKV172" s="147"/>
      <c r="AKW172" s="148"/>
      <c r="AKX172" s="187"/>
      <c r="AKY172" s="188"/>
      <c r="AKZ172" s="165"/>
      <c r="ALA172" s="166"/>
      <c r="ALB172" s="146"/>
      <c r="ALC172" s="145"/>
      <c r="ALD172" s="145"/>
      <c r="ALE172" s="167"/>
      <c r="ALF172" s="147"/>
      <c r="ALG172" s="148"/>
      <c r="ALH172" s="187"/>
      <c r="ALI172" s="188"/>
      <c r="ALJ172" s="165"/>
      <c r="ALK172" s="166"/>
      <c r="ALL172" s="146"/>
      <c r="ALM172" s="145"/>
      <c r="ALN172" s="145"/>
      <c r="ALO172" s="167"/>
      <c r="ALP172" s="147"/>
      <c r="ALQ172" s="148"/>
      <c r="ALR172" s="187"/>
      <c r="ALS172" s="188"/>
      <c r="ALT172" s="165"/>
      <c r="ALU172" s="166"/>
      <c r="ALV172" s="146"/>
      <c r="ALW172" s="145"/>
      <c r="ALX172" s="145"/>
      <c r="ALY172" s="167"/>
      <c r="ALZ172" s="147"/>
      <c r="AMA172" s="148"/>
      <c r="AMB172" s="187"/>
      <c r="AMC172" s="188"/>
      <c r="AMD172" s="165"/>
      <c r="AME172" s="166"/>
      <c r="AMF172" s="146"/>
      <c r="AMG172" s="145"/>
      <c r="AMH172" s="145"/>
      <c r="AMI172" s="167"/>
      <c r="AMJ172" s="147"/>
      <c r="AMK172" s="148"/>
      <c r="AML172" s="187"/>
      <c r="AMM172" s="188"/>
      <c r="AMN172" s="165"/>
      <c r="AMO172" s="166"/>
      <c r="AMP172" s="146"/>
      <c r="AMQ172" s="145"/>
      <c r="AMR172" s="145"/>
      <c r="AMS172" s="167"/>
      <c r="AMT172" s="147"/>
      <c r="AMU172" s="148"/>
      <c r="AMV172" s="187"/>
      <c r="AMW172" s="188"/>
      <c r="AMX172" s="165"/>
      <c r="AMY172" s="166"/>
      <c r="AMZ172" s="146"/>
      <c r="ANA172" s="145"/>
      <c r="ANB172" s="145"/>
      <c r="ANC172" s="167"/>
      <c r="AND172" s="147"/>
      <c r="ANE172" s="148"/>
      <c r="ANF172" s="187"/>
      <c r="ANG172" s="188"/>
      <c r="ANH172" s="165"/>
      <c r="ANI172" s="166"/>
      <c r="ANJ172" s="146"/>
      <c r="ANK172" s="145"/>
      <c r="ANL172" s="145"/>
      <c r="ANM172" s="167"/>
      <c r="ANN172" s="147"/>
      <c r="ANO172" s="148"/>
      <c r="ANP172" s="187"/>
      <c r="ANQ172" s="188"/>
      <c r="ANR172" s="165"/>
      <c r="ANS172" s="166"/>
      <c r="ANT172" s="146"/>
      <c r="ANU172" s="145"/>
      <c r="ANV172" s="145"/>
      <c r="ANW172" s="167"/>
      <c r="ANX172" s="147"/>
      <c r="ANY172" s="148"/>
      <c r="ANZ172" s="187"/>
      <c r="AOA172" s="188"/>
      <c r="AOB172" s="165"/>
      <c r="AOC172" s="166"/>
      <c r="AOD172" s="146"/>
      <c r="AOE172" s="145"/>
      <c r="AOF172" s="145"/>
      <c r="AOG172" s="167"/>
      <c r="AOH172" s="147"/>
      <c r="AOI172" s="148"/>
      <c r="AOJ172" s="187"/>
      <c r="AOK172" s="188"/>
      <c r="AOL172" s="165"/>
      <c r="AOM172" s="166"/>
      <c r="AON172" s="146"/>
      <c r="AOO172" s="145"/>
      <c r="AOP172" s="145"/>
      <c r="AOQ172" s="167"/>
      <c r="AOR172" s="147"/>
      <c r="AOS172" s="148"/>
      <c r="AOT172" s="187"/>
      <c r="AOU172" s="188"/>
      <c r="AOV172" s="165"/>
      <c r="AOW172" s="166"/>
      <c r="AOX172" s="146"/>
      <c r="AOY172" s="145"/>
      <c r="AOZ172" s="145"/>
      <c r="APA172" s="167"/>
      <c r="APB172" s="147"/>
      <c r="APC172" s="148"/>
      <c r="APD172" s="187"/>
      <c r="APE172" s="188"/>
      <c r="APF172" s="165"/>
      <c r="APG172" s="166"/>
      <c r="APH172" s="146"/>
      <c r="API172" s="145"/>
      <c r="APJ172" s="145"/>
      <c r="APK172" s="167"/>
      <c r="APL172" s="147"/>
      <c r="APM172" s="148"/>
      <c r="APN172" s="187"/>
      <c r="APO172" s="188"/>
      <c r="APP172" s="165"/>
      <c r="APQ172" s="166"/>
      <c r="APR172" s="146"/>
      <c r="APS172" s="145"/>
      <c r="APT172" s="145"/>
      <c r="APU172" s="167"/>
      <c r="APV172" s="147"/>
      <c r="APW172" s="148"/>
      <c r="APX172" s="187"/>
      <c r="APY172" s="188"/>
      <c r="APZ172" s="165"/>
      <c r="AQA172" s="166"/>
      <c r="AQB172" s="146"/>
      <c r="AQC172" s="145"/>
      <c r="AQD172" s="145"/>
      <c r="AQE172" s="167"/>
      <c r="AQF172" s="147"/>
      <c r="AQG172" s="148"/>
      <c r="AQH172" s="187"/>
      <c r="AQI172" s="188"/>
      <c r="AQJ172" s="165"/>
      <c r="AQK172" s="166"/>
      <c r="AQL172" s="146"/>
      <c r="AQM172" s="145"/>
      <c r="AQN172" s="145"/>
      <c r="AQO172" s="167"/>
      <c r="AQP172" s="147"/>
      <c r="AQQ172" s="148"/>
      <c r="AQR172" s="187"/>
      <c r="AQS172" s="188"/>
      <c r="AQT172" s="165"/>
      <c r="AQU172" s="166"/>
      <c r="AQV172" s="146"/>
      <c r="AQW172" s="145"/>
      <c r="AQX172" s="145"/>
      <c r="AQY172" s="167"/>
      <c r="AQZ172" s="147"/>
      <c r="ARA172" s="148"/>
      <c r="ARB172" s="187"/>
      <c r="ARC172" s="188"/>
      <c r="ARD172" s="165"/>
      <c r="ARE172" s="166"/>
      <c r="ARF172" s="146"/>
      <c r="ARG172" s="145"/>
      <c r="ARH172" s="145"/>
      <c r="ARI172" s="167"/>
      <c r="ARJ172" s="147"/>
      <c r="ARK172" s="148"/>
      <c r="ARL172" s="187"/>
      <c r="ARM172" s="188"/>
      <c r="ARN172" s="165"/>
      <c r="ARO172" s="166"/>
      <c r="ARP172" s="146"/>
      <c r="ARQ172" s="145"/>
      <c r="ARR172" s="145"/>
      <c r="ARS172" s="167"/>
      <c r="ART172" s="147"/>
      <c r="ARU172" s="148"/>
      <c r="ARV172" s="187"/>
      <c r="ARW172" s="188"/>
      <c r="ARX172" s="165"/>
      <c r="ARY172" s="166"/>
      <c r="ARZ172" s="146"/>
      <c r="ASA172" s="145"/>
      <c r="ASB172" s="145"/>
      <c r="ASC172" s="167"/>
      <c r="ASD172" s="147"/>
      <c r="ASE172" s="148"/>
      <c r="ASF172" s="187"/>
      <c r="ASG172" s="188"/>
      <c r="ASH172" s="165"/>
      <c r="ASI172" s="166"/>
      <c r="ASJ172" s="146"/>
      <c r="ASK172" s="145"/>
      <c r="ASL172" s="145"/>
      <c r="ASM172" s="167"/>
      <c r="ASN172" s="147"/>
      <c r="ASO172" s="148"/>
      <c r="ASP172" s="187"/>
      <c r="ASQ172" s="188"/>
      <c r="ASR172" s="165"/>
      <c r="ASS172" s="166"/>
      <c r="AST172" s="146"/>
      <c r="ASU172" s="145"/>
      <c r="ASV172" s="145"/>
      <c r="ASW172" s="167"/>
      <c r="ASX172" s="147"/>
      <c r="ASY172" s="148"/>
      <c r="ASZ172" s="187"/>
      <c r="ATA172" s="188"/>
      <c r="ATB172" s="165"/>
      <c r="ATC172" s="166"/>
      <c r="ATD172" s="146"/>
      <c r="ATE172" s="145"/>
      <c r="ATF172" s="145"/>
      <c r="ATG172" s="167"/>
      <c r="ATH172" s="147"/>
      <c r="ATI172" s="148"/>
      <c r="ATJ172" s="187"/>
      <c r="ATK172" s="188"/>
      <c r="ATL172" s="165"/>
      <c r="ATM172" s="166"/>
      <c r="ATN172" s="146"/>
      <c r="ATO172" s="145"/>
      <c r="ATP172" s="145"/>
      <c r="ATQ172" s="167"/>
      <c r="ATR172" s="147"/>
      <c r="ATS172" s="148"/>
      <c r="ATT172" s="187"/>
      <c r="ATU172" s="188"/>
      <c r="ATV172" s="165"/>
      <c r="ATW172" s="166"/>
      <c r="ATX172" s="146"/>
      <c r="ATY172" s="145"/>
      <c r="ATZ172" s="145"/>
      <c r="AUA172" s="167"/>
      <c r="AUB172" s="147"/>
      <c r="AUC172" s="148"/>
      <c r="AUD172" s="187"/>
      <c r="AUE172" s="188"/>
      <c r="AUF172" s="165"/>
      <c r="AUG172" s="166"/>
      <c r="AUH172" s="146"/>
      <c r="AUI172" s="145"/>
      <c r="AUJ172" s="145"/>
      <c r="AUK172" s="167"/>
      <c r="AUL172" s="147"/>
      <c r="AUM172" s="148"/>
      <c r="AUN172" s="187"/>
      <c r="AUO172" s="188"/>
      <c r="AUP172" s="165"/>
      <c r="AUQ172" s="166"/>
      <c r="AUR172" s="146"/>
      <c r="AUS172" s="145"/>
      <c r="AUT172" s="145"/>
      <c r="AUU172" s="167"/>
      <c r="AUV172" s="147"/>
      <c r="AUW172" s="148"/>
      <c r="AUX172" s="187"/>
      <c r="AUY172" s="188"/>
      <c r="AUZ172" s="165"/>
      <c r="AVA172" s="166"/>
      <c r="AVB172" s="146"/>
      <c r="AVC172" s="145"/>
      <c r="AVD172" s="145"/>
      <c r="AVE172" s="167"/>
      <c r="AVF172" s="147"/>
      <c r="AVG172" s="148"/>
      <c r="AVH172" s="187"/>
      <c r="AVI172" s="188"/>
      <c r="AVJ172" s="165"/>
      <c r="AVK172" s="166"/>
      <c r="AVL172" s="146"/>
      <c r="AVM172" s="145"/>
      <c r="AVN172" s="145"/>
      <c r="AVO172" s="167"/>
      <c r="AVP172" s="147"/>
      <c r="AVQ172" s="148"/>
      <c r="AVR172" s="187"/>
      <c r="AVS172" s="188"/>
      <c r="AVT172" s="165"/>
      <c r="AVU172" s="166"/>
      <c r="AVV172" s="146"/>
      <c r="AVW172" s="145"/>
      <c r="AVX172" s="145"/>
      <c r="AVY172" s="167"/>
      <c r="AVZ172" s="147"/>
      <c r="AWA172" s="148"/>
      <c r="AWB172" s="187"/>
      <c r="AWC172" s="188"/>
      <c r="AWD172" s="165"/>
      <c r="AWE172" s="166"/>
      <c r="AWF172" s="146"/>
      <c r="AWG172" s="145"/>
      <c r="AWH172" s="145"/>
      <c r="AWI172" s="167"/>
      <c r="AWJ172" s="147"/>
      <c r="AWK172" s="148"/>
      <c r="AWL172" s="187"/>
      <c r="AWM172" s="188"/>
      <c r="AWN172" s="165"/>
      <c r="AWO172" s="166"/>
      <c r="AWP172" s="146"/>
      <c r="AWQ172" s="145"/>
      <c r="AWR172" s="145"/>
      <c r="AWS172" s="167"/>
      <c r="AWT172" s="147"/>
      <c r="AWU172" s="148"/>
      <c r="AWV172" s="187"/>
      <c r="AWW172" s="188"/>
      <c r="AWX172" s="165"/>
      <c r="AWY172" s="166"/>
      <c r="AWZ172" s="146"/>
      <c r="AXA172" s="145"/>
      <c r="AXB172" s="145"/>
      <c r="AXC172" s="167"/>
      <c r="AXD172" s="147"/>
      <c r="AXE172" s="148"/>
      <c r="AXF172" s="187"/>
      <c r="AXG172" s="188"/>
      <c r="AXH172" s="165"/>
      <c r="AXI172" s="166"/>
      <c r="AXJ172" s="146"/>
      <c r="AXK172" s="145"/>
      <c r="AXL172" s="145"/>
      <c r="AXM172" s="167"/>
      <c r="AXN172" s="147"/>
      <c r="AXO172" s="148"/>
      <c r="AXP172" s="187"/>
      <c r="AXQ172" s="188"/>
      <c r="AXR172" s="165"/>
      <c r="AXS172" s="166"/>
      <c r="AXT172" s="146"/>
      <c r="AXU172" s="145"/>
      <c r="AXV172" s="145"/>
      <c r="AXW172" s="167"/>
      <c r="AXX172" s="147"/>
      <c r="AXY172" s="148"/>
      <c r="AXZ172" s="187"/>
      <c r="AYA172" s="188"/>
      <c r="AYB172" s="165"/>
      <c r="AYC172" s="166"/>
      <c r="AYD172" s="146"/>
      <c r="AYE172" s="145"/>
      <c r="AYF172" s="145"/>
      <c r="AYG172" s="167"/>
      <c r="AYH172" s="147"/>
      <c r="AYI172" s="148"/>
      <c r="AYJ172" s="187"/>
      <c r="AYK172" s="188"/>
      <c r="AYL172" s="165"/>
      <c r="AYM172" s="166"/>
      <c r="AYN172" s="146"/>
      <c r="AYO172" s="145"/>
      <c r="AYP172" s="145"/>
      <c r="AYQ172" s="167"/>
      <c r="AYR172" s="147"/>
      <c r="AYS172" s="148"/>
      <c r="AYT172" s="187"/>
      <c r="AYU172" s="188"/>
      <c r="AYV172" s="165"/>
      <c r="AYW172" s="166"/>
      <c r="AYX172" s="146"/>
      <c r="AYY172" s="145"/>
      <c r="AYZ172" s="145"/>
      <c r="AZA172" s="167"/>
      <c r="AZB172" s="147"/>
      <c r="AZC172" s="148"/>
      <c r="AZD172" s="187"/>
      <c r="AZE172" s="188"/>
      <c r="AZF172" s="165"/>
      <c r="AZG172" s="166"/>
      <c r="AZH172" s="146"/>
      <c r="AZI172" s="145"/>
      <c r="AZJ172" s="145"/>
      <c r="AZK172" s="167"/>
      <c r="AZL172" s="147"/>
      <c r="AZM172" s="148"/>
      <c r="AZN172" s="187"/>
      <c r="AZO172" s="188"/>
      <c r="AZP172" s="165"/>
      <c r="AZQ172" s="166"/>
      <c r="AZR172" s="146"/>
      <c r="AZS172" s="145"/>
      <c r="AZT172" s="145"/>
      <c r="AZU172" s="167"/>
      <c r="AZV172" s="147"/>
      <c r="AZW172" s="148"/>
      <c r="AZX172" s="187"/>
      <c r="AZY172" s="188"/>
      <c r="AZZ172" s="165"/>
      <c r="BAA172" s="166"/>
      <c r="BAB172" s="146"/>
      <c r="BAC172" s="145"/>
      <c r="BAD172" s="145"/>
      <c r="BAE172" s="167"/>
      <c r="BAF172" s="147"/>
      <c r="BAG172" s="148"/>
      <c r="BAH172" s="187"/>
      <c r="BAI172" s="188"/>
      <c r="BAJ172" s="165"/>
      <c r="BAK172" s="166"/>
      <c r="BAL172" s="146"/>
      <c r="BAM172" s="145"/>
      <c r="BAN172" s="145"/>
      <c r="BAO172" s="167"/>
      <c r="BAP172" s="147"/>
      <c r="BAQ172" s="148"/>
      <c r="BAR172" s="187"/>
      <c r="BAS172" s="188"/>
      <c r="BAT172" s="165"/>
      <c r="BAU172" s="166"/>
      <c r="BAV172" s="146"/>
      <c r="BAW172" s="145"/>
      <c r="BAX172" s="145"/>
      <c r="BAY172" s="167"/>
      <c r="BAZ172" s="147"/>
      <c r="BBA172" s="148"/>
      <c r="BBB172" s="187"/>
      <c r="BBC172" s="188"/>
      <c r="BBD172" s="165"/>
      <c r="BBE172" s="166"/>
      <c r="BBF172" s="146"/>
      <c r="BBG172" s="145"/>
      <c r="BBH172" s="145"/>
      <c r="BBI172" s="167"/>
      <c r="BBJ172" s="147"/>
      <c r="BBK172" s="148"/>
      <c r="BBL172" s="187"/>
      <c r="BBM172" s="188"/>
      <c r="BBN172" s="165"/>
      <c r="BBO172" s="166"/>
      <c r="BBP172" s="146"/>
      <c r="BBQ172" s="145"/>
      <c r="BBR172" s="145"/>
      <c r="BBS172" s="167"/>
      <c r="BBT172" s="147"/>
      <c r="BBU172" s="148"/>
      <c r="BBV172" s="187"/>
      <c r="BBW172" s="188"/>
      <c r="BBX172" s="165"/>
      <c r="BBY172" s="166"/>
      <c r="BBZ172" s="146"/>
      <c r="BCA172" s="145"/>
      <c r="BCB172" s="145"/>
      <c r="BCC172" s="167"/>
      <c r="BCD172" s="147"/>
      <c r="BCE172" s="148"/>
      <c r="BCF172" s="187"/>
      <c r="BCG172" s="188"/>
      <c r="BCH172" s="165"/>
      <c r="BCI172" s="166"/>
      <c r="BCJ172" s="146"/>
      <c r="BCK172" s="145"/>
      <c r="BCL172" s="145"/>
      <c r="BCM172" s="167"/>
      <c r="BCN172" s="147"/>
      <c r="BCO172" s="148"/>
      <c r="BCP172" s="187"/>
      <c r="BCQ172" s="188"/>
      <c r="BCR172" s="165"/>
      <c r="BCS172" s="166"/>
      <c r="BCT172" s="146"/>
      <c r="BCU172" s="145"/>
      <c r="BCV172" s="145"/>
      <c r="BCW172" s="167"/>
      <c r="BCX172" s="147"/>
      <c r="BCY172" s="148"/>
      <c r="BCZ172" s="187"/>
      <c r="BDA172" s="188"/>
      <c r="BDB172" s="165"/>
      <c r="BDC172" s="166"/>
      <c r="BDD172" s="146"/>
      <c r="BDE172" s="145"/>
      <c r="BDF172" s="145"/>
      <c r="BDG172" s="167"/>
      <c r="BDH172" s="147"/>
      <c r="BDI172" s="148"/>
      <c r="BDJ172" s="187"/>
      <c r="BDK172" s="188"/>
      <c r="BDL172" s="165"/>
      <c r="BDM172" s="166"/>
      <c r="BDN172" s="146"/>
      <c r="BDO172" s="145"/>
      <c r="BDP172" s="145"/>
      <c r="BDQ172" s="167"/>
      <c r="BDR172" s="147"/>
      <c r="BDS172" s="148"/>
      <c r="BDT172" s="187"/>
      <c r="BDU172" s="188"/>
      <c r="BDV172" s="165"/>
      <c r="BDW172" s="166"/>
      <c r="BDX172" s="146"/>
      <c r="BDY172" s="145"/>
      <c r="BDZ172" s="145"/>
      <c r="BEA172" s="167"/>
      <c r="BEB172" s="147"/>
      <c r="BEC172" s="148"/>
      <c r="BED172" s="187"/>
      <c r="BEE172" s="188"/>
      <c r="BEF172" s="165"/>
      <c r="BEG172" s="166"/>
      <c r="BEH172" s="146"/>
      <c r="BEI172" s="145"/>
      <c r="BEJ172" s="145"/>
      <c r="BEK172" s="167"/>
      <c r="BEL172" s="147"/>
      <c r="BEM172" s="148"/>
      <c r="BEN172" s="187"/>
      <c r="BEO172" s="188"/>
      <c r="BEP172" s="165"/>
      <c r="BEQ172" s="166"/>
      <c r="BER172" s="146"/>
      <c r="BES172" s="145"/>
      <c r="BET172" s="145"/>
      <c r="BEU172" s="167"/>
      <c r="BEV172" s="147"/>
      <c r="BEW172" s="148"/>
      <c r="BEX172" s="187"/>
      <c r="BEY172" s="188"/>
      <c r="BEZ172" s="165"/>
      <c r="BFA172" s="166"/>
      <c r="BFB172" s="146"/>
      <c r="BFC172" s="145"/>
      <c r="BFD172" s="145"/>
      <c r="BFE172" s="167"/>
      <c r="BFF172" s="147"/>
      <c r="BFG172" s="148"/>
      <c r="BFH172" s="187"/>
      <c r="BFI172" s="188"/>
      <c r="BFJ172" s="165"/>
      <c r="BFK172" s="166"/>
      <c r="BFL172" s="146"/>
      <c r="BFM172" s="145"/>
      <c r="BFN172" s="145"/>
      <c r="BFO172" s="167"/>
      <c r="BFP172" s="147"/>
      <c r="BFQ172" s="148"/>
      <c r="BFR172" s="187"/>
      <c r="BFS172" s="188"/>
      <c r="BFT172" s="165"/>
      <c r="BFU172" s="166"/>
      <c r="BFV172" s="146"/>
      <c r="BFW172" s="145"/>
      <c r="BFX172" s="145"/>
      <c r="BFY172" s="167"/>
      <c r="BFZ172" s="147"/>
      <c r="BGA172" s="148"/>
      <c r="BGB172" s="187"/>
      <c r="BGC172" s="188"/>
      <c r="BGD172" s="165"/>
      <c r="BGE172" s="166"/>
      <c r="BGF172" s="146"/>
      <c r="BGG172" s="145"/>
      <c r="BGH172" s="145"/>
      <c r="BGI172" s="167"/>
      <c r="BGJ172" s="147"/>
      <c r="BGK172" s="148"/>
      <c r="BGL172" s="187"/>
      <c r="BGM172" s="188"/>
      <c r="BGN172" s="165"/>
      <c r="BGO172" s="166"/>
      <c r="BGP172" s="146"/>
      <c r="BGQ172" s="145"/>
      <c r="BGR172" s="145"/>
      <c r="BGS172" s="167"/>
      <c r="BGT172" s="147"/>
      <c r="BGU172" s="148"/>
      <c r="BGV172" s="187"/>
      <c r="BGW172" s="188"/>
      <c r="BGX172" s="165"/>
      <c r="BGY172" s="166"/>
      <c r="BGZ172" s="146"/>
      <c r="BHA172" s="145"/>
      <c r="BHB172" s="145"/>
      <c r="BHC172" s="167"/>
      <c r="BHD172" s="147"/>
      <c r="BHE172" s="148"/>
      <c r="BHF172" s="187"/>
      <c r="BHG172" s="188"/>
      <c r="BHH172" s="165"/>
      <c r="BHI172" s="166"/>
      <c r="BHJ172" s="146"/>
      <c r="BHK172" s="145"/>
      <c r="BHL172" s="145"/>
      <c r="BHM172" s="167"/>
      <c r="BHN172" s="147"/>
      <c r="BHO172" s="148"/>
      <c r="BHP172" s="187"/>
      <c r="BHQ172" s="188"/>
      <c r="BHR172" s="165"/>
      <c r="BHS172" s="166"/>
      <c r="BHT172" s="146"/>
      <c r="BHU172" s="145"/>
      <c r="BHV172" s="145"/>
      <c r="BHW172" s="167"/>
      <c r="BHX172" s="147"/>
      <c r="BHY172" s="148"/>
      <c r="BHZ172" s="187"/>
      <c r="BIA172" s="188"/>
      <c r="BIB172" s="165"/>
      <c r="BIC172" s="166"/>
      <c r="BID172" s="146"/>
      <c r="BIE172" s="145"/>
      <c r="BIF172" s="145"/>
      <c r="BIG172" s="167"/>
      <c r="BIH172" s="147"/>
      <c r="BII172" s="148"/>
      <c r="BIJ172" s="187"/>
      <c r="BIK172" s="188"/>
      <c r="BIL172" s="165"/>
      <c r="BIM172" s="166"/>
      <c r="BIN172" s="146"/>
      <c r="BIO172" s="145"/>
      <c r="BIP172" s="145"/>
      <c r="BIQ172" s="167"/>
      <c r="BIR172" s="147"/>
      <c r="BIS172" s="148"/>
      <c r="BIT172" s="187"/>
      <c r="BIU172" s="188"/>
      <c r="BIV172" s="165"/>
      <c r="BIW172" s="166"/>
      <c r="BIX172" s="146"/>
      <c r="BIY172" s="145"/>
      <c r="BIZ172" s="145"/>
      <c r="BJA172" s="167"/>
      <c r="BJB172" s="147"/>
      <c r="BJC172" s="148"/>
      <c r="BJD172" s="187"/>
      <c r="BJE172" s="188"/>
      <c r="BJF172" s="165"/>
      <c r="BJG172" s="166"/>
      <c r="BJH172" s="146"/>
      <c r="BJI172" s="145"/>
      <c r="BJJ172" s="145"/>
      <c r="BJK172" s="167"/>
      <c r="BJL172" s="147"/>
      <c r="BJM172" s="148"/>
      <c r="BJN172" s="187"/>
      <c r="BJO172" s="188"/>
      <c r="BJP172" s="165"/>
      <c r="BJQ172" s="166"/>
      <c r="BJR172" s="146"/>
      <c r="BJS172" s="145"/>
      <c r="BJT172" s="145"/>
      <c r="BJU172" s="167"/>
      <c r="BJV172" s="147"/>
      <c r="BJW172" s="148"/>
      <c r="BJX172" s="187"/>
      <c r="BJY172" s="188"/>
      <c r="BJZ172" s="165"/>
      <c r="BKA172" s="166"/>
      <c r="BKB172" s="146"/>
      <c r="BKC172" s="145"/>
      <c r="BKD172" s="145"/>
      <c r="BKE172" s="167"/>
      <c r="BKF172" s="147"/>
      <c r="BKG172" s="148"/>
      <c r="BKH172" s="187"/>
      <c r="BKI172" s="188"/>
      <c r="BKJ172" s="165"/>
      <c r="BKK172" s="166"/>
      <c r="BKL172" s="146"/>
      <c r="BKM172" s="145"/>
      <c r="BKN172" s="145"/>
      <c r="BKO172" s="167"/>
      <c r="BKP172" s="147"/>
      <c r="BKQ172" s="148"/>
      <c r="BKR172" s="187"/>
      <c r="BKS172" s="188"/>
      <c r="BKT172" s="165"/>
      <c r="BKU172" s="166"/>
      <c r="BKV172" s="146"/>
      <c r="BKW172" s="145"/>
      <c r="BKX172" s="145"/>
      <c r="BKY172" s="167"/>
      <c r="BKZ172" s="147"/>
      <c r="BLA172" s="148"/>
      <c r="BLB172" s="187"/>
      <c r="BLC172" s="188"/>
      <c r="BLD172" s="165"/>
      <c r="BLE172" s="166"/>
      <c r="BLF172" s="146"/>
      <c r="BLG172" s="145"/>
      <c r="BLH172" s="145"/>
      <c r="BLI172" s="167"/>
      <c r="BLJ172" s="147"/>
      <c r="BLK172" s="148"/>
      <c r="BLL172" s="187"/>
      <c r="BLM172" s="188"/>
      <c r="BLN172" s="165"/>
      <c r="BLO172" s="166"/>
      <c r="BLP172" s="146"/>
      <c r="BLQ172" s="145"/>
      <c r="BLR172" s="145"/>
      <c r="BLS172" s="167"/>
      <c r="BLT172" s="147"/>
      <c r="BLU172" s="148"/>
      <c r="BLV172" s="187"/>
      <c r="BLW172" s="188"/>
      <c r="BLX172" s="165"/>
      <c r="BLY172" s="166"/>
      <c r="BLZ172" s="146"/>
      <c r="BMA172" s="145"/>
      <c r="BMB172" s="145"/>
      <c r="BMC172" s="167"/>
      <c r="BMD172" s="147"/>
      <c r="BME172" s="148"/>
      <c r="BMF172" s="187"/>
      <c r="BMG172" s="188"/>
      <c r="BMH172" s="165"/>
      <c r="BMI172" s="166"/>
      <c r="BMJ172" s="146"/>
      <c r="BMK172" s="145"/>
      <c r="BML172" s="145"/>
      <c r="BMM172" s="167"/>
      <c r="BMN172" s="147"/>
      <c r="BMO172" s="148"/>
      <c r="BMP172" s="187"/>
      <c r="BMQ172" s="188"/>
      <c r="BMR172" s="165"/>
      <c r="BMS172" s="166"/>
      <c r="BMT172" s="146"/>
      <c r="BMU172" s="145"/>
      <c r="BMV172" s="145"/>
      <c r="BMW172" s="167"/>
      <c r="BMX172" s="147"/>
      <c r="BMY172" s="148"/>
      <c r="BMZ172" s="187"/>
      <c r="BNA172" s="188"/>
      <c r="BNB172" s="165"/>
      <c r="BNC172" s="166"/>
      <c r="BND172" s="146"/>
      <c r="BNE172" s="145"/>
      <c r="BNF172" s="145"/>
      <c r="BNG172" s="167"/>
      <c r="BNH172" s="147"/>
      <c r="BNI172" s="148"/>
      <c r="BNJ172" s="187"/>
      <c r="BNK172" s="188"/>
      <c r="BNL172" s="165"/>
      <c r="BNM172" s="166"/>
      <c r="BNN172" s="146"/>
      <c r="BNO172" s="145"/>
      <c r="BNP172" s="145"/>
      <c r="BNQ172" s="167"/>
      <c r="BNR172" s="147"/>
      <c r="BNS172" s="148"/>
      <c r="BNT172" s="187"/>
      <c r="BNU172" s="188"/>
      <c r="BNV172" s="165"/>
      <c r="BNW172" s="166"/>
      <c r="BNX172" s="146"/>
      <c r="BNY172" s="145"/>
      <c r="BNZ172" s="145"/>
      <c r="BOA172" s="167"/>
      <c r="BOB172" s="147"/>
      <c r="BOC172" s="148"/>
      <c r="BOD172" s="187"/>
      <c r="BOE172" s="188"/>
      <c r="BOF172" s="165"/>
      <c r="BOG172" s="166"/>
      <c r="BOH172" s="146"/>
      <c r="BOI172" s="145"/>
      <c r="BOJ172" s="145"/>
      <c r="BOK172" s="167"/>
      <c r="BOL172" s="147"/>
      <c r="BOM172" s="148"/>
      <c r="BON172" s="187"/>
      <c r="BOO172" s="188"/>
      <c r="BOP172" s="165"/>
      <c r="BOQ172" s="166"/>
      <c r="BOR172" s="146"/>
      <c r="BOS172" s="145"/>
      <c r="BOT172" s="145"/>
      <c r="BOU172" s="167"/>
      <c r="BOV172" s="147"/>
      <c r="BOW172" s="148"/>
      <c r="BOX172" s="187"/>
      <c r="BOY172" s="188"/>
      <c r="BOZ172" s="165"/>
      <c r="BPA172" s="166"/>
      <c r="BPB172" s="146"/>
      <c r="BPC172" s="145"/>
      <c r="BPD172" s="145"/>
      <c r="BPE172" s="167"/>
      <c r="BPF172" s="147"/>
      <c r="BPG172" s="148"/>
      <c r="BPH172" s="187"/>
      <c r="BPI172" s="188"/>
      <c r="BPJ172" s="165"/>
      <c r="BPK172" s="166"/>
      <c r="BPL172" s="146"/>
      <c r="BPM172" s="145"/>
      <c r="BPN172" s="145"/>
      <c r="BPO172" s="167"/>
      <c r="BPP172" s="147"/>
      <c r="BPQ172" s="148"/>
      <c r="BPR172" s="187"/>
      <c r="BPS172" s="188"/>
      <c r="BPT172" s="165"/>
      <c r="BPU172" s="166"/>
      <c r="BPV172" s="146"/>
      <c r="BPW172" s="145"/>
      <c r="BPX172" s="145"/>
      <c r="BPY172" s="167"/>
      <c r="BPZ172" s="147"/>
      <c r="BQA172" s="148"/>
      <c r="BQB172" s="187"/>
      <c r="BQC172" s="188"/>
      <c r="BQD172" s="165"/>
      <c r="BQE172" s="166"/>
      <c r="BQF172" s="146"/>
      <c r="BQG172" s="145"/>
      <c r="BQH172" s="145"/>
      <c r="BQI172" s="167"/>
      <c r="BQJ172" s="147"/>
      <c r="BQK172" s="148"/>
      <c r="BQL172" s="187"/>
      <c r="BQM172" s="188"/>
      <c r="BQN172" s="165"/>
      <c r="BQO172" s="166"/>
      <c r="BQP172" s="146"/>
      <c r="BQQ172" s="145"/>
      <c r="BQR172" s="145"/>
      <c r="BQS172" s="167"/>
      <c r="BQT172" s="147"/>
      <c r="BQU172" s="148"/>
      <c r="BQV172" s="187"/>
      <c r="BQW172" s="188"/>
      <c r="BQX172" s="165"/>
      <c r="BQY172" s="166"/>
      <c r="BQZ172" s="146"/>
      <c r="BRA172" s="145"/>
      <c r="BRB172" s="145"/>
      <c r="BRC172" s="167"/>
      <c r="BRD172" s="147"/>
      <c r="BRE172" s="148"/>
      <c r="BRF172" s="187"/>
      <c r="BRG172" s="188"/>
      <c r="BRH172" s="165"/>
      <c r="BRI172" s="166"/>
      <c r="BRJ172" s="146"/>
      <c r="BRK172" s="145"/>
      <c r="BRL172" s="145"/>
      <c r="BRM172" s="167"/>
      <c r="BRN172" s="147"/>
      <c r="BRO172" s="148"/>
      <c r="BRP172" s="187"/>
      <c r="BRQ172" s="188"/>
      <c r="BRR172" s="165"/>
      <c r="BRS172" s="166"/>
      <c r="BRT172" s="146"/>
      <c r="BRU172" s="145"/>
      <c r="BRV172" s="145"/>
      <c r="BRW172" s="167"/>
      <c r="BRX172" s="147"/>
      <c r="BRY172" s="148"/>
      <c r="BRZ172" s="187"/>
      <c r="BSA172" s="188"/>
      <c r="BSB172" s="165"/>
      <c r="BSC172" s="166"/>
      <c r="BSD172" s="146"/>
      <c r="BSE172" s="145"/>
      <c r="BSF172" s="145"/>
      <c r="BSG172" s="167"/>
      <c r="BSH172" s="147"/>
      <c r="BSI172" s="148"/>
      <c r="BSJ172" s="187"/>
      <c r="BSK172" s="188"/>
      <c r="BSL172" s="165"/>
      <c r="BSM172" s="166"/>
      <c r="BSN172" s="146"/>
      <c r="BSO172" s="145"/>
      <c r="BSP172" s="145"/>
      <c r="BSQ172" s="167"/>
      <c r="BSR172" s="147"/>
      <c r="BSS172" s="148"/>
      <c r="BST172" s="187"/>
      <c r="BSU172" s="188"/>
      <c r="BSV172" s="165"/>
      <c r="BSW172" s="166"/>
      <c r="BSX172" s="146"/>
      <c r="BSY172" s="145"/>
      <c r="BSZ172" s="145"/>
      <c r="BTA172" s="167"/>
      <c r="BTB172" s="147"/>
      <c r="BTC172" s="148"/>
      <c r="BTD172" s="187"/>
      <c r="BTE172" s="188"/>
      <c r="BTF172" s="165"/>
      <c r="BTG172" s="166"/>
      <c r="BTH172" s="146"/>
      <c r="BTI172" s="145"/>
      <c r="BTJ172" s="145"/>
      <c r="BTK172" s="167"/>
      <c r="BTL172" s="147"/>
      <c r="BTM172" s="148"/>
      <c r="BTN172" s="187"/>
      <c r="BTO172" s="188"/>
      <c r="BTP172" s="165"/>
      <c r="BTQ172" s="166"/>
      <c r="BTR172" s="146"/>
      <c r="BTS172" s="145"/>
      <c r="BTT172" s="145"/>
      <c r="BTU172" s="167"/>
      <c r="BTV172" s="147"/>
      <c r="BTW172" s="148"/>
      <c r="BTX172" s="187"/>
      <c r="BTY172" s="188"/>
      <c r="BTZ172" s="165"/>
      <c r="BUA172" s="166"/>
      <c r="BUB172" s="146"/>
      <c r="BUC172" s="145"/>
      <c r="BUD172" s="145"/>
      <c r="BUE172" s="167"/>
      <c r="BUF172" s="147"/>
      <c r="BUG172" s="148"/>
      <c r="BUH172" s="187"/>
      <c r="BUI172" s="188"/>
      <c r="BUJ172" s="165"/>
      <c r="BUK172" s="166"/>
      <c r="BUL172" s="146"/>
      <c r="BUM172" s="145"/>
      <c r="BUN172" s="145"/>
      <c r="BUO172" s="167"/>
      <c r="BUP172" s="147"/>
      <c r="BUQ172" s="148"/>
      <c r="BUR172" s="187"/>
      <c r="BUS172" s="188"/>
      <c r="BUT172" s="165"/>
      <c r="BUU172" s="166"/>
      <c r="BUV172" s="146"/>
      <c r="BUW172" s="145"/>
      <c r="BUX172" s="145"/>
      <c r="BUY172" s="167"/>
      <c r="BUZ172" s="147"/>
      <c r="BVA172" s="148"/>
      <c r="BVB172" s="187"/>
      <c r="BVC172" s="188"/>
      <c r="BVD172" s="165"/>
      <c r="BVE172" s="166"/>
      <c r="BVF172" s="146"/>
      <c r="BVG172" s="145"/>
      <c r="BVH172" s="145"/>
      <c r="BVI172" s="167"/>
      <c r="BVJ172" s="147"/>
      <c r="BVK172" s="148"/>
      <c r="BVL172" s="187"/>
      <c r="BVM172" s="188"/>
      <c r="BVN172" s="165"/>
      <c r="BVO172" s="166"/>
      <c r="BVP172" s="146"/>
      <c r="BVQ172" s="145"/>
      <c r="BVR172" s="145"/>
      <c r="BVS172" s="167"/>
      <c r="BVT172" s="147"/>
      <c r="BVU172" s="148"/>
      <c r="BVV172" s="187"/>
      <c r="BVW172" s="188"/>
      <c r="BVX172" s="165"/>
      <c r="BVY172" s="166"/>
      <c r="BVZ172" s="146"/>
      <c r="BWA172" s="145"/>
      <c r="BWB172" s="145"/>
      <c r="BWC172" s="167"/>
      <c r="BWD172" s="147"/>
      <c r="BWE172" s="148"/>
      <c r="BWF172" s="187"/>
      <c r="BWG172" s="188"/>
      <c r="BWH172" s="165"/>
      <c r="BWI172" s="166"/>
      <c r="BWJ172" s="146"/>
      <c r="BWK172" s="145"/>
      <c r="BWL172" s="145"/>
      <c r="BWM172" s="167"/>
      <c r="BWN172" s="147"/>
      <c r="BWO172" s="148"/>
      <c r="BWP172" s="187"/>
      <c r="BWQ172" s="188"/>
      <c r="BWR172" s="165"/>
      <c r="BWS172" s="166"/>
      <c r="BWT172" s="146"/>
      <c r="BWU172" s="145"/>
      <c r="BWV172" s="145"/>
      <c r="BWW172" s="167"/>
      <c r="BWX172" s="147"/>
      <c r="BWY172" s="148"/>
      <c r="BWZ172" s="187"/>
      <c r="BXA172" s="188"/>
      <c r="BXB172" s="165"/>
      <c r="BXC172" s="166"/>
      <c r="BXD172" s="146"/>
      <c r="BXE172" s="145"/>
      <c r="BXF172" s="145"/>
      <c r="BXG172" s="167"/>
      <c r="BXH172" s="147"/>
      <c r="BXI172" s="148"/>
      <c r="BXJ172" s="187"/>
      <c r="BXK172" s="188"/>
      <c r="BXL172" s="165"/>
      <c r="BXM172" s="166"/>
      <c r="BXN172" s="146"/>
      <c r="BXO172" s="145"/>
      <c r="BXP172" s="145"/>
      <c r="BXQ172" s="167"/>
      <c r="BXR172" s="147"/>
      <c r="BXS172" s="148"/>
      <c r="BXT172" s="187"/>
      <c r="BXU172" s="188"/>
      <c r="BXV172" s="165"/>
      <c r="BXW172" s="166"/>
      <c r="BXX172" s="146"/>
      <c r="BXY172" s="145"/>
      <c r="BXZ172" s="145"/>
      <c r="BYA172" s="167"/>
      <c r="BYB172" s="147"/>
      <c r="BYC172" s="148"/>
      <c r="BYD172" s="187"/>
      <c r="BYE172" s="188"/>
      <c r="BYF172" s="165"/>
      <c r="BYG172" s="166"/>
      <c r="BYH172" s="146"/>
      <c r="BYI172" s="145"/>
      <c r="BYJ172" s="145"/>
      <c r="BYK172" s="167"/>
      <c r="BYL172" s="147"/>
      <c r="BYM172" s="148"/>
      <c r="BYN172" s="187"/>
      <c r="BYO172" s="188"/>
      <c r="BYP172" s="165"/>
      <c r="BYQ172" s="166"/>
      <c r="BYR172" s="146"/>
      <c r="BYS172" s="145"/>
      <c r="BYT172" s="145"/>
      <c r="BYU172" s="167"/>
      <c r="BYV172" s="147"/>
      <c r="BYW172" s="148"/>
      <c r="BYX172" s="187"/>
      <c r="BYY172" s="188"/>
      <c r="BYZ172" s="165"/>
      <c r="BZA172" s="166"/>
      <c r="BZB172" s="146"/>
      <c r="BZC172" s="145"/>
      <c r="BZD172" s="145"/>
      <c r="BZE172" s="167"/>
      <c r="BZF172" s="147"/>
      <c r="BZG172" s="148"/>
      <c r="BZH172" s="187"/>
      <c r="BZI172" s="188"/>
      <c r="BZJ172" s="165"/>
      <c r="BZK172" s="166"/>
      <c r="BZL172" s="146"/>
      <c r="BZM172" s="145"/>
      <c r="BZN172" s="145"/>
      <c r="BZO172" s="167"/>
      <c r="BZP172" s="147"/>
      <c r="BZQ172" s="148"/>
      <c r="BZR172" s="187"/>
      <c r="BZS172" s="188"/>
      <c r="BZT172" s="165"/>
      <c r="BZU172" s="166"/>
      <c r="BZV172" s="146"/>
      <c r="BZW172" s="145"/>
      <c r="BZX172" s="145"/>
      <c r="BZY172" s="167"/>
      <c r="BZZ172" s="147"/>
      <c r="CAA172" s="148"/>
      <c r="CAB172" s="187"/>
      <c r="CAC172" s="188"/>
      <c r="CAD172" s="165"/>
      <c r="CAE172" s="166"/>
      <c r="CAF172" s="146"/>
      <c r="CAG172" s="145"/>
      <c r="CAH172" s="145"/>
      <c r="CAI172" s="167"/>
      <c r="CAJ172" s="147"/>
      <c r="CAK172" s="148"/>
      <c r="CAL172" s="187"/>
      <c r="CAM172" s="188"/>
      <c r="CAN172" s="165"/>
      <c r="CAO172" s="166"/>
      <c r="CAP172" s="146"/>
      <c r="CAQ172" s="145"/>
      <c r="CAR172" s="145"/>
      <c r="CAS172" s="167"/>
      <c r="CAT172" s="147"/>
      <c r="CAU172" s="148"/>
      <c r="CAV172" s="187"/>
      <c r="CAW172" s="188"/>
      <c r="CAX172" s="165"/>
      <c r="CAY172" s="166"/>
      <c r="CAZ172" s="146"/>
      <c r="CBA172" s="145"/>
      <c r="CBB172" s="145"/>
      <c r="CBC172" s="167"/>
      <c r="CBD172" s="147"/>
      <c r="CBE172" s="148"/>
      <c r="CBF172" s="187"/>
      <c r="CBG172" s="188"/>
      <c r="CBH172" s="165"/>
      <c r="CBI172" s="166"/>
      <c r="CBJ172" s="146"/>
      <c r="CBK172" s="145"/>
      <c r="CBL172" s="145"/>
      <c r="CBM172" s="167"/>
      <c r="CBN172" s="147"/>
      <c r="CBO172" s="148"/>
      <c r="CBP172" s="187"/>
      <c r="CBQ172" s="188"/>
      <c r="CBR172" s="165"/>
      <c r="CBS172" s="166"/>
      <c r="CBT172" s="146"/>
      <c r="CBU172" s="145"/>
      <c r="CBV172" s="145"/>
      <c r="CBW172" s="167"/>
      <c r="CBX172" s="147"/>
      <c r="CBY172" s="148"/>
      <c r="CBZ172" s="187"/>
      <c r="CCA172" s="188"/>
      <c r="CCB172" s="165"/>
      <c r="CCC172" s="166"/>
      <c r="CCD172" s="146"/>
      <c r="CCE172" s="145"/>
      <c r="CCF172" s="145"/>
      <c r="CCG172" s="167"/>
      <c r="CCH172" s="147"/>
      <c r="CCI172" s="148"/>
      <c r="CCJ172" s="187"/>
      <c r="CCK172" s="188"/>
      <c r="CCL172" s="165"/>
      <c r="CCM172" s="166"/>
      <c r="CCN172" s="146"/>
      <c r="CCO172" s="145"/>
      <c r="CCP172" s="145"/>
      <c r="CCQ172" s="167"/>
      <c r="CCR172" s="147"/>
      <c r="CCS172" s="148"/>
      <c r="CCT172" s="187"/>
      <c r="CCU172" s="188"/>
      <c r="CCV172" s="165"/>
      <c r="CCW172" s="166"/>
      <c r="CCX172" s="146"/>
      <c r="CCY172" s="145"/>
      <c r="CCZ172" s="145"/>
      <c r="CDA172" s="167"/>
      <c r="CDB172" s="147"/>
      <c r="CDC172" s="148"/>
      <c r="CDD172" s="187"/>
      <c r="CDE172" s="188"/>
      <c r="CDF172" s="165"/>
      <c r="CDG172" s="166"/>
      <c r="CDH172" s="146"/>
      <c r="CDI172" s="145"/>
      <c r="CDJ172" s="145"/>
      <c r="CDK172" s="167"/>
      <c r="CDL172" s="147"/>
      <c r="CDM172" s="148"/>
      <c r="CDN172" s="187"/>
      <c r="CDO172" s="188"/>
      <c r="CDP172" s="165"/>
      <c r="CDQ172" s="166"/>
      <c r="CDR172" s="146"/>
      <c r="CDS172" s="145"/>
      <c r="CDT172" s="145"/>
      <c r="CDU172" s="167"/>
      <c r="CDV172" s="147"/>
      <c r="CDW172" s="148"/>
      <c r="CDX172" s="187"/>
      <c r="CDY172" s="188"/>
      <c r="CDZ172" s="165"/>
      <c r="CEA172" s="166"/>
      <c r="CEB172" s="146"/>
      <c r="CEC172" s="145"/>
      <c r="CED172" s="145"/>
      <c r="CEE172" s="167"/>
      <c r="CEF172" s="147"/>
      <c r="CEG172" s="148"/>
      <c r="CEH172" s="187"/>
      <c r="CEI172" s="188"/>
      <c r="CEJ172" s="165"/>
      <c r="CEK172" s="166"/>
      <c r="CEL172" s="146"/>
      <c r="CEM172" s="145"/>
      <c r="CEN172" s="145"/>
      <c r="CEO172" s="167"/>
      <c r="CEP172" s="147"/>
      <c r="CEQ172" s="148"/>
      <c r="CER172" s="187"/>
      <c r="CES172" s="188"/>
      <c r="CET172" s="165"/>
      <c r="CEU172" s="166"/>
      <c r="CEV172" s="146"/>
      <c r="CEW172" s="145"/>
      <c r="CEX172" s="145"/>
      <c r="CEY172" s="167"/>
      <c r="CEZ172" s="147"/>
      <c r="CFA172" s="148"/>
      <c r="CFB172" s="187"/>
      <c r="CFC172" s="188"/>
      <c r="CFD172" s="165"/>
      <c r="CFE172" s="166"/>
      <c r="CFF172" s="146"/>
      <c r="CFG172" s="145"/>
      <c r="CFH172" s="145"/>
      <c r="CFI172" s="167"/>
      <c r="CFJ172" s="147"/>
      <c r="CFK172" s="148"/>
      <c r="CFL172" s="187"/>
      <c r="CFM172" s="188"/>
      <c r="CFN172" s="165"/>
      <c r="CFO172" s="166"/>
      <c r="CFP172" s="146"/>
      <c r="CFQ172" s="145"/>
      <c r="CFR172" s="145"/>
      <c r="CFS172" s="167"/>
      <c r="CFT172" s="147"/>
      <c r="CFU172" s="148"/>
      <c r="CFV172" s="187"/>
      <c r="CFW172" s="188"/>
      <c r="CFX172" s="165"/>
      <c r="CFY172" s="166"/>
      <c r="CFZ172" s="146"/>
      <c r="CGA172" s="145"/>
      <c r="CGB172" s="145"/>
      <c r="CGC172" s="167"/>
      <c r="CGD172" s="147"/>
      <c r="CGE172" s="148"/>
      <c r="CGF172" s="187"/>
      <c r="CGG172" s="188"/>
      <c r="CGH172" s="165"/>
      <c r="CGI172" s="166"/>
      <c r="CGJ172" s="146"/>
      <c r="CGK172" s="145"/>
      <c r="CGL172" s="145"/>
      <c r="CGM172" s="167"/>
      <c r="CGN172" s="147"/>
      <c r="CGO172" s="148"/>
      <c r="CGP172" s="187"/>
      <c r="CGQ172" s="188"/>
      <c r="CGR172" s="165"/>
      <c r="CGS172" s="166"/>
      <c r="CGT172" s="146"/>
      <c r="CGU172" s="145"/>
      <c r="CGV172" s="145"/>
      <c r="CGW172" s="167"/>
      <c r="CGX172" s="147"/>
      <c r="CGY172" s="148"/>
      <c r="CGZ172" s="187"/>
      <c r="CHA172" s="188"/>
      <c r="CHB172" s="165"/>
      <c r="CHC172" s="166"/>
      <c r="CHD172" s="146"/>
      <c r="CHE172" s="145"/>
      <c r="CHF172" s="145"/>
      <c r="CHG172" s="167"/>
      <c r="CHH172" s="147"/>
      <c r="CHI172" s="148"/>
      <c r="CHJ172" s="187"/>
      <c r="CHK172" s="188"/>
      <c r="CHL172" s="165"/>
      <c r="CHM172" s="166"/>
      <c r="CHN172" s="146"/>
      <c r="CHO172" s="145"/>
      <c r="CHP172" s="145"/>
      <c r="CHQ172" s="167"/>
      <c r="CHR172" s="147"/>
      <c r="CHS172" s="148"/>
      <c r="CHT172" s="187"/>
      <c r="CHU172" s="188"/>
      <c r="CHV172" s="165"/>
      <c r="CHW172" s="166"/>
      <c r="CHX172" s="146"/>
      <c r="CHY172" s="145"/>
      <c r="CHZ172" s="145"/>
      <c r="CIA172" s="167"/>
      <c r="CIB172" s="147"/>
      <c r="CIC172" s="148"/>
      <c r="CID172" s="187"/>
      <c r="CIE172" s="188"/>
      <c r="CIF172" s="165"/>
      <c r="CIG172" s="166"/>
      <c r="CIH172" s="146"/>
      <c r="CII172" s="145"/>
      <c r="CIJ172" s="145"/>
      <c r="CIK172" s="167"/>
      <c r="CIL172" s="147"/>
      <c r="CIM172" s="148"/>
      <c r="CIN172" s="187"/>
      <c r="CIO172" s="188"/>
      <c r="CIP172" s="165"/>
      <c r="CIQ172" s="166"/>
      <c r="CIR172" s="146"/>
      <c r="CIS172" s="145"/>
      <c r="CIT172" s="145"/>
      <c r="CIU172" s="167"/>
      <c r="CIV172" s="147"/>
      <c r="CIW172" s="148"/>
      <c r="CIX172" s="187"/>
      <c r="CIY172" s="188"/>
      <c r="CIZ172" s="165"/>
      <c r="CJA172" s="166"/>
      <c r="CJB172" s="146"/>
      <c r="CJC172" s="145"/>
      <c r="CJD172" s="145"/>
      <c r="CJE172" s="167"/>
      <c r="CJF172" s="147"/>
      <c r="CJG172" s="148"/>
      <c r="CJH172" s="187"/>
      <c r="CJI172" s="188"/>
      <c r="CJJ172" s="165"/>
      <c r="CJK172" s="166"/>
      <c r="CJL172" s="146"/>
      <c r="CJM172" s="145"/>
      <c r="CJN172" s="145"/>
      <c r="CJO172" s="167"/>
      <c r="CJP172" s="147"/>
      <c r="CJQ172" s="148"/>
      <c r="CJR172" s="187"/>
      <c r="CJS172" s="188"/>
      <c r="CJT172" s="165"/>
      <c r="CJU172" s="166"/>
      <c r="CJV172" s="146"/>
      <c r="CJW172" s="145"/>
      <c r="CJX172" s="145"/>
      <c r="CJY172" s="167"/>
      <c r="CJZ172" s="147"/>
      <c r="CKA172" s="148"/>
      <c r="CKB172" s="187"/>
      <c r="CKC172" s="188"/>
      <c r="CKD172" s="165"/>
      <c r="CKE172" s="166"/>
      <c r="CKF172" s="146"/>
      <c r="CKG172" s="145"/>
      <c r="CKH172" s="145"/>
      <c r="CKI172" s="167"/>
      <c r="CKJ172" s="147"/>
      <c r="CKK172" s="148"/>
      <c r="CKL172" s="187"/>
      <c r="CKM172" s="188"/>
      <c r="CKN172" s="165"/>
      <c r="CKO172" s="166"/>
      <c r="CKP172" s="146"/>
      <c r="CKQ172" s="145"/>
      <c r="CKR172" s="145"/>
      <c r="CKS172" s="167"/>
      <c r="CKT172" s="147"/>
      <c r="CKU172" s="148"/>
      <c r="CKV172" s="187"/>
      <c r="CKW172" s="188"/>
      <c r="CKX172" s="165"/>
      <c r="CKY172" s="166"/>
      <c r="CKZ172" s="146"/>
      <c r="CLA172" s="145"/>
      <c r="CLB172" s="145"/>
      <c r="CLC172" s="167"/>
      <c r="CLD172" s="147"/>
      <c r="CLE172" s="148"/>
      <c r="CLF172" s="187"/>
      <c r="CLG172" s="188"/>
      <c r="CLH172" s="165"/>
      <c r="CLI172" s="166"/>
      <c r="CLJ172" s="146"/>
      <c r="CLK172" s="145"/>
      <c r="CLL172" s="145"/>
      <c r="CLM172" s="167"/>
      <c r="CLN172" s="147"/>
      <c r="CLO172" s="148"/>
      <c r="CLP172" s="187"/>
      <c r="CLQ172" s="188"/>
      <c r="CLR172" s="165"/>
      <c r="CLS172" s="166"/>
      <c r="CLT172" s="146"/>
      <c r="CLU172" s="145"/>
      <c r="CLV172" s="145"/>
      <c r="CLW172" s="167"/>
      <c r="CLX172" s="147"/>
      <c r="CLY172" s="148"/>
      <c r="CLZ172" s="187"/>
      <c r="CMA172" s="188"/>
      <c r="CMB172" s="165"/>
      <c r="CMC172" s="166"/>
      <c r="CMD172" s="146"/>
      <c r="CME172" s="145"/>
      <c r="CMF172" s="145"/>
      <c r="CMG172" s="167"/>
      <c r="CMH172" s="147"/>
      <c r="CMI172" s="148"/>
      <c r="CMJ172" s="187"/>
      <c r="CMK172" s="188"/>
      <c r="CML172" s="165"/>
      <c r="CMM172" s="166"/>
      <c r="CMN172" s="146"/>
      <c r="CMO172" s="145"/>
      <c r="CMP172" s="145"/>
      <c r="CMQ172" s="167"/>
      <c r="CMR172" s="147"/>
      <c r="CMS172" s="148"/>
      <c r="CMT172" s="187"/>
      <c r="CMU172" s="188"/>
      <c r="CMV172" s="165"/>
      <c r="CMW172" s="166"/>
      <c r="CMX172" s="146"/>
      <c r="CMY172" s="145"/>
      <c r="CMZ172" s="145"/>
      <c r="CNA172" s="167"/>
      <c r="CNB172" s="147"/>
      <c r="CNC172" s="148"/>
      <c r="CND172" s="187"/>
      <c r="CNE172" s="188"/>
      <c r="CNF172" s="165"/>
      <c r="CNG172" s="166"/>
      <c r="CNH172" s="146"/>
      <c r="CNI172" s="145"/>
      <c r="CNJ172" s="145"/>
      <c r="CNK172" s="167"/>
      <c r="CNL172" s="147"/>
      <c r="CNM172" s="148"/>
      <c r="CNN172" s="187"/>
      <c r="CNO172" s="188"/>
      <c r="CNP172" s="165"/>
      <c r="CNQ172" s="166"/>
      <c r="CNR172" s="146"/>
      <c r="CNS172" s="145"/>
      <c r="CNT172" s="145"/>
      <c r="CNU172" s="167"/>
      <c r="CNV172" s="147"/>
      <c r="CNW172" s="148"/>
      <c r="CNX172" s="187"/>
      <c r="CNY172" s="188"/>
      <c r="CNZ172" s="165"/>
      <c r="COA172" s="166"/>
      <c r="COB172" s="146"/>
      <c r="COC172" s="145"/>
      <c r="COD172" s="145"/>
      <c r="COE172" s="167"/>
      <c r="COF172" s="147"/>
      <c r="COG172" s="148"/>
      <c r="COH172" s="187"/>
      <c r="COI172" s="188"/>
      <c r="COJ172" s="165"/>
      <c r="COK172" s="166"/>
      <c r="COL172" s="146"/>
      <c r="COM172" s="145"/>
      <c r="CON172" s="145"/>
      <c r="COO172" s="167"/>
      <c r="COP172" s="147"/>
      <c r="COQ172" s="148"/>
      <c r="COR172" s="187"/>
      <c r="COS172" s="188"/>
      <c r="COT172" s="165"/>
      <c r="COU172" s="166"/>
      <c r="COV172" s="146"/>
      <c r="COW172" s="145"/>
      <c r="COX172" s="145"/>
      <c r="COY172" s="167"/>
      <c r="COZ172" s="147"/>
      <c r="CPA172" s="148"/>
      <c r="CPB172" s="187"/>
      <c r="CPC172" s="188"/>
      <c r="CPD172" s="165"/>
      <c r="CPE172" s="166"/>
      <c r="CPF172" s="146"/>
      <c r="CPG172" s="145"/>
      <c r="CPH172" s="145"/>
      <c r="CPI172" s="167"/>
      <c r="CPJ172" s="147"/>
      <c r="CPK172" s="148"/>
      <c r="CPL172" s="187"/>
      <c r="CPM172" s="188"/>
      <c r="CPN172" s="165"/>
      <c r="CPO172" s="166"/>
      <c r="CPP172" s="146"/>
      <c r="CPQ172" s="145"/>
      <c r="CPR172" s="145"/>
      <c r="CPS172" s="167"/>
      <c r="CPT172" s="147"/>
      <c r="CPU172" s="148"/>
      <c r="CPV172" s="187"/>
      <c r="CPW172" s="188"/>
      <c r="CPX172" s="165"/>
      <c r="CPY172" s="166"/>
      <c r="CPZ172" s="146"/>
      <c r="CQA172" s="145"/>
      <c r="CQB172" s="145"/>
      <c r="CQC172" s="167"/>
      <c r="CQD172" s="147"/>
      <c r="CQE172" s="148"/>
      <c r="CQF172" s="187"/>
      <c r="CQG172" s="188"/>
      <c r="CQH172" s="165"/>
      <c r="CQI172" s="166"/>
      <c r="CQJ172" s="146"/>
      <c r="CQK172" s="145"/>
      <c r="CQL172" s="145"/>
      <c r="CQM172" s="167"/>
      <c r="CQN172" s="147"/>
      <c r="CQO172" s="148"/>
      <c r="CQP172" s="187"/>
      <c r="CQQ172" s="188"/>
      <c r="CQR172" s="165"/>
      <c r="CQS172" s="166"/>
      <c r="CQT172" s="146"/>
      <c r="CQU172" s="145"/>
      <c r="CQV172" s="145"/>
      <c r="CQW172" s="167"/>
      <c r="CQX172" s="147"/>
      <c r="CQY172" s="148"/>
      <c r="CQZ172" s="187"/>
      <c r="CRA172" s="188"/>
      <c r="CRB172" s="165"/>
      <c r="CRC172" s="166"/>
      <c r="CRD172" s="146"/>
      <c r="CRE172" s="145"/>
      <c r="CRF172" s="145"/>
      <c r="CRG172" s="167"/>
      <c r="CRH172" s="147"/>
      <c r="CRI172" s="148"/>
      <c r="CRJ172" s="187"/>
      <c r="CRK172" s="188"/>
      <c r="CRL172" s="165"/>
      <c r="CRM172" s="166"/>
      <c r="CRN172" s="146"/>
      <c r="CRO172" s="145"/>
      <c r="CRP172" s="145"/>
      <c r="CRQ172" s="167"/>
      <c r="CRR172" s="147"/>
      <c r="CRS172" s="148"/>
      <c r="CRT172" s="187"/>
      <c r="CRU172" s="188"/>
      <c r="CRV172" s="165"/>
      <c r="CRW172" s="166"/>
      <c r="CRX172" s="146"/>
      <c r="CRY172" s="145"/>
      <c r="CRZ172" s="145"/>
      <c r="CSA172" s="167"/>
      <c r="CSB172" s="147"/>
      <c r="CSC172" s="148"/>
      <c r="CSD172" s="187"/>
      <c r="CSE172" s="188"/>
      <c r="CSF172" s="165"/>
      <c r="CSG172" s="166"/>
      <c r="CSH172" s="146"/>
      <c r="CSI172" s="145"/>
      <c r="CSJ172" s="145"/>
      <c r="CSK172" s="167"/>
      <c r="CSL172" s="147"/>
      <c r="CSM172" s="148"/>
      <c r="CSN172" s="187"/>
      <c r="CSO172" s="188"/>
      <c r="CSP172" s="165"/>
      <c r="CSQ172" s="166"/>
      <c r="CSR172" s="146"/>
      <c r="CSS172" s="145"/>
      <c r="CST172" s="145"/>
      <c r="CSU172" s="167"/>
      <c r="CSV172" s="147"/>
      <c r="CSW172" s="148"/>
      <c r="CSX172" s="187"/>
      <c r="CSY172" s="188"/>
      <c r="CSZ172" s="165"/>
      <c r="CTA172" s="166"/>
      <c r="CTB172" s="146"/>
      <c r="CTC172" s="145"/>
      <c r="CTD172" s="145"/>
      <c r="CTE172" s="167"/>
      <c r="CTF172" s="147"/>
      <c r="CTG172" s="148"/>
      <c r="CTH172" s="187"/>
      <c r="CTI172" s="188"/>
      <c r="CTJ172" s="165"/>
      <c r="CTK172" s="166"/>
      <c r="CTL172" s="146"/>
      <c r="CTM172" s="145"/>
      <c r="CTN172" s="145"/>
      <c r="CTO172" s="167"/>
      <c r="CTP172" s="147"/>
      <c r="CTQ172" s="148"/>
      <c r="CTR172" s="187"/>
      <c r="CTS172" s="188"/>
      <c r="CTT172" s="165"/>
      <c r="CTU172" s="166"/>
      <c r="CTV172" s="146"/>
      <c r="CTW172" s="145"/>
      <c r="CTX172" s="145"/>
      <c r="CTY172" s="167"/>
      <c r="CTZ172" s="147"/>
      <c r="CUA172" s="148"/>
      <c r="CUB172" s="187"/>
      <c r="CUC172" s="188"/>
      <c r="CUD172" s="165"/>
      <c r="CUE172" s="166"/>
      <c r="CUF172" s="146"/>
      <c r="CUG172" s="145"/>
      <c r="CUH172" s="145"/>
      <c r="CUI172" s="167"/>
      <c r="CUJ172" s="147"/>
      <c r="CUK172" s="148"/>
      <c r="CUL172" s="187"/>
      <c r="CUM172" s="188"/>
      <c r="CUN172" s="165"/>
      <c r="CUO172" s="166"/>
      <c r="CUP172" s="146"/>
      <c r="CUQ172" s="145"/>
      <c r="CUR172" s="145"/>
      <c r="CUS172" s="167"/>
      <c r="CUT172" s="147"/>
      <c r="CUU172" s="148"/>
      <c r="CUV172" s="187"/>
      <c r="CUW172" s="188"/>
      <c r="CUX172" s="165"/>
      <c r="CUY172" s="166"/>
      <c r="CUZ172" s="146"/>
      <c r="CVA172" s="145"/>
      <c r="CVB172" s="145"/>
      <c r="CVC172" s="167"/>
      <c r="CVD172" s="147"/>
      <c r="CVE172" s="148"/>
      <c r="CVF172" s="187"/>
      <c r="CVG172" s="188"/>
      <c r="CVH172" s="165"/>
      <c r="CVI172" s="166"/>
      <c r="CVJ172" s="146"/>
      <c r="CVK172" s="145"/>
      <c r="CVL172" s="145"/>
      <c r="CVM172" s="167"/>
      <c r="CVN172" s="147"/>
      <c r="CVO172" s="148"/>
      <c r="CVP172" s="187"/>
      <c r="CVQ172" s="188"/>
      <c r="CVR172" s="165"/>
      <c r="CVS172" s="166"/>
      <c r="CVT172" s="146"/>
      <c r="CVU172" s="145"/>
      <c r="CVV172" s="145"/>
      <c r="CVW172" s="167"/>
      <c r="CVX172" s="147"/>
      <c r="CVY172" s="148"/>
      <c r="CVZ172" s="187"/>
      <c r="CWA172" s="188"/>
      <c r="CWB172" s="165"/>
      <c r="CWC172" s="166"/>
      <c r="CWD172" s="146"/>
      <c r="CWE172" s="145"/>
      <c r="CWF172" s="145"/>
      <c r="CWG172" s="167"/>
      <c r="CWH172" s="147"/>
      <c r="CWI172" s="148"/>
      <c r="CWJ172" s="187"/>
      <c r="CWK172" s="188"/>
      <c r="CWL172" s="165"/>
      <c r="CWM172" s="166"/>
      <c r="CWN172" s="146"/>
      <c r="CWO172" s="145"/>
      <c r="CWP172" s="145"/>
      <c r="CWQ172" s="167"/>
      <c r="CWR172" s="147"/>
      <c r="CWS172" s="148"/>
      <c r="CWT172" s="187"/>
      <c r="CWU172" s="188"/>
      <c r="CWV172" s="165"/>
      <c r="CWW172" s="166"/>
      <c r="CWX172" s="146"/>
      <c r="CWY172" s="145"/>
      <c r="CWZ172" s="145"/>
      <c r="CXA172" s="167"/>
      <c r="CXB172" s="147"/>
      <c r="CXC172" s="148"/>
      <c r="CXD172" s="187"/>
      <c r="CXE172" s="188"/>
      <c r="CXF172" s="165"/>
      <c r="CXG172" s="166"/>
      <c r="CXH172" s="146"/>
      <c r="CXI172" s="145"/>
      <c r="CXJ172" s="145"/>
      <c r="CXK172" s="167"/>
      <c r="CXL172" s="147"/>
      <c r="CXM172" s="148"/>
      <c r="CXN172" s="187"/>
      <c r="CXO172" s="188"/>
      <c r="CXP172" s="165"/>
      <c r="CXQ172" s="166"/>
      <c r="CXR172" s="146"/>
      <c r="CXS172" s="145"/>
      <c r="CXT172" s="145"/>
      <c r="CXU172" s="167"/>
      <c r="CXV172" s="147"/>
      <c r="CXW172" s="148"/>
      <c r="CXX172" s="187"/>
      <c r="CXY172" s="188"/>
      <c r="CXZ172" s="165"/>
      <c r="CYA172" s="166"/>
      <c r="CYB172" s="146"/>
      <c r="CYC172" s="145"/>
      <c r="CYD172" s="145"/>
      <c r="CYE172" s="167"/>
      <c r="CYF172" s="147"/>
      <c r="CYG172" s="148"/>
      <c r="CYH172" s="187"/>
      <c r="CYI172" s="188"/>
      <c r="CYJ172" s="165"/>
      <c r="CYK172" s="166"/>
      <c r="CYL172" s="146"/>
      <c r="CYM172" s="145"/>
      <c r="CYN172" s="145"/>
      <c r="CYO172" s="167"/>
      <c r="CYP172" s="147"/>
      <c r="CYQ172" s="148"/>
      <c r="CYR172" s="187"/>
      <c r="CYS172" s="188"/>
      <c r="CYT172" s="165"/>
      <c r="CYU172" s="166"/>
      <c r="CYV172" s="146"/>
      <c r="CYW172" s="145"/>
      <c r="CYX172" s="145"/>
      <c r="CYY172" s="167"/>
      <c r="CYZ172" s="147"/>
      <c r="CZA172" s="148"/>
      <c r="CZB172" s="187"/>
      <c r="CZC172" s="188"/>
      <c r="CZD172" s="165"/>
      <c r="CZE172" s="166"/>
      <c r="CZF172" s="146"/>
      <c r="CZG172" s="145"/>
      <c r="CZH172" s="145"/>
      <c r="CZI172" s="167"/>
      <c r="CZJ172" s="147"/>
      <c r="CZK172" s="148"/>
      <c r="CZL172" s="187"/>
      <c r="CZM172" s="188"/>
      <c r="CZN172" s="165"/>
      <c r="CZO172" s="166"/>
      <c r="CZP172" s="146"/>
      <c r="CZQ172" s="145"/>
      <c r="CZR172" s="145"/>
      <c r="CZS172" s="167"/>
      <c r="CZT172" s="147"/>
      <c r="CZU172" s="148"/>
      <c r="CZV172" s="187"/>
      <c r="CZW172" s="188"/>
      <c r="CZX172" s="165"/>
      <c r="CZY172" s="166"/>
      <c r="CZZ172" s="146"/>
      <c r="DAA172" s="145"/>
      <c r="DAB172" s="145"/>
      <c r="DAC172" s="167"/>
      <c r="DAD172" s="147"/>
      <c r="DAE172" s="148"/>
      <c r="DAF172" s="187"/>
      <c r="DAG172" s="188"/>
      <c r="DAH172" s="165"/>
      <c r="DAI172" s="166"/>
      <c r="DAJ172" s="146"/>
      <c r="DAK172" s="145"/>
      <c r="DAL172" s="145"/>
      <c r="DAM172" s="167"/>
      <c r="DAN172" s="147"/>
      <c r="DAO172" s="148"/>
      <c r="DAP172" s="187"/>
      <c r="DAQ172" s="188"/>
      <c r="DAR172" s="165"/>
      <c r="DAS172" s="166"/>
      <c r="DAT172" s="146"/>
      <c r="DAU172" s="145"/>
      <c r="DAV172" s="145"/>
      <c r="DAW172" s="167"/>
      <c r="DAX172" s="147"/>
      <c r="DAY172" s="148"/>
      <c r="DAZ172" s="187"/>
      <c r="DBA172" s="188"/>
      <c r="DBB172" s="165"/>
      <c r="DBC172" s="166"/>
      <c r="DBD172" s="146"/>
      <c r="DBE172" s="145"/>
      <c r="DBF172" s="145"/>
      <c r="DBG172" s="167"/>
      <c r="DBH172" s="147"/>
      <c r="DBI172" s="148"/>
      <c r="DBJ172" s="187"/>
      <c r="DBK172" s="188"/>
      <c r="DBL172" s="165"/>
      <c r="DBM172" s="166"/>
      <c r="DBN172" s="146"/>
      <c r="DBO172" s="145"/>
      <c r="DBP172" s="145"/>
      <c r="DBQ172" s="167"/>
      <c r="DBR172" s="147"/>
      <c r="DBS172" s="148"/>
      <c r="DBT172" s="187"/>
      <c r="DBU172" s="188"/>
      <c r="DBV172" s="165"/>
      <c r="DBW172" s="166"/>
      <c r="DBX172" s="146"/>
      <c r="DBY172" s="145"/>
      <c r="DBZ172" s="145"/>
      <c r="DCA172" s="167"/>
      <c r="DCB172" s="147"/>
      <c r="DCC172" s="148"/>
      <c r="DCD172" s="187"/>
      <c r="DCE172" s="188"/>
      <c r="DCF172" s="165"/>
      <c r="DCG172" s="166"/>
      <c r="DCH172" s="146"/>
      <c r="DCI172" s="145"/>
      <c r="DCJ172" s="145"/>
      <c r="DCK172" s="167"/>
      <c r="DCL172" s="147"/>
      <c r="DCM172" s="148"/>
      <c r="DCN172" s="187"/>
      <c r="DCO172" s="188"/>
      <c r="DCP172" s="165"/>
      <c r="DCQ172" s="166"/>
      <c r="DCR172" s="146"/>
      <c r="DCS172" s="145"/>
      <c r="DCT172" s="145"/>
      <c r="DCU172" s="167"/>
      <c r="DCV172" s="147"/>
      <c r="DCW172" s="148"/>
      <c r="DCX172" s="187"/>
      <c r="DCY172" s="188"/>
      <c r="DCZ172" s="165"/>
      <c r="DDA172" s="166"/>
      <c r="DDB172" s="146"/>
      <c r="DDC172" s="145"/>
      <c r="DDD172" s="145"/>
      <c r="DDE172" s="167"/>
      <c r="DDF172" s="147"/>
      <c r="DDG172" s="148"/>
      <c r="DDH172" s="187"/>
      <c r="DDI172" s="188"/>
      <c r="DDJ172" s="165"/>
      <c r="DDK172" s="166"/>
      <c r="DDL172" s="146"/>
      <c r="DDM172" s="145"/>
      <c r="DDN172" s="145"/>
      <c r="DDO172" s="167"/>
      <c r="DDP172" s="147"/>
      <c r="DDQ172" s="148"/>
      <c r="DDR172" s="187"/>
      <c r="DDS172" s="188"/>
      <c r="DDT172" s="165"/>
      <c r="DDU172" s="166"/>
      <c r="DDV172" s="146"/>
      <c r="DDW172" s="145"/>
      <c r="DDX172" s="145"/>
      <c r="DDY172" s="167"/>
      <c r="DDZ172" s="147"/>
      <c r="DEA172" s="148"/>
      <c r="DEB172" s="187"/>
      <c r="DEC172" s="188"/>
      <c r="DED172" s="165"/>
      <c r="DEE172" s="166"/>
      <c r="DEF172" s="146"/>
      <c r="DEG172" s="145"/>
      <c r="DEH172" s="145"/>
      <c r="DEI172" s="167"/>
      <c r="DEJ172" s="147"/>
      <c r="DEK172" s="148"/>
      <c r="DEL172" s="187"/>
      <c r="DEM172" s="188"/>
      <c r="DEN172" s="165"/>
      <c r="DEO172" s="166"/>
      <c r="DEP172" s="146"/>
      <c r="DEQ172" s="145"/>
      <c r="DER172" s="145"/>
      <c r="DES172" s="167"/>
      <c r="DET172" s="147"/>
      <c r="DEU172" s="148"/>
      <c r="DEV172" s="187"/>
      <c r="DEW172" s="188"/>
      <c r="DEX172" s="165"/>
      <c r="DEY172" s="166"/>
      <c r="DEZ172" s="146"/>
      <c r="DFA172" s="145"/>
      <c r="DFB172" s="145"/>
      <c r="DFC172" s="167"/>
      <c r="DFD172" s="147"/>
      <c r="DFE172" s="148"/>
      <c r="DFF172" s="187"/>
      <c r="DFG172" s="188"/>
      <c r="DFH172" s="165"/>
      <c r="DFI172" s="166"/>
      <c r="DFJ172" s="146"/>
      <c r="DFK172" s="145"/>
      <c r="DFL172" s="145"/>
      <c r="DFM172" s="167"/>
      <c r="DFN172" s="147"/>
      <c r="DFO172" s="148"/>
      <c r="DFP172" s="187"/>
      <c r="DFQ172" s="188"/>
      <c r="DFR172" s="165"/>
      <c r="DFS172" s="166"/>
      <c r="DFT172" s="146"/>
      <c r="DFU172" s="145"/>
      <c r="DFV172" s="145"/>
      <c r="DFW172" s="167"/>
      <c r="DFX172" s="147"/>
      <c r="DFY172" s="148"/>
      <c r="DFZ172" s="187"/>
      <c r="DGA172" s="188"/>
      <c r="DGB172" s="165"/>
      <c r="DGC172" s="166"/>
      <c r="DGD172" s="146"/>
      <c r="DGE172" s="145"/>
      <c r="DGF172" s="145"/>
      <c r="DGG172" s="167"/>
      <c r="DGH172" s="147"/>
      <c r="DGI172" s="148"/>
      <c r="DGJ172" s="187"/>
      <c r="DGK172" s="188"/>
      <c r="DGL172" s="165"/>
      <c r="DGM172" s="166"/>
      <c r="DGN172" s="146"/>
      <c r="DGO172" s="145"/>
      <c r="DGP172" s="145"/>
      <c r="DGQ172" s="167"/>
      <c r="DGR172" s="147"/>
      <c r="DGS172" s="148"/>
      <c r="DGT172" s="187"/>
      <c r="DGU172" s="188"/>
      <c r="DGV172" s="165"/>
      <c r="DGW172" s="166"/>
      <c r="DGX172" s="146"/>
      <c r="DGY172" s="145"/>
      <c r="DGZ172" s="145"/>
      <c r="DHA172" s="167"/>
      <c r="DHB172" s="147"/>
      <c r="DHC172" s="148"/>
      <c r="DHD172" s="187"/>
      <c r="DHE172" s="188"/>
      <c r="DHF172" s="165"/>
      <c r="DHG172" s="166"/>
      <c r="DHH172" s="146"/>
      <c r="DHI172" s="145"/>
      <c r="DHJ172" s="145"/>
      <c r="DHK172" s="167"/>
      <c r="DHL172" s="147"/>
      <c r="DHM172" s="148"/>
      <c r="DHN172" s="187"/>
      <c r="DHO172" s="188"/>
      <c r="DHP172" s="165"/>
      <c r="DHQ172" s="166"/>
      <c r="DHR172" s="146"/>
      <c r="DHS172" s="145"/>
      <c r="DHT172" s="145"/>
      <c r="DHU172" s="167"/>
      <c r="DHV172" s="147"/>
      <c r="DHW172" s="148"/>
      <c r="DHX172" s="187"/>
      <c r="DHY172" s="188"/>
      <c r="DHZ172" s="165"/>
      <c r="DIA172" s="166"/>
      <c r="DIB172" s="146"/>
      <c r="DIC172" s="145"/>
      <c r="DID172" s="145"/>
      <c r="DIE172" s="167"/>
      <c r="DIF172" s="147"/>
      <c r="DIG172" s="148"/>
      <c r="DIH172" s="187"/>
      <c r="DII172" s="188"/>
      <c r="DIJ172" s="165"/>
      <c r="DIK172" s="166"/>
      <c r="DIL172" s="146"/>
      <c r="DIM172" s="145"/>
      <c r="DIN172" s="145"/>
      <c r="DIO172" s="167"/>
      <c r="DIP172" s="147"/>
      <c r="DIQ172" s="148"/>
      <c r="DIR172" s="187"/>
      <c r="DIS172" s="188"/>
      <c r="DIT172" s="165"/>
      <c r="DIU172" s="166"/>
      <c r="DIV172" s="146"/>
      <c r="DIW172" s="145"/>
      <c r="DIX172" s="145"/>
      <c r="DIY172" s="167"/>
      <c r="DIZ172" s="147"/>
      <c r="DJA172" s="148"/>
      <c r="DJB172" s="187"/>
      <c r="DJC172" s="188"/>
      <c r="DJD172" s="165"/>
      <c r="DJE172" s="166"/>
      <c r="DJF172" s="146"/>
      <c r="DJG172" s="145"/>
      <c r="DJH172" s="145"/>
      <c r="DJI172" s="167"/>
      <c r="DJJ172" s="147"/>
      <c r="DJK172" s="148"/>
      <c r="DJL172" s="187"/>
      <c r="DJM172" s="188"/>
      <c r="DJN172" s="165"/>
      <c r="DJO172" s="166"/>
      <c r="DJP172" s="146"/>
      <c r="DJQ172" s="145"/>
      <c r="DJR172" s="145"/>
      <c r="DJS172" s="167"/>
      <c r="DJT172" s="147"/>
      <c r="DJU172" s="148"/>
      <c r="DJV172" s="187"/>
      <c r="DJW172" s="188"/>
      <c r="DJX172" s="165"/>
      <c r="DJY172" s="166"/>
      <c r="DJZ172" s="146"/>
      <c r="DKA172" s="145"/>
      <c r="DKB172" s="145"/>
      <c r="DKC172" s="167"/>
      <c r="DKD172" s="147"/>
      <c r="DKE172" s="148"/>
      <c r="DKF172" s="187"/>
      <c r="DKG172" s="188"/>
      <c r="DKH172" s="165"/>
      <c r="DKI172" s="166"/>
      <c r="DKJ172" s="146"/>
      <c r="DKK172" s="145"/>
      <c r="DKL172" s="145"/>
      <c r="DKM172" s="167"/>
      <c r="DKN172" s="147"/>
      <c r="DKO172" s="148"/>
      <c r="DKP172" s="187"/>
      <c r="DKQ172" s="188"/>
      <c r="DKR172" s="165"/>
      <c r="DKS172" s="166"/>
      <c r="DKT172" s="146"/>
      <c r="DKU172" s="145"/>
      <c r="DKV172" s="145"/>
      <c r="DKW172" s="167"/>
      <c r="DKX172" s="147"/>
      <c r="DKY172" s="148"/>
      <c r="DKZ172" s="187"/>
      <c r="DLA172" s="188"/>
      <c r="DLB172" s="165"/>
      <c r="DLC172" s="166"/>
      <c r="DLD172" s="146"/>
      <c r="DLE172" s="145"/>
      <c r="DLF172" s="145"/>
      <c r="DLG172" s="167"/>
      <c r="DLH172" s="147"/>
      <c r="DLI172" s="148"/>
      <c r="DLJ172" s="187"/>
      <c r="DLK172" s="188"/>
      <c r="DLL172" s="165"/>
      <c r="DLM172" s="166"/>
      <c r="DLN172" s="146"/>
      <c r="DLO172" s="145"/>
      <c r="DLP172" s="145"/>
      <c r="DLQ172" s="167"/>
      <c r="DLR172" s="147"/>
      <c r="DLS172" s="148"/>
      <c r="DLT172" s="187"/>
      <c r="DLU172" s="188"/>
      <c r="DLV172" s="165"/>
      <c r="DLW172" s="166"/>
      <c r="DLX172" s="146"/>
      <c r="DLY172" s="145"/>
      <c r="DLZ172" s="145"/>
      <c r="DMA172" s="167"/>
      <c r="DMB172" s="147"/>
      <c r="DMC172" s="148"/>
      <c r="DMD172" s="187"/>
      <c r="DME172" s="188"/>
      <c r="DMF172" s="165"/>
      <c r="DMG172" s="166"/>
      <c r="DMH172" s="146"/>
      <c r="DMI172" s="145"/>
      <c r="DMJ172" s="145"/>
      <c r="DMK172" s="167"/>
      <c r="DML172" s="147"/>
      <c r="DMM172" s="148"/>
      <c r="DMN172" s="187"/>
      <c r="DMO172" s="188"/>
      <c r="DMP172" s="165"/>
      <c r="DMQ172" s="166"/>
      <c r="DMR172" s="146"/>
      <c r="DMS172" s="145"/>
      <c r="DMT172" s="145"/>
      <c r="DMU172" s="167"/>
      <c r="DMV172" s="147"/>
      <c r="DMW172" s="148"/>
      <c r="DMX172" s="187"/>
      <c r="DMY172" s="188"/>
      <c r="DMZ172" s="165"/>
      <c r="DNA172" s="166"/>
      <c r="DNB172" s="146"/>
      <c r="DNC172" s="145"/>
      <c r="DND172" s="145"/>
      <c r="DNE172" s="167"/>
      <c r="DNF172" s="147"/>
      <c r="DNG172" s="148"/>
      <c r="DNH172" s="187"/>
      <c r="DNI172" s="188"/>
      <c r="DNJ172" s="165"/>
      <c r="DNK172" s="166"/>
      <c r="DNL172" s="146"/>
      <c r="DNM172" s="145"/>
      <c r="DNN172" s="145"/>
      <c r="DNO172" s="167"/>
      <c r="DNP172" s="147"/>
      <c r="DNQ172" s="148"/>
      <c r="DNR172" s="187"/>
      <c r="DNS172" s="188"/>
      <c r="DNT172" s="165"/>
      <c r="DNU172" s="166"/>
      <c r="DNV172" s="146"/>
      <c r="DNW172" s="145"/>
      <c r="DNX172" s="145"/>
      <c r="DNY172" s="167"/>
      <c r="DNZ172" s="147"/>
      <c r="DOA172" s="148"/>
      <c r="DOB172" s="187"/>
      <c r="DOC172" s="188"/>
      <c r="DOD172" s="165"/>
      <c r="DOE172" s="166"/>
      <c r="DOF172" s="146"/>
      <c r="DOG172" s="145"/>
      <c r="DOH172" s="145"/>
      <c r="DOI172" s="167"/>
      <c r="DOJ172" s="147"/>
      <c r="DOK172" s="148"/>
      <c r="DOL172" s="187"/>
      <c r="DOM172" s="188"/>
      <c r="DON172" s="165"/>
      <c r="DOO172" s="166"/>
      <c r="DOP172" s="146"/>
      <c r="DOQ172" s="145"/>
      <c r="DOR172" s="145"/>
      <c r="DOS172" s="167"/>
      <c r="DOT172" s="147"/>
      <c r="DOU172" s="148"/>
      <c r="DOV172" s="187"/>
      <c r="DOW172" s="188"/>
      <c r="DOX172" s="165"/>
      <c r="DOY172" s="166"/>
      <c r="DOZ172" s="146"/>
      <c r="DPA172" s="145"/>
      <c r="DPB172" s="145"/>
      <c r="DPC172" s="167"/>
      <c r="DPD172" s="147"/>
      <c r="DPE172" s="148"/>
      <c r="DPF172" s="187"/>
      <c r="DPG172" s="188"/>
      <c r="DPH172" s="165"/>
      <c r="DPI172" s="166"/>
      <c r="DPJ172" s="146"/>
      <c r="DPK172" s="145"/>
      <c r="DPL172" s="145"/>
      <c r="DPM172" s="167"/>
      <c r="DPN172" s="147"/>
      <c r="DPO172" s="148"/>
      <c r="DPP172" s="187"/>
      <c r="DPQ172" s="188"/>
      <c r="DPR172" s="165"/>
      <c r="DPS172" s="166"/>
      <c r="DPT172" s="146"/>
      <c r="DPU172" s="145"/>
      <c r="DPV172" s="145"/>
      <c r="DPW172" s="167"/>
      <c r="DPX172" s="147"/>
      <c r="DPY172" s="148"/>
      <c r="DPZ172" s="187"/>
      <c r="DQA172" s="188"/>
      <c r="DQB172" s="165"/>
      <c r="DQC172" s="166"/>
      <c r="DQD172" s="146"/>
      <c r="DQE172" s="145"/>
      <c r="DQF172" s="145"/>
      <c r="DQG172" s="167"/>
      <c r="DQH172" s="147"/>
      <c r="DQI172" s="148"/>
      <c r="DQJ172" s="187"/>
      <c r="DQK172" s="188"/>
      <c r="DQL172" s="165"/>
      <c r="DQM172" s="166"/>
      <c r="DQN172" s="146"/>
      <c r="DQO172" s="145"/>
      <c r="DQP172" s="145"/>
      <c r="DQQ172" s="167"/>
      <c r="DQR172" s="147"/>
      <c r="DQS172" s="148"/>
      <c r="DQT172" s="187"/>
      <c r="DQU172" s="188"/>
      <c r="DQV172" s="165"/>
      <c r="DQW172" s="166"/>
      <c r="DQX172" s="146"/>
      <c r="DQY172" s="145"/>
      <c r="DQZ172" s="145"/>
      <c r="DRA172" s="167"/>
      <c r="DRB172" s="147"/>
      <c r="DRC172" s="148"/>
      <c r="DRD172" s="187"/>
      <c r="DRE172" s="188"/>
      <c r="DRF172" s="165"/>
      <c r="DRG172" s="166"/>
      <c r="DRH172" s="146"/>
      <c r="DRI172" s="145"/>
      <c r="DRJ172" s="145"/>
      <c r="DRK172" s="167"/>
      <c r="DRL172" s="147"/>
      <c r="DRM172" s="148"/>
      <c r="DRN172" s="187"/>
      <c r="DRO172" s="188"/>
      <c r="DRP172" s="165"/>
      <c r="DRQ172" s="166"/>
      <c r="DRR172" s="146"/>
      <c r="DRS172" s="145"/>
      <c r="DRT172" s="145"/>
      <c r="DRU172" s="167"/>
      <c r="DRV172" s="147"/>
      <c r="DRW172" s="148"/>
      <c r="DRX172" s="187"/>
      <c r="DRY172" s="188"/>
      <c r="DRZ172" s="165"/>
      <c r="DSA172" s="166"/>
      <c r="DSB172" s="146"/>
      <c r="DSC172" s="145"/>
      <c r="DSD172" s="145"/>
      <c r="DSE172" s="167"/>
      <c r="DSF172" s="147"/>
      <c r="DSG172" s="148"/>
      <c r="DSH172" s="187"/>
      <c r="DSI172" s="188"/>
      <c r="DSJ172" s="165"/>
      <c r="DSK172" s="166"/>
      <c r="DSL172" s="146"/>
      <c r="DSM172" s="145"/>
      <c r="DSN172" s="145"/>
      <c r="DSO172" s="167"/>
      <c r="DSP172" s="147"/>
      <c r="DSQ172" s="148"/>
      <c r="DSR172" s="187"/>
      <c r="DSS172" s="188"/>
      <c r="DST172" s="165"/>
      <c r="DSU172" s="166"/>
      <c r="DSV172" s="146"/>
      <c r="DSW172" s="145"/>
      <c r="DSX172" s="145"/>
      <c r="DSY172" s="167"/>
      <c r="DSZ172" s="147"/>
      <c r="DTA172" s="148"/>
      <c r="DTB172" s="187"/>
      <c r="DTC172" s="188"/>
      <c r="DTD172" s="165"/>
      <c r="DTE172" s="166"/>
      <c r="DTF172" s="146"/>
      <c r="DTG172" s="145"/>
      <c r="DTH172" s="145"/>
      <c r="DTI172" s="167"/>
      <c r="DTJ172" s="147"/>
      <c r="DTK172" s="148"/>
      <c r="DTL172" s="187"/>
      <c r="DTM172" s="188"/>
      <c r="DTN172" s="165"/>
      <c r="DTO172" s="166"/>
      <c r="DTP172" s="146"/>
      <c r="DTQ172" s="145"/>
      <c r="DTR172" s="145"/>
      <c r="DTS172" s="167"/>
      <c r="DTT172" s="147"/>
      <c r="DTU172" s="148"/>
      <c r="DTV172" s="187"/>
      <c r="DTW172" s="188"/>
      <c r="DTX172" s="165"/>
      <c r="DTY172" s="166"/>
      <c r="DTZ172" s="146"/>
      <c r="DUA172" s="145"/>
      <c r="DUB172" s="145"/>
      <c r="DUC172" s="167"/>
      <c r="DUD172" s="147"/>
      <c r="DUE172" s="148"/>
      <c r="DUF172" s="187"/>
      <c r="DUG172" s="188"/>
      <c r="DUH172" s="165"/>
      <c r="DUI172" s="166"/>
      <c r="DUJ172" s="146"/>
      <c r="DUK172" s="145"/>
      <c r="DUL172" s="145"/>
      <c r="DUM172" s="167"/>
      <c r="DUN172" s="147"/>
      <c r="DUO172" s="148"/>
      <c r="DUP172" s="187"/>
      <c r="DUQ172" s="188"/>
      <c r="DUR172" s="165"/>
      <c r="DUS172" s="166"/>
      <c r="DUT172" s="146"/>
      <c r="DUU172" s="145"/>
      <c r="DUV172" s="145"/>
      <c r="DUW172" s="167"/>
      <c r="DUX172" s="147"/>
      <c r="DUY172" s="148"/>
      <c r="DUZ172" s="187"/>
      <c r="DVA172" s="188"/>
      <c r="DVB172" s="165"/>
      <c r="DVC172" s="166"/>
      <c r="DVD172" s="146"/>
      <c r="DVE172" s="145"/>
      <c r="DVF172" s="145"/>
      <c r="DVG172" s="167"/>
      <c r="DVH172" s="147"/>
      <c r="DVI172" s="148"/>
      <c r="DVJ172" s="187"/>
      <c r="DVK172" s="188"/>
      <c r="DVL172" s="165"/>
      <c r="DVM172" s="166"/>
      <c r="DVN172" s="146"/>
      <c r="DVO172" s="145"/>
      <c r="DVP172" s="145"/>
      <c r="DVQ172" s="167"/>
      <c r="DVR172" s="147"/>
      <c r="DVS172" s="148"/>
      <c r="DVT172" s="187"/>
      <c r="DVU172" s="188"/>
      <c r="DVV172" s="165"/>
      <c r="DVW172" s="166"/>
      <c r="DVX172" s="146"/>
      <c r="DVY172" s="145"/>
      <c r="DVZ172" s="145"/>
      <c r="DWA172" s="167"/>
      <c r="DWB172" s="147"/>
      <c r="DWC172" s="148"/>
      <c r="DWD172" s="187"/>
      <c r="DWE172" s="188"/>
      <c r="DWF172" s="165"/>
      <c r="DWG172" s="166"/>
      <c r="DWH172" s="146"/>
      <c r="DWI172" s="145"/>
      <c r="DWJ172" s="145"/>
      <c r="DWK172" s="167"/>
      <c r="DWL172" s="147"/>
      <c r="DWM172" s="148"/>
      <c r="DWN172" s="187"/>
      <c r="DWO172" s="188"/>
      <c r="DWP172" s="165"/>
      <c r="DWQ172" s="166"/>
      <c r="DWR172" s="146"/>
      <c r="DWS172" s="145"/>
      <c r="DWT172" s="145"/>
      <c r="DWU172" s="167"/>
      <c r="DWV172" s="147"/>
      <c r="DWW172" s="148"/>
      <c r="DWX172" s="187"/>
      <c r="DWY172" s="188"/>
      <c r="DWZ172" s="165"/>
      <c r="DXA172" s="166"/>
      <c r="DXB172" s="146"/>
      <c r="DXC172" s="145"/>
      <c r="DXD172" s="145"/>
      <c r="DXE172" s="167"/>
      <c r="DXF172" s="147"/>
      <c r="DXG172" s="148"/>
      <c r="DXH172" s="187"/>
      <c r="DXI172" s="188"/>
      <c r="DXJ172" s="165"/>
      <c r="DXK172" s="166"/>
      <c r="DXL172" s="146"/>
      <c r="DXM172" s="145"/>
      <c r="DXN172" s="145"/>
      <c r="DXO172" s="167"/>
      <c r="DXP172" s="147"/>
      <c r="DXQ172" s="148"/>
      <c r="DXR172" s="187"/>
      <c r="DXS172" s="188"/>
      <c r="DXT172" s="165"/>
      <c r="DXU172" s="166"/>
      <c r="DXV172" s="146"/>
      <c r="DXW172" s="145"/>
      <c r="DXX172" s="145"/>
      <c r="DXY172" s="167"/>
      <c r="DXZ172" s="147"/>
      <c r="DYA172" s="148"/>
      <c r="DYB172" s="187"/>
      <c r="DYC172" s="188"/>
      <c r="DYD172" s="165"/>
      <c r="DYE172" s="166"/>
      <c r="DYF172" s="146"/>
      <c r="DYG172" s="145"/>
      <c r="DYH172" s="145"/>
      <c r="DYI172" s="167"/>
      <c r="DYJ172" s="147"/>
      <c r="DYK172" s="148"/>
      <c r="DYL172" s="187"/>
      <c r="DYM172" s="188"/>
      <c r="DYN172" s="165"/>
      <c r="DYO172" s="166"/>
      <c r="DYP172" s="146"/>
      <c r="DYQ172" s="145"/>
      <c r="DYR172" s="145"/>
      <c r="DYS172" s="167"/>
      <c r="DYT172" s="147"/>
      <c r="DYU172" s="148"/>
      <c r="DYV172" s="187"/>
      <c r="DYW172" s="188"/>
      <c r="DYX172" s="165"/>
      <c r="DYY172" s="166"/>
      <c r="DYZ172" s="146"/>
      <c r="DZA172" s="145"/>
      <c r="DZB172" s="145"/>
      <c r="DZC172" s="167"/>
      <c r="DZD172" s="147"/>
      <c r="DZE172" s="148"/>
      <c r="DZF172" s="187"/>
      <c r="DZG172" s="188"/>
      <c r="DZH172" s="165"/>
      <c r="DZI172" s="166"/>
      <c r="DZJ172" s="146"/>
      <c r="DZK172" s="145"/>
      <c r="DZL172" s="145"/>
      <c r="DZM172" s="167"/>
      <c r="DZN172" s="147"/>
      <c r="DZO172" s="148"/>
      <c r="DZP172" s="187"/>
      <c r="DZQ172" s="188"/>
      <c r="DZR172" s="165"/>
      <c r="DZS172" s="166"/>
      <c r="DZT172" s="146"/>
      <c r="DZU172" s="145"/>
      <c r="DZV172" s="145"/>
      <c r="DZW172" s="167"/>
      <c r="DZX172" s="147"/>
      <c r="DZY172" s="148"/>
      <c r="DZZ172" s="187"/>
      <c r="EAA172" s="188"/>
      <c r="EAB172" s="165"/>
      <c r="EAC172" s="166"/>
      <c r="EAD172" s="146"/>
      <c r="EAE172" s="145"/>
      <c r="EAF172" s="145"/>
      <c r="EAG172" s="167"/>
      <c r="EAH172" s="147"/>
      <c r="EAI172" s="148"/>
      <c r="EAJ172" s="187"/>
      <c r="EAK172" s="188"/>
      <c r="EAL172" s="165"/>
      <c r="EAM172" s="166"/>
      <c r="EAN172" s="146"/>
      <c r="EAO172" s="145"/>
      <c r="EAP172" s="145"/>
      <c r="EAQ172" s="167"/>
      <c r="EAR172" s="147"/>
      <c r="EAS172" s="148"/>
      <c r="EAT172" s="187"/>
      <c r="EAU172" s="188"/>
      <c r="EAV172" s="165"/>
      <c r="EAW172" s="166"/>
      <c r="EAX172" s="146"/>
      <c r="EAY172" s="145"/>
      <c r="EAZ172" s="145"/>
      <c r="EBA172" s="167"/>
      <c r="EBB172" s="147"/>
      <c r="EBC172" s="148"/>
      <c r="EBD172" s="187"/>
      <c r="EBE172" s="188"/>
      <c r="EBF172" s="165"/>
      <c r="EBG172" s="166"/>
      <c r="EBH172" s="146"/>
      <c r="EBI172" s="145"/>
      <c r="EBJ172" s="145"/>
      <c r="EBK172" s="167"/>
      <c r="EBL172" s="147"/>
      <c r="EBM172" s="148"/>
      <c r="EBN172" s="187"/>
      <c r="EBO172" s="188"/>
      <c r="EBP172" s="165"/>
      <c r="EBQ172" s="166"/>
      <c r="EBR172" s="146"/>
      <c r="EBS172" s="145"/>
      <c r="EBT172" s="145"/>
      <c r="EBU172" s="167"/>
      <c r="EBV172" s="147"/>
      <c r="EBW172" s="148"/>
      <c r="EBX172" s="187"/>
      <c r="EBY172" s="188"/>
      <c r="EBZ172" s="165"/>
      <c r="ECA172" s="166"/>
      <c r="ECB172" s="146"/>
      <c r="ECC172" s="145"/>
      <c r="ECD172" s="145"/>
      <c r="ECE172" s="167"/>
      <c r="ECF172" s="147"/>
      <c r="ECG172" s="148"/>
      <c r="ECH172" s="187"/>
      <c r="ECI172" s="188"/>
      <c r="ECJ172" s="165"/>
      <c r="ECK172" s="166"/>
      <c r="ECL172" s="146"/>
      <c r="ECM172" s="145"/>
      <c r="ECN172" s="145"/>
      <c r="ECO172" s="167"/>
      <c r="ECP172" s="147"/>
      <c r="ECQ172" s="148"/>
      <c r="ECR172" s="187"/>
      <c r="ECS172" s="188"/>
      <c r="ECT172" s="165"/>
      <c r="ECU172" s="166"/>
      <c r="ECV172" s="146"/>
      <c r="ECW172" s="145"/>
      <c r="ECX172" s="145"/>
      <c r="ECY172" s="167"/>
      <c r="ECZ172" s="147"/>
      <c r="EDA172" s="148"/>
      <c r="EDB172" s="187"/>
      <c r="EDC172" s="188"/>
      <c r="EDD172" s="165"/>
      <c r="EDE172" s="166"/>
      <c r="EDF172" s="146"/>
      <c r="EDG172" s="145"/>
      <c r="EDH172" s="145"/>
      <c r="EDI172" s="167"/>
      <c r="EDJ172" s="147"/>
      <c r="EDK172" s="148"/>
      <c r="EDL172" s="187"/>
      <c r="EDM172" s="188"/>
      <c r="EDN172" s="165"/>
      <c r="EDO172" s="166"/>
      <c r="EDP172" s="146"/>
      <c r="EDQ172" s="145"/>
      <c r="EDR172" s="145"/>
      <c r="EDS172" s="167"/>
      <c r="EDT172" s="147"/>
      <c r="EDU172" s="148"/>
      <c r="EDV172" s="187"/>
      <c r="EDW172" s="188"/>
      <c r="EDX172" s="165"/>
      <c r="EDY172" s="166"/>
      <c r="EDZ172" s="146"/>
      <c r="EEA172" s="145"/>
      <c r="EEB172" s="145"/>
      <c r="EEC172" s="167"/>
      <c r="EED172" s="147"/>
      <c r="EEE172" s="148"/>
      <c r="EEF172" s="187"/>
      <c r="EEG172" s="188"/>
      <c r="EEH172" s="165"/>
      <c r="EEI172" s="166"/>
      <c r="EEJ172" s="146"/>
      <c r="EEK172" s="145"/>
      <c r="EEL172" s="145"/>
      <c r="EEM172" s="167"/>
      <c r="EEN172" s="147"/>
      <c r="EEO172" s="148"/>
      <c r="EEP172" s="187"/>
      <c r="EEQ172" s="188"/>
      <c r="EER172" s="165"/>
      <c r="EES172" s="166"/>
      <c r="EET172" s="146"/>
      <c r="EEU172" s="145"/>
      <c r="EEV172" s="145"/>
      <c r="EEW172" s="167"/>
      <c r="EEX172" s="147"/>
      <c r="EEY172" s="148"/>
      <c r="EEZ172" s="187"/>
      <c r="EFA172" s="188"/>
      <c r="EFB172" s="165"/>
      <c r="EFC172" s="166"/>
      <c r="EFD172" s="146"/>
      <c r="EFE172" s="145"/>
      <c r="EFF172" s="145"/>
      <c r="EFG172" s="167"/>
      <c r="EFH172" s="147"/>
      <c r="EFI172" s="148"/>
      <c r="EFJ172" s="187"/>
      <c r="EFK172" s="188"/>
      <c r="EFL172" s="165"/>
      <c r="EFM172" s="166"/>
      <c r="EFN172" s="146"/>
      <c r="EFO172" s="145"/>
      <c r="EFP172" s="145"/>
      <c r="EFQ172" s="167"/>
      <c r="EFR172" s="147"/>
      <c r="EFS172" s="148"/>
      <c r="EFT172" s="187"/>
      <c r="EFU172" s="188"/>
      <c r="EFV172" s="165"/>
      <c r="EFW172" s="166"/>
      <c r="EFX172" s="146"/>
      <c r="EFY172" s="145"/>
      <c r="EFZ172" s="145"/>
      <c r="EGA172" s="167"/>
      <c r="EGB172" s="147"/>
      <c r="EGC172" s="148"/>
      <c r="EGD172" s="187"/>
      <c r="EGE172" s="188"/>
      <c r="EGF172" s="165"/>
      <c r="EGG172" s="166"/>
      <c r="EGH172" s="146"/>
      <c r="EGI172" s="145"/>
      <c r="EGJ172" s="145"/>
      <c r="EGK172" s="167"/>
      <c r="EGL172" s="147"/>
      <c r="EGM172" s="148"/>
      <c r="EGN172" s="187"/>
      <c r="EGO172" s="188"/>
      <c r="EGP172" s="165"/>
      <c r="EGQ172" s="166"/>
      <c r="EGR172" s="146"/>
      <c r="EGS172" s="145"/>
      <c r="EGT172" s="145"/>
      <c r="EGU172" s="167"/>
      <c r="EGV172" s="147"/>
      <c r="EGW172" s="148"/>
      <c r="EGX172" s="187"/>
      <c r="EGY172" s="188"/>
      <c r="EGZ172" s="165"/>
      <c r="EHA172" s="166"/>
      <c r="EHB172" s="146"/>
      <c r="EHC172" s="145"/>
      <c r="EHD172" s="145"/>
      <c r="EHE172" s="167"/>
      <c r="EHF172" s="147"/>
      <c r="EHG172" s="148"/>
      <c r="EHH172" s="187"/>
      <c r="EHI172" s="188"/>
      <c r="EHJ172" s="165"/>
      <c r="EHK172" s="166"/>
      <c r="EHL172" s="146"/>
      <c r="EHM172" s="145"/>
      <c r="EHN172" s="145"/>
      <c r="EHO172" s="167"/>
      <c r="EHP172" s="147"/>
      <c r="EHQ172" s="148"/>
      <c r="EHR172" s="187"/>
      <c r="EHS172" s="188"/>
      <c r="EHT172" s="165"/>
      <c r="EHU172" s="166"/>
      <c r="EHV172" s="146"/>
      <c r="EHW172" s="145"/>
      <c r="EHX172" s="145"/>
      <c r="EHY172" s="167"/>
      <c r="EHZ172" s="147"/>
      <c r="EIA172" s="148"/>
      <c r="EIB172" s="187"/>
      <c r="EIC172" s="188"/>
      <c r="EID172" s="165"/>
      <c r="EIE172" s="166"/>
      <c r="EIF172" s="146"/>
      <c r="EIG172" s="145"/>
      <c r="EIH172" s="145"/>
      <c r="EII172" s="167"/>
      <c r="EIJ172" s="147"/>
      <c r="EIK172" s="148"/>
      <c r="EIL172" s="187"/>
      <c r="EIM172" s="188"/>
      <c r="EIN172" s="165"/>
      <c r="EIO172" s="166"/>
      <c r="EIP172" s="146"/>
      <c r="EIQ172" s="145"/>
      <c r="EIR172" s="145"/>
      <c r="EIS172" s="167"/>
      <c r="EIT172" s="147"/>
      <c r="EIU172" s="148"/>
      <c r="EIV172" s="187"/>
      <c r="EIW172" s="188"/>
      <c r="EIX172" s="165"/>
      <c r="EIY172" s="166"/>
      <c r="EIZ172" s="146"/>
      <c r="EJA172" s="145"/>
      <c r="EJB172" s="145"/>
      <c r="EJC172" s="167"/>
      <c r="EJD172" s="147"/>
      <c r="EJE172" s="148"/>
      <c r="EJF172" s="187"/>
      <c r="EJG172" s="188"/>
      <c r="EJH172" s="165"/>
      <c r="EJI172" s="166"/>
      <c r="EJJ172" s="146"/>
      <c r="EJK172" s="145"/>
      <c r="EJL172" s="145"/>
      <c r="EJM172" s="167"/>
      <c r="EJN172" s="147"/>
      <c r="EJO172" s="148"/>
      <c r="EJP172" s="187"/>
      <c r="EJQ172" s="188"/>
      <c r="EJR172" s="165"/>
      <c r="EJS172" s="166"/>
      <c r="EJT172" s="146"/>
      <c r="EJU172" s="145"/>
      <c r="EJV172" s="145"/>
      <c r="EJW172" s="167"/>
      <c r="EJX172" s="147"/>
      <c r="EJY172" s="148"/>
      <c r="EJZ172" s="187"/>
      <c r="EKA172" s="188"/>
      <c r="EKB172" s="165"/>
      <c r="EKC172" s="166"/>
      <c r="EKD172" s="146"/>
      <c r="EKE172" s="145"/>
      <c r="EKF172" s="145"/>
      <c r="EKG172" s="167"/>
      <c r="EKH172" s="147"/>
      <c r="EKI172" s="148"/>
      <c r="EKJ172" s="187"/>
      <c r="EKK172" s="188"/>
      <c r="EKL172" s="165"/>
      <c r="EKM172" s="166"/>
      <c r="EKN172" s="146"/>
      <c r="EKO172" s="145"/>
      <c r="EKP172" s="145"/>
      <c r="EKQ172" s="167"/>
      <c r="EKR172" s="147"/>
      <c r="EKS172" s="148"/>
      <c r="EKT172" s="187"/>
      <c r="EKU172" s="188"/>
      <c r="EKV172" s="165"/>
      <c r="EKW172" s="166"/>
      <c r="EKX172" s="146"/>
      <c r="EKY172" s="145"/>
      <c r="EKZ172" s="145"/>
      <c r="ELA172" s="167"/>
      <c r="ELB172" s="147"/>
      <c r="ELC172" s="148"/>
      <c r="ELD172" s="187"/>
      <c r="ELE172" s="188"/>
      <c r="ELF172" s="165"/>
      <c r="ELG172" s="166"/>
      <c r="ELH172" s="146"/>
      <c r="ELI172" s="145"/>
      <c r="ELJ172" s="145"/>
      <c r="ELK172" s="167"/>
      <c r="ELL172" s="147"/>
      <c r="ELM172" s="148"/>
      <c r="ELN172" s="187"/>
      <c r="ELO172" s="188"/>
      <c r="ELP172" s="165"/>
      <c r="ELQ172" s="166"/>
      <c r="ELR172" s="146"/>
      <c r="ELS172" s="145"/>
      <c r="ELT172" s="145"/>
      <c r="ELU172" s="167"/>
      <c r="ELV172" s="147"/>
      <c r="ELW172" s="148"/>
      <c r="ELX172" s="187"/>
      <c r="ELY172" s="188"/>
      <c r="ELZ172" s="165"/>
      <c r="EMA172" s="166"/>
      <c r="EMB172" s="146"/>
      <c r="EMC172" s="145"/>
      <c r="EMD172" s="145"/>
      <c r="EME172" s="167"/>
      <c r="EMF172" s="147"/>
      <c r="EMG172" s="148"/>
      <c r="EMH172" s="187"/>
      <c r="EMI172" s="188"/>
      <c r="EMJ172" s="165"/>
      <c r="EMK172" s="166"/>
      <c r="EML172" s="146"/>
      <c r="EMM172" s="145"/>
      <c r="EMN172" s="145"/>
      <c r="EMO172" s="167"/>
      <c r="EMP172" s="147"/>
      <c r="EMQ172" s="148"/>
      <c r="EMR172" s="187"/>
      <c r="EMS172" s="188"/>
      <c r="EMT172" s="165"/>
      <c r="EMU172" s="166"/>
      <c r="EMV172" s="146"/>
      <c r="EMW172" s="145"/>
      <c r="EMX172" s="145"/>
      <c r="EMY172" s="167"/>
      <c r="EMZ172" s="147"/>
      <c r="ENA172" s="148"/>
      <c r="ENB172" s="187"/>
      <c r="ENC172" s="188"/>
      <c r="END172" s="165"/>
      <c r="ENE172" s="166"/>
      <c r="ENF172" s="146"/>
      <c r="ENG172" s="145"/>
      <c r="ENH172" s="145"/>
      <c r="ENI172" s="167"/>
      <c r="ENJ172" s="147"/>
      <c r="ENK172" s="148"/>
      <c r="ENL172" s="187"/>
      <c r="ENM172" s="188"/>
      <c r="ENN172" s="165"/>
      <c r="ENO172" s="166"/>
      <c r="ENP172" s="146"/>
      <c r="ENQ172" s="145"/>
      <c r="ENR172" s="145"/>
      <c r="ENS172" s="167"/>
      <c r="ENT172" s="147"/>
      <c r="ENU172" s="148"/>
      <c r="ENV172" s="187"/>
      <c r="ENW172" s="188"/>
      <c r="ENX172" s="165"/>
      <c r="ENY172" s="166"/>
      <c r="ENZ172" s="146"/>
      <c r="EOA172" s="145"/>
      <c r="EOB172" s="145"/>
      <c r="EOC172" s="167"/>
      <c r="EOD172" s="147"/>
      <c r="EOE172" s="148"/>
      <c r="EOF172" s="187"/>
      <c r="EOG172" s="188"/>
      <c r="EOH172" s="165"/>
      <c r="EOI172" s="166"/>
      <c r="EOJ172" s="146"/>
      <c r="EOK172" s="145"/>
      <c r="EOL172" s="145"/>
      <c r="EOM172" s="167"/>
      <c r="EON172" s="147"/>
      <c r="EOO172" s="148"/>
      <c r="EOP172" s="187"/>
      <c r="EOQ172" s="188"/>
      <c r="EOR172" s="165"/>
      <c r="EOS172" s="166"/>
      <c r="EOT172" s="146"/>
      <c r="EOU172" s="145"/>
      <c r="EOV172" s="145"/>
      <c r="EOW172" s="167"/>
      <c r="EOX172" s="147"/>
      <c r="EOY172" s="148"/>
      <c r="EOZ172" s="187"/>
      <c r="EPA172" s="188"/>
      <c r="EPB172" s="165"/>
      <c r="EPC172" s="166"/>
      <c r="EPD172" s="146"/>
      <c r="EPE172" s="145"/>
      <c r="EPF172" s="145"/>
      <c r="EPG172" s="167"/>
      <c r="EPH172" s="147"/>
      <c r="EPI172" s="148"/>
      <c r="EPJ172" s="187"/>
      <c r="EPK172" s="188"/>
      <c r="EPL172" s="165"/>
      <c r="EPM172" s="166"/>
      <c r="EPN172" s="146"/>
      <c r="EPO172" s="145"/>
      <c r="EPP172" s="145"/>
      <c r="EPQ172" s="167"/>
      <c r="EPR172" s="147"/>
      <c r="EPS172" s="148"/>
      <c r="EPT172" s="187"/>
      <c r="EPU172" s="188"/>
      <c r="EPV172" s="165"/>
      <c r="EPW172" s="166"/>
      <c r="EPX172" s="146"/>
      <c r="EPY172" s="145"/>
      <c r="EPZ172" s="145"/>
      <c r="EQA172" s="167"/>
      <c r="EQB172" s="147"/>
      <c r="EQC172" s="148"/>
      <c r="EQD172" s="187"/>
      <c r="EQE172" s="188"/>
      <c r="EQF172" s="165"/>
      <c r="EQG172" s="166"/>
      <c r="EQH172" s="146"/>
      <c r="EQI172" s="145"/>
      <c r="EQJ172" s="145"/>
      <c r="EQK172" s="167"/>
      <c r="EQL172" s="147"/>
      <c r="EQM172" s="148"/>
      <c r="EQN172" s="187"/>
      <c r="EQO172" s="188"/>
      <c r="EQP172" s="165"/>
      <c r="EQQ172" s="166"/>
      <c r="EQR172" s="146"/>
      <c r="EQS172" s="145"/>
      <c r="EQT172" s="145"/>
      <c r="EQU172" s="167"/>
      <c r="EQV172" s="147"/>
      <c r="EQW172" s="148"/>
      <c r="EQX172" s="187"/>
      <c r="EQY172" s="188"/>
      <c r="EQZ172" s="165"/>
      <c r="ERA172" s="166"/>
      <c r="ERB172" s="146"/>
      <c r="ERC172" s="145"/>
      <c r="ERD172" s="145"/>
      <c r="ERE172" s="167"/>
      <c r="ERF172" s="147"/>
      <c r="ERG172" s="148"/>
      <c r="ERH172" s="187"/>
      <c r="ERI172" s="188"/>
      <c r="ERJ172" s="165"/>
      <c r="ERK172" s="166"/>
      <c r="ERL172" s="146"/>
      <c r="ERM172" s="145"/>
      <c r="ERN172" s="145"/>
      <c r="ERO172" s="167"/>
      <c r="ERP172" s="147"/>
      <c r="ERQ172" s="148"/>
      <c r="ERR172" s="187"/>
      <c r="ERS172" s="188"/>
      <c r="ERT172" s="165"/>
      <c r="ERU172" s="166"/>
      <c r="ERV172" s="146"/>
      <c r="ERW172" s="145"/>
      <c r="ERX172" s="145"/>
      <c r="ERY172" s="167"/>
      <c r="ERZ172" s="147"/>
      <c r="ESA172" s="148"/>
      <c r="ESB172" s="187"/>
      <c r="ESC172" s="188"/>
      <c r="ESD172" s="165"/>
      <c r="ESE172" s="166"/>
      <c r="ESF172" s="146"/>
      <c r="ESG172" s="145"/>
      <c r="ESH172" s="145"/>
      <c r="ESI172" s="167"/>
      <c r="ESJ172" s="147"/>
      <c r="ESK172" s="148"/>
      <c r="ESL172" s="187"/>
      <c r="ESM172" s="188"/>
      <c r="ESN172" s="165"/>
      <c r="ESO172" s="166"/>
      <c r="ESP172" s="146"/>
      <c r="ESQ172" s="145"/>
      <c r="ESR172" s="145"/>
      <c r="ESS172" s="167"/>
      <c r="EST172" s="147"/>
      <c r="ESU172" s="148"/>
      <c r="ESV172" s="187"/>
      <c r="ESW172" s="188"/>
      <c r="ESX172" s="165"/>
      <c r="ESY172" s="166"/>
      <c r="ESZ172" s="146"/>
      <c r="ETA172" s="145"/>
      <c r="ETB172" s="145"/>
      <c r="ETC172" s="167"/>
      <c r="ETD172" s="147"/>
      <c r="ETE172" s="148"/>
      <c r="ETF172" s="187"/>
      <c r="ETG172" s="188"/>
      <c r="ETH172" s="165"/>
      <c r="ETI172" s="166"/>
      <c r="ETJ172" s="146"/>
      <c r="ETK172" s="145"/>
      <c r="ETL172" s="145"/>
      <c r="ETM172" s="167"/>
      <c r="ETN172" s="147"/>
      <c r="ETO172" s="148"/>
      <c r="ETP172" s="187"/>
      <c r="ETQ172" s="188"/>
      <c r="ETR172" s="165"/>
      <c r="ETS172" s="166"/>
      <c r="ETT172" s="146"/>
      <c r="ETU172" s="145"/>
      <c r="ETV172" s="145"/>
      <c r="ETW172" s="167"/>
      <c r="ETX172" s="147"/>
      <c r="ETY172" s="148"/>
      <c r="ETZ172" s="187"/>
      <c r="EUA172" s="188"/>
      <c r="EUB172" s="165"/>
      <c r="EUC172" s="166"/>
      <c r="EUD172" s="146"/>
      <c r="EUE172" s="145"/>
      <c r="EUF172" s="145"/>
      <c r="EUG172" s="167"/>
      <c r="EUH172" s="147"/>
      <c r="EUI172" s="148"/>
      <c r="EUJ172" s="187"/>
      <c r="EUK172" s="188"/>
      <c r="EUL172" s="165"/>
      <c r="EUM172" s="166"/>
      <c r="EUN172" s="146"/>
      <c r="EUO172" s="145"/>
      <c r="EUP172" s="145"/>
      <c r="EUQ172" s="167"/>
      <c r="EUR172" s="147"/>
      <c r="EUS172" s="148"/>
      <c r="EUT172" s="187"/>
      <c r="EUU172" s="188"/>
      <c r="EUV172" s="165"/>
      <c r="EUW172" s="166"/>
      <c r="EUX172" s="146"/>
      <c r="EUY172" s="145"/>
      <c r="EUZ172" s="145"/>
      <c r="EVA172" s="167"/>
      <c r="EVB172" s="147"/>
      <c r="EVC172" s="148"/>
      <c r="EVD172" s="187"/>
      <c r="EVE172" s="188"/>
      <c r="EVF172" s="165"/>
      <c r="EVG172" s="166"/>
      <c r="EVH172" s="146"/>
      <c r="EVI172" s="145"/>
      <c r="EVJ172" s="145"/>
      <c r="EVK172" s="167"/>
      <c r="EVL172" s="147"/>
      <c r="EVM172" s="148"/>
      <c r="EVN172" s="187"/>
      <c r="EVO172" s="188"/>
      <c r="EVP172" s="165"/>
      <c r="EVQ172" s="166"/>
      <c r="EVR172" s="146"/>
      <c r="EVS172" s="145"/>
      <c r="EVT172" s="145"/>
      <c r="EVU172" s="167"/>
      <c r="EVV172" s="147"/>
      <c r="EVW172" s="148"/>
      <c r="EVX172" s="187"/>
      <c r="EVY172" s="188"/>
      <c r="EVZ172" s="165"/>
      <c r="EWA172" s="166"/>
      <c r="EWB172" s="146"/>
      <c r="EWC172" s="145"/>
      <c r="EWD172" s="145"/>
      <c r="EWE172" s="167"/>
      <c r="EWF172" s="147"/>
      <c r="EWG172" s="148"/>
      <c r="EWH172" s="187"/>
      <c r="EWI172" s="188"/>
      <c r="EWJ172" s="165"/>
      <c r="EWK172" s="166"/>
      <c r="EWL172" s="146"/>
      <c r="EWM172" s="145"/>
      <c r="EWN172" s="145"/>
      <c r="EWO172" s="167"/>
      <c r="EWP172" s="147"/>
      <c r="EWQ172" s="148"/>
      <c r="EWR172" s="187"/>
      <c r="EWS172" s="188"/>
      <c r="EWT172" s="165"/>
      <c r="EWU172" s="166"/>
      <c r="EWV172" s="146"/>
      <c r="EWW172" s="145"/>
      <c r="EWX172" s="145"/>
      <c r="EWY172" s="167"/>
      <c r="EWZ172" s="147"/>
      <c r="EXA172" s="148"/>
      <c r="EXB172" s="187"/>
      <c r="EXC172" s="188"/>
      <c r="EXD172" s="165"/>
      <c r="EXE172" s="166"/>
      <c r="EXF172" s="146"/>
      <c r="EXG172" s="145"/>
      <c r="EXH172" s="145"/>
      <c r="EXI172" s="167"/>
      <c r="EXJ172" s="147"/>
      <c r="EXK172" s="148"/>
      <c r="EXL172" s="187"/>
      <c r="EXM172" s="188"/>
      <c r="EXN172" s="165"/>
      <c r="EXO172" s="166"/>
      <c r="EXP172" s="146"/>
      <c r="EXQ172" s="145"/>
      <c r="EXR172" s="145"/>
      <c r="EXS172" s="167"/>
      <c r="EXT172" s="147"/>
      <c r="EXU172" s="148"/>
      <c r="EXV172" s="187"/>
      <c r="EXW172" s="188"/>
      <c r="EXX172" s="165"/>
      <c r="EXY172" s="166"/>
      <c r="EXZ172" s="146"/>
      <c r="EYA172" s="145"/>
      <c r="EYB172" s="145"/>
      <c r="EYC172" s="167"/>
      <c r="EYD172" s="147"/>
      <c r="EYE172" s="148"/>
      <c r="EYF172" s="187"/>
      <c r="EYG172" s="188"/>
      <c r="EYH172" s="165"/>
      <c r="EYI172" s="166"/>
      <c r="EYJ172" s="146"/>
      <c r="EYK172" s="145"/>
      <c r="EYL172" s="145"/>
      <c r="EYM172" s="167"/>
      <c r="EYN172" s="147"/>
      <c r="EYO172" s="148"/>
      <c r="EYP172" s="187"/>
      <c r="EYQ172" s="188"/>
      <c r="EYR172" s="165"/>
      <c r="EYS172" s="166"/>
      <c r="EYT172" s="146"/>
      <c r="EYU172" s="145"/>
      <c r="EYV172" s="145"/>
      <c r="EYW172" s="167"/>
      <c r="EYX172" s="147"/>
      <c r="EYY172" s="148"/>
      <c r="EYZ172" s="187"/>
      <c r="EZA172" s="188"/>
      <c r="EZB172" s="165"/>
      <c r="EZC172" s="166"/>
      <c r="EZD172" s="146"/>
      <c r="EZE172" s="145"/>
      <c r="EZF172" s="145"/>
      <c r="EZG172" s="167"/>
      <c r="EZH172" s="147"/>
      <c r="EZI172" s="148"/>
      <c r="EZJ172" s="187"/>
      <c r="EZK172" s="188"/>
      <c r="EZL172" s="165"/>
      <c r="EZM172" s="166"/>
      <c r="EZN172" s="146"/>
      <c r="EZO172" s="145"/>
      <c r="EZP172" s="145"/>
      <c r="EZQ172" s="167"/>
      <c r="EZR172" s="147"/>
      <c r="EZS172" s="148"/>
      <c r="EZT172" s="187"/>
      <c r="EZU172" s="188"/>
      <c r="EZV172" s="165"/>
      <c r="EZW172" s="166"/>
      <c r="EZX172" s="146"/>
      <c r="EZY172" s="145"/>
      <c r="EZZ172" s="145"/>
      <c r="FAA172" s="167"/>
      <c r="FAB172" s="147"/>
      <c r="FAC172" s="148"/>
      <c r="FAD172" s="187"/>
      <c r="FAE172" s="188"/>
      <c r="FAF172" s="165"/>
      <c r="FAG172" s="166"/>
      <c r="FAH172" s="146"/>
      <c r="FAI172" s="145"/>
      <c r="FAJ172" s="145"/>
      <c r="FAK172" s="167"/>
      <c r="FAL172" s="147"/>
      <c r="FAM172" s="148"/>
      <c r="FAN172" s="187"/>
      <c r="FAO172" s="188"/>
      <c r="FAP172" s="165"/>
      <c r="FAQ172" s="166"/>
      <c r="FAR172" s="146"/>
      <c r="FAS172" s="145"/>
      <c r="FAT172" s="145"/>
      <c r="FAU172" s="167"/>
      <c r="FAV172" s="147"/>
      <c r="FAW172" s="148"/>
      <c r="FAX172" s="187"/>
      <c r="FAY172" s="188"/>
      <c r="FAZ172" s="165"/>
      <c r="FBA172" s="166"/>
      <c r="FBB172" s="146"/>
      <c r="FBC172" s="145"/>
      <c r="FBD172" s="145"/>
      <c r="FBE172" s="167"/>
      <c r="FBF172" s="147"/>
      <c r="FBG172" s="148"/>
      <c r="FBH172" s="187"/>
      <c r="FBI172" s="188"/>
      <c r="FBJ172" s="165"/>
      <c r="FBK172" s="166"/>
      <c r="FBL172" s="146"/>
      <c r="FBM172" s="145"/>
      <c r="FBN172" s="145"/>
      <c r="FBO172" s="167"/>
      <c r="FBP172" s="147"/>
      <c r="FBQ172" s="148"/>
      <c r="FBR172" s="187"/>
      <c r="FBS172" s="188"/>
      <c r="FBT172" s="165"/>
      <c r="FBU172" s="166"/>
      <c r="FBV172" s="146"/>
      <c r="FBW172" s="145"/>
      <c r="FBX172" s="145"/>
      <c r="FBY172" s="167"/>
      <c r="FBZ172" s="147"/>
      <c r="FCA172" s="148"/>
      <c r="FCB172" s="187"/>
      <c r="FCC172" s="188"/>
      <c r="FCD172" s="165"/>
      <c r="FCE172" s="166"/>
      <c r="FCF172" s="146"/>
      <c r="FCG172" s="145"/>
      <c r="FCH172" s="145"/>
      <c r="FCI172" s="167"/>
      <c r="FCJ172" s="147"/>
      <c r="FCK172" s="148"/>
      <c r="FCL172" s="187"/>
      <c r="FCM172" s="188"/>
      <c r="FCN172" s="165"/>
      <c r="FCO172" s="166"/>
      <c r="FCP172" s="146"/>
      <c r="FCQ172" s="145"/>
      <c r="FCR172" s="145"/>
      <c r="FCS172" s="167"/>
      <c r="FCT172" s="147"/>
      <c r="FCU172" s="148"/>
      <c r="FCV172" s="187"/>
      <c r="FCW172" s="188"/>
      <c r="FCX172" s="165"/>
      <c r="FCY172" s="166"/>
      <c r="FCZ172" s="146"/>
      <c r="FDA172" s="145"/>
      <c r="FDB172" s="145"/>
      <c r="FDC172" s="167"/>
      <c r="FDD172" s="147"/>
      <c r="FDE172" s="148"/>
      <c r="FDF172" s="187"/>
      <c r="FDG172" s="188"/>
      <c r="FDH172" s="165"/>
      <c r="FDI172" s="166"/>
      <c r="FDJ172" s="146"/>
      <c r="FDK172" s="145"/>
      <c r="FDL172" s="145"/>
      <c r="FDM172" s="167"/>
      <c r="FDN172" s="147"/>
      <c r="FDO172" s="148"/>
      <c r="FDP172" s="187"/>
      <c r="FDQ172" s="188"/>
      <c r="FDR172" s="165"/>
      <c r="FDS172" s="166"/>
      <c r="FDT172" s="146"/>
      <c r="FDU172" s="145"/>
      <c r="FDV172" s="145"/>
      <c r="FDW172" s="167"/>
      <c r="FDX172" s="147"/>
      <c r="FDY172" s="148"/>
      <c r="FDZ172" s="187"/>
      <c r="FEA172" s="188"/>
      <c r="FEB172" s="165"/>
      <c r="FEC172" s="166"/>
      <c r="FED172" s="146"/>
      <c r="FEE172" s="145"/>
      <c r="FEF172" s="145"/>
      <c r="FEG172" s="167"/>
      <c r="FEH172" s="147"/>
      <c r="FEI172" s="148"/>
      <c r="FEJ172" s="187"/>
      <c r="FEK172" s="188"/>
      <c r="FEL172" s="165"/>
      <c r="FEM172" s="166"/>
      <c r="FEN172" s="146"/>
      <c r="FEO172" s="145"/>
      <c r="FEP172" s="145"/>
      <c r="FEQ172" s="167"/>
      <c r="FER172" s="147"/>
      <c r="FES172" s="148"/>
      <c r="FET172" s="187"/>
      <c r="FEU172" s="188"/>
      <c r="FEV172" s="165"/>
      <c r="FEW172" s="166"/>
      <c r="FEX172" s="146"/>
      <c r="FEY172" s="145"/>
      <c r="FEZ172" s="145"/>
      <c r="FFA172" s="167"/>
      <c r="FFB172" s="147"/>
      <c r="FFC172" s="148"/>
      <c r="FFD172" s="187"/>
      <c r="FFE172" s="188"/>
      <c r="FFF172" s="165"/>
      <c r="FFG172" s="166"/>
      <c r="FFH172" s="146"/>
      <c r="FFI172" s="145"/>
      <c r="FFJ172" s="145"/>
      <c r="FFK172" s="167"/>
      <c r="FFL172" s="147"/>
      <c r="FFM172" s="148"/>
      <c r="FFN172" s="187"/>
      <c r="FFO172" s="188"/>
      <c r="FFP172" s="165"/>
      <c r="FFQ172" s="166"/>
      <c r="FFR172" s="146"/>
      <c r="FFS172" s="145"/>
      <c r="FFT172" s="145"/>
      <c r="FFU172" s="167"/>
      <c r="FFV172" s="147"/>
      <c r="FFW172" s="148"/>
      <c r="FFX172" s="187"/>
      <c r="FFY172" s="188"/>
      <c r="FFZ172" s="165"/>
      <c r="FGA172" s="166"/>
      <c r="FGB172" s="146"/>
      <c r="FGC172" s="145"/>
      <c r="FGD172" s="145"/>
      <c r="FGE172" s="167"/>
      <c r="FGF172" s="147"/>
      <c r="FGG172" s="148"/>
      <c r="FGH172" s="187"/>
      <c r="FGI172" s="188"/>
      <c r="FGJ172" s="165"/>
      <c r="FGK172" s="166"/>
      <c r="FGL172" s="146"/>
      <c r="FGM172" s="145"/>
      <c r="FGN172" s="145"/>
      <c r="FGO172" s="167"/>
      <c r="FGP172" s="147"/>
      <c r="FGQ172" s="148"/>
      <c r="FGR172" s="187"/>
      <c r="FGS172" s="188"/>
      <c r="FGT172" s="165"/>
      <c r="FGU172" s="166"/>
      <c r="FGV172" s="146"/>
      <c r="FGW172" s="145"/>
      <c r="FGX172" s="145"/>
      <c r="FGY172" s="167"/>
      <c r="FGZ172" s="147"/>
      <c r="FHA172" s="148"/>
      <c r="FHB172" s="187"/>
      <c r="FHC172" s="188"/>
      <c r="FHD172" s="165"/>
      <c r="FHE172" s="166"/>
      <c r="FHF172" s="146"/>
      <c r="FHG172" s="145"/>
      <c r="FHH172" s="145"/>
      <c r="FHI172" s="167"/>
      <c r="FHJ172" s="147"/>
      <c r="FHK172" s="148"/>
      <c r="FHL172" s="187"/>
      <c r="FHM172" s="188"/>
      <c r="FHN172" s="165"/>
      <c r="FHO172" s="166"/>
      <c r="FHP172" s="146"/>
      <c r="FHQ172" s="145"/>
      <c r="FHR172" s="145"/>
      <c r="FHS172" s="167"/>
      <c r="FHT172" s="147"/>
      <c r="FHU172" s="148"/>
      <c r="FHV172" s="187"/>
      <c r="FHW172" s="188"/>
      <c r="FHX172" s="165"/>
      <c r="FHY172" s="166"/>
      <c r="FHZ172" s="146"/>
      <c r="FIA172" s="145"/>
      <c r="FIB172" s="145"/>
      <c r="FIC172" s="167"/>
      <c r="FID172" s="147"/>
      <c r="FIE172" s="148"/>
      <c r="FIF172" s="187"/>
      <c r="FIG172" s="188"/>
      <c r="FIH172" s="165"/>
      <c r="FII172" s="166"/>
      <c r="FIJ172" s="146"/>
      <c r="FIK172" s="145"/>
      <c r="FIL172" s="145"/>
      <c r="FIM172" s="167"/>
      <c r="FIN172" s="147"/>
      <c r="FIO172" s="148"/>
      <c r="FIP172" s="187"/>
      <c r="FIQ172" s="188"/>
      <c r="FIR172" s="165"/>
      <c r="FIS172" s="166"/>
      <c r="FIT172" s="146"/>
      <c r="FIU172" s="145"/>
      <c r="FIV172" s="145"/>
      <c r="FIW172" s="167"/>
      <c r="FIX172" s="147"/>
      <c r="FIY172" s="148"/>
      <c r="FIZ172" s="187"/>
      <c r="FJA172" s="188"/>
      <c r="FJB172" s="165"/>
      <c r="FJC172" s="166"/>
      <c r="FJD172" s="146"/>
      <c r="FJE172" s="145"/>
      <c r="FJF172" s="145"/>
      <c r="FJG172" s="167"/>
      <c r="FJH172" s="147"/>
      <c r="FJI172" s="148"/>
      <c r="FJJ172" s="187"/>
      <c r="FJK172" s="188"/>
      <c r="FJL172" s="165"/>
      <c r="FJM172" s="166"/>
      <c r="FJN172" s="146"/>
      <c r="FJO172" s="145"/>
      <c r="FJP172" s="145"/>
      <c r="FJQ172" s="167"/>
      <c r="FJR172" s="147"/>
      <c r="FJS172" s="148"/>
      <c r="FJT172" s="187"/>
      <c r="FJU172" s="188"/>
      <c r="FJV172" s="165"/>
      <c r="FJW172" s="166"/>
      <c r="FJX172" s="146"/>
      <c r="FJY172" s="145"/>
      <c r="FJZ172" s="145"/>
      <c r="FKA172" s="167"/>
      <c r="FKB172" s="147"/>
      <c r="FKC172" s="148"/>
      <c r="FKD172" s="187"/>
      <c r="FKE172" s="188"/>
      <c r="FKF172" s="165"/>
      <c r="FKG172" s="166"/>
      <c r="FKH172" s="146"/>
      <c r="FKI172" s="145"/>
      <c r="FKJ172" s="145"/>
      <c r="FKK172" s="167"/>
      <c r="FKL172" s="147"/>
      <c r="FKM172" s="148"/>
      <c r="FKN172" s="187"/>
      <c r="FKO172" s="188"/>
      <c r="FKP172" s="165"/>
      <c r="FKQ172" s="166"/>
      <c r="FKR172" s="146"/>
      <c r="FKS172" s="145"/>
      <c r="FKT172" s="145"/>
      <c r="FKU172" s="167"/>
      <c r="FKV172" s="147"/>
      <c r="FKW172" s="148"/>
      <c r="FKX172" s="187"/>
      <c r="FKY172" s="188"/>
      <c r="FKZ172" s="165"/>
      <c r="FLA172" s="166"/>
      <c r="FLB172" s="146"/>
      <c r="FLC172" s="145"/>
      <c r="FLD172" s="145"/>
      <c r="FLE172" s="167"/>
      <c r="FLF172" s="147"/>
      <c r="FLG172" s="148"/>
      <c r="FLH172" s="187"/>
      <c r="FLI172" s="188"/>
      <c r="FLJ172" s="165"/>
      <c r="FLK172" s="166"/>
      <c r="FLL172" s="146"/>
      <c r="FLM172" s="145"/>
      <c r="FLN172" s="145"/>
      <c r="FLO172" s="167"/>
      <c r="FLP172" s="147"/>
      <c r="FLQ172" s="148"/>
      <c r="FLR172" s="187"/>
      <c r="FLS172" s="188"/>
      <c r="FLT172" s="165"/>
      <c r="FLU172" s="166"/>
      <c r="FLV172" s="146"/>
      <c r="FLW172" s="145"/>
      <c r="FLX172" s="145"/>
      <c r="FLY172" s="167"/>
      <c r="FLZ172" s="147"/>
      <c r="FMA172" s="148"/>
      <c r="FMB172" s="187"/>
      <c r="FMC172" s="188"/>
      <c r="FMD172" s="165"/>
      <c r="FME172" s="166"/>
      <c r="FMF172" s="146"/>
      <c r="FMG172" s="145"/>
      <c r="FMH172" s="145"/>
      <c r="FMI172" s="167"/>
      <c r="FMJ172" s="147"/>
      <c r="FMK172" s="148"/>
      <c r="FML172" s="187"/>
      <c r="FMM172" s="188"/>
      <c r="FMN172" s="165"/>
      <c r="FMO172" s="166"/>
      <c r="FMP172" s="146"/>
      <c r="FMQ172" s="145"/>
      <c r="FMR172" s="145"/>
      <c r="FMS172" s="167"/>
      <c r="FMT172" s="147"/>
      <c r="FMU172" s="148"/>
      <c r="FMV172" s="187"/>
      <c r="FMW172" s="188"/>
      <c r="FMX172" s="165"/>
      <c r="FMY172" s="166"/>
      <c r="FMZ172" s="146"/>
      <c r="FNA172" s="145"/>
      <c r="FNB172" s="145"/>
      <c r="FNC172" s="167"/>
      <c r="FND172" s="147"/>
      <c r="FNE172" s="148"/>
      <c r="FNF172" s="187"/>
      <c r="FNG172" s="188"/>
      <c r="FNH172" s="165"/>
      <c r="FNI172" s="166"/>
      <c r="FNJ172" s="146"/>
      <c r="FNK172" s="145"/>
      <c r="FNL172" s="145"/>
      <c r="FNM172" s="167"/>
      <c r="FNN172" s="147"/>
      <c r="FNO172" s="148"/>
      <c r="FNP172" s="187"/>
      <c r="FNQ172" s="188"/>
      <c r="FNR172" s="165"/>
      <c r="FNS172" s="166"/>
      <c r="FNT172" s="146"/>
      <c r="FNU172" s="145"/>
      <c r="FNV172" s="145"/>
      <c r="FNW172" s="167"/>
      <c r="FNX172" s="147"/>
      <c r="FNY172" s="148"/>
      <c r="FNZ172" s="187"/>
      <c r="FOA172" s="188"/>
      <c r="FOB172" s="165"/>
      <c r="FOC172" s="166"/>
      <c r="FOD172" s="146"/>
      <c r="FOE172" s="145"/>
      <c r="FOF172" s="145"/>
      <c r="FOG172" s="167"/>
      <c r="FOH172" s="147"/>
      <c r="FOI172" s="148"/>
      <c r="FOJ172" s="187"/>
      <c r="FOK172" s="188"/>
      <c r="FOL172" s="165"/>
      <c r="FOM172" s="166"/>
      <c r="FON172" s="146"/>
      <c r="FOO172" s="145"/>
      <c r="FOP172" s="145"/>
      <c r="FOQ172" s="167"/>
      <c r="FOR172" s="147"/>
      <c r="FOS172" s="148"/>
      <c r="FOT172" s="187"/>
      <c r="FOU172" s="188"/>
      <c r="FOV172" s="165"/>
      <c r="FOW172" s="166"/>
      <c r="FOX172" s="146"/>
      <c r="FOY172" s="145"/>
      <c r="FOZ172" s="145"/>
      <c r="FPA172" s="167"/>
      <c r="FPB172" s="147"/>
      <c r="FPC172" s="148"/>
      <c r="FPD172" s="187"/>
      <c r="FPE172" s="188"/>
      <c r="FPF172" s="165"/>
      <c r="FPG172" s="166"/>
      <c r="FPH172" s="146"/>
      <c r="FPI172" s="145"/>
      <c r="FPJ172" s="145"/>
      <c r="FPK172" s="167"/>
      <c r="FPL172" s="147"/>
      <c r="FPM172" s="148"/>
      <c r="FPN172" s="187"/>
      <c r="FPO172" s="188"/>
      <c r="FPP172" s="165"/>
      <c r="FPQ172" s="166"/>
      <c r="FPR172" s="146"/>
      <c r="FPS172" s="145"/>
      <c r="FPT172" s="145"/>
      <c r="FPU172" s="167"/>
      <c r="FPV172" s="147"/>
      <c r="FPW172" s="148"/>
      <c r="FPX172" s="187"/>
      <c r="FPY172" s="188"/>
      <c r="FPZ172" s="165"/>
      <c r="FQA172" s="166"/>
      <c r="FQB172" s="146"/>
      <c r="FQC172" s="145"/>
      <c r="FQD172" s="145"/>
      <c r="FQE172" s="167"/>
      <c r="FQF172" s="147"/>
      <c r="FQG172" s="148"/>
      <c r="FQH172" s="187"/>
      <c r="FQI172" s="188"/>
      <c r="FQJ172" s="165"/>
      <c r="FQK172" s="166"/>
      <c r="FQL172" s="146"/>
      <c r="FQM172" s="145"/>
      <c r="FQN172" s="145"/>
      <c r="FQO172" s="167"/>
      <c r="FQP172" s="147"/>
      <c r="FQQ172" s="148"/>
      <c r="FQR172" s="187"/>
      <c r="FQS172" s="188"/>
      <c r="FQT172" s="165"/>
      <c r="FQU172" s="166"/>
      <c r="FQV172" s="146"/>
      <c r="FQW172" s="145"/>
      <c r="FQX172" s="145"/>
      <c r="FQY172" s="167"/>
      <c r="FQZ172" s="147"/>
      <c r="FRA172" s="148"/>
      <c r="FRB172" s="187"/>
      <c r="FRC172" s="188"/>
      <c r="FRD172" s="165"/>
      <c r="FRE172" s="166"/>
      <c r="FRF172" s="146"/>
      <c r="FRG172" s="145"/>
      <c r="FRH172" s="145"/>
      <c r="FRI172" s="167"/>
      <c r="FRJ172" s="147"/>
      <c r="FRK172" s="148"/>
      <c r="FRL172" s="187"/>
      <c r="FRM172" s="188"/>
      <c r="FRN172" s="165"/>
      <c r="FRO172" s="166"/>
      <c r="FRP172" s="146"/>
      <c r="FRQ172" s="145"/>
      <c r="FRR172" s="145"/>
      <c r="FRS172" s="167"/>
      <c r="FRT172" s="147"/>
      <c r="FRU172" s="148"/>
      <c r="FRV172" s="187"/>
      <c r="FRW172" s="188"/>
      <c r="FRX172" s="165"/>
      <c r="FRY172" s="166"/>
      <c r="FRZ172" s="146"/>
      <c r="FSA172" s="145"/>
      <c r="FSB172" s="145"/>
      <c r="FSC172" s="167"/>
      <c r="FSD172" s="147"/>
      <c r="FSE172" s="148"/>
      <c r="FSF172" s="187"/>
      <c r="FSG172" s="188"/>
      <c r="FSH172" s="165"/>
      <c r="FSI172" s="166"/>
      <c r="FSJ172" s="146"/>
      <c r="FSK172" s="145"/>
      <c r="FSL172" s="145"/>
      <c r="FSM172" s="167"/>
      <c r="FSN172" s="147"/>
      <c r="FSO172" s="148"/>
      <c r="FSP172" s="187"/>
      <c r="FSQ172" s="188"/>
      <c r="FSR172" s="165"/>
      <c r="FSS172" s="166"/>
      <c r="FST172" s="146"/>
      <c r="FSU172" s="145"/>
      <c r="FSV172" s="145"/>
      <c r="FSW172" s="167"/>
      <c r="FSX172" s="147"/>
      <c r="FSY172" s="148"/>
      <c r="FSZ172" s="187"/>
      <c r="FTA172" s="188"/>
      <c r="FTB172" s="165"/>
      <c r="FTC172" s="166"/>
      <c r="FTD172" s="146"/>
      <c r="FTE172" s="145"/>
      <c r="FTF172" s="145"/>
      <c r="FTG172" s="167"/>
      <c r="FTH172" s="147"/>
      <c r="FTI172" s="148"/>
      <c r="FTJ172" s="187"/>
      <c r="FTK172" s="188"/>
      <c r="FTL172" s="165"/>
      <c r="FTM172" s="166"/>
      <c r="FTN172" s="146"/>
      <c r="FTO172" s="145"/>
      <c r="FTP172" s="145"/>
      <c r="FTQ172" s="167"/>
      <c r="FTR172" s="147"/>
      <c r="FTS172" s="148"/>
      <c r="FTT172" s="187"/>
      <c r="FTU172" s="188"/>
      <c r="FTV172" s="165"/>
      <c r="FTW172" s="166"/>
      <c r="FTX172" s="146"/>
      <c r="FTY172" s="145"/>
      <c r="FTZ172" s="145"/>
      <c r="FUA172" s="167"/>
      <c r="FUB172" s="147"/>
      <c r="FUC172" s="148"/>
      <c r="FUD172" s="187"/>
      <c r="FUE172" s="188"/>
      <c r="FUF172" s="165"/>
      <c r="FUG172" s="166"/>
      <c r="FUH172" s="146"/>
      <c r="FUI172" s="145"/>
      <c r="FUJ172" s="145"/>
      <c r="FUK172" s="167"/>
      <c r="FUL172" s="147"/>
      <c r="FUM172" s="148"/>
      <c r="FUN172" s="187"/>
      <c r="FUO172" s="188"/>
      <c r="FUP172" s="165"/>
      <c r="FUQ172" s="166"/>
      <c r="FUR172" s="146"/>
      <c r="FUS172" s="145"/>
      <c r="FUT172" s="145"/>
      <c r="FUU172" s="167"/>
      <c r="FUV172" s="147"/>
      <c r="FUW172" s="148"/>
      <c r="FUX172" s="187"/>
      <c r="FUY172" s="188"/>
      <c r="FUZ172" s="165"/>
      <c r="FVA172" s="166"/>
      <c r="FVB172" s="146"/>
      <c r="FVC172" s="145"/>
      <c r="FVD172" s="145"/>
      <c r="FVE172" s="167"/>
      <c r="FVF172" s="147"/>
      <c r="FVG172" s="148"/>
      <c r="FVH172" s="187"/>
      <c r="FVI172" s="188"/>
      <c r="FVJ172" s="165"/>
      <c r="FVK172" s="166"/>
      <c r="FVL172" s="146"/>
      <c r="FVM172" s="145"/>
      <c r="FVN172" s="145"/>
      <c r="FVO172" s="167"/>
      <c r="FVP172" s="147"/>
      <c r="FVQ172" s="148"/>
      <c r="FVR172" s="187"/>
      <c r="FVS172" s="188"/>
      <c r="FVT172" s="165"/>
      <c r="FVU172" s="166"/>
      <c r="FVV172" s="146"/>
      <c r="FVW172" s="145"/>
      <c r="FVX172" s="145"/>
      <c r="FVY172" s="167"/>
      <c r="FVZ172" s="147"/>
      <c r="FWA172" s="148"/>
      <c r="FWB172" s="187"/>
      <c r="FWC172" s="188"/>
      <c r="FWD172" s="165"/>
      <c r="FWE172" s="166"/>
      <c r="FWF172" s="146"/>
      <c r="FWG172" s="145"/>
      <c r="FWH172" s="145"/>
      <c r="FWI172" s="167"/>
      <c r="FWJ172" s="147"/>
      <c r="FWK172" s="148"/>
      <c r="FWL172" s="187"/>
      <c r="FWM172" s="188"/>
      <c r="FWN172" s="165"/>
      <c r="FWO172" s="166"/>
      <c r="FWP172" s="146"/>
      <c r="FWQ172" s="145"/>
      <c r="FWR172" s="145"/>
      <c r="FWS172" s="167"/>
      <c r="FWT172" s="147"/>
      <c r="FWU172" s="148"/>
      <c r="FWV172" s="187"/>
      <c r="FWW172" s="188"/>
      <c r="FWX172" s="165"/>
      <c r="FWY172" s="166"/>
      <c r="FWZ172" s="146"/>
      <c r="FXA172" s="145"/>
      <c r="FXB172" s="145"/>
      <c r="FXC172" s="167"/>
      <c r="FXD172" s="147"/>
      <c r="FXE172" s="148"/>
      <c r="FXF172" s="187"/>
      <c r="FXG172" s="188"/>
      <c r="FXH172" s="165"/>
      <c r="FXI172" s="166"/>
      <c r="FXJ172" s="146"/>
      <c r="FXK172" s="145"/>
      <c r="FXL172" s="145"/>
      <c r="FXM172" s="167"/>
      <c r="FXN172" s="147"/>
      <c r="FXO172" s="148"/>
      <c r="FXP172" s="187"/>
      <c r="FXQ172" s="188"/>
      <c r="FXR172" s="165"/>
      <c r="FXS172" s="166"/>
      <c r="FXT172" s="146"/>
      <c r="FXU172" s="145"/>
      <c r="FXV172" s="145"/>
      <c r="FXW172" s="167"/>
      <c r="FXX172" s="147"/>
      <c r="FXY172" s="148"/>
      <c r="FXZ172" s="187"/>
      <c r="FYA172" s="188"/>
      <c r="FYB172" s="165"/>
      <c r="FYC172" s="166"/>
      <c r="FYD172" s="146"/>
      <c r="FYE172" s="145"/>
      <c r="FYF172" s="145"/>
      <c r="FYG172" s="167"/>
      <c r="FYH172" s="147"/>
      <c r="FYI172" s="148"/>
      <c r="FYJ172" s="187"/>
      <c r="FYK172" s="188"/>
      <c r="FYL172" s="165"/>
      <c r="FYM172" s="166"/>
      <c r="FYN172" s="146"/>
      <c r="FYO172" s="145"/>
      <c r="FYP172" s="145"/>
      <c r="FYQ172" s="167"/>
      <c r="FYR172" s="147"/>
      <c r="FYS172" s="148"/>
      <c r="FYT172" s="187"/>
      <c r="FYU172" s="188"/>
      <c r="FYV172" s="165"/>
      <c r="FYW172" s="166"/>
      <c r="FYX172" s="146"/>
      <c r="FYY172" s="145"/>
      <c r="FYZ172" s="145"/>
      <c r="FZA172" s="167"/>
      <c r="FZB172" s="147"/>
      <c r="FZC172" s="148"/>
      <c r="FZD172" s="187"/>
      <c r="FZE172" s="188"/>
      <c r="FZF172" s="165"/>
      <c r="FZG172" s="166"/>
      <c r="FZH172" s="146"/>
      <c r="FZI172" s="145"/>
      <c r="FZJ172" s="145"/>
      <c r="FZK172" s="167"/>
      <c r="FZL172" s="147"/>
      <c r="FZM172" s="148"/>
      <c r="FZN172" s="187"/>
      <c r="FZO172" s="188"/>
      <c r="FZP172" s="165"/>
      <c r="FZQ172" s="166"/>
      <c r="FZR172" s="146"/>
      <c r="FZS172" s="145"/>
      <c r="FZT172" s="145"/>
      <c r="FZU172" s="167"/>
      <c r="FZV172" s="147"/>
      <c r="FZW172" s="148"/>
      <c r="FZX172" s="187"/>
      <c r="FZY172" s="188"/>
      <c r="FZZ172" s="165"/>
      <c r="GAA172" s="166"/>
      <c r="GAB172" s="146"/>
      <c r="GAC172" s="145"/>
      <c r="GAD172" s="145"/>
      <c r="GAE172" s="167"/>
      <c r="GAF172" s="147"/>
      <c r="GAG172" s="148"/>
      <c r="GAH172" s="187"/>
      <c r="GAI172" s="188"/>
      <c r="GAJ172" s="165"/>
      <c r="GAK172" s="166"/>
      <c r="GAL172" s="146"/>
      <c r="GAM172" s="145"/>
      <c r="GAN172" s="145"/>
      <c r="GAO172" s="167"/>
      <c r="GAP172" s="147"/>
      <c r="GAQ172" s="148"/>
      <c r="GAR172" s="187"/>
      <c r="GAS172" s="188"/>
      <c r="GAT172" s="165"/>
      <c r="GAU172" s="166"/>
      <c r="GAV172" s="146"/>
      <c r="GAW172" s="145"/>
      <c r="GAX172" s="145"/>
      <c r="GAY172" s="167"/>
      <c r="GAZ172" s="147"/>
      <c r="GBA172" s="148"/>
      <c r="GBB172" s="187"/>
      <c r="GBC172" s="188"/>
      <c r="GBD172" s="165"/>
      <c r="GBE172" s="166"/>
      <c r="GBF172" s="146"/>
      <c r="GBG172" s="145"/>
      <c r="GBH172" s="145"/>
      <c r="GBI172" s="167"/>
      <c r="GBJ172" s="147"/>
      <c r="GBK172" s="148"/>
      <c r="GBL172" s="187"/>
      <c r="GBM172" s="188"/>
      <c r="GBN172" s="165"/>
      <c r="GBO172" s="166"/>
      <c r="GBP172" s="146"/>
      <c r="GBQ172" s="145"/>
      <c r="GBR172" s="145"/>
      <c r="GBS172" s="167"/>
      <c r="GBT172" s="147"/>
      <c r="GBU172" s="148"/>
      <c r="GBV172" s="187"/>
      <c r="GBW172" s="188"/>
      <c r="GBX172" s="165"/>
      <c r="GBY172" s="166"/>
      <c r="GBZ172" s="146"/>
      <c r="GCA172" s="145"/>
      <c r="GCB172" s="145"/>
      <c r="GCC172" s="167"/>
      <c r="GCD172" s="147"/>
      <c r="GCE172" s="148"/>
      <c r="GCF172" s="187"/>
      <c r="GCG172" s="188"/>
      <c r="GCH172" s="165"/>
      <c r="GCI172" s="166"/>
      <c r="GCJ172" s="146"/>
      <c r="GCK172" s="145"/>
      <c r="GCL172" s="145"/>
      <c r="GCM172" s="167"/>
      <c r="GCN172" s="147"/>
      <c r="GCO172" s="148"/>
      <c r="GCP172" s="187"/>
      <c r="GCQ172" s="188"/>
      <c r="GCR172" s="165"/>
      <c r="GCS172" s="166"/>
      <c r="GCT172" s="146"/>
      <c r="GCU172" s="145"/>
      <c r="GCV172" s="145"/>
      <c r="GCW172" s="167"/>
      <c r="GCX172" s="147"/>
      <c r="GCY172" s="148"/>
      <c r="GCZ172" s="187"/>
      <c r="GDA172" s="188"/>
      <c r="GDB172" s="165"/>
      <c r="GDC172" s="166"/>
      <c r="GDD172" s="146"/>
      <c r="GDE172" s="145"/>
      <c r="GDF172" s="145"/>
      <c r="GDG172" s="167"/>
      <c r="GDH172" s="147"/>
      <c r="GDI172" s="148"/>
      <c r="GDJ172" s="187"/>
      <c r="GDK172" s="188"/>
      <c r="GDL172" s="165"/>
      <c r="GDM172" s="166"/>
      <c r="GDN172" s="146"/>
      <c r="GDO172" s="145"/>
      <c r="GDP172" s="145"/>
      <c r="GDQ172" s="167"/>
      <c r="GDR172" s="147"/>
      <c r="GDS172" s="148"/>
      <c r="GDT172" s="187"/>
      <c r="GDU172" s="188"/>
      <c r="GDV172" s="165"/>
      <c r="GDW172" s="166"/>
      <c r="GDX172" s="146"/>
      <c r="GDY172" s="145"/>
      <c r="GDZ172" s="145"/>
      <c r="GEA172" s="167"/>
      <c r="GEB172" s="147"/>
      <c r="GEC172" s="148"/>
      <c r="GED172" s="187"/>
      <c r="GEE172" s="188"/>
      <c r="GEF172" s="165"/>
      <c r="GEG172" s="166"/>
      <c r="GEH172" s="146"/>
      <c r="GEI172" s="145"/>
      <c r="GEJ172" s="145"/>
      <c r="GEK172" s="167"/>
      <c r="GEL172" s="147"/>
      <c r="GEM172" s="148"/>
      <c r="GEN172" s="187"/>
      <c r="GEO172" s="188"/>
      <c r="GEP172" s="165"/>
      <c r="GEQ172" s="166"/>
      <c r="GER172" s="146"/>
      <c r="GES172" s="145"/>
      <c r="GET172" s="145"/>
      <c r="GEU172" s="167"/>
      <c r="GEV172" s="147"/>
      <c r="GEW172" s="148"/>
      <c r="GEX172" s="187"/>
      <c r="GEY172" s="188"/>
      <c r="GEZ172" s="165"/>
      <c r="GFA172" s="166"/>
      <c r="GFB172" s="146"/>
      <c r="GFC172" s="145"/>
      <c r="GFD172" s="145"/>
      <c r="GFE172" s="167"/>
      <c r="GFF172" s="147"/>
      <c r="GFG172" s="148"/>
      <c r="GFH172" s="187"/>
      <c r="GFI172" s="188"/>
      <c r="GFJ172" s="165"/>
      <c r="GFK172" s="166"/>
      <c r="GFL172" s="146"/>
      <c r="GFM172" s="145"/>
      <c r="GFN172" s="145"/>
      <c r="GFO172" s="167"/>
      <c r="GFP172" s="147"/>
      <c r="GFQ172" s="148"/>
      <c r="GFR172" s="187"/>
      <c r="GFS172" s="188"/>
      <c r="GFT172" s="165"/>
      <c r="GFU172" s="166"/>
      <c r="GFV172" s="146"/>
      <c r="GFW172" s="145"/>
      <c r="GFX172" s="145"/>
      <c r="GFY172" s="167"/>
      <c r="GFZ172" s="147"/>
      <c r="GGA172" s="148"/>
      <c r="GGB172" s="187"/>
      <c r="GGC172" s="188"/>
      <c r="GGD172" s="165"/>
      <c r="GGE172" s="166"/>
      <c r="GGF172" s="146"/>
      <c r="GGG172" s="145"/>
      <c r="GGH172" s="145"/>
      <c r="GGI172" s="167"/>
      <c r="GGJ172" s="147"/>
      <c r="GGK172" s="148"/>
      <c r="GGL172" s="187"/>
      <c r="GGM172" s="188"/>
      <c r="GGN172" s="165"/>
      <c r="GGO172" s="166"/>
      <c r="GGP172" s="146"/>
      <c r="GGQ172" s="145"/>
      <c r="GGR172" s="145"/>
      <c r="GGS172" s="167"/>
      <c r="GGT172" s="147"/>
      <c r="GGU172" s="148"/>
      <c r="GGV172" s="187"/>
      <c r="GGW172" s="188"/>
      <c r="GGX172" s="165"/>
      <c r="GGY172" s="166"/>
      <c r="GGZ172" s="146"/>
      <c r="GHA172" s="145"/>
      <c r="GHB172" s="145"/>
      <c r="GHC172" s="167"/>
      <c r="GHD172" s="147"/>
      <c r="GHE172" s="148"/>
      <c r="GHF172" s="187"/>
      <c r="GHG172" s="188"/>
      <c r="GHH172" s="165"/>
      <c r="GHI172" s="166"/>
      <c r="GHJ172" s="146"/>
      <c r="GHK172" s="145"/>
      <c r="GHL172" s="145"/>
      <c r="GHM172" s="167"/>
      <c r="GHN172" s="147"/>
      <c r="GHO172" s="148"/>
      <c r="GHP172" s="187"/>
      <c r="GHQ172" s="188"/>
      <c r="GHR172" s="165"/>
      <c r="GHS172" s="166"/>
      <c r="GHT172" s="146"/>
      <c r="GHU172" s="145"/>
      <c r="GHV172" s="145"/>
      <c r="GHW172" s="167"/>
      <c r="GHX172" s="147"/>
      <c r="GHY172" s="148"/>
      <c r="GHZ172" s="187"/>
      <c r="GIA172" s="188"/>
      <c r="GIB172" s="165"/>
      <c r="GIC172" s="166"/>
      <c r="GID172" s="146"/>
      <c r="GIE172" s="145"/>
      <c r="GIF172" s="145"/>
      <c r="GIG172" s="167"/>
      <c r="GIH172" s="147"/>
      <c r="GII172" s="148"/>
      <c r="GIJ172" s="187"/>
      <c r="GIK172" s="188"/>
      <c r="GIL172" s="165"/>
      <c r="GIM172" s="166"/>
      <c r="GIN172" s="146"/>
      <c r="GIO172" s="145"/>
      <c r="GIP172" s="145"/>
      <c r="GIQ172" s="167"/>
      <c r="GIR172" s="147"/>
      <c r="GIS172" s="148"/>
      <c r="GIT172" s="187"/>
      <c r="GIU172" s="188"/>
      <c r="GIV172" s="165"/>
      <c r="GIW172" s="166"/>
      <c r="GIX172" s="146"/>
      <c r="GIY172" s="145"/>
      <c r="GIZ172" s="145"/>
      <c r="GJA172" s="167"/>
      <c r="GJB172" s="147"/>
      <c r="GJC172" s="148"/>
      <c r="GJD172" s="187"/>
      <c r="GJE172" s="188"/>
      <c r="GJF172" s="165"/>
      <c r="GJG172" s="166"/>
      <c r="GJH172" s="146"/>
      <c r="GJI172" s="145"/>
      <c r="GJJ172" s="145"/>
      <c r="GJK172" s="167"/>
      <c r="GJL172" s="147"/>
      <c r="GJM172" s="148"/>
      <c r="GJN172" s="187"/>
      <c r="GJO172" s="188"/>
      <c r="GJP172" s="165"/>
      <c r="GJQ172" s="166"/>
      <c r="GJR172" s="146"/>
      <c r="GJS172" s="145"/>
      <c r="GJT172" s="145"/>
      <c r="GJU172" s="167"/>
      <c r="GJV172" s="147"/>
      <c r="GJW172" s="148"/>
      <c r="GJX172" s="187"/>
      <c r="GJY172" s="188"/>
      <c r="GJZ172" s="165"/>
      <c r="GKA172" s="166"/>
      <c r="GKB172" s="146"/>
      <c r="GKC172" s="145"/>
      <c r="GKD172" s="145"/>
      <c r="GKE172" s="167"/>
      <c r="GKF172" s="147"/>
      <c r="GKG172" s="148"/>
      <c r="GKH172" s="187"/>
      <c r="GKI172" s="188"/>
      <c r="GKJ172" s="165"/>
      <c r="GKK172" s="166"/>
      <c r="GKL172" s="146"/>
      <c r="GKM172" s="145"/>
      <c r="GKN172" s="145"/>
      <c r="GKO172" s="167"/>
      <c r="GKP172" s="147"/>
      <c r="GKQ172" s="148"/>
      <c r="GKR172" s="187"/>
      <c r="GKS172" s="188"/>
      <c r="GKT172" s="165"/>
      <c r="GKU172" s="166"/>
      <c r="GKV172" s="146"/>
      <c r="GKW172" s="145"/>
      <c r="GKX172" s="145"/>
      <c r="GKY172" s="167"/>
      <c r="GKZ172" s="147"/>
      <c r="GLA172" s="148"/>
      <c r="GLB172" s="187"/>
      <c r="GLC172" s="188"/>
      <c r="GLD172" s="165"/>
      <c r="GLE172" s="166"/>
      <c r="GLF172" s="146"/>
      <c r="GLG172" s="145"/>
      <c r="GLH172" s="145"/>
      <c r="GLI172" s="167"/>
      <c r="GLJ172" s="147"/>
      <c r="GLK172" s="148"/>
      <c r="GLL172" s="187"/>
      <c r="GLM172" s="188"/>
      <c r="GLN172" s="165"/>
      <c r="GLO172" s="166"/>
      <c r="GLP172" s="146"/>
      <c r="GLQ172" s="145"/>
      <c r="GLR172" s="145"/>
      <c r="GLS172" s="167"/>
      <c r="GLT172" s="147"/>
      <c r="GLU172" s="148"/>
      <c r="GLV172" s="187"/>
      <c r="GLW172" s="188"/>
      <c r="GLX172" s="165"/>
      <c r="GLY172" s="166"/>
      <c r="GLZ172" s="146"/>
      <c r="GMA172" s="145"/>
      <c r="GMB172" s="145"/>
      <c r="GMC172" s="167"/>
      <c r="GMD172" s="147"/>
      <c r="GME172" s="148"/>
      <c r="GMF172" s="187"/>
      <c r="GMG172" s="188"/>
      <c r="GMH172" s="165"/>
      <c r="GMI172" s="166"/>
      <c r="GMJ172" s="146"/>
      <c r="GMK172" s="145"/>
      <c r="GML172" s="145"/>
      <c r="GMM172" s="167"/>
      <c r="GMN172" s="147"/>
      <c r="GMO172" s="148"/>
      <c r="GMP172" s="187"/>
      <c r="GMQ172" s="188"/>
      <c r="GMR172" s="165"/>
      <c r="GMS172" s="166"/>
      <c r="GMT172" s="146"/>
      <c r="GMU172" s="145"/>
      <c r="GMV172" s="145"/>
      <c r="GMW172" s="167"/>
      <c r="GMX172" s="147"/>
      <c r="GMY172" s="148"/>
      <c r="GMZ172" s="187"/>
      <c r="GNA172" s="188"/>
      <c r="GNB172" s="165"/>
      <c r="GNC172" s="166"/>
      <c r="GND172" s="146"/>
      <c r="GNE172" s="145"/>
      <c r="GNF172" s="145"/>
      <c r="GNG172" s="167"/>
      <c r="GNH172" s="147"/>
      <c r="GNI172" s="148"/>
      <c r="GNJ172" s="187"/>
      <c r="GNK172" s="188"/>
      <c r="GNL172" s="165"/>
      <c r="GNM172" s="166"/>
      <c r="GNN172" s="146"/>
      <c r="GNO172" s="145"/>
      <c r="GNP172" s="145"/>
      <c r="GNQ172" s="167"/>
      <c r="GNR172" s="147"/>
      <c r="GNS172" s="148"/>
      <c r="GNT172" s="187"/>
      <c r="GNU172" s="188"/>
      <c r="GNV172" s="165"/>
      <c r="GNW172" s="166"/>
      <c r="GNX172" s="146"/>
      <c r="GNY172" s="145"/>
      <c r="GNZ172" s="145"/>
      <c r="GOA172" s="167"/>
      <c r="GOB172" s="147"/>
      <c r="GOC172" s="148"/>
      <c r="GOD172" s="187"/>
      <c r="GOE172" s="188"/>
      <c r="GOF172" s="165"/>
      <c r="GOG172" s="166"/>
      <c r="GOH172" s="146"/>
      <c r="GOI172" s="145"/>
      <c r="GOJ172" s="145"/>
      <c r="GOK172" s="167"/>
      <c r="GOL172" s="147"/>
      <c r="GOM172" s="148"/>
      <c r="GON172" s="187"/>
      <c r="GOO172" s="188"/>
      <c r="GOP172" s="165"/>
      <c r="GOQ172" s="166"/>
      <c r="GOR172" s="146"/>
      <c r="GOS172" s="145"/>
      <c r="GOT172" s="145"/>
      <c r="GOU172" s="167"/>
      <c r="GOV172" s="147"/>
      <c r="GOW172" s="148"/>
      <c r="GOX172" s="187"/>
      <c r="GOY172" s="188"/>
      <c r="GOZ172" s="165"/>
      <c r="GPA172" s="166"/>
      <c r="GPB172" s="146"/>
      <c r="GPC172" s="145"/>
      <c r="GPD172" s="145"/>
      <c r="GPE172" s="167"/>
      <c r="GPF172" s="147"/>
      <c r="GPG172" s="148"/>
      <c r="GPH172" s="187"/>
      <c r="GPI172" s="188"/>
      <c r="GPJ172" s="165"/>
      <c r="GPK172" s="166"/>
      <c r="GPL172" s="146"/>
      <c r="GPM172" s="145"/>
      <c r="GPN172" s="145"/>
      <c r="GPO172" s="167"/>
      <c r="GPP172" s="147"/>
      <c r="GPQ172" s="148"/>
      <c r="GPR172" s="187"/>
      <c r="GPS172" s="188"/>
      <c r="GPT172" s="165"/>
      <c r="GPU172" s="166"/>
      <c r="GPV172" s="146"/>
      <c r="GPW172" s="145"/>
      <c r="GPX172" s="145"/>
      <c r="GPY172" s="167"/>
      <c r="GPZ172" s="147"/>
      <c r="GQA172" s="148"/>
      <c r="GQB172" s="187"/>
      <c r="GQC172" s="188"/>
      <c r="GQD172" s="165"/>
      <c r="GQE172" s="166"/>
      <c r="GQF172" s="146"/>
      <c r="GQG172" s="145"/>
      <c r="GQH172" s="145"/>
      <c r="GQI172" s="167"/>
      <c r="GQJ172" s="147"/>
      <c r="GQK172" s="148"/>
      <c r="GQL172" s="187"/>
      <c r="GQM172" s="188"/>
      <c r="GQN172" s="165"/>
      <c r="GQO172" s="166"/>
      <c r="GQP172" s="146"/>
      <c r="GQQ172" s="145"/>
      <c r="GQR172" s="145"/>
      <c r="GQS172" s="167"/>
      <c r="GQT172" s="147"/>
      <c r="GQU172" s="148"/>
      <c r="GQV172" s="187"/>
      <c r="GQW172" s="188"/>
      <c r="GQX172" s="165"/>
      <c r="GQY172" s="166"/>
      <c r="GQZ172" s="146"/>
      <c r="GRA172" s="145"/>
      <c r="GRB172" s="145"/>
      <c r="GRC172" s="167"/>
      <c r="GRD172" s="147"/>
      <c r="GRE172" s="148"/>
      <c r="GRF172" s="187"/>
      <c r="GRG172" s="188"/>
      <c r="GRH172" s="165"/>
      <c r="GRI172" s="166"/>
      <c r="GRJ172" s="146"/>
      <c r="GRK172" s="145"/>
      <c r="GRL172" s="145"/>
      <c r="GRM172" s="167"/>
      <c r="GRN172" s="147"/>
      <c r="GRO172" s="148"/>
      <c r="GRP172" s="187"/>
      <c r="GRQ172" s="188"/>
      <c r="GRR172" s="165"/>
      <c r="GRS172" s="166"/>
      <c r="GRT172" s="146"/>
      <c r="GRU172" s="145"/>
      <c r="GRV172" s="145"/>
      <c r="GRW172" s="167"/>
      <c r="GRX172" s="147"/>
      <c r="GRY172" s="148"/>
      <c r="GRZ172" s="187"/>
      <c r="GSA172" s="188"/>
      <c r="GSB172" s="165"/>
      <c r="GSC172" s="166"/>
      <c r="GSD172" s="146"/>
      <c r="GSE172" s="145"/>
      <c r="GSF172" s="145"/>
      <c r="GSG172" s="167"/>
      <c r="GSH172" s="147"/>
      <c r="GSI172" s="148"/>
      <c r="GSJ172" s="187"/>
      <c r="GSK172" s="188"/>
      <c r="GSL172" s="165"/>
      <c r="GSM172" s="166"/>
      <c r="GSN172" s="146"/>
      <c r="GSO172" s="145"/>
      <c r="GSP172" s="145"/>
      <c r="GSQ172" s="167"/>
      <c r="GSR172" s="147"/>
      <c r="GSS172" s="148"/>
      <c r="GST172" s="187"/>
      <c r="GSU172" s="188"/>
      <c r="GSV172" s="165"/>
      <c r="GSW172" s="166"/>
      <c r="GSX172" s="146"/>
      <c r="GSY172" s="145"/>
      <c r="GSZ172" s="145"/>
      <c r="GTA172" s="167"/>
      <c r="GTB172" s="147"/>
      <c r="GTC172" s="148"/>
      <c r="GTD172" s="187"/>
      <c r="GTE172" s="188"/>
      <c r="GTF172" s="165"/>
      <c r="GTG172" s="166"/>
      <c r="GTH172" s="146"/>
      <c r="GTI172" s="145"/>
      <c r="GTJ172" s="145"/>
      <c r="GTK172" s="167"/>
      <c r="GTL172" s="147"/>
      <c r="GTM172" s="148"/>
      <c r="GTN172" s="187"/>
      <c r="GTO172" s="188"/>
      <c r="GTP172" s="165"/>
      <c r="GTQ172" s="166"/>
      <c r="GTR172" s="146"/>
      <c r="GTS172" s="145"/>
      <c r="GTT172" s="145"/>
      <c r="GTU172" s="167"/>
      <c r="GTV172" s="147"/>
      <c r="GTW172" s="148"/>
      <c r="GTX172" s="187"/>
      <c r="GTY172" s="188"/>
      <c r="GTZ172" s="165"/>
      <c r="GUA172" s="166"/>
      <c r="GUB172" s="146"/>
      <c r="GUC172" s="145"/>
      <c r="GUD172" s="145"/>
      <c r="GUE172" s="167"/>
      <c r="GUF172" s="147"/>
      <c r="GUG172" s="148"/>
      <c r="GUH172" s="187"/>
      <c r="GUI172" s="188"/>
      <c r="GUJ172" s="165"/>
      <c r="GUK172" s="166"/>
      <c r="GUL172" s="146"/>
      <c r="GUM172" s="145"/>
      <c r="GUN172" s="145"/>
      <c r="GUO172" s="167"/>
      <c r="GUP172" s="147"/>
      <c r="GUQ172" s="148"/>
      <c r="GUR172" s="187"/>
      <c r="GUS172" s="188"/>
      <c r="GUT172" s="165"/>
      <c r="GUU172" s="166"/>
      <c r="GUV172" s="146"/>
      <c r="GUW172" s="145"/>
      <c r="GUX172" s="145"/>
      <c r="GUY172" s="167"/>
      <c r="GUZ172" s="147"/>
      <c r="GVA172" s="148"/>
      <c r="GVB172" s="187"/>
      <c r="GVC172" s="188"/>
      <c r="GVD172" s="165"/>
      <c r="GVE172" s="166"/>
      <c r="GVF172" s="146"/>
      <c r="GVG172" s="145"/>
      <c r="GVH172" s="145"/>
      <c r="GVI172" s="167"/>
      <c r="GVJ172" s="147"/>
      <c r="GVK172" s="148"/>
      <c r="GVL172" s="187"/>
      <c r="GVM172" s="188"/>
      <c r="GVN172" s="165"/>
      <c r="GVO172" s="166"/>
      <c r="GVP172" s="146"/>
      <c r="GVQ172" s="145"/>
      <c r="GVR172" s="145"/>
      <c r="GVS172" s="167"/>
      <c r="GVT172" s="147"/>
      <c r="GVU172" s="148"/>
      <c r="GVV172" s="187"/>
      <c r="GVW172" s="188"/>
      <c r="GVX172" s="165"/>
      <c r="GVY172" s="166"/>
      <c r="GVZ172" s="146"/>
      <c r="GWA172" s="145"/>
      <c r="GWB172" s="145"/>
      <c r="GWC172" s="167"/>
      <c r="GWD172" s="147"/>
      <c r="GWE172" s="148"/>
      <c r="GWF172" s="187"/>
      <c r="GWG172" s="188"/>
      <c r="GWH172" s="165"/>
      <c r="GWI172" s="166"/>
      <c r="GWJ172" s="146"/>
      <c r="GWK172" s="145"/>
      <c r="GWL172" s="145"/>
      <c r="GWM172" s="167"/>
      <c r="GWN172" s="147"/>
      <c r="GWO172" s="148"/>
      <c r="GWP172" s="187"/>
      <c r="GWQ172" s="188"/>
      <c r="GWR172" s="165"/>
      <c r="GWS172" s="166"/>
      <c r="GWT172" s="146"/>
      <c r="GWU172" s="145"/>
      <c r="GWV172" s="145"/>
      <c r="GWW172" s="167"/>
      <c r="GWX172" s="147"/>
      <c r="GWY172" s="148"/>
      <c r="GWZ172" s="187"/>
      <c r="GXA172" s="188"/>
      <c r="GXB172" s="165"/>
      <c r="GXC172" s="166"/>
      <c r="GXD172" s="146"/>
      <c r="GXE172" s="145"/>
      <c r="GXF172" s="145"/>
      <c r="GXG172" s="167"/>
      <c r="GXH172" s="147"/>
      <c r="GXI172" s="148"/>
      <c r="GXJ172" s="187"/>
      <c r="GXK172" s="188"/>
      <c r="GXL172" s="165"/>
      <c r="GXM172" s="166"/>
      <c r="GXN172" s="146"/>
      <c r="GXO172" s="145"/>
      <c r="GXP172" s="145"/>
      <c r="GXQ172" s="167"/>
      <c r="GXR172" s="147"/>
      <c r="GXS172" s="148"/>
      <c r="GXT172" s="187"/>
      <c r="GXU172" s="188"/>
      <c r="GXV172" s="165"/>
      <c r="GXW172" s="166"/>
      <c r="GXX172" s="146"/>
      <c r="GXY172" s="145"/>
      <c r="GXZ172" s="145"/>
      <c r="GYA172" s="167"/>
      <c r="GYB172" s="147"/>
      <c r="GYC172" s="148"/>
      <c r="GYD172" s="187"/>
      <c r="GYE172" s="188"/>
      <c r="GYF172" s="165"/>
      <c r="GYG172" s="166"/>
      <c r="GYH172" s="146"/>
      <c r="GYI172" s="145"/>
      <c r="GYJ172" s="145"/>
      <c r="GYK172" s="167"/>
      <c r="GYL172" s="147"/>
      <c r="GYM172" s="148"/>
      <c r="GYN172" s="187"/>
      <c r="GYO172" s="188"/>
      <c r="GYP172" s="165"/>
      <c r="GYQ172" s="166"/>
      <c r="GYR172" s="146"/>
      <c r="GYS172" s="145"/>
      <c r="GYT172" s="145"/>
      <c r="GYU172" s="167"/>
      <c r="GYV172" s="147"/>
      <c r="GYW172" s="148"/>
      <c r="GYX172" s="187"/>
      <c r="GYY172" s="188"/>
      <c r="GYZ172" s="165"/>
      <c r="GZA172" s="166"/>
      <c r="GZB172" s="146"/>
      <c r="GZC172" s="145"/>
      <c r="GZD172" s="145"/>
      <c r="GZE172" s="167"/>
      <c r="GZF172" s="147"/>
      <c r="GZG172" s="148"/>
      <c r="GZH172" s="187"/>
      <c r="GZI172" s="188"/>
      <c r="GZJ172" s="165"/>
      <c r="GZK172" s="166"/>
      <c r="GZL172" s="146"/>
      <c r="GZM172" s="145"/>
      <c r="GZN172" s="145"/>
      <c r="GZO172" s="167"/>
      <c r="GZP172" s="147"/>
      <c r="GZQ172" s="148"/>
      <c r="GZR172" s="187"/>
      <c r="GZS172" s="188"/>
      <c r="GZT172" s="165"/>
      <c r="GZU172" s="166"/>
      <c r="GZV172" s="146"/>
      <c r="GZW172" s="145"/>
      <c r="GZX172" s="145"/>
      <c r="GZY172" s="167"/>
      <c r="GZZ172" s="147"/>
      <c r="HAA172" s="148"/>
      <c r="HAB172" s="187"/>
      <c r="HAC172" s="188"/>
      <c r="HAD172" s="165"/>
      <c r="HAE172" s="166"/>
      <c r="HAF172" s="146"/>
      <c r="HAG172" s="145"/>
      <c r="HAH172" s="145"/>
      <c r="HAI172" s="167"/>
      <c r="HAJ172" s="147"/>
      <c r="HAK172" s="148"/>
      <c r="HAL172" s="187"/>
      <c r="HAM172" s="188"/>
      <c r="HAN172" s="165"/>
      <c r="HAO172" s="166"/>
      <c r="HAP172" s="146"/>
      <c r="HAQ172" s="145"/>
      <c r="HAR172" s="145"/>
      <c r="HAS172" s="167"/>
      <c r="HAT172" s="147"/>
      <c r="HAU172" s="148"/>
      <c r="HAV172" s="187"/>
      <c r="HAW172" s="188"/>
      <c r="HAX172" s="165"/>
      <c r="HAY172" s="166"/>
      <c r="HAZ172" s="146"/>
      <c r="HBA172" s="145"/>
      <c r="HBB172" s="145"/>
      <c r="HBC172" s="167"/>
      <c r="HBD172" s="147"/>
      <c r="HBE172" s="148"/>
      <c r="HBF172" s="187"/>
      <c r="HBG172" s="188"/>
      <c r="HBH172" s="165"/>
      <c r="HBI172" s="166"/>
      <c r="HBJ172" s="146"/>
      <c r="HBK172" s="145"/>
      <c r="HBL172" s="145"/>
      <c r="HBM172" s="167"/>
      <c r="HBN172" s="147"/>
      <c r="HBO172" s="148"/>
      <c r="HBP172" s="187"/>
      <c r="HBQ172" s="188"/>
      <c r="HBR172" s="165"/>
      <c r="HBS172" s="166"/>
      <c r="HBT172" s="146"/>
      <c r="HBU172" s="145"/>
      <c r="HBV172" s="145"/>
      <c r="HBW172" s="167"/>
      <c r="HBX172" s="147"/>
      <c r="HBY172" s="148"/>
      <c r="HBZ172" s="187"/>
      <c r="HCA172" s="188"/>
      <c r="HCB172" s="165"/>
      <c r="HCC172" s="166"/>
      <c r="HCD172" s="146"/>
      <c r="HCE172" s="145"/>
      <c r="HCF172" s="145"/>
      <c r="HCG172" s="167"/>
      <c r="HCH172" s="147"/>
      <c r="HCI172" s="148"/>
      <c r="HCJ172" s="187"/>
      <c r="HCK172" s="188"/>
      <c r="HCL172" s="165"/>
      <c r="HCM172" s="166"/>
      <c r="HCN172" s="146"/>
      <c r="HCO172" s="145"/>
      <c r="HCP172" s="145"/>
      <c r="HCQ172" s="167"/>
      <c r="HCR172" s="147"/>
      <c r="HCS172" s="148"/>
      <c r="HCT172" s="187"/>
      <c r="HCU172" s="188"/>
      <c r="HCV172" s="165"/>
      <c r="HCW172" s="166"/>
      <c r="HCX172" s="146"/>
      <c r="HCY172" s="145"/>
      <c r="HCZ172" s="145"/>
      <c r="HDA172" s="167"/>
      <c r="HDB172" s="147"/>
      <c r="HDC172" s="148"/>
      <c r="HDD172" s="187"/>
      <c r="HDE172" s="188"/>
      <c r="HDF172" s="165"/>
      <c r="HDG172" s="166"/>
      <c r="HDH172" s="146"/>
      <c r="HDI172" s="145"/>
      <c r="HDJ172" s="145"/>
      <c r="HDK172" s="167"/>
      <c r="HDL172" s="147"/>
      <c r="HDM172" s="148"/>
      <c r="HDN172" s="187"/>
      <c r="HDO172" s="188"/>
      <c r="HDP172" s="165"/>
      <c r="HDQ172" s="166"/>
      <c r="HDR172" s="146"/>
      <c r="HDS172" s="145"/>
      <c r="HDT172" s="145"/>
      <c r="HDU172" s="167"/>
      <c r="HDV172" s="147"/>
      <c r="HDW172" s="148"/>
      <c r="HDX172" s="187"/>
      <c r="HDY172" s="188"/>
      <c r="HDZ172" s="165"/>
      <c r="HEA172" s="166"/>
      <c r="HEB172" s="146"/>
      <c r="HEC172" s="145"/>
      <c r="HED172" s="145"/>
      <c r="HEE172" s="167"/>
      <c r="HEF172" s="147"/>
      <c r="HEG172" s="148"/>
      <c r="HEH172" s="187"/>
      <c r="HEI172" s="188"/>
      <c r="HEJ172" s="165"/>
      <c r="HEK172" s="166"/>
      <c r="HEL172" s="146"/>
      <c r="HEM172" s="145"/>
      <c r="HEN172" s="145"/>
      <c r="HEO172" s="167"/>
      <c r="HEP172" s="147"/>
      <c r="HEQ172" s="148"/>
      <c r="HER172" s="187"/>
      <c r="HES172" s="188"/>
      <c r="HET172" s="165"/>
      <c r="HEU172" s="166"/>
      <c r="HEV172" s="146"/>
      <c r="HEW172" s="145"/>
      <c r="HEX172" s="145"/>
      <c r="HEY172" s="167"/>
      <c r="HEZ172" s="147"/>
      <c r="HFA172" s="148"/>
      <c r="HFB172" s="187"/>
      <c r="HFC172" s="188"/>
      <c r="HFD172" s="165"/>
      <c r="HFE172" s="166"/>
      <c r="HFF172" s="146"/>
      <c r="HFG172" s="145"/>
      <c r="HFH172" s="145"/>
      <c r="HFI172" s="167"/>
      <c r="HFJ172" s="147"/>
      <c r="HFK172" s="148"/>
      <c r="HFL172" s="187"/>
      <c r="HFM172" s="188"/>
      <c r="HFN172" s="165"/>
      <c r="HFO172" s="166"/>
      <c r="HFP172" s="146"/>
      <c r="HFQ172" s="145"/>
      <c r="HFR172" s="145"/>
      <c r="HFS172" s="167"/>
      <c r="HFT172" s="147"/>
      <c r="HFU172" s="148"/>
      <c r="HFV172" s="187"/>
      <c r="HFW172" s="188"/>
      <c r="HFX172" s="165"/>
      <c r="HFY172" s="166"/>
      <c r="HFZ172" s="146"/>
      <c r="HGA172" s="145"/>
      <c r="HGB172" s="145"/>
      <c r="HGC172" s="167"/>
      <c r="HGD172" s="147"/>
      <c r="HGE172" s="148"/>
      <c r="HGF172" s="187"/>
      <c r="HGG172" s="188"/>
      <c r="HGH172" s="165"/>
      <c r="HGI172" s="166"/>
      <c r="HGJ172" s="146"/>
      <c r="HGK172" s="145"/>
      <c r="HGL172" s="145"/>
      <c r="HGM172" s="167"/>
      <c r="HGN172" s="147"/>
      <c r="HGO172" s="148"/>
      <c r="HGP172" s="187"/>
      <c r="HGQ172" s="188"/>
      <c r="HGR172" s="165"/>
      <c r="HGS172" s="166"/>
      <c r="HGT172" s="146"/>
      <c r="HGU172" s="145"/>
      <c r="HGV172" s="145"/>
      <c r="HGW172" s="167"/>
      <c r="HGX172" s="147"/>
      <c r="HGY172" s="148"/>
      <c r="HGZ172" s="187"/>
      <c r="HHA172" s="188"/>
      <c r="HHB172" s="165"/>
      <c r="HHC172" s="166"/>
      <c r="HHD172" s="146"/>
      <c r="HHE172" s="145"/>
      <c r="HHF172" s="145"/>
      <c r="HHG172" s="167"/>
      <c r="HHH172" s="147"/>
      <c r="HHI172" s="148"/>
      <c r="HHJ172" s="187"/>
      <c r="HHK172" s="188"/>
      <c r="HHL172" s="165"/>
      <c r="HHM172" s="166"/>
      <c r="HHN172" s="146"/>
      <c r="HHO172" s="145"/>
      <c r="HHP172" s="145"/>
      <c r="HHQ172" s="167"/>
      <c r="HHR172" s="147"/>
      <c r="HHS172" s="148"/>
      <c r="HHT172" s="187"/>
      <c r="HHU172" s="188"/>
      <c r="HHV172" s="165"/>
      <c r="HHW172" s="166"/>
      <c r="HHX172" s="146"/>
      <c r="HHY172" s="145"/>
      <c r="HHZ172" s="145"/>
      <c r="HIA172" s="167"/>
      <c r="HIB172" s="147"/>
      <c r="HIC172" s="148"/>
      <c r="HID172" s="187"/>
      <c r="HIE172" s="188"/>
      <c r="HIF172" s="165"/>
      <c r="HIG172" s="166"/>
      <c r="HIH172" s="146"/>
      <c r="HII172" s="145"/>
      <c r="HIJ172" s="145"/>
      <c r="HIK172" s="167"/>
      <c r="HIL172" s="147"/>
      <c r="HIM172" s="148"/>
      <c r="HIN172" s="187"/>
      <c r="HIO172" s="188"/>
      <c r="HIP172" s="165"/>
      <c r="HIQ172" s="166"/>
      <c r="HIR172" s="146"/>
      <c r="HIS172" s="145"/>
      <c r="HIT172" s="145"/>
      <c r="HIU172" s="167"/>
      <c r="HIV172" s="147"/>
      <c r="HIW172" s="148"/>
      <c r="HIX172" s="187"/>
      <c r="HIY172" s="188"/>
      <c r="HIZ172" s="165"/>
      <c r="HJA172" s="166"/>
      <c r="HJB172" s="146"/>
      <c r="HJC172" s="145"/>
      <c r="HJD172" s="145"/>
      <c r="HJE172" s="167"/>
      <c r="HJF172" s="147"/>
      <c r="HJG172" s="148"/>
      <c r="HJH172" s="187"/>
      <c r="HJI172" s="188"/>
      <c r="HJJ172" s="165"/>
      <c r="HJK172" s="166"/>
      <c r="HJL172" s="146"/>
      <c r="HJM172" s="145"/>
      <c r="HJN172" s="145"/>
      <c r="HJO172" s="167"/>
      <c r="HJP172" s="147"/>
      <c r="HJQ172" s="148"/>
      <c r="HJR172" s="187"/>
      <c r="HJS172" s="188"/>
      <c r="HJT172" s="165"/>
      <c r="HJU172" s="166"/>
      <c r="HJV172" s="146"/>
      <c r="HJW172" s="145"/>
      <c r="HJX172" s="145"/>
      <c r="HJY172" s="167"/>
      <c r="HJZ172" s="147"/>
      <c r="HKA172" s="148"/>
      <c r="HKB172" s="187"/>
      <c r="HKC172" s="188"/>
      <c r="HKD172" s="165"/>
      <c r="HKE172" s="166"/>
      <c r="HKF172" s="146"/>
      <c r="HKG172" s="145"/>
      <c r="HKH172" s="145"/>
      <c r="HKI172" s="167"/>
      <c r="HKJ172" s="147"/>
      <c r="HKK172" s="148"/>
      <c r="HKL172" s="187"/>
      <c r="HKM172" s="188"/>
      <c r="HKN172" s="165"/>
      <c r="HKO172" s="166"/>
      <c r="HKP172" s="146"/>
      <c r="HKQ172" s="145"/>
      <c r="HKR172" s="145"/>
      <c r="HKS172" s="167"/>
      <c r="HKT172" s="147"/>
      <c r="HKU172" s="148"/>
      <c r="HKV172" s="187"/>
      <c r="HKW172" s="188"/>
      <c r="HKX172" s="165"/>
      <c r="HKY172" s="166"/>
      <c r="HKZ172" s="146"/>
      <c r="HLA172" s="145"/>
      <c r="HLB172" s="145"/>
      <c r="HLC172" s="167"/>
      <c r="HLD172" s="147"/>
      <c r="HLE172" s="148"/>
      <c r="HLF172" s="187"/>
      <c r="HLG172" s="188"/>
      <c r="HLH172" s="165"/>
      <c r="HLI172" s="166"/>
      <c r="HLJ172" s="146"/>
      <c r="HLK172" s="145"/>
      <c r="HLL172" s="145"/>
      <c r="HLM172" s="167"/>
      <c r="HLN172" s="147"/>
      <c r="HLO172" s="148"/>
      <c r="HLP172" s="187"/>
      <c r="HLQ172" s="188"/>
      <c r="HLR172" s="165"/>
      <c r="HLS172" s="166"/>
      <c r="HLT172" s="146"/>
      <c r="HLU172" s="145"/>
      <c r="HLV172" s="145"/>
      <c r="HLW172" s="167"/>
      <c r="HLX172" s="147"/>
      <c r="HLY172" s="148"/>
      <c r="HLZ172" s="187"/>
      <c r="HMA172" s="188"/>
      <c r="HMB172" s="165"/>
      <c r="HMC172" s="166"/>
      <c r="HMD172" s="146"/>
      <c r="HME172" s="145"/>
      <c r="HMF172" s="145"/>
      <c r="HMG172" s="167"/>
      <c r="HMH172" s="147"/>
      <c r="HMI172" s="148"/>
      <c r="HMJ172" s="187"/>
      <c r="HMK172" s="188"/>
      <c r="HML172" s="165"/>
      <c r="HMM172" s="166"/>
      <c r="HMN172" s="146"/>
      <c r="HMO172" s="145"/>
      <c r="HMP172" s="145"/>
      <c r="HMQ172" s="167"/>
      <c r="HMR172" s="147"/>
      <c r="HMS172" s="148"/>
      <c r="HMT172" s="187"/>
      <c r="HMU172" s="188"/>
      <c r="HMV172" s="165"/>
      <c r="HMW172" s="166"/>
      <c r="HMX172" s="146"/>
      <c r="HMY172" s="145"/>
      <c r="HMZ172" s="145"/>
      <c r="HNA172" s="167"/>
      <c r="HNB172" s="147"/>
      <c r="HNC172" s="148"/>
      <c r="HND172" s="187"/>
      <c r="HNE172" s="188"/>
      <c r="HNF172" s="165"/>
      <c r="HNG172" s="166"/>
      <c r="HNH172" s="146"/>
      <c r="HNI172" s="145"/>
      <c r="HNJ172" s="145"/>
      <c r="HNK172" s="167"/>
      <c r="HNL172" s="147"/>
      <c r="HNM172" s="148"/>
      <c r="HNN172" s="187"/>
      <c r="HNO172" s="188"/>
      <c r="HNP172" s="165"/>
      <c r="HNQ172" s="166"/>
      <c r="HNR172" s="146"/>
      <c r="HNS172" s="145"/>
      <c r="HNT172" s="145"/>
      <c r="HNU172" s="167"/>
      <c r="HNV172" s="147"/>
      <c r="HNW172" s="148"/>
      <c r="HNX172" s="187"/>
      <c r="HNY172" s="188"/>
      <c r="HNZ172" s="165"/>
      <c r="HOA172" s="166"/>
      <c r="HOB172" s="146"/>
      <c r="HOC172" s="145"/>
      <c r="HOD172" s="145"/>
      <c r="HOE172" s="167"/>
      <c r="HOF172" s="147"/>
      <c r="HOG172" s="148"/>
      <c r="HOH172" s="187"/>
      <c r="HOI172" s="188"/>
      <c r="HOJ172" s="165"/>
      <c r="HOK172" s="166"/>
      <c r="HOL172" s="146"/>
      <c r="HOM172" s="145"/>
      <c r="HON172" s="145"/>
      <c r="HOO172" s="167"/>
      <c r="HOP172" s="147"/>
      <c r="HOQ172" s="148"/>
      <c r="HOR172" s="187"/>
      <c r="HOS172" s="188"/>
      <c r="HOT172" s="165"/>
      <c r="HOU172" s="166"/>
      <c r="HOV172" s="146"/>
      <c r="HOW172" s="145"/>
      <c r="HOX172" s="145"/>
      <c r="HOY172" s="167"/>
      <c r="HOZ172" s="147"/>
      <c r="HPA172" s="148"/>
      <c r="HPB172" s="187"/>
      <c r="HPC172" s="188"/>
      <c r="HPD172" s="165"/>
      <c r="HPE172" s="166"/>
      <c r="HPF172" s="146"/>
      <c r="HPG172" s="145"/>
      <c r="HPH172" s="145"/>
      <c r="HPI172" s="167"/>
      <c r="HPJ172" s="147"/>
      <c r="HPK172" s="148"/>
      <c r="HPL172" s="187"/>
      <c r="HPM172" s="188"/>
      <c r="HPN172" s="165"/>
      <c r="HPO172" s="166"/>
      <c r="HPP172" s="146"/>
      <c r="HPQ172" s="145"/>
      <c r="HPR172" s="145"/>
      <c r="HPS172" s="167"/>
      <c r="HPT172" s="147"/>
      <c r="HPU172" s="148"/>
      <c r="HPV172" s="187"/>
      <c r="HPW172" s="188"/>
      <c r="HPX172" s="165"/>
      <c r="HPY172" s="166"/>
      <c r="HPZ172" s="146"/>
      <c r="HQA172" s="145"/>
      <c r="HQB172" s="145"/>
      <c r="HQC172" s="167"/>
      <c r="HQD172" s="147"/>
      <c r="HQE172" s="148"/>
      <c r="HQF172" s="187"/>
      <c r="HQG172" s="188"/>
      <c r="HQH172" s="165"/>
      <c r="HQI172" s="166"/>
      <c r="HQJ172" s="146"/>
      <c r="HQK172" s="145"/>
      <c r="HQL172" s="145"/>
      <c r="HQM172" s="167"/>
      <c r="HQN172" s="147"/>
      <c r="HQO172" s="148"/>
      <c r="HQP172" s="187"/>
      <c r="HQQ172" s="188"/>
      <c r="HQR172" s="165"/>
      <c r="HQS172" s="166"/>
      <c r="HQT172" s="146"/>
      <c r="HQU172" s="145"/>
      <c r="HQV172" s="145"/>
      <c r="HQW172" s="167"/>
      <c r="HQX172" s="147"/>
      <c r="HQY172" s="148"/>
      <c r="HQZ172" s="187"/>
      <c r="HRA172" s="188"/>
      <c r="HRB172" s="165"/>
      <c r="HRC172" s="166"/>
      <c r="HRD172" s="146"/>
      <c r="HRE172" s="145"/>
      <c r="HRF172" s="145"/>
      <c r="HRG172" s="167"/>
      <c r="HRH172" s="147"/>
      <c r="HRI172" s="148"/>
      <c r="HRJ172" s="187"/>
      <c r="HRK172" s="188"/>
      <c r="HRL172" s="165"/>
      <c r="HRM172" s="166"/>
      <c r="HRN172" s="146"/>
      <c r="HRO172" s="145"/>
      <c r="HRP172" s="145"/>
      <c r="HRQ172" s="167"/>
      <c r="HRR172" s="147"/>
      <c r="HRS172" s="148"/>
      <c r="HRT172" s="187"/>
      <c r="HRU172" s="188"/>
      <c r="HRV172" s="165"/>
      <c r="HRW172" s="166"/>
      <c r="HRX172" s="146"/>
      <c r="HRY172" s="145"/>
      <c r="HRZ172" s="145"/>
      <c r="HSA172" s="167"/>
      <c r="HSB172" s="147"/>
      <c r="HSC172" s="148"/>
      <c r="HSD172" s="187"/>
      <c r="HSE172" s="188"/>
      <c r="HSF172" s="165"/>
      <c r="HSG172" s="166"/>
      <c r="HSH172" s="146"/>
      <c r="HSI172" s="145"/>
      <c r="HSJ172" s="145"/>
      <c r="HSK172" s="167"/>
      <c r="HSL172" s="147"/>
      <c r="HSM172" s="148"/>
      <c r="HSN172" s="187"/>
      <c r="HSO172" s="188"/>
      <c r="HSP172" s="165"/>
      <c r="HSQ172" s="166"/>
      <c r="HSR172" s="146"/>
      <c r="HSS172" s="145"/>
      <c r="HST172" s="145"/>
      <c r="HSU172" s="167"/>
      <c r="HSV172" s="147"/>
      <c r="HSW172" s="148"/>
      <c r="HSX172" s="187"/>
      <c r="HSY172" s="188"/>
      <c r="HSZ172" s="165"/>
      <c r="HTA172" s="166"/>
      <c r="HTB172" s="146"/>
      <c r="HTC172" s="145"/>
      <c r="HTD172" s="145"/>
      <c r="HTE172" s="167"/>
      <c r="HTF172" s="147"/>
      <c r="HTG172" s="148"/>
      <c r="HTH172" s="187"/>
      <c r="HTI172" s="188"/>
      <c r="HTJ172" s="165"/>
      <c r="HTK172" s="166"/>
      <c r="HTL172" s="146"/>
      <c r="HTM172" s="145"/>
      <c r="HTN172" s="145"/>
      <c r="HTO172" s="167"/>
      <c r="HTP172" s="147"/>
      <c r="HTQ172" s="148"/>
      <c r="HTR172" s="187"/>
      <c r="HTS172" s="188"/>
      <c r="HTT172" s="165"/>
      <c r="HTU172" s="166"/>
      <c r="HTV172" s="146"/>
      <c r="HTW172" s="145"/>
      <c r="HTX172" s="145"/>
      <c r="HTY172" s="167"/>
      <c r="HTZ172" s="147"/>
      <c r="HUA172" s="148"/>
      <c r="HUB172" s="187"/>
      <c r="HUC172" s="188"/>
      <c r="HUD172" s="165"/>
      <c r="HUE172" s="166"/>
      <c r="HUF172" s="146"/>
      <c r="HUG172" s="145"/>
      <c r="HUH172" s="145"/>
      <c r="HUI172" s="167"/>
      <c r="HUJ172" s="147"/>
      <c r="HUK172" s="148"/>
      <c r="HUL172" s="187"/>
      <c r="HUM172" s="188"/>
      <c r="HUN172" s="165"/>
      <c r="HUO172" s="166"/>
      <c r="HUP172" s="146"/>
      <c r="HUQ172" s="145"/>
      <c r="HUR172" s="145"/>
      <c r="HUS172" s="167"/>
      <c r="HUT172" s="147"/>
      <c r="HUU172" s="148"/>
      <c r="HUV172" s="187"/>
      <c r="HUW172" s="188"/>
      <c r="HUX172" s="165"/>
      <c r="HUY172" s="166"/>
      <c r="HUZ172" s="146"/>
      <c r="HVA172" s="145"/>
      <c r="HVB172" s="145"/>
      <c r="HVC172" s="167"/>
      <c r="HVD172" s="147"/>
      <c r="HVE172" s="148"/>
      <c r="HVF172" s="187"/>
      <c r="HVG172" s="188"/>
      <c r="HVH172" s="165"/>
      <c r="HVI172" s="166"/>
      <c r="HVJ172" s="146"/>
      <c r="HVK172" s="145"/>
      <c r="HVL172" s="145"/>
      <c r="HVM172" s="167"/>
      <c r="HVN172" s="147"/>
      <c r="HVO172" s="148"/>
      <c r="HVP172" s="187"/>
      <c r="HVQ172" s="188"/>
      <c r="HVR172" s="165"/>
      <c r="HVS172" s="166"/>
      <c r="HVT172" s="146"/>
      <c r="HVU172" s="145"/>
      <c r="HVV172" s="145"/>
      <c r="HVW172" s="167"/>
      <c r="HVX172" s="147"/>
      <c r="HVY172" s="148"/>
      <c r="HVZ172" s="187"/>
      <c r="HWA172" s="188"/>
      <c r="HWB172" s="165"/>
      <c r="HWC172" s="166"/>
      <c r="HWD172" s="146"/>
      <c r="HWE172" s="145"/>
      <c r="HWF172" s="145"/>
      <c r="HWG172" s="167"/>
      <c r="HWH172" s="147"/>
      <c r="HWI172" s="148"/>
      <c r="HWJ172" s="187"/>
      <c r="HWK172" s="188"/>
      <c r="HWL172" s="165"/>
      <c r="HWM172" s="166"/>
      <c r="HWN172" s="146"/>
      <c r="HWO172" s="145"/>
      <c r="HWP172" s="145"/>
      <c r="HWQ172" s="167"/>
      <c r="HWR172" s="147"/>
      <c r="HWS172" s="148"/>
      <c r="HWT172" s="187"/>
      <c r="HWU172" s="188"/>
      <c r="HWV172" s="165"/>
      <c r="HWW172" s="166"/>
      <c r="HWX172" s="146"/>
      <c r="HWY172" s="145"/>
      <c r="HWZ172" s="145"/>
      <c r="HXA172" s="167"/>
      <c r="HXB172" s="147"/>
      <c r="HXC172" s="148"/>
      <c r="HXD172" s="187"/>
      <c r="HXE172" s="188"/>
      <c r="HXF172" s="165"/>
      <c r="HXG172" s="166"/>
      <c r="HXH172" s="146"/>
      <c r="HXI172" s="145"/>
      <c r="HXJ172" s="145"/>
      <c r="HXK172" s="167"/>
      <c r="HXL172" s="147"/>
      <c r="HXM172" s="148"/>
      <c r="HXN172" s="187"/>
      <c r="HXO172" s="188"/>
      <c r="HXP172" s="165"/>
      <c r="HXQ172" s="166"/>
      <c r="HXR172" s="146"/>
      <c r="HXS172" s="145"/>
      <c r="HXT172" s="145"/>
      <c r="HXU172" s="167"/>
      <c r="HXV172" s="147"/>
      <c r="HXW172" s="148"/>
      <c r="HXX172" s="187"/>
      <c r="HXY172" s="188"/>
      <c r="HXZ172" s="165"/>
      <c r="HYA172" s="166"/>
      <c r="HYB172" s="146"/>
      <c r="HYC172" s="145"/>
      <c r="HYD172" s="145"/>
      <c r="HYE172" s="167"/>
      <c r="HYF172" s="147"/>
      <c r="HYG172" s="148"/>
      <c r="HYH172" s="187"/>
      <c r="HYI172" s="188"/>
      <c r="HYJ172" s="165"/>
      <c r="HYK172" s="166"/>
      <c r="HYL172" s="146"/>
      <c r="HYM172" s="145"/>
      <c r="HYN172" s="145"/>
      <c r="HYO172" s="167"/>
      <c r="HYP172" s="147"/>
      <c r="HYQ172" s="148"/>
      <c r="HYR172" s="187"/>
      <c r="HYS172" s="188"/>
      <c r="HYT172" s="165"/>
      <c r="HYU172" s="166"/>
      <c r="HYV172" s="146"/>
      <c r="HYW172" s="145"/>
      <c r="HYX172" s="145"/>
      <c r="HYY172" s="167"/>
      <c r="HYZ172" s="147"/>
      <c r="HZA172" s="148"/>
      <c r="HZB172" s="187"/>
      <c r="HZC172" s="188"/>
      <c r="HZD172" s="165"/>
      <c r="HZE172" s="166"/>
      <c r="HZF172" s="146"/>
      <c r="HZG172" s="145"/>
      <c r="HZH172" s="145"/>
      <c r="HZI172" s="167"/>
      <c r="HZJ172" s="147"/>
      <c r="HZK172" s="148"/>
      <c r="HZL172" s="187"/>
      <c r="HZM172" s="188"/>
      <c r="HZN172" s="165"/>
      <c r="HZO172" s="166"/>
      <c r="HZP172" s="146"/>
      <c r="HZQ172" s="145"/>
      <c r="HZR172" s="145"/>
      <c r="HZS172" s="167"/>
      <c r="HZT172" s="147"/>
      <c r="HZU172" s="148"/>
      <c r="HZV172" s="187"/>
      <c r="HZW172" s="188"/>
      <c r="HZX172" s="165"/>
      <c r="HZY172" s="166"/>
      <c r="HZZ172" s="146"/>
      <c r="IAA172" s="145"/>
      <c r="IAB172" s="145"/>
      <c r="IAC172" s="167"/>
      <c r="IAD172" s="147"/>
      <c r="IAE172" s="148"/>
      <c r="IAF172" s="187"/>
      <c r="IAG172" s="188"/>
      <c r="IAH172" s="165"/>
      <c r="IAI172" s="166"/>
      <c r="IAJ172" s="146"/>
      <c r="IAK172" s="145"/>
      <c r="IAL172" s="145"/>
      <c r="IAM172" s="167"/>
      <c r="IAN172" s="147"/>
      <c r="IAO172" s="148"/>
      <c r="IAP172" s="187"/>
      <c r="IAQ172" s="188"/>
      <c r="IAR172" s="165"/>
      <c r="IAS172" s="166"/>
      <c r="IAT172" s="146"/>
      <c r="IAU172" s="145"/>
      <c r="IAV172" s="145"/>
      <c r="IAW172" s="167"/>
      <c r="IAX172" s="147"/>
      <c r="IAY172" s="148"/>
      <c r="IAZ172" s="187"/>
      <c r="IBA172" s="188"/>
      <c r="IBB172" s="165"/>
      <c r="IBC172" s="166"/>
      <c r="IBD172" s="146"/>
      <c r="IBE172" s="145"/>
      <c r="IBF172" s="145"/>
      <c r="IBG172" s="167"/>
      <c r="IBH172" s="147"/>
      <c r="IBI172" s="148"/>
      <c r="IBJ172" s="187"/>
      <c r="IBK172" s="188"/>
      <c r="IBL172" s="165"/>
      <c r="IBM172" s="166"/>
      <c r="IBN172" s="146"/>
      <c r="IBO172" s="145"/>
      <c r="IBP172" s="145"/>
      <c r="IBQ172" s="167"/>
      <c r="IBR172" s="147"/>
      <c r="IBS172" s="148"/>
      <c r="IBT172" s="187"/>
      <c r="IBU172" s="188"/>
      <c r="IBV172" s="165"/>
      <c r="IBW172" s="166"/>
      <c r="IBX172" s="146"/>
      <c r="IBY172" s="145"/>
      <c r="IBZ172" s="145"/>
      <c r="ICA172" s="167"/>
      <c r="ICB172" s="147"/>
      <c r="ICC172" s="148"/>
      <c r="ICD172" s="187"/>
      <c r="ICE172" s="188"/>
      <c r="ICF172" s="165"/>
      <c r="ICG172" s="166"/>
      <c r="ICH172" s="146"/>
      <c r="ICI172" s="145"/>
      <c r="ICJ172" s="145"/>
      <c r="ICK172" s="167"/>
      <c r="ICL172" s="147"/>
      <c r="ICM172" s="148"/>
      <c r="ICN172" s="187"/>
      <c r="ICO172" s="188"/>
      <c r="ICP172" s="165"/>
      <c r="ICQ172" s="166"/>
      <c r="ICR172" s="146"/>
      <c r="ICS172" s="145"/>
      <c r="ICT172" s="145"/>
      <c r="ICU172" s="167"/>
      <c r="ICV172" s="147"/>
      <c r="ICW172" s="148"/>
      <c r="ICX172" s="187"/>
      <c r="ICY172" s="188"/>
      <c r="ICZ172" s="165"/>
      <c r="IDA172" s="166"/>
      <c r="IDB172" s="146"/>
      <c r="IDC172" s="145"/>
      <c r="IDD172" s="145"/>
      <c r="IDE172" s="167"/>
      <c r="IDF172" s="147"/>
      <c r="IDG172" s="148"/>
      <c r="IDH172" s="187"/>
      <c r="IDI172" s="188"/>
      <c r="IDJ172" s="165"/>
      <c r="IDK172" s="166"/>
      <c r="IDL172" s="146"/>
      <c r="IDM172" s="145"/>
      <c r="IDN172" s="145"/>
      <c r="IDO172" s="167"/>
      <c r="IDP172" s="147"/>
      <c r="IDQ172" s="148"/>
      <c r="IDR172" s="187"/>
      <c r="IDS172" s="188"/>
      <c r="IDT172" s="165"/>
      <c r="IDU172" s="166"/>
      <c r="IDV172" s="146"/>
      <c r="IDW172" s="145"/>
      <c r="IDX172" s="145"/>
      <c r="IDY172" s="167"/>
      <c r="IDZ172" s="147"/>
      <c r="IEA172" s="148"/>
      <c r="IEB172" s="187"/>
      <c r="IEC172" s="188"/>
      <c r="IED172" s="165"/>
      <c r="IEE172" s="166"/>
      <c r="IEF172" s="146"/>
      <c r="IEG172" s="145"/>
      <c r="IEH172" s="145"/>
      <c r="IEI172" s="167"/>
      <c r="IEJ172" s="147"/>
      <c r="IEK172" s="148"/>
      <c r="IEL172" s="187"/>
      <c r="IEM172" s="188"/>
      <c r="IEN172" s="165"/>
      <c r="IEO172" s="166"/>
      <c r="IEP172" s="146"/>
      <c r="IEQ172" s="145"/>
      <c r="IER172" s="145"/>
      <c r="IES172" s="167"/>
      <c r="IET172" s="147"/>
      <c r="IEU172" s="148"/>
      <c r="IEV172" s="187"/>
      <c r="IEW172" s="188"/>
      <c r="IEX172" s="165"/>
      <c r="IEY172" s="166"/>
      <c r="IEZ172" s="146"/>
      <c r="IFA172" s="145"/>
      <c r="IFB172" s="145"/>
      <c r="IFC172" s="167"/>
      <c r="IFD172" s="147"/>
      <c r="IFE172" s="148"/>
      <c r="IFF172" s="187"/>
      <c r="IFG172" s="188"/>
      <c r="IFH172" s="165"/>
      <c r="IFI172" s="166"/>
      <c r="IFJ172" s="146"/>
      <c r="IFK172" s="145"/>
      <c r="IFL172" s="145"/>
      <c r="IFM172" s="167"/>
      <c r="IFN172" s="147"/>
      <c r="IFO172" s="148"/>
      <c r="IFP172" s="187"/>
      <c r="IFQ172" s="188"/>
      <c r="IFR172" s="165"/>
      <c r="IFS172" s="166"/>
      <c r="IFT172" s="146"/>
      <c r="IFU172" s="145"/>
      <c r="IFV172" s="145"/>
      <c r="IFW172" s="167"/>
      <c r="IFX172" s="147"/>
      <c r="IFY172" s="148"/>
      <c r="IFZ172" s="187"/>
      <c r="IGA172" s="188"/>
      <c r="IGB172" s="165"/>
      <c r="IGC172" s="166"/>
      <c r="IGD172" s="146"/>
      <c r="IGE172" s="145"/>
      <c r="IGF172" s="145"/>
      <c r="IGG172" s="167"/>
      <c r="IGH172" s="147"/>
      <c r="IGI172" s="148"/>
      <c r="IGJ172" s="187"/>
      <c r="IGK172" s="188"/>
      <c r="IGL172" s="165"/>
      <c r="IGM172" s="166"/>
      <c r="IGN172" s="146"/>
      <c r="IGO172" s="145"/>
      <c r="IGP172" s="145"/>
      <c r="IGQ172" s="167"/>
      <c r="IGR172" s="147"/>
      <c r="IGS172" s="148"/>
      <c r="IGT172" s="187"/>
      <c r="IGU172" s="188"/>
      <c r="IGV172" s="165"/>
      <c r="IGW172" s="166"/>
      <c r="IGX172" s="146"/>
      <c r="IGY172" s="145"/>
      <c r="IGZ172" s="145"/>
      <c r="IHA172" s="167"/>
      <c r="IHB172" s="147"/>
      <c r="IHC172" s="148"/>
      <c r="IHD172" s="187"/>
      <c r="IHE172" s="188"/>
      <c r="IHF172" s="165"/>
      <c r="IHG172" s="166"/>
      <c r="IHH172" s="146"/>
      <c r="IHI172" s="145"/>
      <c r="IHJ172" s="145"/>
      <c r="IHK172" s="167"/>
      <c r="IHL172" s="147"/>
      <c r="IHM172" s="148"/>
      <c r="IHN172" s="187"/>
      <c r="IHO172" s="188"/>
      <c r="IHP172" s="165"/>
      <c r="IHQ172" s="166"/>
      <c r="IHR172" s="146"/>
      <c r="IHS172" s="145"/>
      <c r="IHT172" s="145"/>
      <c r="IHU172" s="167"/>
      <c r="IHV172" s="147"/>
      <c r="IHW172" s="148"/>
      <c r="IHX172" s="187"/>
      <c r="IHY172" s="188"/>
      <c r="IHZ172" s="165"/>
      <c r="IIA172" s="166"/>
      <c r="IIB172" s="146"/>
      <c r="IIC172" s="145"/>
      <c r="IID172" s="145"/>
      <c r="IIE172" s="167"/>
      <c r="IIF172" s="147"/>
      <c r="IIG172" s="148"/>
      <c r="IIH172" s="187"/>
      <c r="III172" s="188"/>
      <c r="IIJ172" s="165"/>
      <c r="IIK172" s="166"/>
      <c r="IIL172" s="146"/>
      <c r="IIM172" s="145"/>
      <c r="IIN172" s="145"/>
      <c r="IIO172" s="167"/>
      <c r="IIP172" s="147"/>
      <c r="IIQ172" s="148"/>
      <c r="IIR172" s="187"/>
      <c r="IIS172" s="188"/>
      <c r="IIT172" s="165"/>
      <c r="IIU172" s="166"/>
      <c r="IIV172" s="146"/>
      <c r="IIW172" s="145"/>
      <c r="IIX172" s="145"/>
      <c r="IIY172" s="167"/>
      <c r="IIZ172" s="147"/>
      <c r="IJA172" s="148"/>
      <c r="IJB172" s="187"/>
      <c r="IJC172" s="188"/>
      <c r="IJD172" s="165"/>
      <c r="IJE172" s="166"/>
      <c r="IJF172" s="146"/>
      <c r="IJG172" s="145"/>
      <c r="IJH172" s="145"/>
      <c r="IJI172" s="167"/>
      <c r="IJJ172" s="147"/>
      <c r="IJK172" s="148"/>
      <c r="IJL172" s="187"/>
      <c r="IJM172" s="188"/>
      <c r="IJN172" s="165"/>
      <c r="IJO172" s="166"/>
      <c r="IJP172" s="146"/>
      <c r="IJQ172" s="145"/>
      <c r="IJR172" s="145"/>
      <c r="IJS172" s="167"/>
      <c r="IJT172" s="147"/>
      <c r="IJU172" s="148"/>
      <c r="IJV172" s="187"/>
      <c r="IJW172" s="188"/>
      <c r="IJX172" s="165"/>
      <c r="IJY172" s="166"/>
      <c r="IJZ172" s="146"/>
      <c r="IKA172" s="145"/>
      <c r="IKB172" s="145"/>
      <c r="IKC172" s="167"/>
      <c r="IKD172" s="147"/>
      <c r="IKE172" s="148"/>
      <c r="IKF172" s="187"/>
      <c r="IKG172" s="188"/>
      <c r="IKH172" s="165"/>
      <c r="IKI172" s="166"/>
      <c r="IKJ172" s="146"/>
      <c r="IKK172" s="145"/>
      <c r="IKL172" s="145"/>
      <c r="IKM172" s="167"/>
      <c r="IKN172" s="147"/>
      <c r="IKO172" s="148"/>
      <c r="IKP172" s="187"/>
      <c r="IKQ172" s="188"/>
      <c r="IKR172" s="165"/>
      <c r="IKS172" s="166"/>
      <c r="IKT172" s="146"/>
      <c r="IKU172" s="145"/>
      <c r="IKV172" s="145"/>
      <c r="IKW172" s="167"/>
      <c r="IKX172" s="147"/>
      <c r="IKY172" s="148"/>
      <c r="IKZ172" s="187"/>
      <c r="ILA172" s="188"/>
      <c r="ILB172" s="165"/>
      <c r="ILC172" s="166"/>
      <c r="ILD172" s="146"/>
      <c r="ILE172" s="145"/>
      <c r="ILF172" s="145"/>
      <c r="ILG172" s="167"/>
      <c r="ILH172" s="147"/>
      <c r="ILI172" s="148"/>
      <c r="ILJ172" s="187"/>
      <c r="ILK172" s="188"/>
      <c r="ILL172" s="165"/>
      <c r="ILM172" s="166"/>
      <c r="ILN172" s="146"/>
      <c r="ILO172" s="145"/>
      <c r="ILP172" s="145"/>
      <c r="ILQ172" s="167"/>
      <c r="ILR172" s="147"/>
      <c r="ILS172" s="148"/>
      <c r="ILT172" s="187"/>
      <c r="ILU172" s="188"/>
      <c r="ILV172" s="165"/>
      <c r="ILW172" s="166"/>
      <c r="ILX172" s="146"/>
      <c r="ILY172" s="145"/>
      <c r="ILZ172" s="145"/>
      <c r="IMA172" s="167"/>
      <c r="IMB172" s="147"/>
      <c r="IMC172" s="148"/>
      <c r="IMD172" s="187"/>
      <c r="IME172" s="188"/>
      <c r="IMF172" s="165"/>
      <c r="IMG172" s="166"/>
      <c r="IMH172" s="146"/>
      <c r="IMI172" s="145"/>
      <c r="IMJ172" s="145"/>
      <c r="IMK172" s="167"/>
      <c r="IML172" s="147"/>
      <c r="IMM172" s="148"/>
      <c r="IMN172" s="187"/>
      <c r="IMO172" s="188"/>
      <c r="IMP172" s="165"/>
      <c r="IMQ172" s="166"/>
      <c r="IMR172" s="146"/>
      <c r="IMS172" s="145"/>
      <c r="IMT172" s="145"/>
      <c r="IMU172" s="167"/>
      <c r="IMV172" s="147"/>
      <c r="IMW172" s="148"/>
      <c r="IMX172" s="187"/>
      <c r="IMY172" s="188"/>
      <c r="IMZ172" s="165"/>
      <c r="INA172" s="166"/>
      <c r="INB172" s="146"/>
      <c r="INC172" s="145"/>
      <c r="IND172" s="145"/>
      <c r="INE172" s="167"/>
      <c r="INF172" s="147"/>
      <c r="ING172" s="148"/>
      <c r="INH172" s="187"/>
      <c r="INI172" s="188"/>
      <c r="INJ172" s="165"/>
      <c r="INK172" s="166"/>
      <c r="INL172" s="146"/>
      <c r="INM172" s="145"/>
      <c r="INN172" s="145"/>
      <c r="INO172" s="167"/>
      <c r="INP172" s="147"/>
      <c r="INQ172" s="148"/>
      <c r="INR172" s="187"/>
      <c r="INS172" s="188"/>
      <c r="INT172" s="165"/>
      <c r="INU172" s="166"/>
      <c r="INV172" s="146"/>
      <c r="INW172" s="145"/>
      <c r="INX172" s="145"/>
      <c r="INY172" s="167"/>
      <c r="INZ172" s="147"/>
      <c r="IOA172" s="148"/>
      <c r="IOB172" s="187"/>
      <c r="IOC172" s="188"/>
      <c r="IOD172" s="165"/>
      <c r="IOE172" s="166"/>
      <c r="IOF172" s="146"/>
      <c r="IOG172" s="145"/>
      <c r="IOH172" s="145"/>
      <c r="IOI172" s="167"/>
      <c r="IOJ172" s="147"/>
      <c r="IOK172" s="148"/>
      <c r="IOL172" s="187"/>
      <c r="IOM172" s="188"/>
      <c r="ION172" s="165"/>
      <c r="IOO172" s="166"/>
      <c r="IOP172" s="146"/>
      <c r="IOQ172" s="145"/>
      <c r="IOR172" s="145"/>
      <c r="IOS172" s="167"/>
      <c r="IOT172" s="147"/>
      <c r="IOU172" s="148"/>
      <c r="IOV172" s="187"/>
      <c r="IOW172" s="188"/>
      <c r="IOX172" s="165"/>
      <c r="IOY172" s="166"/>
      <c r="IOZ172" s="146"/>
      <c r="IPA172" s="145"/>
      <c r="IPB172" s="145"/>
      <c r="IPC172" s="167"/>
      <c r="IPD172" s="147"/>
      <c r="IPE172" s="148"/>
      <c r="IPF172" s="187"/>
      <c r="IPG172" s="188"/>
      <c r="IPH172" s="165"/>
      <c r="IPI172" s="166"/>
      <c r="IPJ172" s="146"/>
      <c r="IPK172" s="145"/>
      <c r="IPL172" s="145"/>
      <c r="IPM172" s="167"/>
      <c r="IPN172" s="147"/>
      <c r="IPO172" s="148"/>
      <c r="IPP172" s="187"/>
      <c r="IPQ172" s="188"/>
      <c r="IPR172" s="165"/>
      <c r="IPS172" s="166"/>
      <c r="IPT172" s="146"/>
      <c r="IPU172" s="145"/>
      <c r="IPV172" s="145"/>
      <c r="IPW172" s="167"/>
      <c r="IPX172" s="147"/>
      <c r="IPY172" s="148"/>
      <c r="IPZ172" s="187"/>
      <c r="IQA172" s="188"/>
      <c r="IQB172" s="165"/>
      <c r="IQC172" s="166"/>
      <c r="IQD172" s="146"/>
      <c r="IQE172" s="145"/>
      <c r="IQF172" s="145"/>
      <c r="IQG172" s="167"/>
      <c r="IQH172" s="147"/>
      <c r="IQI172" s="148"/>
      <c r="IQJ172" s="187"/>
      <c r="IQK172" s="188"/>
      <c r="IQL172" s="165"/>
      <c r="IQM172" s="166"/>
      <c r="IQN172" s="146"/>
      <c r="IQO172" s="145"/>
      <c r="IQP172" s="145"/>
      <c r="IQQ172" s="167"/>
      <c r="IQR172" s="147"/>
      <c r="IQS172" s="148"/>
      <c r="IQT172" s="187"/>
      <c r="IQU172" s="188"/>
      <c r="IQV172" s="165"/>
      <c r="IQW172" s="166"/>
      <c r="IQX172" s="146"/>
      <c r="IQY172" s="145"/>
      <c r="IQZ172" s="145"/>
      <c r="IRA172" s="167"/>
      <c r="IRB172" s="147"/>
      <c r="IRC172" s="148"/>
      <c r="IRD172" s="187"/>
      <c r="IRE172" s="188"/>
      <c r="IRF172" s="165"/>
      <c r="IRG172" s="166"/>
      <c r="IRH172" s="146"/>
      <c r="IRI172" s="145"/>
      <c r="IRJ172" s="145"/>
      <c r="IRK172" s="167"/>
      <c r="IRL172" s="147"/>
      <c r="IRM172" s="148"/>
      <c r="IRN172" s="187"/>
      <c r="IRO172" s="188"/>
      <c r="IRP172" s="165"/>
      <c r="IRQ172" s="166"/>
      <c r="IRR172" s="146"/>
      <c r="IRS172" s="145"/>
      <c r="IRT172" s="145"/>
      <c r="IRU172" s="167"/>
      <c r="IRV172" s="147"/>
      <c r="IRW172" s="148"/>
      <c r="IRX172" s="187"/>
      <c r="IRY172" s="188"/>
      <c r="IRZ172" s="165"/>
      <c r="ISA172" s="166"/>
      <c r="ISB172" s="146"/>
      <c r="ISC172" s="145"/>
      <c r="ISD172" s="145"/>
      <c r="ISE172" s="167"/>
      <c r="ISF172" s="147"/>
      <c r="ISG172" s="148"/>
      <c r="ISH172" s="187"/>
      <c r="ISI172" s="188"/>
      <c r="ISJ172" s="165"/>
      <c r="ISK172" s="166"/>
      <c r="ISL172" s="146"/>
      <c r="ISM172" s="145"/>
      <c r="ISN172" s="145"/>
      <c r="ISO172" s="167"/>
      <c r="ISP172" s="147"/>
      <c r="ISQ172" s="148"/>
      <c r="ISR172" s="187"/>
      <c r="ISS172" s="188"/>
      <c r="IST172" s="165"/>
      <c r="ISU172" s="166"/>
      <c r="ISV172" s="146"/>
      <c r="ISW172" s="145"/>
      <c r="ISX172" s="145"/>
      <c r="ISY172" s="167"/>
      <c r="ISZ172" s="147"/>
      <c r="ITA172" s="148"/>
      <c r="ITB172" s="187"/>
      <c r="ITC172" s="188"/>
      <c r="ITD172" s="165"/>
      <c r="ITE172" s="166"/>
      <c r="ITF172" s="146"/>
      <c r="ITG172" s="145"/>
      <c r="ITH172" s="145"/>
      <c r="ITI172" s="167"/>
      <c r="ITJ172" s="147"/>
      <c r="ITK172" s="148"/>
      <c r="ITL172" s="187"/>
      <c r="ITM172" s="188"/>
      <c r="ITN172" s="165"/>
      <c r="ITO172" s="166"/>
      <c r="ITP172" s="146"/>
      <c r="ITQ172" s="145"/>
      <c r="ITR172" s="145"/>
      <c r="ITS172" s="167"/>
      <c r="ITT172" s="147"/>
      <c r="ITU172" s="148"/>
      <c r="ITV172" s="187"/>
      <c r="ITW172" s="188"/>
      <c r="ITX172" s="165"/>
      <c r="ITY172" s="166"/>
      <c r="ITZ172" s="146"/>
      <c r="IUA172" s="145"/>
      <c r="IUB172" s="145"/>
      <c r="IUC172" s="167"/>
      <c r="IUD172" s="147"/>
      <c r="IUE172" s="148"/>
      <c r="IUF172" s="187"/>
      <c r="IUG172" s="188"/>
      <c r="IUH172" s="165"/>
      <c r="IUI172" s="166"/>
      <c r="IUJ172" s="146"/>
      <c r="IUK172" s="145"/>
      <c r="IUL172" s="145"/>
      <c r="IUM172" s="167"/>
      <c r="IUN172" s="147"/>
      <c r="IUO172" s="148"/>
      <c r="IUP172" s="187"/>
      <c r="IUQ172" s="188"/>
      <c r="IUR172" s="165"/>
      <c r="IUS172" s="166"/>
      <c r="IUT172" s="146"/>
      <c r="IUU172" s="145"/>
      <c r="IUV172" s="145"/>
      <c r="IUW172" s="167"/>
      <c r="IUX172" s="147"/>
      <c r="IUY172" s="148"/>
      <c r="IUZ172" s="187"/>
      <c r="IVA172" s="188"/>
      <c r="IVB172" s="165"/>
      <c r="IVC172" s="166"/>
      <c r="IVD172" s="146"/>
      <c r="IVE172" s="145"/>
      <c r="IVF172" s="145"/>
      <c r="IVG172" s="167"/>
      <c r="IVH172" s="147"/>
      <c r="IVI172" s="148"/>
      <c r="IVJ172" s="187"/>
      <c r="IVK172" s="188"/>
      <c r="IVL172" s="165"/>
      <c r="IVM172" s="166"/>
      <c r="IVN172" s="146"/>
      <c r="IVO172" s="145"/>
      <c r="IVP172" s="145"/>
      <c r="IVQ172" s="167"/>
      <c r="IVR172" s="147"/>
      <c r="IVS172" s="148"/>
      <c r="IVT172" s="187"/>
      <c r="IVU172" s="188"/>
      <c r="IVV172" s="165"/>
      <c r="IVW172" s="166"/>
      <c r="IVX172" s="146"/>
      <c r="IVY172" s="145"/>
      <c r="IVZ172" s="145"/>
      <c r="IWA172" s="167"/>
      <c r="IWB172" s="147"/>
      <c r="IWC172" s="148"/>
      <c r="IWD172" s="187"/>
      <c r="IWE172" s="188"/>
      <c r="IWF172" s="165"/>
      <c r="IWG172" s="166"/>
      <c r="IWH172" s="146"/>
      <c r="IWI172" s="145"/>
      <c r="IWJ172" s="145"/>
      <c r="IWK172" s="167"/>
      <c r="IWL172" s="147"/>
      <c r="IWM172" s="148"/>
      <c r="IWN172" s="187"/>
      <c r="IWO172" s="188"/>
      <c r="IWP172" s="165"/>
      <c r="IWQ172" s="166"/>
      <c r="IWR172" s="146"/>
      <c r="IWS172" s="145"/>
      <c r="IWT172" s="145"/>
      <c r="IWU172" s="167"/>
      <c r="IWV172" s="147"/>
      <c r="IWW172" s="148"/>
      <c r="IWX172" s="187"/>
      <c r="IWY172" s="188"/>
      <c r="IWZ172" s="165"/>
      <c r="IXA172" s="166"/>
      <c r="IXB172" s="146"/>
      <c r="IXC172" s="145"/>
      <c r="IXD172" s="145"/>
      <c r="IXE172" s="167"/>
      <c r="IXF172" s="147"/>
      <c r="IXG172" s="148"/>
      <c r="IXH172" s="187"/>
      <c r="IXI172" s="188"/>
      <c r="IXJ172" s="165"/>
      <c r="IXK172" s="166"/>
      <c r="IXL172" s="146"/>
      <c r="IXM172" s="145"/>
      <c r="IXN172" s="145"/>
      <c r="IXO172" s="167"/>
      <c r="IXP172" s="147"/>
      <c r="IXQ172" s="148"/>
      <c r="IXR172" s="187"/>
      <c r="IXS172" s="188"/>
      <c r="IXT172" s="165"/>
      <c r="IXU172" s="166"/>
      <c r="IXV172" s="146"/>
      <c r="IXW172" s="145"/>
      <c r="IXX172" s="145"/>
      <c r="IXY172" s="167"/>
      <c r="IXZ172" s="147"/>
      <c r="IYA172" s="148"/>
      <c r="IYB172" s="187"/>
      <c r="IYC172" s="188"/>
      <c r="IYD172" s="165"/>
      <c r="IYE172" s="166"/>
      <c r="IYF172" s="146"/>
      <c r="IYG172" s="145"/>
      <c r="IYH172" s="145"/>
      <c r="IYI172" s="167"/>
      <c r="IYJ172" s="147"/>
      <c r="IYK172" s="148"/>
      <c r="IYL172" s="187"/>
      <c r="IYM172" s="188"/>
      <c r="IYN172" s="165"/>
      <c r="IYO172" s="166"/>
      <c r="IYP172" s="146"/>
      <c r="IYQ172" s="145"/>
      <c r="IYR172" s="145"/>
      <c r="IYS172" s="167"/>
      <c r="IYT172" s="147"/>
      <c r="IYU172" s="148"/>
      <c r="IYV172" s="187"/>
      <c r="IYW172" s="188"/>
      <c r="IYX172" s="165"/>
      <c r="IYY172" s="166"/>
      <c r="IYZ172" s="146"/>
      <c r="IZA172" s="145"/>
      <c r="IZB172" s="145"/>
      <c r="IZC172" s="167"/>
      <c r="IZD172" s="147"/>
      <c r="IZE172" s="148"/>
      <c r="IZF172" s="187"/>
      <c r="IZG172" s="188"/>
      <c r="IZH172" s="165"/>
      <c r="IZI172" s="166"/>
      <c r="IZJ172" s="146"/>
      <c r="IZK172" s="145"/>
      <c r="IZL172" s="145"/>
      <c r="IZM172" s="167"/>
      <c r="IZN172" s="147"/>
      <c r="IZO172" s="148"/>
      <c r="IZP172" s="187"/>
      <c r="IZQ172" s="188"/>
      <c r="IZR172" s="165"/>
      <c r="IZS172" s="166"/>
      <c r="IZT172" s="146"/>
      <c r="IZU172" s="145"/>
      <c r="IZV172" s="145"/>
      <c r="IZW172" s="167"/>
      <c r="IZX172" s="147"/>
      <c r="IZY172" s="148"/>
      <c r="IZZ172" s="187"/>
      <c r="JAA172" s="188"/>
      <c r="JAB172" s="165"/>
      <c r="JAC172" s="166"/>
      <c r="JAD172" s="146"/>
      <c r="JAE172" s="145"/>
      <c r="JAF172" s="145"/>
      <c r="JAG172" s="167"/>
      <c r="JAH172" s="147"/>
      <c r="JAI172" s="148"/>
      <c r="JAJ172" s="187"/>
      <c r="JAK172" s="188"/>
      <c r="JAL172" s="165"/>
      <c r="JAM172" s="166"/>
      <c r="JAN172" s="146"/>
      <c r="JAO172" s="145"/>
      <c r="JAP172" s="145"/>
      <c r="JAQ172" s="167"/>
      <c r="JAR172" s="147"/>
      <c r="JAS172" s="148"/>
      <c r="JAT172" s="187"/>
      <c r="JAU172" s="188"/>
      <c r="JAV172" s="165"/>
      <c r="JAW172" s="166"/>
      <c r="JAX172" s="146"/>
      <c r="JAY172" s="145"/>
      <c r="JAZ172" s="145"/>
      <c r="JBA172" s="167"/>
      <c r="JBB172" s="147"/>
      <c r="JBC172" s="148"/>
      <c r="JBD172" s="187"/>
      <c r="JBE172" s="188"/>
      <c r="JBF172" s="165"/>
      <c r="JBG172" s="166"/>
      <c r="JBH172" s="146"/>
      <c r="JBI172" s="145"/>
      <c r="JBJ172" s="145"/>
      <c r="JBK172" s="167"/>
      <c r="JBL172" s="147"/>
      <c r="JBM172" s="148"/>
      <c r="JBN172" s="187"/>
      <c r="JBO172" s="188"/>
      <c r="JBP172" s="165"/>
      <c r="JBQ172" s="166"/>
      <c r="JBR172" s="146"/>
      <c r="JBS172" s="145"/>
      <c r="JBT172" s="145"/>
      <c r="JBU172" s="167"/>
      <c r="JBV172" s="147"/>
      <c r="JBW172" s="148"/>
      <c r="JBX172" s="187"/>
      <c r="JBY172" s="188"/>
      <c r="JBZ172" s="165"/>
      <c r="JCA172" s="166"/>
      <c r="JCB172" s="146"/>
      <c r="JCC172" s="145"/>
      <c r="JCD172" s="145"/>
      <c r="JCE172" s="167"/>
      <c r="JCF172" s="147"/>
      <c r="JCG172" s="148"/>
      <c r="JCH172" s="187"/>
      <c r="JCI172" s="188"/>
      <c r="JCJ172" s="165"/>
      <c r="JCK172" s="166"/>
      <c r="JCL172" s="146"/>
      <c r="JCM172" s="145"/>
      <c r="JCN172" s="145"/>
      <c r="JCO172" s="167"/>
      <c r="JCP172" s="147"/>
      <c r="JCQ172" s="148"/>
      <c r="JCR172" s="187"/>
      <c r="JCS172" s="188"/>
      <c r="JCT172" s="165"/>
      <c r="JCU172" s="166"/>
      <c r="JCV172" s="146"/>
      <c r="JCW172" s="145"/>
      <c r="JCX172" s="145"/>
      <c r="JCY172" s="167"/>
      <c r="JCZ172" s="147"/>
      <c r="JDA172" s="148"/>
      <c r="JDB172" s="187"/>
      <c r="JDC172" s="188"/>
      <c r="JDD172" s="165"/>
      <c r="JDE172" s="166"/>
      <c r="JDF172" s="146"/>
      <c r="JDG172" s="145"/>
      <c r="JDH172" s="145"/>
      <c r="JDI172" s="167"/>
      <c r="JDJ172" s="147"/>
      <c r="JDK172" s="148"/>
      <c r="JDL172" s="187"/>
      <c r="JDM172" s="188"/>
      <c r="JDN172" s="165"/>
      <c r="JDO172" s="166"/>
      <c r="JDP172" s="146"/>
      <c r="JDQ172" s="145"/>
      <c r="JDR172" s="145"/>
      <c r="JDS172" s="167"/>
      <c r="JDT172" s="147"/>
      <c r="JDU172" s="148"/>
      <c r="JDV172" s="187"/>
      <c r="JDW172" s="188"/>
      <c r="JDX172" s="165"/>
      <c r="JDY172" s="166"/>
      <c r="JDZ172" s="146"/>
      <c r="JEA172" s="145"/>
      <c r="JEB172" s="145"/>
      <c r="JEC172" s="167"/>
      <c r="JED172" s="147"/>
      <c r="JEE172" s="148"/>
      <c r="JEF172" s="187"/>
      <c r="JEG172" s="188"/>
      <c r="JEH172" s="165"/>
      <c r="JEI172" s="166"/>
      <c r="JEJ172" s="146"/>
      <c r="JEK172" s="145"/>
      <c r="JEL172" s="145"/>
      <c r="JEM172" s="167"/>
      <c r="JEN172" s="147"/>
      <c r="JEO172" s="148"/>
      <c r="JEP172" s="187"/>
      <c r="JEQ172" s="188"/>
      <c r="JER172" s="165"/>
      <c r="JES172" s="166"/>
      <c r="JET172" s="146"/>
      <c r="JEU172" s="145"/>
      <c r="JEV172" s="145"/>
      <c r="JEW172" s="167"/>
      <c r="JEX172" s="147"/>
      <c r="JEY172" s="148"/>
      <c r="JEZ172" s="187"/>
      <c r="JFA172" s="188"/>
      <c r="JFB172" s="165"/>
      <c r="JFC172" s="166"/>
      <c r="JFD172" s="146"/>
      <c r="JFE172" s="145"/>
      <c r="JFF172" s="145"/>
      <c r="JFG172" s="167"/>
      <c r="JFH172" s="147"/>
      <c r="JFI172" s="148"/>
      <c r="JFJ172" s="187"/>
      <c r="JFK172" s="188"/>
      <c r="JFL172" s="165"/>
      <c r="JFM172" s="166"/>
      <c r="JFN172" s="146"/>
      <c r="JFO172" s="145"/>
      <c r="JFP172" s="145"/>
      <c r="JFQ172" s="167"/>
      <c r="JFR172" s="147"/>
      <c r="JFS172" s="148"/>
      <c r="JFT172" s="187"/>
      <c r="JFU172" s="188"/>
      <c r="JFV172" s="165"/>
      <c r="JFW172" s="166"/>
      <c r="JFX172" s="146"/>
      <c r="JFY172" s="145"/>
      <c r="JFZ172" s="145"/>
      <c r="JGA172" s="167"/>
      <c r="JGB172" s="147"/>
      <c r="JGC172" s="148"/>
      <c r="JGD172" s="187"/>
      <c r="JGE172" s="188"/>
      <c r="JGF172" s="165"/>
      <c r="JGG172" s="166"/>
      <c r="JGH172" s="146"/>
      <c r="JGI172" s="145"/>
      <c r="JGJ172" s="145"/>
      <c r="JGK172" s="167"/>
      <c r="JGL172" s="147"/>
      <c r="JGM172" s="148"/>
      <c r="JGN172" s="187"/>
      <c r="JGO172" s="188"/>
      <c r="JGP172" s="165"/>
      <c r="JGQ172" s="166"/>
      <c r="JGR172" s="146"/>
      <c r="JGS172" s="145"/>
      <c r="JGT172" s="145"/>
      <c r="JGU172" s="167"/>
      <c r="JGV172" s="147"/>
      <c r="JGW172" s="148"/>
      <c r="JGX172" s="187"/>
      <c r="JGY172" s="188"/>
      <c r="JGZ172" s="165"/>
      <c r="JHA172" s="166"/>
      <c r="JHB172" s="146"/>
      <c r="JHC172" s="145"/>
      <c r="JHD172" s="145"/>
      <c r="JHE172" s="167"/>
      <c r="JHF172" s="147"/>
      <c r="JHG172" s="148"/>
      <c r="JHH172" s="187"/>
      <c r="JHI172" s="188"/>
      <c r="JHJ172" s="165"/>
      <c r="JHK172" s="166"/>
      <c r="JHL172" s="146"/>
      <c r="JHM172" s="145"/>
      <c r="JHN172" s="145"/>
      <c r="JHO172" s="167"/>
      <c r="JHP172" s="147"/>
      <c r="JHQ172" s="148"/>
      <c r="JHR172" s="187"/>
      <c r="JHS172" s="188"/>
      <c r="JHT172" s="165"/>
      <c r="JHU172" s="166"/>
      <c r="JHV172" s="146"/>
      <c r="JHW172" s="145"/>
      <c r="JHX172" s="145"/>
      <c r="JHY172" s="167"/>
      <c r="JHZ172" s="147"/>
      <c r="JIA172" s="148"/>
      <c r="JIB172" s="187"/>
      <c r="JIC172" s="188"/>
      <c r="JID172" s="165"/>
      <c r="JIE172" s="166"/>
      <c r="JIF172" s="146"/>
      <c r="JIG172" s="145"/>
      <c r="JIH172" s="145"/>
      <c r="JII172" s="167"/>
      <c r="JIJ172" s="147"/>
      <c r="JIK172" s="148"/>
      <c r="JIL172" s="187"/>
      <c r="JIM172" s="188"/>
      <c r="JIN172" s="165"/>
      <c r="JIO172" s="166"/>
      <c r="JIP172" s="146"/>
      <c r="JIQ172" s="145"/>
      <c r="JIR172" s="145"/>
      <c r="JIS172" s="167"/>
      <c r="JIT172" s="147"/>
      <c r="JIU172" s="148"/>
      <c r="JIV172" s="187"/>
      <c r="JIW172" s="188"/>
      <c r="JIX172" s="165"/>
      <c r="JIY172" s="166"/>
      <c r="JIZ172" s="146"/>
      <c r="JJA172" s="145"/>
      <c r="JJB172" s="145"/>
      <c r="JJC172" s="167"/>
      <c r="JJD172" s="147"/>
      <c r="JJE172" s="148"/>
      <c r="JJF172" s="187"/>
      <c r="JJG172" s="188"/>
      <c r="JJH172" s="165"/>
      <c r="JJI172" s="166"/>
      <c r="JJJ172" s="146"/>
      <c r="JJK172" s="145"/>
      <c r="JJL172" s="145"/>
      <c r="JJM172" s="167"/>
      <c r="JJN172" s="147"/>
      <c r="JJO172" s="148"/>
      <c r="JJP172" s="187"/>
      <c r="JJQ172" s="188"/>
      <c r="JJR172" s="165"/>
      <c r="JJS172" s="166"/>
      <c r="JJT172" s="146"/>
      <c r="JJU172" s="145"/>
      <c r="JJV172" s="145"/>
      <c r="JJW172" s="167"/>
      <c r="JJX172" s="147"/>
      <c r="JJY172" s="148"/>
      <c r="JJZ172" s="187"/>
      <c r="JKA172" s="188"/>
      <c r="JKB172" s="165"/>
      <c r="JKC172" s="166"/>
      <c r="JKD172" s="146"/>
      <c r="JKE172" s="145"/>
      <c r="JKF172" s="145"/>
      <c r="JKG172" s="167"/>
      <c r="JKH172" s="147"/>
      <c r="JKI172" s="148"/>
      <c r="JKJ172" s="187"/>
      <c r="JKK172" s="188"/>
      <c r="JKL172" s="165"/>
      <c r="JKM172" s="166"/>
      <c r="JKN172" s="146"/>
      <c r="JKO172" s="145"/>
      <c r="JKP172" s="145"/>
      <c r="JKQ172" s="167"/>
      <c r="JKR172" s="147"/>
      <c r="JKS172" s="148"/>
      <c r="JKT172" s="187"/>
      <c r="JKU172" s="188"/>
      <c r="JKV172" s="165"/>
      <c r="JKW172" s="166"/>
      <c r="JKX172" s="146"/>
      <c r="JKY172" s="145"/>
      <c r="JKZ172" s="145"/>
      <c r="JLA172" s="167"/>
      <c r="JLB172" s="147"/>
      <c r="JLC172" s="148"/>
      <c r="JLD172" s="187"/>
      <c r="JLE172" s="188"/>
      <c r="JLF172" s="165"/>
      <c r="JLG172" s="166"/>
      <c r="JLH172" s="146"/>
      <c r="JLI172" s="145"/>
      <c r="JLJ172" s="145"/>
      <c r="JLK172" s="167"/>
      <c r="JLL172" s="147"/>
      <c r="JLM172" s="148"/>
      <c r="JLN172" s="187"/>
      <c r="JLO172" s="188"/>
      <c r="JLP172" s="165"/>
      <c r="JLQ172" s="166"/>
      <c r="JLR172" s="146"/>
      <c r="JLS172" s="145"/>
      <c r="JLT172" s="145"/>
      <c r="JLU172" s="167"/>
      <c r="JLV172" s="147"/>
      <c r="JLW172" s="148"/>
      <c r="JLX172" s="187"/>
      <c r="JLY172" s="188"/>
      <c r="JLZ172" s="165"/>
      <c r="JMA172" s="166"/>
      <c r="JMB172" s="146"/>
      <c r="JMC172" s="145"/>
      <c r="JMD172" s="145"/>
      <c r="JME172" s="167"/>
      <c r="JMF172" s="147"/>
      <c r="JMG172" s="148"/>
      <c r="JMH172" s="187"/>
      <c r="JMI172" s="188"/>
      <c r="JMJ172" s="165"/>
      <c r="JMK172" s="166"/>
      <c r="JML172" s="146"/>
      <c r="JMM172" s="145"/>
      <c r="JMN172" s="145"/>
      <c r="JMO172" s="167"/>
      <c r="JMP172" s="147"/>
      <c r="JMQ172" s="148"/>
      <c r="JMR172" s="187"/>
      <c r="JMS172" s="188"/>
      <c r="JMT172" s="165"/>
      <c r="JMU172" s="166"/>
      <c r="JMV172" s="146"/>
      <c r="JMW172" s="145"/>
      <c r="JMX172" s="145"/>
      <c r="JMY172" s="167"/>
      <c r="JMZ172" s="147"/>
      <c r="JNA172" s="148"/>
      <c r="JNB172" s="187"/>
      <c r="JNC172" s="188"/>
      <c r="JND172" s="165"/>
      <c r="JNE172" s="166"/>
      <c r="JNF172" s="146"/>
      <c r="JNG172" s="145"/>
      <c r="JNH172" s="145"/>
      <c r="JNI172" s="167"/>
      <c r="JNJ172" s="147"/>
      <c r="JNK172" s="148"/>
      <c r="JNL172" s="187"/>
      <c r="JNM172" s="188"/>
      <c r="JNN172" s="165"/>
      <c r="JNO172" s="166"/>
      <c r="JNP172" s="146"/>
      <c r="JNQ172" s="145"/>
      <c r="JNR172" s="145"/>
      <c r="JNS172" s="167"/>
      <c r="JNT172" s="147"/>
      <c r="JNU172" s="148"/>
      <c r="JNV172" s="187"/>
      <c r="JNW172" s="188"/>
      <c r="JNX172" s="165"/>
      <c r="JNY172" s="166"/>
      <c r="JNZ172" s="146"/>
      <c r="JOA172" s="145"/>
      <c r="JOB172" s="145"/>
      <c r="JOC172" s="167"/>
      <c r="JOD172" s="147"/>
      <c r="JOE172" s="148"/>
      <c r="JOF172" s="187"/>
      <c r="JOG172" s="188"/>
      <c r="JOH172" s="165"/>
      <c r="JOI172" s="166"/>
      <c r="JOJ172" s="146"/>
      <c r="JOK172" s="145"/>
      <c r="JOL172" s="145"/>
      <c r="JOM172" s="167"/>
      <c r="JON172" s="147"/>
      <c r="JOO172" s="148"/>
      <c r="JOP172" s="187"/>
      <c r="JOQ172" s="188"/>
      <c r="JOR172" s="165"/>
      <c r="JOS172" s="166"/>
      <c r="JOT172" s="146"/>
      <c r="JOU172" s="145"/>
      <c r="JOV172" s="145"/>
      <c r="JOW172" s="167"/>
      <c r="JOX172" s="147"/>
      <c r="JOY172" s="148"/>
      <c r="JOZ172" s="187"/>
      <c r="JPA172" s="188"/>
      <c r="JPB172" s="165"/>
      <c r="JPC172" s="166"/>
      <c r="JPD172" s="146"/>
      <c r="JPE172" s="145"/>
      <c r="JPF172" s="145"/>
      <c r="JPG172" s="167"/>
      <c r="JPH172" s="147"/>
      <c r="JPI172" s="148"/>
      <c r="JPJ172" s="187"/>
      <c r="JPK172" s="188"/>
      <c r="JPL172" s="165"/>
      <c r="JPM172" s="166"/>
      <c r="JPN172" s="146"/>
      <c r="JPO172" s="145"/>
      <c r="JPP172" s="145"/>
      <c r="JPQ172" s="167"/>
      <c r="JPR172" s="147"/>
      <c r="JPS172" s="148"/>
      <c r="JPT172" s="187"/>
      <c r="JPU172" s="188"/>
      <c r="JPV172" s="165"/>
      <c r="JPW172" s="166"/>
      <c r="JPX172" s="146"/>
      <c r="JPY172" s="145"/>
      <c r="JPZ172" s="145"/>
      <c r="JQA172" s="167"/>
      <c r="JQB172" s="147"/>
      <c r="JQC172" s="148"/>
      <c r="JQD172" s="187"/>
      <c r="JQE172" s="188"/>
      <c r="JQF172" s="165"/>
      <c r="JQG172" s="166"/>
      <c r="JQH172" s="146"/>
      <c r="JQI172" s="145"/>
      <c r="JQJ172" s="145"/>
      <c r="JQK172" s="167"/>
      <c r="JQL172" s="147"/>
      <c r="JQM172" s="148"/>
      <c r="JQN172" s="187"/>
      <c r="JQO172" s="188"/>
      <c r="JQP172" s="165"/>
      <c r="JQQ172" s="166"/>
      <c r="JQR172" s="146"/>
      <c r="JQS172" s="145"/>
      <c r="JQT172" s="145"/>
      <c r="JQU172" s="167"/>
      <c r="JQV172" s="147"/>
      <c r="JQW172" s="148"/>
      <c r="JQX172" s="187"/>
      <c r="JQY172" s="188"/>
      <c r="JQZ172" s="165"/>
      <c r="JRA172" s="166"/>
      <c r="JRB172" s="146"/>
      <c r="JRC172" s="145"/>
      <c r="JRD172" s="145"/>
      <c r="JRE172" s="167"/>
      <c r="JRF172" s="147"/>
      <c r="JRG172" s="148"/>
      <c r="JRH172" s="187"/>
      <c r="JRI172" s="188"/>
      <c r="JRJ172" s="165"/>
      <c r="JRK172" s="166"/>
      <c r="JRL172" s="146"/>
      <c r="JRM172" s="145"/>
      <c r="JRN172" s="145"/>
      <c r="JRO172" s="167"/>
      <c r="JRP172" s="147"/>
      <c r="JRQ172" s="148"/>
      <c r="JRR172" s="187"/>
      <c r="JRS172" s="188"/>
      <c r="JRT172" s="165"/>
      <c r="JRU172" s="166"/>
      <c r="JRV172" s="146"/>
      <c r="JRW172" s="145"/>
      <c r="JRX172" s="145"/>
      <c r="JRY172" s="167"/>
      <c r="JRZ172" s="147"/>
      <c r="JSA172" s="148"/>
      <c r="JSB172" s="187"/>
      <c r="JSC172" s="188"/>
      <c r="JSD172" s="165"/>
      <c r="JSE172" s="166"/>
      <c r="JSF172" s="146"/>
      <c r="JSG172" s="145"/>
      <c r="JSH172" s="145"/>
      <c r="JSI172" s="167"/>
      <c r="JSJ172" s="147"/>
      <c r="JSK172" s="148"/>
      <c r="JSL172" s="187"/>
      <c r="JSM172" s="188"/>
      <c r="JSN172" s="165"/>
      <c r="JSO172" s="166"/>
      <c r="JSP172" s="146"/>
      <c r="JSQ172" s="145"/>
      <c r="JSR172" s="145"/>
      <c r="JSS172" s="167"/>
      <c r="JST172" s="147"/>
      <c r="JSU172" s="148"/>
      <c r="JSV172" s="187"/>
      <c r="JSW172" s="188"/>
      <c r="JSX172" s="165"/>
      <c r="JSY172" s="166"/>
      <c r="JSZ172" s="146"/>
      <c r="JTA172" s="145"/>
      <c r="JTB172" s="145"/>
      <c r="JTC172" s="167"/>
      <c r="JTD172" s="147"/>
      <c r="JTE172" s="148"/>
      <c r="JTF172" s="187"/>
      <c r="JTG172" s="188"/>
      <c r="JTH172" s="165"/>
      <c r="JTI172" s="166"/>
      <c r="JTJ172" s="146"/>
      <c r="JTK172" s="145"/>
      <c r="JTL172" s="145"/>
      <c r="JTM172" s="167"/>
      <c r="JTN172" s="147"/>
      <c r="JTO172" s="148"/>
      <c r="JTP172" s="187"/>
      <c r="JTQ172" s="188"/>
      <c r="JTR172" s="165"/>
      <c r="JTS172" s="166"/>
      <c r="JTT172" s="146"/>
      <c r="JTU172" s="145"/>
      <c r="JTV172" s="145"/>
      <c r="JTW172" s="167"/>
      <c r="JTX172" s="147"/>
      <c r="JTY172" s="148"/>
      <c r="JTZ172" s="187"/>
      <c r="JUA172" s="188"/>
      <c r="JUB172" s="165"/>
      <c r="JUC172" s="166"/>
      <c r="JUD172" s="146"/>
      <c r="JUE172" s="145"/>
      <c r="JUF172" s="145"/>
      <c r="JUG172" s="167"/>
      <c r="JUH172" s="147"/>
      <c r="JUI172" s="148"/>
      <c r="JUJ172" s="187"/>
      <c r="JUK172" s="188"/>
      <c r="JUL172" s="165"/>
      <c r="JUM172" s="166"/>
      <c r="JUN172" s="146"/>
      <c r="JUO172" s="145"/>
      <c r="JUP172" s="145"/>
      <c r="JUQ172" s="167"/>
      <c r="JUR172" s="147"/>
      <c r="JUS172" s="148"/>
      <c r="JUT172" s="187"/>
      <c r="JUU172" s="188"/>
      <c r="JUV172" s="165"/>
      <c r="JUW172" s="166"/>
      <c r="JUX172" s="146"/>
      <c r="JUY172" s="145"/>
      <c r="JUZ172" s="145"/>
      <c r="JVA172" s="167"/>
      <c r="JVB172" s="147"/>
      <c r="JVC172" s="148"/>
      <c r="JVD172" s="187"/>
      <c r="JVE172" s="188"/>
      <c r="JVF172" s="165"/>
      <c r="JVG172" s="166"/>
      <c r="JVH172" s="146"/>
      <c r="JVI172" s="145"/>
      <c r="JVJ172" s="145"/>
      <c r="JVK172" s="167"/>
      <c r="JVL172" s="147"/>
      <c r="JVM172" s="148"/>
      <c r="JVN172" s="187"/>
      <c r="JVO172" s="188"/>
      <c r="JVP172" s="165"/>
      <c r="JVQ172" s="166"/>
      <c r="JVR172" s="146"/>
      <c r="JVS172" s="145"/>
      <c r="JVT172" s="145"/>
      <c r="JVU172" s="167"/>
      <c r="JVV172" s="147"/>
      <c r="JVW172" s="148"/>
      <c r="JVX172" s="187"/>
      <c r="JVY172" s="188"/>
      <c r="JVZ172" s="165"/>
      <c r="JWA172" s="166"/>
      <c r="JWB172" s="146"/>
      <c r="JWC172" s="145"/>
      <c r="JWD172" s="145"/>
      <c r="JWE172" s="167"/>
      <c r="JWF172" s="147"/>
      <c r="JWG172" s="148"/>
      <c r="JWH172" s="187"/>
      <c r="JWI172" s="188"/>
      <c r="JWJ172" s="165"/>
      <c r="JWK172" s="166"/>
      <c r="JWL172" s="146"/>
      <c r="JWM172" s="145"/>
      <c r="JWN172" s="145"/>
      <c r="JWO172" s="167"/>
      <c r="JWP172" s="147"/>
      <c r="JWQ172" s="148"/>
      <c r="JWR172" s="187"/>
      <c r="JWS172" s="188"/>
      <c r="JWT172" s="165"/>
      <c r="JWU172" s="166"/>
      <c r="JWV172" s="146"/>
      <c r="JWW172" s="145"/>
      <c r="JWX172" s="145"/>
      <c r="JWY172" s="167"/>
      <c r="JWZ172" s="147"/>
      <c r="JXA172" s="148"/>
      <c r="JXB172" s="187"/>
      <c r="JXC172" s="188"/>
      <c r="JXD172" s="165"/>
      <c r="JXE172" s="166"/>
      <c r="JXF172" s="146"/>
      <c r="JXG172" s="145"/>
      <c r="JXH172" s="145"/>
      <c r="JXI172" s="167"/>
      <c r="JXJ172" s="147"/>
      <c r="JXK172" s="148"/>
      <c r="JXL172" s="187"/>
      <c r="JXM172" s="188"/>
      <c r="JXN172" s="165"/>
      <c r="JXO172" s="166"/>
      <c r="JXP172" s="146"/>
      <c r="JXQ172" s="145"/>
      <c r="JXR172" s="145"/>
      <c r="JXS172" s="167"/>
      <c r="JXT172" s="147"/>
      <c r="JXU172" s="148"/>
      <c r="JXV172" s="187"/>
      <c r="JXW172" s="188"/>
      <c r="JXX172" s="165"/>
      <c r="JXY172" s="166"/>
      <c r="JXZ172" s="146"/>
      <c r="JYA172" s="145"/>
      <c r="JYB172" s="145"/>
      <c r="JYC172" s="167"/>
      <c r="JYD172" s="147"/>
      <c r="JYE172" s="148"/>
      <c r="JYF172" s="187"/>
      <c r="JYG172" s="188"/>
      <c r="JYH172" s="165"/>
      <c r="JYI172" s="166"/>
      <c r="JYJ172" s="146"/>
      <c r="JYK172" s="145"/>
      <c r="JYL172" s="145"/>
      <c r="JYM172" s="167"/>
      <c r="JYN172" s="147"/>
      <c r="JYO172" s="148"/>
      <c r="JYP172" s="187"/>
      <c r="JYQ172" s="188"/>
      <c r="JYR172" s="165"/>
      <c r="JYS172" s="166"/>
      <c r="JYT172" s="146"/>
      <c r="JYU172" s="145"/>
      <c r="JYV172" s="145"/>
      <c r="JYW172" s="167"/>
      <c r="JYX172" s="147"/>
      <c r="JYY172" s="148"/>
      <c r="JYZ172" s="187"/>
      <c r="JZA172" s="188"/>
      <c r="JZB172" s="165"/>
      <c r="JZC172" s="166"/>
      <c r="JZD172" s="146"/>
      <c r="JZE172" s="145"/>
      <c r="JZF172" s="145"/>
      <c r="JZG172" s="167"/>
      <c r="JZH172" s="147"/>
      <c r="JZI172" s="148"/>
      <c r="JZJ172" s="187"/>
      <c r="JZK172" s="188"/>
      <c r="JZL172" s="165"/>
      <c r="JZM172" s="166"/>
      <c r="JZN172" s="146"/>
      <c r="JZO172" s="145"/>
      <c r="JZP172" s="145"/>
      <c r="JZQ172" s="167"/>
      <c r="JZR172" s="147"/>
      <c r="JZS172" s="148"/>
      <c r="JZT172" s="187"/>
      <c r="JZU172" s="188"/>
      <c r="JZV172" s="165"/>
      <c r="JZW172" s="166"/>
      <c r="JZX172" s="146"/>
      <c r="JZY172" s="145"/>
      <c r="JZZ172" s="145"/>
      <c r="KAA172" s="167"/>
      <c r="KAB172" s="147"/>
      <c r="KAC172" s="148"/>
      <c r="KAD172" s="187"/>
      <c r="KAE172" s="188"/>
      <c r="KAF172" s="165"/>
      <c r="KAG172" s="166"/>
      <c r="KAH172" s="146"/>
      <c r="KAI172" s="145"/>
      <c r="KAJ172" s="145"/>
      <c r="KAK172" s="167"/>
      <c r="KAL172" s="147"/>
      <c r="KAM172" s="148"/>
      <c r="KAN172" s="187"/>
      <c r="KAO172" s="188"/>
      <c r="KAP172" s="165"/>
      <c r="KAQ172" s="166"/>
      <c r="KAR172" s="146"/>
      <c r="KAS172" s="145"/>
      <c r="KAT172" s="145"/>
      <c r="KAU172" s="167"/>
      <c r="KAV172" s="147"/>
      <c r="KAW172" s="148"/>
      <c r="KAX172" s="187"/>
      <c r="KAY172" s="188"/>
      <c r="KAZ172" s="165"/>
      <c r="KBA172" s="166"/>
      <c r="KBB172" s="146"/>
      <c r="KBC172" s="145"/>
      <c r="KBD172" s="145"/>
      <c r="KBE172" s="167"/>
      <c r="KBF172" s="147"/>
      <c r="KBG172" s="148"/>
      <c r="KBH172" s="187"/>
      <c r="KBI172" s="188"/>
      <c r="KBJ172" s="165"/>
      <c r="KBK172" s="166"/>
      <c r="KBL172" s="146"/>
      <c r="KBM172" s="145"/>
      <c r="KBN172" s="145"/>
      <c r="KBO172" s="167"/>
      <c r="KBP172" s="147"/>
      <c r="KBQ172" s="148"/>
      <c r="KBR172" s="187"/>
      <c r="KBS172" s="188"/>
      <c r="KBT172" s="165"/>
      <c r="KBU172" s="166"/>
      <c r="KBV172" s="146"/>
      <c r="KBW172" s="145"/>
      <c r="KBX172" s="145"/>
      <c r="KBY172" s="167"/>
      <c r="KBZ172" s="147"/>
      <c r="KCA172" s="148"/>
      <c r="KCB172" s="187"/>
      <c r="KCC172" s="188"/>
      <c r="KCD172" s="165"/>
      <c r="KCE172" s="166"/>
      <c r="KCF172" s="146"/>
      <c r="KCG172" s="145"/>
      <c r="KCH172" s="145"/>
      <c r="KCI172" s="167"/>
      <c r="KCJ172" s="147"/>
      <c r="KCK172" s="148"/>
      <c r="KCL172" s="187"/>
      <c r="KCM172" s="188"/>
      <c r="KCN172" s="165"/>
      <c r="KCO172" s="166"/>
      <c r="KCP172" s="146"/>
      <c r="KCQ172" s="145"/>
      <c r="KCR172" s="145"/>
      <c r="KCS172" s="167"/>
      <c r="KCT172" s="147"/>
      <c r="KCU172" s="148"/>
      <c r="KCV172" s="187"/>
      <c r="KCW172" s="188"/>
      <c r="KCX172" s="165"/>
      <c r="KCY172" s="166"/>
      <c r="KCZ172" s="146"/>
      <c r="KDA172" s="145"/>
      <c r="KDB172" s="145"/>
      <c r="KDC172" s="167"/>
      <c r="KDD172" s="147"/>
      <c r="KDE172" s="148"/>
      <c r="KDF172" s="187"/>
      <c r="KDG172" s="188"/>
      <c r="KDH172" s="165"/>
      <c r="KDI172" s="166"/>
      <c r="KDJ172" s="146"/>
      <c r="KDK172" s="145"/>
      <c r="KDL172" s="145"/>
      <c r="KDM172" s="167"/>
      <c r="KDN172" s="147"/>
      <c r="KDO172" s="148"/>
      <c r="KDP172" s="187"/>
      <c r="KDQ172" s="188"/>
      <c r="KDR172" s="165"/>
      <c r="KDS172" s="166"/>
      <c r="KDT172" s="146"/>
      <c r="KDU172" s="145"/>
      <c r="KDV172" s="145"/>
      <c r="KDW172" s="167"/>
      <c r="KDX172" s="147"/>
      <c r="KDY172" s="148"/>
      <c r="KDZ172" s="187"/>
      <c r="KEA172" s="188"/>
      <c r="KEB172" s="165"/>
      <c r="KEC172" s="166"/>
      <c r="KED172" s="146"/>
      <c r="KEE172" s="145"/>
      <c r="KEF172" s="145"/>
      <c r="KEG172" s="167"/>
      <c r="KEH172" s="147"/>
      <c r="KEI172" s="148"/>
      <c r="KEJ172" s="187"/>
      <c r="KEK172" s="188"/>
      <c r="KEL172" s="165"/>
      <c r="KEM172" s="166"/>
      <c r="KEN172" s="146"/>
      <c r="KEO172" s="145"/>
      <c r="KEP172" s="145"/>
      <c r="KEQ172" s="167"/>
      <c r="KER172" s="147"/>
      <c r="KES172" s="148"/>
      <c r="KET172" s="187"/>
      <c r="KEU172" s="188"/>
      <c r="KEV172" s="165"/>
      <c r="KEW172" s="166"/>
      <c r="KEX172" s="146"/>
      <c r="KEY172" s="145"/>
      <c r="KEZ172" s="145"/>
      <c r="KFA172" s="167"/>
      <c r="KFB172" s="147"/>
      <c r="KFC172" s="148"/>
      <c r="KFD172" s="187"/>
      <c r="KFE172" s="188"/>
      <c r="KFF172" s="165"/>
      <c r="KFG172" s="166"/>
      <c r="KFH172" s="146"/>
      <c r="KFI172" s="145"/>
      <c r="KFJ172" s="145"/>
      <c r="KFK172" s="167"/>
      <c r="KFL172" s="147"/>
      <c r="KFM172" s="148"/>
      <c r="KFN172" s="187"/>
      <c r="KFO172" s="188"/>
      <c r="KFP172" s="165"/>
      <c r="KFQ172" s="166"/>
      <c r="KFR172" s="146"/>
      <c r="KFS172" s="145"/>
      <c r="KFT172" s="145"/>
      <c r="KFU172" s="167"/>
      <c r="KFV172" s="147"/>
      <c r="KFW172" s="148"/>
      <c r="KFX172" s="187"/>
      <c r="KFY172" s="188"/>
      <c r="KFZ172" s="165"/>
      <c r="KGA172" s="166"/>
      <c r="KGB172" s="146"/>
      <c r="KGC172" s="145"/>
      <c r="KGD172" s="145"/>
      <c r="KGE172" s="167"/>
      <c r="KGF172" s="147"/>
      <c r="KGG172" s="148"/>
      <c r="KGH172" s="187"/>
      <c r="KGI172" s="188"/>
      <c r="KGJ172" s="165"/>
      <c r="KGK172" s="166"/>
      <c r="KGL172" s="146"/>
      <c r="KGM172" s="145"/>
      <c r="KGN172" s="145"/>
      <c r="KGO172" s="167"/>
      <c r="KGP172" s="147"/>
      <c r="KGQ172" s="148"/>
      <c r="KGR172" s="187"/>
      <c r="KGS172" s="188"/>
      <c r="KGT172" s="165"/>
      <c r="KGU172" s="166"/>
      <c r="KGV172" s="146"/>
      <c r="KGW172" s="145"/>
      <c r="KGX172" s="145"/>
      <c r="KGY172" s="167"/>
      <c r="KGZ172" s="147"/>
      <c r="KHA172" s="148"/>
      <c r="KHB172" s="187"/>
      <c r="KHC172" s="188"/>
      <c r="KHD172" s="165"/>
      <c r="KHE172" s="166"/>
      <c r="KHF172" s="146"/>
      <c r="KHG172" s="145"/>
      <c r="KHH172" s="145"/>
      <c r="KHI172" s="167"/>
      <c r="KHJ172" s="147"/>
      <c r="KHK172" s="148"/>
      <c r="KHL172" s="187"/>
      <c r="KHM172" s="188"/>
      <c r="KHN172" s="165"/>
      <c r="KHO172" s="166"/>
      <c r="KHP172" s="146"/>
      <c r="KHQ172" s="145"/>
      <c r="KHR172" s="145"/>
      <c r="KHS172" s="167"/>
      <c r="KHT172" s="147"/>
      <c r="KHU172" s="148"/>
      <c r="KHV172" s="187"/>
      <c r="KHW172" s="188"/>
      <c r="KHX172" s="165"/>
      <c r="KHY172" s="166"/>
      <c r="KHZ172" s="146"/>
      <c r="KIA172" s="145"/>
      <c r="KIB172" s="145"/>
      <c r="KIC172" s="167"/>
      <c r="KID172" s="147"/>
      <c r="KIE172" s="148"/>
      <c r="KIF172" s="187"/>
      <c r="KIG172" s="188"/>
      <c r="KIH172" s="165"/>
      <c r="KII172" s="166"/>
      <c r="KIJ172" s="146"/>
      <c r="KIK172" s="145"/>
      <c r="KIL172" s="145"/>
      <c r="KIM172" s="167"/>
      <c r="KIN172" s="147"/>
      <c r="KIO172" s="148"/>
      <c r="KIP172" s="187"/>
      <c r="KIQ172" s="188"/>
      <c r="KIR172" s="165"/>
      <c r="KIS172" s="166"/>
      <c r="KIT172" s="146"/>
      <c r="KIU172" s="145"/>
      <c r="KIV172" s="145"/>
      <c r="KIW172" s="167"/>
      <c r="KIX172" s="147"/>
      <c r="KIY172" s="148"/>
      <c r="KIZ172" s="187"/>
      <c r="KJA172" s="188"/>
      <c r="KJB172" s="165"/>
      <c r="KJC172" s="166"/>
      <c r="KJD172" s="146"/>
      <c r="KJE172" s="145"/>
      <c r="KJF172" s="145"/>
      <c r="KJG172" s="167"/>
      <c r="KJH172" s="147"/>
      <c r="KJI172" s="148"/>
      <c r="KJJ172" s="187"/>
      <c r="KJK172" s="188"/>
      <c r="KJL172" s="165"/>
      <c r="KJM172" s="166"/>
      <c r="KJN172" s="146"/>
      <c r="KJO172" s="145"/>
      <c r="KJP172" s="145"/>
      <c r="KJQ172" s="167"/>
      <c r="KJR172" s="147"/>
      <c r="KJS172" s="148"/>
      <c r="KJT172" s="187"/>
      <c r="KJU172" s="188"/>
      <c r="KJV172" s="165"/>
      <c r="KJW172" s="166"/>
      <c r="KJX172" s="146"/>
      <c r="KJY172" s="145"/>
      <c r="KJZ172" s="145"/>
      <c r="KKA172" s="167"/>
      <c r="KKB172" s="147"/>
      <c r="KKC172" s="148"/>
      <c r="KKD172" s="187"/>
      <c r="KKE172" s="188"/>
      <c r="KKF172" s="165"/>
      <c r="KKG172" s="166"/>
      <c r="KKH172" s="146"/>
      <c r="KKI172" s="145"/>
      <c r="KKJ172" s="145"/>
      <c r="KKK172" s="167"/>
      <c r="KKL172" s="147"/>
      <c r="KKM172" s="148"/>
      <c r="KKN172" s="187"/>
      <c r="KKO172" s="188"/>
      <c r="KKP172" s="165"/>
      <c r="KKQ172" s="166"/>
      <c r="KKR172" s="146"/>
      <c r="KKS172" s="145"/>
      <c r="KKT172" s="145"/>
      <c r="KKU172" s="167"/>
      <c r="KKV172" s="147"/>
      <c r="KKW172" s="148"/>
      <c r="KKX172" s="187"/>
      <c r="KKY172" s="188"/>
      <c r="KKZ172" s="165"/>
      <c r="KLA172" s="166"/>
      <c r="KLB172" s="146"/>
      <c r="KLC172" s="145"/>
      <c r="KLD172" s="145"/>
      <c r="KLE172" s="167"/>
      <c r="KLF172" s="147"/>
      <c r="KLG172" s="148"/>
      <c r="KLH172" s="187"/>
      <c r="KLI172" s="188"/>
      <c r="KLJ172" s="165"/>
      <c r="KLK172" s="166"/>
      <c r="KLL172" s="146"/>
      <c r="KLM172" s="145"/>
      <c r="KLN172" s="145"/>
      <c r="KLO172" s="167"/>
      <c r="KLP172" s="147"/>
      <c r="KLQ172" s="148"/>
      <c r="KLR172" s="187"/>
      <c r="KLS172" s="188"/>
      <c r="KLT172" s="165"/>
      <c r="KLU172" s="166"/>
      <c r="KLV172" s="146"/>
      <c r="KLW172" s="145"/>
      <c r="KLX172" s="145"/>
      <c r="KLY172" s="167"/>
      <c r="KLZ172" s="147"/>
      <c r="KMA172" s="148"/>
      <c r="KMB172" s="187"/>
      <c r="KMC172" s="188"/>
      <c r="KMD172" s="165"/>
      <c r="KME172" s="166"/>
      <c r="KMF172" s="146"/>
      <c r="KMG172" s="145"/>
      <c r="KMH172" s="145"/>
      <c r="KMI172" s="167"/>
      <c r="KMJ172" s="147"/>
      <c r="KMK172" s="148"/>
      <c r="KML172" s="187"/>
      <c r="KMM172" s="188"/>
      <c r="KMN172" s="165"/>
      <c r="KMO172" s="166"/>
      <c r="KMP172" s="146"/>
      <c r="KMQ172" s="145"/>
      <c r="KMR172" s="145"/>
      <c r="KMS172" s="167"/>
      <c r="KMT172" s="147"/>
      <c r="KMU172" s="148"/>
      <c r="KMV172" s="187"/>
      <c r="KMW172" s="188"/>
      <c r="KMX172" s="165"/>
      <c r="KMY172" s="166"/>
      <c r="KMZ172" s="146"/>
      <c r="KNA172" s="145"/>
      <c r="KNB172" s="145"/>
      <c r="KNC172" s="167"/>
      <c r="KND172" s="147"/>
      <c r="KNE172" s="148"/>
      <c r="KNF172" s="187"/>
      <c r="KNG172" s="188"/>
      <c r="KNH172" s="165"/>
      <c r="KNI172" s="166"/>
      <c r="KNJ172" s="146"/>
      <c r="KNK172" s="145"/>
      <c r="KNL172" s="145"/>
      <c r="KNM172" s="167"/>
      <c r="KNN172" s="147"/>
      <c r="KNO172" s="148"/>
      <c r="KNP172" s="187"/>
      <c r="KNQ172" s="188"/>
      <c r="KNR172" s="165"/>
      <c r="KNS172" s="166"/>
      <c r="KNT172" s="146"/>
      <c r="KNU172" s="145"/>
      <c r="KNV172" s="145"/>
      <c r="KNW172" s="167"/>
      <c r="KNX172" s="147"/>
      <c r="KNY172" s="148"/>
      <c r="KNZ172" s="187"/>
      <c r="KOA172" s="188"/>
      <c r="KOB172" s="165"/>
      <c r="KOC172" s="166"/>
      <c r="KOD172" s="146"/>
      <c r="KOE172" s="145"/>
      <c r="KOF172" s="145"/>
      <c r="KOG172" s="167"/>
      <c r="KOH172" s="147"/>
      <c r="KOI172" s="148"/>
      <c r="KOJ172" s="187"/>
      <c r="KOK172" s="188"/>
      <c r="KOL172" s="165"/>
      <c r="KOM172" s="166"/>
      <c r="KON172" s="146"/>
      <c r="KOO172" s="145"/>
      <c r="KOP172" s="145"/>
      <c r="KOQ172" s="167"/>
      <c r="KOR172" s="147"/>
      <c r="KOS172" s="148"/>
      <c r="KOT172" s="187"/>
      <c r="KOU172" s="188"/>
      <c r="KOV172" s="165"/>
      <c r="KOW172" s="166"/>
      <c r="KOX172" s="146"/>
      <c r="KOY172" s="145"/>
      <c r="KOZ172" s="145"/>
      <c r="KPA172" s="167"/>
      <c r="KPB172" s="147"/>
      <c r="KPC172" s="148"/>
      <c r="KPD172" s="187"/>
      <c r="KPE172" s="188"/>
      <c r="KPF172" s="165"/>
      <c r="KPG172" s="166"/>
      <c r="KPH172" s="146"/>
      <c r="KPI172" s="145"/>
      <c r="KPJ172" s="145"/>
      <c r="KPK172" s="167"/>
      <c r="KPL172" s="147"/>
      <c r="KPM172" s="148"/>
      <c r="KPN172" s="187"/>
      <c r="KPO172" s="188"/>
      <c r="KPP172" s="165"/>
      <c r="KPQ172" s="166"/>
      <c r="KPR172" s="146"/>
      <c r="KPS172" s="145"/>
      <c r="KPT172" s="145"/>
      <c r="KPU172" s="167"/>
      <c r="KPV172" s="147"/>
      <c r="KPW172" s="148"/>
      <c r="KPX172" s="187"/>
      <c r="KPY172" s="188"/>
      <c r="KPZ172" s="165"/>
      <c r="KQA172" s="166"/>
      <c r="KQB172" s="146"/>
      <c r="KQC172" s="145"/>
      <c r="KQD172" s="145"/>
      <c r="KQE172" s="167"/>
      <c r="KQF172" s="147"/>
      <c r="KQG172" s="148"/>
      <c r="KQH172" s="187"/>
      <c r="KQI172" s="188"/>
      <c r="KQJ172" s="165"/>
      <c r="KQK172" s="166"/>
      <c r="KQL172" s="146"/>
      <c r="KQM172" s="145"/>
      <c r="KQN172" s="145"/>
      <c r="KQO172" s="167"/>
      <c r="KQP172" s="147"/>
      <c r="KQQ172" s="148"/>
      <c r="KQR172" s="187"/>
      <c r="KQS172" s="188"/>
      <c r="KQT172" s="165"/>
      <c r="KQU172" s="166"/>
      <c r="KQV172" s="146"/>
      <c r="KQW172" s="145"/>
      <c r="KQX172" s="145"/>
      <c r="KQY172" s="167"/>
      <c r="KQZ172" s="147"/>
      <c r="KRA172" s="148"/>
      <c r="KRB172" s="187"/>
      <c r="KRC172" s="188"/>
      <c r="KRD172" s="165"/>
      <c r="KRE172" s="166"/>
      <c r="KRF172" s="146"/>
      <c r="KRG172" s="145"/>
      <c r="KRH172" s="145"/>
      <c r="KRI172" s="167"/>
      <c r="KRJ172" s="147"/>
      <c r="KRK172" s="148"/>
      <c r="KRL172" s="187"/>
      <c r="KRM172" s="188"/>
      <c r="KRN172" s="165"/>
      <c r="KRO172" s="166"/>
      <c r="KRP172" s="146"/>
      <c r="KRQ172" s="145"/>
      <c r="KRR172" s="145"/>
      <c r="KRS172" s="167"/>
      <c r="KRT172" s="147"/>
      <c r="KRU172" s="148"/>
      <c r="KRV172" s="187"/>
      <c r="KRW172" s="188"/>
      <c r="KRX172" s="165"/>
      <c r="KRY172" s="166"/>
      <c r="KRZ172" s="146"/>
      <c r="KSA172" s="145"/>
      <c r="KSB172" s="145"/>
      <c r="KSC172" s="167"/>
      <c r="KSD172" s="147"/>
      <c r="KSE172" s="148"/>
      <c r="KSF172" s="187"/>
      <c r="KSG172" s="188"/>
      <c r="KSH172" s="165"/>
      <c r="KSI172" s="166"/>
      <c r="KSJ172" s="146"/>
      <c r="KSK172" s="145"/>
      <c r="KSL172" s="145"/>
      <c r="KSM172" s="167"/>
      <c r="KSN172" s="147"/>
      <c r="KSO172" s="148"/>
      <c r="KSP172" s="187"/>
      <c r="KSQ172" s="188"/>
      <c r="KSR172" s="165"/>
      <c r="KSS172" s="166"/>
      <c r="KST172" s="146"/>
      <c r="KSU172" s="145"/>
      <c r="KSV172" s="145"/>
      <c r="KSW172" s="167"/>
      <c r="KSX172" s="147"/>
      <c r="KSY172" s="148"/>
      <c r="KSZ172" s="187"/>
      <c r="KTA172" s="188"/>
      <c r="KTB172" s="165"/>
      <c r="KTC172" s="166"/>
      <c r="KTD172" s="146"/>
      <c r="KTE172" s="145"/>
      <c r="KTF172" s="145"/>
      <c r="KTG172" s="167"/>
      <c r="KTH172" s="147"/>
      <c r="KTI172" s="148"/>
      <c r="KTJ172" s="187"/>
      <c r="KTK172" s="188"/>
      <c r="KTL172" s="165"/>
      <c r="KTM172" s="166"/>
      <c r="KTN172" s="146"/>
      <c r="KTO172" s="145"/>
      <c r="KTP172" s="145"/>
      <c r="KTQ172" s="167"/>
      <c r="KTR172" s="147"/>
      <c r="KTS172" s="148"/>
      <c r="KTT172" s="187"/>
      <c r="KTU172" s="188"/>
      <c r="KTV172" s="165"/>
      <c r="KTW172" s="166"/>
      <c r="KTX172" s="146"/>
      <c r="KTY172" s="145"/>
      <c r="KTZ172" s="145"/>
      <c r="KUA172" s="167"/>
      <c r="KUB172" s="147"/>
      <c r="KUC172" s="148"/>
      <c r="KUD172" s="187"/>
      <c r="KUE172" s="188"/>
      <c r="KUF172" s="165"/>
      <c r="KUG172" s="166"/>
      <c r="KUH172" s="146"/>
      <c r="KUI172" s="145"/>
      <c r="KUJ172" s="145"/>
      <c r="KUK172" s="167"/>
      <c r="KUL172" s="147"/>
      <c r="KUM172" s="148"/>
      <c r="KUN172" s="187"/>
      <c r="KUO172" s="188"/>
      <c r="KUP172" s="165"/>
      <c r="KUQ172" s="166"/>
      <c r="KUR172" s="146"/>
      <c r="KUS172" s="145"/>
      <c r="KUT172" s="145"/>
      <c r="KUU172" s="167"/>
      <c r="KUV172" s="147"/>
      <c r="KUW172" s="148"/>
      <c r="KUX172" s="187"/>
      <c r="KUY172" s="188"/>
      <c r="KUZ172" s="165"/>
      <c r="KVA172" s="166"/>
      <c r="KVB172" s="146"/>
      <c r="KVC172" s="145"/>
      <c r="KVD172" s="145"/>
      <c r="KVE172" s="167"/>
      <c r="KVF172" s="147"/>
      <c r="KVG172" s="148"/>
      <c r="KVH172" s="187"/>
      <c r="KVI172" s="188"/>
      <c r="KVJ172" s="165"/>
      <c r="KVK172" s="166"/>
      <c r="KVL172" s="146"/>
      <c r="KVM172" s="145"/>
      <c r="KVN172" s="145"/>
      <c r="KVO172" s="167"/>
      <c r="KVP172" s="147"/>
      <c r="KVQ172" s="148"/>
      <c r="KVR172" s="187"/>
      <c r="KVS172" s="188"/>
      <c r="KVT172" s="165"/>
      <c r="KVU172" s="166"/>
      <c r="KVV172" s="146"/>
      <c r="KVW172" s="145"/>
      <c r="KVX172" s="145"/>
      <c r="KVY172" s="167"/>
      <c r="KVZ172" s="147"/>
      <c r="KWA172" s="148"/>
      <c r="KWB172" s="187"/>
      <c r="KWC172" s="188"/>
      <c r="KWD172" s="165"/>
      <c r="KWE172" s="166"/>
      <c r="KWF172" s="146"/>
      <c r="KWG172" s="145"/>
      <c r="KWH172" s="145"/>
      <c r="KWI172" s="167"/>
      <c r="KWJ172" s="147"/>
      <c r="KWK172" s="148"/>
      <c r="KWL172" s="187"/>
      <c r="KWM172" s="188"/>
      <c r="KWN172" s="165"/>
      <c r="KWO172" s="166"/>
      <c r="KWP172" s="146"/>
      <c r="KWQ172" s="145"/>
      <c r="KWR172" s="145"/>
      <c r="KWS172" s="167"/>
      <c r="KWT172" s="147"/>
      <c r="KWU172" s="148"/>
      <c r="KWV172" s="187"/>
      <c r="KWW172" s="188"/>
      <c r="KWX172" s="165"/>
      <c r="KWY172" s="166"/>
      <c r="KWZ172" s="146"/>
      <c r="KXA172" s="145"/>
      <c r="KXB172" s="145"/>
      <c r="KXC172" s="167"/>
      <c r="KXD172" s="147"/>
      <c r="KXE172" s="148"/>
      <c r="KXF172" s="187"/>
      <c r="KXG172" s="188"/>
      <c r="KXH172" s="165"/>
      <c r="KXI172" s="166"/>
      <c r="KXJ172" s="146"/>
      <c r="KXK172" s="145"/>
      <c r="KXL172" s="145"/>
      <c r="KXM172" s="167"/>
      <c r="KXN172" s="147"/>
      <c r="KXO172" s="148"/>
      <c r="KXP172" s="187"/>
      <c r="KXQ172" s="188"/>
      <c r="KXR172" s="165"/>
      <c r="KXS172" s="166"/>
      <c r="KXT172" s="146"/>
      <c r="KXU172" s="145"/>
      <c r="KXV172" s="145"/>
      <c r="KXW172" s="167"/>
      <c r="KXX172" s="147"/>
      <c r="KXY172" s="148"/>
      <c r="KXZ172" s="187"/>
      <c r="KYA172" s="188"/>
      <c r="KYB172" s="165"/>
      <c r="KYC172" s="166"/>
      <c r="KYD172" s="146"/>
      <c r="KYE172" s="145"/>
      <c r="KYF172" s="145"/>
      <c r="KYG172" s="167"/>
      <c r="KYH172" s="147"/>
      <c r="KYI172" s="148"/>
      <c r="KYJ172" s="187"/>
      <c r="KYK172" s="188"/>
      <c r="KYL172" s="165"/>
      <c r="KYM172" s="166"/>
      <c r="KYN172" s="146"/>
      <c r="KYO172" s="145"/>
      <c r="KYP172" s="145"/>
      <c r="KYQ172" s="167"/>
      <c r="KYR172" s="147"/>
      <c r="KYS172" s="148"/>
      <c r="KYT172" s="187"/>
      <c r="KYU172" s="188"/>
      <c r="KYV172" s="165"/>
      <c r="KYW172" s="166"/>
      <c r="KYX172" s="146"/>
      <c r="KYY172" s="145"/>
      <c r="KYZ172" s="145"/>
      <c r="KZA172" s="167"/>
      <c r="KZB172" s="147"/>
      <c r="KZC172" s="148"/>
      <c r="KZD172" s="187"/>
      <c r="KZE172" s="188"/>
      <c r="KZF172" s="165"/>
      <c r="KZG172" s="166"/>
      <c r="KZH172" s="146"/>
      <c r="KZI172" s="145"/>
      <c r="KZJ172" s="145"/>
      <c r="KZK172" s="167"/>
      <c r="KZL172" s="147"/>
      <c r="KZM172" s="148"/>
      <c r="KZN172" s="187"/>
      <c r="KZO172" s="188"/>
      <c r="KZP172" s="165"/>
      <c r="KZQ172" s="166"/>
      <c r="KZR172" s="146"/>
      <c r="KZS172" s="145"/>
      <c r="KZT172" s="145"/>
      <c r="KZU172" s="167"/>
      <c r="KZV172" s="147"/>
      <c r="KZW172" s="148"/>
      <c r="KZX172" s="187"/>
      <c r="KZY172" s="188"/>
      <c r="KZZ172" s="165"/>
      <c r="LAA172" s="166"/>
      <c r="LAB172" s="146"/>
      <c r="LAC172" s="145"/>
      <c r="LAD172" s="145"/>
      <c r="LAE172" s="167"/>
      <c r="LAF172" s="147"/>
      <c r="LAG172" s="148"/>
      <c r="LAH172" s="187"/>
      <c r="LAI172" s="188"/>
      <c r="LAJ172" s="165"/>
      <c r="LAK172" s="166"/>
      <c r="LAL172" s="146"/>
      <c r="LAM172" s="145"/>
      <c r="LAN172" s="145"/>
      <c r="LAO172" s="167"/>
      <c r="LAP172" s="147"/>
      <c r="LAQ172" s="148"/>
      <c r="LAR172" s="187"/>
      <c r="LAS172" s="188"/>
      <c r="LAT172" s="165"/>
      <c r="LAU172" s="166"/>
      <c r="LAV172" s="146"/>
      <c r="LAW172" s="145"/>
      <c r="LAX172" s="145"/>
      <c r="LAY172" s="167"/>
      <c r="LAZ172" s="147"/>
      <c r="LBA172" s="148"/>
      <c r="LBB172" s="187"/>
      <c r="LBC172" s="188"/>
      <c r="LBD172" s="165"/>
      <c r="LBE172" s="166"/>
      <c r="LBF172" s="146"/>
      <c r="LBG172" s="145"/>
      <c r="LBH172" s="145"/>
      <c r="LBI172" s="167"/>
      <c r="LBJ172" s="147"/>
      <c r="LBK172" s="148"/>
      <c r="LBL172" s="187"/>
      <c r="LBM172" s="188"/>
      <c r="LBN172" s="165"/>
      <c r="LBO172" s="166"/>
      <c r="LBP172" s="146"/>
      <c r="LBQ172" s="145"/>
      <c r="LBR172" s="145"/>
      <c r="LBS172" s="167"/>
      <c r="LBT172" s="147"/>
      <c r="LBU172" s="148"/>
      <c r="LBV172" s="187"/>
      <c r="LBW172" s="188"/>
      <c r="LBX172" s="165"/>
      <c r="LBY172" s="166"/>
      <c r="LBZ172" s="146"/>
      <c r="LCA172" s="145"/>
      <c r="LCB172" s="145"/>
      <c r="LCC172" s="167"/>
      <c r="LCD172" s="147"/>
      <c r="LCE172" s="148"/>
      <c r="LCF172" s="187"/>
      <c r="LCG172" s="188"/>
      <c r="LCH172" s="165"/>
      <c r="LCI172" s="166"/>
      <c r="LCJ172" s="146"/>
      <c r="LCK172" s="145"/>
      <c r="LCL172" s="145"/>
      <c r="LCM172" s="167"/>
      <c r="LCN172" s="147"/>
      <c r="LCO172" s="148"/>
      <c r="LCP172" s="187"/>
      <c r="LCQ172" s="188"/>
      <c r="LCR172" s="165"/>
      <c r="LCS172" s="166"/>
      <c r="LCT172" s="146"/>
      <c r="LCU172" s="145"/>
      <c r="LCV172" s="145"/>
      <c r="LCW172" s="167"/>
      <c r="LCX172" s="147"/>
      <c r="LCY172" s="148"/>
      <c r="LCZ172" s="187"/>
      <c r="LDA172" s="188"/>
      <c r="LDB172" s="165"/>
      <c r="LDC172" s="166"/>
      <c r="LDD172" s="146"/>
      <c r="LDE172" s="145"/>
      <c r="LDF172" s="145"/>
      <c r="LDG172" s="167"/>
      <c r="LDH172" s="147"/>
      <c r="LDI172" s="148"/>
      <c r="LDJ172" s="187"/>
      <c r="LDK172" s="188"/>
      <c r="LDL172" s="165"/>
      <c r="LDM172" s="166"/>
      <c r="LDN172" s="146"/>
      <c r="LDO172" s="145"/>
      <c r="LDP172" s="145"/>
      <c r="LDQ172" s="167"/>
      <c r="LDR172" s="147"/>
      <c r="LDS172" s="148"/>
      <c r="LDT172" s="187"/>
      <c r="LDU172" s="188"/>
      <c r="LDV172" s="165"/>
      <c r="LDW172" s="166"/>
      <c r="LDX172" s="146"/>
      <c r="LDY172" s="145"/>
      <c r="LDZ172" s="145"/>
      <c r="LEA172" s="167"/>
      <c r="LEB172" s="147"/>
      <c r="LEC172" s="148"/>
      <c r="LED172" s="187"/>
      <c r="LEE172" s="188"/>
      <c r="LEF172" s="165"/>
      <c r="LEG172" s="166"/>
      <c r="LEH172" s="146"/>
      <c r="LEI172" s="145"/>
      <c r="LEJ172" s="145"/>
      <c r="LEK172" s="167"/>
      <c r="LEL172" s="147"/>
      <c r="LEM172" s="148"/>
      <c r="LEN172" s="187"/>
      <c r="LEO172" s="188"/>
      <c r="LEP172" s="165"/>
      <c r="LEQ172" s="166"/>
      <c r="LER172" s="146"/>
      <c r="LES172" s="145"/>
      <c r="LET172" s="145"/>
      <c r="LEU172" s="167"/>
      <c r="LEV172" s="147"/>
      <c r="LEW172" s="148"/>
      <c r="LEX172" s="187"/>
      <c r="LEY172" s="188"/>
      <c r="LEZ172" s="165"/>
      <c r="LFA172" s="166"/>
      <c r="LFB172" s="146"/>
      <c r="LFC172" s="145"/>
      <c r="LFD172" s="145"/>
      <c r="LFE172" s="167"/>
      <c r="LFF172" s="147"/>
      <c r="LFG172" s="148"/>
      <c r="LFH172" s="187"/>
      <c r="LFI172" s="188"/>
      <c r="LFJ172" s="165"/>
      <c r="LFK172" s="166"/>
      <c r="LFL172" s="146"/>
      <c r="LFM172" s="145"/>
      <c r="LFN172" s="145"/>
      <c r="LFO172" s="167"/>
      <c r="LFP172" s="147"/>
      <c r="LFQ172" s="148"/>
      <c r="LFR172" s="187"/>
      <c r="LFS172" s="188"/>
      <c r="LFT172" s="165"/>
      <c r="LFU172" s="166"/>
      <c r="LFV172" s="146"/>
      <c r="LFW172" s="145"/>
      <c r="LFX172" s="145"/>
      <c r="LFY172" s="167"/>
      <c r="LFZ172" s="147"/>
      <c r="LGA172" s="148"/>
      <c r="LGB172" s="187"/>
      <c r="LGC172" s="188"/>
      <c r="LGD172" s="165"/>
      <c r="LGE172" s="166"/>
      <c r="LGF172" s="146"/>
      <c r="LGG172" s="145"/>
      <c r="LGH172" s="145"/>
      <c r="LGI172" s="167"/>
      <c r="LGJ172" s="147"/>
      <c r="LGK172" s="148"/>
      <c r="LGL172" s="187"/>
      <c r="LGM172" s="188"/>
      <c r="LGN172" s="165"/>
      <c r="LGO172" s="166"/>
      <c r="LGP172" s="146"/>
      <c r="LGQ172" s="145"/>
      <c r="LGR172" s="145"/>
      <c r="LGS172" s="167"/>
      <c r="LGT172" s="147"/>
      <c r="LGU172" s="148"/>
      <c r="LGV172" s="187"/>
      <c r="LGW172" s="188"/>
      <c r="LGX172" s="165"/>
      <c r="LGY172" s="166"/>
      <c r="LGZ172" s="146"/>
      <c r="LHA172" s="145"/>
      <c r="LHB172" s="145"/>
      <c r="LHC172" s="167"/>
      <c r="LHD172" s="147"/>
      <c r="LHE172" s="148"/>
      <c r="LHF172" s="187"/>
      <c r="LHG172" s="188"/>
      <c r="LHH172" s="165"/>
      <c r="LHI172" s="166"/>
      <c r="LHJ172" s="146"/>
      <c r="LHK172" s="145"/>
      <c r="LHL172" s="145"/>
      <c r="LHM172" s="167"/>
      <c r="LHN172" s="147"/>
      <c r="LHO172" s="148"/>
      <c r="LHP172" s="187"/>
      <c r="LHQ172" s="188"/>
      <c r="LHR172" s="165"/>
      <c r="LHS172" s="166"/>
      <c r="LHT172" s="146"/>
      <c r="LHU172" s="145"/>
      <c r="LHV172" s="145"/>
      <c r="LHW172" s="167"/>
      <c r="LHX172" s="147"/>
      <c r="LHY172" s="148"/>
      <c r="LHZ172" s="187"/>
      <c r="LIA172" s="188"/>
      <c r="LIB172" s="165"/>
      <c r="LIC172" s="166"/>
      <c r="LID172" s="146"/>
      <c r="LIE172" s="145"/>
      <c r="LIF172" s="145"/>
      <c r="LIG172" s="167"/>
      <c r="LIH172" s="147"/>
      <c r="LII172" s="148"/>
      <c r="LIJ172" s="187"/>
      <c r="LIK172" s="188"/>
      <c r="LIL172" s="165"/>
      <c r="LIM172" s="166"/>
      <c r="LIN172" s="146"/>
      <c r="LIO172" s="145"/>
      <c r="LIP172" s="145"/>
      <c r="LIQ172" s="167"/>
      <c r="LIR172" s="147"/>
      <c r="LIS172" s="148"/>
      <c r="LIT172" s="187"/>
      <c r="LIU172" s="188"/>
      <c r="LIV172" s="165"/>
      <c r="LIW172" s="166"/>
      <c r="LIX172" s="146"/>
      <c r="LIY172" s="145"/>
      <c r="LIZ172" s="145"/>
      <c r="LJA172" s="167"/>
      <c r="LJB172" s="147"/>
      <c r="LJC172" s="148"/>
      <c r="LJD172" s="187"/>
      <c r="LJE172" s="188"/>
      <c r="LJF172" s="165"/>
      <c r="LJG172" s="166"/>
      <c r="LJH172" s="146"/>
      <c r="LJI172" s="145"/>
      <c r="LJJ172" s="145"/>
      <c r="LJK172" s="167"/>
      <c r="LJL172" s="147"/>
      <c r="LJM172" s="148"/>
      <c r="LJN172" s="187"/>
      <c r="LJO172" s="188"/>
      <c r="LJP172" s="165"/>
      <c r="LJQ172" s="166"/>
      <c r="LJR172" s="146"/>
      <c r="LJS172" s="145"/>
      <c r="LJT172" s="145"/>
      <c r="LJU172" s="167"/>
      <c r="LJV172" s="147"/>
      <c r="LJW172" s="148"/>
      <c r="LJX172" s="187"/>
      <c r="LJY172" s="188"/>
      <c r="LJZ172" s="165"/>
      <c r="LKA172" s="166"/>
      <c r="LKB172" s="146"/>
      <c r="LKC172" s="145"/>
      <c r="LKD172" s="145"/>
      <c r="LKE172" s="167"/>
      <c r="LKF172" s="147"/>
      <c r="LKG172" s="148"/>
      <c r="LKH172" s="187"/>
      <c r="LKI172" s="188"/>
      <c r="LKJ172" s="165"/>
      <c r="LKK172" s="166"/>
      <c r="LKL172" s="146"/>
      <c r="LKM172" s="145"/>
      <c r="LKN172" s="145"/>
      <c r="LKO172" s="167"/>
      <c r="LKP172" s="147"/>
      <c r="LKQ172" s="148"/>
      <c r="LKR172" s="187"/>
      <c r="LKS172" s="188"/>
      <c r="LKT172" s="165"/>
      <c r="LKU172" s="166"/>
      <c r="LKV172" s="146"/>
      <c r="LKW172" s="145"/>
      <c r="LKX172" s="145"/>
      <c r="LKY172" s="167"/>
      <c r="LKZ172" s="147"/>
      <c r="LLA172" s="148"/>
      <c r="LLB172" s="187"/>
      <c r="LLC172" s="188"/>
      <c r="LLD172" s="165"/>
      <c r="LLE172" s="166"/>
      <c r="LLF172" s="146"/>
      <c r="LLG172" s="145"/>
      <c r="LLH172" s="145"/>
      <c r="LLI172" s="167"/>
      <c r="LLJ172" s="147"/>
      <c r="LLK172" s="148"/>
      <c r="LLL172" s="187"/>
      <c r="LLM172" s="188"/>
      <c r="LLN172" s="165"/>
      <c r="LLO172" s="166"/>
      <c r="LLP172" s="146"/>
      <c r="LLQ172" s="145"/>
      <c r="LLR172" s="145"/>
      <c r="LLS172" s="167"/>
      <c r="LLT172" s="147"/>
      <c r="LLU172" s="148"/>
      <c r="LLV172" s="187"/>
      <c r="LLW172" s="188"/>
      <c r="LLX172" s="165"/>
      <c r="LLY172" s="166"/>
      <c r="LLZ172" s="146"/>
      <c r="LMA172" s="145"/>
      <c r="LMB172" s="145"/>
      <c r="LMC172" s="167"/>
      <c r="LMD172" s="147"/>
      <c r="LME172" s="148"/>
      <c r="LMF172" s="187"/>
      <c r="LMG172" s="188"/>
      <c r="LMH172" s="165"/>
      <c r="LMI172" s="166"/>
      <c r="LMJ172" s="146"/>
      <c r="LMK172" s="145"/>
      <c r="LML172" s="145"/>
      <c r="LMM172" s="167"/>
      <c r="LMN172" s="147"/>
      <c r="LMO172" s="148"/>
      <c r="LMP172" s="187"/>
      <c r="LMQ172" s="188"/>
      <c r="LMR172" s="165"/>
      <c r="LMS172" s="166"/>
      <c r="LMT172" s="146"/>
      <c r="LMU172" s="145"/>
      <c r="LMV172" s="145"/>
      <c r="LMW172" s="167"/>
      <c r="LMX172" s="147"/>
      <c r="LMY172" s="148"/>
      <c r="LMZ172" s="187"/>
      <c r="LNA172" s="188"/>
      <c r="LNB172" s="165"/>
      <c r="LNC172" s="166"/>
      <c r="LND172" s="146"/>
      <c r="LNE172" s="145"/>
      <c r="LNF172" s="145"/>
      <c r="LNG172" s="167"/>
      <c r="LNH172" s="147"/>
      <c r="LNI172" s="148"/>
      <c r="LNJ172" s="187"/>
      <c r="LNK172" s="188"/>
      <c r="LNL172" s="165"/>
      <c r="LNM172" s="166"/>
      <c r="LNN172" s="146"/>
      <c r="LNO172" s="145"/>
      <c r="LNP172" s="145"/>
      <c r="LNQ172" s="167"/>
      <c r="LNR172" s="147"/>
      <c r="LNS172" s="148"/>
      <c r="LNT172" s="187"/>
      <c r="LNU172" s="188"/>
      <c r="LNV172" s="165"/>
      <c r="LNW172" s="166"/>
      <c r="LNX172" s="146"/>
      <c r="LNY172" s="145"/>
      <c r="LNZ172" s="145"/>
      <c r="LOA172" s="167"/>
      <c r="LOB172" s="147"/>
      <c r="LOC172" s="148"/>
      <c r="LOD172" s="187"/>
      <c r="LOE172" s="188"/>
      <c r="LOF172" s="165"/>
      <c r="LOG172" s="166"/>
      <c r="LOH172" s="146"/>
      <c r="LOI172" s="145"/>
      <c r="LOJ172" s="145"/>
      <c r="LOK172" s="167"/>
      <c r="LOL172" s="147"/>
      <c r="LOM172" s="148"/>
      <c r="LON172" s="187"/>
      <c r="LOO172" s="188"/>
      <c r="LOP172" s="165"/>
      <c r="LOQ172" s="166"/>
      <c r="LOR172" s="146"/>
      <c r="LOS172" s="145"/>
      <c r="LOT172" s="145"/>
      <c r="LOU172" s="167"/>
      <c r="LOV172" s="147"/>
      <c r="LOW172" s="148"/>
      <c r="LOX172" s="187"/>
      <c r="LOY172" s="188"/>
      <c r="LOZ172" s="165"/>
      <c r="LPA172" s="166"/>
      <c r="LPB172" s="146"/>
      <c r="LPC172" s="145"/>
      <c r="LPD172" s="145"/>
      <c r="LPE172" s="167"/>
      <c r="LPF172" s="147"/>
      <c r="LPG172" s="148"/>
      <c r="LPH172" s="187"/>
      <c r="LPI172" s="188"/>
      <c r="LPJ172" s="165"/>
      <c r="LPK172" s="166"/>
      <c r="LPL172" s="146"/>
      <c r="LPM172" s="145"/>
      <c r="LPN172" s="145"/>
      <c r="LPO172" s="167"/>
      <c r="LPP172" s="147"/>
      <c r="LPQ172" s="148"/>
      <c r="LPR172" s="187"/>
      <c r="LPS172" s="188"/>
      <c r="LPT172" s="165"/>
      <c r="LPU172" s="166"/>
      <c r="LPV172" s="146"/>
      <c r="LPW172" s="145"/>
      <c r="LPX172" s="145"/>
      <c r="LPY172" s="167"/>
      <c r="LPZ172" s="147"/>
      <c r="LQA172" s="148"/>
      <c r="LQB172" s="187"/>
      <c r="LQC172" s="188"/>
      <c r="LQD172" s="165"/>
      <c r="LQE172" s="166"/>
      <c r="LQF172" s="146"/>
      <c r="LQG172" s="145"/>
      <c r="LQH172" s="145"/>
      <c r="LQI172" s="167"/>
      <c r="LQJ172" s="147"/>
      <c r="LQK172" s="148"/>
      <c r="LQL172" s="187"/>
      <c r="LQM172" s="188"/>
      <c r="LQN172" s="165"/>
      <c r="LQO172" s="166"/>
      <c r="LQP172" s="146"/>
      <c r="LQQ172" s="145"/>
      <c r="LQR172" s="145"/>
      <c r="LQS172" s="167"/>
      <c r="LQT172" s="147"/>
      <c r="LQU172" s="148"/>
      <c r="LQV172" s="187"/>
      <c r="LQW172" s="188"/>
      <c r="LQX172" s="165"/>
      <c r="LQY172" s="166"/>
      <c r="LQZ172" s="146"/>
      <c r="LRA172" s="145"/>
      <c r="LRB172" s="145"/>
      <c r="LRC172" s="167"/>
      <c r="LRD172" s="147"/>
      <c r="LRE172" s="148"/>
      <c r="LRF172" s="187"/>
      <c r="LRG172" s="188"/>
      <c r="LRH172" s="165"/>
      <c r="LRI172" s="166"/>
      <c r="LRJ172" s="146"/>
      <c r="LRK172" s="145"/>
      <c r="LRL172" s="145"/>
      <c r="LRM172" s="167"/>
      <c r="LRN172" s="147"/>
      <c r="LRO172" s="148"/>
      <c r="LRP172" s="187"/>
      <c r="LRQ172" s="188"/>
      <c r="LRR172" s="165"/>
      <c r="LRS172" s="166"/>
      <c r="LRT172" s="146"/>
      <c r="LRU172" s="145"/>
      <c r="LRV172" s="145"/>
      <c r="LRW172" s="167"/>
      <c r="LRX172" s="147"/>
      <c r="LRY172" s="148"/>
      <c r="LRZ172" s="187"/>
      <c r="LSA172" s="188"/>
      <c r="LSB172" s="165"/>
      <c r="LSC172" s="166"/>
      <c r="LSD172" s="146"/>
      <c r="LSE172" s="145"/>
      <c r="LSF172" s="145"/>
      <c r="LSG172" s="167"/>
      <c r="LSH172" s="147"/>
      <c r="LSI172" s="148"/>
      <c r="LSJ172" s="187"/>
      <c r="LSK172" s="188"/>
      <c r="LSL172" s="165"/>
      <c r="LSM172" s="166"/>
      <c r="LSN172" s="146"/>
      <c r="LSO172" s="145"/>
      <c r="LSP172" s="145"/>
      <c r="LSQ172" s="167"/>
      <c r="LSR172" s="147"/>
      <c r="LSS172" s="148"/>
      <c r="LST172" s="187"/>
      <c r="LSU172" s="188"/>
      <c r="LSV172" s="165"/>
      <c r="LSW172" s="166"/>
      <c r="LSX172" s="146"/>
      <c r="LSY172" s="145"/>
      <c r="LSZ172" s="145"/>
      <c r="LTA172" s="167"/>
      <c r="LTB172" s="147"/>
      <c r="LTC172" s="148"/>
      <c r="LTD172" s="187"/>
      <c r="LTE172" s="188"/>
      <c r="LTF172" s="165"/>
      <c r="LTG172" s="166"/>
      <c r="LTH172" s="146"/>
      <c r="LTI172" s="145"/>
      <c r="LTJ172" s="145"/>
      <c r="LTK172" s="167"/>
      <c r="LTL172" s="147"/>
      <c r="LTM172" s="148"/>
      <c r="LTN172" s="187"/>
      <c r="LTO172" s="188"/>
      <c r="LTP172" s="165"/>
      <c r="LTQ172" s="166"/>
      <c r="LTR172" s="146"/>
      <c r="LTS172" s="145"/>
      <c r="LTT172" s="145"/>
      <c r="LTU172" s="167"/>
      <c r="LTV172" s="147"/>
      <c r="LTW172" s="148"/>
      <c r="LTX172" s="187"/>
      <c r="LTY172" s="188"/>
      <c r="LTZ172" s="165"/>
      <c r="LUA172" s="166"/>
      <c r="LUB172" s="146"/>
      <c r="LUC172" s="145"/>
      <c r="LUD172" s="145"/>
      <c r="LUE172" s="167"/>
      <c r="LUF172" s="147"/>
      <c r="LUG172" s="148"/>
      <c r="LUH172" s="187"/>
      <c r="LUI172" s="188"/>
      <c r="LUJ172" s="165"/>
      <c r="LUK172" s="166"/>
      <c r="LUL172" s="146"/>
      <c r="LUM172" s="145"/>
      <c r="LUN172" s="145"/>
      <c r="LUO172" s="167"/>
      <c r="LUP172" s="147"/>
      <c r="LUQ172" s="148"/>
      <c r="LUR172" s="187"/>
      <c r="LUS172" s="188"/>
      <c r="LUT172" s="165"/>
      <c r="LUU172" s="166"/>
      <c r="LUV172" s="146"/>
      <c r="LUW172" s="145"/>
      <c r="LUX172" s="145"/>
      <c r="LUY172" s="167"/>
      <c r="LUZ172" s="147"/>
      <c r="LVA172" s="148"/>
      <c r="LVB172" s="187"/>
      <c r="LVC172" s="188"/>
      <c r="LVD172" s="165"/>
      <c r="LVE172" s="166"/>
      <c r="LVF172" s="146"/>
      <c r="LVG172" s="145"/>
      <c r="LVH172" s="145"/>
      <c r="LVI172" s="167"/>
      <c r="LVJ172" s="147"/>
      <c r="LVK172" s="148"/>
      <c r="LVL172" s="187"/>
      <c r="LVM172" s="188"/>
      <c r="LVN172" s="165"/>
      <c r="LVO172" s="166"/>
      <c r="LVP172" s="146"/>
      <c r="LVQ172" s="145"/>
      <c r="LVR172" s="145"/>
      <c r="LVS172" s="167"/>
      <c r="LVT172" s="147"/>
      <c r="LVU172" s="148"/>
      <c r="LVV172" s="187"/>
      <c r="LVW172" s="188"/>
      <c r="LVX172" s="165"/>
      <c r="LVY172" s="166"/>
      <c r="LVZ172" s="146"/>
      <c r="LWA172" s="145"/>
      <c r="LWB172" s="145"/>
      <c r="LWC172" s="167"/>
      <c r="LWD172" s="147"/>
      <c r="LWE172" s="148"/>
      <c r="LWF172" s="187"/>
      <c r="LWG172" s="188"/>
      <c r="LWH172" s="165"/>
      <c r="LWI172" s="166"/>
      <c r="LWJ172" s="146"/>
      <c r="LWK172" s="145"/>
      <c r="LWL172" s="145"/>
      <c r="LWM172" s="167"/>
      <c r="LWN172" s="147"/>
      <c r="LWO172" s="148"/>
      <c r="LWP172" s="187"/>
      <c r="LWQ172" s="188"/>
      <c r="LWR172" s="165"/>
      <c r="LWS172" s="166"/>
      <c r="LWT172" s="146"/>
      <c r="LWU172" s="145"/>
      <c r="LWV172" s="145"/>
      <c r="LWW172" s="167"/>
      <c r="LWX172" s="147"/>
      <c r="LWY172" s="148"/>
      <c r="LWZ172" s="187"/>
      <c r="LXA172" s="188"/>
      <c r="LXB172" s="165"/>
      <c r="LXC172" s="166"/>
      <c r="LXD172" s="146"/>
      <c r="LXE172" s="145"/>
      <c r="LXF172" s="145"/>
      <c r="LXG172" s="167"/>
      <c r="LXH172" s="147"/>
      <c r="LXI172" s="148"/>
      <c r="LXJ172" s="187"/>
      <c r="LXK172" s="188"/>
      <c r="LXL172" s="165"/>
      <c r="LXM172" s="166"/>
      <c r="LXN172" s="146"/>
      <c r="LXO172" s="145"/>
      <c r="LXP172" s="145"/>
      <c r="LXQ172" s="167"/>
      <c r="LXR172" s="147"/>
      <c r="LXS172" s="148"/>
      <c r="LXT172" s="187"/>
      <c r="LXU172" s="188"/>
      <c r="LXV172" s="165"/>
      <c r="LXW172" s="166"/>
      <c r="LXX172" s="146"/>
      <c r="LXY172" s="145"/>
      <c r="LXZ172" s="145"/>
      <c r="LYA172" s="167"/>
      <c r="LYB172" s="147"/>
      <c r="LYC172" s="148"/>
      <c r="LYD172" s="187"/>
      <c r="LYE172" s="188"/>
      <c r="LYF172" s="165"/>
      <c r="LYG172" s="166"/>
      <c r="LYH172" s="146"/>
      <c r="LYI172" s="145"/>
      <c r="LYJ172" s="145"/>
      <c r="LYK172" s="167"/>
      <c r="LYL172" s="147"/>
      <c r="LYM172" s="148"/>
      <c r="LYN172" s="187"/>
      <c r="LYO172" s="188"/>
      <c r="LYP172" s="165"/>
      <c r="LYQ172" s="166"/>
      <c r="LYR172" s="146"/>
      <c r="LYS172" s="145"/>
      <c r="LYT172" s="145"/>
      <c r="LYU172" s="167"/>
      <c r="LYV172" s="147"/>
      <c r="LYW172" s="148"/>
      <c r="LYX172" s="187"/>
      <c r="LYY172" s="188"/>
      <c r="LYZ172" s="165"/>
      <c r="LZA172" s="166"/>
      <c r="LZB172" s="146"/>
      <c r="LZC172" s="145"/>
      <c r="LZD172" s="145"/>
      <c r="LZE172" s="167"/>
      <c r="LZF172" s="147"/>
      <c r="LZG172" s="148"/>
      <c r="LZH172" s="187"/>
      <c r="LZI172" s="188"/>
      <c r="LZJ172" s="165"/>
      <c r="LZK172" s="166"/>
      <c r="LZL172" s="146"/>
      <c r="LZM172" s="145"/>
      <c r="LZN172" s="145"/>
      <c r="LZO172" s="167"/>
      <c r="LZP172" s="147"/>
      <c r="LZQ172" s="148"/>
      <c r="LZR172" s="187"/>
      <c r="LZS172" s="188"/>
      <c r="LZT172" s="165"/>
      <c r="LZU172" s="166"/>
      <c r="LZV172" s="146"/>
      <c r="LZW172" s="145"/>
      <c r="LZX172" s="145"/>
      <c r="LZY172" s="167"/>
      <c r="LZZ172" s="147"/>
      <c r="MAA172" s="148"/>
      <c r="MAB172" s="187"/>
      <c r="MAC172" s="188"/>
      <c r="MAD172" s="165"/>
      <c r="MAE172" s="166"/>
      <c r="MAF172" s="146"/>
      <c r="MAG172" s="145"/>
      <c r="MAH172" s="145"/>
      <c r="MAI172" s="167"/>
      <c r="MAJ172" s="147"/>
      <c r="MAK172" s="148"/>
      <c r="MAL172" s="187"/>
      <c r="MAM172" s="188"/>
      <c r="MAN172" s="165"/>
      <c r="MAO172" s="166"/>
      <c r="MAP172" s="146"/>
      <c r="MAQ172" s="145"/>
      <c r="MAR172" s="145"/>
      <c r="MAS172" s="167"/>
      <c r="MAT172" s="147"/>
      <c r="MAU172" s="148"/>
      <c r="MAV172" s="187"/>
      <c r="MAW172" s="188"/>
      <c r="MAX172" s="165"/>
      <c r="MAY172" s="166"/>
      <c r="MAZ172" s="146"/>
      <c r="MBA172" s="145"/>
      <c r="MBB172" s="145"/>
      <c r="MBC172" s="167"/>
      <c r="MBD172" s="147"/>
      <c r="MBE172" s="148"/>
      <c r="MBF172" s="187"/>
      <c r="MBG172" s="188"/>
      <c r="MBH172" s="165"/>
      <c r="MBI172" s="166"/>
      <c r="MBJ172" s="146"/>
      <c r="MBK172" s="145"/>
      <c r="MBL172" s="145"/>
      <c r="MBM172" s="167"/>
      <c r="MBN172" s="147"/>
      <c r="MBO172" s="148"/>
      <c r="MBP172" s="187"/>
      <c r="MBQ172" s="188"/>
      <c r="MBR172" s="165"/>
      <c r="MBS172" s="166"/>
      <c r="MBT172" s="146"/>
      <c r="MBU172" s="145"/>
      <c r="MBV172" s="145"/>
      <c r="MBW172" s="167"/>
      <c r="MBX172" s="147"/>
      <c r="MBY172" s="148"/>
      <c r="MBZ172" s="187"/>
      <c r="MCA172" s="188"/>
      <c r="MCB172" s="165"/>
      <c r="MCC172" s="166"/>
      <c r="MCD172" s="146"/>
      <c r="MCE172" s="145"/>
      <c r="MCF172" s="145"/>
      <c r="MCG172" s="167"/>
      <c r="MCH172" s="147"/>
      <c r="MCI172" s="148"/>
      <c r="MCJ172" s="187"/>
      <c r="MCK172" s="188"/>
      <c r="MCL172" s="165"/>
      <c r="MCM172" s="166"/>
      <c r="MCN172" s="146"/>
      <c r="MCO172" s="145"/>
      <c r="MCP172" s="145"/>
      <c r="MCQ172" s="167"/>
      <c r="MCR172" s="147"/>
      <c r="MCS172" s="148"/>
      <c r="MCT172" s="187"/>
      <c r="MCU172" s="188"/>
      <c r="MCV172" s="165"/>
      <c r="MCW172" s="166"/>
      <c r="MCX172" s="146"/>
      <c r="MCY172" s="145"/>
      <c r="MCZ172" s="145"/>
      <c r="MDA172" s="167"/>
      <c r="MDB172" s="147"/>
      <c r="MDC172" s="148"/>
      <c r="MDD172" s="187"/>
      <c r="MDE172" s="188"/>
      <c r="MDF172" s="165"/>
      <c r="MDG172" s="166"/>
      <c r="MDH172" s="146"/>
      <c r="MDI172" s="145"/>
      <c r="MDJ172" s="145"/>
      <c r="MDK172" s="167"/>
      <c r="MDL172" s="147"/>
      <c r="MDM172" s="148"/>
      <c r="MDN172" s="187"/>
      <c r="MDO172" s="188"/>
      <c r="MDP172" s="165"/>
      <c r="MDQ172" s="166"/>
      <c r="MDR172" s="146"/>
      <c r="MDS172" s="145"/>
      <c r="MDT172" s="145"/>
      <c r="MDU172" s="167"/>
      <c r="MDV172" s="147"/>
      <c r="MDW172" s="148"/>
      <c r="MDX172" s="187"/>
      <c r="MDY172" s="188"/>
      <c r="MDZ172" s="165"/>
      <c r="MEA172" s="166"/>
      <c r="MEB172" s="146"/>
      <c r="MEC172" s="145"/>
      <c r="MED172" s="145"/>
      <c r="MEE172" s="167"/>
      <c r="MEF172" s="147"/>
      <c r="MEG172" s="148"/>
      <c r="MEH172" s="187"/>
      <c r="MEI172" s="188"/>
      <c r="MEJ172" s="165"/>
      <c r="MEK172" s="166"/>
      <c r="MEL172" s="146"/>
      <c r="MEM172" s="145"/>
      <c r="MEN172" s="145"/>
      <c r="MEO172" s="167"/>
      <c r="MEP172" s="147"/>
      <c r="MEQ172" s="148"/>
      <c r="MER172" s="187"/>
      <c r="MES172" s="188"/>
      <c r="MET172" s="165"/>
      <c r="MEU172" s="166"/>
      <c r="MEV172" s="146"/>
      <c r="MEW172" s="145"/>
      <c r="MEX172" s="145"/>
      <c r="MEY172" s="167"/>
      <c r="MEZ172" s="147"/>
      <c r="MFA172" s="148"/>
      <c r="MFB172" s="187"/>
      <c r="MFC172" s="188"/>
      <c r="MFD172" s="165"/>
      <c r="MFE172" s="166"/>
      <c r="MFF172" s="146"/>
      <c r="MFG172" s="145"/>
      <c r="MFH172" s="145"/>
      <c r="MFI172" s="167"/>
      <c r="MFJ172" s="147"/>
      <c r="MFK172" s="148"/>
      <c r="MFL172" s="187"/>
      <c r="MFM172" s="188"/>
      <c r="MFN172" s="165"/>
      <c r="MFO172" s="166"/>
      <c r="MFP172" s="146"/>
      <c r="MFQ172" s="145"/>
      <c r="MFR172" s="145"/>
      <c r="MFS172" s="167"/>
      <c r="MFT172" s="147"/>
      <c r="MFU172" s="148"/>
      <c r="MFV172" s="187"/>
      <c r="MFW172" s="188"/>
      <c r="MFX172" s="165"/>
      <c r="MFY172" s="166"/>
      <c r="MFZ172" s="146"/>
      <c r="MGA172" s="145"/>
      <c r="MGB172" s="145"/>
      <c r="MGC172" s="167"/>
      <c r="MGD172" s="147"/>
      <c r="MGE172" s="148"/>
      <c r="MGF172" s="187"/>
      <c r="MGG172" s="188"/>
      <c r="MGH172" s="165"/>
      <c r="MGI172" s="166"/>
      <c r="MGJ172" s="146"/>
      <c r="MGK172" s="145"/>
      <c r="MGL172" s="145"/>
      <c r="MGM172" s="167"/>
      <c r="MGN172" s="147"/>
      <c r="MGO172" s="148"/>
      <c r="MGP172" s="187"/>
      <c r="MGQ172" s="188"/>
      <c r="MGR172" s="165"/>
      <c r="MGS172" s="166"/>
      <c r="MGT172" s="146"/>
      <c r="MGU172" s="145"/>
      <c r="MGV172" s="145"/>
      <c r="MGW172" s="167"/>
      <c r="MGX172" s="147"/>
      <c r="MGY172" s="148"/>
      <c r="MGZ172" s="187"/>
      <c r="MHA172" s="188"/>
      <c r="MHB172" s="165"/>
      <c r="MHC172" s="166"/>
      <c r="MHD172" s="146"/>
      <c r="MHE172" s="145"/>
      <c r="MHF172" s="145"/>
      <c r="MHG172" s="167"/>
      <c r="MHH172" s="147"/>
      <c r="MHI172" s="148"/>
      <c r="MHJ172" s="187"/>
      <c r="MHK172" s="188"/>
      <c r="MHL172" s="165"/>
      <c r="MHM172" s="166"/>
      <c r="MHN172" s="146"/>
      <c r="MHO172" s="145"/>
      <c r="MHP172" s="145"/>
      <c r="MHQ172" s="167"/>
      <c r="MHR172" s="147"/>
      <c r="MHS172" s="148"/>
      <c r="MHT172" s="187"/>
      <c r="MHU172" s="188"/>
      <c r="MHV172" s="165"/>
      <c r="MHW172" s="166"/>
      <c r="MHX172" s="146"/>
      <c r="MHY172" s="145"/>
      <c r="MHZ172" s="145"/>
      <c r="MIA172" s="167"/>
      <c r="MIB172" s="147"/>
      <c r="MIC172" s="148"/>
      <c r="MID172" s="187"/>
      <c r="MIE172" s="188"/>
      <c r="MIF172" s="165"/>
      <c r="MIG172" s="166"/>
      <c r="MIH172" s="146"/>
      <c r="MII172" s="145"/>
      <c r="MIJ172" s="145"/>
      <c r="MIK172" s="167"/>
      <c r="MIL172" s="147"/>
      <c r="MIM172" s="148"/>
      <c r="MIN172" s="187"/>
      <c r="MIO172" s="188"/>
      <c r="MIP172" s="165"/>
      <c r="MIQ172" s="166"/>
      <c r="MIR172" s="146"/>
      <c r="MIS172" s="145"/>
      <c r="MIT172" s="145"/>
      <c r="MIU172" s="167"/>
      <c r="MIV172" s="147"/>
      <c r="MIW172" s="148"/>
      <c r="MIX172" s="187"/>
      <c r="MIY172" s="188"/>
      <c r="MIZ172" s="165"/>
      <c r="MJA172" s="166"/>
      <c r="MJB172" s="146"/>
      <c r="MJC172" s="145"/>
      <c r="MJD172" s="145"/>
      <c r="MJE172" s="167"/>
      <c r="MJF172" s="147"/>
      <c r="MJG172" s="148"/>
      <c r="MJH172" s="187"/>
      <c r="MJI172" s="188"/>
      <c r="MJJ172" s="165"/>
      <c r="MJK172" s="166"/>
      <c r="MJL172" s="146"/>
      <c r="MJM172" s="145"/>
      <c r="MJN172" s="145"/>
      <c r="MJO172" s="167"/>
      <c r="MJP172" s="147"/>
      <c r="MJQ172" s="148"/>
      <c r="MJR172" s="187"/>
      <c r="MJS172" s="188"/>
      <c r="MJT172" s="165"/>
      <c r="MJU172" s="166"/>
      <c r="MJV172" s="146"/>
      <c r="MJW172" s="145"/>
      <c r="MJX172" s="145"/>
      <c r="MJY172" s="167"/>
      <c r="MJZ172" s="147"/>
      <c r="MKA172" s="148"/>
      <c r="MKB172" s="187"/>
      <c r="MKC172" s="188"/>
      <c r="MKD172" s="165"/>
      <c r="MKE172" s="166"/>
      <c r="MKF172" s="146"/>
      <c r="MKG172" s="145"/>
      <c r="MKH172" s="145"/>
      <c r="MKI172" s="167"/>
      <c r="MKJ172" s="147"/>
      <c r="MKK172" s="148"/>
      <c r="MKL172" s="187"/>
      <c r="MKM172" s="188"/>
      <c r="MKN172" s="165"/>
      <c r="MKO172" s="166"/>
      <c r="MKP172" s="146"/>
      <c r="MKQ172" s="145"/>
      <c r="MKR172" s="145"/>
      <c r="MKS172" s="167"/>
      <c r="MKT172" s="147"/>
      <c r="MKU172" s="148"/>
      <c r="MKV172" s="187"/>
      <c r="MKW172" s="188"/>
      <c r="MKX172" s="165"/>
      <c r="MKY172" s="166"/>
      <c r="MKZ172" s="146"/>
      <c r="MLA172" s="145"/>
      <c r="MLB172" s="145"/>
      <c r="MLC172" s="167"/>
      <c r="MLD172" s="147"/>
      <c r="MLE172" s="148"/>
      <c r="MLF172" s="187"/>
      <c r="MLG172" s="188"/>
      <c r="MLH172" s="165"/>
      <c r="MLI172" s="166"/>
      <c r="MLJ172" s="146"/>
      <c r="MLK172" s="145"/>
      <c r="MLL172" s="145"/>
      <c r="MLM172" s="167"/>
      <c r="MLN172" s="147"/>
      <c r="MLO172" s="148"/>
      <c r="MLP172" s="187"/>
      <c r="MLQ172" s="188"/>
      <c r="MLR172" s="165"/>
      <c r="MLS172" s="166"/>
      <c r="MLT172" s="146"/>
      <c r="MLU172" s="145"/>
      <c r="MLV172" s="145"/>
      <c r="MLW172" s="167"/>
      <c r="MLX172" s="147"/>
      <c r="MLY172" s="148"/>
      <c r="MLZ172" s="187"/>
      <c r="MMA172" s="188"/>
      <c r="MMB172" s="165"/>
      <c r="MMC172" s="166"/>
      <c r="MMD172" s="146"/>
      <c r="MME172" s="145"/>
      <c r="MMF172" s="145"/>
      <c r="MMG172" s="167"/>
      <c r="MMH172" s="147"/>
      <c r="MMI172" s="148"/>
      <c r="MMJ172" s="187"/>
      <c r="MMK172" s="188"/>
      <c r="MML172" s="165"/>
      <c r="MMM172" s="166"/>
      <c r="MMN172" s="146"/>
      <c r="MMO172" s="145"/>
      <c r="MMP172" s="145"/>
      <c r="MMQ172" s="167"/>
      <c r="MMR172" s="147"/>
      <c r="MMS172" s="148"/>
      <c r="MMT172" s="187"/>
      <c r="MMU172" s="188"/>
      <c r="MMV172" s="165"/>
      <c r="MMW172" s="166"/>
      <c r="MMX172" s="146"/>
      <c r="MMY172" s="145"/>
      <c r="MMZ172" s="145"/>
      <c r="MNA172" s="167"/>
      <c r="MNB172" s="147"/>
      <c r="MNC172" s="148"/>
      <c r="MND172" s="187"/>
      <c r="MNE172" s="188"/>
      <c r="MNF172" s="165"/>
      <c r="MNG172" s="166"/>
      <c r="MNH172" s="146"/>
      <c r="MNI172" s="145"/>
      <c r="MNJ172" s="145"/>
      <c r="MNK172" s="167"/>
      <c r="MNL172" s="147"/>
      <c r="MNM172" s="148"/>
      <c r="MNN172" s="187"/>
      <c r="MNO172" s="188"/>
      <c r="MNP172" s="165"/>
      <c r="MNQ172" s="166"/>
      <c r="MNR172" s="146"/>
      <c r="MNS172" s="145"/>
      <c r="MNT172" s="145"/>
      <c r="MNU172" s="167"/>
      <c r="MNV172" s="147"/>
      <c r="MNW172" s="148"/>
      <c r="MNX172" s="187"/>
      <c r="MNY172" s="188"/>
      <c r="MNZ172" s="165"/>
      <c r="MOA172" s="166"/>
      <c r="MOB172" s="146"/>
      <c r="MOC172" s="145"/>
      <c r="MOD172" s="145"/>
      <c r="MOE172" s="167"/>
      <c r="MOF172" s="147"/>
      <c r="MOG172" s="148"/>
      <c r="MOH172" s="187"/>
      <c r="MOI172" s="188"/>
      <c r="MOJ172" s="165"/>
      <c r="MOK172" s="166"/>
      <c r="MOL172" s="146"/>
      <c r="MOM172" s="145"/>
      <c r="MON172" s="145"/>
      <c r="MOO172" s="167"/>
      <c r="MOP172" s="147"/>
      <c r="MOQ172" s="148"/>
      <c r="MOR172" s="187"/>
      <c r="MOS172" s="188"/>
      <c r="MOT172" s="165"/>
      <c r="MOU172" s="166"/>
      <c r="MOV172" s="146"/>
      <c r="MOW172" s="145"/>
      <c r="MOX172" s="145"/>
      <c r="MOY172" s="167"/>
      <c r="MOZ172" s="147"/>
      <c r="MPA172" s="148"/>
      <c r="MPB172" s="187"/>
      <c r="MPC172" s="188"/>
      <c r="MPD172" s="165"/>
      <c r="MPE172" s="166"/>
      <c r="MPF172" s="146"/>
      <c r="MPG172" s="145"/>
      <c r="MPH172" s="145"/>
      <c r="MPI172" s="167"/>
      <c r="MPJ172" s="147"/>
      <c r="MPK172" s="148"/>
      <c r="MPL172" s="187"/>
      <c r="MPM172" s="188"/>
      <c r="MPN172" s="165"/>
      <c r="MPO172" s="166"/>
      <c r="MPP172" s="146"/>
      <c r="MPQ172" s="145"/>
      <c r="MPR172" s="145"/>
      <c r="MPS172" s="167"/>
      <c r="MPT172" s="147"/>
      <c r="MPU172" s="148"/>
      <c r="MPV172" s="187"/>
      <c r="MPW172" s="188"/>
      <c r="MPX172" s="165"/>
      <c r="MPY172" s="166"/>
      <c r="MPZ172" s="146"/>
      <c r="MQA172" s="145"/>
      <c r="MQB172" s="145"/>
      <c r="MQC172" s="167"/>
      <c r="MQD172" s="147"/>
      <c r="MQE172" s="148"/>
      <c r="MQF172" s="187"/>
      <c r="MQG172" s="188"/>
      <c r="MQH172" s="165"/>
      <c r="MQI172" s="166"/>
      <c r="MQJ172" s="146"/>
      <c r="MQK172" s="145"/>
      <c r="MQL172" s="145"/>
      <c r="MQM172" s="167"/>
      <c r="MQN172" s="147"/>
      <c r="MQO172" s="148"/>
      <c r="MQP172" s="187"/>
      <c r="MQQ172" s="188"/>
      <c r="MQR172" s="165"/>
      <c r="MQS172" s="166"/>
      <c r="MQT172" s="146"/>
      <c r="MQU172" s="145"/>
      <c r="MQV172" s="145"/>
      <c r="MQW172" s="167"/>
      <c r="MQX172" s="147"/>
      <c r="MQY172" s="148"/>
      <c r="MQZ172" s="187"/>
      <c r="MRA172" s="188"/>
      <c r="MRB172" s="165"/>
      <c r="MRC172" s="166"/>
      <c r="MRD172" s="146"/>
      <c r="MRE172" s="145"/>
      <c r="MRF172" s="145"/>
      <c r="MRG172" s="167"/>
      <c r="MRH172" s="147"/>
      <c r="MRI172" s="148"/>
      <c r="MRJ172" s="187"/>
      <c r="MRK172" s="188"/>
      <c r="MRL172" s="165"/>
      <c r="MRM172" s="166"/>
      <c r="MRN172" s="146"/>
      <c r="MRO172" s="145"/>
      <c r="MRP172" s="145"/>
      <c r="MRQ172" s="167"/>
      <c r="MRR172" s="147"/>
      <c r="MRS172" s="148"/>
      <c r="MRT172" s="187"/>
      <c r="MRU172" s="188"/>
      <c r="MRV172" s="165"/>
      <c r="MRW172" s="166"/>
      <c r="MRX172" s="146"/>
      <c r="MRY172" s="145"/>
      <c r="MRZ172" s="145"/>
      <c r="MSA172" s="167"/>
      <c r="MSB172" s="147"/>
      <c r="MSC172" s="148"/>
      <c r="MSD172" s="187"/>
      <c r="MSE172" s="188"/>
      <c r="MSF172" s="165"/>
      <c r="MSG172" s="166"/>
      <c r="MSH172" s="146"/>
      <c r="MSI172" s="145"/>
      <c r="MSJ172" s="145"/>
      <c r="MSK172" s="167"/>
      <c r="MSL172" s="147"/>
      <c r="MSM172" s="148"/>
      <c r="MSN172" s="187"/>
      <c r="MSO172" s="188"/>
      <c r="MSP172" s="165"/>
      <c r="MSQ172" s="166"/>
      <c r="MSR172" s="146"/>
      <c r="MSS172" s="145"/>
      <c r="MST172" s="145"/>
      <c r="MSU172" s="167"/>
      <c r="MSV172" s="147"/>
      <c r="MSW172" s="148"/>
      <c r="MSX172" s="187"/>
      <c r="MSY172" s="188"/>
      <c r="MSZ172" s="165"/>
      <c r="MTA172" s="166"/>
      <c r="MTB172" s="146"/>
      <c r="MTC172" s="145"/>
      <c r="MTD172" s="145"/>
      <c r="MTE172" s="167"/>
      <c r="MTF172" s="147"/>
      <c r="MTG172" s="148"/>
      <c r="MTH172" s="187"/>
      <c r="MTI172" s="188"/>
      <c r="MTJ172" s="165"/>
      <c r="MTK172" s="166"/>
      <c r="MTL172" s="146"/>
      <c r="MTM172" s="145"/>
      <c r="MTN172" s="145"/>
      <c r="MTO172" s="167"/>
      <c r="MTP172" s="147"/>
      <c r="MTQ172" s="148"/>
      <c r="MTR172" s="187"/>
      <c r="MTS172" s="188"/>
      <c r="MTT172" s="165"/>
      <c r="MTU172" s="166"/>
      <c r="MTV172" s="146"/>
      <c r="MTW172" s="145"/>
      <c r="MTX172" s="145"/>
      <c r="MTY172" s="167"/>
      <c r="MTZ172" s="147"/>
      <c r="MUA172" s="148"/>
      <c r="MUB172" s="187"/>
      <c r="MUC172" s="188"/>
      <c r="MUD172" s="165"/>
      <c r="MUE172" s="166"/>
      <c r="MUF172" s="146"/>
      <c r="MUG172" s="145"/>
      <c r="MUH172" s="145"/>
      <c r="MUI172" s="167"/>
      <c r="MUJ172" s="147"/>
      <c r="MUK172" s="148"/>
      <c r="MUL172" s="187"/>
      <c r="MUM172" s="188"/>
      <c r="MUN172" s="165"/>
      <c r="MUO172" s="166"/>
      <c r="MUP172" s="146"/>
      <c r="MUQ172" s="145"/>
      <c r="MUR172" s="145"/>
      <c r="MUS172" s="167"/>
      <c r="MUT172" s="147"/>
      <c r="MUU172" s="148"/>
      <c r="MUV172" s="187"/>
      <c r="MUW172" s="188"/>
      <c r="MUX172" s="165"/>
      <c r="MUY172" s="166"/>
      <c r="MUZ172" s="146"/>
      <c r="MVA172" s="145"/>
      <c r="MVB172" s="145"/>
      <c r="MVC172" s="167"/>
      <c r="MVD172" s="147"/>
      <c r="MVE172" s="148"/>
      <c r="MVF172" s="187"/>
      <c r="MVG172" s="188"/>
      <c r="MVH172" s="165"/>
      <c r="MVI172" s="166"/>
      <c r="MVJ172" s="146"/>
      <c r="MVK172" s="145"/>
      <c r="MVL172" s="145"/>
      <c r="MVM172" s="167"/>
      <c r="MVN172" s="147"/>
      <c r="MVO172" s="148"/>
      <c r="MVP172" s="187"/>
      <c r="MVQ172" s="188"/>
      <c r="MVR172" s="165"/>
      <c r="MVS172" s="166"/>
      <c r="MVT172" s="146"/>
      <c r="MVU172" s="145"/>
      <c r="MVV172" s="145"/>
      <c r="MVW172" s="167"/>
      <c r="MVX172" s="147"/>
      <c r="MVY172" s="148"/>
      <c r="MVZ172" s="187"/>
      <c r="MWA172" s="188"/>
      <c r="MWB172" s="165"/>
      <c r="MWC172" s="166"/>
      <c r="MWD172" s="146"/>
      <c r="MWE172" s="145"/>
      <c r="MWF172" s="145"/>
      <c r="MWG172" s="167"/>
      <c r="MWH172" s="147"/>
      <c r="MWI172" s="148"/>
      <c r="MWJ172" s="187"/>
      <c r="MWK172" s="188"/>
      <c r="MWL172" s="165"/>
      <c r="MWM172" s="166"/>
      <c r="MWN172" s="146"/>
      <c r="MWO172" s="145"/>
      <c r="MWP172" s="145"/>
      <c r="MWQ172" s="167"/>
      <c r="MWR172" s="147"/>
      <c r="MWS172" s="148"/>
      <c r="MWT172" s="187"/>
      <c r="MWU172" s="188"/>
      <c r="MWV172" s="165"/>
      <c r="MWW172" s="166"/>
      <c r="MWX172" s="146"/>
      <c r="MWY172" s="145"/>
      <c r="MWZ172" s="145"/>
      <c r="MXA172" s="167"/>
      <c r="MXB172" s="147"/>
      <c r="MXC172" s="148"/>
      <c r="MXD172" s="187"/>
      <c r="MXE172" s="188"/>
      <c r="MXF172" s="165"/>
      <c r="MXG172" s="166"/>
      <c r="MXH172" s="146"/>
      <c r="MXI172" s="145"/>
      <c r="MXJ172" s="145"/>
      <c r="MXK172" s="167"/>
      <c r="MXL172" s="147"/>
      <c r="MXM172" s="148"/>
      <c r="MXN172" s="187"/>
      <c r="MXO172" s="188"/>
      <c r="MXP172" s="165"/>
      <c r="MXQ172" s="166"/>
      <c r="MXR172" s="146"/>
      <c r="MXS172" s="145"/>
      <c r="MXT172" s="145"/>
      <c r="MXU172" s="167"/>
      <c r="MXV172" s="147"/>
      <c r="MXW172" s="148"/>
      <c r="MXX172" s="187"/>
      <c r="MXY172" s="188"/>
      <c r="MXZ172" s="165"/>
      <c r="MYA172" s="166"/>
      <c r="MYB172" s="146"/>
      <c r="MYC172" s="145"/>
      <c r="MYD172" s="145"/>
      <c r="MYE172" s="167"/>
      <c r="MYF172" s="147"/>
      <c r="MYG172" s="148"/>
      <c r="MYH172" s="187"/>
      <c r="MYI172" s="188"/>
      <c r="MYJ172" s="165"/>
      <c r="MYK172" s="166"/>
      <c r="MYL172" s="146"/>
      <c r="MYM172" s="145"/>
      <c r="MYN172" s="145"/>
      <c r="MYO172" s="167"/>
      <c r="MYP172" s="147"/>
      <c r="MYQ172" s="148"/>
      <c r="MYR172" s="187"/>
      <c r="MYS172" s="188"/>
      <c r="MYT172" s="165"/>
      <c r="MYU172" s="166"/>
      <c r="MYV172" s="146"/>
      <c r="MYW172" s="145"/>
      <c r="MYX172" s="145"/>
      <c r="MYY172" s="167"/>
      <c r="MYZ172" s="147"/>
      <c r="MZA172" s="148"/>
      <c r="MZB172" s="187"/>
      <c r="MZC172" s="188"/>
      <c r="MZD172" s="165"/>
      <c r="MZE172" s="166"/>
      <c r="MZF172" s="146"/>
      <c r="MZG172" s="145"/>
      <c r="MZH172" s="145"/>
      <c r="MZI172" s="167"/>
      <c r="MZJ172" s="147"/>
      <c r="MZK172" s="148"/>
      <c r="MZL172" s="187"/>
      <c r="MZM172" s="188"/>
      <c r="MZN172" s="165"/>
      <c r="MZO172" s="166"/>
      <c r="MZP172" s="146"/>
      <c r="MZQ172" s="145"/>
      <c r="MZR172" s="145"/>
      <c r="MZS172" s="167"/>
      <c r="MZT172" s="147"/>
      <c r="MZU172" s="148"/>
      <c r="MZV172" s="187"/>
      <c r="MZW172" s="188"/>
      <c r="MZX172" s="165"/>
      <c r="MZY172" s="166"/>
      <c r="MZZ172" s="146"/>
      <c r="NAA172" s="145"/>
      <c r="NAB172" s="145"/>
      <c r="NAC172" s="167"/>
      <c r="NAD172" s="147"/>
      <c r="NAE172" s="148"/>
      <c r="NAF172" s="187"/>
      <c r="NAG172" s="188"/>
      <c r="NAH172" s="165"/>
      <c r="NAI172" s="166"/>
      <c r="NAJ172" s="146"/>
      <c r="NAK172" s="145"/>
      <c r="NAL172" s="145"/>
      <c r="NAM172" s="167"/>
      <c r="NAN172" s="147"/>
      <c r="NAO172" s="148"/>
      <c r="NAP172" s="187"/>
      <c r="NAQ172" s="188"/>
      <c r="NAR172" s="165"/>
      <c r="NAS172" s="166"/>
      <c r="NAT172" s="146"/>
      <c r="NAU172" s="145"/>
      <c r="NAV172" s="145"/>
      <c r="NAW172" s="167"/>
      <c r="NAX172" s="147"/>
      <c r="NAY172" s="148"/>
      <c r="NAZ172" s="187"/>
      <c r="NBA172" s="188"/>
      <c r="NBB172" s="165"/>
      <c r="NBC172" s="166"/>
      <c r="NBD172" s="146"/>
      <c r="NBE172" s="145"/>
      <c r="NBF172" s="145"/>
      <c r="NBG172" s="167"/>
      <c r="NBH172" s="147"/>
      <c r="NBI172" s="148"/>
      <c r="NBJ172" s="187"/>
      <c r="NBK172" s="188"/>
      <c r="NBL172" s="165"/>
      <c r="NBM172" s="166"/>
      <c r="NBN172" s="146"/>
      <c r="NBO172" s="145"/>
      <c r="NBP172" s="145"/>
      <c r="NBQ172" s="167"/>
      <c r="NBR172" s="147"/>
      <c r="NBS172" s="148"/>
      <c r="NBT172" s="187"/>
      <c r="NBU172" s="188"/>
      <c r="NBV172" s="165"/>
      <c r="NBW172" s="166"/>
      <c r="NBX172" s="146"/>
      <c r="NBY172" s="145"/>
      <c r="NBZ172" s="145"/>
      <c r="NCA172" s="167"/>
      <c r="NCB172" s="147"/>
      <c r="NCC172" s="148"/>
      <c r="NCD172" s="187"/>
      <c r="NCE172" s="188"/>
      <c r="NCF172" s="165"/>
      <c r="NCG172" s="166"/>
      <c r="NCH172" s="146"/>
      <c r="NCI172" s="145"/>
      <c r="NCJ172" s="145"/>
      <c r="NCK172" s="167"/>
      <c r="NCL172" s="147"/>
      <c r="NCM172" s="148"/>
      <c r="NCN172" s="187"/>
      <c r="NCO172" s="188"/>
      <c r="NCP172" s="165"/>
      <c r="NCQ172" s="166"/>
      <c r="NCR172" s="146"/>
      <c r="NCS172" s="145"/>
      <c r="NCT172" s="145"/>
      <c r="NCU172" s="167"/>
      <c r="NCV172" s="147"/>
      <c r="NCW172" s="148"/>
      <c r="NCX172" s="187"/>
      <c r="NCY172" s="188"/>
      <c r="NCZ172" s="165"/>
      <c r="NDA172" s="166"/>
      <c r="NDB172" s="146"/>
      <c r="NDC172" s="145"/>
      <c r="NDD172" s="145"/>
      <c r="NDE172" s="167"/>
      <c r="NDF172" s="147"/>
      <c r="NDG172" s="148"/>
      <c r="NDH172" s="187"/>
      <c r="NDI172" s="188"/>
      <c r="NDJ172" s="165"/>
      <c r="NDK172" s="166"/>
      <c r="NDL172" s="146"/>
      <c r="NDM172" s="145"/>
      <c r="NDN172" s="145"/>
      <c r="NDO172" s="167"/>
      <c r="NDP172" s="147"/>
      <c r="NDQ172" s="148"/>
      <c r="NDR172" s="187"/>
      <c r="NDS172" s="188"/>
      <c r="NDT172" s="165"/>
      <c r="NDU172" s="166"/>
      <c r="NDV172" s="146"/>
      <c r="NDW172" s="145"/>
      <c r="NDX172" s="145"/>
      <c r="NDY172" s="167"/>
      <c r="NDZ172" s="147"/>
      <c r="NEA172" s="148"/>
      <c r="NEB172" s="187"/>
      <c r="NEC172" s="188"/>
      <c r="NED172" s="165"/>
      <c r="NEE172" s="166"/>
      <c r="NEF172" s="146"/>
      <c r="NEG172" s="145"/>
      <c r="NEH172" s="145"/>
      <c r="NEI172" s="167"/>
      <c r="NEJ172" s="147"/>
      <c r="NEK172" s="148"/>
      <c r="NEL172" s="187"/>
      <c r="NEM172" s="188"/>
      <c r="NEN172" s="165"/>
      <c r="NEO172" s="166"/>
      <c r="NEP172" s="146"/>
      <c r="NEQ172" s="145"/>
      <c r="NER172" s="145"/>
      <c r="NES172" s="167"/>
      <c r="NET172" s="147"/>
      <c r="NEU172" s="148"/>
      <c r="NEV172" s="187"/>
      <c r="NEW172" s="188"/>
      <c r="NEX172" s="165"/>
      <c r="NEY172" s="166"/>
      <c r="NEZ172" s="146"/>
      <c r="NFA172" s="145"/>
      <c r="NFB172" s="145"/>
      <c r="NFC172" s="167"/>
      <c r="NFD172" s="147"/>
      <c r="NFE172" s="148"/>
      <c r="NFF172" s="187"/>
      <c r="NFG172" s="188"/>
      <c r="NFH172" s="165"/>
      <c r="NFI172" s="166"/>
      <c r="NFJ172" s="146"/>
      <c r="NFK172" s="145"/>
      <c r="NFL172" s="145"/>
      <c r="NFM172" s="167"/>
      <c r="NFN172" s="147"/>
      <c r="NFO172" s="148"/>
      <c r="NFP172" s="187"/>
      <c r="NFQ172" s="188"/>
      <c r="NFR172" s="165"/>
      <c r="NFS172" s="166"/>
      <c r="NFT172" s="146"/>
      <c r="NFU172" s="145"/>
      <c r="NFV172" s="145"/>
      <c r="NFW172" s="167"/>
      <c r="NFX172" s="147"/>
      <c r="NFY172" s="148"/>
      <c r="NFZ172" s="187"/>
      <c r="NGA172" s="188"/>
      <c r="NGB172" s="165"/>
      <c r="NGC172" s="166"/>
      <c r="NGD172" s="146"/>
      <c r="NGE172" s="145"/>
      <c r="NGF172" s="145"/>
      <c r="NGG172" s="167"/>
      <c r="NGH172" s="147"/>
      <c r="NGI172" s="148"/>
      <c r="NGJ172" s="187"/>
      <c r="NGK172" s="188"/>
      <c r="NGL172" s="165"/>
      <c r="NGM172" s="166"/>
      <c r="NGN172" s="146"/>
      <c r="NGO172" s="145"/>
      <c r="NGP172" s="145"/>
      <c r="NGQ172" s="167"/>
      <c r="NGR172" s="147"/>
      <c r="NGS172" s="148"/>
      <c r="NGT172" s="187"/>
      <c r="NGU172" s="188"/>
      <c r="NGV172" s="165"/>
      <c r="NGW172" s="166"/>
      <c r="NGX172" s="146"/>
      <c r="NGY172" s="145"/>
      <c r="NGZ172" s="145"/>
      <c r="NHA172" s="167"/>
      <c r="NHB172" s="147"/>
      <c r="NHC172" s="148"/>
      <c r="NHD172" s="187"/>
      <c r="NHE172" s="188"/>
      <c r="NHF172" s="165"/>
      <c r="NHG172" s="166"/>
      <c r="NHH172" s="146"/>
      <c r="NHI172" s="145"/>
      <c r="NHJ172" s="145"/>
      <c r="NHK172" s="167"/>
      <c r="NHL172" s="147"/>
      <c r="NHM172" s="148"/>
      <c r="NHN172" s="187"/>
      <c r="NHO172" s="188"/>
      <c r="NHP172" s="165"/>
      <c r="NHQ172" s="166"/>
      <c r="NHR172" s="146"/>
      <c r="NHS172" s="145"/>
      <c r="NHT172" s="145"/>
      <c r="NHU172" s="167"/>
      <c r="NHV172" s="147"/>
      <c r="NHW172" s="148"/>
      <c r="NHX172" s="187"/>
      <c r="NHY172" s="188"/>
      <c r="NHZ172" s="165"/>
      <c r="NIA172" s="166"/>
      <c r="NIB172" s="146"/>
      <c r="NIC172" s="145"/>
      <c r="NID172" s="145"/>
      <c r="NIE172" s="167"/>
      <c r="NIF172" s="147"/>
      <c r="NIG172" s="148"/>
      <c r="NIH172" s="187"/>
      <c r="NII172" s="188"/>
      <c r="NIJ172" s="165"/>
      <c r="NIK172" s="166"/>
      <c r="NIL172" s="146"/>
      <c r="NIM172" s="145"/>
      <c r="NIN172" s="145"/>
      <c r="NIO172" s="167"/>
      <c r="NIP172" s="147"/>
      <c r="NIQ172" s="148"/>
      <c r="NIR172" s="187"/>
      <c r="NIS172" s="188"/>
      <c r="NIT172" s="165"/>
      <c r="NIU172" s="166"/>
      <c r="NIV172" s="146"/>
      <c r="NIW172" s="145"/>
      <c r="NIX172" s="145"/>
      <c r="NIY172" s="167"/>
      <c r="NIZ172" s="147"/>
      <c r="NJA172" s="148"/>
      <c r="NJB172" s="187"/>
      <c r="NJC172" s="188"/>
      <c r="NJD172" s="165"/>
      <c r="NJE172" s="166"/>
      <c r="NJF172" s="146"/>
      <c r="NJG172" s="145"/>
      <c r="NJH172" s="145"/>
      <c r="NJI172" s="167"/>
      <c r="NJJ172" s="147"/>
      <c r="NJK172" s="148"/>
      <c r="NJL172" s="187"/>
      <c r="NJM172" s="188"/>
      <c r="NJN172" s="165"/>
      <c r="NJO172" s="166"/>
      <c r="NJP172" s="146"/>
      <c r="NJQ172" s="145"/>
      <c r="NJR172" s="145"/>
      <c r="NJS172" s="167"/>
      <c r="NJT172" s="147"/>
      <c r="NJU172" s="148"/>
      <c r="NJV172" s="187"/>
      <c r="NJW172" s="188"/>
      <c r="NJX172" s="165"/>
      <c r="NJY172" s="166"/>
      <c r="NJZ172" s="146"/>
      <c r="NKA172" s="145"/>
      <c r="NKB172" s="145"/>
      <c r="NKC172" s="167"/>
      <c r="NKD172" s="147"/>
      <c r="NKE172" s="148"/>
      <c r="NKF172" s="187"/>
      <c r="NKG172" s="188"/>
      <c r="NKH172" s="165"/>
      <c r="NKI172" s="166"/>
      <c r="NKJ172" s="146"/>
      <c r="NKK172" s="145"/>
      <c r="NKL172" s="145"/>
      <c r="NKM172" s="167"/>
      <c r="NKN172" s="147"/>
      <c r="NKO172" s="148"/>
      <c r="NKP172" s="187"/>
      <c r="NKQ172" s="188"/>
      <c r="NKR172" s="165"/>
      <c r="NKS172" s="166"/>
      <c r="NKT172" s="146"/>
      <c r="NKU172" s="145"/>
      <c r="NKV172" s="145"/>
      <c r="NKW172" s="167"/>
      <c r="NKX172" s="147"/>
      <c r="NKY172" s="148"/>
      <c r="NKZ172" s="187"/>
      <c r="NLA172" s="188"/>
      <c r="NLB172" s="165"/>
      <c r="NLC172" s="166"/>
      <c r="NLD172" s="146"/>
      <c r="NLE172" s="145"/>
      <c r="NLF172" s="145"/>
      <c r="NLG172" s="167"/>
      <c r="NLH172" s="147"/>
      <c r="NLI172" s="148"/>
      <c r="NLJ172" s="187"/>
      <c r="NLK172" s="188"/>
      <c r="NLL172" s="165"/>
      <c r="NLM172" s="166"/>
      <c r="NLN172" s="146"/>
      <c r="NLO172" s="145"/>
      <c r="NLP172" s="145"/>
      <c r="NLQ172" s="167"/>
      <c r="NLR172" s="147"/>
      <c r="NLS172" s="148"/>
      <c r="NLT172" s="187"/>
      <c r="NLU172" s="188"/>
      <c r="NLV172" s="165"/>
      <c r="NLW172" s="166"/>
      <c r="NLX172" s="146"/>
      <c r="NLY172" s="145"/>
      <c r="NLZ172" s="145"/>
      <c r="NMA172" s="167"/>
      <c r="NMB172" s="147"/>
      <c r="NMC172" s="148"/>
      <c r="NMD172" s="187"/>
      <c r="NME172" s="188"/>
      <c r="NMF172" s="165"/>
      <c r="NMG172" s="166"/>
      <c r="NMH172" s="146"/>
      <c r="NMI172" s="145"/>
      <c r="NMJ172" s="145"/>
      <c r="NMK172" s="167"/>
      <c r="NML172" s="147"/>
      <c r="NMM172" s="148"/>
      <c r="NMN172" s="187"/>
      <c r="NMO172" s="188"/>
      <c r="NMP172" s="165"/>
      <c r="NMQ172" s="166"/>
      <c r="NMR172" s="146"/>
      <c r="NMS172" s="145"/>
      <c r="NMT172" s="145"/>
      <c r="NMU172" s="167"/>
      <c r="NMV172" s="147"/>
      <c r="NMW172" s="148"/>
      <c r="NMX172" s="187"/>
      <c r="NMY172" s="188"/>
      <c r="NMZ172" s="165"/>
      <c r="NNA172" s="166"/>
      <c r="NNB172" s="146"/>
      <c r="NNC172" s="145"/>
      <c r="NND172" s="145"/>
      <c r="NNE172" s="167"/>
      <c r="NNF172" s="147"/>
      <c r="NNG172" s="148"/>
      <c r="NNH172" s="187"/>
      <c r="NNI172" s="188"/>
      <c r="NNJ172" s="165"/>
      <c r="NNK172" s="166"/>
      <c r="NNL172" s="146"/>
      <c r="NNM172" s="145"/>
      <c r="NNN172" s="145"/>
      <c r="NNO172" s="167"/>
      <c r="NNP172" s="147"/>
      <c r="NNQ172" s="148"/>
      <c r="NNR172" s="187"/>
      <c r="NNS172" s="188"/>
      <c r="NNT172" s="165"/>
      <c r="NNU172" s="166"/>
      <c r="NNV172" s="146"/>
      <c r="NNW172" s="145"/>
      <c r="NNX172" s="145"/>
      <c r="NNY172" s="167"/>
      <c r="NNZ172" s="147"/>
      <c r="NOA172" s="148"/>
      <c r="NOB172" s="187"/>
      <c r="NOC172" s="188"/>
      <c r="NOD172" s="165"/>
      <c r="NOE172" s="166"/>
      <c r="NOF172" s="146"/>
      <c r="NOG172" s="145"/>
      <c r="NOH172" s="145"/>
      <c r="NOI172" s="167"/>
      <c r="NOJ172" s="147"/>
      <c r="NOK172" s="148"/>
      <c r="NOL172" s="187"/>
      <c r="NOM172" s="188"/>
      <c r="NON172" s="165"/>
      <c r="NOO172" s="166"/>
      <c r="NOP172" s="146"/>
      <c r="NOQ172" s="145"/>
      <c r="NOR172" s="145"/>
      <c r="NOS172" s="167"/>
      <c r="NOT172" s="147"/>
      <c r="NOU172" s="148"/>
      <c r="NOV172" s="187"/>
      <c r="NOW172" s="188"/>
      <c r="NOX172" s="165"/>
      <c r="NOY172" s="166"/>
      <c r="NOZ172" s="146"/>
      <c r="NPA172" s="145"/>
      <c r="NPB172" s="145"/>
      <c r="NPC172" s="167"/>
      <c r="NPD172" s="147"/>
      <c r="NPE172" s="148"/>
      <c r="NPF172" s="187"/>
      <c r="NPG172" s="188"/>
      <c r="NPH172" s="165"/>
      <c r="NPI172" s="166"/>
      <c r="NPJ172" s="146"/>
      <c r="NPK172" s="145"/>
      <c r="NPL172" s="145"/>
      <c r="NPM172" s="167"/>
      <c r="NPN172" s="147"/>
      <c r="NPO172" s="148"/>
      <c r="NPP172" s="187"/>
      <c r="NPQ172" s="188"/>
      <c r="NPR172" s="165"/>
      <c r="NPS172" s="166"/>
      <c r="NPT172" s="146"/>
      <c r="NPU172" s="145"/>
      <c r="NPV172" s="145"/>
      <c r="NPW172" s="167"/>
      <c r="NPX172" s="147"/>
      <c r="NPY172" s="148"/>
      <c r="NPZ172" s="187"/>
      <c r="NQA172" s="188"/>
      <c r="NQB172" s="165"/>
      <c r="NQC172" s="166"/>
      <c r="NQD172" s="146"/>
      <c r="NQE172" s="145"/>
      <c r="NQF172" s="145"/>
      <c r="NQG172" s="167"/>
      <c r="NQH172" s="147"/>
      <c r="NQI172" s="148"/>
      <c r="NQJ172" s="187"/>
      <c r="NQK172" s="188"/>
      <c r="NQL172" s="165"/>
      <c r="NQM172" s="166"/>
      <c r="NQN172" s="146"/>
      <c r="NQO172" s="145"/>
      <c r="NQP172" s="145"/>
      <c r="NQQ172" s="167"/>
      <c r="NQR172" s="147"/>
      <c r="NQS172" s="148"/>
      <c r="NQT172" s="187"/>
      <c r="NQU172" s="188"/>
      <c r="NQV172" s="165"/>
      <c r="NQW172" s="166"/>
      <c r="NQX172" s="146"/>
      <c r="NQY172" s="145"/>
      <c r="NQZ172" s="145"/>
      <c r="NRA172" s="167"/>
      <c r="NRB172" s="147"/>
      <c r="NRC172" s="148"/>
      <c r="NRD172" s="187"/>
      <c r="NRE172" s="188"/>
      <c r="NRF172" s="165"/>
      <c r="NRG172" s="166"/>
      <c r="NRH172" s="146"/>
      <c r="NRI172" s="145"/>
      <c r="NRJ172" s="145"/>
      <c r="NRK172" s="167"/>
      <c r="NRL172" s="147"/>
      <c r="NRM172" s="148"/>
      <c r="NRN172" s="187"/>
      <c r="NRO172" s="188"/>
      <c r="NRP172" s="165"/>
      <c r="NRQ172" s="166"/>
      <c r="NRR172" s="146"/>
      <c r="NRS172" s="145"/>
      <c r="NRT172" s="145"/>
      <c r="NRU172" s="167"/>
      <c r="NRV172" s="147"/>
      <c r="NRW172" s="148"/>
      <c r="NRX172" s="187"/>
      <c r="NRY172" s="188"/>
      <c r="NRZ172" s="165"/>
      <c r="NSA172" s="166"/>
      <c r="NSB172" s="146"/>
      <c r="NSC172" s="145"/>
      <c r="NSD172" s="145"/>
      <c r="NSE172" s="167"/>
      <c r="NSF172" s="147"/>
      <c r="NSG172" s="148"/>
      <c r="NSH172" s="187"/>
      <c r="NSI172" s="188"/>
      <c r="NSJ172" s="165"/>
      <c r="NSK172" s="166"/>
      <c r="NSL172" s="146"/>
      <c r="NSM172" s="145"/>
      <c r="NSN172" s="145"/>
      <c r="NSO172" s="167"/>
      <c r="NSP172" s="147"/>
      <c r="NSQ172" s="148"/>
      <c r="NSR172" s="187"/>
      <c r="NSS172" s="188"/>
      <c r="NST172" s="165"/>
      <c r="NSU172" s="166"/>
      <c r="NSV172" s="146"/>
      <c r="NSW172" s="145"/>
      <c r="NSX172" s="145"/>
      <c r="NSY172" s="167"/>
      <c r="NSZ172" s="147"/>
      <c r="NTA172" s="148"/>
      <c r="NTB172" s="187"/>
      <c r="NTC172" s="188"/>
      <c r="NTD172" s="165"/>
      <c r="NTE172" s="166"/>
      <c r="NTF172" s="146"/>
      <c r="NTG172" s="145"/>
      <c r="NTH172" s="145"/>
      <c r="NTI172" s="167"/>
      <c r="NTJ172" s="147"/>
      <c r="NTK172" s="148"/>
      <c r="NTL172" s="187"/>
      <c r="NTM172" s="188"/>
      <c r="NTN172" s="165"/>
      <c r="NTO172" s="166"/>
      <c r="NTP172" s="146"/>
      <c r="NTQ172" s="145"/>
      <c r="NTR172" s="145"/>
      <c r="NTS172" s="167"/>
      <c r="NTT172" s="147"/>
      <c r="NTU172" s="148"/>
      <c r="NTV172" s="187"/>
      <c r="NTW172" s="188"/>
      <c r="NTX172" s="165"/>
      <c r="NTY172" s="166"/>
      <c r="NTZ172" s="146"/>
      <c r="NUA172" s="145"/>
      <c r="NUB172" s="145"/>
      <c r="NUC172" s="167"/>
      <c r="NUD172" s="147"/>
      <c r="NUE172" s="148"/>
      <c r="NUF172" s="187"/>
      <c r="NUG172" s="188"/>
      <c r="NUH172" s="165"/>
      <c r="NUI172" s="166"/>
      <c r="NUJ172" s="146"/>
      <c r="NUK172" s="145"/>
      <c r="NUL172" s="145"/>
      <c r="NUM172" s="167"/>
      <c r="NUN172" s="147"/>
      <c r="NUO172" s="148"/>
      <c r="NUP172" s="187"/>
      <c r="NUQ172" s="188"/>
      <c r="NUR172" s="165"/>
      <c r="NUS172" s="166"/>
      <c r="NUT172" s="146"/>
      <c r="NUU172" s="145"/>
      <c r="NUV172" s="145"/>
      <c r="NUW172" s="167"/>
      <c r="NUX172" s="147"/>
      <c r="NUY172" s="148"/>
      <c r="NUZ172" s="187"/>
      <c r="NVA172" s="188"/>
      <c r="NVB172" s="165"/>
      <c r="NVC172" s="166"/>
      <c r="NVD172" s="146"/>
      <c r="NVE172" s="145"/>
      <c r="NVF172" s="145"/>
      <c r="NVG172" s="167"/>
      <c r="NVH172" s="147"/>
      <c r="NVI172" s="148"/>
      <c r="NVJ172" s="187"/>
      <c r="NVK172" s="188"/>
      <c r="NVL172" s="165"/>
      <c r="NVM172" s="166"/>
      <c r="NVN172" s="146"/>
      <c r="NVO172" s="145"/>
      <c r="NVP172" s="145"/>
      <c r="NVQ172" s="167"/>
      <c r="NVR172" s="147"/>
      <c r="NVS172" s="148"/>
      <c r="NVT172" s="187"/>
      <c r="NVU172" s="188"/>
      <c r="NVV172" s="165"/>
      <c r="NVW172" s="166"/>
      <c r="NVX172" s="146"/>
      <c r="NVY172" s="145"/>
      <c r="NVZ172" s="145"/>
      <c r="NWA172" s="167"/>
      <c r="NWB172" s="147"/>
      <c r="NWC172" s="148"/>
      <c r="NWD172" s="187"/>
      <c r="NWE172" s="188"/>
      <c r="NWF172" s="165"/>
      <c r="NWG172" s="166"/>
      <c r="NWH172" s="146"/>
      <c r="NWI172" s="145"/>
      <c r="NWJ172" s="145"/>
      <c r="NWK172" s="167"/>
      <c r="NWL172" s="147"/>
      <c r="NWM172" s="148"/>
      <c r="NWN172" s="187"/>
      <c r="NWO172" s="188"/>
      <c r="NWP172" s="165"/>
      <c r="NWQ172" s="166"/>
      <c r="NWR172" s="146"/>
      <c r="NWS172" s="145"/>
      <c r="NWT172" s="145"/>
      <c r="NWU172" s="167"/>
      <c r="NWV172" s="147"/>
      <c r="NWW172" s="148"/>
      <c r="NWX172" s="187"/>
      <c r="NWY172" s="188"/>
      <c r="NWZ172" s="165"/>
      <c r="NXA172" s="166"/>
      <c r="NXB172" s="146"/>
      <c r="NXC172" s="145"/>
      <c r="NXD172" s="145"/>
      <c r="NXE172" s="167"/>
      <c r="NXF172" s="147"/>
      <c r="NXG172" s="148"/>
      <c r="NXH172" s="187"/>
      <c r="NXI172" s="188"/>
      <c r="NXJ172" s="165"/>
      <c r="NXK172" s="166"/>
      <c r="NXL172" s="146"/>
      <c r="NXM172" s="145"/>
      <c r="NXN172" s="145"/>
      <c r="NXO172" s="167"/>
      <c r="NXP172" s="147"/>
      <c r="NXQ172" s="148"/>
      <c r="NXR172" s="187"/>
      <c r="NXS172" s="188"/>
      <c r="NXT172" s="165"/>
      <c r="NXU172" s="166"/>
      <c r="NXV172" s="146"/>
      <c r="NXW172" s="145"/>
      <c r="NXX172" s="145"/>
      <c r="NXY172" s="167"/>
      <c r="NXZ172" s="147"/>
      <c r="NYA172" s="148"/>
      <c r="NYB172" s="187"/>
      <c r="NYC172" s="188"/>
      <c r="NYD172" s="165"/>
      <c r="NYE172" s="166"/>
      <c r="NYF172" s="146"/>
      <c r="NYG172" s="145"/>
      <c r="NYH172" s="145"/>
      <c r="NYI172" s="167"/>
      <c r="NYJ172" s="147"/>
      <c r="NYK172" s="148"/>
      <c r="NYL172" s="187"/>
      <c r="NYM172" s="188"/>
      <c r="NYN172" s="165"/>
      <c r="NYO172" s="166"/>
      <c r="NYP172" s="146"/>
      <c r="NYQ172" s="145"/>
      <c r="NYR172" s="145"/>
      <c r="NYS172" s="167"/>
      <c r="NYT172" s="147"/>
      <c r="NYU172" s="148"/>
      <c r="NYV172" s="187"/>
      <c r="NYW172" s="188"/>
      <c r="NYX172" s="165"/>
      <c r="NYY172" s="166"/>
      <c r="NYZ172" s="146"/>
      <c r="NZA172" s="145"/>
      <c r="NZB172" s="145"/>
      <c r="NZC172" s="167"/>
      <c r="NZD172" s="147"/>
      <c r="NZE172" s="148"/>
      <c r="NZF172" s="187"/>
      <c r="NZG172" s="188"/>
      <c r="NZH172" s="165"/>
      <c r="NZI172" s="166"/>
      <c r="NZJ172" s="146"/>
      <c r="NZK172" s="145"/>
      <c r="NZL172" s="145"/>
      <c r="NZM172" s="167"/>
      <c r="NZN172" s="147"/>
      <c r="NZO172" s="148"/>
      <c r="NZP172" s="187"/>
      <c r="NZQ172" s="188"/>
      <c r="NZR172" s="165"/>
      <c r="NZS172" s="166"/>
      <c r="NZT172" s="146"/>
      <c r="NZU172" s="145"/>
      <c r="NZV172" s="145"/>
      <c r="NZW172" s="167"/>
      <c r="NZX172" s="147"/>
      <c r="NZY172" s="148"/>
      <c r="NZZ172" s="187"/>
      <c r="OAA172" s="188"/>
      <c r="OAB172" s="165"/>
      <c r="OAC172" s="166"/>
      <c r="OAD172" s="146"/>
      <c r="OAE172" s="145"/>
      <c r="OAF172" s="145"/>
      <c r="OAG172" s="167"/>
      <c r="OAH172" s="147"/>
      <c r="OAI172" s="148"/>
      <c r="OAJ172" s="187"/>
      <c r="OAK172" s="188"/>
      <c r="OAL172" s="165"/>
      <c r="OAM172" s="166"/>
      <c r="OAN172" s="146"/>
      <c r="OAO172" s="145"/>
      <c r="OAP172" s="145"/>
      <c r="OAQ172" s="167"/>
      <c r="OAR172" s="147"/>
      <c r="OAS172" s="148"/>
      <c r="OAT172" s="187"/>
      <c r="OAU172" s="188"/>
      <c r="OAV172" s="165"/>
      <c r="OAW172" s="166"/>
      <c r="OAX172" s="146"/>
      <c r="OAY172" s="145"/>
      <c r="OAZ172" s="145"/>
      <c r="OBA172" s="167"/>
      <c r="OBB172" s="147"/>
      <c r="OBC172" s="148"/>
      <c r="OBD172" s="187"/>
      <c r="OBE172" s="188"/>
      <c r="OBF172" s="165"/>
      <c r="OBG172" s="166"/>
      <c r="OBH172" s="146"/>
      <c r="OBI172" s="145"/>
      <c r="OBJ172" s="145"/>
      <c r="OBK172" s="167"/>
      <c r="OBL172" s="147"/>
      <c r="OBM172" s="148"/>
      <c r="OBN172" s="187"/>
      <c r="OBO172" s="188"/>
      <c r="OBP172" s="165"/>
      <c r="OBQ172" s="166"/>
      <c r="OBR172" s="146"/>
      <c r="OBS172" s="145"/>
      <c r="OBT172" s="145"/>
      <c r="OBU172" s="167"/>
      <c r="OBV172" s="147"/>
      <c r="OBW172" s="148"/>
      <c r="OBX172" s="187"/>
      <c r="OBY172" s="188"/>
      <c r="OBZ172" s="165"/>
      <c r="OCA172" s="166"/>
      <c r="OCB172" s="146"/>
      <c r="OCC172" s="145"/>
      <c r="OCD172" s="145"/>
      <c r="OCE172" s="167"/>
      <c r="OCF172" s="147"/>
      <c r="OCG172" s="148"/>
      <c r="OCH172" s="187"/>
      <c r="OCI172" s="188"/>
      <c r="OCJ172" s="165"/>
      <c r="OCK172" s="166"/>
      <c r="OCL172" s="146"/>
      <c r="OCM172" s="145"/>
      <c r="OCN172" s="145"/>
      <c r="OCO172" s="167"/>
      <c r="OCP172" s="147"/>
      <c r="OCQ172" s="148"/>
      <c r="OCR172" s="187"/>
      <c r="OCS172" s="188"/>
      <c r="OCT172" s="165"/>
      <c r="OCU172" s="166"/>
      <c r="OCV172" s="146"/>
      <c r="OCW172" s="145"/>
      <c r="OCX172" s="145"/>
      <c r="OCY172" s="167"/>
      <c r="OCZ172" s="147"/>
      <c r="ODA172" s="148"/>
      <c r="ODB172" s="187"/>
      <c r="ODC172" s="188"/>
      <c r="ODD172" s="165"/>
      <c r="ODE172" s="166"/>
      <c r="ODF172" s="146"/>
      <c r="ODG172" s="145"/>
      <c r="ODH172" s="145"/>
      <c r="ODI172" s="167"/>
      <c r="ODJ172" s="147"/>
      <c r="ODK172" s="148"/>
      <c r="ODL172" s="187"/>
      <c r="ODM172" s="188"/>
      <c r="ODN172" s="165"/>
      <c r="ODO172" s="166"/>
      <c r="ODP172" s="146"/>
      <c r="ODQ172" s="145"/>
      <c r="ODR172" s="145"/>
      <c r="ODS172" s="167"/>
      <c r="ODT172" s="147"/>
      <c r="ODU172" s="148"/>
      <c r="ODV172" s="187"/>
      <c r="ODW172" s="188"/>
      <c r="ODX172" s="165"/>
      <c r="ODY172" s="166"/>
      <c r="ODZ172" s="146"/>
      <c r="OEA172" s="145"/>
      <c r="OEB172" s="145"/>
      <c r="OEC172" s="167"/>
      <c r="OED172" s="147"/>
      <c r="OEE172" s="148"/>
      <c r="OEF172" s="187"/>
      <c r="OEG172" s="188"/>
      <c r="OEH172" s="165"/>
      <c r="OEI172" s="166"/>
      <c r="OEJ172" s="146"/>
      <c r="OEK172" s="145"/>
      <c r="OEL172" s="145"/>
      <c r="OEM172" s="167"/>
      <c r="OEN172" s="147"/>
      <c r="OEO172" s="148"/>
      <c r="OEP172" s="187"/>
      <c r="OEQ172" s="188"/>
      <c r="OER172" s="165"/>
      <c r="OES172" s="166"/>
      <c r="OET172" s="146"/>
      <c r="OEU172" s="145"/>
      <c r="OEV172" s="145"/>
      <c r="OEW172" s="167"/>
      <c r="OEX172" s="147"/>
      <c r="OEY172" s="148"/>
      <c r="OEZ172" s="187"/>
      <c r="OFA172" s="188"/>
      <c r="OFB172" s="165"/>
      <c r="OFC172" s="166"/>
      <c r="OFD172" s="146"/>
      <c r="OFE172" s="145"/>
      <c r="OFF172" s="145"/>
      <c r="OFG172" s="167"/>
      <c r="OFH172" s="147"/>
      <c r="OFI172" s="148"/>
      <c r="OFJ172" s="187"/>
      <c r="OFK172" s="188"/>
      <c r="OFL172" s="165"/>
      <c r="OFM172" s="166"/>
      <c r="OFN172" s="146"/>
      <c r="OFO172" s="145"/>
      <c r="OFP172" s="145"/>
      <c r="OFQ172" s="167"/>
      <c r="OFR172" s="147"/>
      <c r="OFS172" s="148"/>
      <c r="OFT172" s="187"/>
      <c r="OFU172" s="188"/>
      <c r="OFV172" s="165"/>
      <c r="OFW172" s="166"/>
      <c r="OFX172" s="146"/>
      <c r="OFY172" s="145"/>
      <c r="OFZ172" s="145"/>
      <c r="OGA172" s="167"/>
      <c r="OGB172" s="147"/>
      <c r="OGC172" s="148"/>
      <c r="OGD172" s="187"/>
      <c r="OGE172" s="188"/>
      <c r="OGF172" s="165"/>
      <c r="OGG172" s="166"/>
      <c r="OGH172" s="146"/>
      <c r="OGI172" s="145"/>
      <c r="OGJ172" s="145"/>
      <c r="OGK172" s="167"/>
      <c r="OGL172" s="147"/>
      <c r="OGM172" s="148"/>
      <c r="OGN172" s="187"/>
      <c r="OGO172" s="188"/>
      <c r="OGP172" s="165"/>
      <c r="OGQ172" s="166"/>
      <c r="OGR172" s="146"/>
      <c r="OGS172" s="145"/>
      <c r="OGT172" s="145"/>
      <c r="OGU172" s="167"/>
      <c r="OGV172" s="147"/>
      <c r="OGW172" s="148"/>
      <c r="OGX172" s="187"/>
      <c r="OGY172" s="188"/>
      <c r="OGZ172" s="165"/>
      <c r="OHA172" s="166"/>
      <c r="OHB172" s="146"/>
      <c r="OHC172" s="145"/>
      <c r="OHD172" s="145"/>
      <c r="OHE172" s="167"/>
      <c r="OHF172" s="147"/>
      <c r="OHG172" s="148"/>
      <c r="OHH172" s="187"/>
      <c r="OHI172" s="188"/>
      <c r="OHJ172" s="165"/>
      <c r="OHK172" s="166"/>
      <c r="OHL172" s="146"/>
      <c r="OHM172" s="145"/>
      <c r="OHN172" s="145"/>
      <c r="OHO172" s="167"/>
      <c r="OHP172" s="147"/>
      <c r="OHQ172" s="148"/>
      <c r="OHR172" s="187"/>
      <c r="OHS172" s="188"/>
      <c r="OHT172" s="165"/>
      <c r="OHU172" s="166"/>
      <c r="OHV172" s="146"/>
      <c r="OHW172" s="145"/>
      <c r="OHX172" s="145"/>
      <c r="OHY172" s="167"/>
      <c r="OHZ172" s="147"/>
      <c r="OIA172" s="148"/>
      <c r="OIB172" s="187"/>
      <c r="OIC172" s="188"/>
      <c r="OID172" s="165"/>
      <c r="OIE172" s="166"/>
      <c r="OIF172" s="146"/>
      <c r="OIG172" s="145"/>
      <c r="OIH172" s="145"/>
      <c r="OII172" s="167"/>
      <c r="OIJ172" s="147"/>
      <c r="OIK172" s="148"/>
      <c r="OIL172" s="187"/>
      <c r="OIM172" s="188"/>
      <c r="OIN172" s="165"/>
      <c r="OIO172" s="166"/>
      <c r="OIP172" s="146"/>
      <c r="OIQ172" s="145"/>
      <c r="OIR172" s="145"/>
      <c r="OIS172" s="167"/>
      <c r="OIT172" s="147"/>
      <c r="OIU172" s="148"/>
      <c r="OIV172" s="187"/>
      <c r="OIW172" s="188"/>
      <c r="OIX172" s="165"/>
      <c r="OIY172" s="166"/>
      <c r="OIZ172" s="146"/>
      <c r="OJA172" s="145"/>
      <c r="OJB172" s="145"/>
      <c r="OJC172" s="167"/>
      <c r="OJD172" s="147"/>
      <c r="OJE172" s="148"/>
      <c r="OJF172" s="187"/>
      <c r="OJG172" s="188"/>
      <c r="OJH172" s="165"/>
      <c r="OJI172" s="166"/>
      <c r="OJJ172" s="146"/>
      <c r="OJK172" s="145"/>
      <c r="OJL172" s="145"/>
      <c r="OJM172" s="167"/>
      <c r="OJN172" s="147"/>
      <c r="OJO172" s="148"/>
      <c r="OJP172" s="187"/>
      <c r="OJQ172" s="188"/>
      <c r="OJR172" s="165"/>
      <c r="OJS172" s="166"/>
      <c r="OJT172" s="146"/>
      <c r="OJU172" s="145"/>
      <c r="OJV172" s="145"/>
      <c r="OJW172" s="167"/>
      <c r="OJX172" s="147"/>
      <c r="OJY172" s="148"/>
      <c r="OJZ172" s="187"/>
      <c r="OKA172" s="188"/>
      <c r="OKB172" s="165"/>
      <c r="OKC172" s="166"/>
      <c r="OKD172" s="146"/>
      <c r="OKE172" s="145"/>
      <c r="OKF172" s="145"/>
      <c r="OKG172" s="167"/>
      <c r="OKH172" s="147"/>
      <c r="OKI172" s="148"/>
      <c r="OKJ172" s="187"/>
      <c r="OKK172" s="188"/>
      <c r="OKL172" s="165"/>
      <c r="OKM172" s="166"/>
      <c r="OKN172" s="146"/>
      <c r="OKO172" s="145"/>
      <c r="OKP172" s="145"/>
      <c r="OKQ172" s="167"/>
      <c r="OKR172" s="147"/>
      <c r="OKS172" s="148"/>
      <c r="OKT172" s="187"/>
      <c r="OKU172" s="188"/>
      <c r="OKV172" s="165"/>
      <c r="OKW172" s="166"/>
      <c r="OKX172" s="146"/>
      <c r="OKY172" s="145"/>
      <c r="OKZ172" s="145"/>
      <c r="OLA172" s="167"/>
      <c r="OLB172" s="147"/>
      <c r="OLC172" s="148"/>
      <c r="OLD172" s="187"/>
      <c r="OLE172" s="188"/>
      <c r="OLF172" s="165"/>
      <c r="OLG172" s="166"/>
      <c r="OLH172" s="146"/>
      <c r="OLI172" s="145"/>
      <c r="OLJ172" s="145"/>
      <c r="OLK172" s="167"/>
      <c r="OLL172" s="147"/>
      <c r="OLM172" s="148"/>
      <c r="OLN172" s="187"/>
      <c r="OLO172" s="188"/>
      <c r="OLP172" s="165"/>
      <c r="OLQ172" s="166"/>
      <c r="OLR172" s="146"/>
      <c r="OLS172" s="145"/>
      <c r="OLT172" s="145"/>
      <c r="OLU172" s="167"/>
      <c r="OLV172" s="147"/>
      <c r="OLW172" s="148"/>
      <c r="OLX172" s="187"/>
      <c r="OLY172" s="188"/>
      <c r="OLZ172" s="165"/>
      <c r="OMA172" s="166"/>
      <c r="OMB172" s="146"/>
      <c r="OMC172" s="145"/>
      <c r="OMD172" s="145"/>
      <c r="OME172" s="167"/>
      <c r="OMF172" s="147"/>
      <c r="OMG172" s="148"/>
      <c r="OMH172" s="187"/>
      <c r="OMI172" s="188"/>
      <c r="OMJ172" s="165"/>
      <c r="OMK172" s="166"/>
      <c r="OML172" s="146"/>
      <c r="OMM172" s="145"/>
      <c r="OMN172" s="145"/>
      <c r="OMO172" s="167"/>
      <c r="OMP172" s="147"/>
      <c r="OMQ172" s="148"/>
      <c r="OMR172" s="187"/>
      <c r="OMS172" s="188"/>
      <c r="OMT172" s="165"/>
      <c r="OMU172" s="166"/>
      <c r="OMV172" s="146"/>
      <c r="OMW172" s="145"/>
      <c r="OMX172" s="145"/>
      <c r="OMY172" s="167"/>
      <c r="OMZ172" s="147"/>
      <c r="ONA172" s="148"/>
      <c r="ONB172" s="187"/>
      <c r="ONC172" s="188"/>
      <c r="OND172" s="165"/>
      <c r="ONE172" s="166"/>
      <c r="ONF172" s="146"/>
      <c r="ONG172" s="145"/>
      <c r="ONH172" s="145"/>
      <c r="ONI172" s="167"/>
      <c r="ONJ172" s="147"/>
      <c r="ONK172" s="148"/>
      <c r="ONL172" s="187"/>
      <c r="ONM172" s="188"/>
      <c r="ONN172" s="165"/>
      <c r="ONO172" s="166"/>
      <c r="ONP172" s="146"/>
      <c r="ONQ172" s="145"/>
      <c r="ONR172" s="145"/>
      <c r="ONS172" s="167"/>
      <c r="ONT172" s="147"/>
      <c r="ONU172" s="148"/>
      <c r="ONV172" s="187"/>
      <c r="ONW172" s="188"/>
      <c r="ONX172" s="165"/>
      <c r="ONY172" s="166"/>
      <c r="ONZ172" s="146"/>
      <c r="OOA172" s="145"/>
      <c r="OOB172" s="145"/>
      <c r="OOC172" s="167"/>
      <c r="OOD172" s="147"/>
      <c r="OOE172" s="148"/>
      <c r="OOF172" s="187"/>
      <c r="OOG172" s="188"/>
      <c r="OOH172" s="165"/>
      <c r="OOI172" s="166"/>
      <c r="OOJ172" s="146"/>
      <c r="OOK172" s="145"/>
      <c r="OOL172" s="145"/>
      <c r="OOM172" s="167"/>
      <c r="OON172" s="147"/>
      <c r="OOO172" s="148"/>
      <c r="OOP172" s="187"/>
      <c r="OOQ172" s="188"/>
      <c r="OOR172" s="165"/>
      <c r="OOS172" s="166"/>
      <c r="OOT172" s="146"/>
      <c r="OOU172" s="145"/>
      <c r="OOV172" s="145"/>
      <c r="OOW172" s="167"/>
      <c r="OOX172" s="147"/>
      <c r="OOY172" s="148"/>
      <c r="OOZ172" s="187"/>
      <c r="OPA172" s="188"/>
      <c r="OPB172" s="165"/>
      <c r="OPC172" s="166"/>
      <c r="OPD172" s="146"/>
      <c r="OPE172" s="145"/>
      <c r="OPF172" s="145"/>
      <c r="OPG172" s="167"/>
      <c r="OPH172" s="147"/>
      <c r="OPI172" s="148"/>
      <c r="OPJ172" s="187"/>
      <c r="OPK172" s="188"/>
      <c r="OPL172" s="165"/>
      <c r="OPM172" s="166"/>
      <c r="OPN172" s="146"/>
      <c r="OPO172" s="145"/>
      <c r="OPP172" s="145"/>
      <c r="OPQ172" s="167"/>
      <c r="OPR172" s="147"/>
      <c r="OPS172" s="148"/>
      <c r="OPT172" s="187"/>
      <c r="OPU172" s="188"/>
      <c r="OPV172" s="165"/>
      <c r="OPW172" s="166"/>
      <c r="OPX172" s="146"/>
      <c r="OPY172" s="145"/>
      <c r="OPZ172" s="145"/>
      <c r="OQA172" s="167"/>
      <c r="OQB172" s="147"/>
      <c r="OQC172" s="148"/>
      <c r="OQD172" s="187"/>
      <c r="OQE172" s="188"/>
      <c r="OQF172" s="165"/>
      <c r="OQG172" s="166"/>
      <c r="OQH172" s="146"/>
      <c r="OQI172" s="145"/>
      <c r="OQJ172" s="145"/>
      <c r="OQK172" s="167"/>
      <c r="OQL172" s="147"/>
      <c r="OQM172" s="148"/>
      <c r="OQN172" s="187"/>
      <c r="OQO172" s="188"/>
      <c r="OQP172" s="165"/>
      <c r="OQQ172" s="166"/>
      <c r="OQR172" s="146"/>
      <c r="OQS172" s="145"/>
      <c r="OQT172" s="145"/>
      <c r="OQU172" s="167"/>
      <c r="OQV172" s="147"/>
      <c r="OQW172" s="148"/>
      <c r="OQX172" s="187"/>
      <c r="OQY172" s="188"/>
      <c r="OQZ172" s="165"/>
      <c r="ORA172" s="166"/>
      <c r="ORB172" s="146"/>
      <c r="ORC172" s="145"/>
      <c r="ORD172" s="145"/>
      <c r="ORE172" s="167"/>
      <c r="ORF172" s="147"/>
      <c r="ORG172" s="148"/>
      <c r="ORH172" s="187"/>
      <c r="ORI172" s="188"/>
      <c r="ORJ172" s="165"/>
      <c r="ORK172" s="166"/>
      <c r="ORL172" s="146"/>
      <c r="ORM172" s="145"/>
      <c r="ORN172" s="145"/>
      <c r="ORO172" s="167"/>
      <c r="ORP172" s="147"/>
      <c r="ORQ172" s="148"/>
      <c r="ORR172" s="187"/>
      <c r="ORS172" s="188"/>
      <c r="ORT172" s="165"/>
      <c r="ORU172" s="166"/>
      <c r="ORV172" s="146"/>
      <c r="ORW172" s="145"/>
      <c r="ORX172" s="145"/>
      <c r="ORY172" s="167"/>
      <c r="ORZ172" s="147"/>
      <c r="OSA172" s="148"/>
      <c r="OSB172" s="187"/>
      <c r="OSC172" s="188"/>
      <c r="OSD172" s="165"/>
      <c r="OSE172" s="166"/>
      <c r="OSF172" s="146"/>
      <c r="OSG172" s="145"/>
      <c r="OSH172" s="145"/>
      <c r="OSI172" s="167"/>
      <c r="OSJ172" s="147"/>
      <c r="OSK172" s="148"/>
      <c r="OSL172" s="187"/>
      <c r="OSM172" s="188"/>
      <c r="OSN172" s="165"/>
      <c r="OSO172" s="166"/>
      <c r="OSP172" s="146"/>
      <c r="OSQ172" s="145"/>
      <c r="OSR172" s="145"/>
      <c r="OSS172" s="167"/>
      <c r="OST172" s="147"/>
      <c r="OSU172" s="148"/>
      <c r="OSV172" s="187"/>
      <c r="OSW172" s="188"/>
      <c r="OSX172" s="165"/>
      <c r="OSY172" s="166"/>
      <c r="OSZ172" s="146"/>
      <c r="OTA172" s="145"/>
      <c r="OTB172" s="145"/>
      <c r="OTC172" s="167"/>
      <c r="OTD172" s="147"/>
      <c r="OTE172" s="148"/>
      <c r="OTF172" s="187"/>
      <c r="OTG172" s="188"/>
      <c r="OTH172" s="165"/>
      <c r="OTI172" s="166"/>
      <c r="OTJ172" s="146"/>
      <c r="OTK172" s="145"/>
      <c r="OTL172" s="145"/>
      <c r="OTM172" s="167"/>
      <c r="OTN172" s="147"/>
      <c r="OTO172" s="148"/>
      <c r="OTP172" s="187"/>
      <c r="OTQ172" s="188"/>
      <c r="OTR172" s="165"/>
      <c r="OTS172" s="166"/>
      <c r="OTT172" s="146"/>
      <c r="OTU172" s="145"/>
      <c r="OTV172" s="145"/>
      <c r="OTW172" s="167"/>
      <c r="OTX172" s="147"/>
      <c r="OTY172" s="148"/>
      <c r="OTZ172" s="187"/>
      <c r="OUA172" s="188"/>
      <c r="OUB172" s="165"/>
      <c r="OUC172" s="166"/>
      <c r="OUD172" s="146"/>
      <c r="OUE172" s="145"/>
      <c r="OUF172" s="145"/>
      <c r="OUG172" s="167"/>
      <c r="OUH172" s="147"/>
      <c r="OUI172" s="148"/>
      <c r="OUJ172" s="187"/>
      <c r="OUK172" s="188"/>
      <c r="OUL172" s="165"/>
      <c r="OUM172" s="166"/>
      <c r="OUN172" s="146"/>
      <c r="OUO172" s="145"/>
      <c r="OUP172" s="145"/>
      <c r="OUQ172" s="167"/>
      <c r="OUR172" s="147"/>
      <c r="OUS172" s="148"/>
      <c r="OUT172" s="187"/>
      <c r="OUU172" s="188"/>
      <c r="OUV172" s="165"/>
      <c r="OUW172" s="166"/>
      <c r="OUX172" s="146"/>
      <c r="OUY172" s="145"/>
      <c r="OUZ172" s="145"/>
      <c r="OVA172" s="167"/>
      <c r="OVB172" s="147"/>
      <c r="OVC172" s="148"/>
      <c r="OVD172" s="187"/>
      <c r="OVE172" s="188"/>
      <c r="OVF172" s="165"/>
      <c r="OVG172" s="166"/>
      <c r="OVH172" s="146"/>
      <c r="OVI172" s="145"/>
      <c r="OVJ172" s="145"/>
      <c r="OVK172" s="167"/>
      <c r="OVL172" s="147"/>
      <c r="OVM172" s="148"/>
      <c r="OVN172" s="187"/>
      <c r="OVO172" s="188"/>
      <c r="OVP172" s="165"/>
      <c r="OVQ172" s="166"/>
      <c r="OVR172" s="146"/>
      <c r="OVS172" s="145"/>
      <c r="OVT172" s="145"/>
      <c r="OVU172" s="167"/>
      <c r="OVV172" s="147"/>
      <c r="OVW172" s="148"/>
      <c r="OVX172" s="187"/>
      <c r="OVY172" s="188"/>
      <c r="OVZ172" s="165"/>
      <c r="OWA172" s="166"/>
      <c r="OWB172" s="146"/>
      <c r="OWC172" s="145"/>
      <c r="OWD172" s="145"/>
      <c r="OWE172" s="167"/>
      <c r="OWF172" s="147"/>
      <c r="OWG172" s="148"/>
      <c r="OWH172" s="187"/>
      <c r="OWI172" s="188"/>
      <c r="OWJ172" s="165"/>
      <c r="OWK172" s="166"/>
      <c r="OWL172" s="146"/>
      <c r="OWM172" s="145"/>
      <c r="OWN172" s="145"/>
      <c r="OWO172" s="167"/>
      <c r="OWP172" s="147"/>
      <c r="OWQ172" s="148"/>
      <c r="OWR172" s="187"/>
      <c r="OWS172" s="188"/>
      <c r="OWT172" s="165"/>
      <c r="OWU172" s="166"/>
      <c r="OWV172" s="146"/>
      <c r="OWW172" s="145"/>
      <c r="OWX172" s="145"/>
      <c r="OWY172" s="167"/>
      <c r="OWZ172" s="147"/>
      <c r="OXA172" s="148"/>
      <c r="OXB172" s="187"/>
      <c r="OXC172" s="188"/>
      <c r="OXD172" s="165"/>
      <c r="OXE172" s="166"/>
      <c r="OXF172" s="146"/>
      <c r="OXG172" s="145"/>
      <c r="OXH172" s="145"/>
      <c r="OXI172" s="167"/>
      <c r="OXJ172" s="147"/>
      <c r="OXK172" s="148"/>
      <c r="OXL172" s="187"/>
      <c r="OXM172" s="188"/>
      <c r="OXN172" s="165"/>
      <c r="OXO172" s="166"/>
      <c r="OXP172" s="146"/>
      <c r="OXQ172" s="145"/>
      <c r="OXR172" s="145"/>
      <c r="OXS172" s="167"/>
      <c r="OXT172" s="147"/>
      <c r="OXU172" s="148"/>
      <c r="OXV172" s="187"/>
      <c r="OXW172" s="188"/>
      <c r="OXX172" s="165"/>
      <c r="OXY172" s="166"/>
      <c r="OXZ172" s="146"/>
      <c r="OYA172" s="145"/>
      <c r="OYB172" s="145"/>
      <c r="OYC172" s="167"/>
      <c r="OYD172" s="147"/>
      <c r="OYE172" s="148"/>
      <c r="OYF172" s="187"/>
      <c r="OYG172" s="188"/>
      <c r="OYH172" s="165"/>
      <c r="OYI172" s="166"/>
      <c r="OYJ172" s="146"/>
      <c r="OYK172" s="145"/>
      <c r="OYL172" s="145"/>
      <c r="OYM172" s="167"/>
      <c r="OYN172" s="147"/>
      <c r="OYO172" s="148"/>
      <c r="OYP172" s="187"/>
      <c r="OYQ172" s="188"/>
      <c r="OYR172" s="165"/>
      <c r="OYS172" s="166"/>
      <c r="OYT172" s="146"/>
      <c r="OYU172" s="145"/>
      <c r="OYV172" s="145"/>
      <c r="OYW172" s="167"/>
      <c r="OYX172" s="147"/>
      <c r="OYY172" s="148"/>
      <c r="OYZ172" s="187"/>
      <c r="OZA172" s="188"/>
      <c r="OZB172" s="165"/>
      <c r="OZC172" s="166"/>
      <c r="OZD172" s="146"/>
      <c r="OZE172" s="145"/>
      <c r="OZF172" s="145"/>
      <c r="OZG172" s="167"/>
      <c r="OZH172" s="147"/>
      <c r="OZI172" s="148"/>
      <c r="OZJ172" s="187"/>
      <c r="OZK172" s="188"/>
      <c r="OZL172" s="165"/>
      <c r="OZM172" s="166"/>
      <c r="OZN172" s="146"/>
      <c r="OZO172" s="145"/>
      <c r="OZP172" s="145"/>
      <c r="OZQ172" s="167"/>
      <c r="OZR172" s="147"/>
      <c r="OZS172" s="148"/>
      <c r="OZT172" s="187"/>
      <c r="OZU172" s="188"/>
      <c r="OZV172" s="165"/>
      <c r="OZW172" s="166"/>
      <c r="OZX172" s="146"/>
      <c r="OZY172" s="145"/>
      <c r="OZZ172" s="145"/>
      <c r="PAA172" s="167"/>
      <c r="PAB172" s="147"/>
      <c r="PAC172" s="148"/>
      <c r="PAD172" s="187"/>
      <c r="PAE172" s="188"/>
      <c r="PAF172" s="165"/>
      <c r="PAG172" s="166"/>
      <c r="PAH172" s="146"/>
      <c r="PAI172" s="145"/>
      <c r="PAJ172" s="145"/>
      <c r="PAK172" s="167"/>
      <c r="PAL172" s="147"/>
      <c r="PAM172" s="148"/>
      <c r="PAN172" s="187"/>
      <c r="PAO172" s="188"/>
      <c r="PAP172" s="165"/>
      <c r="PAQ172" s="166"/>
      <c r="PAR172" s="146"/>
      <c r="PAS172" s="145"/>
      <c r="PAT172" s="145"/>
      <c r="PAU172" s="167"/>
      <c r="PAV172" s="147"/>
      <c r="PAW172" s="148"/>
      <c r="PAX172" s="187"/>
      <c r="PAY172" s="188"/>
      <c r="PAZ172" s="165"/>
      <c r="PBA172" s="166"/>
      <c r="PBB172" s="146"/>
      <c r="PBC172" s="145"/>
      <c r="PBD172" s="145"/>
      <c r="PBE172" s="167"/>
      <c r="PBF172" s="147"/>
      <c r="PBG172" s="148"/>
      <c r="PBH172" s="187"/>
      <c r="PBI172" s="188"/>
      <c r="PBJ172" s="165"/>
      <c r="PBK172" s="166"/>
      <c r="PBL172" s="146"/>
      <c r="PBM172" s="145"/>
      <c r="PBN172" s="145"/>
      <c r="PBO172" s="167"/>
      <c r="PBP172" s="147"/>
      <c r="PBQ172" s="148"/>
      <c r="PBR172" s="187"/>
      <c r="PBS172" s="188"/>
      <c r="PBT172" s="165"/>
      <c r="PBU172" s="166"/>
      <c r="PBV172" s="146"/>
      <c r="PBW172" s="145"/>
      <c r="PBX172" s="145"/>
      <c r="PBY172" s="167"/>
      <c r="PBZ172" s="147"/>
      <c r="PCA172" s="148"/>
      <c r="PCB172" s="187"/>
      <c r="PCC172" s="188"/>
      <c r="PCD172" s="165"/>
      <c r="PCE172" s="166"/>
      <c r="PCF172" s="146"/>
      <c r="PCG172" s="145"/>
      <c r="PCH172" s="145"/>
      <c r="PCI172" s="167"/>
      <c r="PCJ172" s="147"/>
      <c r="PCK172" s="148"/>
      <c r="PCL172" s="187"/>
      <c r="PCM172" s="188"/>
      <c r="PCN172" s="165"/>
      <c r="PCO172" s="166"/>
      <c r="PCP172" s="146"/>
      <c r="PCQ172" s="145"/>
      <c r="PCR172" s="145"/>
      <c r="PCS172" s="167"/>
      <c r="PCT172" s="147"/>
      <c r="PCU172" s="148"/>
      <c r="PCV172" s="187"/>
      <c r="PCW172" s="188"/>
      <c r="PCX172" s="165"/>
      <c r="PCY172" s="166"/>
      <c r="PCZ172" s="146"/>
      <c r="PDA172" s="145"/>
      <c r="PDB172" s="145"/>
      <c r="PDC172" s="167"/>
      <c r="PDD172" s="147"/>
      <c r="PDE172" s="148"/>
      <c r="PDF172" s="187"/>
      <c r="PDG172" s="188"/>
      <c r="PDH172" s="165"/>
      <c r="PDI172" s="166"/>
      <c r="PDJ172" s="146"/>
      <c r="PDK172" s="145"/>
      <c r="PDL172" s="145"/>
      <c r="PDM172" s="167"/>
      <c r="PDN172" s="147"/>
      <c r="PDO172" s="148"/>
      <c r="PDP172" s="187"/>
      <c r="PDQ172" s="188"/>
      <c r="PDR172" s="165"/>
      <c r="PDS172" s="166"/>
      <c r="PDT172" s="146"/>
      <c r="PDU172" s="145"/>
      <c r="PDV172" s="145"/>
      <c r="PDW172" s="167"/>
      <c r="PDX172" s="147"/>
      <c r="PDY172" s="148"/>
      <c r="PDZ172" s="187"/>
      <c r="PEA172" s="188"/>
      <c r="PEB172" s="165"/>
      <c r="PEC172" s="166"/>
      <c r="PED172" s="146"/>
      <c r="PEE172" s="145"/>
      <c r="PEF172" s="145"/>
      <c r="PEG172" s="167"/>
      <c r="PEH172" s="147"/>
      <c r="PEI172" s="148"/>
      <c r="PEJ172" s="187"/>
      <c r="PEK172" s="188"/>
      <c r="PEL172" s="165"/>
      <c r="PEM172" s="166"/>
      <c r="PEN172" s="146"/>
      <c r="PEO172" s="145"/>
      <c r="PEP172" s="145"/>
      <c r="PEQ172" s="167"/>
      <c r="PER172" s="147"/>
      <c r="PES172" s="148"/>
      <c r="PET172" s="187"/>
      <c r="PEU172" s="188"/>
      <c r="PEV172" s="165"/>
      <c r="PEW172" s="166"/>
      <c r="PEX172" s="146"/>
      <c r="PEY172" s="145"/>
      <c r="PEZ172" s="145"/>
      <c r="PFA172" s="167"/>
      <c r="PFB172" s="147"/>
      <c r="PFC172" s="148"/>
      <c r="PFD172" s="187"/>
      <c r="PFE172" s="188"/>
      <c r="PFF172" s="165"/>
      <c r="PFG172" s="166"/>
      <c r="PFH172" s="146"/>
      <c r="PFI172" s="145"/>
      <c r="PFJ172" s="145"/>
      <c r="PFK172" s="167"/>
      <c r="PFL172" s="147"/>
      <c r="PFM172" s="148"/>
      <c r="PFN172" s="187"/>
      <c r="PFO172" s="188"/>
      <c r="PFP172" s="165"/>
      <c r="PFQ172" s="166"/>
      <c r="PFR172" s="146"/>
      <c r="PFS172" s="145"/>
      <c r="PFT172" s="145"/>
      <c r="PFU172" s="167"/>
      <c r="PFV172" s="147"/>
      <c r="PFW172" s="148"/>
      <c r="PFX172" s="187"/>
      <c r="PFY172" s="188"/>
      <c r="PFZ172" s="165"/>
      <c r="PGA172" s="166"/>
      <c r="PGB172" s="146"/>
      <c r="PGC172" s="145"/>
      <c r="PGD172" s="145"/>
      <c r="PGE172" s="167"/>
      <c r="PGF172" s="147"/>
      <c r="PGG172" s="148"/>
      <c r="PGH172" s="187"/>
      <c r="PGI172" s="188"/>
      <c r="PGJ172" s="165"/>
      <c r="PGK172" s="166"/>
      <c r="PGL172" s="146"/>
      <c r="PGM172" s="145"/>
      <c r="PGN172" s="145"/>
      <c r="PGO172" s="167"/>
      <c r="PGP172" s="147"/>
      <c r="PGQ172" s="148"/>
      <c r="PGR172" s="187"/>
      <c r="PGS172" s="188"/>
      <c r="PGT172" s="165"/>
      <c r="PGU172" s="166"/>
      <c r="PGV172" s="146"/>
      <c r="PGW172" s="145"/>
      <c r="PGX172" s="145"/>
      <c r="PGY172" s="167"/>
      <c r="PGZ172" s="147"/>
      <c r="PHA172" s="148"/>
      <c r="PHB172" s="187"/>
      <c r="PHC172" s="188"/>
      <c r="PHD172" s="165"/>
      <c r="PHE172" s="166"/>
      <c r="PHF172" s="146"/>
      <c r="PHG172" s="145"/>
      <c r="PHH172" s="145"/>
      <c r="PHI172" s="167"/>
      <c r="PHJ172" s="147"/>
      <c r="PHK172" s="148"/>
      <c r="PHL172" s="187"/>
      <c r="PHM172" s="188"/>
      <c r="PHN172" s="165"/>
      <c r="PHO172" s="166"/>
      <c r="PHP172" s="146"/>
      <c r="PHQ172" s="145"/>
      <c r="PHR172" s="145"/>
      <c r="PHS172" s="167"/>
      <c r="PHT172" s="147"/>
      <c r="PHU172" s="148"/>
      <c r="PHV172" s="187"/>
      <c r="PHW172" s="188"/>
      <c r="PHX172" s="165"/>
      <c r="PHY172" s="166"/>
      <c r="PHZ172" s="146"/>
      <c r="PIA172" s="145"/>
      <c r="PIB172" s="145"/>
      <c r="PIC172" s="167"/>
      <c r="PID172" s="147"/>
      <c r="PIE172" s="148"/>
      <c r="PIF172" s="187"/>
      <c r="PIG172" s="188"/>
      <c r="PIH172" s="165"/>
      <c r="PII172" s="166"/>
      <c r="PIJ172" s="146"/>
      <c r="PIK172" s="145"/>
      <c r="PIL172" s="145"/>
      <c r="PIM172" s="167"/>
      <c r="PIN172" s="147"/>
      <c r="PIO172" s="148"/>
      <c r="PIP172" s="187"/>
      <c r="PIQ172" s="188"/>
      <c r="PIR172" s="165"/>
      <c r="PIS172" s="166"/>
      <c r="PIT172" s="146"/>
      <c r="PIU172" s="145"/>
      <c r="PIV172" s="145"/>
      <c r="PIW172" s="167"/>
      <c r="PIX172" s="147"/>
      <c r="PIY172" s="148"/>
      <c r="PIZ172" s="187"/>
      <c r="PJA172" s="188"/>
      <c r="PJB172" s="165"/>
      <c r="PJC172" s="166"/>
      <c r="PJD172" s="146"/>
      <c r="PJE172" s="145"/>
      <c r="PJF172" s="145"/>
      <c r="PJG172" s="167"/>
      <c r="PJH172" s="147"/>
      <c r="PJI172" s="148"/>
      <c r="PJJ172" s="187"/>
      <c r="PJK172" s="188"/>
      <c r="PJL172" s="165"/>
      <c r="PJM172" s="166"/>
      <c r="PJN172" s="146"/>
      <c r="PJO172" s="145"/>
      <c r="PJP172" s="145"/>
      <c r="PJQ172" s="167"/>
      <c r="PJR172" s="147"/>
      <c r="PJS172" s="148"/>
      <c r="PJT172" s="187"/>
      <c r="PJU172" s="188"/>
      <c r="PJV172" s="165"/>
      <c r="PJW172" s="166"/>
      <c r="PJX172" s="146"/>
      <c r="PJY172" s="145"/>
      <c r="PJZ172" s="145"/>
      <c r="PKA172" s="167"/>
      <c r="PKB172" s="147"/>
      <c r="PKC172" s="148"/>
      <c r="PKD172" s="187"/>
      <c r="PKE172" s="188"/>
      <c r="PKF172" s="165"/>
      <c r="PKG172" s="166"/>
      <c r="PKH172" s="146"/>
      <c r="PKI172" s="145"/>
      <c r="PKJ172" s="145"/>
      <c r="PKK172" s="167"/>
      <c r="PKL172" s="147"/>
      <c r="PKM172" s="148"/>
      <c r="PKN172" s="187"/>
      <c r="PKO172" s="188"/>
      <c r="PKP172" s="165"/>
      <c r="PKQ172" s="166"/>
      <c r="PKR172" s="146"/>
      <c r="PKS172" s="145"/>
      <c r="PKT172" s="145"/>
      <c r="PKU172" s="167"/>
      <c r="PKV172" s="147"/>
      <c r="PKW172" s="148"/>
      <c r="PKX172" s="187"/>
      <c r="PKY172" s="188"/>
      <c r="PKZ172" s="165"/>
      <c r="PLA172" s="166"/>
      <c r="PLB172" s="146"/>
      <c r="PLC172" s="145"/>
      <c r="PLD172" s="145"/>
      <c r="PLE172" s="167"/>
      <c r="PLF172" s="147"/>
      <c r="PLG172" s="148"/>
      <c r="PLH172" s="187"/>
      <c r="PLI172" s="188"/>
      <c r="PLJ172" s="165"/>
      <c r="PLK172" s="166"/>
      <c r="PLL172" s="146"/>
      <c r="PLM172" s="145"/>
      <c r="PLN172" s="145"/>
      <c r="PLO172" s="167"/>
      <c r="PLP172" s="147"/>
      <c r="PLQ172" s="148"/>
      <c r="PLR172" s="187"/>
      <c r="PLS172" s="188"/>
      <c r="PLT172" s="165"/>
      <c r="PLU172" s="166"/>
      <c r="PLV172" s="146"/>
      <c r="PLW172" s="145"/>
      <c r="PLX172" s="145"/>
      <c r="PLY172" s="167"/>
      <c r="PLZ172" s="147"/>
      <c r="PMA172" s="148"/>
      <c r="PMB172" s="187"/>
      <c r="PMC172" s="188"/>
      <c r="PMD172" s="165"/>
      <c r="PME172" s="166"/>
      <c r="PMF172" s="146"/>
      <c r="PMG172" s="145"/>
      <c r="PMH172" s="145"/>
      <c r="PMI172" s="167"/>
      <c r="PMJ172" s="147"/>
      <c r="PMK172" s="148"/>
      <c r="PML172" s="187"/>
      <c r="PMM172" s="188"/>
      <c r="PMN172" s="165"/>
      <c r="PMO172" s="166"/>
      <c r="PMP172" s="146"/>
      <c r="PMQ172" s="145"/>
      <c r="PMR172" s="145"/>
      <c r="PMS172" s="167"/>
      <c r="PMT172" s="147"/>
      <c r="PMU172" s="148"/>
      <c r="PMV172" s="187"/>
      <c r="PMW172" s="188"/>
      <c r="PMX172" s="165"/>
      <c r="PMY172" s="166"/>
      <c r="PMZ172" s="146"/>
      <c r="PNA172" s="145"/>
      <c r="PNB172" s="145"/>
      <c r="PNC172" s="167"/>
      <c r="PND172" s="147"/>
      <c r="PNE172" s="148"/>
      <c r="PNF172" s="187"/>
      <c r="PNG172" s="188"/>
      <c r="PNH172" s="165"/>
      <c r="PNI172" s="166"/>
      <c r="PNJ172" s="146"/>
      <c r="PNK172" s="145"/>
      <c r="PNL172" s="145"/>
      <c r="PNM172" s="167"/>
      <c r="PNN172" s="147"/>
      <c r="PNO172" s="148"/>
      <c r="PNP172" s="187"/>
      <c r="PNQ172" s="188"/>
      <c r="PNR172" s="165"/>
      <c r="PNS172" s="166"/>
      <c r="PNT172" s="146"/>
      <c r="PNU172" s="145"/>
      <c r="PNV172" s="145"/>
      <c r="PNW172" s="167"/>
      <c r="PNX172" s="147"/>
      <c r="PNY172" s="148"/>
      <c r="PNZ172" s="187"/>
      <c r="POA172" s="188"/>
      <c r="POB172" s="165"/>
      <c r="POC172" s="166"/>
      <c r="POD172" s="146"/>
      <c r="POE172" s="145"/>
      <c r="POF172" s="145"/>
      <c r="POG172" s="167"/>
      <c r="POH172" s="147"/>
      <c r="POI172" s="148"/>
      <c r="POJ172" s="187"/>
      <c r="POK172" s="188"/>
      <c r="POL172" s="165"/>
      <c r="POM172" s="166"/>
      <c r="PON172" s="146"/>
      <c r="POO172" s="145"/>
      <c r="POP172" s="145"/>
      <c r="POQ172" s="167"/>
      <c r="POR172" s="147"/>
      <c r="POS172" s="148"/>
      <c r="POT172" s="187"/>
      <c r="POU172" s="188"/>
      <c r="POV172" s="165"/>
      <c r="POW172" s="166"/>
      <c r="POX172" s="146"/>
      <c r="POY172" s="145"/>
      <c r="POZ172" s="145"/>
      <c r="PPA172" s="167"/>
      <c r="PPB172" s="147"/>
      <c r="PPC172" s="148"/>
      <c r="PPD172" s="187"/>
      <c r="PPE172" s="188"/>
      <c r="PPF172" s="165"/>
      <c r="PPG172" s="166"/>
      <c r="PPH172" s="146"/>
      <c r="PPI172" s="145"/>
      <c r="PPJ172" s="145"/>
      <c r="PPK172" s="167"/>
      <c r="PPL172" s="147"/>
      <c r="PPM172" s="148"/>
      <c r="PPN172" s="187"/>
      <c r="PPO172" s="188"/>
      <c r="PPP172" s="165"/>
      <c r="PPQ172" s="166"/>
      <c r="PPR172" s="146"/>
      <c r="PPS172" s="145"/>
      <c r="PPT172" s="145"/>
      <c r="PPU172" s="167"/>
      <c r="PPV172" s="147"/>
      <c r="PPW172" s="148"/>
      <c r="PPX172" s="187"/>
      <c r="PPY172" s="188"/>
      <c r="PPZ172" s="165"/>
      <c r="PQA172" s="166"/>
      <c r="PQB172" s="146"/>
      <c r="PQC172" s="145"/>
      <c r="PQD172" s="145"/>
      <c r="PQE172" s="167"/>
      <c r="PQF172" s="147"/>
      <c r="PQG172" s="148"/>
      <c r="PQH172" s="187"/>
      <c r="PQI172" s="188"/>
      <c r="PQJ172" s="165"/>
      <c r="PQK172" s="166"/>
      <c r="PQL172" s="146"/>
      <c r="PQM172" s="145"/>
      <c r="PQN172" s="145"/>
      <c r="PQO172" s="167"/>
      <c r="PQP172" s="147"/>
      <c r="PQQ172" s="148"/>
      <c r="PQR172" s="187"/>
      <c r="PQS172" s="188"/>
      <c r="PQT172" s="165"/>
      <c r="PQU172" s="166"/>
      <c r="PQV172" s="146"/>
      <c r="PQW172" s="145"/>
      <c r="PQX172" s="145"/>
      <c r="PQY172" s="167"/>
      <c r="PQZ172" s="147"/>
      <c r="PRA172" s="148"/>
      <c r="PRB172" s="187"/>
      <c r="PRC172" s="188"/>
      <c r="PRD172" s="165"/>
      <c r="PRE172" s="166"/>
      <c r="PRF172" s="146"/>
      <c r="PRG172" s="145"/>
      <c r="PRH172" s="145"/>
      <c r="PRI172" s="167"/>
      <c r="PRJ172" s="147"/>
      <c r="PRK172" s="148"/>
      <c r="PRL172" s="187"/>
      <c r="PRM172" s="188"/>
      <c r="PRN172" s="165"/>
      <c r="PRO172" s="166"/>
      <c r="PRP172" s="146"/>
      <c r="PRQ172" s="145"/>
      <c r="PRR172" s="145"/>
      <c r="PRS172" s="167"/>
      <c r="PRT172" s="147"/>
      <c r="PRU172" s="148"/>
      <c r="PRV172" s="187"/>
      <c r="PRW172" s="188"/>
      <c r="PRX172" s="165"/>
      <c r="PRY172" s="166"/>
      <c r="PRZ172" s="146"/>
      <c r="PSA172" s="145"/>
      <c r="PSB172" s="145"/>
      <c r="PSC172" s="167"/>
      <c r="PSD172" s="147"/>
      <c r="PSE172" s="148"/>
      <c r="PSF172" s="187"/>
      <c r="PSG172" s="188"/>
      <c r="PSH172" s="165"/>
      <c r="PSI172" s="166"/>
      <c r="PSJ172" s="146"/>
      <c r="PSK172" s="145"/>
      <c r="PSL172" s="145"/>
      <c r="PSM172" s="167"/>
      <c r="PSN172" s="147"/>
      <c r="PSO172" s="148"/>
      <c r="PSP172" s="187"/>
      <c r="PSQ172" s="188"/>
      <c r="PSR172" s="165"/>
      <c r="PSS172" s="166"/>
      <c r="PST172" s="146"/>
      <c r="PSU172" s="145"/>
      <c r="PSV172" s="145"/>
      <c r="PSW172" s="167"/>
      <c r="PSX172" s="147"/>
      <c r="PSY172" s="148"/>
      <c r="PSZ172" s="187"/>
      <c r="PTA172" s="188"/>
      <c r="PTB172" s="165"/>
      <c r="PTC172" s="166"/>
      <c r="PTD172" s="146"/>
      <c r="PTE172" s="145"/>
      <c r="PTF172" s="145"/>
      <c r="PTG172" s="167"/>
      <c r="PTH172" s="147"/>
      <c r="PTI172" s="148"/>
      <c r="PTJ172" s="187"/>
      <c r="PTK172" s="188"/>
      <c r="PTL172" s="165"/>
      <c r="PTM172" s="166"/>
      <c r="PTN172" s="146"/>
      <c r="PTO172" s="145"/>
      <c r="PTP172" s="145"/>
      <c r="PTQ172" s="167"/>
      <c r="PTR172" s="147"/>
      <c r="PTS172" s="148"/>
      <c r="PTT172" s="187"/>
      <c r="PTU172" s="188"/>
      <c r="PTV172" s="165"/>
      <c r="PTW172" s="166"/>
      <c r="PTX172" s="146"/>
      <c r="PTY172" s="145"/>
      <c r="PTZ172" s="145"/>
      <c r="PUA172" s="167"/>
      <c r="PUB172" s="147"/>
      <c r="PUC172" s="148"/>
      <c r="PUD172" s="187"/>
      <c r="PUE172" s="188"/>
      <c r="PUF172" s="165"/>
      <c r="PUG172" s="166"/>
      <c r="PUH172" s="146"/>
      <c r="PUI172" s="145"/>
      <c r="PUJ172" s="145"/>
      <c r="PUK172" s="167"/>
      <c r="PUL172" s="147"/>
      <c r="PUM172" s="148"/>
      <c r="PUN172" s="187"/>
      <c r="PUO172" s="188"/>
      <c r="PUP172" s="165"/>
      <c r="PUQ172" s="166"/>
      <c r="PUR172" s="146"/>
      <c r="PUS172" s="145"/>
      <c r="PUT172" s="145"/>
      <c r="PUU172" s="167"/>
      <c r="PUV172" s="147"/>
      <c r="PUW172" s="148"/>
      <c r="PUX172" s="187"/>
      <c r="PUY172" s="188"/>
      <c r="PUZ172" s="165"/>
      <c r="PVA172" s="166"/>
      <c r="PVB172" s="146"/>
      <c r="PVC172" s="145"/>
      <c r="PVD172" s="145"/>
      <c r="PVE172" s="167"/>
      <c r="PVF172" s="147"/>
      <c r="PVG172" s="148"/>
      <c r="PVH172" s="187"/>
      <c r="PVI172" s="188"/>
      <c r="PVJ172" s="165"/>
      <c r="PVK172" s="166"/>
      <c r="PVL172" s="146"/>
      <c r="PVM172" s="145"/>
      <c r="PVN172" s="145"/>
      <c r="PVO172" s="167"/>
      <c r="PVP172" s="147"/>
      <c r="PVQ172" s="148"/>
      <c r="PVR172" s="187"/>
      <c r="PVS172" s="188"/>
      <c r="PVT172" s="165"/>
      <c r="PVU172" s="166"/>
      <c r="PVV172" s="146"/>
      <c r="PVW172" s="145"/>
      <c r="PVX172" s="145"/>
      <c r="PVY172" s="167"/>
      <c r="PVZ172" s="147"/>
      <c r="PWA172" s="148"/>
      <c r="PWB172" s="187"/>
      <c r="PWC172" s="188"/>
      <c r="PWD172" s="165"/>
      <c r="PWE172" s="166"/>
      <c r="PWF172" s="146"/>
      <c r="PWG172" s="145"/>
      <c r="PWH172" s="145"/>
      <c r="PWI172" s="167"/>
      <c r="PWJ172" s="147"/>
      <c r="PWK172" s="148"/>
      <c r="PWL172" s="187"/>
      <c r="PWM172" s="188"/>
      <c r="PWN172" s="165"/>
      <c r="PWO172" s="166"/>
      <c r="PWP172" s="146"/>
      <c r="PWQ172" s="145"/>
      <c r="PWR172" s="145"/>
      <c r="PWS172" s="167"/>
      <c r="PWT172" s="147"/>
      <c r="PWU172" s="148"/>
      <c r="PWV172" s="187"/>
      <c r="PWW172" s="188"/>
      <c r="PWX172" s="165"/>
      <c r="PWY172" s="166"/>
      <c r="PWZ172" s="146"/>
      <c r="PXA172" s="145"/>
      <c r="PXB172" s="145"/>
      <c r="PXC172" s="167"/>
      <c r="PXD172" s="147"/>
      <c r="PXE172" s="148"/>
      <c r="PXF172" s="187"/>
      <c r="PXG172" s="188"/>
      <c r="PXH172" s="165"/>
      <c r="PXI172" s="166"/>
      <c r="PXJ172" s="146"/>
      <c r="PXK172" s="145"/>
      <c r="PXL172" s="145"/>
      <c r="PXM172" s="167"/>
      <c r="PXN172" s="147"/>
      <c r="PXO172" s="148"/>
      <c r="PXP172" s="187"/>
      <c r="PXQ172" s="188"/>
      <c r="PXR172" s="165"/>
      <c r="PXS172" s="166"/>
      <c r="PXT172" s="146"/>
      <c r="PXU172" s="145"/>
      <c r="PXV172" s="145"/>
      <c r="PXW172" s="167"/>
      <c r="PXX172" s="147"/>
      <c r="PXY172" s="148"/>
      <c r="PXZ172" s="187"/>
      <c r="PYA172" s="188"/>
      <c r="PYB172" s="165"/>
      <c r="PYC172" s="166"/>
      <c r="PYD172" s="146"/>
      <c r="PYE172" s="145"/>
      <c r="PYF172" s="145"/>
      <c r="PYG172" s="167"/>
      <c r="PYH172" s="147"/>
      <c r="PYI172" s="148"/>
      <c r="PYJ172" s="187"/>
      <c r="PYK172" s="188"/>
      <c r="PYL172" s="165"/>
      <c r="PYM172" s="166"/>
      <c r="PYN172" s="146"/>
      <c r="PYO172" s="145"/>
      <c r="PYP172" s="145"/>
      <c r="PYQ172" s="167"/>
      <c r="PYR172" s="147"/>
      <c r="PYS172" s="148"/>
      <c r="PYT172" s="187"/>
      <c r="PYU172" s="188"/>
      <c r="PYV172" s="165"/>
      <c r="PYW172" s="166"/>
      <c r="PYX172" s="146"/>
      <c r="PYY172" s="145"/>
      <c r="PYZ172" s="145"/>
      <c r="PZA172" s="167"/>
      <c r="PZB172" s="147"/>
      <c r="PZC172" s="148"/>
      <c r="PZD172" s="187"/>
      <c r="PZE172" s="188"/>
      <c r="PZF172" s="165"/>
      <c r="PZG172" s="166"/>
      <c r="PZH172" s="146"/>
      <c r="PZI172" s="145"/>
      <c r="PZJ172" s="145"/>
      <c r="PZK172" s="167"/>
      <c r="PZL172" s="147"/>
      <c r="PZM172" s="148"/>
      <c r="PZN172" s="187"/>
      <c r="PZO172" s="188"/>
      <c r="PZP172" s="165"/>
      <c r="PZQ172" s="166"/>
      <c r="PZR172" s="146"/>
      <c r="PZS172" s="145"/>
      <c r="PZT172" s="145"/>
      <c r="PZU172" s="167"/>
      <c r="PZV172" s="147"/>
      <c r="PZW172" s="148"/>
      <c r="PZX172" s="187"/>
      <c r="PZY172" s="188"/>
      <c r="PZZ172" s="165"/>
      <c r="QAA172" s="166"/>
      <c r="QAB172" s="146"/>
      <c r="QAC172" s="145"/>
      <c r="QAD172" s="145"/>
      <c r="QAE172" s="167"/>
      <c r="QAF172" s="147"/>
      <c r="QAG172" s="148"/>
      <c r="QAH172" s="187"/>
      <c r="QAI172" s="188"/>
      <c r="QAJ172" s="165"/>
      <c r="QAK172" s="166"/>
      <c r="QAL172" s="146"/>
      <c r="QAM172" s="145"/>
      <c r="QAN172" s="145"/>
      <c r="QAO172" s="167"/>
      <c r="QAP172" s="147"/>
      <c r="QAQ172" s="148"/>
      <c r="QAR172" s="187"/>
      <c r="QAS172" s="188"/>
      <c r="QAT172" s="165"/>
      <c r="QAU172" s="166"/>
      <c r="QAV172" s="146"/>
      <c r="QAW172" s="145"/>
      <c r="QAX172" s="145"/>
      <c r="QAY172" s="167"/>
      <c r="QAZ172" s="147"/>
      <c r="QBA172" s="148"/>
      <c r="QBB172" s="187"/>
      <c r="QBC172" s="188"/>
      <c r="QBD172" s="165"/>
      <c r="QBE172" s="166"/>
      <c r="QBF172" s="146"/>
      <c r="QBG172" s="145"/>
      <c r="QBH172" s="145"/>
      <c r="QBI172" s="167"/>
      <c r="QBJ172" s="147"/>
      <c r="QBK172" s="148"/>
      <c r="QBL172" s="187"/>
      <c r="QBM172" s="188"/>
      <c r="QBN172" s="165"/>
      <c r="QBO172" s="166"/>
      <c r="QBP172" s="146"/>
      <c r="QBQ172" s="145"/>
      <c r="QBR172" s="145"/>
      <c r="QBS172" s="167"/>
      <c r="QBT172" s="147"/>
      <c r="QBU172" s="148"/>
      <c r="QBV172" s="187"/>
      <c r="QBW172" s="188"/>
      <c r="QBX172" s="165"/>
      <c r="QBY172" s="166"/>
      <c r="QBZ172" s="146"/>
      <c r="QCA172" s="145"/>
      <c r="QCB172" s="145"/>
      <c r="QCC172" s="167"/>
      <c r="QCD172" s="147"/>
      <c r="QCE172" s="148"/>
      <c r="QCF172" s="187"/>
      <c r="QCG172" s="188"/>
      <c r="QCH172" s="165"/>
      <c r="QCI172" s="166"/>
      <c r="QCJ172" s="146"/>
      <c r="QCK172" s="145"/>
      <c r="QCL172" s="145"/>
      <c r="QCM172" s="167"/>
      <c r="QCN172" s="147"/>
      <c r="QCO172" s="148"/>
      <c r="QCP172" s="187"/>
      <c r="QCQ172" s="188"/>
      <c r="QCR172" s="165"/>
      <c r="QCS172" s="166"/>
      <c r="QCT172" s="146"/>
      <c r="QCU172" s="145"/>
      <c r="QCV172" s="145"/>
      <c r="QCW172" s="167"/>
      <c r="QCX172" s="147"/>
      <c r="QCY172" s="148"/>
      <c r="QCZ172" s="187"/>
      <c r="QDA172" s="188"/>
      <c r="QDB172" s="165"/>
      <c r="QDC172" s="166"/>
      <c r="QDD172" s="146"/>
      <c r="QDE172" s="145"/>
      <c r="QDF172" s="145"/>
      <c r="QDG172" s="167"/>
      <c r="QDH172" s="147"/>
      <c r="QDI172" s="148"/>
      <c r="QDJ172" s="187"/>
      <c r="QDK172" s="188"/>
      <c r="QDL172" s="165"/>
      <c r="QDM172" s="166"/>
      <c r="QDN172" s="146"/>
      <c r="QDO172" s="145"/>
      <c r="QDP172" s="145"/>
      <c r="QDQ172" s="167"/>
      <c r="QDR172" s="147"/>
      <c r="QDS172" s="148"/>
      <c r="QDT172" s="187"/>
      <c r="QDU172" s="188"/>
      <c r="QDV172" s="165"/>
      <c r="QDW172" s="166"/>
      <c r="QDX172" s="146"/>
      <c r="QDY172" s="145"/>
      <c r="QDZ172" s="145"/>
      <c r="QEA172" s="167"/>
      <c r="QEB172" s="147"/>
      <c r="QEC172" s="148"/>
      <c r="QED172" s="187"/>
      <c r="QEE172" s="188"/>
      <c r="QEF172" s="165"/>
      <c r="QEG172" s="166"/>
      <c r="QEH172" s="146"/>
      <c r="QEI172" s="145"/>
      <c r="QEJ172" s="145"/>
      <c r="QEK172" s="167"/>
      <c r="QEL172" s="147"/>
      <c r="QEM172" s="148"/>
      <c r="QEN172" s="187"/>
      <c r="QEO172" s="188"/>
      <c r="QEP172" s="165"/>
      <c r="QEQ172" s="166"/>
      <c r="QER172" s="146"/>
      <c r="QES172" s="145"/>
      <c r="QET172" s="145"/>
      <c r="QEU172" s="167"/>
      <c r="QEV172" s="147"/>
      <c r="QEW172" s="148"/>
      <c r="QEX172" s="187"/>
      <c r="QEY172" s="188"/>
      <c r="QEZ172" s="165"/>
      <c r="QFA172" s="166"/>
      <c r="QFB172" s="146"/>
      <c r="QFC172" s="145"/>
      <c r="QFD172" s="145"/>
      <c r="QFE172" s="167"/>
      <c r="QFF172" s="147"/>
      <c r="QFG172" s="148"/>
      <c r="QFH172" s="187"/>
      <c r="QFI172" s="188"/>
      <c r="QFJ172" s="165"/>
      <c r="QFK172" s="166"/>
      <c r="QFL172" s="146"/>
      <c r="QFM172" s="145"/>
      <c r="QFN172" s="145"/>
      <c r="QFO172" s="167"/>
      <c r="QFP172" s="147"/>
      <c r="QFQ172" s="148"/>
      <c r="QFR172" s="187"/>
      <c r="QFS172" s="188"/>
      <c r="QFT172" s="165"/>
      <c r="QFU172" s="166"/>
      <c r="QFV172" s="146"/>
      <c r="QFW172" s="145"/>
      <c r="QFX172" s="145"/>
      <c r="QFY172" s="167"/>
      <c r="QFZ172" s="147"/>
      <c r="QGA172" s="148"/>
      <c r="QGB172" s="187"/>
      <c r="QGC172" s="188"/>
      <c r="QGD172" s="165"/>
      <c r="QGE172" s="166"/>
      <c r="QGF172" s="146"/>
      <c r="QGG172" s="145"/>
      <c r="QGH172" s="145"/>
      <c r="QGI172" s="167"/>
      <c r="QGJ172" s="147"/>
      <c r="QGK172" s="148"/>
      <c r="QGL172" s="187"/>
      <c r="QGM172" s="188"/>
      <c r="QGN172" s="165"/>
      <c r="QGO172" s="166"/>
      <c r="QGP172" s="146"/>
      <c r="QGQ172" s="145"/>
      <c r="QGR172" s="145"/>
      <c r="QGS172" s="167"/>
      <c r="QGT172" s="147"/>
      <c r="QGU172" s="148"/>
      <c r="QGV172" s="187"/>
      <c r="QGW172" s="188"/>
      <c r="QGX172" s="165"/>
      <c r="QGY172" s="166"/>
      <c r="QGZ172" s="146"/>
      <c r="QHA172" s="145"/>
      <c r="QHB172" s="145"/>
      <c r="QHC172" s="167"/>
      <c r="QHD172" s="147"/>
      <c r="QHE172" s="148"/>
      <c r="QHF172" s="187"/>
      <c r="QHG172" s="188"/>
      <c r="QHH172" s="165"/>
      <c r="QHI172" s="166"/>
      <c r="QHJ172" s="146"/>
      <c r="QHK172" s="145"/>
      <c r="QHL172" s="145"/>
      <c r="QHM172" s="167"/>
      <c r="QHN172" s="147"/>
      <c r="QHO172" s="148"/>
      <c r="QHP172" s="187"/>
      <c r="QHQ172" s="188"/>
      <c r="QHR172" s="165"/>
      <c r="QHS172" s="166"/>
      <c r="QHT172" s="146"/>
      <c r="QHU172" s="145"/>
      <c r="QHV172" s="145"/>
      <c r="QHW172" s="167"/>
      <c r="QHX172" s="147"/>
      <c r="QHY172" s="148"/>
      <c r="QHZ172" s="187"/>
      <c r="QIA172" s="188"/>
      <c r="QIB172" s="165"/>
      <c r="QIC172" s="166"/>
      <c r="QID172" s="146"/>
      <c r="QIE172" s="145"/>
      <c r="QIF172" s="145"/>
      <c r="QIG172" s="167"/>
      <c r="QIH172" s="147"/>
      <c r="QII172" s="148"/>
      <c r="QIJ172" s="187"/>
      <c r="QIK172" s="188"/>
      <c r="QIL172" s="165"/>
      <c r="QIM172" s="166"/>
      <c r="QIN172" s="146"/>
      <c r="QIO172" s="145"/>
      <c r="QIP172" s="145"/>
      <c r="QIQ172" s="167"/>
      <c r="QIR172" s="147"/>
      <c r="QIS172" s="148"/>
      <c r="QIT172" s="187"/>
      <c r="QIU172" s="188"/>
      <c r="QIV172" s="165"/>
      <c r="QIW172" s="166"/>
      <c r="QIX172" s="146"/>
      <c r="QIY172" s="145"/>
      <c r="QIZ172" s="145"/>
      <c r="QJA172" s="167"/>
      <c r="QJB172" s="147"/>
      <c r="QJC172" s="148"/>
      <c r="QJD172" s="187"/>
      <c r="QJE172" s="188"/>
      <c r="QJF172" s="165"/>
      <c r="QJG172" s="166"/>
      <c r="QJH172" s="146"/>
      <c r="QJI172" s="145"/>
      <c r="QJJ172" s="145"/>
      <c r="QJK172" s="167"/>
      <c r="QJL172" s="147"/>
      <c r="QJM172" s="148"/>
      <c r="QJN172" s="187"/>
      <c r="QJO172" s="188"/>
      <c r="QJP172" s="165"/>
      <c r="QJQ172" s="166"/>
      <c r="QJR172" s="146"/>
      <c r="QJS172" s="145"/>
      <c r="QJT172" s="145"/>
      <c r="QJU172" s="167"/>
      <c r="QJV172" s="147"/>
      <c r="QJW172" s="148"/>
      <c r="QJX172" s="187"/>
      <c r="QJY172" s="188"/>
      <c r="QJZ172" s="165"/>
      <c r="QKA172" s="166"/>
      <c r="QKB172" s="146"/>
      <c r="QKC172" s="145"/>
      <c r="QKD172" s="145"/>
      <c r="QKE172" s="167"/>
      <c r="QKF172" s="147"/>
      <c r="QKG172" s="148"/>
      <c r="QKH172" s="187"/>
      <c r="QKI172" s="188"/>
      <c r="QKJ172" s="165"/>
      <c r="QKK172" s="166"/>
      <c r="QKL172" s="146"/>
      <c r="QKM172" s="145"/>
      <c r="QKN172" s="145"/>
      <c r="QKO172" s="167"/>
      <c r="QKP172" s="147"/>
      <c r="QKQ172" s="148"/>
      <c r="QKR172" s="187"/>
      <c r="QKS172" s="188"/>
      <c r="QKT172" s="165"/>
      <c r="QKU172" s="166"/>
      <c r="QKV172" s="146"/>
      <c r="QKW172" s="145"/>
      <c r="QKX172" s="145"/>
      <c r="QKY172" s="167"/>
      <c r="QKZ172" s="147"/>
      <c r="QLA172" s="148"/>
      <c r="QLB172" s="187"/>
      <c r="QLC172" s="188"/>
      <c r="QLD172" s="165"/>
      <c r="QLE172" s="166"/>
      <c r="QLF172" s="146"/>
      <c r="QLG172" s="145"/>
      <c r="QLH172" s="145"/>
      <c r="QLI172" s="167"/>
      <c r="QLJ172" s="147"/>
      <c r="QLK172" s="148"/>
      <c r="QLL172" s="187"/>
      <c r="QLM172" s="188"/>
      <c r="QLN172" s="165"/>
      <c r="QLO172" s="166"/>
      <c r="QLP172" s="146"/>
      <c r="QLQ172" s="145"/>
      <c r="QLR172" s="145"/>
      <c r="QLS172" s="167"/>
      <c r="QLT172" s="147"/>
      <c r="QLU172" s="148"/>
      <c r="QLV172" s="187"/>
      <c r="QLW172" s="188"/>
      <c r="QLX172" s="165"/>
      <c r="QLY172" s="166"/>
      <c r="QLZ172" s="146"/>
      <c r="QMA172" s="145"/>
      <c r="QMB172" s="145"/>
      <c r="QMC172" s="167"/>
      <c r="QMD172" s="147"/>
      <c r="QME172" s="148"/>
      <c r="QMF172" s="187"/>
      <c r="QMG172" s="188"/>
      <c r="QMH172" s="165"/>
      <c r="QMI172" s="166"/>
      <c r="QMJ172" s="146"/>
      <c r="QMK172" s="145"/>
      <c r="QML172" s="145"/>
      <c r="QMM172" s="167"/>
      <c r="QMN172" s="147"/>
      <c r="QMO172" s="148"/>
      <c r="QMP172" s="187"/>
      <c r="QMQ172" s="188"/>
      <c r="QMR172" s="165"/>
      <c r="QMS172" s="166"/>
      <c r="QMT172" s="146"/>
      <c r="QMU172" s="145"/>
      <c r="QMV172" s="145"/>
      <c r="QMW172" s="167"/>
      <c r="QMX172" s="147"/>
      <c r="QMY172" s="148"/>
      <c r="QMZ172" s="187"/>
      <c r="QNA172" s="188"/>
      <c r="QNB172" s="165"/>
      <c r="QNC172" s="166"/>
      <c r="QND172" s="146"/>
      <c r="QNE172" s="145"/>
      <c r="QNF172" s="145"/>
      <c r="QNG172" s="167"/>
      <c r="QNH172" s="147"/>
      <c r="QNI172" s="148"/>
      <c r="QNJ172" s="187"/>
      <c r="QNK172" s="188"/>
      <c r="QNL172" s="165"/>
      <c r="QNM172" s="166"/>
      <c r="QNN172" s="146"/>
      <c r="QNO172" s="145"/>
      <c r="QNP172" s="145"/>
      <c r="QNQ172" s="167"/>
      <c r="QNR172" s="147"/>
      <c r="QNS172" s="148"/>
      <c r="QNT172" s="187"/>
      <c r="QNU172" s="188"/>
      <c r="QNV172" s="165"/>
      <c r="QNW172" s="166"/>
      <c r="QNX172" s="146"/>
      <c r="QNY172" s="145"/>
      <c r="QNZ172" s="145"/>
      <c r="QOA172" s="167"/>
      <c r="QOB172" s="147"/>
      <c r="QOC172" s="148"/>
      <c r="QOD172" s="187"/>
      <c r="QOE172" s="188"/>
      <c r="QOF172" s="165"/>
      <c r="QOG172" s="166"/>
      <c r="QOH172" s="146"/>
      <c r="QOI172" s="145"/>
      <c r="QOJ172" s="145"/>
      <c r="QOK172" s="167"/>
      <c r="QOL172" s="147"/>
      <c r="QOM172" s="148"/>
      <c r="QON172" s="187"/>
      <c r="QOO172" s="188"/>
      <c r="QOP172" s="165"/>
      <c r="QOQ172" s="166"/>
      <c r="QOR172" s="146"/>
      <c r="QOS172" s="145"/>
      <c r="QOT172" s="145"/>
      <c r="QOU172" s="167"/>
      <c r="QOV172" s="147"/>
      <c r="QOW172" s="148"/>
      <c r="QOX172" s="187"/>
      <c r="QOY172" s="188"/>
      <c r="QOZ172" s="165"/>
      <c r="QPA172" s="166"/>
      <c r="QPB172" s="146"/>
      <c r="QPC172" s="145"/>
      <c r="QPD172" s="145"/>
      <c r="QPE172" s="167"/>
      <c r="QPF172" s="147"/>
      <c r="QPG172" s="148"/>
      <c r="QPH172" s="187"/>
      <c r="QPI172" s="188"/>
      <c r="QPJ172" s="165"/>
      <c r="QPK172" s="166"/>
      <c r="QPL172" s="146"/>
      <c r="QPM172" s="145"/>
      <c r="QPN172" s="145"/>
      <c r="QPO172" s="167"/>
      <c r="QPP172" s="147"/>
      <c r="QPQ172" s="148"/>
      <c r="QPR172" s="187"/>
      <c r="QPS172" s="188"/>
      <c r="QPT172" s="165"/>
      <c r="QPU172" s="166"/>
      <c r="QPV172" s="146"/>
      <c r="QPW172" s="145"/>
      <c r="QPX172" s="145"/>
      <c r="QPY172" s="167"/>
      <c r="QPZ172" s="147"/>
      <c r="QQA172" s="148"/>
      <c r="QQB172" s="187"/>
      <c r="QQC172" s="188"/>
      <c r="QQD172" s="165"/>
      <c r="QQE172" s="166"/>
      <c r="QQF172" s="146"/>
      <c r="QQG172" s="145"/>
      <c r="QQH172" s="145"/>
      <c r="QQI172" s="167"/>
      <c r="QQJ172" s="147"/>
      <c r="QQK172" s="148"/>
      <c r="QQL172" s="187"/>
      <c r="QQM172" s="188"/>
      <c r="QQN172" s="165"/>
      <c r="QQO172" s="166"/>
      <c r="QQP172" s="146"/>
      <c r="QQQ172" s="145"/>
      <c r="QQR172" s="145"/>
      <c r="QQS172" s="167"/>
      <c r="QQT172" s="147"/>
      <c r="QQU172" s="148"/>
      <c r="QQV172" s="187"/>
      <c r="QQW172" s="188"/>
      <c r="QQX172" s="165"/>
      <c r="QQY172" s="166"/>
      <c r="QQZ172" s="146"/>
      <c r="QRA172" s="145"/>
      <c r="QRB172" s="145"/>
      <c r="QRC172" s="167"/>
      <c r="QRD172" s="147"/>
      <c r="QRE172" s="148"/>
      <c r="QRF172" s="187"/>
      <c r="QRG172" s="188"/>
      <c r="QRH172" s="165"/>
      <c r="QRI172" s="166"/>
      <c r="QRJ172" s="146"/>
      <c r="QRK172" s="145"/>
      <c r="QRL172" s="145"/>
      <c r="QRM172" s="167"/>
      <c r="QRN172" s="147"/>
      <c r="QRO172" s="148"/>
      <c r="QRP172" s="187"/>
      <c r="QRQ172" s="188"/>
      <c r="QRR172" s="165"/>
      <c r="QRS172" s="166"/>
      <c r="QRT172" s="146"/>
      <c r="QRU172" s="145"/>
      <c r="QRV172" s="145"/>
      <c r="QRW172" s="167"/>
      <c r="QRX172" s="147"/>
      <c r="QRY172" s="148"/>
      <c r="QRZ172" s="187"/>
      <c r="QSA172" s="188"/>
      <c r="QSB172" s="165"/>
      <c r="QSC172" s="166"/>
      <c r="QSD172" s="146"/>
      <c r="QSE172" s="145"/>
      <c r="QSF172" s="145"/>
      <c r="QSG172" s="167"/>
      <c r="QSH172" s="147"/>
      <c r="QSI172" s="148"/>
      <c r="QSJ172" s="187"/>
      <c r="QSK172" s="188"/>
      <c r="QSL172" s="165"/>
      <c r="QSM172" s="166"/>
      <c r="QSN172" s="146"/>
      <c r="QSO172" s="145"/>
      <c r="QSP172" s="145"/>
      <c r="QSQ172" s="167"/>
      <c r="QSR172" s="147"/>
      <c r="QSS172" s="148"/>
      <c r="QST172" s="187"/>
      <c r="QSU172" s="188"/>
      <c r="QSV172" s="165"/>
      <c r="QSW172" s="166"/>
      <c r="QSX172" s="146"/>
      <c r="QSY172" s="145"/>
      <c r="QSZ172" s="145"/>
      <c r="QTA172" s="167"/>
      <c r="QTB172" s="147"/>
      <c r="QTC172" s="148"/>
      <c r="QTD172" s="187"/>
      <c r="QTE172" s="188"/>
      <c r="QTF172" s="165"/>
      <c r="QTG172" s="166"/>
      <c r="QTH172" s="146"/>
      <c r="QTI172" s="145"/>
      <c r="QTJ172" s="145"/>
      <c r="QTK172" s="167"/>
      <c r="QTL172" s="147"/>
      <c r="QTM172" s="148"/>
      <c r="QTN172" s="187"/>
      <c r="QTO172" s="188"/>
      <c r="QTP172" s="165"/>
      <c r="QTQ172" s="166"/>
      <c r="QTR172" s="146"/>
      <c r="QTS172" s="145"/>
      <c r="QTT172" s="145"/>
      <c r="QTU172" s="167"/>
      <c r="QTV172" s="147"/>
      <c r="QTW172" s="148"/>
      <c r="QTX172" s="187"/>
      <c r="QTY172" s="188"/>
      <c r="QTZ172" s="165"/>
      <c r="QUA172" s="166"/>
      <c r="QUB172" s="146"/>
      <c r="QUC172" s="145"/>
      <c r="QUD172" s="145"/>
      <c r="QUE172" s="167"/>
      <c r="QUF172" s="147"/>
      <c r="QUG172" s="148"/>
      <c r="QUH172" s="187"/>
      <c r="QUI172" s="188"/>
      <c r="QUJ172" s="165"/>
      <c r="QUK172" s="166"/>
      <c r="QUL172" s="146"/>
      <c r="QUM172" s="145"/>
      <c r="QUN172" s="145"/>
      <c r="QUO172" s="167"/>
      <c r="QUP172" s="147"/>
      <c r="QUQ172" s="148"/>
      <c r="QUR172" s="187"/>
      <c r="QUS172" s="188"/>
      <c r="QUT172" s="165"/>
      <c r="QUU172" s="166"/>
      <c r="QUV172" s="146"/>
      <c r="QUW172" s="145"/>
      <c r="QUX172" s="145"/>
      <c r="QUY172" s="167"/>
      <c r="QUZ172" s="147"/>
      <c r="QVA172" s="148"/>
      <c r="QVB172" s="187"/>
      <c r="QVC172" s="188"/>
      <c r="QVD172" s="165"/>
      <c r="QVE172" s="166"/>
      <c r="QVF172" s="146"/>
      <c r="QVG172" s="145"/>
      <c r="QVH172" s="145"/>
      <c r="QVI172" s="167"/>
      <c r="QVJ172" s="147"/>
      <c r="QVK172" s="148"/>
      <c r="QVL172" s="187"/>
      <c r="QVM172" s="188"/>
      <c r="QVN172" s="165"/>
      <c r="QVO172" s="166"/>
      <c r="QVP172" s="146"/>
      <c r="QVQ172" s="145"/>
      <c r="QVR172" s="145"/>
      <c r="QVS172" s="167"/>
      <c r="QVT172" s="147"/>
      <c r="QVU172" s="148"/>
      <c r="QVV172" s="187"/>
      <c r="QVW172" s="188"/>
      <c r="QVX172" s="165"/>
      <c r="QVY172" s="166"/>
      <c r="QVZ172" s="146"/>
      <c r="QWA172" s="145"/>
      <c r="QWB172" s="145"/>
      <c r="QWC172" s="167"/>
      <c r="QWD172" s="147"/>
      <c r="QWE172" s="148"/>
      <c r="QWF172" s="187"/>
      <c r="QWG172" s="188"/>
      <c r="QWH172" s="165"/>
      <c r="QWI172" s="166"/>
      <c r="QWJ172" s="146"/>
      <c r="QWK172" s="145"/>
      <c r="QWL172" s="145"/>
      <c r="QWM172" s="167"/>
      <c r="QWN172" s="147"/>
      <c r="QWO172" s="148"/>
      <c r="QWP172" s="187"/>
      <c r="QWQ172" s="188"/>
      <c r="QWR172" s="165"/>
      <c r="QWS172" s="166"/>
      <c r="QWT172" s="146"/>
      <c r="QWU172" s="145"/>
      <c r="QWV172" s="145"/>
      <c r="QWW172" s="167"/>
      <c r="QWX172" s="147"/>
      <c r="QWY172" s="148"/>
      <c r="QWZ172" s="187"/>
      <c r="QXA172" s="188"/>
      <c r="QXB172" s="165"/>
      <c r="QXC172" s="166"/>
      <c r="QXD172" s="146"/>
      <c r="QXE172" s="145"/>
      <c r="QXF172" s="145"/>
      <c r="QXG172" s="167"/>
      <c r="QXH172" s="147"/>
      <c r="QXI172" s="148"/>
      <c r="QXJ172" s="187"/>
      <c r="QXK172" s="188"/>
      <c r="QXL172" s="165"/>
      <c r="QXM172" s="166"/>
      <c r="QXN172" s="146"/>
      <c r="QXO172" s="145"/>
      <c r="QXP172" s="145"/>
      <c r="QXQ172" s="167"/>
      <c r="QXR172" s="147"/>
      <c r="QXS172" s="148"/>
      <c r="QXT172" s="187"/>
      <c r="QXU172" s="188"/>
      <c r="QXV172" s="165"/>
      <c r="QXW172" s="166"/>
      <c r="QXX172" s="146"/>
      <c r="QXY172" s="145"/>
      <c r="QXZ172" s="145"/>
      <c r="QYA172" s="167"/>
      <c r="QYB172" s="147"/>
      <c r="QYC172" s="148"/>
      <c r="QYD172" s="187"/>
      <c r="QYE172" s="188"/>
      <c r="QYF172" s="165"/>
      <c r="QYG172" s="166"/>
      <c r="QYH172" s="146"/>
      <c r="QYI172" s="145"/>
      <c r="QYJ172" s="145"/>
      <c r="QYK172" s="167"/>
      <c r="QYL172" s="147"/>
      <c r="QYM172" s="148"/>
      <c r="QYN172" s="187"/>
      <c r="QYO172" s="188"/>
      <c r="QYP172" s="165"/>
      <c r="QYQ172" s="166"/>
      <c r="QYR172" s="146"/>
      <c r="QYS172" s="145"/>
      <c r="QYT172" s="145"/>
      <c r="QYU172" s="167"/>
      <c r="QYV172" s="147"/>
      <c r="QYW172" s="148"/>
      <c r="QYX172" s="187"/>
      <c r="QYY172" s="188"/>
      <c r="QYZ172" s="165"/>
      <c r="QZA172" s="166"/>
      <c r="QZB172" s="146"/>
      <c r="QZC172" s="145"/>
      <c r="QZD172" s="145"/>
      <c r="QZE172" s="167"/>
      <c r="QZF172" s="147"/>
      <c r="QZG172" s="148"/>
      <c r="QZH172" s="187"/>
      <c r="QZI172" s="188"/>
      <c r="QZJ172" s="165"/>
      <c r="QZK172" s="166"/>
      <c r="QZL172" s="146"/>
      <c r="QZM172" s="145"/>
      <c r="QZN172" s="145"/>
      <c r="QZO172" s="167"/>
      <c r="QZP172" s="147"/>
      <c r="QZQ172" s="148"/>
      <c r="QZR172" s="187"/>
      <c r="QZS172" s="188"/>
      <c r="QZT172" s="165"/>
      <c r="QZU172" s="166"/>
      <c r="QZV172" s="146"/>
      <c r="QZW172" s="145"/>
      <c r="QZX172" s="145"/>
      <c r="QZY172" s="167"/>
      <c r="QZZ172" s="147"/>
      <c r="RAA172" s="148"/>
      <c r="RAB172" s="187"/>
      <c r="RAC172" s="188"/>
      <c r="RAD172" s="165"/>
      <c r="RAE172" s="166"/>
      <c r="RAF172" s="146"/>
      <c r="RAG172" s="145"/>
      <c r="RAH172" s="145"/>
      <c r="RAI172" s="167"/>
      <c r="RAJ172" s="147"/>
      <c r="RAK172" s="148"/>
      <c r="RAL172" s="187"/>
      <c r="RAM172" s="188"/>
      <c r="RAN172" s="165"/>
      <c r="RAO172" s="166"/>
      <c r="RAP172" s="146"/>
      <c r="RAQ172" s="145"/>
      <c r="RAR172" s="145"/>
      <c r="RAS172" s="167"/>
      <c r="RAT172" s="147"/>
      <c r="RAU172" s="148"/>
      <c r="RAV172" s="187"/>
      <c r="RAW172" s="188"/>
      <c r="RAX172" s="165"/>
      <c r="RAY172" s="166"/>
      <c r="RAZ172" s="146"/>
      <c r="RBA172" s="145"/>
      <c r="RBB172" s="145"/>
      <c r="RBC172" s="167"/>
      <c r="RBD172" s="147"/>
      <c r="RBE172" s="148"/>
      <c r="RBF172" s="187"/>
      <c r="RBG172" s="188"/>
      <c r="RBH172" s="165"/>
      <c r="RBI172" s="166"/>
      <c r="RBJ172" s="146"/>
      <c r="RBK172" s="145"/>
      <c r="RBL172" s="145"/>
      <c r="RBM172" s="167"/>
      <c r="RBN172" s="147"/>
      <c r="RBO172" s="148"/>
      <c r="RBP172" s="187"/>
      <c r="RBQ172" s="188"/>
      <c r="RBR172" s="165"/>
      <c r="RBS172" s="166"/>
      <c r="RBT172" s="146"/>
      <c r="RBU172" s="145"/>
      <c r="RBV172" s="145"/>
      <c r="RBW172" s="167"/>
      <c r="RBX172" s="147"/>
      <c r="RBY172" s="148"/>
      <c r="RBZ172" s="187"/>
      <c r="RCA172" s="188"/>
      <c r="RCB172" s="165"/>
      <c r="RCC172" s="166"/>
      <c r="RCD172" s="146"/>
      <c r="RCE172" s="145"/>
      <c r="RCF172" s="145"/>
      <c r="RCG172" s="167"/>
      <c r="RCH172" s="147"/>
      <c r="RCI172" s="148"/>
      <c r="RCJ172" s="187"/>
      <c r="RCK172" s="188"/>
      <c r="RCL172" s="165"/>
      <c r="RCM172" s="166"/>
      <c r="RCN172" s="146"/>
      <c r="RCO172" s="145"/>
      <c r="RCP172" s="145"/>
      <c r="RCQ172" s="167"/>
      <c r="RCR172" s="147"/>
      <c r="RCS172" s="148"/>
      <c r="RCT172" s="187"/>
      <c r="RCU172" s="188"/>
      <c r="RCV172" s="165"/>
      <c r="RCW172" s="166"/>
      <c r="RCX172" s="146"/>
      <c r="RCY172" s="145"/>
      <c r="RCZ172" s="145"/>
      <c r="RDA172" s="167"/>
      <c r="RDB172" s="147"/>
      <c r="RDC172" s="148"/>
      <c r="RDD172" s="187"/>
      <c r="RDE172" s="188"/>
      <c r="RDF172" s="165"/>
      <c r="RDG172" s="166"/>
      <c r="RDH172" s="146"/>
      <c r="RDI172" s="145"/>
      <c r="RDJ172" s="145"/>
      <c r="RDK172" s="167"/>
      <c r="RDL172" s="147"/>
      <c r="RDM172" s="148"/>
      <c r="RDN172" s="187"/>
      <c r="RDO172" s="188"/>
      <c r="RDP172" s="165"/>
      <c r="RDQ172" s="166"/>
      <c r="RDR172" s="146"/>
      <c r="RDS172" s="145"/>
      <c r="RDT172" s="145"/>
      <c r="RDU172" s="167"/>
      <c r="RDV172" s="147"/>
      <c r="RDW172" s="148"/>
      <c r="RDX172" s="187"/>
      <c r="RDY172" s="188"/>
      <c r="RDZ172" s="165"/>
      <c r="REA172" s="166"/>
      <c r="REB172" s="146"/>
      <c r="REC172" s="145"/>
      <c r="RED172" s="145"/>
      <c r="REE172" s="167"/>
      <c r="REF172" s="147"/>
      <c r="REG172" s="148"/>
      <c r="REH172" s="187"/>
      <c r="REI172" s="188"/>
      <c r="REJ172" s="165"/>
      <c r="REK172" s="166"/>
      <c r="REL172" s="146"/>
      <c r="REM172" s="145"/>
      <c r="REN172" s="145"/>
      <c r="REO172" s="167"/>
      <c r="REP172" s="147"/>
      <c r="REQ172" s="148"/>
      <c r="RER172" s="187"/>
      <c r="RES172" s="188"/>
      <c r="RET172" s="165"/>
      <c r="REU172" s="166"/>
      <c r="REV172" s="146"/>
      <c r="REW172" s="145"/>
      <c r="REX172" s="145"/>
      <c r="REY172" s="167"/>
      <c r="REZ172" s="147"/>
      <c r="RFA172" s="148"/>
      <c r="RFB172" s="187"/>
      <c r="RFC172" s="188"/>
      <c r="RFD172" s="165"/>
      <c r="RFE172" s="166"/>
      <c r="RFF172" s="146"/>
      <c r="RFG172" s="145"/>
      <c r="RFH172" s="145"/>
      <c r="RFI172" s="167"/>
      <c r="RFJ172" s="147"/>
      <c r="RFK172" s="148"/>
      <c r="RFL172" s="187"/>
      <c r="RFM172" s="188"/>
      <c r="RFN172" s="165"/>
      <c r="RFO172" s="166"/>
      <c r="RFP172" s="146"/>
      <c r="RFQ172" s="145"/>
      <c r="RFR172" s="145"/>
      <c r="RFS172" s="167"/>
      <c r="RFT172" s="147"/>
      <c r="RFU172" s="148"/>
      <c r="RFV172" s="187"/>
      <c r="RFW172" s="188"/>
      <c r="RFX172" s="165"/>
      <c r="RFY172" s="166"/>
      <c r="RFZ172" s="146"/>
      <c r="RGA172" s="145"/>
      <c r="RGB172" s="145"/>
      <c r="RGC172" s="167"/>
      <c r="RGD172" s="147"/>
      <c r="RGE172" s="148"/>
      <c r="RGF172" s="187"/>
      <c r="RGG172" s="188"/>
      <c r="RGH172" s="165"/>
      <c r="RGI172" s="166"/>
      <c r="RGJ172" s="146"/>
      <c r="RGK172" s="145"/>
      <c r="RGL172" s="145"/>
      <c r="RGM172" s="167"/>
      <c r="RGN172" s="147"/>
      <c r="RGO172" s="148"/>
      <c r="RGP172" s="187"/>
      <c r="RGQ172" s="188"/>
      <c r="RGR172" s="165"/>
      <c r="RGS172" s="166"/>
      <c r="RGT172" s="146"/>
      <c r="RGU172" s="145"/>
      <c r="RGV172" s="145"/>
      <c r="RGW172" s="167"/>
      <c r="RGX172" s="147"/>
      <c r="RGY172" s="148"/>
      <c r="RGZ172" s="187"/>
      <c r="RHA172" s="188"/>
      <c r="RHB172" s="165"/>
      <c r="RHC172" s="166"/>
      <c r="RHD172" s="146"/>
      <c r="RHE172" s="145"/>
      <c r="RHF172" s="145"/>
      <c r="RHG172" s="167"/>
      <c r="RHH172" s="147"/>
      <c r="RHI172" s="148"/>
      <c r="RHJ172" s="187"/>
      <c r="RHK172" s="188"/>
      <c r="RHL172" s="165"/>
      <c r="RHM172" s="166"/>
      <c r="RHN172" s="146"/>
      <c r="RHO172" s="145"/>
      <c r="RHP172" s="145"/>
      <c r="RHQ172" s="167"/>
      <c r="RHR172" s="147"/>
      <c r="RHS172" s="148"/>
      <c r="RHT172" s="187"/>
      <c r="RHU172" s="188"/>
      <c r="RHV172" s="165"/>
      <c r="RHW172" s="166"/>
      <c r="RHX172" s="146"/>
      <c r="RHY172" s="145"/>
      <c r="RHZ172" s="145"/>
      <c r="RIA172" s="167"/>
      <c r="RIB172" s="147"/>
      <c r="RIC172" s="148"/>
      <c r="RID172" s="187"/>
      <c r="RIE172" s="188"/>
      <c r="RIF172" s="165"/>
      <c r="RIG172" s="166"/>
      <c r="RIH172" s="146"/>
      <c r="RII172" s="145"/>
      <c r="RIJ172" s="145"/>
      <c r="RIK172" s="167"/>
      <c r="RIL172" s="147"/>
      <c r="RIM172" s="148"/>
      <c r="RIN172" s="187"/>
      <c r="RIO172" s="188"/>
      <c r="RIP172" s="165"/>
      <c r="RIQ172" s="166"/>
      <c r="RIR172" s="146"/>
      <c r="RIS172" s="145"/>
      <c r="RIT172" s="145"/>
      <c r="RIU172" s="167"/>
      <c r="RIV172" s="147"/>
      <c r="RIW172" s="148"/>
      <c r="RIX172" s="187"/>
      <c r="RIY172" s="188"/>
      <c r="RIZ172" s="165"/>
      <c r="RJA172" s="166"/>
      <c r="RJB172" s="146"/>
      <c r="RJC172" s="145"/>
      <c r="RJD172" s="145"/>
      <c r="RJE172" s="167"/>
      <c r="RJF172" s="147"/>
      <c r="RJG172" s="148"/>
      <c r="RJH172" s="187"/>
      <c r="RJI172" s="188"/>
      <c r="RJJ172" s="165"/>
      <c r="RJK172" s="166"/>
      <c r="RJL172" s="146"/>
      <c r="RJM172" s="145"/>
      <c r="RJN172" s="145"/>
      <c r="RJO172" s="167"/>
      <c r="RJP172" s="147"/>
      <c r="RJQ172" s="148"/>
      <c r="RJR172" s="187"/>
      <c r="RJS172" s="188"/>
      <c r="RJT172" s="165"/>
      <c r="RJU172" s="166"/>
      <c r="RJV172" s="146"/>
      <c r="RJW172" s="145"/>
      <c r="RJX172" s="145"/>
      <c r="RJY172" s="167"/>
      <c r="RJZ172" s="147"/>
      <c r="RKA172" s="148"/>
      <c r="RKB172" s="187"/>
      <c r="RKC172" s="188"/>
      <c r="RKD172" s="165"/>
      <c r="RKE172" s="166"/>
      <c r="RKF172" s="146"/>
      <c r="RKG172" s="145"/>
      <c r="RKH172" s="145"/>
      <c r="RKI172" s="167"/>
      <c r="RKJ172" s="147"/>
      <c r="RKK172" s="148"/>
      <c r="RKL172" s="187"/>
      <c r="RKM172" s="188"/>
      <c r="RKN172" s="165"/>
      <c r="RKO172" s="166"/>
      <c r="RKP172" s="146"/>
      <c r="RKQ172" s="145"/>
      <c r="RKR172" s="145"/>
      <c r="RKS172" s="167"/>
      <c r="RKT172" s="147"/>
      <c r="RKU172" s="148"/>
      <c r="RKV172" s="187"/>
      <c r="RKW172" s="188"/>
      <c r="RKX172" s="165"/>
      <c r="RKY172" s="166"/>
      <c r="RKZ172" s="146"/>
      <c r="RLA172" s="145"/>
      <c r="RLB172" s="145"/>
      <c r="RLC172" s="167"/>
      <c r="RLD172" s="147"/>
      <c r="RLE172" s="148"/>
      <c r="RLF172" s="187"/>
      <c r="RLG172" s="188"/>
      <c r="RLH172" s="165"/>
      <c r="RLI172" s="166"/>
      <c r="RLJ172" s="146"/>
      <c r="RLK172" s="145"/>
      <c r="RLL172" s="145"/>
      <c r="RLM172" s="167"/>
      <c r="RLN172" s="147"/>
      <c r="RLO172" s="148"/>
      <c r="RLP172" s="187"/>
      <c r="RLQ172" s="188"/>
      <c r="RLR172" s="165"/>
      <c r="RLS172" s="166"/>
      <c r="RLT172" s="146"/>
      <c r="RLU172" s="145"/>
      <c r="RLV172" s="145"/>
      <c r="RLW172" s="167"/>
      <c r="RLX172" s="147"/>
      <c r="RLY172" s="148"/>
      <c r="RLZ172" s="187"/>
      <c r="RMA172" s="188"/>
      <c r="RMB172" s="165"/>
      <c r="RMC172" s="166"/>
      <c r="RMD172" s="146"/>
      <c r="RME172" s="145"/>
      <c r="RMF172" s="145"/>
      <c r="RMG172" s="167"/>
      <c r="RMH172" s="147"/>
      <c r="RMI172" s="148"/>
      <c r="RMJ172" s="187"/>
      <c r="RMK172" s="188"/>
      <c r="RML172" s="165"/>
      <c r="RMM172" s="166"/>
      <c r="RMN172" s="146"/>
      <c r="RMO172" s="145"/>
      <c r="RMP172" s="145"/>
      <c r="RMQ172" s="167"/>
      <c r="RMR172" s="147"/>
      <c r="RMS172" s="148"/>
      <c r="RMT172" s="187"/>
      <c r="RMU172" s="188"/>
      <c r="RMV172" s="165"/>
      <c r="RMW172" s="166"/>
      <c r="RMX172" s="146"/>
      <c r="RMY172" s="145"/>
      <c r="RMZ172" s="145"/>
      <c r="RNA172" s="167"/>
      <c r="RNB172" s="147"/>
      <c r="RNC172" s="148"/>
      <c r="RND172" s="187"/>
      <c r="RNE172" s="188"/>
      <c r="RNF172" s="165"/>
      <c r="RNG172" s="166"/>
      <c r="RNH172" s="146"/>
      <c r="RNI172" s="145"/>
      <c r="RNJ172" s="145"/>
      <c r="RNK172" s="167"/>
      <c r="RNL172" s="147"/>
      <c r="RNM172" s="148"/>
      <c r="RNN172" s="187"/>
      <c r="RNO172" s="188"/>
      <c r="RNP172" s="165"/>
      <c r="RNQ172" s="166"/>
      <c r="RNR172" s="146"/>
      <c r="RNS172" s="145"/>
      <c r="RNT172" s="145"/>
      <c r="RNU172" s="167"/>
      <c r="RNV172" s="147"/>
      <c r="RNW172" s="148"/>
      <c r="RNX172" s="187"/>
      <c r="RNY172" s="188"/>
      <c r="RNZ172" s="165"/>
      <c r="ROA172" s="166"/>
      <c r="ROB172" s="146"/>
      <c r="ROC172" s="145"/>
      <c r="ROD172" s="145"/>
      <c r="ROE172" s="167"/>
      <c r="ROF172" s="147"/>
      <c r="ROG172" s="148"/>
      <c r="ROH172" s="187"/>
      <c r="ROI172" s="188"/>
      <c r="ROJ172" s="165"/>
      <c r="ROK172" s="166"/>
      <c r="ROL172" s="146"/>
      <c r="ROM172" s="145"/>
      <c r="RON172" s="145"/>
      <c r="ROO172" s="167"/>
      <c r="ROP172" s="147"/>
      <c r="ROQ172" s="148"/>
      <c r="ROR172" s="187"/>
      <c r="ROS172" s="188"/>
      <c r="ROT172" s="165"/>
      <c r="ROU172" s="166"/>
      <c r="ROV172" s="146"/>
      <c r="ROW172" s="145"/>
      <c r="ROX172" s="145"/>
      <c r="ROY172" s="167"/>
      <c r="ROZ172" s="147"/>
      <c r="RPA172" s="148"/>
      <c r="RPB172" s="187"/>
      <c r="RPC172" s="188"/>
      <c r="RPD172" s="165"/>
      <c r="RPE172" s="166"/>
      <c r="RPF172" s="146"/>
      <c r="RPG172" s="145"/>
      <c r="RPH172" s="145"/>
      <c r="RPI172" s="167"/>
      <c r="RPJ172" s="147"/>
      <c r="RPK172" s="148"/>
      <c r="RPL172" s="187"/>
      <c r="RPM172" s="188"/>
      <c r="RPN172" s="165"/>
      <c r="RPO172" s="166"/>
      <c r="RPP172" s="146"/>
      <c r="RPQ172" s="145"/>
      <c r="RPR172" s="145"/>
      <c r="RPS172" s="167"/>
      <c r="RPT172" s="147"/>
      <c r="RPU172" s="148"/>
      <c r="RPV172" s="187"/>
      <c r="RPW172" s="188"/>
      <c r="RPX172" s="165"/>
      <c r="RPY172" s="166"/>
      <c r="RPZ172" s="146"/>
      <c r="RQA172" s="145"/>
      <c r="RQB172" s="145"/>
      <c r="RQC172" s="167"/>
      <c r="RQD172" s="147"/>
      <c r="RQE172" s="148"/>
      <c r="RQF172" s="187"/>
      <c r="RQG172" s="188"/>
      <c r="RQH172" s="165"/>
      <c r="RQI172" s="166"/>
      <c r="RQJ172" s="146"/>
      <c r="RQK172" s="145"/>
      <c r="RQL172" s="145"/>
      <c r="RQM172" s="167"/>
      <c r="RQN172" s="147"/>
      <c r="RQO172" s="148"/>
      <c r="RQP172" s="187"/>
      <c r="RQQ172" s="188"/>
      <c r="RQR172" s="165"/>
      <c r="RQS172" s="166"/>
      <c r="RQT172" s="146"/>
      <c r="RQU172" s="145"/>
      <c r="RQV172" s="145"/>
      <c r="RQW172" s="167"/>
      <c r="RQX172" s="147"/>
      <c r="RQY172" s="148"/>
      <c r="RQZ172" s="187"/>
      <c r="RRA172" s="188"/>
      <c r="RRB172" s="165"/>
      <c r="RRC172" s="166"/>
      <c r="RRD172" s="146"/>
      <c r="RRE172" s="145"/>
      <c r="RRF172" s="145"/>
      <c r="RRG172" s="167"/>
      <c r="RRH172" s="147"/>
      <c r="RRI172" s="148"/>
      <c r="RRJ172" s="187"/>
      <c r="RRK172" s="188"/>
      <c r="RRL172" s="165"/>
      <c r="RRM172" s="166"/>
      <c r="RRN172" s="146"/>
      <c r="RRO172" s="145"/>
      <c r="RRP172" s="145"/>
      <c r="RRQ172" s="167"/>
      <c r="RRR172" s="147"/>
      <c r="RRS172" s="148"/>
      <c r="RRT172" s="187"/>
      <c r="RRU172" s="188"/>
      <c r="RRV172" s="165"/>
      <c r="RRW172" s="166"/>
      <c r="RRX172" s="146"/>
      <c r="RRY172" s="145"/>
      <c r="RRZ172" s="145"/>
      <c r="RSA172" s="167"/>
      <c r="RSB172" s="147"/>
      <c r="RSC172" s="148"/>
      <c r="RSD172" s="187"/>
      <c r="RSE172" s="188"/>
      <c r="RSF172" s="165"/>
      <c r="RSG172" s="166"/>
      <c r="RSH172" s="146"/>
      <c r="RSI172" s="145"/>
      <c r="RSJ172" s="145"/>
      <c r="RSK172" s="167"/>
      <c r="RSL172" s="147"/>
      <c r="RSM172" s="148"/>
      <c r="RSN172" s="187"/>
      <c r="RSO172" s="188"/>
      <c r="RSP172" s="165"/>
      <c r="RSQ172" s="166"/>
      <c r="RSR172" s="146"/>
      <c r="RSS172" s="145"/>
      <c r="RST172" s="145"/>
      <c r="RSU172" s="167"/>
      <c r="RSV172" s="147"/>
      <c r="RSW172" s="148"/>
      <c r="RSX172" s="187"/>
      <c r="RSY172" s="188"/>
      <c r="RSZ172" s="165"/>
      <c r="RTA172" s="166"/>
      <c r="RTB172" s="146"/>
      <c r="RTC172" s="145"/>
      <c r="RTD172" s="145"/>
      <c r="RTE172" s="167"/>
      <c r="RTF172" s="147"/>
      <c r="RTG172" s="148"/>
      <c r="RTH172" s="187"/>
      <c r="RTI172" s="188"/>
      <c r="RTJ172" s="165"/>
      <c r="RTK172" s="166"/>
      <c r="RTL172" s="146"/>
      <c r="RTM172" s="145"/>
      <c r="RTN172" s="145"/>
      <c r="RTO172" s="167"/>
      <c r="RTP172" s="147"/>
      <c r="RTQ172" s="148"/>
      <c r="RTR172" s="187"/>
      <c r="RTS172" s="188"/>
      <c r="RTT172" s="165"/>
      <c r="RTU172" s="166"/>
      <c r="RTV172" s="146"/>
      <c r="RTW172" s="145"/>
      <c r="RTX172" s="145"/>
      <c r="RTY172" s="167"/>
      <c r="RTZ172" s="147"/>
      <c r="RUA172" s="148"/>
      <c r="RUB172" s="187"/>
      <c r="RUC172" s="188"/>
      <c r="RUD172" s="165"/>
      <c r="RUE172" s="166"/>
      <c r="RUF172" s="146"/>
      <c r="RUG172" s="145"/>
      <c r="RUH172" s="145"/>
      <c r="RUI172" s="167"/>
      <c r="RUJ172" s="147"/>
      <c r="RUK172" s="148"/>
      <c r="RUL172" s="187"/>
      <c r="RUM172" s="188"/>
      <c r="RUN172" s="165"/>
      <c r="RUO172" s="166"/>
      <c r="RUP172" s="146"/>
      <c r="RUQ172" s="145"/>
      <c r="RUR172" s="145"/>
      <c r="RUS172" s="167"/>
      <c r="RUT172" s="147"/>
      <c r="RUU172" s="148"/>
      <c r="RUV172" s="187"/>
      <c r="RUW172" s="188"/>
      <c r="RUX172" s="165"/>
      <c r="RUY172" s="166"/>
      <c r="RUZ172" s="146"/>
      <c r="RVA172" s="145"/>
      <c r="RVB172" s="145"/>
      <c r="RVC172" s="167"/>
      <c r="RVD172" s="147"/>
      <c r="RVE172" s="148"/>
      <c r="RVF172" s="187"/>
      <c r="RVG172" s="188"/>
      <c r="RVH172" s="165"/>
      <c r="RVI172" s="166"/>
      <c r="RVJ172" s="146"/>
      <c r="RVK172" s="145"/>
      <c r="RVL172" s="145"/>
      <c r="RVM172" s="167"/>
      <c r="RVN172" s="147"/>
      <c r="RVO172" s="148"/>
      <c r="RVP172" s="187"/>
      <c r="RVQ172" s="188"/>
      <c r="RVR172" s="165"/>
      <c r="RVS172" s="166"/>
      <c r="RVT172" s="146"/>
      <c r="RVU172" s="145"/>
      <c r="RVV172" s="145"/>
      <c r="RVW172" s="167"/>
      <c r="RVX172" s="147"/>
      <c r="RVY172" s="148"/>
      <c r="RVZ172" s="187"/>
      <c r="RWA172" s="188"/>
      <c r="RWB172" s="165"/>
      <c r="RWC172" s="166"/>
      <c r="RWD172" s="146"/>
      <c r="RWE172" s="145"/>
      <c r="RWF172" s="145"/>
      <c r="RWG172" s="167"/>
      <c r="RWH172" s="147"/>
      <c r="RWI172" s="148"/>
      <c r="RWJ172" s="187"/>
      <c r="RWK172" s="188"/>
      <c r="RWL172" s="165"/>
      <c r="RWM172" s="166"/>
      <c r="RWN172" s="146"/>
      <c r="RWO172" s="145"/>
      <c r="RWP172" s="145"/>
      <c r="RWQ172" s="167"/>
      <c r="RWR172" s="147"/>
      <c r="RWS172" s="148"/>
      <c r="RWT172" s="187"/>
      <c r="RWU172" s="188"/>
      <c r="RWV172" s="165"/>
      <c r="RWW172" s="166"/>
      <c r="RWX172" s="146"/>
      <c r="RWY172" s="145"/>
      <c r="RWZ172" s="145"/>
      <c r="RXA172" s="167"/>
      <c r="RXB172" s="147"/>
      <c r="RXC172" s="148"/>
      <c r="RXD172" s="187"/>
      <c r="RXE172" s="188"/>
      <c r="RXF172" s="165"/>
      <c r="RXG172" s="166"/>
      <c r="RXH172" s="146"/>
      <c r="RXI172" s="145"/>
      <c r="RXJ172" s="145"/>
      <c r="RXK172" s="167"/>
      <c r="RXL172" s="147"/>
      <c r="RXM172" s="148"/>
      <c r="RXN172" s="187"/>
      <c r="RXO172" s="188"/>
      <c r="RXP172" s="165"/>
      <c r="RXQ172" s="166"/>
      <c r="RXR172" s="146"/>
      <c r="RXS172" s="145"/>
      <c r="RXT172" s="145"/>
      <c r="RXU172" s="167"/>
      <c r="RXV172" s="147"/>
      <c r="RXW172" s="148"/>
      <c r="RXX172" s="187"/>
      <c r="RXY172" s="188"/>
      <c r="RXZ172" s="165"/>
      <c r="RYA172" s="166"/>
      <c r="RYB172" s="146"/>
      <c r="RYC172" s="145"/>
      <c r="RYD172" s="145"/>
      <c r="RYE172" s="167"/>
      <c r="RYF172" s="147"/>
      <c r="RYG172" s="148"/>
      <c r="RYH172" s="187"/>
      <c r="RYI172" s="188"/>
      <c r="RYJ172" s="165"/>
      <c r="RYK172" s="166"/>
      <c r="RYL172" s="146"/>
      <c r="RYM172" s="145"/>
      <c r="RYN172" s="145"/>
      <c r="RYO172" s="167"/>
      <c r="RYP172" s="147"/>
      <c r="RYQ172" s="148"/>
      <c r="RYR172" s="187"/>
      <c r="RYS172" s="188"/>
      <c r="RYT172" s="165"/>
      <c r="RYU172" s="166"/>
      <c r="RYV172" s="146"/>
      <c r="RYW172" s="145"/>
      <c r="RYX172" s="145"/>
      <c r="RYY172" s="167"/>
      <c r="RYZ172" s="147"/>
      <c r="RZA172" s="148"/>
      <c r="RZB172" s="187"/>
      <c r="RZC172" s="188"/>
      <c r="RZD172" s="165"/>
      <c r="RZE172" s="166"/>
      <c r="RZF172" s="146"/>
      <c r="RZG172" s="145"/>
      <c r="RZH172" s="145"/>
      <c r="RZI172" s="167"/>
      <c r="RZJ172" s="147"/>
      <c r="RZK172" s="148"/>
      <c r="RZL172" s="187"/>
      <c r="RZM172" s="188"/>
      <c r="RZN172" s="165"/>
      <c r="RZO172" s="166"/>
      <c r="RZP172" s="146"/>
      <c r="RZQ172" s="145"/>
      <c r="RZR172" s="145"/>
      <c r="RZS172" s="167"/>
      <c r="RZT172" s="147"/>
      <c r="RZU172" s="148"/>
      <c r="RZV172" s="187"/>
      <c r="RZW172" s="188"/>
      <c r="RZX172" s="165"/>
      <c r="RZY172" s="166"/>
      <c r="RZZ172" s="146"/>
      <c r="SAA172" s="145"/>
      <c r="SAB172" s="145"/>
      <c r="SAC172" s="167"/>
      <c r="SAD172" s="147"/>
      <c r="SAE172" s="148"/>
      <c r="SAF172" s="187"/>
      <c r="SAG172" s="188"/>
      <c r="SAH172" s="165"/>
      <c r="SAI172" s="166"/>
      <c r="SAJ172" s="146"/>
      <c r="SAK172" s="145"/>
      <c r="SAL172" s="145"/>
      <c r="SAM172" s="167"/>
      <c r="SAN172" s="147"/>
      <c r="SAO172" s="148"/>
      <c r="SAP172" s="187"/>
      <c r="SAQ172" s="188"/>
      <c r="SAR172" s="165"/>
      <c r="SAS172" s="166"/>
      <c r="SAT172" s="146"/>
      <c r="SAU172" s="145"/>
      <c r="SAV172" s="145"/>
      <c r="SAW172" s="167"/>
      <c r="SAX172" s="147"/>
      <c r="SAY172" s="148"/>
      <c r="SAZ172" s="187"/>
      <c r="SBA172" s="188"/>
      <c r="SBB172" s="165"/>
      <c r="SBC172" s="166"/>
      <c r="SBD172" s="146"/>
      <c r="SBE172" s="145"/>
      <c r="SBF172" s="145"/>
      <c r="SBG172" s="167"/>
      <c r="SBH172" s="147"/>
      <c r="SBI172" s="148"/>
      <c r="SBJ172" s="187"/>
      <c r="SBK172" s="188"/>
      <c r="SBL172" s="165"/>
      <c r="SBM172" s="166"/>
      <c r="SBN172" s="146"/>
      <c r="SBO172" s="145"/>
      <c r="SBP172" s="145"/>
      <c r="SBQ172" s="167"/>
      <c r="SBR172" s="147"/>
      <c r="SBS172" s="148"/>
      <c r="SBT172" s="187"/>
      <c r="SBU172" s="188"/>
      <c r="SBV172" s="165"/>
      <c r="SBW172" s="166"/>
      <c r="SBX172" s="146"/>
      <c r="SBY172" s="145"/>
      <c r="SBZ172" s="145"/>
      <c r="SCA172" s="167"/>
      <c r="SCB172" s="147"/>
      <c r="SCC172" s="148"/>
      <c r="SCD172" s="187"/>
      <c r="SCE172" s="188"/>
      <c r="SCF172" s="165"/>
      <c r="SCG172" s="166"/>
      <c r="SCH172" s="146"/>
      <c r="SCI172" s="145"/>
      <c r="SCJ172" s="145"/>
      <c r="SCK172" s="167"/>
      <c r="SCL172" s="147"/>
      <c r="SCM172" s="148"/>
      <c r="SCN172" s="187"/>
      <c r="SCO172" s="188"/>
      <c r="SCP172" s="165"/>
      <c r="SCQ172" s="166"/>
      <c r="SCR172" s="146"/>
      <c r="SCS172" s="145"/>
      <c r="SCT172" s="145"/>
      <c r="SCU172" s="167"/>
      <c r="SCV172" s="147"/>
      <c r="SCW172" s="148"/>
      <c r="SCX172" s="187"/>
      <c r="SCY172" s="188"/>
      <c r="SCZ172" s="165"/>
      <c r="SDA172" s="166"/>
      <c r="SDB172" s="146"/>
      <c r="SDC172" s="145"/>
      <c r="SDD172" s="145"/>
      <c r="SDE172" s="167"/>
      <c r="SDF172" s="147"/>
      <c r="SDG172" s="148"/>
      <c r="SDH172" s="187"/>
      <c r="SDI172" s="188"/>
      <c r="SDJ172" s="165"/>
      <c r="SDK172" s="166"/>
      <c r="SDL172" s="146"/>
      <c r="SDM172" s="145"/>
      <c r="SDN172" s="145"/>
      <c r="SDO172" s="167"/>
      <c r="SDP172" s="147"/>
      <c r="SDQ172" s="148"/>
      <c r="SDR172" s="187"/>
      <c r="SDS172" s="188"/>
      <c r="SDT172" s="165"/>
      <c r="SDU172" s="166"/>
      <c r="SDV172" s="146"/>
      <c r="SDW172" s="145"/>
      <c r="SDX172" s="145"/>
      <c r="SDY172" s="167"/>
      <c r="SDZ172" s="147"/>
      <c r="SEA172" s="148"/>
      <c r="SEB172" s="187"/>
      <c r="SEC172" s="188"/>
      <c r="SED172" s="165"/>
      <c r="SEE172" s="166"/>
      <c r="SEF172" s="146"/>
      <c r="SEG172" s="145"/>
      <c r="SEH172" s="145"/>
      <c r="SEI172" s="167"/>
      <c r="SEJ172" s="147"/>
      <c r="SEK172" s="148"/>
      <c r="SEL172" s="187"/>
      <c r="SEM172" s="188"/>
      <c r="SEN172" s="165"/>
      <c r="SEO172" s="166"/>
      <c r="SEP172" s="146"/>
      <c r="SEQ172" s="145"/>
      <c r="SER172" s="145"/>
      <c r="SES172" s="167"/>
      <c r="SET172" s="147"/>
      <c r="SEU172" s="148"/>
      <c r="SEV172" s="187"/>
      <c r="SEW172" s="188"/>
      <c r="SEX172" s="165"/>
      <c r="SEY172" s="166"/>
      <c r="SEZ172" s="146"/>
      <c r="SFA172" s="145"/>
      <c r="SFB172" s="145"/>
      <c r="SFC172" s="167"/>
      <c r="SFD172" s="147"/>
      <c r="SFE172" s="148"/>
      <c r="SFF172" s="187"/>
      <c r="SFG172" s="188"/>
      <c r="SFH172" s="165"/>
      <c r="SFI172" s="166"/>
      <c r="SFJ172" s="146"/>
      <c r="SFK172" s="145"/>
      <c r="SFL172" s="145"/>
      <c r="SFM172" s="167"/>
      <c r="SFN172" s="147"/>
      <c r="SFO172" s="148"/>
      <c r="SFP172" s="187"/>
      <c r="SFQ172" s="188"/>
      <c r="SFR172" s="165"/>
      <c r="SFS172" s="166"/>
      <c r="SFT172" s="146"/>
      <c r="SFU172" s="145"/>
      <c r="SFV172" s="145"/>
      <c r="SFW172" s="167"/>
      <c r="SFX172" s="147"/>
      <c r="SFY172" s="148"/>
      <c r="SFZ172" s="187"/>
      <c r="SGA172" s="188"/>
      <c r="SGB172" s="165"/>
      <c r="SGC172" s="166"/>
      <c r="SGD172" s="146"/>
      <c r="SGE172" s="145"/>
      <c r="SGF172" s="145"/>
      <c r="SGG172" s="167"/>
      <c r="SGH172" s="147"/>
      <c r="SGI172" s="148"/>
      <c r="SGJ172" s="187"/>
      <c r="SGK172" s="188"/>
      <c r="SGL172" s="165"/>
      <c r="SGM172" s="166"/>
      <c r="SGN172" s="146"/>
      <c r="SGO172" s="145"/>
      <c r="SGP172" s="145"/>
      <c r="SGQ172" s="167"/>
      <c r="SGR172" s="147"/>
      <c r="SGS172" s="148"/>
      <c r="SGT172" s="187"/>
      <c r="SGU172" s="188"/>
      <c r="SGV172" s="165"/>
      <c r="SGW172" s="166"/>
      <c r="SGX172" s="146"/>
      <c r="SGY172" s="145"/>
      <c r="SGZ172" s="145"/>
      <c r="SHA172" s="167"/>
      <c r="SHB172" s="147"/>
      <c r="SHC172" s="148"/>
      <c r="SHD172" s="187"/>
      <c r="SHE172" s="188"/>
      <c r="SHF172" s="165"/>
      <c r="SHG172" s="166"/>
      <c r="SHH172" s="146"/>
      <c r="SHI172" s="145"/>
      <c r="SHJ172" s="145"/>
      <c r="SHK172" s="167"/>
      <c r="SHL172" s="147"/>
      <c r="SHM172" s="148"/>
      <c r="SHN172" s="187"/>
      <c r="SHO172" s="188"/>
      <c r="SHP172" s="165"/>
      <c r="SHQ172" s="166"/>
      <c r="SHR172" s="146"/>
      <c r="SHS172" s="145"/>
      <c r="SHT172" s="145"/>
      <c r="SHU172" s="167"/>
      <c r="SHV172" s="147"/>
      <c r="SHW172" s="148"/>
      <c r="SHX172" s="187"/>
      <c r="SHY172" s="188"/>
      <c r="SHZ172" s="165"/>
      <c r="SIA172" s="166"/>
      <c r="SIB172" s="146"/>
      <c r="SIC172" s="145"/>
      <c r="SID172" s="145"/>
      <c r="SIE172" s="167"/>
      <c r="SIF172" s="147"/>
      <c r="SIG172" s="148"/>
      <c r="SIH172" s="187"/>
      <c r="SII172" s="188"/>
      <c r="SIJ172" s="165"/>
      <c r="SIK172" s="166"/>
      <c r="SIL172" s="146"/>
      <c r="SIM172" s="145"/>
      <c r="SIN172" s="145"/>
      <c r="SIO172" s="167"/>
      <c r="SIP172" s="147"/>
      <c r="SIQ172" s="148"/>
      <c r="SIR172" s="187"/>
      <c r="SIS172" s="188"/>
      <c r="SIT172" s="165"/>
      <c r="SIU172" s="166"/>
      <c r="SIV172" s="146"/>
      <c r="SIW172" s="145"/>
      <c r="SIX172" s="145"/>
      <c r="SIY172" s="167"/>
      <c r="SIZ172" s="147"/>
      <c r="SJA172" s="148"/>
      <c r="SJB172" s="187"/>
      <c r="SJC172" s="188"/>
      <c r="SJD172" s="165"/>
      <c r="SJE172" s="166"/>
      <c r="SJF172" s="146"/>
      <c r="SJG172" s="145"/>
      <c r="SJH172" s="145"/>
      <c r="SJI172" s="167"/>
      <c r="SJJ172" s="147"/>
      <c r="SJK172" s="148"/>
      <c r="SJL172" s="187"/>
      <c r="SJM172" s="188"/>
      <c r="SJN172" s="165"/>
      <c r="SJO172" s="166"/>
      <c r="SJP172" s="146"/>
      <c r="SJQ172" s="145"/>
      <c r="SJR172" s="145"/>
      <c r="SJS172" s="167"/>
      <c r="SJT172" s="147"/>
      <c r="SJU172" s="148"/>
      <c r="SJV172" s="187"/>
      <c r="SJW172" s="188"/>
      <c r="SJX172" s="165"/>
      <c r="SJY172" s="166"/>
      <c r="SJZ172" s="146"/>
      <c r="SKA172" s="145"/>
      <c r="SKB172" s="145"/>
      <c r="SKC172" s="167"/>
      <c r="SKD172" s="147"/>
      <c r="SKE172" s="148"/>
      <c r="SKF172" s="187"/>
      <c r="SKG172" s="188"/>
      <c r="SKH172" s="165"/>
      <c r="SKI172" s="166"/>
      <c r="SKJ172" s="146"/>
      <c r="SKK172" s="145"/>
      <c r="SKL172" s="145"/>
      <c r="SKM172" s="167"/>
      <c r="SKN172" s="147"/>
      <c r="SKO172" s="148"/>
      <c r="SKP172" s="187"/>
      <c r="SKQ172" s="188"/>
      <c r="SKR172" s="165"/>
      <c r="SKS172" s="166"/>
      <c r="SKT172" s="146"/>
      <c r="SKU172" s="145"/>
      <c r="SKV172" s="145"/>
      <c r="SKW172" s="167"/>
      <c r="SKX172" s="147"/>
      <c r="SKY172" s="148"/>
      <c r="SKZ172" s="187"/>
      <c r="SLA172" s="188"/>
      <c r="SLB172" s="165"/>
      <c r="SLC172" s="166"/>
      <c r="SLD172" s="146"/>
      <c r="SLE172" s="145"/>
      <c r="SLF172" s="145"/>
      <c r="SLG172" s="167"/>
      <c r="SLH172" s="147"/>
      <c r="SLI172" s="148"/>
      <c r="SLJ172" s="187"/>
      <c r="SLK172" s="188"/>
      <c r="SLL172" s="165"/>
      <c r="SLM172" s="166"/>
      <c r="SLN172" s="146"/>
      <c r="SLO172" s="145"/>
      <c r="SLP172" s="145"/>
      <c r="SLQ172" s="167"/>
      <c r="SLR172" s="147"/>
      <c r="SLS172" s="148"/>
      <c r="SLT172" s="187"/>
      <c r="SLU172" s="188"/>
      <c r="SLV172" s="165"/>
      <c r="SLW172" s="166"/>
      <c r="SLX172" s="146"/>
      <c r="SLY172" s="145"/>
      <c r="SLZ172" s="145"/>
      <c r="SMA172" s="167"/>
      <c r="SMB172" s="147"/>
      <c r="SMC172" s="148"/>
      <c r="SMD172" s="187"/>
      <c r="SME172" s="188"/>
      <c r="SMF172" s="165"/>
      <c r="SMG172" s="166"/>
      <c r="SMH172" s="146"/>
      <c r="SMI172" s="145"/>
      <c r="SMJ172" s="145"/>
      <c r="SMK172" s="167"/>
      <c r="SML172" s="147"/>
      <c r="SMM172" s="148"/>
      <c r="SMN172" s="187"/>
      <c r="SMO172" s="188"/>
      <c r="SMP172" s="165"/>
      <c r="SMQ172" s="166"/>
      <c r="SMR172" s="146"/>
      <c r="SMS172" s="145"/>
      <c r="SMT172" s="145"/>
      <c r="SMU172" s="167"/>
      <c r="SMV172" s="147"/>
      <c r="SMW172" s="148"/>
      <c r="SMX172" s="187"/>
      <c r="SMY172" s="188"/>
      <c r="SMZ172" s="165"/>
      <c r="SNA172" s="166"/>
      <c r="SNB172" s="146"/>
      <c r="SNC172" s="145"/>
      <c r="SND172" s="145"/>
      <c r="SNE172" s="167"/>
      <c r="SNF172" s="147"/>
      <c r="SNG172" s="148"/>
      <c r="SNH172" s="187"/>
      <c r="SNI172" s="188"/>
      <c r="SNJ172" s="165"/>
      <c r="SNK172" s="166"/>
      <c r="SNL172" s="146"/>
      <c r="SNM172" s="145"/>
      <c r="SNN172" s="145"/>
      <c r="SNO172" s="167"/>
      <c r="SNP172" s="147"/>
      <c r="SNQ172" s="148"/>
      <c r="SNR172" s="187"/>
      <c r="SNS172" s="188"/>
      <c r="SNT172" s="165"/>
      <c r="SNU172" s="166"/>
      <c r="SNV172" s="146"/>
      <c r="SNW172" s="145"/>
      <c r="SNX172" s="145"/>
      <c r="SNY172" s="167"/>
      <c r="SNZ172" s="147"/>
      <c r="SOA172" s="148"/>
      <c r="SOB172" s="187"/>
      <c r="SOC172" s="188"/>
      <c r="SOD172" s="165"/>
      <c r="SOE172" s="166"/>
      <c r="SOF172" s="146"/>
      <c r="SOG172" s="145"/>
      <c r="SOH172" s="145"/>
      <c r="SOI172" s="167"/>
      <c r="SOJ172" s="147"/>
      <c r="SOK172" s="148"/>
      <c r="SOL172" s="187"/>
      <c r="SOM172" s="188"/>
      <c r="SON172" s="165"/>
      <c r="SOO172" s="166"/>
      <c r="SOP172" s="146"/>
      <c r="SOQ172" s="145"/>
      <c r="SOR172" s="145"/>
      <c r="SOS172" s="167"/>
      <c r="SOT172" s="147"/>
      <c r="SOU172" s="148"/>
      <c r="SOV172" s="187"/>
      <c r="SOW172" s="188"/>
      <c r="SOX172" s="165"/>
      <c r="SOY172" s="166"/>
      <c r="SOZ172" s="146"/>
      <c r="SPA172" s="145"/>
      <c r="SPB172" s="145"/>
      <c r="SPC172" s="167"/>
      <c r="SPD172" s="147"/>
      <c r="SPE172" s="148"/>
      <c r="SPF172" s="187"/>
      <c r="SPG172" s="188"/>
      <c r="SPH172" s="165"/>
      <c r="SPI172" s="166"/>
      <c r="SPJ172" s="146"/>
      <c r="SPK172" s="145"/>
      <c r="SPL172" s="145"/>
      <c r="SPM172" s="167"/>
      <c r="SPN172" s="147"/>
      <c r="SPO172" s="148"/>
      <c r="SPP172" s="187"/>
      <c r="SPQ172" s="188"/>
      <c r="SPR172" s="165"/>
      <c r="SPS172" s="166"/>
      <c r="SPT172" s="146"/>
      <c r="SPU172" s="145"/>
      <c r="SPV172" s="145"/>
      <c r="SPW172" s="167"/>
      <c r="SPX172" s="147"/>
      <c r="SPY172" s="148"/>
      <c r="SPZ172" s="187"/>
      <c r="SQA172" s="188"/>
      <c r="SQB172" s="165"/>
      <c r="SQC172" s="166"/>
      <c r="SQD172" s="146"/>
      <c r="SQE172" s="145"/>
      <c r="SQF172" s="145"/>
      <c r="SQG172" s="167"/>
      <c r="SQH172" s="147"/>
      <c r="SQI172" s="148"/>
      <c r="SQJ172" s="187"/>
      <c r="SQK172" s="188"/>
      <c r="SQL172" s="165"/>
      <c r="SQM172" s="166"/>
      <c r="SQN172" s="146"/>
      <c r="SQO172" s="145"/>
      <c r="SQP172" s="145"/>
      <c r="SQQ172" s="167"/>
      <c r="SQR172" s="147"/>
      <c r="SQS172" s="148"/>
      <c r="SQT172" s="187"/>
      <c r="SQU172" s="188"/>
      <c r="SQV172" s="165"/>
      <c r="SQW172" s="166"/>
      <c r="SQX172" s="146"/>
      <c r="SQY172" s="145"/>
      <c r="SQZ172" s="145"/>
      <c r="SRA172" s="167"/>
      <c r="SRB172" s="147"/>
      <c r="SRC172" s="148"/>
      <c r="SRD172" s="187"/>
      <c r="SRE172" s="188"/>
      <c r="SRF172" s="165"/>
      <c r="SRG172" s="166"/>
      <c r="SRH172" s="146"/>
      <c r="SRI172" s="145"/>
      <c r="SRJ172" s="145"/>
      <c r="SRK172" s="167"/>
      <c r="SRL172" s="147"/>
      <c r="SRM172" s="148"/>
      <c r="SRN172" s="187"/>
      <c r="SRO172" s="188"/>
      <c r="SRP172" s="165"/>
      <c r="SRQ172" s="166"/>
      <c r="SRR172" s="146"/>
      <c r="SRS172" s="145"/>
      <c r="SRT172" s="145"/>
      <c r="SRU172" s="167"/>
      <c r="SRV172" s="147"/>
      <c r="SRW172" s="148"/>
      <c r="SRX172" s="187"/>
      <c r="SRY172" s="188"/>
      <c r="SRZ172" s="165"/>
      <c r="SSA172" s="166"/>
      <c r="SSB172" s="146"/>
      <c r="SSC172" s="145"/>
      <c r="SSD172" s="145"/>
      <c r="SSE172" s="167"/>
      <c r="SSF172" s="147"/>
      <c r="SSG172" s="148"/>
      <c r="SSH172" s="187"/>
      <c r="SSI172" s="188"/>
      <c r="SSJ172" s="165"/>
      <c r="SSK172" s="166"/>
      <c r="SSL172" s="146"/>
      <c r="SSM172" s="145"/>
      <c r="SSN172" s="145"/>
      <c r="SSO172" s="167"/>
      <c r="SSP172" s="147"/>
      <c r="SSQ172" s="148"/>
      <c r="SSR172" s="187"/>
      <c r="SSS172" s="188"/>
      <c r="SST172" s="165"/>
      <c r="SSU172" s="166"/>
      <c r="SSV172" s="146"/>
      <c r="SSW172" s="145"/>
      <c r="SSX172" s="145"/>
      <c r="SSY172" s="167"/>
      <c r="SSZ172" s="147"/>
      <c r="STA172" s="148"/>
      <c r="STB172" s="187"/>
      <c r="STC172" s="188"/>
      <c r="STD172" s="165"/>
      <c r="STE172" s="166"/>
      <c r="STF172" s="146"/>
      <c r="STG172" s="145"/>
      <c r="STH172" s="145"/>
      <c r="STI172" s="167"/>
      <c r="STJ172" s="147"/>
      <c r="STK172" s="148"/>
      <c r="STL172" s="187"/>
      <c r="STM172" s="188"/>
      <c r="STN172" s="165"/>
      <c r="STO172" s="166"/>
      <c r="STP172" s="146"/>
      <c r="STQ172" s="145"/>
      <c r="STR172" s="145"/>
      <c r="STS172" s="167"/>
      <c r="STT172" s="147"/>
      <c r="STU172" s="148"/>
      <c r="STV172" s="187"/>
      <c r="STW172" s="188"/>
      <c r="STX172" s="165"/>
      <c r="STY172" s="166"/>
      <c r="STZ172" s="146"/>
      <c r="SUA172" s="145"/>
      <c r="SUB172" s="145"/>
      <c r="SUC172" s="167"/>
      <c r="SUD172" s="147"/>
      <c r="SUE172" s="148"/>
      <c r="SUF172" s="187"/>
      <c r="SUG172" s="188"/>
      <c r="SUH172" s="165"/>
      <c r="SUI172" s="166"/>
      <c r="SUJ172" s="146"/>
      <c r="SUK172" s="145"/>
      <c r="SUL172" s="145"/>
      <c r="SUM172" s="167"/>
      <c r="SUN172" s="147"/>
      <c r="SUO172" s="148"/>
      <c r="SUP172" s="187"/>
      <c r="SUQ172" s="188"/>
      <c r="SUR172" s="165"/>
      <c r="SUS172" s="166"/>
      <c r="SUT172" s="146"/>
      <c r="SUU172" s="145"/>
      <c r="SUV172" s="145"/>
      <c r="SUW172" s="167"/>
      <c r="SUX172" s="147"/>
      <c r="SUY172" s="148"/>
      <c r="SUZ172" s="187"/>
      <c r="SVA172" s="188"/>
      <c r="SVB172" s="165"/>
      <c r="SVC172" s="166"/>
      <c r="SVD172" s="146"/>
      <c r="SVE172" s="145"/>
      <c r="SVF172" s="145"/>
      <c r="SVG172" s="167"/>
      <c r="SVH172" s="147"/>
      <c r="SVI172" s="148"/>
      <c r="SVJ172" s="187"/>
      <c r="SVK172" s="188"/>
      <c r="SVL172" s="165"/>
      <c r="SVM172" s="166"/>
      <c r="SVN172" s="146"/>
      <c r="SVO172" s="145"/>
      <c r="SVP172" s="145"/>
      <c r="SVQ172" s="167"/>
      <c r="SVR172" s="147"/>
      <c r="SVS172" s="148"/>
      <c r="SVT172" s="187"/>
      <c r="SVU172" s="188"/>
      <c r="SVV172" s="165"/>
      <c r="SVW172" s="166"/>
      <c r="SVX172" s="146"/>
      <c r="SVY172" s="145"/>
      <c r="SVZ172" s="145"/>
      <c r="SWA172" s="167"/>
      <c r="SWB172" s="147"/>
      <c r="SWC172" s="148"/>
      <c r="SWD172" s="187"/>
      <c r="SWE172" s="188"/>
      <c r="SWF172" s="165"/>
      <c r="SWG172" s="166"/>
      <c r="SWH172" s="146"/>
      <c r="SWI172" s="145"/>
      <c r="SWJ172" s="145"/>
      <c r="SWK172" s="167"/>
      <c r="SWL172" s="147"/>
      <c r="SWM172" s="148"/>
      <c r="SWN172" s="187"/>
      <c r="SWO172" s="188"/>
      <c r="SWP172" s="165"/>
      <c r="SWQ172" s="166"/>
      <c r="SWR172" s="146"/>
      <c r="SWS172" s="145"/>
      <c r="SWT172" s="145"/>
      <c r="SWU172" s="167"/>
      <c r="SWV172" s="147"/>
      <c r="SWW172" s="148"/>
      <c r="SWX172" s="187"/>
      <c r="SWY172" s="188"/>
      <c r="SWZ172" s="165"/>
      <c r="SXA172" s="166"/>
      <c r="SXB172" s="146"/>
      <c r="SXC172" s="145"/>
      <c r="SXD172" s="145"/>
      <c r="SXE172" s="167"/>
      <c r="SXF172" s="147"/>
      <c r="SXG172" s="148"/>
      <c r="SXH172" s="187"/>
      <c r="SXI172" s="188"/>
      <c r="SXJ172" s="165"/>
      <c r="SXK172" s="166"/>
      <c r="SXL172" s="146"/>
      <c r="SXM172" s="145"/>
      <c r="SXN172" s="145"/>
      <c r="SXO172" s="167"/>
      <c r="SXP172" s="147"/>
      <c r="SXQ172" s="148"/>
      <c r="SXR172" s="187"/>
      <c r="SXS172" s="188"/>
      <c r="SXT172" s="165"/>
      <c r="SXU172" s="166"/>
      <c r="SXV172" s="146"/>
      <c r="SXW172" s="145"/>
      <c r="SXX172" s="145"/>
      <c r="SXY172" s="167"/>
      <c r="SXZ172" s="147"/>
      <c r="SYA172" s="148"/>
      <c r="SYB172" s="187"/>
      <c r="SYC172" s="188"/>
      <c r="SYD172" s="165"/>
      <c r="SYE172" s="166"/>
      <c r="SYF172" s="146"/>
      <c r="SYG172" s="145"/>
      <c r="SYH172" s="145"/>
      <c r="SYI172" s="167"/>
      <c r="SYJ172" s="147"/>
      <c r="SYK172" s="148"/>
      <c r="SYL172" s="187"/>
      <c r="SYM172" s="188"/>
      <c r="SYN172" s="165"/>
      <c r="SYO172" s="166"/>
      <c r="SYP172" s="146"/>
      <c r="SYQ172" s="145"/>
      <c r="SYR172" s="145"/>
      <c r="SYS172" s="167"/>
      <c r="SYT172" s="147"/>
      <c r="SYU172" s="148"/>
      <c r="SYV172" s="187"/>
      <c r="SYW172" s="188"/>
      <c r="SYX172" s="165"/>
      <c r="SYY172" s="166"/>
      <c r="SYZ172" s="146"/>
      <c r="SZA172" s="145"/>
      <c r="SZB172" s="145"/>
      <c r="SZC172" s="167"/>
      <c r="SZD172" s="147"/>
      <c r="SZE172" s="148"/>
      <c r="SZF172" s="187"/>
      <c r="SZG172" s="188"/>
      <c r="SZH172" s="165"/>
      <c r="SZI172" s="166"/>
      <c r="SZJ172" s="146"/>
      <c r="SZK172" s="145"/>
      <c r="SZL172" s="145"/>
      <c r="SZM172" s="167"/>
      <c r="SZN172" s="147"/>
      <c r="SZO172" s="148"/>
      <c r="SZP172" s="187"/>
      <c r="SZQ172" s="188"/>
      <c r="SZR172" s="165"/>
      <c r="SZS172" s="166"/>
      <c r="SZT172" s="146"/>
      <c r="SZU172" s="145"/>
      <c r="SZV172" s="145"/>
      <c r="SZW172" s="167"/>
      <c r="SZX172" s="147"/>
      <c r="SZY172" s="148"/>
      <c r="SZZ172" s="187"/>
      <c r="TAA172" s="188"/>
      <c r="TAB172" s="165"/>
      <c r="TAC172" s="166"/>
      <c r="TAD172" s="146"/>
      <c r="TAE172" s="145"/>
      <c r="TAF172" s="145"/>
      <c r="TAG172" s="167"/>
      <c r="TAH172" s="147"/>
      <c r="TAI172" s="148"/>
      <c r="TAJ172" s="187"/>
      <c r="TAK172" s="188"/>
      <c r="TAL172" s="165"/>
      <c r="TAM172" s="166"/>
      <c r="TAN172" s="146"/>
      <c r="TAO172" s="145"/>
      <c r="TAP172" s="145"/>
      <c r="TAQ172" s="167"/>
      <c r="TAR172" s="147"/>
      <c r="TAS172" s="148"/>
      <c r="TAT172" s="187"/>
      <c r="TAU172" s="188"/>
      <c r="TAV172" s="165"/>
      <c r="TAW172" s="166"/>
      <c r="TAX172" s="146"/>
      <c r="TAY172" s="145"/>
      <c r="TAZ172" s="145"/>
      <c r="TBA172" s="167"/>
      <c r="TBB172" s="147"/>
      <c r="TBC172" s="148"/>
      <c r="TBD172" s="187"/>
      <c r="TBE172" s="188"/>
      <c r="TBF172" s="165"/>
      <c r="TBG172" s="166"/>
      <c r="TBH172" s="146"/>
      <c r="TBI172" s="145"/>
      <c r="TBJ172" s="145"/>
      <c r="TBK172" s="167"/>
      <c r="TBL172" s="147"/>
      <c r="TBM172" s="148"/>
      <c r="TBN172" s="187"/>
      <c r="TBO172" s="188"/>
      <c r="TBP172" s="165"/>
      <c r="TBQ172" s="166"/>
      <c r="TBR172" s="146"/>
      <c r="TBS172" s="145"/>
      <c r="TBT172" s="145"/>
      <c r="TBU172" s="167"/>
      <c r="TBV172" s="147"/>
      <c r="TBW172" s="148"/>
      <c r="TBX172" s="187"/>
      <c r="TBY172" s="188"/>
      <c r="TBZ172" s="165"/>
      <c r="TCA172" s="166"/>
      <c r="TCB172" s="146"/>
      <c r="TCC172" s="145"/>
      <c r="TCD172" s="145"/>
      <c r="TCE172" s="167"/>
      <c r="TCF172" s="147"/>
      <c r="TCG172" s="148"/>
      <c r="TCH172" s="187"/>
      <c r="TCI172" s="188"/>
      <c r="TCJ172" s="165"/>
      <c r="TCK172" s="166"/>
      <c r="TCL172" s="146"/>
      <c r="TCM172" s="145"/>
      <c r="TCN172" s="145"/>
      <c r="TCO172" s="167"/>
      <c r="TCP172" s="147"/>
      <c r="TCQ172" s="148"/>
      <c r="TCR172" s="187"/>
      <c r="TCS172" s="188"/>
      <c r="TCT172" s="165"/>
      <c r="TCU172" s="166"/>
      <c r="TCV172" s="146"/>
      <c r="TCW172" s="145"/>
      <c r="TCX172" s="145"/>
      <c r="TCY172" s="167"/>
      <c r="TCZ172" s="147"/>
      <c r="TDA172" s="148"/>
      <c r="TDB172" s="187"/>
      <c r="TDC172" s="188"/>
      <c r="TDD172" s="165"/>
      <c r="TDE172" s="166"/>
      <c r="TDF172" s="146"/>
      <c r="TDG172" s="145"/>
      <c r="TDH172" s="145"/>
      <c r="TDI172" s="167"/>
      <c r="TDJ172" s="147"/>
      <c r="TDK172" s="148"/>
      <c r="TDL172" s="187"/>
      <c r="TDM172" s="188"/>
      <c r="TDN172" s="165"/>
      <c r="TDO172" s="166"/>
      <c r="TDP172" s="146"/>
      <c r="TDQ172" s="145"/>
      <c r="TDR172" s="145"/>
      <c r="TDS172" s="167"/>
      <c r="TDT172" s="147"/>
      <c r="TDU172" s="148"/>
      <c r="TDV172" s="187"/>
      <c r="TDW172" s="188"/>
      <c r="TDX172" s="165"/>
      <c r="TDY172" s="166"/>
      <c r="TDZ172" s="146"/>
      <c r="TEA172" s="145"/>
      <c r="TEB172" s="145"/>
      <c r="TEC172" s="167"/>
      <c r="TED172" s="147"/>
      <c r="TEE172" s="148"/>
      <c r="TEF172" s="187"/>
      <c r="TEG172" s="188"/>
      <c r="TEH172" s="165"/>
      <c r="TEI172" s="166"/>
      <c r="TEJ172" s="146"/>
      <c r="TEK172" s="145"/>
      <c r="TEL172" s="145"/>
      <c r="TEM172" s="167"/>
      <c r="TEN172" s="147"/>
      <c r="TEO172" s="148"/>
      <c r="TEP172" s="187"/>
      <c r="TEQ172" s="188"/>
      <c r="TER172" s="165"/>
      <c r="TES172" s="166"/>
      <c r="TET172" s="146"/>
      <c r="TEU172" s="145"/>
      <c r="TEV172" s="145"/>
      <c r="TEW172" s="167"/>
      <c r="TEX172" s="147"/>
      <c r="TEY172" s="148"/>
      <c r="TEZ172" s="187"/>
      <c r="TFA172" s="188"/>
      <c r="TFB172" s="165"/>
      <c r="TFC172" s="166"/>
      <c r="TFD172" s="146"/>
      <c r="TFE172" s="145"/>
      <c r="TFF172" s="145"/>
      <c r="TFG172" s="167"/>
      <c r="TFH172" s="147"/>
      <c r="TFI172" s="148"/>
      <c r="TFJ172" s="187"/>
      <c r="TFK172" s="188"/>
      <c r="TFL172" s="165"/>
      <c r="TFM172" s="166"/>
      <c r="TFN172" s="146"/>
      <c r="TFO172" s="145"/>
      <c r="TFP172" s="145"/>
      <c r="TFQ172" s="167"/>
      <c r="TFR172" s="147"/>
      <c r="TFS172" s="148"/>
      <c r="TFT172" s="187"/>
      <c r="TFU172" s="188"/>
      <c r="TFV172" s="165"/>
      <c r="TFW172" s="166"/>
      <c r="TFX172" s="146"/>
      <c r="TFY172" s="145"/>
      <c r="TFZ172" s="145"/>
      <c r="TGA172" s="167"/>
      <c r="TGB172" s="147"/>
      <c r="TGC172" s="148"/>
      <c r="TGD172" s="187"/>
      <c r="TGE172" s="188"/>
      <c r="TGF172" s="165"/>
      <c r="TGG172" s="166"/>
      <c r="TGH172" s="146"/>
      <c r="TGI172" s="145"/>
      <c r="TGJ172" s="145"/>
      <c r="TGK172" s="167"/>
      <c r="TGL172" s="147"/>
      <c r="TGM172" s="148"/>
      <c r="TGN172" s="187"/>
      <c r="TGO172" s="188"/>
      <c r="TGP172" s="165"/>
      <c r="TGQ172" s="166"/>
      <c r="TGR172" s="146"/>
      <c r="TGS172" s="145"/>
      <c r="TGT172" s="145"/>
      <c r="TGU172" s="167"/>
      <c r="TGV172" s="147"/>
      <c r="TGW172" s="148"/>
      <c r="TGX172" s="187"/>
      <c r="TGY172" s="188"/>
      <c r="TGZ172" s="165"/>
      <c r="THA172" s="166"/>
      <c r="THB172" s="146"/>
      <c r="THC172" s="145"/>
      <c r="THD172" s="145"/>
      <c r="THE172" s="167"/>
      <c r="THF172" s="147"/>
      <c r="THG172" s="148"/>
      <c r="THH172" s="187"/>
      <c r="THI172" s="188"/>
      <c r="THJ172" s="165"/>
      <c r="THK172" s="166"/>
      <c r="THL172" s="146"/>
      <c r="THM172" s="145"/>
      <c r="THN172" s="145"/>
      <c r="THO172" s="167"/>
      <c r="THP172" s="147"/>
      <c r="THQ172" s="148"/>
      <c r="THR172" s="187"/>
      <c r="THS172" s="188"/>
      <c r="THT172" s="165"/>
      <c r="THU172" s="166"/>
      <c r="THV172" s="146"/>
      <c r="THW172" s="145"/>
      <c r="THX172" s="145"/>
      <c r="THY172" s="167"/>
      <c r="THZ172" s="147"/>
      <c r="TIA172" s="148"/>
      <c r="TIB172" s="187"/>
      <c r="TIC172" s="188"/>
      <c r="TID172" s="165"/>
      <c r="TIE172" s="166"/>
      <c r="TIF172" s="146"/>
      <c r="TIG172" s="145"/>
      <c r="TIH172" s="145"/>
      <c r="TII172" s="167"/>
      <c r="TIJ172" s="147"/>
      <c r="TIK172" s="148"/>
      <c r="TIL172" s="187"/>
      <c r="TIM172" s="188"/>
      <c r="TIN172" s="165"/>
      <c r="TIO172" s="166"/>
      <c r="TIP172" s="146"/>
      <c r="TIQ172" s="145"/>
      <c r="TIR172" s="145"/>
      <c r="TIS172" s="167"/>
      <c r="TIT172" s="147"/>
      <c r="TIU172" s="148"/>
      <c r="TIV172" s="187"/>
      <c r="TIW172" s="188"/>
      <c r="TIX172" s="165"/>
      <c r="TIY172" s="166"/>
      <c r="TIZ172" s="146"/>
      <c r="TJA172" s="145"/>
      <c r="TJB172" s="145"/>
      <c r="TJC172" s="167"/>
      <c r="TJD172" s="147"/>
      <c r="TJE172" s="148"/>
      <c r="TJF172" s="187"/>
      <c r="TJG172" s="188"/>
      <c r="TJH172" s="165"/>
      <c r="TJI172" s="166"/>
      <c r="TJJ172" s="146"/>
      <c r="TJK172" s="145"/>
      <c r="TJL172" s="145"/>
      <c r="TJM172" s="167"/>
      <c r="TJN172" s="147"/>
      <c r="TJO172" s="148"/>
      <c r="TJP172" s="187"/>
      <c r="TJQ172" s="188"/>
      <c r="TJR172" s="165"/>
      <c r="TJS172" s="166"/>
      <c r="TJT172" s="146"/>
      <c r="TJU172" s="145"/>
      <c r="TJV172" s="145"/>
      <c r="TJW172" s="167"/>
      <c r="TJX172" s="147"/>
      <c r="TJY172" s="148"/>
      <c r="TJZ172" s="187"/>
      <c r="TKA172" s="188"/>
      <c r="TKB172" s="165"/>
      <c r="TKC172" s="166"/>
      <c r="TKD172" s="146"/>
      <c r="TKE172" s="145"/>
      <c r="TKF172" s="145"/>
      <c r="TKG172" s="167"/>
      <c r="TKH172" s="147"/>
      <c r="TKI172" s="148"/>
      <c r="TKJ172" s="187"/>
      <c r="TKK172" s="188"/>
      <c r="TKL172" s="165"/>
      <c r="TKM172" s="166"/>
      <c r="TKN172" s="146"/>
      <c r="TKO172" s="145"/>
      <c r="TKP172" s="145"/>
      <c r="TKQ172" s="167"/>
      <c r="TKR172" s="147"/>
      <c r="TKS172" s="148"/>
      <c r="TKT172" s="187"/>
      <c r="TKU172" s="188"/>
      <c r="TKV172" s="165"/>
      <c r="TKW172" s="166"/>
      <c r="TKX172" s="146"/>
      <c r="TKY172" s="145"/>
      <c r="TKZ172" s="145"/>
      <c r="TLA172" s="167"/>
      <c r="TLB172" s="147"/>
      <c r="TLC172" s="148"/>
      <c r="TLD172" s="187"/>
      <c r="TLE172" s="188"/>
      <c r="TLF172" s="165"/>
      <c r="TLG172" s="166"/>
      <c r="TLH172" s="146"/>
      <c r="TLI172" s="145"/>
      <c r="TLJ172" s="145"/>
      <c r="TLK172" s="167"/>
      <c r="TLL172" s="147"/>
      <c r="TLM172" s="148"/>
      <c r="TLN172" s="187"/>
      <c r="TLO172" s="188"/>
      <c r="TLP172" s="165"/>
      <c r="TLQ172" s="166"/>
      <c r="TLR172" s="146"/>
      <c r="TLS172" s="145"/>
      <c r="TLT172" s="145"/>
      <c r="TLU172" s="167"/>
      <c r="TLV172" s="147"/>
      <c r="TLW172" s="148"/>
      <c r="TLX172" s="187"/>
      <c r="TLY172" s="188"/>
      <c r="TLZ172" s="165"/>
      <c r="TMA172" s="166"/>
      <c r="TMB172" s="146"/>
      <c r="TMC172" s="145"/>
      <c r="TMD172" s="145"/>
      <c r="TME172" s="167"/>
      <c r="TMF172" s="147"/>
      <c r="TMG172" s="148"/>
      <c r="TMH172" s="187"/>
      <c r="TMI172" s="188"/>
      <c r="TMJ172" s="165"/>
      <c r="TMK172" s="166"/>
      <c r="TML172" s="146"/>
      <c r="TMM172" s="145"/>
      <c r="TMN172" s="145"/>
      <c r="TMO172" s="167"/>
      <c r="TMP172" s="147"/>
      <c r="TMQ172" s="148"/>
      <c r="TMR172" s="187"/>
      <c r="TMS172" s="188"/>
      <c r="TMT172" s="165"/>
      <c r="TMU172" s="166"/>
      <c r="TMV172" s="146"/>
      <c r="TMW172" s="145"/>
      <c r="TMX172" s="145"/>
      <c r="TMY172" s="167"/>
      <c r="TMZ172" s="147"/>
      <c r="TNA172" s="148"/>
      <c r="TNB172" s="187"/>
      <c r="TNC172" s="188"/>
      <c r="TND172" s="165"/>
      <c r="TNE172" s="166"/>
      <c r="TNF172" s="146"/>
      <c r="TNG172" s="145"/>
      <c r="TNH172" s="145"/>
      <c r="TNI172" s="167"/>
      <c r="TNJ172" s="147"/>
      <c r="TNK172" s="148"/>
      <c r="TNL172" s="187"/>
      <c r="TNM172" s="188"/>
      <c r="TNN172" s="165"/>
      <c r="TNO172" s="166"/>
      <c r="TNP172" s="146"/>
      <c r="TNQ172" s="145"/>
      <c r="TNR172" s="145"/>
      <c r="TNS172" s="167"/>
      <c r="TNT172" s="147"/>
      <c r="TNU172" s="148"/>
      <c r="TNV172" s="187"/>
      <c r="TNW172" s="188"/>
      <c r="TNX172" s="165"/>
      <c r="TNY172" s="166"/>
      <c r="TNZ172" s="146"/>
      <c r="TOA172" s="145"/>
      <c r="TOB172" s="145"/>
      <c r="TOC172" s="167"/>
      <c r="TOD172" s="147"/>
      <c r="TOE172" s="148"/>
      <c r="TOF172" s="187"/>
      <c r="TOG172" s="188"/>
      <c r="TOH172" s="165"/>
      <c r="TOI172" s="166"/>
      <c r="TOJ172" s="146"/>
      <c r="TOK172" s="145"/>
      <c r="TOL172" s="145"/>
      <c r="TOM172" s="167"/>
      <c r="TON172" s="147"/>
      <c r="TOO172" s="148"/>
      <c r="TOP172" s="187"/>
      <c r="TOQ172" s="188"/>
      <c r="TOR172" s="165"/>
      <c r="TOS172" s="166"/>
      <c r="TOT172" s="146"/>
      <c r="TOU172" s="145"/>
      <c r="TOV172" s="145"/>
      <c r="TOW172" s="167"/>
      <c r="TOX172" s="147"/>
      <c r="TOY172" s="148"/>
      <c r="TOZ172" s="187"/>
      <c r="TPA172" s="188"/>
      <c r="TPB172" s="165"/>
      <c r="TPC172" s="166"/>
      <c r="TPD172" s="146"/>
      <c r="TPE172" s="145"/>
      <c r="TPF172" s="145"/>
      <c r="TPG172" s="167"/>
      <c r="TPH172" s="147"/>
      <c r="TPI172" s="148"/>
      <c r="TPJ172" s="187"/>
      <c r="TPK172" s="188"/>
      <c r="TPL172" s="165"/>
      <c r="TPM172" s="166"/>
      <c r="TPN172" s="146"/>
      <c r="TPO172" s="145"/>
      <c r="TPP172" s="145"/>
      <c r="TPQ172" s="167"/>
      <c r="TPR172" s="147"/>
      <c r="TPS172" s="148"/>
      <c r="TPT172" s="187"/>
      <c r="TPU172" s="188"/>
      <c r="TPV172" s="165"/>
      <c r="TPW172" s="166"/>
      <c r="TPX172" s="146"/>
      <c r="TPY172" s="145"/>
      <c r="TPZ172" s="145"/>
      <c r="TQA172" s="167"/>
      <c r="TQB172" s="147"/>
      <c r="TQC172" s="148"/>
      <c r="TQD172" s="187"/>
      <c r="TQE172" s="188"/>
      <c r="TQF172" s="165"/>
      <c r="TQG172" s="166"/>
      <c r="TQH172" s="146"/>
      <c r="TQI172" s="145"/>
      <c r="TQJ172" s="145"/>
      <c r="TQK172" s="167"/>
      <c r="TQL172" s="147"/>
      <c r="TQM172" s="148"/>
      <c r="TQN172" s="187"/>
      <c r="TQO172" s="188"/>
      <c r="TQP172" s="165"/>
      <c r="TQQ172" s="166"/>
      <c r="TQR172" s="146"/>
      <c r="TQS172" s="145"/>
      <c r="TQT172" s="145"/>
      <c r="TQU172" s="167"/>
      <c r="TQV172" s="147"/>
      <c r="TQW172" s="148"/>
      <c r="TQX172" s="187"/>
      <c r="TQY172" s="188"/>
      <c r="TQZ172" s="165"/>
      <c r="TRA172" s="166"/>
      <c r="TRB172" s="146"/>
      <c r="TRC172" s="145"/>
      <c r="TRD172" s="145"/>
      <c r="TRE172" s="167"/>
      <c r="TRF172" s="147"/>
      <c r="TRG172" s="148"/>
      <c r="TRH172" s="187"/>
      <c r="TRI172" s="188"/>
      <c r="TRJ172" s="165"/>
      <c r="TRK172" s="166"/>
      <c r="TRL172" s="146"/>
      <c r="TRM172" s="145"/>
      <c r="TRN172" s="145"/>
      <c r="TRO172" s="167"/>
      <c r="TRP172" s="147"/>
      <c r="TRQ172" s="148"/>
      <c r="TRR172" s="187"/>
      <c r="TRS172" s="188"/>
      <c r="TRT172" s="165"/>
      <c r="TRU172" s="166"/>
      <c r="TRV172" s="146"/>
      <c r="TRW172" s="145"/>
      <c r="TRX172" s="145"/>
      <c r="TRY172" s="167"/>
      <c r="TRZ172" s="147"/>
      <c r="TSA172" s="148"/>
      <c r="TSB172" s="187"/>
      <c r="TSC172" s="188"/>
      <c r="TSD172" s="165"/>
      <c r="TSE172" s="166"/>
      <c r="TSF172" s="146"/>
      <c r="TSG172" s="145"/>
      <c r="TSH172" s="145"/>
      <c r="TSI172" s="167"/>
      <c r="TSJ172" s="147"/>
      <c r="TSK172" s="148"/>
      <c r="TSL172" s="187"/>
      <c r="TSM172" s="188"/>
      <c r="TSN172" s="165"/>
      <c r="TSO172" s="166"/>
      <c r="TSP172" s="146"/>
      <c r="TSQ172" s="145"/>
      <c r="TSR172" s="145"/>
      <c r="TSS172" s="167"/>
      <c r="TST172" s="147"/>
      <c r="TSU172" s="148"/>
      <c r="TSV172" s="187"/>
      <c r="TSW172" s="188"/>
      <c r="TSX172" s="165"/>
      <c r="TSY172" s="166"/>
      <c r="TSZ172" s="146"/>
      <c r="TTA172" s="145"/>
      <c r="TTB172" s="145"/>
      <c r="TTC172" s="167"/>
      <c r="TTD172" s="147"/>
      <c r="TTE172" s="148"/>
      <c r="TTF172" s="187"/>
      <c r="TTG172" s="188"/>
      <c r="TTH172" s="165"/>
      <c r="TTI172" s="166"/>
      <c r="TTJ172" s="146"/>
      <c r="TTK172" s="145"/>
      <c r="TTL172" s="145"/>
      <c r="TTM172" s="167"/>
      <c r="TTN172" s="147"/>
      <c r="TTO172" s="148"/>
      <c r="TTP172" s="187"/>
      <c r="TTQ172" s="188"/>
      <c r="TTR172" s="165"/>
      <c r="TTS172" s="166"/>
      <c r="TTT172" s="146"/>
      <c r="TTU172" s="145"/>
      <c r="TTV172" s="145"/>
      <c r="TTW172" s="167"/>
      <c r="TTX172" s="147"/>
      <c r="TTY172" s="148"/>
      <c r="TTZ172" s="187"/>
      <c r="TUA172" s="188"/>
      <c r="TUB172" s="165"/>
      <c r="TUC172" s="166"/>
      <c r="TUD172" s="146"/>
      <c r="TUE172" s="145"/>
      <c r="TUF172" s="145"/>
      <c r="TUG172" s="167"/>
      <c r="TUH172" s="147"/>
      <c r="TUI172" s="148"/>
      <c r="TUJ172" s="187"/>
      <c r="TUK172" s="188"/>
      <c r="TUL172" s="165"/>
      <c r="TUM172" s="166"/>
      <c r="TUN172" s="146"/>
      <c r="TUO172" s="145"/>
      <c r="TUP172" s="145"/>
      <c r="TUQ172" s="167"/>
      <c r="TUR172" s="147"/>
      <c r="TUS172" s="148"/>
      <c r="TUT172" s="187"/>
      <c r="TUU172" s="188"/>
      <c r="TUV172" s="165"/>
      <c r="TUW172" s="166"/>
      <c r="TUX172" s="146"/>
      <c r="TUY172" s="145"/>
      <c r="TUZ172" s="145"/>
      <c r="TVA172" s="167"/>
      <c r="TVB172" s="147"/>
      <c r="TVC172" s="148"/>
      <c r="TVD172" s="187"/>
      <c r="TVE172" s="188"/>
      <c r="TVF172" s="165"/>
      <c r="TVG172" s="166"/>
      <c r="TVH172" s="146"/>
      <c r="TVI172" s="145"/>
      <c r="TVJ172" s="145"/>
      <c r="TVK172" s="167"/>
      <c r="TVL172" s="147"/>
      <c r="TVM172" s="148"/>
      <c r="TVN172" s="187"/>
      <c r="TVO172" s="188"/>
      <c r="TVP172" s="165"/>
      <c r="TVQ172" s="166"/>
      <c r="TVR172" s="146"/>
      <c r="TVS172" s="145"/>
      <c r="TVT172" s="145"/>
      <c r="TVU172" s="167"/>
      <c r="TVV172" s="147"/>
      <c r="TVW172" s="148"/>
      <c r="TVX172" s="187"/>
      <c r="TVY172" s="188"/>
      <c r="TVZ172" s="165"/>
      <c r="TWA172" s="166"/>
      <c r="TWB172" s="146"/>
      <c r="TWC172" s="145"/>
      <c r="TWD172" s="145"/>
      <c r="TWE172" s="167"/>
      <c r="TWF172" s="147"/>
      <c r="TWG172" s="148"/>
      <c r="TWH172" s="187"/>
      <c r="TWI172" s="188"/>
      <c r="TWJ172" s="165"/>
      <c r="TWK172" s="166"/>
      <c r="TWL172" s="146"/>
      <c r="TWM172" s="145"/>
      <c r="TWN172" s="145"/>
      <c r="TWO172" s="167"/>
      <c r="TWP172" s="147"/>
      <c r="TWQ172" s="148"/>
      <c r="TWR172" s="187"/>
      <c r="TWS172" s="188"/>
      <c r="TWT172" s="165"/>
      <c r="TWU172" s="166"/>
      <c r="TWV172" s="146"/>
      <c r="TWW172" s="145"/>
      <c r="TWX172" s="145"/>
      <c r="TWY172" s="167"/>
      <c r="TWZ172" s="147"/>
      <c r="TXA172" s="148"/>
      <c r="TXB172" s="187"/>
      <c r="TXC172" s="188"/>
      <c r="TXD172" s="165"/>
      <c r="TXE172" s="166"/>
      <c r="TXF172" s="146"/>
      <c r="TXG172" s="145"/>
      <c r="TXH172" s="145"/>
      <c r="TXI172" s="167"/>
      <c r="TXJ172" s="147"/>
      <c r="TXK172" s="148"/>
      <c r="TXL172" s="187"/>
      <c r="TXM172" s="188"/>
      <c r="TXN172" s="165"/>
      <c r="TXO172" s="166"/>
      <c r="TXP172" s="146"/>
      <c r="TXQ172" s="145"/>
      <c r="TXR172" s="145"/>
      <c r="TXS172" s="167"/>
      <c r="TXT172" s="147"/>
      <c r="TXU172" s="148"/>
      <c r="TXV172" s="187"/>
      <c r="TXW172" s="188"/>
      <c r="TXX172" s="165"/>
      <c r="TXY172" s="166"/>
      <c r="TXZ172" s="146"/>
      <c r="TYA172" s="145"/>
      <c r="TYB172" s="145"/>
      <c r="TYC172" s="167"/>
      <c r="TYD172" s="147"/>
      <c r="TYE172" s="148"/>
      <c r="TYF172" s="187"/>
      <c r="TYG172" s="188"/>
      <c r="TYH172" s="165"/>
      <c r="TYI172" s="166"/>
      <c r="TYJ172" s="146"/>
      <c r="TYK172" s="145"/>
      <c r="TYL172" s="145"/>
      <c r="TYM172" s="167"/>
      <c r="TYN172" s="147"/>
      <c r="TYO172" s="148"/>
      <c r="TYP172" s="187"/>
      <c r="TYQ172" s="188"/>
      <c r="TYR172" s="165"/>
      <c r="TYS172" s="166"/>
      <c r="TYT172" s="146"/>
      <c r="TYU172" s="145"/>
      <c r="TYV172" s="145"/>
      <c r="TYW172" s="167"/>
      <c r="TYX172" s="147"/>
      <c r="TYY172" s="148"/>
      <c r="TYZ172" s="187"/>
      <c r="TZA172" s="188"/>
      <c r="TZB172" s="165"/>
      <c r="TZC172" s="166"/>
      <c r="TZD172" s="146"/>
      <c r="TZE172" s="145"/>
      <c r="TZF172" s="145"/>
      <c r="TZG172" s="167"/>
      <c r="TZH172" s="147"/>
      <c r="TZI172" s="148"/>
      <c r="TZJ172" s="187"/>
      <c r="TZK172" s="188"/>
      <c r="TZL172" s="165"/>
      <c r="TZM172" s="166"/>
      <c r="TZN172" s="146"/>
      <c r="TZO172" s="145"/>
      <c r="TZP172" s="145"/>
      <c r="TZQ172" s="167"/>
      <c r="TZR172" s="147"/>
      <c r="TZS172" s="148"/>
      <c r="TZT172" s="187"/>
      <c r="TZU172" s="188"/>
      <c r="TZV172" s="165"/>
      <c r="TZW172" s="166"/>
      <c r="TZX172" s="146"/>
      <c r="TZY172" s="145"/>
      <c r="TZZ172" s="145"/>
      <c r="UAA172" s="167"/>
      <c r="UAB172" s="147"/>
      <c r="UAC172" s="148"/>
      <c r="UAD172" s="187"/>
      <c r="UAE172" s="188"/>
      <c r="UAF172" s="165"/>
      <c r="UAG172" s="166"/>
      <c r="UAH172" s="146"/>
      <c r="UAI172" s="145"/>
      <c r="UAJ172" s="145"/>
      <c r="UAK172" s="167"/>
      <c r="UAL172" s="147"/>
      <c r="UAM172" s="148"/>
      <c r="UAN172" s="187"/>
      <c r="UAO172" s="188"/>
      <c r="UAP172" s="165"/>
      <c r="UAQ172" s="166"/>
      <c r="UAR172" s="146"/>
      <c r="UAS172" s="145"/>
      <c r="UAT172" s="145"/>
      <c r="UAU172" s="167"/>
      <c r="UAV172" s="147"/>
      <c r="UAW172" s="148"/>
      <c r="UAX172" s="187"/>
      <c r="UAY172" s="188"/>
      <c r="UAZ172" s="165"/>
      <c r="UBA172" s="166"/>
      <c r="UBB172" s="146"/>
      <c r="UBC172" s="145"/>
      <c r="UBD172" s="145"/>
      <c r="UBE172" s="167"/>
      <c r="UBF172" s="147"/>
      <c r="UBG172" s="148"/>
      <c r="UBH172" s="187"/>
      <c r="UBI172" s="188"/>
      <c r="UBJ172" s="165"/>
      <c r="UBK172" s="166"/>
      <c r="UBL172" s="146"/>
      <c r="UBM172" s="145"/>
      <c r="UBN172" s="145"/>
      <c r="UBO172" s="167"/>
      <c r="UBP172" s="147"/>
      <c r="UBQ172" s="148"/>
      <c r="UBR172" s="187"/>
      <c r="UBS172" s="188"/>
      <c r="UBT172" s="165"/>
      <c r="UBU172" s="166"/>
      <c r="UBV172" s="146"/>
      <c r="UBW172" s="145"/>
      <c r="UBX172" s="145"/>
      <c r="UBY172" s="167"/>
      <c r="UBZ172" s="147"/>
      <c r="UCA172" s="148"/>
      <c r="UCB172" s="187"/>
      <c r="UCC172" s="188"/>
      <c r="UCD172" s="165"/>
      <c r="UCE172" s="166"/>
      <c r="UCF172" s="146"/>
      <c r="UCG172" s="145"/>
      <c r="UCH172" s="145"/>
      <c r="UCI172" s="167"/>
      <c r="UCJ172" s="147"/>
      <c r="UCK172" s="148"/>
      <c r="UCL172" s="187"/>
      <c r="UCM172" s="188"/>
      <c r="UCN172" s="165"/>
      <c r="UCO172" s="166"/>
      <c r="UCP172" s="146"/>
      <c r="UCQ172" s="145"/>
      <c r="UCR172" s="145"/>
      <c r="UCS172" s="167"/>
      <c r="UCT172" s="147"/>
      <c r="UCU172" s="148"/>
      <c r="UCV172" s="187"/>
      <c r="UCW172" s="188"/>
      <c r="UCX172" s="165"/>
      <c r="UCY172" s="166"/>
      <c r="UCZ172" s="146"/>
      <c r="UDA172" s="145"/>
      <c r="UDB172" s="145"/>
      <c r="UDC172" s="167"/>
      <c r="UDD172" s="147"/>
      <c r="UDE172" s="148"/>
      <c r="UDF172" s="187"/>
      <c r="UDG172" s="188"/>
      <c r="UDH172" s="165"/>
      <c r="UDI172" s="166"/>
      <c r="UDJ172" s="146"/>
      <c r="UDK172" s="145"/>
      <c r="UDL172" s="145"/>
      <c r="UDM172" s="167"/>
      <c r="UDN172" s="147"/>
      <c r="UDO172" s="148"/>
      <c r="UDP172" s="187"/>
      <c r="UDQ172" s="188"/>
      <c r="UDR172" s="165"/>
      <c r="UDS172" s="166"/>
      <c r="UDT172" s="146"/>
      <c r="UDU172" s="145"/>
      <c r="UDV172" s="145"/>
      <c r="UDW172" s="167"/>
      <c r="UDX172" s="147"/>
      <c r="UDY172" s="148"/>
      <c r="UDZ172" s="187"/>
      <c r="UEA172" s="188"/>
      <c r="UEB172" s="165"/>
      <c r="UEC172" s="166"/>
      <c r="UED172" s="146"/>
      <c r="UEE172" s="145"/>
      <c r="UEF172" s="145"/>
      <c r="UEG172" s="167"/>
      <c r="UEH172" s="147"/>
      <c r="UEI172" s="148"/>
      <c r="UEJ172" s="187"/>
      <c r="UEK172" s="188"/>
      <c r="UEL172" s="165"/>
      <c r="UEM172" s="166"/>
      <c r="UEN172" s="146"/>
      <c r="UEO172" s="145"/>
      <c r="UEP172" s="145"/>
      <c r="UEQ172" s="167"/>
      <c r="UER172" s="147"/>
      <c r="UES172" s="148"/>
      <c r="UET172" s="187"/>
      <c r="UEU172" s="188"/>
      <c r="UEV172" s="165"/>
      <c r="UEW172" s="166"/>
      <c r="UEX172" s="146"/>
      <c r="UEY172" s="145"/>
      <c r="UEZ172" s="145"/>
      <c r="UFA172" s="167"/>
      <c r="UFB172" s="147"/>
      <c r="UFC172" s="148"/>
      <c r="UFD172" s="187"/>
      <c r="UFE172" s="188"/>
      <c r="UFF172" s="165"/>
      <c r="UFG172" s="166"/>
      <c r="UFH172" s="146"/>
      <c r="UFI172" s="145"/>
      <c r="UFJ172" s="145"/>
      <c r="UFK172" s="167"/>
      <c r="UFL172" s="147"/>
      <c r="UFM172" s="148"/>
      <c r="UFN172" s="187"/>
      <c r="UFO172" s="188"/>
      <c r="UFP172" s="165"/>
      <c r="UFQ172" s="166"/>
      <c r="UFR172" s="146"/>
      <c r="UFS172" s="145"/>
      <c r="UFT172" s="145"/>
      <c r="UFU172" s="167"/>
      <c r="UFV172" s="147"/>
      <c r="UFW172" s="148"/>
      <c r="UFX172" s="187"/>
      <c r="UFY172" s="188"/>
      <c r="UFZ172" s="165"/>
      <c r="UGA172" s="166"/>
      <c r="UGB172" s="146"/>
      <c r="UGC172" s="145"/>
      <c r="UGD172" s="145"/>
      <c r="UGE172" s="167"/>
      <c r="UGF172" s="147"/>
      <c r="UGG172" s="148"/>
      <c r="UGH172" s="187"/>
      <c r="UGI172" s="188"/>
      <c r="UGJ172" s="165"/>
      <c r="UGK172" s="166"/>
      <c r="UGL172" s="146"/>
      <c r="UGM172" s="145"/>
      <c r="UGN172" s="145"/>
      <c r="UGO172" s="167"/>
      <c r="UGP172" s="147"/>
      <c r="UGQ172" s="148"/>
      <c r="UGR172" s="187"/>
      <c r="UGS172" s="188"/>
      <c r="UGT172" s="165"/>
      <c r="UGU172" s="166"/>
      <c r="UGV172" s="146"/>
      <c r="UGW172" s="145"/>
      <c r="UGX172" s="145"/>
      <c r="UGY172" s="167"/>
      <c r="UGZ172" s="147"/>
      <c r="UHA172" s="148"/>
      <c r="UHB172" s="187"/>
      <c r="UHC172" s="188"/>
      <c r="UHD172" s="165"/>
      <c r="UHE172" s="166"/>
      <c r="UHF172" s="146"/>
      <c r="UHG172" s="145"/>
      <c r="UHH172" s="145"/>
      <c r="UHI172" s="167"/>
      <c r="UHJ172" s="147"/>
      <c r="UHK172" s="148"/>
      <c r="UHL172" s="187"/>
      <c r="UHM172" s="188"/>
      <c r="UHN172" s="165"/>
      <c r="UHO172" s="166"/>
      <c r="UHP172" s="146"/>
      <c r="UHQ172" s="145"/>
      <c r="UHR172" s="145"/>
      <c r="UHS172" s="167"/>
      <c r="UHT172" s="147"/>
      <c r="UHU172" s="148"/>
      <c r="UHV172" s="187"/>
      <c r="UHW172" s="188"/>
      <c r="UHX172" s="165"/>
      <c r="UHY172" s="166"/>
      <c r="UHZ172" s="146"/>
      <c r="UIA172" s="145"/>
      <c r="UIB172" s="145"/>
      <c r="UIC172" s="167"/>
      <c r="UID172" s="147"/>
      <c r="UIE172" s="148"/>
      <c r="UIF172" s="187"/>
      <c r="UIG172" s="188"/>
      <c r="UIH172" s="165"/>
      <c r="UII172" s="166"/>
      <c r="UIJ172" s="146"/>
      <c r="UIK172" s="145"/>
      <c r="UIL172" s="145"/>
      <c r="UIM172" s="167"/>
      <c r="UIN172" s="147"/>
      <c r="UIO172" s="148"/>
      <c r="UIP172" s="187"/>
      <c r="UIQ172" s="188"/>
      <c r="UIR172" s="165"/>
      <c r="UIS172" s="166"/>
      <c r="UIT172" s="146"/>
      <c r="UIU172" s="145"/>
      <c r="UIV172" s="145"/>
      <c r="UIW172" s="167"/>
      <c r="UIX172" s="147"/>
      <c r="UIY172" s="148"/>
      <c r="UIZ172" s="187"/>
      <c r="UJA172" s="188"/>
      <c r="UJB172" s="165"/>
      <c r="UJC172" s="166"/>
      <c r="UJD172" s="146"/>
      <c r="UJE172" s="145"/>
      <c r="UJF172" s="145"/>
      <c r="UJG172" s="167"/>
      <c r="UJH172" s="147"/>
      <c r="UJI172" s="148"/>
      <c r="UJJ172" s="187"/>
      <c r="UJK172" s="188"/>
      <c r="UJL172" s="165"/>
      <c r="UJM172" s="166"/>
      <c r="UJN172" s="146"/>
      <c r="UJO172" s="145"/>
      <c r="UJP172" s="145"/>
      <c r="UJQ172" s="167"/>
      <c r="UJR172" s="147"/>
      <c r="UJS172" s="148"/>
      <c r="UJT172" s="187"/>
      <c r="UJU172" s="188"/>
      <c r="UJV172" s="165"/>
      <c r="UJW172" s="166"/>
      <c r="UJX172" s="146"/>
      <c r="UJY172" s="145"/>
      <c r="UJZ172" s="145"/>
      <c r="UKA172" s="167"/>
      <c r="UKB172" s="147"/>
      <c r="UKC172" s="148"/>
      <c r="UKD172" s="187"/>
      <c r="UKE172" s="188"/>
      <c r="UKF172" s="165"/>
      <c r="UKG172" s="166"/>
      <c r="UKH172" s="146"/>
      <c r="UKI172" s="145"/>
      <c r="UKJ172" s="145"/>
      <c r="UKK172" s="167"/>
      <c r="UKL172" s="147"/>
      <c r="UKM172" s="148"/>
      <c r="UKN172" s="187"/>
      <c r="UKO172" s="188"/>
      <c r="UKP172" s="165"/>
      <c r="UKQ172" s="166"/>
      <c r="UKR172" s="146"/>
      <c r="UKS172" s="145"/>
      <c r="UKT172" s="145"/>
      <c r="UKU172" s="167"/>
      <c r="UKV172" s="147"/>
      <c r="UKW172" s="148"/>
      <c r="UKX172" s="187"/>
      <c r="UKY172" s="188"/>
      <c r="UKZ172" s="165"/>
      <c r="ULA172" s="166"/>
      <c r="ULB172" s="146"/>
      <c r="ULC172" s="145"/>
      <c r="ULD172" s="145"/>
      <c r="ULE172" s="167"/>
      <c r="ULF172" s="147"/>
      <c r="ULG172" s="148"/>
      <c r="ULH172" s="187"/>
      <c r="ULI172" s="188"/>
      <c r="ULJ172" s="165"/>
      <c r="ULK172" s="166"/>
      <c r="ULL172" s="146"/>
      <c r="ULM172" s="145"/>
      <c r="ULN172" s="145"/>
      <c r="ULO172" s="167"/>
      <c r="ULP172" s="147"/>
      <c r="ULQ172" s="148"/>
      <c r="ULR172" s="187"/>
      <c r="ULS172" s="188"/>
      <c r="ULT172" s="165"/>
      <c r="ULU172" s="166"/>
      <c r="ULV172" s="146"/>
      <c r="ULW172" s="145"/>
      <c r="ULX172" s="145"/>
      <c r="ULY172" s="167"/>
      <c r="ULZ172" s="147"/>
      <c r="UMA172" s="148"/>
      <c r="UMB172" s="187"/>
      <c r="UMC172" s="188"/>
      <c r="UMD172" s="165"/>
      <c r="UME172" s="166"/>
      <c r="UMF172" s="146"/>
      <c r="UMG172" s="145"/>
      <c r="UMH172" s="145"/>
      <c r="UMI172" s="167"/>
      <c r="UMJ172" s="147"/>
      <c r="UMK172" s="148"/>
      <c r="UML172" s="187"/>
      <c r="UMM172" s="188"/>
      <c r="UMN172" s="165"/>
      <c r="UMO172" s="166"/>
      <c r="UMP172" s="146"/>
      <c r="UMQ172" s="145"/>
      <c r="UMR172" s="145"/>
      <c r="UMS172" s="167"/>
      <c r="UMT172" s="147"/>
      <c r="UMU172" s="148"/>
      <c r="UMV172" s="187"/>
      <c r="UMW172" s="188"/>
      <c r="UMX172" s="165"/>
      <c r="UMY172" s="166"/>
      <c r="UMZ172" s="146"/>
      <c r="UNA172" s="145"/>
      <c r="UNB172" s="145"/>
      <c r="UNC172" s="167"/>
      <c r="UND172" s="147"/>
      <c r="UNE172" s="148"/>
      <c r="UNF172" s="187"/>
      <c r="UNG172" s="188"/>
      <c r="UNH172" s="165"/>
      <c r="UNI172" s="166"/>
      <c r="UNJ172" s="146"/>
      <c r="UNK172" s="145"/>
      <c r="UNL172" s="145"/>
      <c r="UNM172" s="167"/>
      <c r="UNN172" s="147"/>
      <c r="UNO172" s="148"/>
      <c r="UNP172" s="187"/>
      <c r="UNQ172" s="188"/>
      <c r="UNR172" s="165"/>
      <c r="UNS172" s="166"/>
      <c r="UNT172" s="146"/>
      <c r="UNU172" s="145"/>
      <c r="UNV172" s="145"/>
      <c r="UNW172" s="167"/>
      <c r="UNX172" s="147"/>
      <c r="UNY172" s="148"/>
      <c r="UNZ172" s="187"/>
      <c r="UOA172" s="188"/>
      <c r="UOB172" s="165"/>
      <c r="UOC172" s="166"/>
      <c r="UOD172" s="146"/>
      <c r="UOE172" s="145"/>
      <c r="UOF172" s="145"/>
      <c r="UOG172" s="167"/>
      <c r="UOH172" s="147"/>
      <c r="UOI172" s="148"/>
      <c r="UOJ172" s="187"/>
      <c r="UOK172" s="188"/>
      <c r="UOL172" s="165"/>
      <c r="UOM172" s="166"/>
      <c r="UON172" s="146"/>
      <c r="UOO172" s="145"/>
      <c r="UOP172" s="145"/>
      <c r="UOQ172" s="167"/>
      <c r="UOR172" s="147"/>
      <c r="UOS172" s="148"/>
      <c r="UOT172" s="187"/>
      <c r="UOU172" s="188"/>
      <c r="UOV172" s="165"/>
      <c r="UOW172" s="166"/>
      <c r="UOX172" s="146"/>
      <c r="UOY172" s="145"/>
      <c r="UOZ172" s="145"/>
      <c r="UPA172" s="167"/>
      <c r="UPB172" s="147"/>
      <c r="UPC172" s="148"/>
      <c r="UPD172" s="187"/>
      <c r="UPE172" s="188"/>
      <c r="UPF172" s="165"/>
      <c r="UPG172" s="166"/>
      <c r="UPH172" s="146"/>
      <c r="UPI172" s="145"/>
      <c r="UPJ172" s="145"/>
      <c r="UPK172" s="167"/>
      <c r="UPL172" s="147"/>
      <c r="UPM172" s="148"/>
      <c r="UPN172" s="187"/>
      <c r="UPO172" s="188"/>
      <c r="UPP172" s="165"/>
      <c r="UPQ172" s="166"/>
      <c r="UPR172" s="146"/>
      <c r="UPS172" s="145"/>
      <c r="UPT172" s="145"/>
      <c r="UPU172" s="167"/>
      <c r="UPV172" s="147"/>
      <c r="UPW172" s="148"/>
      <c r="UPX172" s="187"/>
      <c r="UPY172" s="188"/>
      <c r="UPZ172" s="165"/>
      <c r="UQA172" s="166"/>
      <c r="UQB172" s="146"/>
      <c r="UQC172" s="145"/>
      <c r="UQD172" s="145"/>
      <c r="UQE172" s="167"/>
      <c r="UQF172" s="147"/>
      <c r="UQG172" s="148"/>
      <c r="UQH172" s="187"/>
      <c r="UQI172" s="188"/>
      <c r="UQJ172" s="165"/>
      <c r="UQK172" s="166"/>
      <c r="UQL172" s="146"/>
      <c r="UQM172" s="145"/>
      <c r="UQN172" s="145"/>
      <c r="UQO172" s="167"/>
      <c r="UQP172" s="147"/>
      <c r="UQQ172" s="148"/>
      <c r="UQR172" s="187"/>
      <c r="UQS172" s="188"/>
      <c r="UQT172" s="165"/>
      <c r="UQU172" s="166"/>
      <c r="UQV172" s="146"/>
      <c r="UQW172" s="145"/>
      <c r="UQX172" s="145"/>
      <c r="UQY172" s="167"/>
      <c r="UQZ172" s="147"/>
      <c r="URA172" s="148"/>
      <c r="URB172" s="187"/>
      <c r="URC172" s="188"/>
      <c r="URD172" s="165"/>
      <c r="URE172" s="166"/>
      <c r="URF172" s="146"/>
      <c r="URG172" s="145"/>
      <c r="URH172" s="145"/>
      <c r="URI172" s="167"/>
      <c r="URJ172" s="147"/>
      <c r="URK172" s="148"/>
      <c r="URL172" s="187"/>
      <c r="URM172" s="188"/>
      <c r="URN172" s="165"/>
      <c r="URO172" s="166"/>
      <c r="URP172" s="146"/>
      <c r="URQ172" s="145"/>
      <c r="URR172" s="145"/>
      <c r="URS172" s="167"/>
      <c r="URT172" s="147"/>
      <c r="URU172" s="148"/>
      <c r="URV172" s="187"/>
      <c r="URW172" s="188"/>
      <c r="URX172" s="165"/>
      <c r="URY172" s="166"/>
      <c r="URZ172" s="146"/>
      <c r="USA172" s="145"/>
      <c r="USB172" s="145"/>
      <c r="USC172" s="167"/>
      <c r="USD172" s="147"/>
      <c r="USE172" s="148"/>
      <c r="USF172" s="187"/>
      <c r="USG172" s="188"/>
      <c r="USH172" s="165"/>
      <c r="USI172" s="166"/>
      <c r="USJ172" s="146"/>
      <c r="USK172" s="145"/>
      <c r="USL172" s="145"/>
      <c r="USM172" s="167"/>
      <c r="USN172" s="147"/>
      <c r="USO172" s="148"/>
      <c r="USP172" s="187"/>
      <c r="USQ172" s="188"/>
      <c r="USR172" s="165"/>
      <c r="USS172" s="166"/>
      <c r="UST172" s="146"/>
      <c r="USU172" s="145"/>
      <c r="USV172" s="145"/>
      <c r="USW172" s="167"/>
      <c r="USX172" s="147"/>
      <c r="USY172" s="148"/>
      <c r="USZ172" s="187"/>
      <c r="UTA172" s="188"/>
      <c r="UTB172" s="165"/>
      <c r="UTC172" s="166"/>
      <c r="UTD172" s="146"/>
      <c r="UTE172" s="145"/>
      <c r="UTF172" s="145"/>
      <c r="UTG172" s="167"/>
      <c r="UTH172" s="147"/>
      <c r="UTI172" s="148"/>
      <c r="UTJ172" s="187"/>
      <c r="UTK172" s="188"/>
      <c r="UTL172" s="165"/>
      <c r="UTM172" s="166"/>
      <c r="UTN172" s="146"/>
      <c r="UTO172" s="145"/>
      <c r="UTP172" s="145"/>
      <c r="UTQ172" s="167"/>
      <c r="UTR172" s="147"/>
      <c r="UTS172" s="148"/>
      <c r="UTT172" s="187"/>
      <c r="UTU172" s="188"/>
      <c r="UTV172" s="165"/>
      <c r="UTW172" s="166"/>
      <c r="UTX172" s="146"/>
      <c r="UTY172" s="145"/>
      <c r="UTZ172" s="145"/>
      <c r="UUA172" s="167"/>
      <c r="UUB172" s="147"/>
      <c r="UUC172" s="148"/>
      <c r="UUD172" s="187"/>
      <c r="UUE172" s="188"/>
      <c r="UUF172" s="165"/>
      <c r="UUG172" s="166"/>
      <c r="UUH172" s="146"/>
      <c r="UUI172" s="145"/>
      <c r="UUJ172" s="145"/>
      <c r="UUK172" s="167"/>
      <c r="UUL172" s="147"/>
      <c r="UUM172" s="148"/>
      <c r="UUN172" s="187"/>
      <c r="UUO172" s="188"/>
      <c r="UUP172" s="165"/>
      <c r="UUQ172" s="166"/>
      <c r="UUR172" s="146"/>
      <c r="UUS172" s="145"/>
      <c r="UUT172" s="145"/>
      <c r="UUU172" s="167"/>
      <c r="UUV172" s="147"/>
      <c r="UUW172" s="148"/>
      <c r="UUX172" s="187"/>
      <c r="UUY172" s="188"/>
      <c r="UUZ172" s="165"/>
      <c r="UVA172" s="166"/>
      <c r="UVB172" s="146"/>
      <c r="UVC172" s="145"/>
      <c r="UVD172" s="145"/>
      <c r="UVE172" s="167"/>
      <c r="UVF172" s="147"/>
      <c r="UVG172" s="148"/>
      <c r="UVH172" s="187"/>
      <c r="UVI172" s="188"/>
      <c r="UVJ172" s="165"/>
      <c r="UVK172" s="166"/>
      <c r="UVL172" s="146"/>
      <c r="UVM172" s="145"/>
      <c r="UVN172" s="145"/>
      <c r="UVO172" s="167"/>
      <c r="UVP172" s="147"/>
      <c r="UVQ172" s="148"/>
      <c r="UVR172" s="187"/>
      <c r="UVS172" s="188"/>
      <c r="UVT172" s="165"/>
      <c r="UVU172" s="166"/>
      <c r="UVV172" s="146"/>
      <c r="UVW172" s="145"/>
      <c r="UVX172" s="145"/>
      <c r="UVY172" s="167"/>
      <c r="UVZ172" s="147"/>
      <c r="UWA172" s="148"/>
      <c r="UWB172" s="187"/>
      <c r="UWC172" s="188"/>
      <c r="UWD172" s="165"/>
      <c r="UWE172" s="166"/>
      <c r="UWF172" s="146"/>
      <c r="UWG172" s="145"/>
      <c r="UWH172" s="145"/>
      <c r="UWI172" s="167"/>
      <c r="UWJ172" s="147"/>
      <c r="UWK172" s="148"/>
      <c r="UWL172" s="187"/>
      <c r="UWM172" s="188"/>
      <c r="UWN172" s="165"/>
      <c r="UWO172" s="166"/>
      <c r="UWP172" s="146"/>
      <c r="UWQ172" s="145"/>
      <c r="UWR172" s="145"/>
      <c r="UWS172" s="167"/>
      <c r="UWT172" s="147"/>
      <c r="UWU172" s="148"/>
      <c r="UWV172" s="187"/>
      <c r="UWW172" s="188"/>
      <c r="UWX172" s="165"/>
      <c r="UWY172" s="166"/>
      <c r="UWZ172" s="146"/>
      <c r="UXA172" s="145"/>
      <c r="UXB172" s="145"/>
      <c r="UXC172" s="167"/>
      <c r="UXD172" s="147"/>
      <c r="UXE172" s="148"/>
      <c r="UXF172" s="187"/>
      <c r="UXG172" s="188"/>
      <c r="UXH172" s="165"/>
      <c r="UXI172" s="166"/>
      <c r="UXJ172" s="146"/>
      <c r="UXK172" s="145"/>
      <c r="UXL172" s="145"/>
      <c r="UXM172" s="167"/>
      <c r="UXN172" s="147"/>
      <c r="UXO172" s="148"/>
      <c r="UXP172" s="187"/>
      <c r="UXQ172" s="188"/>
      <c r="UXR172" s="165"/>
      <c r="UXS172" s="166"/>
      <c r="UXT172" s="146"/>
      <c r="UXU172" s="145"/>
      <c r="UXV172" s="145"/>
      <c r="UXW172" s="167"/>
      <c r="UXX172" s="147"/>
      <c r="UXY172" s="148"/>
      <c r="UXZ172" s="187"/>
      <c r="UYA172" s="188"/>
      <c r="UYB172" s="165"/>
      <c r="UYC172" s="166"/>
      <c r="UYD172" s="146"/>
      <c r="UYE172" s="145"/>
      <c r="UYF172" s="145"/>
      <c r="UYG172" s="167"/>
      <c r="UYH172" s="147"/>
      <c r="UYI172" s="148"/>
      <c r="UYJ172" s="187"/>
      <c r="UYK172" s="188"/>
      <c r="UYL172" s="165"/>
      <c r="UYM172" s="166"/>
      <c r="UYN172" s="146"/>
      <c r="UYO172" s="145"/>
      <c r="UYP172" s="145"/>
      <c r="UYQ172" s="167"/>
      <c r="UYR172" s="147"/>
      <c r="UYS172" s="148"/>
      <c r="UYT172" s="187"/>
      <c r="UYU172" s="188"/>
      <c r="UYV172" s="165"/>
      <c r="UYW172" s="166"/>
      <c r="UYX172" s="146"/>
      <c r="UYY172" s="145"/>
      <c r="UYZ172" s="145"/>
      <c r="UZA172" s="167"/>
      <c r="UZB172" s="147"/>
      <c r="UZC172" s="148"/>
      <c r="UZD172" s="187"/>
      <c r="UZE172" s="188"/>
      <c r="UZF172" s="165"/>
      <c r="UZG172" s="166"/>
      <c r="UZH172" s="146"/>
      <c r="UZI172" s="145"/>
      <c r="UZJ172" s="145"/>
      <c r="UZK172" s="167"/>
      <c r="UZL172" s="147"/>
      <c r="UZM172" s="148"/>
      <c r="UZN172" s="187"/>
      <c r="UZO172" s="188"/>
      <c r="UZP172" s="165"/>
      <c r="UZQ172" s="166"/>
      <c r="UZR172" s="146"/>
      <c r="UZS172" s="145"/>
      <c r="UZT172" s="145"/>
      <c r="UZU172" s="167"/>
      <c r="UZV172" s="147"/>
      <c r="UZW172" s="148"/>
      <c r="UZX172" s="187"/>
      <c r="UZY172" s="188"/>
      <c r="UZZ172" s="165"/>
      <c r="VAA172" s="166"/>
      <c r="VAB172" s="146"/>
      <c r="VAC172" s="145"/>
      <c r="VAD172" s="145"/>
      <c r="VAE172" s="167"/>
      <c r="VAF172" s="147"/>
      <c r="VAG172" s="148"/>
      <c r="VAH172" s="187"/>
      <c r="VAI172" s="188"/>
      <c r="VAJ172" s="165"/>
      <c r="VAK172" s="166"/>
      <c r="VAL172" s="146"/>
      <c r="VAM172" s="145"/>
      <c r="VAN172" s="145"/>
      <c r="VAO172" s="167"/>
      <c r="VAP172" s="147"/>
      <c r="VAQ172" s="148"/>
      <c r="VAR172" s="187"/>
      <c r="VAS172" s="188"/>
      <c r="VAT172" s="165"/>
      <c r="VAU172" s="166"/>
      <c r="VAV172" s="146"/>
      <c r="VAW172" s="145"/>
      <c r="VAX172" s="145"/>
      <c r="VAY172" s="167"/>
      <c r="VAZ172" s="147"/>
      <c r="VBA172" s="148"/>
      <c r="VBB172" s="187"/>
      <c r="VBC172" s="188"/>
      <c r="VBD172" s="165"/>
      <c r="VBE172" s="166"/>
      <c r="VBF172" s="146"/>
      <c r="VBG172" s="145"/>
      <c r="VBH172" s="145"/>
      <c r="VBI172" s="167"/>
      <c r="VBJ172" s="147"/>
      <c r="VBK172" s="148"/>
      <c r="VBL172" s="187"/>
      <c r="VBM172" s="188"/>
      <c r="VBN172" s="165"/>
      <c r="VBO172" s="166"/>
      <c r="VBP172" s="146"/>
      <c r="VBQ172" s="145"/>
      <c r="VBR172" s="145"/>
      <c r="VBS172" s="167"/>
      <c r="VBT172" s="147"/>
      <c r="VBU172" s="148"/>
      <c r="VBV172" s="187"/>
      <c r="VBW172" s="188"/>
      <c r="VBX172" s="165"/>
      <c r="VBY172" s="166"/>
      <c r="VBZ172" s="146"/>
      <c r="VCA172" s="145"/>
      <c r="VCB172" s="145"/>
      <c r="VCC172" s="167"/>
      <c r="VCD172" s="147"/>
      <c r="VCE172" s="148"/>
      <c r="VCF172" s="187"/>
      <c r="VCG172" s="188"/>
      <c r="VCH172" s="165"/>
      <c r="VCI172" s="166"/>
      <c r="VCJ172" s="146"/>
      <c r="VCK172" s="145"/>
      <c r="VCL172" s="145"/>
      <c r="VCM172" s="167"/>
      <c r="VCN172" s="147"/>
      <c r="VCO172" s="148"/>
      <c r="VCP172" s="187"/>
      <c r="VCQ172" s="188"/>
      <c r="VCR172" s="165"/>
      <c r="VCS172" s="166"/>
      <c r="VCT172" s="146"/>
      <c r="VCU172" s="145"/>
      <c r="VCV172" s="145"/>
      <c r="VCW172" s="167"/>
      <c r="VCX172" s="147"/>
      <c r="VCY172" s="148"/>
      <c r="VCZ172" s="187"/>
      <c r="VDA172" s="188"/>
      <c r="VDB172" s="165"/>
      <c r="VDC172" s="166"/>
      <c r="VDD172" s="146"/>
      <c r="VDE172" s="145"/>
      <c r="VDF172" s="145"/>
      <c r="VDG172" s="167"/>
      <c r="VDH172" s="147"/>
      <c r="VDI172" s="148"/>
      <c r="VDJ172" s="187"/>
      <c r="VDK172" s="188"/>
      <c r="VDL172" s="165"/>
      <c r="VDM172" s="166"/>
      <c r="VDN172" s="146"/>
      <c r="VDO172" s="145"/>
      <c r="VDP172" s="145"/>
      <c r="VDQ172" s="167"/>
      <c r="VDR172" s="147"/>
      <c r="VDS172" s="148"/>
      <c r="VDT172" s="187"/>
      <c r="VDU172" s="188"/>
      <c r="VDV172" s="165"/>
      <c r="VDW172" s="166"/>
      <c r="VDX172" s="146"/>
      <c r="VDY172" s="145"/>
      <c r="VDZ172" s="145"/>
      <c r="VEA172" s="167"/>
      <c r="VEB172" s="147"/>
      <c r="VEC172" s="148"/>
      <c r="VED172" s="187"/>
      <c r="VEE172" s="188"/>
      <c r="VEF172" s="165"/>
      <c r="VEG172" s="166"/>
      <c r="VEH172" s="146"/>
      <c r="VEI172" s="145"/>
      <c r="VEJ172" s="145"/>
      <c r="VEK172" s="167"/>
      <c r="VEL172" s="147"/>
      <c r="VEM172" s="148"/>
      <c r="VEN172" s="187"/>
      <c r="VEO172" s="188"/>
      <c r="VEP172" s="165"/>
      <c r="VEQ172" s="166"/>
      <c r="VER172" s="146"/>
      <c r="VES172" s="145"/>
      <c r="VET172" s="145"/>
      <c r="VEU172" s="167"/>
      <c r="VEV172" s="147"/>
      <c r="VEW172" s="148"/>
      <c r="VEX172" s="187"/>
      <c r="VEY172" s="188"/>
      <c r="VEZ172" s="165"/>
      <c r="VFA172" s="166"/>
      <c r="VFB172" s="146"/>
      <c r="VFC172" s="145"/>
      <c r="VFD172" s="145"/>
      <c r="VFE172" s="167"/>
      <c r="VFF172" s="147"/>
      <c r="VFG172" s="148"/>
      <c r="VFH172" s="187"/>
      <c r="VFI172" s="188"/>
      <c r="VFJ172" s="165"/>
      <c r="VFK172" s="166"/>
      <c r="VFL172" s="146"/>
      <c r="VFM172" s="145"/>
      <c r="VFN172" s="145"/>
      <c r="VFO172" s="167"/>
      <c r="VFP172" s="147"/>
      <c r="VFQ172" s="148"/>
      <c r="VFR172" s="187"/>
      <c r="VFS172" s="188"/>
      <c r="VFT172" s="165"/>
      <c r="VFU172" s="166"/>
      <c r="VFV172" s="146"/>
      <c r="VFW172" s="145"/>
      <c r="VFX172" s="145"/>
      <c r="VFY172" s="167"/>
      <c r="VFZ172" s="147"/>
      <c r="VGA172" s="148"/>
      <c r="VGB172" s="187"/>
      <c r="VGC172" s="188"/>
      <c r="VGD172" s="165"/>
      <c r="VGE172" s="166"/>
      <c r="VGF172" s="146"/>
      <c r="VGG172" s="145"/>
      <c r="VGH172" s="145"/>
      <c r="VGI172" s="167"/>
      <c r="VGJ172" s="147"/>
      <c r="VGK172" s="148"/>
      <c r="VGL172" s="187"/>
      <c r="VGM172" s="188"/>
      <c r="VGN172" s="165"/>
      <c r="VGO172" s="166"/>
      <c r="VGP172" s="146"/>
      <c r="VGQ172" s="145"/>
      <c r="VGR172" s="145"/>
      <c r="VGS172" s="167"/>
      <c r="VGT172" s="147"/>
      <c r="VGU172" s="148"/>
      <c r="VGV172" s="187"/>
      <c r="VGW172" s="188"/>
      <c r="VGX172" s="165"/>
      <c r="VGY172" s="166"/>
      <c r="VGZ172" s="146"/>
      <c r="VHA172" s="145"/>
      <c r="VHB172" s="145"/>
      <c r="VHC172" s="167"/>
      <c r="VHD172" s="147"/>
      <c r="VHE172" s="148"/>
      <c r="VHF172" s="187"/>
      <c r="VHG172" s="188"/>
      <c r="VHH172" s="165"/>
      <c r="VHI172" s="166"/>
      <c r="VHJ172" s="146"/>
      <c r="VHK172" s="145"/>
      <c r="VHL172" s="145"/>
      <c r="VHM172" s="167"/>
      <c r="VHN172" s="147"/>
      <c r="VHO172" s="148"/>
      <c r="VHP172" s="187"/>
      <c r="VHQ172" s="188"/>
      <c r="VHR172" s="165"/>
      <c r="VHS172" s="166"/>
      <c r="VHT172" s="146"/>
      <c r="VHU172" s="145"/>
      <c r="VHV172" s="145"/>
      <c r="VHW172" s="167"/>
      <c r="VHX172" s="147"/>
      <c r="VHY172" s="148"/>
      <c r="VHZ172" s="187"/>
      <c r="VIA172" s="188"/>
      <c r="VIB172" s="165"/>
      <c r="VIC172" s="166"/>
      <c r="VID172" s="146"/>
      <c r="VIE172" s="145"/>
      <c r="VIF172" s="145"/>
      <c r="VIG172" s="167"/>
      <c r="VIH172" s="147"/>
      <c r="VII172" s="148"/>
      <c r="VIJ172" s="187"/>
      <c r="VIK172" s="188"/>
      <c r="VIL172" s="165"/>
      <c r="VIM172" s="166"/>
      <c r="VIN172" s="146"/>
      <c r="VIO172" s="145"/>
      <c r="VIP172" s="145"/>
      <c r="VIQ172" s="167"/>
      <c r="VIR172" s="147"/>
      <c r="VIS172" s="148"/>
      <c r="VIT172" s="187"/>
      <c r="VIU172" s="188"/>
      <c r="VIV172" s="165"/>
      <c r="VIW172" s="166"/>
      <c r="VIX172" s="146"/>
      <c r="VIY172" s="145"/>
      <c r="VIZ172" s="145"/>
      <c r="VJA172" s="167"/>
      <c r="VJB172" s="147"/>
      <c r="VJC172" s="148"/>
      <c r="VJD172" s="187"/>
      <c r="VJE172" s="188"/>
      <c r="VJF172" s="165"/>
      <c r="VJG172" s="166"/>
      <c r="VJH172" s="146"/>
      <c r="VJI172" s="145"/>
      <c r="VJJ172" s="145"/>
      <c r="VJK172" s="167"/>
      <c r="VJL172" s="147"/>
      <c r="VJM172" s="148"/>
      <c r="VJN172" s="187"/>
      <c r="VJO172" s="188"/>
      <c r="VJP172" s="165"/>
      <c r="VJQ172" s="166"/>
      <c r="VJR172" s="146"/>
      <c r="VJS172" s="145"/>
      <c r="VJT172" s="145"/>
      <c r="VJU172" s="167"/>
      <c r="VJV172" s="147"/>
      <c r="VJW172" s="148"/>
      <c r="VJX172" s="187"/>
      <c r="VJY172" s="188"/>
      <c r="VJZ172" s="165"/>
      <c r="VKA172" s="166"/>
      <c r="VKB172" s="146"/>
      <c r="VKC172" s="145"/>
      <c r="VKD172" s="145"/>
      <c r="VKE172" s="167"/>
      <c r="VKF172" s="147"/>
      <c r="VKG172" s="148"/>
      <c r="VKH172" s="187"/>
      <c r="VKI172" s="188"/>
      <c r="VKJ172" s="165"/>
      <c r="VKK172" s="166"/>
      <c r="VKL172" s="146"/>
      <c r="VKM172" s="145"/>
      <c r="VKN172" s="145"/>
      <c r="VKO172" s="167"/>
      <c r="VKP172" s="147"/>
      <c r="VKQ172" s="148"/>
      <c r="VKR172" s="187"/>
      <c r="VKS172" s="188"/>
      <c r="VKT172" s="165"/>
      <c r="VKU172" s="166"/>
      <c r="VKV172" s="146"/>
      <c r="VKW172" s="145"/>
      <c r="VKX172" s="145"/>
      <c r="VKY172" s="167"/>
      <c r="VKZ172" s="147"/>
      <c r="VLA172" s="148"/>
      <c r="VLB172" s="187"/>
      <c r="VLC172" s="188"/>
      <c r="VLD172" s="165"/>
      <c r="VLE172" s="166"/>
      <c r="VLF172" s="146"/>
      <c r="VLG172" s="145"/>
      <c r="VLH172" s="145"/>
      <c r="VLI172" s="167"/>
      <c r="VLJ172" s="147"/>
      <c r="VLK172" s="148"/>
      <c r="VLL172" s="187"/>
      <c r="VLM172" s="188"/>
      <c r="VLN172" s="165"/>
      <c r="VLO172" s="166"/>
      <c r="VLP172" s="146"/>
      <c r="VLQ172" s="145"/>
      <c r="VLR172" s="145"/>
      <c r="VLS172" s="167"/>
      <c r="VLT172" s="147"/>
      <c r="VLU172" s="148"/>
      <c r="VLV172" s="187"/>
      <c r="VLW172" s="188"/>
      <c r="VLX172" s="165"/>
      <c r="VLY172" s="166"/>
      <c r="VLZ172" s="146"/>
      <c r="VMA172" s="145"/>
      <c r="VMB172" s="145"/>
      <c r="VMC172" s="167"/>
      <c r="VMD172" s="147"/>
      <c r="VME172" s="148"/>
      <c r="VMF172" s="187"/>
      <c r="VMG172" s="188"/>
      <c r="VMH172" s="165"/>
      <c r="VMI172" s="166"/>
      <c r="VMJ172" s="146"/>
      <c r="VMK172" s="145"/>
      <c r="VML172" s="145"/>
      <c r="VMM172" s="167"/>
      <c r="VMN172" s="147"/>
      <c r="VMO172" s="148"/>
      <c r="VMP172" s="187"/>
      <c r="VMQ172" s="188"/>
      <c r="VMR172" s="165"/>
      <c r="VMS172" s="166"/>
      <c r="VMT172" s="146"/>
      <c r="VMU172" s="145"/>
      <c r="VMV172" s="145"/>
      <c r="VMW172" s="167"/>
      <c r="VMX172" s="147"/>
      <c r="VMY172" s="148"/>
      <c r="VMZ172" s="187"/>
      <c r="VNA172" s="188"/>
      <c r="VNB172" s="165"/>
      <c r="VNC172" s="166"/>
      <c r="VND172" s="146"/>
      <c r="VNE172" s="145"/>
      <c r="VNF172" s="145"/>
      <c r="VNG172" s="167"/>
      <c r="VNH172" s="147"/>
      <c r="VNI172" s="148"/>
      <c r="VNJ172" s="187"/>
      <c r="VNK172" s="188"/>
      <c r="VNL172" s="165"/>
      <c r="VNM172" s="166"/>
      <c r="VNN172" s="146"/>
      <c r="VNO172" s="145"/>
      <c r="VNP172" s="145"/>
      <c r="VNQ172" s="167"/>
      <c r="VNR172" s="147"/>
      <c r="VNS172" s="148"/>
      <c r="VNT172" s="187"/>
      <c r="VNU172" s="188"/>
      <c r="VNV172" s="165"/>
      <c r="VNW172" s="166"/>
      <c r="VNX172" s="146"/>
      <c r="VNY172" s="145"/>
      <c r="VNZ172" s="145"/>
      <c r="VOA172" s="167"/>
      <c r="VOB172" s="147"/>
      <c r="VOC172" s="148"/>
      <c r="VOD172" s="187"/>
      <c r="VOE172" s="188"/>
      <c r="VOF172" s="165"/>
      <c r="VOG172" s="166"/>
      <c r="VOH172" s="146"/>
      <c r="VOI172" s="145"/>
      <c r="VOJ172" s="145"/>
      <c r="VOK172" s="167"/>
      <c r="VOL172" s="147"/>
      <c r="VOM172" s="148"/>
      <c r="VON172" s="187"/>
      <c r="VOO172" s="188"/>
      <c r="VOP172" s="165"/>
      <c r="VOQ172" s="166"/>
      <c r="VOR172" s="146"/>
      <c r="VOS172" s="145"/>
      <c r="VOT172" s="145"/>
      <c r="VOU172" s="167"/>
      <c r="VOV172" s="147"/>
      <c r="VOW172" s="148"/>
      <c r="VOX172" s="187"/>
      <c r="VOY172" s="188"/>
      <c r="VOZ172" s="165"/>
      <c r="VPA172" s="166"/>
      <c r="VPB172" s="146"/>
      <c r="VPC172" s="145"/>
      <c r="VPD172" s="145"/>
      <c r="VPE172" s="167"/>
      <c r="VPF172" s="147"/>
      <c r="VPG172" s="148"/>
      <c r="VPH172" s="187"/>
      <c r="VPI172" s="188"/>
      <c r="VPJ172" s="165"/>
      <c r="VPK172" s="166"/>
      <c r="VPL172" s="146"/>
      <c r="VPM172" s="145"/>
      <c r="VPN172" s="145"/>
      <c r="VPO172" s="167"/>
      <c r="VPP172" s="147"/>
      <c r="VPQ172" s="148"/>
      <c r="VPR172" s="187"/>
      <c r="VPS172" s="188"/>
      <c r="VPT172" s="165"/>
      <c r="VPU172" s="166"/>
      <c r="VPV172" s="146"/>
      <c r="VPW172" s="145"/>
      <c r="VPX172" s="145"/>
      <c r="VPY172" s="167"/>
      <c r="VPZ172" s="147"/>
      <c r="VQA172" s="148"/>
      <c r="VQB172" s="187"/>
      <c r="VQC172" s="188"/>
      <c r="VQD172" s="165"/>
      <c r="VQE172" s="166"/>
      <c r="VQF172" s="146"/>
      <c r="VQG172" s="145"/>
      <c r="VQH172" s="145"/>
      <c r="VQI172" s="167"/>
      <c r="VQJ172" s="147"/>
      <c r="VQK172" s="148"/>
      <c r="VQL172" s="187"/>
      <c r="VQM172" s="188"/>
      <c r="VQN172" s="165"/>
      <c r="VQO172" s="166"/>
      <c r="VQP172" s="146"/>
      <c r="VQQ172" s="145"/>
      <c r="VQR172" s="145"/>
      <c r="VQS172" s="167"/>
      <c r="VQT172" s="147"/>
      <c r="VQU172" s="148"/>
      <c r="VQV172" s="187"/>
      <c r="VQW172" s="188"/>
      <c r="VQX172" s="165"/>
      <c r="VQY172" s="166"/>
      <c r="VQZ172" s="146"/>
      <c r="VRA172" s="145"/>
      <c r="VRB172" s="145"/>
      <c r="VRC172" s="167"/>
      <c r="VRD172" s="147"/>
      <c r="VRE172" s="148"/>
      <c r="VRF172" s="187"/>
      <c r="VRG172" s="188"/>
      <c r="VRH172" s="165"/>
      <c r="VRI172" s="166"/>
      <c r="VRJ172" s="146"/>
      <c r="VRK172" s="145"/>
      <c r="VRL172" s="145"/>
      <c r="VRM172" s="167"/>
      <c r="VRN172" s="147"/>
      <c r="VRO172" s="148"/>
      <c r="VRP172" s="187"/>
      <c r="VRQ172" s="188"/>
      <c r="VRR172" s="165"/>
      <c r="VRS172" s="166"/>
      <c r="VRT172" s="146"/>
      <c r="VRU172" s="145"/>
      <c r="VRV172" s="145"/>
      <c r="VRW172" s="167"/>
      <c r="VRX172" s="147"/>
      <c r="VRY172" s="148"/>
      <c r="VRZ172" s="187"/>
      <c r="VSA172" s="188"/>
      <c r="VSB172" s="165"/>
      <c r="VSC172" s="166"/>
      <c r="VSD172" s="146"/>
      <c r="VSE172" s="145"/>
      <c r="VSF172" s="145"/>
      <c r="VSG172" s="167"/>
      <c r="VSH172" s="147"/>
      <c r="VSI172" s="148"/>
      <c r="VSJ172" s="187"/>
      <c r="VSK172" s="188"/>
      <c r="VSL172" s="165"/>
      <c r="VSM172" s="166"/>
      <c r="VSN172" s="146"/>
      <c r="VSO172" s="145"/>
      <c r="VSP172" s="145"/>
      <c r="VSQ172" s="167"/>
      <c r="VSR172" s="147"/>
      <c r="VSS172" s="148"/>
      <c r="VST172" s="187"/>
      <c r="VSU172" s="188"/>
      <c r="VSV172" s="165"/>
      <c r="VSW172" s="166"/>
      <c r="VSX172" s="146"/>
      <c r="VSY172" s="145"/>
      <c r="VSZ172" s="145"/>
      <c r="VTA172" s="167"/>
      <c r="VTB172" s="147"/>
      <c r="VTC172" s="148"/>
      <c r="VTD172" s="187"/>
      <c r="VTE172" s="188"/>
      <c r="VTF172" s="165"/>
      <c r="VTG172" s="166"/>
      <c r="VTH172" s="146"/>
      <c r="VTI172" s="145"/>
      <c r="VTJ172" s="145"/>
      <c r="VTK172" s="167"/>
      <c r="VTL172" s="147"/>
      <c r="VTM172" s="148"/>
      <c r="VTN172" s="187"/>
      <c r="VTO172" s="188"/>
      <c r="VTP172" s="165"/>
      <c r="VTQ172" s="166"/>
      <c r="VTR172" s="146"/>
      <c r="VTS172" s="145"/>
      <c r="VTT172" s="145"/>
      <c r="VTU172" s="167"/>
      <c r="VTV172" s="147"/>
      <c r="VTW172" s="148"/>
      <c r="VTX172" s="187"/>
      <c r="VTY172" s="188"/>
      <c r="VTZ172" s="165"/>
      <c r="VUA172" s="166"/>
      <c r="VUB172" s="146"/>
      <c r="VUC172" s="145"/>
      <c r="VUD172" s="145"/>
      <c r="VUE172" s="167"/>
      <c r="VUF172" s="147"/>
      <c r="VUG172" s="148"/>
      <c r="VUH172" s="187"/>
      <c r="VUI172" s="188"/>
      <c r="VUJ172" s="165"/>
      <c r="VUK172" s="166"/>
      <c r="VUL172" s="146"/>
      <c r="VUM172" s="145"/>
      <c r="VUN172" s="145"/>
      <c r="VUO172" s="167"/>
      <c r="VUP172" s="147"/>
      <c r="VUQ172" s="148"/>
      <c r="VUR172" s="187"/>
      <c r="VUS172" s="188"/>
      <c r="VUT172" s="165"/>
      <c r="VUU172" s="166"/>
      <c r="VUV172" s="146"/>
      <c r="VUW172" s="145"/>
      <c r="VUX172" s="145"/>
      <c r="VUY172" s="167"/>
      <c r="VUZ172" s="147"/>
      <c r="VVA172" s="148"/>
      <c r="VVB172" s="187"/>
      <c r="VVC172" s="188"/>
      <c r="VVD172" s="165"/>
      <c r="VVE172" s="166"/>
      <c r="VVF172" s="146"/>
      <c r="VVG172" s="145"/>
      <c r="VVH172" s="145"/>
      <c r="VVI172" s="167"/>
      <c r="VVJ172" s="147"/>
      <c r="VVK172" s="148"/>
      <c r="VVL172" s="187"/>
      <c r="VVM172" s="188"/>
      <c r="VVN172" s="165"/>
      <c r="VVO172" s="166"/>
      <c r="VVP172" s="146"/>
      <c r="VVQ172" s="145"/>
      <c r="VVR172" s="145"/>
      <c r="VVS172" s="167"/>
      <c r="VVT172" s="147"/>
      <c r="VVU172" s="148"/>
      <c r="VVV172" s="187"/>
      <c r="VVW172" s="188"/>
      <c r="VVX172" s="165"/>
      <c r="VVY172" s="166"/>
      <c r="VVZ172" s="146"/>
      <c r="VWA172" s="145"/>
      <c r="VWB172" s="145"/>
      <c r="VWC172" s="167"/>
      <c r="VWD172" s="147"/>
      <c r="VWE172" s="148"/>
      <c r="VWF172" s="187"/>
      <c r="VWG172" s="188"/>
      <c r="VWH172" s="165"/>
      <c r="VWI172" s="166"/>
      <c r="VWJ172" s="146"/>
      <c r="VWK172" s="145"/>
      <c r="VWL172" s="145"/>
      <c r="VWM172" s="167"/>
      <c r="VWN172" s="147"/>
      <c r="VWO172" s="148"/>
      <c r="VWP172" s="187"/>
      <c r="VWQ172" s="188"/>
      <c r="VWR172" s="165"/>
      <c r="VWS172" s="166"/>
      <c r="VWT172" s="146"/>
      <c r="VWU172" s="145"/>
      <c r="VWV172" s="145"/>
      <c r="VWW172" s="167"/>
      <c r="VWX172" s="147"/>
      <c r="VWY172" s="148"/>
      <c r="VWZ172" s="187"/>
      <c r="VXA172" s="188"/>
      <c r="VXB172" s="165"/>
      <c r="VXC172" s="166"/>
      <c r="VXD172" s="146"/>
      <c r="VXE172" s="145"/>
      <c r="VXF172" s="145"/>
      <c r="VXG172" s="167"/>
      <c r="VXH172" s="147"/>
      <c r="VXI172" s="148"/>
      <c r="VXJ172" s="187"/>
      <c r="VXK172" s="188"/>
      <c r="VXL172" s="165"/>
      <c r="VXM172" s="166"/>
      <c r="VXN172" s="146"/>
      <c r="VXO172" s="145"/>
      <c r="VXP172" s="145"/>
      <c r="VXQ172" s="167"/>
      <c r="VXR172" s="147"/>
      <c r="VXS172" s="148"/>
      <c r="VXT172" s="187"/>
      <c r="VXU172" s="188"/>
      <c r="VXV172" s="165"/>
      <c r="VXW172" s="166"/>
      <c r="VXX172" s="146"/>
      <c r="VXY172" s="145"/>
      <c r="VXZ172" s="145"/>
      <c r="VYA172" s="167"/>
      <c r="VYB172" s="147"/>
      <c r="VYC172" s="148"/>
      <c r="VYD172" s="187"/>
      <c r="VYE172" s="188"/>
      <c r="VYF172" s="165"/>
      <c r="VYG172" s="166"/>
      <c r="VYH172" s="146"/>
      <c r="VYI172" s="145"/>
      <c r="VYJ172" s="145"/>
      <c r="VYK172" s="167"/>
      <c r="VYL172" s="147"/>
      <c r="VYM172" s="148"/>
      <c r="VYN172" s="187"/>
      <c r="VYO172" s="188"/>
      <c r="VYP172" s="165"/>
      <c r="VYQ172" s="166"/>
      <c r="VYR172" s="146"/>
      <c r="VYS172" s="145"/>
      <c r="VYT172" s="145"/>
      <c r="VYU172" s="167"/>
      <c r="VYV172" s="147"/>
      <c r="VYW172" s="148"/>
      <c r="VYX172" s="187"/>
      <c r="VYY172" s="188"/>
      <c r="VYZ172" s="165"/>
      <c r="VZA172" s="166"/>
      <c r="VZB172" s="146"/>
      <c r="VZC172" s="145"/>
      <c r="VZD172" s="145"/>
      <c r="VZE172" s="167"/>
      <c r="VZF172" s="147"/>
      <c r="VZG172" s="148"/>
      <c r="VZH172" s="187"/>
      <c r="VZI172" s="188"/>
      <c r="VZJ172" s="165"/>
      <c r="VZK172" s="166"/>
      <c r="VZL172" s="146"/>
      <c r="VZM172" s="145"/>
      <c r="VZN172" s="145"/>
      <c r="VZO172" s="167"/>
      <c r="VZP172" s="147"/>
      <c r="VZQ172" s="148"/>
      <c r="VZR172" s="187"/>
      <c r="VZS172" s="188"/>
      <c r="VZT172" s="165"/>
      <c r="VZU172" s="166"/>
      <c r="VZV172" s="146"/>
      <c r="VZW172" s="145"/>
      <c r="VZX172" s="145"/>
      <c r="VZY172" s="167"/>
      <c r="VZZ172" s="147"/>
      <c r="WAA172" s="148"/>
      <c r="WAB172" s="187"/>
      <c r="WAC172" s="188"/>
      <c r="WAD172" s="165"/>
      <c r="WAE172" s="166"/>
      <c r="WAF172" s="146"/>
      <c r="WAG172" s="145"/>
      <c r="WAH172" s="145"/>
      <c r="WAI172" s="167"/>
      <c r="WAJ172" s="147"/>
      <c r="WAK172" s="148"/>
      <c r="WAL172" s="187"/>
      <c r="WAM172" s="188"/>
      <c r="WAN172" s="165"/>
      <c r="WAO172" s="166"/>
      <c r="WAP172" s="146"/>
      <c r="WAQ172" s="145"/>
      <c r="WAR172" s="145"/>
      <c r="WAS172" s="167"/>
      <c r="WAT172" s="147"/>
      <c r="WAU172" s="148"/>
      <c r="WAV172" s="187"/>
      <c r="WAW172" s="188"/>
      <c r="WAX172" s="165"/>
      <c r="WAY172" s="166"/>
      <c r="WAZ172" s="146"/>
      <c r="WBA172" s="145"/>
      <c r="WBB172" s="145"/>
      <c r="WBC172" s="167"/>
      <c r="WBD172" s="147"/>
      <c r="WBE172" s="148"/>
      <c r="WBF172" s="187"/>
      <c r="WBG172" s="188"/>
      <c r="WBH172" s="165"/>
      <c r="WBI172" s="166"/>
      <c r="WBJ172" s="146"/>
      <c r="WBK172" s="145"/>
      <c r="WBL172" s="145"/>
      <c r="WBM172" s="167"/>
      <c r="WBN172" s="147"/>
      <c r="WBO172" s="148"/>
      <c r="WBP172" s="187"/>
      <c r="WBQ172" s="188"/>
      <c r="WBR172" s="165"/>
      <c r="WBS172" s="166"/>
      <c r="WBT172" s="146"/>
      <c r="WBU172" s="145"/>
      <c r="WBV172" s="145"/>
      <c r="WBW172" s="167"/>
      <c r="WBX172" s="147"/>
      <c r="WBY172" s="148"/>
      <c r="WBZ172" s="187"/>
      <c r="WCA172" s="188"/>
      <c r="WCB172" s="165"/>
      <c r="WCC172" s="166"/>
      <c r="WCD172" s="146"/>
      <c r="WCE172" s="145"/>
      <c r="WCF172" s="145"/>
      <c r="WCG172" s="167"/>
      <c r="WCH172" s="147"/>
      <c r="WCI172" s="148"/>
      <c r="WCJ172" s="187"/>
      <c r="WCK172" s="188"/>
      <c r="WCL172" s="165"/>
      <c r="WCM172" s="166"/>
      <c r="WCN172" s="146"/>
      <c r="WCO172" s="145"/>
      <c r="WCP172" s="145"/>
      <c r="WCQ172" s="167"/>
      <c r="WCR172" s="147"/>
      <c r="WCS172" s="148"/>
      <c r="WCT172" s="187"/>
      <c r="WCU172" s="188"/>
      <c r="WCV172" s="165"/>
      <c r="WCW172" s="166"/>
      <c r="WCX172" s="146"/>
      <c r="WCY172" s="145"/>
      <c r="WCZ172" s="145"/>
      <c r="WDA172" s="167"/>
      <c r="WDB172" s="147"/>
      <c r="WDC172" s="148"/>
      <c r="WDD172" s="187"/>
      <c r="WDE172" s="188"/>
      <c r="WDF172" s="165"/>
      <c r="WDG172" s="166"/>
      <c r="WDH172" s="146"/>
      <c r="WDI172" s="145"/>
      <c r="WDJ172" s="145"/>
      <c r="WDK172" s="167"/>
      <c r="WDL172" s="147"/>
      <c r="WDM172" s="148"/>
      <c r="WDN172" s="187"/>
      <c r="WDO172" s="188"/>
      <c r="WDP172" s="165"/>
      <c r="WDQ172" s="166"/>
      <c r="WDR172" s="146"/>
      <c r="WDS172" s="145"/>
      <c r="WDT172" s="145"/>
      <c r="WDU172" s="167"/>
      <c r="WDV172" s="147"/>
      <c r="WDW172" s="148"/>
      <c r="WDX172" s="187"/>
      <c r="WDY172" s="188"/>
      <c r="WDZ172" s="165"/>
      <c r="WEA172" s="166"/>
      <c r="WEB172" s="146"/>
      <c r="WEC172" s="145"/>
      <c r="WED172" s="145"/>
      <c r="WEE172" s="167"/>
      <c r="WEF172" s="147"/>
      <c r="WEG172" s="148"/>
      <c r="WEH172" s="187"/>
      <c r="WEI172" s="188"/>
      <c r="WEJ172" s="165"/>
      <c r="WEK172" s="166"/>
      <c r="WEL172" s="146"/>
      <c r="WEM172" s="145"/>
      <c r="WEN172" s="145"/>
      <c r="WEO172" s="167"/>
      <c r="WEP172" s="147"/>
      <c r="WEQ172" s="148"/>
      <c r="WER172" s="187"/>
      <c r="WES172" s="188"/>
      <c r="WET172" s="165"/>
      <c r="WEU172" s="166"/>
      <c r="WEV172" s="146"/>
      <c r="WEW172" s="145"/>
      <c r="WEX172" s="145"/>
      <c r="WEY172" s="167"/>
      <c r="WEZ172" s="147"/>
      <c r="WFA172" s="148"/>
      <c r="WFB172" s="187"/>
      <c r="WFC172" s="188"/>
      <c r="WFD172" s="165"/>
      <c r="WFE172" s="166"/>
      <c r="WFF172" s="146"/>
      <c r="WFG172" s="145"/>
      <c r="WFH172" s="145"/>
      <c r="WFI172" s="167"/>
      <c r="WFJ172" s="147"/>
      <c r="WFK172" s="148"/>
      <c r="WFL172" s="187"/>
      <c r="WFM172" s="188"/>
      <c r="WFN172" s="165"/>
      <c r="WFO172" s="166"/>
      <c r="WFP172" s="146"/>
      <c r="WFQ172" s="145"/>
      <c r="WFR172" s="145"/>
      <c r="WFS172" s="167"/>
      <c r="WFT172" s="147"/>
      <c r="WFU172" s="148"/>
      <c r="WFV172" s="187"/>
      <c r="WFW172" s="188"/>
      <c r="WFX172" s="165"/>
      <c r="WFY172" s="166"/>
      <c r="WFZ172" s="146"/>
      <c r="WGA172" s="145"/>
      <c r="WGB172" s="145"/>
      <c r="WGC172" s="167"/>
      <c r="WGD172" s="147"/>
      <c r="WGE172" s="148"/>
      <c r="WGF172" s="187"/>
      <c r="WGG172" s="188"/>
      <c r="WGH172" s="165"/>
      <c r="WGI172" s="166"/>
      <c r="WGJ172" s="146"/>
      <c r="WGK172" s="145"/>
      <c r="WGL172" s="145"/>
      <c r="WGM172" s="167"/>
      <c r="WGN172" s="147"/>
      <c r="WGO172" s="148"/>
      <c r="WGP172" s="187"/>
      <c r="WGQ172" s="188"/>
      <c r="WGR172" s="165"/>
      <c r="WGS172" s="166"/>
      <c r="WGT172" s="146"/>
      <c r="WGU172" s="145"/>
      <c r="WGV172" s="145"/>
      <c r="WGW172" s="167"/>
      <c r="WGX172" s="147"/>
      <c r="WGY172" s="148"/>
      <c r="WGZ172" s="187"/>
      <c r="WHA172" s="188"/>
      <c r="WHB172" s="165"/>
      <c r="WHC172" s="166"/>
      <c r="WHD172" s="146"/>
      <c r="WHE172" s="145"/>
      <c r="WHF172" s="145"/>
      <c r="WHG172" s="167"/>
      <c r="WHH172" s="147"/>
      <c r="WHI172" s="148"/>
      <c r="WHJ172" s="187"/>
      <c r="WHK172" s="188"/>
      <c r="WHL172" s="165"/>
      <c r="WHM172" s="166"/>
      <c r="WHN172" s="146"/>
      <c r="WHO172" s="145"/>
      <c r="WHP172" s="145"/>
      <c r="WHQ172" s="167"/>
      <c r="WHR172" s="147"/>
      <c r="WHS172" s="148"/>
      <c r="WHT172" s="187"/>
      <c r="WHU172" s="188"/>
      <c r="WHV172" s="165"/>
      <c r="WHW172" s="166"/>
      <c r="WHX172" s="146"/>
      <c r="WHY172" s="145"/>
      <c r="WHZ172" s="145"/>
      <c r="WIA172" s="167"/>
      <c r="WIB172" s="147"/>
      <c r="WIC172" s="148"/>
      <c r="WID172" s="187"/>
      <c r="WIE172" s="188"/>
      <c r="WIF172" s="165"/>
      <c r="WIG172" s="166"/>
      <c r="WIH172" s="146"/>
      <c r="WII172" s="145"/>
      <c r="WIJ172" s="145"/>
      <c r="WIK172" s="167"/>
      <c r="WIL172" s="147"/>
      <c r="WIM172" s="148"/>
      <c r="WIN172" s="187"/>
      <c r="WIO172" s="188"/>
      <c r="WIP172" s="165"/>
      <c r="WIQ172" s="166"/>
      <c r="WIR172" s="146"/>
      <c r="WIS172" s="145"/>
      <c r="WIT172" s="145"/>
      <c r="WIU172" s="167"/>
      <c r="WIV172" s="147"/>
      <c r="WIW172" s="148"/>
      <c r="WIX172" s="187"/>
      <c r="WIY172" s="188"/>
      <c r="WIZ172" s="165"/>
      <c r="WJA172" s="166"/>
      <c r="WJB172" s="146"/>
      <c r="WJC172" s="145"/>
      <c r="WJD172" s="145"/>
      <c r="WJE172" s="167"/>
      <c r="WJF172" s="147"/>
      <c r="WJG172" s="148"/>
      <c r="WJH172" s="187"/>
      <c r="WJI172" s="188"/>
      <c r="WJJ172" s="165"/>
      <c r="WJK172" s="166"/>
      <c r="WJL172" s="146"/>
      <c r="WJM172" s="145"/>
      <c r="WJN172" s="145"/>
      <c r="WJO172" s="167"/>
      <c r="WJP172" s="147"/>
      <c r="WJQ172" s="148"/>
      <c r="WJR172" s="187"/>
      <c r="WJS172" s="188"/>
      <c r="WJT172" s="165"/>
      <c r="WJU172" s="166"/>
      <c r="WJV172" s="146"/>
      <c r="WJW172" s="145"/>
      <c r="WJX172" s="145"/>
      <c r="WJY172" s="167"/>
      <c r="WJZ172" s="147"/>
      <c r="WKA172" s="148"/>
      <c r="WKB172" s="187"/>
      <c r="WKC172" s="188"/>
      <c r="WKD172" s="165"/>
      <c r="WKE172" s="166"/>
      <c r="WKF172" s="146"/>
      <c r="WKG172" s="145"/>
      <c r="WKH172" s="145"/>
      <c r="WKI172" s="167"/>
      <c r="WKJ172" s="147"/>
      <c r="WKK172" s="148"/>
      <c r="WKL172" s="187"/>
      <c r="WKM172" s="188"/>
      <c r="WKN172" s="165"/>
      <c r="WKO172" s="166"/>
      <c r="WKP172" s="146"/>
      <c r="WKQ172" s="145"/>
      <c r="WKR172" s="145"/>
      <c r="WKS172" s="167"/>
      <c r="WKT172" s="147"/>
      <c r="WKU172" s="148"/>
      <c r="WKV172" s="187"/>
      <c r="WKW172" s="188"/>
      <c r="WKX172" s="165"/>
      <c r="WKY172" s="166"/>
      <c r="WKZ172" s="146"/>
      <c r="WLA172" s="145"/>
      <c r="WLB172" s="145"/>
      <c r="WLC172" s="167"/>
      <c r="WLD172" s="147"/>
      <c r="WLE172" s="148"/>
      <c r="WLF172" s="187"/>
      <c r="WLG172" s="188"/>
      <c r="WLH172" s="165"/>
      <c r="WLI172" s="166"/>
      <c r="WLJ172" s="146"/>
      <c r="WLK172" s="145"/>
      <c r="WLL172" s="145"/>
      <c r="WLM172" s="167"/>
      <c r="WLN172" s="147"/>
      <c r="WLO172" s="148"/>
      <c r="WLP172" s="187"/>
      <c r="WLQ172" s="188"/>
      <c r="WLR172" s="165"/>
      <c r="WLS172" s="166"/>
      <c r="WLT172" s="146"/>
      <c r="WLU172" s="145"/>
      <c r="WLV172" s="145"/>
      <c r="WLW172" s="167"/>
      <c r="WLX172" s="147"/>
      <c r="WLY172" s="148"/>
      <c r="WLZ172" s="187"/>
      <c r="WMA172" s="188"/>
      <c r="WMB172" s="165"/>
      <c r="WMC172" s="166"/>
      <c r="WMD172" s="146"/>
      <c r="WME172" s="145"/>
      <c r="WMF172" s="145"/>
      <c r="WMG172" s="167"/>
      <c r="WMH172" s="147"/>
      <c r="WMI172" s="148"/>
      <c r="WMJ172" s="187"/>
      <c r="WMK172" s="188"/>
      <c r="WML172" s="165"/>
      <c r="WMM172" s="166"/>
      <c r="WMN172" s="146"/>
      <c r="WMO172" s="145"/>
      <c r="WMP172" s="145"/>
      <c r="WMQ172" s="167"/>
      <c r="WMR172" s="147"/>
      <c r="WMS172" s="148"/>
      <c r="WMT172" s="187"/>
      <c r="WMU172" s="188"/>
      <c r="WMV172" s="165"/>
      <c r="WMW172" s="166"/>
      <c r="WMX172" s="146"/>
      <c r="WMY172" s="145"/>
      <c r="WMZ172" s="145"/>
      <c r="WNA172" s="167"/>
      <c r="WNB172" s="147"/>
      <c r="WNC172" s="148"/>
      <c r="WND172" s="187"/>
      <c r="WNE172" s="188"/>
      <c r="WNF172" s="165"/>
      <c r="WNG172" s="166"/>
      <c r="WNH172" s="146"/>
      <c r="WNI172" s="145"/>
      <c r="WNJ172" s="145"/>
      <c r="WNK172" s="167"/>
      <c r="WNL172" s="147"/>
      <c r="WNM172" s="148"/>
      <c r="WNN172" s="187"/>
      <c r="WNO172" s="188"/>
      <c r="WNP172" s="165"/>
      <c r="WNQ172" s="166"/>
      <c r="WNR172" s="146"/>
      <c r="WNS172" s="145"/>
      <c r="WNT172" s="145"/>
      <c r="WNU172" s="167"/>
      <c r="WNV172" s="147"/>
      <c r="WNW172" s="148"/>
      <c r="WNX172" s="187"/>
      <c r="WNY172" s="188"/>
      <c r="WNZ172" s="165"/>
      <c r="WOA172" s="166"/>
      <c r="WOB172" s="146"/>
      <c r="WOC172" s="145"/>
      <c r="WOD172" s="145"/>
      <c r="WOE172" s="167"/>
      <c r="WOF172" s="147"/>
      <c r="WOG172" s="148"/>
      <c r="WOH172" s="187"/>
      <c r="WOI172" s="188"/>
      <c r="WOJ172" s="165"/>
      <c r="WOK172" s="166"/>
      <c r="WOL172" s="146"/>
      <c r="WOM172" s="145"/>
      <c r="WON172" s="145"/>
      <c r="WOO172" s="167"/>
      <c r="WOP172" s="147"/>
      <c r="WOQ172" s="148"/>
      <c r="WOR172" s="187"/>
      <c r="WOS172" s="188"/>
      <c r="WOT172" s="165"/>
      <c r="WOU172" s="166"/>
      <c r="WOV172" s="146"/>
      <c r="WOW172" s="145"/>
      <c r="WOX172" s="145"/>
      <c r="WOY172" s="167"/>
      <c r="WOZ172" s="147"/>
      <c r="WPA172" s="148"/>
      <c r="WPB172" s="187"/>
      <c r="WPC172" s="188"/>
      <c r="WPD172" s="165"/>
      <c r="WPE172" s="166"/>
      <c r="WPF172" s="146"/>
      <c r="WPG172" s="145"/>
      <c r="WPH172" s="145"/>
      <c r="WPI172" s="167"/>
      <c r="WPJ172" s="147"/>
      <c r="WPK172" s="148"/>
      <c r="WPL172" s="187"/>
      <c r="WPM172" s="188"/>
      <c r="WPN172" s="165"/>
      <c r="WPO172" s="166"/>
      <c r="WPP172" s="146"/>
      <c r="WPQ172" s="145"/>
      <c r="WPR172" s="145"/>
      <c r="WPS172" s="167"/>
      <c r="WPT172" s="147"/>
      <c r="WPU172" s="148"/>
      <c r="WPV172" s="187"/>
      <c r="WPW172" s="188"/>
      <c r="WPX172" s="165"/>
      <c r="WPY172" s="166"/>
      <c r="WPZ172" s="146"/>
      <c r="WQA172" s="145"/>
      <c r="WQB172" s="145"/>
      <c r="WQC172" s="167"/>
      <c r="WQD172" s="147"/>
      <c r="WQE172" s="148"/>
      <c r="WQF172" s="187"/>
      <c r="WQG172" s="188"/>
      <c r="WQH172" s="165"/>
      <c r="WQI172" s="166"/>
      <c r="WQJ172" s="146"/>
      <c r="WQK172" s="145"/>
      <c r="WQL172" s="145"/>
      <c r="WQM172" s="167"/>
      <c r="WQN172" s="147"/>
      <c r="WQO172" s="148"/>
      <c r="WQP172" s="187"/>
      <c r="WQQ172" s="188"/>
      <c r="WQR172" s="165"/>
      <c r="WQS172" s="166"/>
      <c r="WQT172" s="146"/>
      <c r="WQU172" s="145"/>
      <c r="WQV172" s="145"/>
      <c r="WQW172" s="167"/>
      <c r="WQX172" s="147"/>
      <c r="WQY172" s="148"/>
      <c r="WQZ172" s="187"/>
      <c r="WRA172" s="188"/>
      <c r="WRB172" s="165"/>
      <c r="WRC172" s="166"/>
      <c r="WRD172" s="146"/>
      <c r="WRE172" s="145"/>
      <c r="WRF172" s="145"/>
      <c r="WRG172" s="167"/>
      <c r="WRH172" s="147"/>
      <c r="WRI172" s="148"/>
      <c r="WRJ172" s="187"/>
      <c r="WRK172" s="188"/>
      <c r="WRL172" s="165"/>
      <c r="WRM172" s="166"/>
      <c r="WRN172" s="146"/>
      <c r="WRO172" s="145"/>
      <c r="WRP172" s="145"/>
      <c r="WRQ172" s="167"/>
      <c r="WRR172" s="147"/>
      <c r="WRS172" s="148"/>
      <c r="WRT172" s="187"/>
      <c r="WRU172" s="188"/>
      <c r="WRV172" s="165"/>
      <c r="WRW172" s="166"/>
      <c r="WRX172" s="146"/>
      <c r="WRY172" s="145"/>
      <c r="WRZ172" s="145"/>
      <c r="WSA172" s="167"/>
      <c r="WSB172" s="147"/>
      <c r="WSC172" s="148"/>
      <c r="WSD172" s="187"/>
      <c r="WSE172" s="188"/>
      <c r="WSF172" s="165"/>
      <c r="WSG172" s="166"/>
      <c r="WSH172" s="146"/>
      <c r="WSI172" s="145"/>
      <c r="WSJ172" s="145"/>
      <c r="WSK172" s="167"/>
      <c r="WSL172" s="147"/>
      <c r="WSM172" s="148"/>
      <c r="WSN172" s="187"/>
      <c r="WSO172" s="188"/>
      <c r="WSP172" s="165"/>
      <c r="WSQ172" s="166"/>
      <c r="WSR172" s="146"/>
      <c r="WSS172" s="145"/>
      <c r="WST172" s="145"/>
      <c r="WSU172" s="167"/>
      <c r="WSV172" s="147"/>
      <c r="WSW172" s="148"/>
      <c r="WSX172" s="187"/>
      <c r="WSY172" s="188"/>
      <c r="WSZ172" s="165"/>
      <c r="WTA172" s="166"/>
      <c r="WTB172" s="146"/>
      <c r="WTC172" s="145"/>
      <c r="WTD172" s="145"/>
      <c r="WTE172" s="167"/>
      <c r="WTF172" s="147"/>
      <c r="WTG172" s="148"/>
      <c r="WTH172" s="187"/>
      <c r="WTI172" s="188"/>
      <c r="WTJ172" s="165"/>
      <c r="WTK172" s="166"/>
      <c r="WTL172" s="146"/>
      <c r="WTM172" s="145"/>
      <c r="WTN172" s="145"/>
      <c r="WTO172" s="167"/>
      <c r="WTP172" s="147"/>
      <c r="WTQ172" s="148"/>
      <c r="WTR172" s="187"/>
      <c r="WTS172" s="188"/>
      <c r="WTT172" s="165"/>
      <c r="WTU172" s="166"/>
      <c r="WTV172" s="146"/>
      <c r="WTW172" s="145"/>
      <c r="WTX172" s="145"/>
      <c r="WTY172" s="167"/>
      <c r="WTZ172" s="147"/>
      <c r="WUA172" s="148"/>
      <c r="WUB172" s="187"/>
      <c r="WUC172" s="188"/>
      <c r="WUD172" s="165"/>
      <c r="WUE172" s="166"/>
      <c r="WUF172" s="146"/>
      <c r="WUG172" s="145"/>
      <c r="WUH172" s="145"/>
      <c r="WUI172" s="167"/>
      <c r="WUJ172" s="147"/>
      <c r="WUK172" s="148"/>
      <c r="WUL172" s="187"/>
      <c r="WUM172" s="188"/>
      <c r="WUN172" s="165"/>
      <c r="WUO172" s="166"/>
      <c r="WUP172" s="146"/>
      <c r="WUQ172" s="145"/>
      <c r="WUR172" s="145"/>
      <c r="WUS172" s="167"/>
      <c r="WUT172" s="147"/>
      <c r="WUU172" s="148"/>
      <c r="WUV172" s="187"/>
      <c r="WUW172" s="188"/>
      <c r="WUX172" s="165"/>
      <c r="WUY172" s="166"/>
      <c r="WUZ172" s="146"/>
      <c r="WVA172" s="145"/>
      <c r="WVB172" s="145"/>
      <c r="WVC172" s="167"/>
      <c r="WVD172" s="147"/>
      <c r="WVE172" s="148"/>
      <c r="WVF172" s="187"/>
      <c r="WVG172" s="188"/>
      <c r="WVH172" s="165"/>
      <c r="WVI172" s="166"/>
      <c r="WVJ172" s="146"/>
      <c r="WVK172" s="145"/>
      <c r="WVL172" s="145"/>
      <c r="WVM172" s="167"/>
      <c r="WVN172" s="147"/>
      <c r="WVO172" s="148"/>
      <c r="WVP172" s="187"/>
      <c r="WVQ172" s="188"/>
      <c r="WVR172" s="165"/>
      <c r="WVS172" s="166"/>
      <c r="WVT172" s="146"/>
      <c r="WVU172" s="145"/>
      <c r="WVV172" s="145"/>
      <c r="WVW172" s="167"/>
      <c r="WVX172" s="147"/>
      <c r="WVY172" s="148"/>
      <c r="WVZ172" s="187"/>
      <c r="WWA172" s="188"/>
      <c r="WWB172" s="165"/>
      <c r="WWC172" s="166"/>
      <c r="WWD172" s="146"/>
      <c r="WWE172" s="145"/>
      <c r="WWF172" s="145"/>
      <c r="WWG172" s="167"/>
      <c r="WWH172" s="147"/>
      <c r="WWI172" s="148"/>
      <c r="WWJ172" s="187"/>
      <c r="WWK172" s="188"/>
      <c r="WWL172" s="165"/>
      <c r="WWM172" s="166"/>
      <c r="WWN172" s="146"/>
      <c r="WWO172" s="145"/>
      <c r="WWP172" s="145"/>
      <c r="WWQ172" s="167"/>
      <c r="WWR172" s="147"/>
      <c r="WWS172" s="148"/>
      <c r="WWT172" s="187"/>
      <c r="WWU172" s="188"/>
      <c r="WWV172" s="165"/>
      <c r="WWW172" s="166"/>
      <c r="WWX172" s="146"/>
      <c r="WWY172" s="145"/>
      <c r="WWZ172" s="145"/>
      <c r="WXA172" s="167"/>
      <c r="WXB172" s="147"/>
      <c r="WXC172" s="148"/>
      <c r="WXD172" s="187"/>
      <c r="WXE172" s="188"/>
      <c r="WXF172" s="165"/>
      <c r="WXG172" s="166"/>
      <c r="WXH172" s="146"/>
      <c r="WXI172" s="145"/>
      <c r="WXJ172" s="145"/>
      <c r="WXK172" s="167"/>
      <c r="WXL172" s="147"/>
      <c r="WXM172" s="148"/>
      <c r="WXN172" s="187"/>
      <c r="WXO172" s="188"/>
      <c r="WXP172" s="165"/>
      <c r="WXQ172" s="166"/>
      <c r="WXR172" s="146"/>
      <c r="WXS172" s="145"/>
      <c r="WXT172" s="145"/>
      <c r="WXU172" s="167"/>
      <c r="WXV172" s="147"/>
      <c r="WXW172" s="148"/>
      <c r="WXX172" s="187"/>
      <c r="WXY172" s="188"/>
      <c r="WXZ172" s="165"/>
      <c r="WYA172" s="166"/>
      <c r="WYB172" s="146"/>
      <c r="WYC172" s="145"/>
      <c r="WYD172" s="145"/>
      <c r="WYE172" s="167"/>
      <c r="WYF172" s="147"/>
      <c r="WYG172" s="148"/>
      <c r="WYH172" s="187"/>
      <c r="WYI172" s="188"/>
      <c r="WYJ172" s="165"/>
      <c r="WYK172" s="166"/>
      <c r="WYL172" s="146"/>
      <c r="WYM172" s="145"/>
      <c r="WYN172" s="145"/>
      <c r="WYO172" s="167"/>
      <c r="WYP172" s="147"/>
      <c r="WYQ172" s="148"/>
      <c r="WYR172" s="187"/>
      <c r="WYS172" s="188"/>
      <c r="WYT172" s="165"/>
      <c r="WYU172" s="166"/>
      <c r="WYV172" s="146"/>
      <c r="WYW172" s="145"/>
      <c r="WYX172" s="145"/>
      <c r="WYY172" s="167"/>
      <c r="WYZ172" s="147"/>
      <c r="WZA172" s="148"/>
      <c r="WZB172" s="187"/>
      <c r="WZC172" s="188"/>
      <c r="WZD172" s="165"/>
      <c r="WZE172" s="166"/>
      <c r="WZF172" s="146"/>
      <c r="WZG172" s="145"/>
      <c r="WZH172" s="145"/>
      <c r="WZI172" s="167"/>
      <c r="WZJ172" s="147"/>
      <c r="WZK172" s="148"/>
      <c r="WZL172" s="187"/>
      <c r="WZM172" s="188"/>
      <c r="WZN172" s="165"/>
      <c r="WZO172" s="166"/>
      <c r="WZP172" s="146"/>
      <c r="WZQ172" s="145"/>
      <c r="WZR172" s="145"/>
      <c r="WZS172" s="167"/>
      <c r="WZT172" s="147"/>
      <c r="WZU172" s="148"/>
      <c r="WZV172" s="187"/>
      <c r="WZW172" s="188"/>
      <c r="WZX172" s="165"/>
      <c r="WZY172" s="166"/>
      <c r="WZZ172" s="146"/>
      <c r="XAA172" s="145"/>
      <c r="XAB172" s="145"/>
      <c r="XAC172" s="167"/>
      <c r="XAD172" s="147"/>
      <c r="XAE172" s="148"/>
      <c r="XAF172" s="187"/>
      <c r="XAG172" s="188"/>
      <c r="XAH172" s="165"/>
      <c r="XAI172" s="166"/>
      <c r="XAJ172" s="146"/>
      <c r="XAK172" s="145"/>
      <c r="XAL172" s="145"/>
      <c r="XAM172" s="167"/>
      <c r="XAN172" s="147"/>
      <c r="XAO172" s="148"/>
      <c r="XAP172" s="187"/>
      <c r="XAQ172" s="188"/>
      <c r="XAR172" s="165"/>
      <c r="XAS172" s="166"/>
      <c r="XAT172" s="146"/>
      <c r="XAU172" s="145"/>
      <c r="XAV172" s="145"/>
      <c r="XAW172" s="167"/>
      <c r="XAX172" s="147"/>
      <c r="XAY172" s="148"/>
      <c r="XAZ172" s="187"/>
      <c r="XBA172" s="188"/>
      <c r="XBB172" s="165"/>
      <c r="XBC172" s="166"/>
      <c r="XBD172" s="146"/>
      <c r="XBE172" s="145"/>
      <c r="XBF172" s="145"/>
      <c r="XBG172" s="167"/>
      <c r="XBH172" s="147"/>
      <c r="XBI172" s="148"/>
      <c r="XBJ172" s="187"/>
      <c r="XBK172" s="188"/>
      <c r="XBL172" s="165"/>
      <c r="XBM172" s="166"/>
      <c r="XBN172" s="146"/>
      <c r="XBO172" s="145"/>
      <c r="XBP172" s="145"/>
      <c r="XBQ172" s="167"/>
      <c r="XBR172" s="147"/>
      <c r="XBS172" s="148"/>
      <c r="XBT172" s="187"/>
      <c r="XBU172" s="188"/>
      <c r="XBV172" s="165"/>
      <c r="XBW172" s="166"/>
      <c r="XBX172" s="146"/>
      <c r="XBY172" s="145"/>
      <c r="XBZ172" s="145"/>
      <c r="XCA172" s="167"/>
      <c r="XCB172" s="147"/>
      <c r="XCC172" s="148"/>
      <c r="XCD172" s="187"/>
      <c r="XCE172" s="188"/>
      <c r="XCF172" s="165"/>
      <c r="XCG172" s="166"/>
      <c r="XCH172" s="146"/>
      <c r="XCI172" s="145"/>
      <c r="XCJ172" s="145"/>
      <c r="XCK172" s="167"/>
      <c r="XCL172" s="147"/>
      <c r="XCM172" s="148"/>
      <c r="XCN172" s="187"/>
      <c r="XCO172" s="188"/>
      <c r="XCP172" s="165"/>
      <c r="XCQ172" s="166"/>
      <c r="XCR172" s="146"/>
      <c r="XCS172" s="145"/>
      <c r="XCT172" s="145"/>
      <c r="XCU172" s="167"/>
      <c r="XCV172" s="147"/>
      <c r="XCW172" s="148"/>
      <c r="XCX172" s="187"/>
      <c r="XCY172" s="188"/>
      <c r="XCZ172" s="165"/>
      <c r="XDA172" s="166"/>
      <c r="XDB172" s="146"/>
      <c r="XDC172" s="145"/>
      <c r="XDD172" s="145"/>
      <c r="XDE172" s="167"/>
      <c r="XDF172" s="147"/>
      <c r="XDG172" s="148"/>
      <c r="XDH172" s="187"/>
      <c r="XDI172" s="188"/>
      <c r="XDJ172" s="165"/>
      <c r="XDK172" s="166"/>
      <c r="XDL172" s="146"/>
      <c r="XDM172" s="145"/>
      <c r="XDN172" s="145"/>
      <c r="XDO172" s="167"/>
      <c r="XDP172" s="147"/>
      <c r="XDQ172" s="148"/>
      <c r="XDR172" s="187"/>
      <c r="XDS172" s="188"/>
      <c r="XDT172" s="165"/>
      <c r="XDU172" s="166"/>
      <c r="XDV172" s="146"/>
      <c r="XDW172" s="145"/>
      <c r="XDX172" s="145"/>
      <c r="XDY172" s="167"/>
      <c r="XDZ172" s="147"/>
      <c r="XEA172" s="148"/>
      <c r="XEB172" s="187"/>
      <c r="XEC172" s="188"/>
      <c r="XED172" s="165"/>
      <c r="XEE172" s="166"/>
      <c r="XEF172" s="146"/>
      <c r="XEG172" s="145"/>
      <c r="XEH172" s="145"/>
      <c r="XEI172" s="167"/>
      <c r="XEJ172" s="147"/>
      <c r="XEK172" s="148"/>
      <c r="XEL172" s="187"/>
      <c r="XEM172" s="188"/>
      <c r="XEN172" s="165"/>
      <c r="XEO172" s="166"/>
      <c r="XEP172" s="146"/>
      <c r="XEQ172" s="145"/>
      <c r="XER172" s="145"/>
      <c r="XES172" s="167"/>
      <c r="XET172" s="147"/>
      <c r="XEU172" s="148"/>
      <c r="XEV172" s="187"/>
      <c r="XEW172" s="188"/>
      <c r="XEX172" s="165"/>
      <c r="XEY172" s="166"/>
      <c r="XEZ172" s="146"/>
      <c r="XFA172" s="145"/>
      <c r="XFB172" s="145"/>
      <c r="XFC172" s="167"/>
    </row>
    <row r="173" spans="1:16383" s="151" customFormat="1" ht="35.25" customHeight="1">
      <c r="A173" s="146" t="s">
        <v>957</v>
      </c>
      <c r="B173" s="145" t="s">
        <v>327</v>
      </c>
      <c r="C173" s="145" t="e">
        <f>VLOOKUP($B173,#REF!,2,FALSE)</f>
        <v>#REF!</v>
      </c>
      <c r="D173" s="162" t="e">
        <f>VLOOKUP($B173,#REF!,3,FALSE)</f>
        <v>#REF!</v>
      </c>
      <c r="E173" s="145" t="e">
        <f>VLOOKUP($B173,#REF!,4,FALSE)</f>
        <v>#REF!</v>
      </c>
      <c r="F173" s="148">
        <v>1</v>
      </c>
      <c r="G173" s="163" t="e">
        <f>VLOOKUP($B173,#REF!,13,FALSE)</f>
        <v>#REF!</v>
      </c>
      <c r="H173" s="164" t="e">
        <f>VLOOKUP($B173,#REF!,14,FALSE)</f>
        <v>#REF!</v>
      </c>
      <c r="I173" s="21" t="e">
        <f>G173*H173</f>
        <v>#REF!</v>
      </c>
      <c r="J173" s="22" t="e">
        <f>ROUND(F173*(G173+I173),2)</f>
        <v>#REF!</v>
      </c>
      <c r="K173" s="204" t="s">
        <v>159</v>
      </c>
      <c r="L173" s="145">
        <v>204022.63</v>
      </c>
      <c r="M173" s="17" t="e">
        <f t="shared" si="2"/>
        <v>#REF!</v>
      </c>
      <c r="N173" s="147"/>
      <c r="O173" s="148"/>
      <c r="P173" s="187"/>
      <c r="Q173" s="188"/>
      <c r="R173" s="165"/>
      <c r="S173" s="166"/>
      <c r="T173" s="146"/>
      <c r="U173" s="145"/>
      <c r="V173" s="145"/>
      <c r="W173" s="167"/>
      <c r="X173" s="147"/>
      <c r="Y173" s="148"/>
      <c r="Z173" s="187"/>
      <c r="AA173" s="188"/>
      <c r="AB173" s="165"/>
      <c r="AC173" s="166"/>
      <c r="AD173" s="146"/>
      <c r="AE173" s="145"/>
      <c r="AF173" s="145"/>
      <c r="AG173" s="167"/>
      <c r="AH173" s="147"/>
      <c r="AI173" s="148"/>
      <c r="AJ173" s="187"/>
      <c r="AK173" s="188"/>
      <c r="AL173" s="165"/>
      <c r="AM173" s="166"/>
      <c r="AN173" s="146"/>
      <c r="AO173" s="145"/>
      <c r="AP173" s="145"/>
      <c r="AQ173" s="167"/>
      <c r="AR173" s="147"/>
      <c r="AS173" s="148"/>
      <c r="AT173" s="187"/>
      <c r="AU173" s="188"/>
      <c r="AV173" s="165"/>
      <c r="AW173" s="166"/>
      <c r="AX173" s="146"/>
      <c r="AY173" s="145"/>
      <c r="AZ173" s="145"/>
      <c r="BA173" s="167"/>
      <c r="BB173" s="147"/>
      <c r="BC173" s="148"/>
      <c r="BD173" s="187"/>
      <c r="BE173" s="188"/>
      <c r="BF173" s="165"/>
      <c r="BG173" s="166"/>
      <c r="BH173" s="146"/>
      <c r="BI173" s="145"/>
      <c r="BJ173" s="145"/>
      <c r="BK173" s="167"/>
      <c r="BL173" s="147"/>
      <c r="BM173" s="148"/>
      <c r="BN173" s="187"/>
      <c r="BO173" s="188"/>
      <c r="BP173" s="165"/>
      <c r="BQ173" s="166"/>
      <c r="BR173" s="146"/>
      <c r="BS173" s="145"/>
      <c r="BT173" s="145"/>
      <c r="BU173" s="167"/>
      <c r="BV173" s="147"/>
      <c r="BW173" s="148"/>
      <c r="BX173" s="187"/>
      <c r="BY173" s="188"/>
      <c r="BZ173" s="165"/>
      <c r="CA173" s="166"/>
      <c r="CB173" s="146"/>
      <c r="CC173" s="145"/>
      <c r="CD173" s="145"/>
      <c r="CE173" s="167"/>
      <c r="CF173" s="147"/>
      <c r="CG173" s="148"/>
      <c r="CH173" s="187"/>
      <c r="CI173" s="188"/>
      <c r="CJ173" s="165"/>
      <c r="CK173" s="166"/>
      <c r="CL173" s="146"/>
      <c r="CM173" s="145"/>
      <c r="CN173" s="145"/>
      <c r="CO173" s="167"/>
      <c r="CP173" s="147"/>
      <c r="CQ173" s="148"/>
      <c r="CR173" s="187"/>
      <c r="CS173" s="188"/>
      <c r="CT173" s="165"/>
      <c r="CU173" s="166"/>
      <c r="CV173" s="146"/>
      <c r="CW173" s="145"/>
      <c r="CX173" s="145"/>
      <c r="CY173" s="167"/>
      <c r="CZ173" s="147"/>
      <c r="DA173" s="148"/>
      <c r="DB173" s="187"/>
      <c r="DC173" s="188"/>
      <c r="DD173" s="165"/>
      <c r="DE173" s="166"/>
      <c r="DF173" s="146"/>
      <c r="DG173" s="145"/>
      <c r="DH173" s="145"/>
      <c r="DI173" s="167"/>
      <c r="DJ173" s="147"/>
      <c r="DK173" s="148"/>
      <c r="DL173" s="187"/>
      <c r="DM173" s="188"/>
      <c r="DN173" s="165"/>
      <c r="DO173" s="166"/>
      <c r="DP173" s="146"/>
      <c r="DQ173" s="145"/>
      <c r="DR173" s="145"/>
      <c r="DS173" s="167"/>
      <c r="DT173" s="147"/>
      <c r="DU173" s="148"/>
      <c r="DV173" s="187"/>
      <c r="DW173" s="188"/>
      <c r="DX173" s="165"/>
      <c r="DY173" s="166"/>
      <c r="DZ173" s="146"/>
      <c r="EA173" s="145"/>
      <c r="EB173" s="145"/>
      <c r="EC173" s="167"/>
      <c r="ED173" s="147"/>
      <c r="EE173" s="148"/>
      <c r="EF173" s="187"/>
      <c r="EG173" s="188"/>
      <c r="EH173" s="165"/>
      <c r="EI173" s="166"/>
      <c r="EJ173" s="146"/>
      <c r="EK173" s="145"/>
      <c r="EL173" s="145"/>
      <c r="EM173" s="167"/>
      <c r="EN173" s="147"/>
      <c r="EO173" s="148"/>
      <c r="EP173" s="187"/>
      <c r="EQ173" s="188"/>
      <c r="ER173" s="165"/>
      <c r="ES173" s="166"/>
      <c r="ET173" s="146"/>
      <c r="EU173" s="145"/>
      <c r="EV173" s="145"/>
      <c r="EW173" s="167"/>
      <c r="EX173" s="147"/>
      <c r="EY173" s="148"/>
      <c r="EZ173" s="187"/>
      <c r="FA173" s="188"/>
      <c r="FB173" s="165"/>
      <c r="FC173" s="166"/>
      <c r="FD173" s="146"/>
      <c r="FE173" s="145"/>
      <c r="FF173" s="145"/>
      <c r="FG173" s="167"/>
      <c r="FH173" s="147"/>
      <c r="FI173" s="148"/>
      <c r="FJ173" s="187"/>
      <c r="FK173" s="188"/>
      <c r="FL173" s="165"/>
      <c r="FM173" s="166"/>
      <c r="FN173" s="146"/>
      <c r="FO173" s="145"/>
      <c r="FP173" s="145"/>
      <c r="FQ173" s="167"/>
      <c r="FR173" s="147"/>
      <c r="FS173" s="148"/>
      <c r="FT173" s="187"/>
      <c r="FU173" s="188"/>
      <c r="FV173" s="165"/>
      <c r="FW173" s="166"/>
      <c r="FX173" s="146"/>
      <c r="FY173" s="145"/>
      <c r="FZ173" s="145"/>
      <c r="GA173" s="167"/>
      <c r="GB173" s="147"/>
      <c r="GC173" s="148"/>
      <c r="GD173" s="187"/>
      <c r="GE173" s="188"/>
      <c r="GF173" s="165"/>
      <c r="GG173" s="166"/>
      <c r="GH173" s="146"/>
      <c r="GI173" s="145"/>
      <c r="GJ173" s="145"/>
      <c r="GK173" s="167"/>
      <c r="GL173" s="147"/>
      <c r="GM173" s="148"/>
      <c r="GN173" s="187"/>
      <c r="GO173" s="188"/>
      <c r="GP173" s="165"/>
      <c r="GQ173" s="166"/>
      <c r="GR173" s="146"/>
      <c r="GS173" s="145"/>
      <c r="GT173" s="145"/>
      <c r="GU173" s="167"/>
      <c r="GV173" s="147"/>
      <c r="GW173" s="148"/>
      <c r="GX173" s="187"/>
      <c r="GY173" s="188"/>
      <c r="GZ173" s="165"/>
      <c r="HA173" s="166"/>
      <c r="HB173" s="146"/>
      <c r="HC173" s="145"/>
      <c r="HD173" s="145"/>
      <c r="HE173" s="167"/>
      <c r="HF173" s="147"/>
      <c r="HG173" s="148"/>
      <c r="HH173" s="187"/>
      <c r="HI173" s="188"/>
      <c r="HJ173" s="165"/>
      <c r="HK173" s="166"/>
      <c r="HL173" s="146"/>
      <c r="HM173" s="145"/>
      <c r="HN173" s="145"/>
      <c r="HO173" s="167"/>
      <c r="HP173" s="147"/>
      <c r="HQ173" s="148"/>
      <c r="HR173" s="187"/>
      <c r="HS173" s="188"/>
      <c r="HT173" s="165"/>
      <c r="HU173" s="166"/>
      <c r="HV173" s="146"/>
      <c r="HW173" s="145"/>
      <c r="HX173" s="145"/>
      <c r="HY173" s="167"/>
      <c r="HZ173" s="147"/>
      <c r="IA173" s="148"/>
      <c r="IB173" s="187"/>
      <c r="IC173" s="188"/>
      <c r="ID173" s="165"/>
      <c r="IE173" s="166"/>
      <c r="IF173" s="146"/>
      <c r="IG173" s="145"/>
      <c r="IH173" s="145"/>
      <c r="II173" s="167"/>
      <c r="IJ173" s="147"/>
      <c r="IK173" s="148"/>
      <c r="IL173" s="187"/>
      <c r="IM173" s="188"/>
      <c r="IN173" s="165"/>
      <c r="IO173" s="166"/>
      <c r="IP173" s="146"/>
      <c r="IQ173" s="145"/>
      <c r="IR173" s="145"/>
      <c r="IS173" s="167"/>
      <c r="IT173" s="147"/>
      <c r="IU173" s="148"/>
      <c r="IV173" s="187"/>
      <c r="IW173" s="188"/>
      <c r="IX173" s="165"/>
      <c r="IY173" s="166"/>
      <c r="IZ173" s="146"/>
      <c r="JA173" s="145"/>
      <c r="JB173" s="145"/>
      <c r="JC173" s="167"/>
      <c r="JD173" s="147"/>
      <c r="JE173" s="148"/>
      <c r="JF173" s="187"/>
      <c r="JG173" s="188"/>
      <c r="JH173" s="165"/>
      <c r="JI173" s="166"/>
      <c r="JJ173" s="146"/>
      <c r="JK173" s="145"/>
      <c r="JL173" s="145"/>
      <c r="JM173" s="167"/>
      <c r="JN173" s="147"/>
      <c r="JO173" s="148"/>
      <c r="JP173" s="187"/>
      <c r="JQ173" s="188"/>
      <c r="JR173" s="165"/>
      <c r="JS173" s="166"/>
      <c r="JT173" s="146"/>
      <c r="JU173" s="145"/>
      <c r="JV173" s="145"/>
      <c r="JW173" s="167"/>
      <c r="JX173" s="147"/>
      <c r="JY173" s="148"/>
      <c r="JZ173" s="187"/>
      <c r="KA173" s="188"/>
      <c r="KB173" s="165"/>
      <c r="KC173" s="166"/>
      <c r="KD173" s="146"/>
      <c r="KE173" s="145"/>
      <c r="KF173" s="145"/>
      <c r="KG173" s="167"/>
      <c r="KH173" s="147"/>
      <c r="KI173" s="148"/>
      <c r="KJ173" s="187"/>
      <c r="KK173" s="188"/>
      <c r="KL173" s="165"/>
      <c r="KM173" s="166"/>
      <c r="KN173" s="146"/>
      <c r="KO173" s="145"/>
      <c r="KP173" s="145"/>
      <c r="KQ173" s="167"/>
      <c r="KR173" s="147"/>
      <c r="KS173" s="148"/>
      <c r="KT173" s="187"/>
      <c r="KU173" s="188"/>
      <c r="KV173" s="165"/>
      <c r="KW173" s="166"/>
      <c r="KX173" s="146"/>
      <c r="KY173" s="145"/>
      <c r="KZ173" s="145"/>
      <c r="LA173" s="167"/>
      <c r="LB173" s="147"/>
      <c r="LC173" s="148"/>
      <c r="LD173" s="187"/>
      <c r="LE173" s="188"/>
      <c r="LF173" s="165"/>
      <c r="LG173" s="166"/>
      <c r="LH173" s="146"/>
      <c r="LI173" s="145"/>
      <c r="LJ173" s="145"/>
      <c r="LK173" s="167"/>
      <c r="LL173" s="147"/>
      <c r="LM173" s="148"/>
      <c r="LN173" s="187"/>
      <c r="LO173" s="188"/>
      <c r="LP173" s="165"/>
      <c r="LQ173" s="166"/>
      <c r="LR173" s="146"/>
      <c r="LS173" s="145"/>
      <c r="LT173" s="145"/>
      <c r="LU173" s="167"/>
      <c r="LV173" s="147"/>
      <c r="LW173" s="148"/>
      <c r="LX173" s="187"/>
      <c r="LY173" s="188"/>
      <c r="LZ173" s="165"/>
      <c r="MA173" s="166"/>
      <c r="MB173" s="146"/>
      <c r="MC173" s="145"/>
      <c r="MD173" s="145"/>
      <c r="ME173" s="167"/>
      <c r="MF173" s="147"/>
      <c r="MG173" s="148"/>
      <c r="MH173" s="187"/>
      <c r="MI173" s="188"/>
      <c r="MJ173" s="165"/>
      <c r="MK173" s="166"/>
      <c r="ML173" s="146"/>
      <c r="MM173" s="145"/>
      <c r="MN173" s="145"/>
      <c r="MO173" s="167"/>
      <c r="MP173" s="147"/>
      <c r="MQ173" s="148"/>
      <c r="MR173" s="187"/>
      <c r="MS173" s="188"/>
      <c r="MT173" s="165"/>
      <c r="MU173" s="166"/>
      <c r="MV173" s="146"/>
      <c r="MW173" s="145"/>
      <c r="MX173" s="145"/>
      <c r="MY173" s="167"/>
      <c r="MZ173" s="147"/>
      <c r="NA173" s="148"/>
      <c r="NB173" s="187"/>
      <c r="NC173" s="188"/>
      <c r="ND173" s="165"/>
      <c r="NE173" s="166"/>
      <c r="NF173" s="146"/>
      <c r="NG173" s="145"/>
      <c r="NH173" s="145"/>
      <c r="NI173" s="167"/>
      <c r="NJ173" s="147"/>
      <c r="NK173" s="148"/>
      <c r="NL173" s="187"/>
      <c r="NM173" s="188"/>
      <c r="NN173" s="165"/>
      <c r="NO173" s="166"/>
      <c r="NP173" s="146"/>
      <c r="NQ173" s="145"/>
      <c r="NR173" s="145"/>
      <c r="NS173" s="167"/>
      <c r="NT173" s="147"/>
      <c r="NU173" s="148"/>
      <c r="NV173" s="187"/>
      <c r="NW173" s="188"/>
      <c r="NX173" s="165"/>
      <c r="NY173" s="166"/>
      <c r="NZ173" s="146"/>
      <c r="OA173" s="145"/>
      <c r="OB173" s="145"/>
      <c r="OC173" s="167"/>
      <c r="OD173" s="147"/>
      <c r="OE173" s="148"/>
      <c r="OF173" s="187"/>
      <c r="OG173" s="188"/>
      <c r="OH173" s="165"/>
      <c r="OI173" s="166"/>
      <c r="OJ173" s="146"/>
      <c r="OK173" s="145"/>
      <c r="OL173" s="145"/>
      <c r="OM173" s="167"/>
      <c r="ON173" s="147"/>
      <c r="OO173" s="148"/>
      <c r="OP173" s="187"/>
      <c r="OQ173" s="188"/>
      <c r="OR173" s="165"/>
      <c r="OS173" s="166"/>
      <c r="OT173" s="146"/>
      <c r="OU173" s="145"/>
      <c r="OV173" s="145"/>
      <c r="OW173" s="167"/>
      <c r="OX173" s="147"/>
      <c r="OY173" s="148"/>
      <c r="OZ173" s="187"/>
      <c r="PA173" s="188"/>
      <c r="PB173" s="165"/>
      <c r="PC173" s="166"/>
      <c r="PD173" s="146"/>
      <c r="PE173" s="145"/>
      <c r="PF173" s="145"/>
      <c r="PG173" s="167"/>
      <c r="PH173" s="147"/>
      <c r="PI173" s="148"/>
      <c r="PJ173" s="187"/>
      <c r="PK173" s="188"/>
      <c r="PL173" s="165"/>
      <c r="PM173" s="166"/>
      <c r="PN173" s="146"/>
      <c r="PO173" s="145"/>
      <c r="PP173" s="145"/>
      <c r="PQ173" s="167"/>
      <c r="PR173" s="147"/>
      <c r="PS173" s="148"/>
      <c r="PT173" s="187"/>
      <c r="PU173" s="188"/>
      <c r="PV173" s="165"/>
      <c r="PW173" s="166"/>
      <c r="PX173" s="146"/>
      <c r="PY173" s="145"/>
      <c r="PZ173" s="145"/>
      <c r="QA173" s="167"/>
      <c r="QB173" s="147"/>
      <c r="QC173" s="148"/>
      <c r="QD173" s="187"/>
      <c r="QE173" s="188"/>
      <c r="QF173" s="165"/>
      <c r="QG173" s="166"/>
      <c r="QH173" s="146"/>
      <c r="QI173" s="145"/>
      <c r="QJ173" s="145"/>
      <c r="QK173" s="167"/>
      <c r="QL173" s="147"/>
      <c r="QM173" s="148"/>
      <c r="QN173" s="187"/>
      <c r="QO173" s="188"/>
      <c r="QP173" s="165"/>
      <c r="QQ173" s="166"/>
      <c r="QR173" s="146"/>
      <c r="QS173" s="145"/>
      <c r="QT173" s="145"/>
      <c r="QU173" s="167"/>
      <c r="QV173" s="147"/>
      <c r="QW173" s="148"/>
      <c r="QX173" s="187"/>
      <c r="QY173" s="188"/>
      <c r="QZ173" s="165"/>
      <c r="RA173" s="166"/>
      <c r="RB173" s="146"/>
      <c r="RC173" s="145"/>
      <c r="RD173" s="145"/>
      <c r="RE173" s="167"/>
      <c r="RF173" s="147"/>
      <c r="RG173" s="148"/>
      <c r="RH173" s="187"/>
      <c r="RI173" s="188"/>
      <c r="RJ173" s="165"/>
      <c r="RK173" s="166"/>
      <c r="RL173" s="146"/>
      <c r="RM173" s="145"/>
      <c r="RN173" s="145"/>
      <c r="RO173" s="167"/>
      <c r="RP173" s="147"/>
      <c r="RQ173" s="148"/>
      <c r="RR173" s="187"/>
      <c r="RS173" s="188"/>
      <c r="RT173" s="165"/>
      <c r="RU173" s="166"/>
      <c r="RV173" s="146"/>
      <c r="RW173" s="145"/>
      <c r="RX173" s="145"/>
      <c r="RY173" s="167"/>
      <c r="RZ173" s="147"/>
      <c r="SA173" s="148"/>
      <c r="SB173" s="187"/>
      <c r="SC173" s="188"/>
      <c r="SD173" s="165"/>
      <c r="SE173" s="166"/>
      <c r="SF173" s="146"/>
      <c r="SG173" s="145"/>
      <c r="SH173" s="145"/>
      <c r="SI173" s="167"/>
      <c r="SJ173" s="147"/>
      <c r="SK173" s="148"/>
      <c r="SL173" s="187"/>
      <c r="SM173" s="188"/>
      <c r="SN173" s="165"/>
      <c r="SO173" s="166"/>
      <c r="SP173" s="146"/>
      <c r="SQ173" s="145"/>
      <c r="SR173" s="145"/>
      <c r="SS173" s="167"/>
      <c r="ST173" s="147"/>
      <c r="SU173" s="148"/>
      <c r="SV173" s="187"/>
      <c r="SW173" s="188"/>
      <c r="SX173" s="165"/>
      <c r="SY173" s="166"/>
      <c r="SZ173" s="146"/>
      <c r="TA173" s="145"/>
      <c r="TB173" s="145"/>
      <c r="TC173" s="167"/>
      <c r="TD173" s="147"/>
      <c r="TE173" s="148"/>
      <c r="TF173" s="187"/>
      <c r="TG173" s="188"/>
      <c r="TH173" s="165"/>
      <c r="TI173" s="166"/>
      <c r="TJ173" s="146"/>
      <c r="TK173" s="145"/>
      <c r="TL173" s="145"/>
      <c r="TM173" s="167"/>
      <c r="TN173" s="147"/>
      <c r="TO173" s="148"/>
      <c r="TP173" s="187"/>
      <c r="TQ173" s="188"/>
      <c r="TR173" s="165"/>
      <c r="TS173" s="166"/>
      <c r="TT173" s="146"/>
      <c r="TU173" s="145"/>
      <c r="TV173" s="145"/>
      <c r="TW173" s="167"/>
      <c r="TX173" s="147"/>
      <c r="TY173" s="148"/>
      <c r="TZ173" s="187"/>
      <c r="UA173" s="188"/>
      <c r="UB173" s="165"/>
      <c r="UC173" s="166"/>
      <c r="UD173" s="146"/>
      <c r="UE173" s="145"/>
      <c r="UF173" s="145"/>
      <c r="UG173" s="167"/>
      <c r="UH173" s="147"/>
      <c r="UI173" s="148"/>
      <c r="UJ173" s="187"/>
      <c r="UK173" s="188"/>
      <c r="UL173" s="165"/>
      <c r="UM173" s="166"/>
      <c r="UN173" s="146"/>
      <c r="UO173" s="145"/>
      <c r="UP173" s="145"/>
      <c r="UQ173" s="167"/>
      <c r="UR173" s="147"/>
      <c r="US173" s="148"/>
      <c r="UT173" s="187"/>
      <c r="UU173" s="188"/>
      <c r="UV173" s="165"/>
      <c r="UW173" s="166"/>
      <c r="UX173" s="146"/>
      <c r="UY173" s="145"/>
      <c r="UZ173" s="145"/>
      <c r="VA173" s="167"/>
      <c r="VB173" s="147"/>
      <c r="VC173" s="148"/>
      <c r="VD173" s="187"/>
      <c r="VE173" s="188"/>
      <c r="VF173" s="165"/>
      <c r="VG173" s="166"/>
      <c r="VH173" s="146"/>
      <c r="VI173" s="145"/>
      <c r="VJ173" s="145"/>
      <c r="VK173" s="167"/>
      <c r="VL173" s="147"/>
      <c r="VM173" s="148"/>
      <c r="VN173" s="187"/>
      <c r="VO173" s="188"/>
      <c r="VP173" s="165"/>
      <c r="VQ173" s="166"/>
      <c r="VR173" s="146"/>
      <c r="VS173" s="145"/>
      <c r="VT173" s="145"/>
      <c r="VU173" s="167"/>
      <c r="VV173" s="147"/>
      <c r="VW173" s="148"/>
      <c r="VX173" s="187"/>
      <c r="VY173" s="188"/>
      <c r="VZ173" s="165"/>
      <c r="WA173" s="166"/>
      <c r="WB173" s="146"/>
      <c r="WC173" s="145"/>
      <c r="WD173" s="145"/>
      <c r="WE173" s="167"/>
      <c r="WF173" s="147"/>
      <c r="WG173" s="148"/>
      <c r="WH173" s="187"/>
      <c r="WI173" s="188"/>
      <c r="WJ173" s="165"/>
      <c r="WK173" s="166"/>
      <c r="WL173" s="146"/>
      <c r="WM173" s="145"/>
      <c r="WN173" s="145"/>
      <c r="WO173" s="167"/>
      <c r="WP173" s="147"/>
      <c r="WQ173" s="148"/>
      <c r="WR173" s="187"/>
      <c r="WS173" s="188"/>
      <c r="WT173" s="165"/>
      <c r="WU173" s="166"/>
      <c r="WV173" s="146"/>
      <c r="WW173" s="145"/>
      <c r="WX173" s="145"/>
      <c r="WY173" s="167"/>
      <c r="WZ173" s="147"/>
      <c r="XA173" s="148"/>
      <c r="XB173" s="187"/>
      <c r="XC173" s="188"/>
      <c r="XD173" s="165"/>
      <c r="XE173" s="166"/>
      <c r="XF173" s="146"/>
      <c r="XG173" s="145"/>
      <c r="XH173" s="145"/>
      <c r="XI173" s="167"/>
      <c r="XJ173" s="147"/>
      <c r="XK173" s="148"/>
      <c r="XL173" s="187"/>
      <c r="XM173" s="188"/>
      <c r="XN173" s="165"/>
      <c r="XO173" s="166"/>
      <c r="XP173" s="146"/>
      <c r="XQ173" s="145"/>
      <c r="XR173" s="145"/>
      <c r="XS173" s="167"/>
      <c r="XT173" s="147"/>
      <c r="XU173" s="148"/>
      <c r="XV173" s="187"/>
      <c r="XW173" s="188"/>
      <c r="XX173" s="165"/>
      <c r="XY173" s="166"/>
      <c r="XZ173" s="146"/>
      <c r="YA173" s="145"/>
      <c r="YB173" s="145"/>
      <c r="YC173" s="167"/>
      <c r="YD173" s="147"/>
      <c r="YE173" s="148"/>
      <c r="YF173" s="187"/>
      <c r="YG173" s="188"/>
      <c r="YH173" s="165"/>
      <c r="YI173" s="166"/>
      <c r="YJ173" s="146"/>
      <c r="YK173" s="145"/>
      <c r="YL173" s="145"/>
      <c r="YM173" s="167"/>
      <c r="YN173" s="147"/>
      <c r="YO173" s="148"/>
      <c r="YP173" s="187"/>
      <c r="YQ173" s="188"/>
      <c r="YR173" s="165"/>
      <c r="YS173" s="166"/>
      <c r="YT173" s="146"/>
      <c r="YU173" s="145"/>
      <c r="YV173" s="145"/>
      <c r="YW173" s="167"/>
      <c r="YX173" s="147"/>
      <c r="YY173" s="148"/>
      <c r="YZ173" s="187"/>
      <c r="ZA173" s="188"/>
      <c r="ZB173" s="165"/>
      <c r="ZC173" s="166"/>
      <c r="ZD173" s="146"/>
      <c r="ZE173" s="145"/>
      <c r="ZF173" s="145"/>
      <c r="ZG173" s="167"/>
      <c r="ZH173" s="147"/>
      <c r="ZI173" s="148"/>
      <c r="ZJ173" s="187"/>
      <c r="ZK173" s="188"/>
      <c r="ZL173" s="165"/>
      <c r="ZM173" s="166"/>
      <c r="ZN173" s="146"/>
      <c r="ZO173" s="145"/>
      <c r="ZP173" s="145"/>
      <c r="ZQ173" s="167"/>
      <c r="ZR173" s="147"/>
      <c r="ZS173" s="148"/>
      <c r="ZT173" s="187"/>
      <c r="ZU173" s="188"/>
      <c r="ZV173" s="165"/>
      <c r="ZW173" s="166"/>
      <c r="ZX173" s="146"/>
      <c r="ZY173" s="145"/>
      <c r="ZZ173" s="145"/>
      <c r="AAA173" s="167"/>
      <c r="AAB173" s="147"/>
      <c r="AAC173" s="148"/>
      <c r="AAD173" s="187"/>
      <c r="AAE173" s="188"/>
      <c r="AAF173" s="165"/>
      <c r="AAG173" s="166"/>
      <c r="AAH173" s="146"/>
      <c r="AAI173" s="145"/>
      <c r="AAJ173" s="145"/>
      <c r="AAK173" s="167"/>
      <c r="AAL173" s="147"/>
      <c r="AAM173" s="148"/>
      <c r="AAN173" s="187"/>
      <c r="AAO173" s="188"/>
      <c r="AAP173" s="165"/>
      <c r="AAQ173" s="166"/>
      <c r="AAR173" s="146"/>
      <c r="AAS173" s="145"/>
      <c r="AAT173" s="145"/>
      <c r="AAU173" s="167"/>
      <c r="AAV173" s="147"/>
      <c r="AAW173" s="148"/>
      <c r="AAX173" s="187"/>
      <c r="AAY173" s="188"/>
      <c r="AAZ173" s="165"/>
      <c r="ABA173" s="166"/>
      <c r="ABB173" s="146"/>
      <c r="ABC173" s="145"/>
      <c r="ABD173" s="145"/>
      <c r="ABE173" s="167"/>
      <c r="ABF173" s="147"/>
      <c r="ABG173" s="148"/>
      <c r="ABH173" s="187"/>
      <c r="ABI173" s="188"/>
      <c r="ABJ173" s="165"/>
      <c r="ABK173" s="166"/>
      <c r="ABL173" s="146"/>
      <c r="ABM173" s="145"/>
      <c r="ABN173" s="145"/>
      <c r="ABO173" s="167"/>
      <c r="ABP173" s="147"/>
      <c r="ABQ173" s="148"/>
      <c r="ABR173" s="187"/>
      <c r="ABS173" s="188"/>
      <c r="ABT173" s="165"/>
      <c r="ABU173" s="166"/>
      <c r="ABV173" s="146"/>
      <c r="ABW173" s="145"/>
      <c r="ABX173" s="145"/>
      <c r="ABY173" s="167"/>
      <c r="ABZ173" s="147"/>
      <c r="ACA173" s="148"/>
      <c r="ACB173" s="187"/>
      <c r="ACC173" s="188"/>
      <c r="ACD173" s="165"/>
      <c r="ACE173" s="166"/>
      <c r="ACF173" s="146"/>
      <c r="ACG173" s="145"/>
      <c r="ACH173" s="145"/>
      <c r="ACI173" s="167"/>
      <c r="ACJ173" s="147"/>
      <c r="ACK173" s="148"/>
      <c r="ACL173" s="187"/>
      <c r="ACM173" s="188"/>
      <c r="ACN173" s="165"/>
      <c r="ACO173" s="166"/>
      <c r="ACP173" s="146"/>
      <c r="ACQ173" s="145"/>
      <c r="ACR173" s="145"/>
      <c r="ACS173" s="167"/>
      <c r="ACT173" s="147"/>
      <c r="ACU173" s="148"/>
      <c r="ACV173" s="187"/>
      <c r="ACW173" s="188"/>
      <c r="ACX173" s="165"/>
      <c r="ACY173" s="166"/>
      <c r="ACZ173" s="146"/>
      <c r="ADA173" s="145"/>
      <c r="ADB173" s="145"/>
      <c r="ADC173" s="167"/>
      <c r="ADD173" s="147"/>
      <c r="ADE173" s="148"/>
      <c r="ADF173" s="187"/>
      <c r="ADG173" s="188"/>
      <c r="ADH173" s="165"/>
      <c r="ADI173" s="166"/>
      <c r="ADJ173" s="146"/>
      <c r="ADK173" s="145"/>
      <c r="ADL173" s="145"/>
      <c r="ADM173" s="167"/>
      <c r="ADN173" s="147"/>
      <c r="ADO173" s="148"/>
      <c r="ADP173" s="187"/>
      <c r="ADQ173" s="188"/>
      <c r="ADR173" s="165"/>
      <c r="ADS173" s="166"/>
      <c r="ADT173" s="146"/>
      <c r="ADU173" s="145"/>
      <c r="ADV173" s="145"/>
      <c r="ADW173" s="167"/>
      <c r="ADX173" s="147"/>
      <c r="ADY173" s="148"/>
      <c r="ADZ173" s="187"/>
      <c r="AEA173" s="188"/>
      <c r="AEB173" s="165"/>
      <c r="AEC173" s="166"/>
      <c r="AED173" s="146"/>
      <c r="AEE173" s="145"/>
      <c r="AEF173" s="145"/>
      <c r="AEG173" s="167"/>
      <c r="AEH173" s="147"/>
      <c r="AEI173" s="148"/>
      <c r="AEJ173" s="187"/>
      <c r="AEK173" s="188"/>
      <c r="AEL173" s="165"/>
      <c r="AEM173" s="166"/>
      <c r="AEN173" s="146"/>
      <c r="AEO173" s="145"/>
      <c r="AEP173" s="145"/>
      <c r="AEQ173" s="167"/>
      <c r="AER173" s="147"/>
      <c r="AES173" s="148"/>
      <c r="AET173" s="187"/>
      <c r="AEU173" s="188"/>
      <c r="AEV173" s="165"/>
      <c r="AEW173" s="166"/>
      <c r="AEX173" s="146"/>
      <c r="AEY173" s="145"/>
      <c r="AEZ173" s="145"/>
      <c r="AFA173" s="167"/>
      <c r="AFB173" s="147"/>
      <c r="AFC173" s="148"/>
      <c r="AFD173" s="187"/>
      <c r="AFE173" s="188"/>
      <c r="AFF173" s="165"/>
      <c r="AFG173" s="166"/>
      <c r="AFH173" s="146"/>
      <c r="AFI173" s="145"/>
      <c r="AFJ173" s="145"/>
      <c r="AFK173" s="167"/>
      <c r="AFL173" s="147"/>
      <c r="AFM173" s="148"/>
      <c r="AFN173" s="187"/>
      <c r="AFO173" s="188"/>
      <c r="AFP173" s="165"/>
      <c r="AFQ173" s="166"/>
      <c r="AFR173" s="146"/>
      <c r="AFS173" s="145"/>
      <c r="AFT173" s="145"/>
      <c r="AFU173" s="167"/>
      <c r="AFV173" s="147"/>
      <c r="AFW173" s="148"/>
      <c r="AFX173" s="187"/>
      <c r="AFY173" s="188"/>
      <c r="AFZ173" s="165"/>
      <c r="AGA173" s="166"/>
      <c r="AGB173" s="146"/>
      <c r="AGC173" s="145"/>
      <c r="AGD173" s="145"/>
      <c r="AGE173" s="167"/>
      <c r="AGF173" s="147"/>
      <c r="AGG173" s="148"/>
      <c r="AGH173" s="187"/>
      <c r="AGI173" s="188"/>
      <c r="AGJ173" s="165"/>
      <c r="AGK173" s="166"/>
      <c r="AGL173" s="146"/>
      <c r="AGM173" s="145"/>
      <c r="AGN173" s="145"/>
      <c r="AGO173" s="167"/>
      <c r="AGP173" s="147"/>
      <c r="AGQ173" s="148"/>
      <c r="AGR173" s="187"/>
      <c r="AGS173" s="188"/>
      <c r="AGT173" s="165"/>
      <c r="AGU173" s="166"/>
      <c r="AGV173" s="146"/>
      <c r="AGW173" s="145"/>
      <c r="AGX173" s="145"/>
      <c r="AGY173" s="167"/>
      <c r="AGZ173" s="147"/>
      <c r="AHA173" s="148"/>
      <c r="AHB173" s="187"/>
      <c r="AHC173" s="188"/>
      <c r="AHD173" s="165"/>
      <c r="AHE173" s="166"/>
      <c r="AHF173" s="146"/>
      <c r="AHG173" s="145"/>
      <c r="AHH173" s="145"/>
      <c r="AHI173" s="167"/>
      <c r="AHJ173" s="147"/>
      <c r="AHK173" s="148"/>
      <c r="AHL173" s="187"/>
      <c r="AHM173" s="188"/>
      <c r="AHN173" s="165"/>
      <c r="AHO173" s="166"/>
      <c r="AHP173" s="146"/>
      <c r="AHQ173" s="145"/>
      <c r="AHR173" s="145"/>
      <c r="AHS173" s="167"/>
      <c r="AHT173" s="147"/>
      <c r="AHU173" s="148"/>
      <c r="AHV173" s="187"/>
      <c r="AHW173" s="188"/>
      <c r="AHX173" s="165"/>
      <c r="AHY173" s="166"/>
      <c r="AHZ173" s="146"/>
      <c r="AIA173" s="145"/>
      <c r="AIB173" s="145"/>
      <c r="AIC173" s="167"/>
      <c r="AID173" s="147"/>
      <c r="AIE173" s="148"/>
      <c r="AIF173" s="187"/>
      <c r="AIG173" s="188"/>
      <c r="AIH173" s="165"/>
      <c r="AII173" s="166"/>
      <c r="AIJ173" s="146"/>
      <c r="AIK173" s="145"/>
      <c r="AIL173" s="145"/>
      <c r="AIM173" s="167"/>
      <c r="AIN173" s="147"/>
      <c r="AIO173" s="148"/>
      <c r="AIP173" s="187"/>
      <c r="AIQ173" s="188"/>
      <c r="AIR173" s="165"/>
      <c r="AIS173" s="166"/>
      <c r="AIT173" s="146"/>
      <c r="AIU173" s="145"/>
      <c r="AIV173" s="145"/>
      <c r="AIW173" s="167"/>
      <c r="AIX173" s="147"/>
      <c r="AIY173" s="148"/>
      <c r="AIZ173" s="187"/>
      <c r="AJA173" s="188"/>
      <c r="AJB173" s="165"/>
      <c r="AJC173" s="166"/>
      <c r="AJD173" s="146"/>
      <c r="AJE173" s="145"/>
      <c r="AJF173" s="145"/>
      <c r="AJG173" s="167"/>
      <c r="AJH173" s="147"/>
      <c r="AJI173" s="148"/>
      <c r="AJJ173" s="187"/>
      <c r="AJK173" s="188"/>
      <c r="AJL173" s="165"/>
      <c r="AJM173" s="166"/>
      <c r="AJN173" s="146"/>
      <c r="AJO173" s="145"/>
      <c r="AJP173" s="145"/>
      <c r="AJQ173" s="167"/>
      <c r="AJR173" s="147"/>
      <c r="AJS173" s="148"/>
      <c r="AJT173" s="187"/>
      <c r="AJU173" s="188"/>
      <c r="AJV173" s="165"/>
      <c r="AJW173" s="166"/>
      <c r="AJX173" s="146"/>
      <c r="AJY173" s="145"/>
      <c r="AJZ173" s="145"/>
      <c r="AKA173" s="167"/>
      <c r="AKB173" s="147"/>
      <c r="AKC173" s="148"/>
      <c r="AKD173" s="187"/>
      <c r="AKE173" s="188"/>
      <c r="AKF173" s="165"/>
      <c r="AKG173" s="166"/>
      <c r="AKH173" s="146"/>
      <c r="AKI173" s="145"/>
      <c r="AKJ173" s="145"/>
      <c r="AKK173" s="167"/>
      <c r="AKL173" s="147"/>
      <c r="AKM173" s="148"/>
      <c r="AKN173" s="187"/>
      <c r="AKO173" s="188"/>
      <c r="AKP173" s="165"/>
      <c r="AKQ173" s="166"/>
      <c r="AKR173" s="146"/>
      <c r="AKS173" s="145"/>
      <c r="AKT173" s="145"/>
      <c r="AKU173" s="167"/>
      <c r="AKV173" s="147"/>
      <c r="AKW173" s="148"/>
      <c r="AKX173" s="187"/>
      <c r="AKY173" s="188"/>
      <c r="AKZ173" s="165"/>
      <c r="ALA173" s="166"/>
      <c r="ALB173" s="146"/>
      <c r="ALC173" s="145"/>
      <c r="ALD173" s="145"/>
      <c r="ALE173" s="167"/>
      <c r="ALF173" s="147"/>
      <c r="ALG173" s="148"/>
      <c r="ALH173" s="187"/>
      <c r="ALI173" s="188"/>
      <c r="ALJ173" s="165"/>
      <c r="ALK173" s="166"/>
      <c r="ALL173" s="146"/>
      <c r="ALM173" s="145"/>
      <c r="ALN173" s="145"/>
      <c r="ALO173" s="167"/>
      <c r="ALP173" s="147"/>
      <c r="ALQ173" s="148"/>
      <c r="ALR173" s="187"/>
      <c r="ALS173" s="188"/>
      <c r="ALT173" s="165"/>
      <c r="ALU173" s="166"/>
      <c r="ALV173" s="146"/>
      <c r="ALW173" s="145"/>
      <c r="ALX173" s="145"/>
      <c r="ALY173" s="167"/>
      <c r="ALZ173" s="147"/>
      <c r="AMA173" s="148"/>
      <c r="AMB173" s="187"/>
      <c r="AMC173" s="188"/>
      <c r="AMD173" s="165"/>
      <c r="AME173" s="166"/>
      <c r="AMF173" s="146"/>
      <c r="AMG173" s="145"/>
      <c r="AMH173" s="145"/>
      <c r="AMI173" s="167"/>
      <c r="AMJ173" s="147"/>
      <c r="AMK173" s="148"/>
      <c r="AML173" s="187"/>
      <c r="AMM173" s="188"/>
      <c r="AMN173" s="165"/>
      <c r="AMO173" s="166"/>
      <c r="AMP173" s="146"/>
      <c r="AMQ173" s="145"/>
      <c r="AMR173" s="145"/>
      <c r="AMS173" s="167"/>
      <c r="AMT173" s="147"/>
      <c r="AMU173" s="148"/>
      <c r="AMV173" s="187"/>
      <c r="AMW173" s="188"/>
      <c r="AMX173" s="165"/>
      <c r="AMY173" s="166"/>
      <c r="AMZ173" s="146"/>
      <c r="ANA173" s="145"/>
      <c r="ANB173" s="145"/>
      <c r="ANC173" s="167"/>
      <c r="AND173" s="147"/>
      <c r="ANE173" s="148"/>
      <c r="ANF173" s="187"/>
      <c r="ANG173" s="188"/>
      <c r="ANH173" s="165"/>
      <c r="ANI173" s="166"/>
      <c r="ANJ173" s="146"/>
      <c r="ANK173" s="145"/>
      <c r="ANL173" s="145"/>
      <c r="ANM173" s="167"/>
      <c r="ANN173" s="147"/>
      <c r="ANO173" s="148"/>
      <c r="ANP173" s="187"/>
      <c r="ANQ173" s="188"/>
      <c r="ANR173" s="165"/>
      <c r="ANS173" s="166"/>
      <c r="ANT173" s="146"/>
      <c r="ANU173" s="145"/>
      <c r="ANV173" s="145"/>
      <c r="ANW173" s="167"/>
      <c r="ANX173" s="147"/>
      <c r="ANY173" s="148"/>
      <c r="ANZ173" s="187"/>
      <c r="AOA173" s="188"/>
      <c r="AOB173" s="165"/>
      <c r="AOC173" s="166"/>
      <c r="AOD173" s="146"/>
      <c r="AOE173" s="145"/>
      <c r="AOF173" s="145"/>
      <c r="AOG173" s="167"/>
      <c r="AOH173" s="147"/>
      <c r="AOI173" s="148"/>
      <c r="AOJ173" s="187"/>
      <c r="AOK173" s="188"/>
      <c r="AOL173" s="165"/>
      <c r="AOM173" s="166"/>
      <c r="AON173" s="146"/>
      <c r="AOO173" s="145"/>
      <c r="AOP173" s="145"/>
      <c r="AOQ173" s="167"/>
      <c r="AOR173" s="147"/>
      <c r="AOS173" s="148"/>
      <c r="AOT173" s="187"/>
      <c r="AOU173" s="188"/>
      <c r="AOV173" s="165"/>
      <c r="AOW173" s="166"/>
      <c r="AOX173" s="146"/>
      <c r="AOY173" s="145"/>
      <c r="AOZ173" s="145"/>
      <c r="APA173" s="167"/>
      <c r="APB173" s="147"/>
      <c r="APC173" s="148"/>
      <c r="APD173" s="187"/>
      <c r="APE173" s="188"/>
      <c r="APF173" s="165"/>
      <c r="APG173" s="166"/>
      <c r="APH173" s="146"/>
      <c r="API173" s="145"/>
      <c r="APJ173" s="145"/>
      <c r="APK173" s="167"/>
      <c r="APL173" s="147"/>
      <c r="APM173" s="148"/>
      <c r="APN173" s="187"/>
      <c r="APO173" s="188"/>
      <c r="APP173" s="165"/>
      <c r="APQ173" s="166"/>
      <c r="APR173" s="146"/>
      <c r="APS173" s="145"/>
      <c r="APT173" s="145"/>
      <c r="APU173" s="167"/>
      <c r="APV173" s="147"/>
      <c r="APW173" s="148"/>
      <c r="APX173" s="187"/>
      <c r="APY173" s="188"/>
      <c r="APZ173" s="165"/>
      <c r="AQA173" s="166"/>
      <c r="AQB173" s="146"/>
      <c r="AQC173" s="145"/>
      <c r="AQD173" s="145"/>
      <c r="AQE173" s="167"/>
      <c r="AQF173" s="147"/>
      <c r="AQG173" s="148"/>
      <c r="AQH173" s="187"/>
      <c r="AQI173" s="188"/>
      <c r="AQJ173" s="165"/>
      <c r="AQK173" s="166"/>
      <c r="AQL173" s="146"/>
      <c r="AQM173" s="145"/>
      <c r="AQN173" s="145"/>
      <c r="AQO173" s="167"/>
      <c r="AQP173" s="147"/>
      <c r="AQQ173" s="148"/>
      <c r="AQR173" s="187"/>
      <c r="AQS173" s="188"/>
      <c r="AQT173" s="165"/>
      <c r="AQU173" s="166"/>
      <c r="AQV173" s="146"/>
      <c r="AQW173" s="145"/>
      <c r="AQX173" s="145"/>
      <c r="AQY173" s="167"/>
      <c r="AQZ173" s="147"/>
      <c r="ARA173" s="148"/>
      <c r="ARB173" s="187"/>
      <c r="ARC173" s="188"/>
      <c r="ARD173" s="165"/>
      <c r="ARE173" s="166"/>
      <c r="ARF173" s="146"/>
      <c r="ARG173" s="145"/>
      <c r="ARH173" s="145"/>
      <c r="ARI173" s="167"/>
      <c r="ARJ173" s="147"/>
      <c r="ARK173" s="148"/>
      <c r="ARL173" s="187"/>
      <c r="ARM173" s="188"/>
      <c r="ARN173" s="165"/>
      <c r="ARO173" s="166"/>
      <c r="ARP173" s="146"/>
      <c r="ARQ173" s="145"/>
      <c r="ARR173" s="145"/>
      <c r="ARS173" s="167"/>
      <c r="ART173" s="147"/>
      <c r="ARU173" s="148"/>
      <c r="ARV173" s="187"/>
      <c r="ARW173" s="188"/>
      <c r="ARX173" s="165"/>
      <c r="ARY173" s="166"/>
      <c r="ARZ173" s="146"/>
      <c r="ASA173" s="145"/>
      <c r="ASB173" s="145"/>
      <c r="ASC173" s="167"/>
      <c r="ASD173" s="147"/>
      <c r="ASE173" s="148"/>
      <c r="ASF173" s="187"/>
      <c r="ASG173" s="188"/>
      <c r="ASH173" s="165"/>
      <c r="ASI173" s="166"/>
      <c r="ASJ173" s="146"/>
      <c r="ASK173" s="145"/>
      <c r="ASL173" s="145"/>
      <c r="ASM173" s="167"/>
      <c r="ASN173" s="147"/>
      <c r="ASO173" s="148"/>
      <c r="ASP173" s="187"/>
      <c r="ASQ173" s="188"/>
      <c r="ASR173" s="165"/>
      <c r="ASS173" s="166"/>
      <c r="AST173" s="146"/>
      <c r="ASU173" s="145"/>
      <c r="ASV173" s="145"/>
      <c r="ASW173" s="167"/>
      <c r="ASX173" s="147"/>
      <c r="ASY173" s="148"/>
      <c r="ASZ173" s="187"/>
      <c r="ATA173" s="188"/>
      <c r="ATB173" s="165"/>
      <c r="ATC173" s="166"/>
      <c r="ATD173" s="146"/>
      <c r="ATE173" s="145"/>
      <c r="ATF173" s="145"/>
      <c r="ATG173" s="167"/>
      <c r="ATH173" s="147"/>
      <c r="ATI173" s="148"/>
      <c r="ATJ173" s="187"/>
      <c r="ATK173" s="188"/>
      <c r="ATL173" s="165"/>
      <c r="ATM173" s="166"/>
      <c r="ATN173" s="146"/>
      <c r="ATO173" s="145"/>
      <c r="ATP173" s="145"/>
      <c r="ATQ173" s="167"/>
      <c r="ATR173" s="147"/>
      <c r="ATS173" s="148"/>
      <c r="ATT173" s="187"/>
      <c r="ATU173" s="188"/>
      <c r="ATV173" s="165"/>
      <c r="ATW173" s="166"/>
      <c r="ATX173" s="146"/>
      <c r="ATY173" s="145"/>
      <c r="ATZ173" s="145"/>
      <c r="AUA173" s="167"/>
      <c r="AUB173" s="147"/>
      <c r="AUC173" s="148"/>
      <c r="AUD173" s="187"/>
      <c r="AUE173" s="188"/>
      <c r="AUF173" s="165"/>
      <c r="AUG173" s="166"/>
      <c r="AUH173" s="146"/>
      <c r="AUI173" s="145"/>
      <c r="AUJ173" s="145"/>
      <c r="AUK173" s="167"/>
      <c r="AUL173" s="147"/>
      <c r="AUM173" s="148"/>
      <c r="AUN173" s="187"/>
      <c r="AUO173" s="188"/>
      <c r="AUP173" s="165"/>
      <c r="AUQ173" s="166"/>
      <c r="AUR173" s="146"/>
      <c r="AUS173" s="145"/>
      <c r="AUT173" s="145"/>
      <c r="AUU173" s="167"/>
      <c r="AUV173" s="147"/>
      <c r="AUW173" s="148"/>
      <c r="AUX173" s="187"/>
      <c r="AUY173" s="188"/>
      <c r="AUZ173" s="165"/>
      <c r="AVA173" s="166"/>
      <c r="AVB173" s="146"/>
      <c r="AVC173" s="145"/>
      <c r="AVD173" s="145"/>
      <c r="AVE173" s="167"/>
      <c r="AVF173" s="147"/>
      <c r="AVG173" s="148"/>
      <c r="AVH173" s="187"/>
      <c r="AVI173" s="188"/>
      <c r="AVJ173" s="165"/>
      <c r="AVK173" s="166"/>
      <c r="AVL173" s="146"/>
      <c r="AVM173" s="145"/>
      <c r="AVN173" s="145"/>
      <c r="AVO173" s="167"/>
      <c r="AVP173" s="147"/>
      <c r="AVQ173" s="148"/>
      <c r="AVR173" s="187"/>
      <c r="AVS173" s="188"/>
      <c r="AVT173" s="165"/>
      <c r="AVU173" s="166"/>
      <c r="AVV173" s="146"/>
      <c r="AVW173" s="145"/>
      <c r="AVX173" s="145"/>
      <c r="AVY173" s="167"/>
      <c r="AVZ173" s="147"/>
      <c r="AWA173" s="148"/>
      <c r="AWB173" s="187"/>
      <c r="AWC173" s="188"/>
      <c r="AWD173" s="165"/>
      <c r="AWE173" s="166"/>
      <c r="AWF173" s="146"/>
      <c r="AWG173" s="145"/>
      <c r="AWH173" s="145"/>
      <c r="AWI173" s="167"/>
      <c r="AWJ173" s="147"/>
      <c r="AWK173" s="148"/>
      <c r="AWL173" s="187"/>
      <c r="AWM173" s="188"/>
      <c r="AWN173" s="165"/>
      <c r="AWO173" s="166"/>
      <c r="AWP173" s="146"/>
      <c r="AWQ173" s="145"/>
      <c r="AWR173" s="145"/>
      <c r="AWS173" s="167"/>
      <c r="AWT173" s="147"/>
      <c r="AWU173" s="148"/>
      <c r="AWV173" s="187"/>
      <c r="AWW173" s="188"/>
      <c r="AWX173" s="165"/>
      <c r="AWY173" s="166"/>
      <c r="AWZ173" s="146"/>
      <c r="AXA173" s="145"/>
      <c r="AXB173" s="145"/>
      <c r="AXC173" s="167"/>
      <c r="AXD173" s="147"/>
      <c r="AXE173" s="148"/>
      <c r="AXF173" s="187"/>
      <c r="AXG173" s="188"/>
      <c r="AXH173" s="165"/>
      <c r="AXI173" s="166"/>
      <c r="AXJ173" s="146"/>
      <c r="AXK173" s="145"/>
      <c r="AXL173" s="145"/>
      <c r="AXM173" s="167"/>
      <c r="AXN173" s="147"/>
      <c r="AXO173" s="148"/>
      <c r="AXP173" s="187"/>
      <c r="AXQ173" s="188"/>
      <c r="AXR173" s="165"/>
      <c r="AXS173" s="166"/>
      <c r="AXT173" s="146"/>
      <c r="AXU173" s="145"/>
      <c r="AXV173" s="145"/>
      <c r="AXW173" s="167"/>
      <c r="AXX173" s="147"/>
      <c r="AXY173" s="148"/>
      <c r="AXZ173" s="187"/>
      <c r="AYA173" s="188"/>
      <c r="AYB173" s="165"/>
      <c r="AYC173" s="166"/>
      <c r="AYD173" s="146"/>
      <c r="AYE173" s="145"/>
      <c r="AYF173" s="145"/>
      <c r="AYG173" s="167"/>
      <c r="AYH173" s="147"/>
      <c r="AYI173" s="148"/>
      <c r="AYJ173" s="187"/>
      <c r="AYK173" s="188"/>
      <c r="AYL173" s="165"/>
      <c r="AYM173" s="166"/>
      <c r="AYN173" s="146"/>
      <c r="AYO173" s="145"/>
      <c r="AYP173" s="145"/>
      <c r="AYQ173" s="167"/>
      <c r="AYR173" s="147"/>
      <c r="AYS173" s="148"/>
      <c r="AYT173" s="187"/>
      <c r="AYU173" s="188"/>
      <c r="AYV173" s="165"/>
      <c r="AYW173" s="166"/>
      <c r="AYX173" s="146"/>
      <c r="AYY173" s="145"/>
      <c r="AYZ173" s="145"/>
      <c r="AZA173" s="167"/>
      <c r="AZB173" s="147"/>
      <c r="AZC173" s="148"/>
      <c r="AZD173" s="187"/>
      <c r="AZE173" s="188"/>
      <c r="AZF173" s="165"/>
      <c r="AZG173" s="166"/>
      <c r="AZH173" s="146"/>
      <c r="AZI173" s="145"/>
      <c r="AZJ173" s="145"/>
      <c r="AZK173" s="167"/>
      <c r="AZL173" s="147"/>
      <c r="AZM173" s="148"/>
      <c r="AZN173" s="187"/>
      <c r="AZO173" s="188"/>
      <c r="AZP173" s="165"/>
      <c r="AZQ173" s="166"/>
      <c r="AZR173" s="146"/>
      <c r="AZS173" s="145"/>
      <c r="AZT173" s="145"/>
      <c r="AZU173" s="167"/>
      <c r="AZV173" s="147"/>
      <c r="AZW173" s="148"/>
      <c r="AZX173" s="187"/>
      <c r="AZY173" s="188"/>
      <c r="AZZ173" s="165"/>
      <c r="BAA173" s="166"/>
      <c r="BAB173" s="146"/>
      <c r="BAC173" s="145"/>
      <c r="BAD173" s="145"/>
      <c r="BAE173" s="167"/>
      <c r="BAF173" s="147"/>
      <c r="BAG173" s="148"/>
      <c r="BAH173" s="187"/>
      <c r="BAI173" s="188"/>
      <c r="BAJ173" s="165"/>
      <c r="BAK173" s="166"/>
      <c r="BAL173" s="146"/>
      <c r="BAM173" s="145"/>
      <c r="BAN173" s="145"/>
      <c r="BAO173" s="167"/>
      <c r="BAP173" s="147"/>
      <c r="BAQ173" s="148"/>
      <c r="BAR173" s="187"/>
      <c r="BAS173" s="188"/>
      <c r="BAT173" s="165"/>
      <c r="BAU173" s="166"/>
      <c r="BAV173" s="146"/>
      <c r="BAW173" s="145"/>
      <c r="BAX173" s="145"/>
      <c r="BAY173" s="167"/>
      <c r="BAZ173" s="147"/>
      <c r="BBA173" s="148"/>
      <c r="BBB173" s="187"/>
      <c r="BBC173" s="188"/>
      <c r="BBD173" s="165"/>
      <c r="BBE173" s="166"/>
      <c r="BBF173" s="146"/>
      <c r="BBG173" s="145"/>
      <c r="BBH173" s="145"/>
      <c r="BBI173" s="167"/>
      <c r="BBJ173" s="147"/>
      <c r="BBK173" s="148"/>
      <c r="BBL173" s="187"/>
      <c r="BBM173" s="188"/>
      <c r="BBN173" s="165"/>
      <c r="BBO173" s="166"/>
      <c r="BBP173" s="146"/>
      <c r="BBQ173" s="145"/>
      <c r="BBR173" s="145"/>
      <c r="BBS173" s="167"/>
      <c r="BBT173" s="147"/>
      <c r="BBU173" s="148"/>
      <c r="BBV173" s="187"/>
      <c r="BBW173" s="188"/>
      <c r="BBX173" s="165"/>
      <c r="BBY173" s="166"/>
      <c r="BBZ173" s="146"/>
      <c r="BCA173" s="145"/>
      <c r="BCB173" s="145"/>
      <c r="BCC173" s="167"/>
      <c r="BCD173" s="147"/>
      <c r="BCE173" s="148"/>
      <c r="BCF173" s="187"/>
      <c r="BCG173" s="188"/>
      <c r="BCH173" s="165"/>
      <c r="BCI173" s="166"/>
      <c r="BCJ173" s="146"/>
      <c r="BCK173" s="145"/>
      <c r="BCL173" s="145"/>
      <c r="BCM173" s="167"/>
      <c r="BCN173" s="147"/>
      <c r="BCO173" s="148"/>
      <c r="BCP173" s="187"/>
      <c r="BCQ173" s="188"/>
      <c r="BCR173" s="165"/>
      <c r="BCS173" s="166"/>
      <c r="BCT173" s="146"/>
      <c r="BCU173" s="145"/>
      <c r="BCV173" s="145"/>
      <c r="BCW173" s="167"/>
      <c r="BCX173" s="147"/>
      <c r="BCY173" s="148"/>
      <c r="BCZ173" s="187"/>
      <c r="BDA173" s="188"/>
      <c r="BDB173" s="165"/>
      <c r="BDC173" s="166"/>
      <c r="BDD173" s="146"/>
      <c r="BDE173" s="145"/>
      <c r="BDF173" s="145"/>
      <c r="BDG173" s="167"/>
      <c r="BDH173" s="147"/>
      <c r="BDI173" s="148"/>
      <c r="BDJ173" s="187"/>
      <c r="BDK173" s="188"/>
      <c r="BDL173" s="165"/>
      <c r="BDM173" s="166"/>
      <c r="BDN173" s="146"/>
      <c r="BDO173" s="145"/>
      <c r="BDP173" s="145"/>
      <c r="BDQ173" s="167"/>
      <c r="BDR173" s="147"/>
      <c r="BDS173" s="148"/>
      <c r="BDT173" s="187"/>
      <c r="BDU173" s="188"/>
      <c r="BDV173" s="165"/>
      <c r="BDW173" s="166"/>
      <c r="BDX173" s="146"/>
      <c r="BDY173" s="145"/>
      <c r="BDZ173" s="145"/>
      <c r="BEA173" s="167"/>
      <c r="BEB173" s="147"/>
      <c r="BEC173" s="148"/>
      <c r="BED173" s="187"/>
      <c r="BEE173" s="188"/>
      <c r="BEF173" s="165"/>
      <c r="BEG173" s="166"/>
      <c r="BEH173" s="146"/>
      <c r="BEI173" s="145"/>
      <c r="BEJ173" s="145"/>
      <c r="BEK173" s="167"/>
      <c r="BEL173" s="147"/>
      <c r="BEM173" s="148"/>
      <c r="BEN173" s="187"/>
      <c r="BEO173" s="188"/>
      <c r="BEP173" s="165"/>
      <c r="BEQ173" s="166"/>
      <c r="BER173" s="146"/>
      <c r="BES173" s="145"/>
      <c r="BET173" s="145"/>
      <c r="BEU173" s="167"/>
      <c r="BEV173" s="147"/>
      <c r="BEW173" s="148"/>
      <c r="BEX173" s="187"/>
      <c r="BEY173" s="188"/>
      <c r="BEZ173" s="165"/>
      <c r="BFA173" s="166"/>
      <c r="BFB173" s="146"/>
      <c r="BFC173" s="145"/>
      <c r="BFD173" s="145"/>
      <c r="BFE173" s="167"/>
      <c r="BFF173" s="147"/>
      <c r="BFG173" s="148"/>
      <c r="BFH173" s="187"/>
      <c r="BFI173" s="188"/>
      <c r="BFJ173" s="165"/>
      <c r="BFK173" s="166"/>
      <c r="BFL173" s="146"/>
      <c r="BFM173" s="145"/>
      <c r="BFN173" s="145"/>
      <c r="BFO173" s="167"/>
      <c r="BFP173" s="147"/>
      <c r="BFQ173" s="148"/>
      <c r="BFR173" s="187"/>
      <c r="BFS173" s="188"/>
      <c r="BFT173" s="165"/>
      <c r="BFU173" s="166"/>
      <c r="BFV173" s="146"/>
      <c r="BFW173" s="145"/>
      <c r="BFX173" s="145"/>
      <c r="BFY173" s="167"/>
      <c r="BFZ173" s="147"/>
      <c r="BGA173" s="148"/>
      <c r="BGB173" s="187"/>
      <c r="BGC173" s="188"/>
      <c r="BGD173" s="165"/>
      <c r="BGE173" s="166"/>
      <c r="BGF173" s="146"/>
      <c r="BGG173" s="145"/>
      <c r="BGH173" s="145"/>
      <c r="BGI173" s="167"/>
      <c r="BGJ173" s="147"/>
      <c r="BGK173" s="148"/>
      <c r="BGL173" s="187"/>
      <c r="BGM173" s="188"/>
      <c r="BGN173" s="165"/>
      <c r="BGO173" s="166"/>
      <c r="BGP173" s="146"/>
      <c r="BGQ173" s="145"/>
      <c r="BGR173" s="145"/>
      <c r="BGS173" s="167"/>
      <c r="BGT173" s="147"/>
      <c r="BGU173" s="148"/>
      <c r="BGV173" s="187"/>
      <c r="BGW173" s="188"/>
      <c r="BGX173" s="165"/>
      <c r="BGY173" s="166"/>
      <c r="BGZ173" s="146"/>
      <c r="BHA173" s="145"/>
      <c r="BHB173" s="145"/>
      <c r="BHC173" s="167"/>
      <c r="BHD173" s="147"/>
      <c r="BHE173" s="148"/>
      <c r="BHF173" s="187"/>
      <c r="BHG173" s="188"/>
      <c r="BHH173" s="165"/>
      <c r="BHI173" s="166"/>
      <c r="BHJ173" s="146"/>
      <c r="BHK173" s="145"/>
      <c r="BHL173" s="145"/>
      <c r="BHM173" s="167"/>
      <c r="BHN173" s="147"/>
      <c r="BHO173" s="148"/>
      <c r="BHP173" s="187"/>
      <c r="BHQ173" s="188"/>
      <c r="BHR173" s="165"/>
      <c r="BHS173" s="166"/>
      <c r="BHT173" s="146"/>
      <c r="BHU173" s="145"/>
      <c r="BHV173" s="145"/>
      <c r="BHW173" s="167"/>
      <c r="BHX173" s="147"/>
      <c r="BHY173" s="148"/>
      <c r="BHZ173" s="187"/>
      <c r="BIA173" s="188"/>
      <c r="BIB173" s="165"/>
      <c r="BIC173" s="166"/>
      <c r="BID173" s="146"/>
      <c r="BIE173" s="145"/>
      <c r="BIF173" s="145"/>
      <c r="BIG173" s="167"/>
      <c r="BIH173" s="147"/>
      <c r="BII173" s="148"/>
      <c r="BIJ173" s="187"/>
      <c r="BIK173" s="188"/>
      <c r="BIL173" s="165"/>
      <c r="BIM173" s="166"/>
      <c r="BIN173" s="146"/>
      <c r="BIO173" s="145"/>
      <c r="BIP173" s="145"/>
      <c r="BIQ173" s="167"/>
      <c r="BIR173" s="147"/>
      <c r="BIS173" s="148"/>
      <c r="BIT173" s="187"/>
      <c r="BIU173" s="188"/>
      <c r="BIV173" s="165"/>
      <c r="BIW173" s="166"/>
      <c r="BIX173" s="146"/>
      <c r="BIY173" s="145"/>
      <c r="BIZ173" s="145"/>
      <c r="BJA173" s="167"/>
      <c r="BJB173" s="147"/>
      <c r="BJC173" s="148"/>
      <c r="BJD173" s="187"/>
      <c r="BJE173" s="188"/>
      <c r="BJF173" s="165"/>
      <c r="BJG173" s="166"/>
      <c r="BJH173" s="146"/>
      <c r="BJI173" s="145"/>
      <c r="BJJ173" s="145"/>
      <c r="BJK173" s="167"/>
      <c r="BJL173" s="147"/>
      <c r="BJM173" s="148"/>
      <c r="BJN173" s="187"/>
      <c r="BJO173" s="188"/>
      <c r="BJP173" s="165"/>
      <c r="BJQ173" s="166"/>
      <c r="BJR173" s="146"/>
      <c r="BJS173" s="145"/>
      <c r="BJT173" s="145"/>
      <c r="BJU173" s="167"/>
      <c r="BJV173" s="147"/>
      <c r="BJW173" s="148"/>
      <c r="BJX173" s="187"/>
      <c r="BJY173" s="188"/>
      <c r="BJZ173" s="165"/>
      <c r="BKA173" s="166"/>
      <c r="BKB173" s="146"/>
      <c r="BKC173" s="145"/>
      <c r="BKD173" s="145"/>
      <c r="BKE173" s="167"/>
      <c r="BKF173" s="147"/>
      <c r="BKG173" s="148"/>
      <c r="BKH173" s="187"/>
      <c r="BKI173" s="188"/>
      <c r="BKJ173" s="165"/>
      <c r="BKK173" s="166"/>
      <c r="BKL173" s="146"/>
      <c r="BKM173" s="145"/>
      <c r="BKN173" s="145"/>
      <c r="BKO173" s="167"/>
      <c r="BKP173" s="147"/>
      <c r="BKQ173" s="148"/>
      <c r="BKR173" s="187"/>
      <c r="BKS173" s="188"/>
      <c r="BKT173" s="165"/>
      <c r="BKU173" s="166"/>
      <c r="BKV173" s="146"/>
      <c r="BKW173" s="145"/>
      <c r="BKX173" s="145"/>
      <c r="BKY173" s="167"/>
      <c r="BKZ173" s="147"/>
      <c r="BLA173" s="148"/>
      <c r="BLB173" s="187"/>
      <c r="BLC173" s="188"/>
      <c r="BLD173" s="165"/>
      <c r="BLE173" s="166"/>
      <c r="BLF173" s="146"/>
      <c r="BLG173" s="145"/>
      <c r="BLH173" s="145"/>
      <c r="BLI173" s="167"/>
      <c r="BLJ173" s="147"/>
      <c r="BLK173" s="148"/>
      <c r="BLL173" s="187"/>
      <c r="BLM173" s="188"/>
      <c r="BLN173" s="165"/>
      <c r="BLO173" s="166"/>
      <c r="BLP173" s="146"/>
      <c r="BLQ173" s="145"/>
      <c r="BLR173" s="145"/>
      <c r="BLS173" s="167"/>
      <c r="BLT173" s="147"/>
      <c r="BLU173" s="148"/>
      <c r="BLV173" s="187"/>
      <c r="BLW173" s="188"/>
      <c r="BLX173" s="165"/>
      <c r="BLY173" s="166"/>
      <c r="BLZ173" s="146"/>
      <c r="BMA173" s="145"/>
      <c r="BMB173" s="145"/>
      <c r="BMC173" s="167"/>
      <c r="BMD173" s="147"/>
      <c r="BME173" s="148"/>
      <c r="BMF173" s="187"/>
      <c r="BMG173" s="188"/>
      <c r="BMH173" s="165"/>
      <c r="BMI173" s="166"/>
      <c r="BMJ173" s="146"/>
      <c r="BMK173" s="145"/>
      <c r="BML173" s="145"/>
      <c r="BMM173" s="167"/>
      <c r="BMN173" s="147"/>
      <c r="BMO173" s="148"/>
      <c r="BMP173" s="187"/>
      <c r="BMQ173" s="188"/>
      <c r="BMR173" s="165"/>
      <c r="BMS173" s="166"/>
      <c r="BMT173" s="146"/>
      <c r="BMU173" s="145"/>
      <c r="BMV173" s="145"/>
      <c r="BMW173" s="167"/>
      <c r="BMX173" s="147"/>
      <c r="BMY173" s="148"/>
      <c r="BMZ173" s="187"/>
      <c r="BNA173" s="188"/>
      <c r="BNB173" s="165"/>
      <c r="BNC173" s="166"/>
      <c r="BND173" s="146"/>
      <c r="BNE173" s="145"/>
      <c r="BNF173" s="145"/>
      <c r="BNG173" s="167"/>
      <c r="BNH173" s="147"/>
      <c r="BNI173" s="148"/>
      <c r="BNJ173" s="187"/>
      <c r="BNK173" s="188"/>
      <c r="BNL173" s="165"/>
      <c r="BNM173" s="166"/>
      <c r="BNN173" s="146"/>
      <c r="BNO173" s="145"/>
      <c r="BNP173" s="145"/>
      <c r="BNQ173" s="167"/>
      <c r="BNR173" s="147"/>
      <c r="BNS173" s="148"/>
      <c r="BNT173" s="187"/>
      <c r="BNU173" s="188"/>
      <c r="BNV173" s="165"/>
      <c r="BNW173" s="166"/>
      <c r="BNX173" s="146"/>
      <c r="BNY173" s="145"/>
      <c r="BNZ173" s="145"/>
      <c r="BOA173" s="167"/>
      <c r="BOB173" s="147"/>
      <c r="BOC173" s="148"/>
      <c r="BOD173" s="187"/>
      <c r="BOE173" s="188"/>
      <c r="BOF173" s="165"/>
      <c r="BOG173" s="166"/>
      <c r="BOH173" s="146"/>
      <c r="BOI173" s="145"/>
      <c r="BOJ173" s="145"/>
      <c r="BOK173" s="167"/>
      <c r="BOL173" s="147"/>
      <c r="BOM173" s="148"/>
      <c r="BON173" s="187"/>
      <c r="BOO173" s="188"/>
      <c r="BOP173" s="165"/>
      <c r="BOQ173" s="166"/>
      <c r="BOR173" s="146"/>
      <c r="BOS173" s="145"/>
      <c r="BOT173" s="145"/>
      <c r="BOU173" s="167"/>
      <c r="BOV173" s="147"/>
      <c r="BOW173" s="148"/>
      <c r="BOX173" s="187"/>
      <c r="BOY173" s="188"/>
      <c r="BOZ173" s="165"/>
      <c r="BPA173" s="166"/>
      <c r="BPB173" s="146"/>
      <c r="BPC173" s="145"/>
      <c r="BPD173" s="145"/>
      <c r="BPE173" s="167"/>
      <c r="BPF173" s="147"/>
      <c r="BPG173" s="148"/>
      <c r="BPH173" s="187"/>
      <c r="BPI173" s="188"/>
      <c r="BPJ173" s="165"/>
      <c r="BPK173" s="166"/>
      <c r="BPL173" s="146"/>
      <c r="BPM173" s="145"/>
      <c r="BPN173" s="145"/>
      <c r="BPO173" s="167"/>
      <c r="BPP173" s="147"/>
      <c r="BPQ173" s="148"/>
      <c r="BPR173" s="187"/>
      <c r="BPS173" s="188"/>
      <c r="BPT173" s="165"/>
      <c r="BPU173" s="166"/>
      <c r="BPV173" s="146"/>
      <c r="BPW173" s="145"/>
      <c r="BPX173" s="145"/>
      <c r="BPY173" s="167"/>
      <c r="BPZ173" s="147"/>
      <c r="BQA173" s="148"/>
      <c r="BQB173" s="187"/>
      <c r="BQC173" s="188"/>
      <c r="BQD173" s="165"/>
      <c r="BQE173" s="166"/>
      <c r="BQF173" s="146"/>
      <c r="BQG173" s="145"/>
      <c r="BQH173" s="145"/>
      <c r="BQI173" s="167"/>
      <c r="BQJ173" s="147"/>
      <c r="BQK173" s="148"/>
      <c r="BQL173" s="187"/>
      <c r="BQM173" s="188"/>
      <c r="BQN173" s="165"/>
      <c r="BQO173" s="166"/>
      <c r="BQP173" s="146"/>
      <c r="BQQ173" s="145"/>
      <c r="BQR173" s="145"/>
      <c r="BQS173" s="167"/>
      <c r="BQT173" s="147"/>
      <c r="BQU173" s="148"/>
      <c r="BQV173" s="187"/>
      <c r="BQW173" s="188"/>
      <c r="BQX173" s="165"/>
      <c r="BQY173" s="166"/>
      <c r="BQZ173" s="146"/>
      <c r="BRA173" s="145"/>
      <c r="BRB173" s="145"/>
      <c r="BRC173" s="167"/>
      <c r="BRD173" s="147"/>
      <c r="BRE173" s="148"/>
      <c r="BRF173" s="187"/>
      <c r="BRG173" s="188"/>
      <c r="BRH173" s="165"/>
      <c r="BRI173" s="166"/>
      <c r="BRJ173" s="146"/>
      <c r="BRK173" s="145"/>
      <c r="BRL173" s="145"/>
      <c r="BRM173" s="167"/>
      <c r="BRN173" s="147"/>
      <c r="BRO173" s="148"/>
      <c r="BRP173" s="187"/>
      <c r="BRQ173" s="188"/>
      <c r="BRR173" s="165"/>
      <c r="BRS173" s="166"/>
      <c r="BRT173" s="146"/>
      <c r="BRU173" s="145"/>
      <c r="BRV173" s="145"/>
      <c r="BRW173" s="167"/>
      <c r="BRX173" s="147"/>
      <c r="BRY173" s="148"/>
      <c r="BRZ173" s="187"/>
      <c r="BSA173" s="188"/>
      <c r="BSB173" s="165"/>
      <c r="BSC173" s="166"/>
      <c r="BSD173" s="146"/>
      <c r="BSE173" s="145"/>
      <c r="BSF173" s="145"/>
      <c r="BSG173" s="167"/>
      <c r="BSH173" s="147"/>
      <c r="BSI173" s="148"/>
      <c r="BSJ173" s="187"/>
      <c r="BSK173" s="188"/>
      <c r="BSL173" s="165"/>
      <c r="BSM173" s="166"/>
      <c r="BSN173" s="146"/>
      <c r="BSO173" s="145"/>
      <c r="BSP173" s="145"/>
      <c r="BSQ173" s="167"/>
      <c r="BSR173" s="147"/>
      <c r="BSS173" s="148"/>
      <c r="BST173" s="187"/>
      <c r="BSU173" s="188"/>
      <c r="BSV173" s="165"/>
      <c r="BSW173" s="166"/>
      <c r="BSX173" s="146"/>
      <c r="BSY173" s="145"/>
      <c r="BSZ173" s="145"/>
      <c r="BTA173" s="167"/>
      <c r="BTB173" s="147"/>
      <c r="BTC173" s="148"/>
      <c r="BTD173" s="187"/>
      <c r="BTE173" s="188"/>
      <c r="BTF173" s="165"/>
      <c r="BTG173" s="166"/>
      <c r="BTH173" s="146"/>
      <c r="BTI173" s="145"/>
      <c r="BTJ173" s="145"/>
      <c r="BTK173" s="167"/>
      <c r="BTL173" s="147"/>
      <c r="BTM173" s="148"/>
      <c r="BTN173" s="187"/>
      <c r="BTO173" s="188"/>
      <c r="BTP173" s="165"/>
      <c r="BTQ173" s="166"/>
      <c r="BTR173" s="146"/>
      <c r="BTS173" s="145"/>
      <c r="BTT173" s="145"/>
      <c r="BTU173" s="167"/>
      <c r="BTV173" s="147"/>
      <c r="BTW173" s="148"/>
      <c r="BTX173" s="187"/>
      <c r="BTY173" s="188"/>
      <c r="BTZ173" s="165"/>
      <c r="BUA173" s="166"/>
      <c r="BUB173" s="146"/>
      <c r="BUC173" s="145"/>
      <c r="BUD173" s="145"/>
      <c r="BUE173" s="167"/>
      <c r="BUF173" s="147"/>
      <c r="BUG173" s="148"/>
      <c r="BUH173" s="187"/>
      <c r="BUI173" s="188"/>
      <c r="BUJ173" s="165"/>
      <c r="BUK173" s="166"/>
      <c r="BUL173" s="146"/>
      <c r="BUM173" s="145"/>
      <c r="BUN173" s="145"/>
      <c r="BUO173" s="167"/>
      <c r="BUP173" s="147"/>
      <c r="BUQ173" s="148"/>
      <c r="BUR173" s="187"/>
      <c r="BUS173" s="188"/>
      <c r="BUT173" s="165"/>
      <c r="BUU173" s="166"/>
      <c r="BUV173" s="146"/>
      <c r="BUW173" s="145"/>
      <c r="BUX173" s="145"/>
      <c r="BUY173" s="167"/>
      <c r="BUZ173" s="147"/>
      <c r="BVA173" s="148"/>
      <c r="BVB173" s="187"/>
      <c r="BVC173" s="188"/>
      <c r="BVD173" s="165"/>
      <c r="BVE173" s="166"/>
      <c r="BVF173" s="146"/>
      <c r="BVG173" s="145"/>
      <c r="BVH173" s="145"/>
      <c r="BVI173" s="167"/>
      <c r="BVJ173" s="147"/>
      <c r="BVK173" s="148"/>
      <c r="BVL173" s="187"/>
      <c r="BVM173" s="188"/>
      <c r="BVN173" s="165"/>
      <c r="BVO173" s="166"/>
      <c r="BVP173" s="146"/>
      <c r="BVQ173" s="145"/>
      <c r="BVR173" s="145"/>
      <c r="BVS173" s="167"/>
      <c r="BVT173" s="147"/>
      <c r="BVU173" s="148"/>
      <c r="BVV173" s="187"/>
      <c r="BVW173" s="188"/>
      <c r="BVX173" s="165"/>
      <c r="BVY173" s="166"/>
      <c r="BVZ173" s="146"/>
      <c r="BWA173" s="145"/>
      <c r="BWB173" s="145"/>
      <c r="BWC173" s="167"/>
      <c r="BWD173" s="147"/>
      <c r="BWE173" s="148"/>
      <c r="BWF173" s="187"/>
      <c r="BWG173" s="188"/>
      <c r="BWH173" s="165"/>
      <c r="BWI173" s="166"/>
      <c r="BWJ173" s="146"/>
      <c r="BWK173" s="145"/>
      <c r="BWL173" s="145"/>
      <c r="BWM173" s="167"/>
      <c r="BWN173" s="147"/>
      <c r="BWO173" s="148"/>
      <c r="BWP173" s="187"/>
      <c r="BWQ173" s="188"/>
      <c r="BWR173" s="165"/>
      <c r="BWS173" s="166"/>
      <c r="BWT173" s="146"/>
      <c r="BWU173" s="145"/>
      <c r="BWV173" s="145"/>
      <c r="BWW173" s="167"/>
      <c r="BWX173" s="147"/>
      <c r="BWY173" s="148"/>
      <c r="BWZ173" s="187"/>
      <c r="BXA173" s="188"/>
      <c r="BXB173" s="165"/>
      <c r="BXC173" s="166"/>
      <c r="BXD173" s="146"/>
      <c r="BXE173" s="145"/>
      <c r="BXF173" s="145"/>
      <c r="BXG173" s="167"/>
      <c r="BXH173" s="147"/>
      <c r="BXI173" s="148"/>
      <c r="BXJ173" s="187"/>
      <c r="BXK173" s="188"/>
      <c r="BXL173" s="165"/>
      <c r="BXM173" s="166"/>
      <c r="BXN173" s="146"/>
      <c r="BXO173" s="145"/>
      <c r="BXP173" s="145"/>
      <c r="BXQ173" s="167"/>
      <c r="BXR173" s="147"/>
      <c r="BXS173" s="148"/>
      <c r="BXT173" s="187"/>
      <c r="BXU173" s="188"/>
      <c r="BXV173" s="165"/>
      <c r="BXW173" s="166"/>
      <c r="BXX173" s="146"/>
      <c r="BXY173" s="145"/>
      <c r="BXZ173" s="145"/>
      <c r="BYA173" s="167"/>
      <c r="BYB173" s="147"/>
      <c r="BYC173" s="148"/>
      <c r="BYD173" s="187"/>
      <c r="BYE173" s="188"/>
      <c r="BYF173" s="165"/>
      <c r="BYG173" s="166"/>
      <c r="BYH173" s="146"/>
      <c r="BYI173" s="145"/>
      <c r="BYJ173" s="145"/>
      <c r="BYK173" s="167"/>
      <c r="BYL173" s="147"/>
      <c r="BYM173" s="148"/>
      <c r="BYN173" s="187"/>
      <c r="BYO173" s="188"/>
      <c r="BYP173" s="165"/>
      <c r="BYQ173" s="166"/>
      <c r="BYR173" s="146"/>
      <c r="BYS173" s="145"/>
      <c r="BYT173" s="145"/>
      <c r="BYU173" s="167"/>
      <c r="BYV173" s="147"/>
      <c r="BYW173" s="148"/>
      <c r="BYX173" s="187"/>
      <c r="BYY173" s="188"/>
      <c r="BYZ173" s="165"/>
      <c r="BZA173" s="166"/>
      <c r="BZB173" s="146"/>
      <c r="BZC173" s="145"/>
      <c r="BZD173" s="145"/>
      <c r="BZE173" s="167"/>
      <c r="BZF173" s="147"/>
      <c r="BZG173" s="148"/>
      <c r="BZH173" s="187"/>
      <c r="BZI173" s="188"/>
      <c r="BZJ173" s="165"/>
      <c r="BZK173" s="166"/>
      <c r="BZL173" s="146"/>
      <c r="BZM173" s="145"/>
      <c r="BZN173" s="145"/>
      <c r="BZO173" s="167"/>
      <c r="BZP173" s="147"/>
      <c r="BZQ173" s="148"/>
      <c r="BZR173" s="187"/>
      <c r="BZS173" s="188"/>
      <c r="BZT173" s="165"/>
      <c r="BZU173" s="166"/>
      <c r="BZV173" s="146"/>
      <c r="BZW173" s="145"/>
      <c r="BZX173" s="145"/>
      <c r="BZY173" s="167"/>
      <c r="BZZ173" s="147"/>
      <c r="CAA173" s="148"/>
      <c r="CAB173" s="187"/>
      <c r="CAC173" s="188"/>
      <c r="CAD173" s="165"/>
      <c r="CAE173" s="166"/>
      <c r="CAF173" s="146"/>
      <c r="CAG173" s="145"/>
      <c r="CAH173" s="145"/>
      <c r="CAI173" s="167"/>
      <c r="CAJ173" s="147"/>
      <c r="CAK173" s="148"/>
      <c r="CAL173" s="187"/>
      <c r="CAM173" s="188"/>
      <c r="CAN173" s="165"/>
      <c r="CAO173" s="166"/>
      <c r="CAP173" s="146"/>
      <c r="CAQ173" s="145"/>
      <c r="CAR173" s="145"/>
      <c r="CAS173" s="167"/>
      <c r="CAT173" s="147"/>
      <c r="CAU173" s="148"/>
      <c r="CAV173" s="187"/>
      <c r="CAW173" s="188"/>
      <c r="CAX173" s="165"/>
      <c r="CAY173" s="166"/>
      <c r="CAZ173" s="146"/>
      <c r="CBA173" s="145"/>
      <c r="CBB173" s="145"/>
      <c r="CBC173" s="167"/>
      <c r="CBD173" s="147"/>
      <c r="CBE173" s="148"/>
      <c r="CBF173" s="187"/>
      <c r="CBG173" s="188"/>
      <c r="CBH173" s="165"/>
      <c r="CBI173" s="166"/>
      <c r="CBJ173" s="146"/>
      <c r="CBK173" s="145"/>
      <c r="CBL173" s="145"/>
      <c r="CBM173" s="167"/>
      <c r="CBN173" s="147"/>
      <c r="CBO173" s="148"/>
      <c r="CBP173" s="187"/>
      <c r="CBQ173" s="188"/>
      <c r="CBR173" s="165"/>
      <c r="CBS173" s="166"/>
      <c r="CBT173" s="146"/>
      <c r="CBU173" s="145"/>
      <c r="CBV173" s="145"/>
      <c r="CBW173" s="167"/>
      <c r="CBX173" s="147"/>
      <c r="CBY173" s="148"/>
      <c r="CBZ173" s="187"/>
      <c r="CCA173" s="188"/>
      <c r="CCB173" s="165"/>
      <c r="CCC173" s="166"/>
      <c r="CCD173" s="146"/>
      <c r="CCE173" s="145"/>
      <c r="CCF173" s="145"/>
      <c r="CCG173" s="167"/>
      <c r="CCH173" s="147"/>
      <c r="CCI173" s="148"/>
      <c r="CCJ173" s="187"/>
      <c r="CCK173" s="188"/>
      <c r="CCL173" s="165"/>
      <c r="CCM173" s="166"/>
      <c r="CCN173" s="146"/>
      <c r="CCO173" s="145"/>
      <c r="CCP173" s="145"/>
      <c r="CCQ173" s="167"/>
      <c r="CCR173" s="147"/>
      <c r="CCS173" s="148"/>
      <c r="CCT173" s="187"/>
      <c r="CCU173" s="188"/>
      <c r="CCV173" s="165"/>
      <c r="CCW173" s="166"/>
      <c r="CCX173" s="146"/>
      <c r="CCY173" s="145"/>
      <c r="CCZ173" s="145"/>
      <c r="CDA173" s="167"/>
      <c r="CDB173" s="147"/>
      <c r="CDC173" s="148"/>
      <c r="CDD173" s="187"/>
      <c r="CDE173" s="188"/>
      <c r="CDF173" s="165"/>
      <c r="CDG173" s="166"/>
      <c r="CDH173" s="146"/>
      <c r="CDI173" s="145"/>
      <c r="CDJ173" s="145"/>
      <c r="CDK173" s="167"/>
      <c r="CDL173" s="147"/>
      <c r="CDM173" s="148"/>
      <c r="CDN173" s="187"/>
      <c r="CDO173" s="188"/>
      <c r="CDP173" s="165"/>
      <c r="CDQ173" s="166"/>
      <c r="CDR173" s="146"/>
      <c r="CDS173" s="145"/>
      <c r="CDT173" s="145"/>
      <c r="CDU173" s="167"/>
      <c r="CDV173" s="147"/>
      <c r="CDW173" s="148"/>
      <c r="CDX173" s="187"/>
      <c r="CDY173" s="188"/>
      <c r="CDZ173" s="165"/>
      <c r="CEA173" s="166"/>
      <c r="CEB173" s="146"/>
      <c r="CEC173" s="145"/>
      <c r="CED173" s="145"/>
      <c r="CEE173" s="167"/>
      <c r="CEF173" s="147"/>
      <c r="CEG173" s="148"/>
      <c r="CEH173" s="187"/>
      <c r="CEI173" s="188"/>
      <c r="CEJ173" s="165"/>
      <c r="CEK173" s="166"/>
      <c r="CEL173" s="146"/>
      <c r="CEM173" s="145"/>
      <c r="CEN173" s="145"/>
      <c r="CEO173" s="167"/>
      <c r="CEP173" s="147"/>
      <c r="CEQ173" s="148"/>
      <c r="CER173" s="187"/>
      <c r="CES173" s="188"/>
      <c r="CET173" s="165"/>
      <c r="CEU173" s="166"/>
      <c r="CEV173" s="146"/>
      <c r="CEW173" s="145"/>
      <c r="CEX173" s="145"/>
      <c r="CEY173" s="167"/>
      <c r="CEZ173" s="147"/>
      <c r="CFA173" s="148"/>
      <c r="CFB173" s="187"/>
      <c r="CFC173" s="188"/>
      <c r="CFD173" s="165"/>
      <c r="CFE173" s="166"/>
      <c r="CFF173" s="146"/>
      <c r="CFG173" s="145"/>
      <c r="CFH173" s="145"/>
      <c r="CFI173" s="167"/>
      <c r="CFJ173" s="147"/>
      <c r="CFK173" s="148"/>
      <c r="CFL173" s="187"/>
      <c r="CFM173" s="188"/>
      <c r="CFN173" s="165"/>
      <c r="CFO173" s="166"/>
      <c r="CFP173" s="146"/>
      <c r="CFQ173" s="145"/>
      <c r="CFR173" s="145"/>
      <c r="CFS173" s="167"/>
      <c r="CFT173" s="147"/>
      <c r="CFU173" s="148"/>
      <c r="CFV173" s="187"/>
      <c r="CFW173" s="188"/>
      <c r="CFX173" s="165"/>
      <c r="CFY173" s="166"/>
      <c r="CFZ173" s="146"/>
      <c r="CGA173" s="145"/>
      <c r="CGB173" s="145"/>
      <c r="CGC173" s="167"/>
      <c r="CGD173" s="147"/>
      <c r="CGE173" s="148"/>
      <c r="CGF173" s="187"/>
      <c r="CGG173" s="188"/>
      <c r="CGH173" s="165"/>
      <c r="CGI173" s="166"/>
      <c r="CGJ173" s="146"/>
      <c r="CGK173" s="145"/>
      <c r="CGL173" s="145"/>
      <c r="CGM173" s="167"/>
      <c r="CGN173" s="147"/>
      <c r="CGO173" s="148"/>
      <c r="CGP173" s="187"/>
      <c r="CGQ173" s="188"/>
      <c r="CGR173" s="165"/>
      <c r="CGS173" s="166"/>
      <c r="CGT173" s="146"/>
      <c r="CGU173" s="145"/>
      <c r="CGV173" s="145"/>
      <c r="CGW173" s="167"/>
      <c r="CGX173" s="147"/>
      <c r="CGY173" s="148"/>
      <c r="CGZ173" s="187"/>
      <c r="CHA173" s="188"/>
      <c r="CHB173" s="165"/>
      <c r="CHC173" s="166"/>
      <c r="CHD173" s="146"/>
      <c r="CHE173" s="145"/>
      <c r="CHF173" s="145"/>
      <c r="CHG173" s="167"/>
      <c r="CHH173" s="147"/>
      <c r="CHI173" s="148"/>
      <c r="CHJ173" s="187"/>
      <c r="CHK173" s="188"/>
      <c r="CHL173" s="165"/>
      <c r="CHM173" s="166"/>
      <c r="CHN173" s="146"/>
      <c r="CHO173" s="145"/>
      <c r="CHP173" s="145"/>
      <c r="CHQ173" s="167"/>
      <c r="CHR173" s="147"/>
      <c r="CHS173" s="148"/>
      <c r="CHT173" s="187"/>
      <c r="CHU173" s="188"/>
      <c r="CHV173" s="165"/>
      <c r="CHW173" s="166"/>
      <c r="CHX173" s="146"/>
      <c r="CHY173" s="145"/>
      <c r="CHZ173" s="145"/>
      <c r="CIA173" s="167"/>
      <c r="CIB173" s="147"/>
      <c r="CIC173" s="148"/>
      <c r="CID173" s="187"/>
      <c r="CIE173" s="188"/>
      <c r="CIF173" s="165"/>
      <c r="CIG173" s="166"/>
      <c r="CIH173" s="146"/>
      <c r="CII173" s="145"/>
      <c r="CIJ173" s="145"/>
      <c r="CIK173" s="167"/>
      <c r="CIL173" s="147"/>
      <c r="CIM173" s="148"/>
      <c r="CIN173" s="187"/>
      <c r="CIO173" s="188"/>
      <c r="CIP173" s="165"/>
      <c r="CIQ173" s="166"/>
      <c r="CIR173" s="146"/>
      <c r="CIS173" s="145"/>
      <c r="CIT173" s="145"/>
      <c r="CIU173" s="167"/>
      <c r="CIV173" s="147"/>
      <c r="CIW173" s="148"/>
      <c r="CIX173" s="187"/>
      <c r="CIY173" s="188"/>
      <c r="CIZ173" s="165"/>
      <c r="CJA173" s="166"/>
      <c r="CJB173" s="146"/>
      <c r="CJC173" s="145"/>
      <c r="CJD173" s="145"/>
      <c r="CJE173" s="167"/>
      <c r="CJF173" s="147"/>
      <c r="CJG173" s="148"/>
      <c r="CJH173" s="187"/>
      <c r="CJI173" s="188"/>
      <c r="CJJ173" s="165"/>
      <c r="CJK173" s="166"/>
      <c r="CJL173" s="146"/>
      <c r="CJM173" s="145"/>
      <c r="CJN173" s="145"/>
      <c r="CJO173" s="167"/>
      <c r="CJP173" s="147"/>
      <c r="CJQ173" s="148"/>
      <c r="CJR173" s="187"/>
      <c r="CJS173" s="188"/>
      <c r="CJT173" s="165"/>
      <c r="CJU173" s="166"/>
      <c r="CJV173" s="146"/>
      <c r="CJW173" s="145"/>
      <c r="CJX173" s="145"/>
      <c r="CJY173" s="167"/>
      <c r="CJZ173" s="147"/>
      <c r="CKA173" s="148"/>
      <c r="CKB173" s="187"/>
      <c r="CKC173" s="188"/>
      <c r="CKD173" s="165"/>
      <c r="CKE173" s="166"/>
      <c r="CKF173" s="146"/>
      <c r="CKG173" s="145"/>
      <c r="CKH173" s="145"/>
      <c r="CKI173" s="167"/>
      <c r="CKJ173" s="147"/>
      <c r="CKK173" s="148"/>
      <c r="CKL173" s="187"/>
      <c r="CKM173" s="188"/>
      <c r="CKN173" s="165"/>
      <c r="CKO173" s="166"/>
      <c r="CKP173" s="146"/>
      <c r="CKQ173" s="145"/>
      <c r="CKR173" s="145"/>
      <c r="CKS173" s="167"/>
      <c r="CKT173" s="147"/>
      <c r="CKU173" s="148"/>
      <c r="CKV173" s="187"/>
      <c r="CKW173" s="188"/>
      <c r="CKX173" s="165"/>
      <c r="CKY173" s="166"/>
      <c r="CKZ173" s="146"/>
      <c r="CLA173" s="145"/>
      <c r="CLB173" s="145"/>
      <c r="CLC173" s="167"/>
      <c r="CLD173" s="147"/>
      <c r="CLE173" s="148"/>
      <c r="CLF173" s="187"/>
      <c r="CLG173" s="188"/>
      <c r="CLH173" s="165"/>
      <c r="CLI173" s="166"/>
      <c r="CLJ173" s="146"/>
      <c r="CLK173" s="145"/>
      <c r="CLL173" s="145"/>
      <c r="CLM173" s="167"/>
      <c r="CLN173" s="147"/>
      <c r="CLO173" s="148"/>
      <c r="CLP173" s="187"/>
      <c r="CLQ173" s="188"/>
      <c r="CLR173" s="165"/>
      <c r="CLS173" s="166"/>
      <c r="CLT173" s="146"/>
      <c r="CLU173" s="145"/>
      <c r="CLV173" s="145"/>
      <c r="CLW173" s="167"/>
      <c r="CLX173" s="147"/>
      <c r="CLY173" s="148"/>
      <c r="CLZ173" s="187"/>
      <c r="CMA173" s="188"/>
      <c r="CMB173" s="165"/>
      <c r="CMC173" s="166"/>
      <c r="CMD173" s="146"/>
      <c r="CME173" s="145"/>
      <c r="CMF173" s="145"/>
      <c r="CMG173" s="167"/>
      <c r="CMH173" s="147"/>
      <c r="CMI173" s="148"/>
      <c r="CMJ173" s="187"/>
      <c r="CMK173" s="188"/>
      <c r="CML173" s="165"/>
      <c r="CMM173" s="166"/>
      <c r="CMN173" s="146"/>
      <c r="CMO173" s="145"/>
      <c r="CMP173" s="145"/>
      <c r="CMQ173" s="167"/>
      <c r="CMR173" s="147"/>
      <c r="CMS173" s="148"/>
      <c r="CMT173" s="187"/>
      <c r="CMU173" s="188"/>
      <c r="CMV173" s="165"/>
      <c r="CMW173" s="166"/>
      <c r="CMX173" s="146"/>
      <c r="CMY173" s="145"/>
      <c r="CMZ173" s="145"/>
      <c r="CNA173" s="167"/>
      <c r="CNB173" s="147"/>
      <c r="CNC173" s="148"/>
      <c r="CND173" s="187"/>
      <c r="CNE173" s="188"/>
      <c r="CNF173" s="165"/>
      <c r="CNG173" s="166"/>
      <c r="CNH173" s="146"/>
      <c r="CNI173" s="145"/>
      <c r="CNJ173" s="145"/>
      <c r="CNK173" s="167"/>
      <c r="CNL173" s="147"/>
      <c r="CNM173" s="148"/>
      <c r="CNN173" s="187"/>
      <c r="CNO173" s="188"/>
      <c r="CNP173" s="165"/>
      <c r="CNQ173" s="166"/>
      <c r="CNR173" s="146"/>
      <c r="CNS173" s="145"/>
      <c r="CNT173" s="145"/>
      <c r="CNU173" s="167"/>
      <c r="CNV173" s="147"/>
      <c r="CNW173" s="148"/>
      <c r="CNX173" s="187"/>
      <c r="CNY173" s="188"/>
      <c r="CNZ173" s="165"/>
      <c r="COA173" s="166"/>
      <c r="COB173" s="146"/>
      <c r="COC173" s="145"/>
      <c r="COD173" s="145"/>
      <c r="COE173" s="167"/>
      <c r="COF173" s="147"/>
      <c r="COG173" s="148"/>
      <c r="COH173" s="187"/>
      <c r="COI173" s="188"/>
      <c r="COJ173" s="165"/>
      <c r="COK173" s="166"/>
      <c r="COL173" s="146"/>
      <c r="COM173" s="145"/>
      <c r="CON173" s="145"/>
      <c r="COO173" s="167"/>
      <c r="COP173" s="147"/>
      <c r="COQ173" s="148"/>
      <c r="COR173" s="187"/>
      <c r="COS173" s="188"/>
      <c r="COT173" s="165"/>
      <c r="COU173" s="166"/>
      <c r="COV173" s="146"/>
      <c r="COW173" s="145"/>
      <c r="COX173" s="145"/>
      <c r="COY173" s="167"/>
      <c r="COZ173" s="147"/>
      <c r="CPA173" s="148"/>
      <c r="CPB173" s="187"/>
      <c r="CPC173" s="188"/>
      <c r="CPD173" s="165"/>
      <c r="CPE173" s="166"/>
      <c r="CPF173" s="146"/>
      <c r="CPG173" s="145"/>
      <c r="CPH173" s="145"/>
      <c r="CPI173" s="167"/>
      <c r="CPJ173" s="147"/>
      <c r="CPK173" s="148"/>
      <c r="CPL173" s="187"/>
      <c r="CPM173" s="188"/>
      <c r="CPN173" s="165"/>
      <c r="CPO173" s="166"/>
      <c r="CPP173" s="146"/>
      <c r="CPQ173" s="145"/>
      <c r="CPR173" s="145"/>
      <c r="CPS173" s="167"/>
      <c r="CPT173" s="147"/>
      <c r="CPU173" s="148"/>
      <c r="CPV173" s="187"/>
      <c r="CPW173" s="188"/>
      <c r="CPX173" s="165"/>
      <c r="CPY173" s="166"/>
      <c r="CPZ173" s="146"/>
      <c r="CQA173" s="145"/>
      <c r="CQB173" s="145"/>
      <c r="CQC173" s="167"/>
      <c r="CQD173" s="147"/>
      <c r="CQE173" s="148"/>
      <c r="CQF173" s="187"/>
      <c r="CQG173" s="188"/>
      <c r="CQH173" s="165"/>
      <c r="CQI173" s="166"/>
      <c r="CQJ173" s="146"/>
      <c r="CQK173" s="145"/>
      <c r="CQL173" s="145"/>
      <c r="CQM173" s="167"/>
      <c r="CQN173" s="147"/>
      <c r="CQO173" s="148"/>
      <c r="CQP173" s="187"/>
      <c r="CQQ173" s="188"/>
      <c r="CQR173" s="165"/>
      <c r="CQS173" s="166"/>
      <c r="CQT173" s="146"/>
      <c r="CQU173" s="145"/>
      <c r="CQV173" s="145"/>
      <c r="CQW173" s="167"/>
      <c r="CQX173" s="147"/>
      <c r="CQY173" s="148"/>
      <c r="CQZ173" s="187"/>
      <c r="CRA173" s="188"/>
      <c r="CRB173" s="165"/>
      <c r="CRC173" s="166"/>
      <c r="CRD173" s="146"/>
      <c r="CRE173" s="145"/>
      <c r="CRF173" s="145"/>
      <c r="CRG173" s="167"/>
      <c r="CRH173" s="147"/>
      <c r="CRI173" s="148"/>
      <c r="CRJ173" s="187"/>
      <c r="CRK173" s="188"/>
      <c r="CRL173" s="165"/>
      <c r="CRM173" s="166"/>
      <c r="CRN173" s="146"/>
      <c r="CRO173" s="145"/>
      <c r="CRP173" s="145"/>
      <c r="CRQ173" s="167"/>
      <c r="CRR173" s="147"/>
      <c r="CRS173" s="148"/>
      <c r="CRT173" s="187"/>
      <c r="CRU173" s="188"/>
      <c r="CRV173" s="165"/>
      <c r="CRW173" s="166"/>
      <c r="CRX173" s="146"/>
      <c r="CRY173" s="145"/>
      <c r="CRZ173" s="145"/>
      <c r="CSA173" s="167"/>
      <c r="CSB173" s="147"/>
      <c r="CSC173" s="148"/>
      <c r="CSD173" s="187"/>
      <c r="CSE173" s="188"/>
      <c r="CSF173" s="165"/>
      <c r="CSG173" s="166"/>
      <c r="CSH173" s="146"/>
      <c r="CSI173" s="145"/>
      <c r="CSJ173" s="145"/>
      <c r="CSK173" s="167"/>
      <c r="CSL173" s="147"/>
      <c r="CSM173" s="148"/>
      <c r="CSN173" s="187"/>
      <c r="CSO173" s="188"/>
      <c r="CSP173" s="165"/>
      <c r="CSQ173" s="166"/>
      <c r="CSR173" s="146"/>
      <c r="CSS173" s="145"/>
      <c r="CST173" s="145"/>
      <c r="CSU173" s="167"/>
      <c r="CSV173" s="147"/>
      <c r="CSW173" s="148"/>
      <c r="CSX173" s="187"/>
      <c r="CSY173" s="188"/>
      <c r="CSZ173" s="165"/>
      <c r="CTA173" s="166"/>
      <c r="CTB173" s="146"/>
      <c r="CTC173" s="145"/>
      <c r="CTD173" s="145"/>
      <c r="CTE173" s="167"/>
      <c r="CTF173" s="147"/>
      <c r="CTG173" s="148"/>
      <c r="CTH173" s="187"/>
      <c r="CTI173" s="188"/>
      <c r="CTJ173" s="165"/>
      <c r="CTK173" s="166"/>
      <c r="CTL173" s="146"/>
      <c r="CTM173" s="145"/>
      <c r="CTN173" s="145"/>
      <c r="CTO173" s="167"/>
      <c r="CTP173" s="147"/>
      <c r="CTQ173" s="148"/>
      <c r="CTR173" s="187"/>
      <c r="CTS173" s="188"/>
      <c r="CTT173" s="165"/>
      <c r="CTU173" s="166"/>
      <c r="CTV173" s="146"/>
      <c r="CTW173" s="145"/>
      <c r="CTX173" s="145"/>
      <c r="CTY173" s="167"/>
      <c r="CTZ173" s="147"/>
      <c r="CUA173" s="148"/>
      <c r="CUB173" s="187"/>
      <c r="CUC173" s="188"/>
      <c r="CUD173" s="165"/>
      <c r="CUE173" s="166"/>
      <c r="CUF173" s="146"/>
      <c r="CUG173" s="145"/>
      <c r="CUH173" s="145"/>
      <c r="CUI173" s="167"/>
      <c r="CUJ173" s="147"/>
      <c r="CUK173" s="148"/>
      <c r="CUL173" s="187"/>
      <c r="CUM173" s="188"/>
      <c r="CUN173" s="165"/>
      <c r="CUO173" s="166"/>
      <c r="CUP173" s="146"/>
      <c r="CUQ173" s="145"/>
      <c r="CUR173" s="145"/>
      <c r="CUS173" s="167"/>
      <c r="CUT173" s="147"/>
      <c r="CUU173" s="148"/>
      <c r="CUV173" s="187"/>
      <c r="CUW173" s="188"/>
      <c r="CUX173" s="165"/>
      <c r="CUY173" s="166"/>
      <c r="CUZ173" s="146"/>
      <c r="CVA173" s="145"/>
      <c r="CVB173" s="145"/>
      <c r="CVC173" s="167"/>
      <c r="CVD173" s="147"/>
      <c r="CVE173" s="148"/>
      <c r="CVF173" s="187"/>
      <c r="CVG173" s="188"/>
      <c r="CVH173" s="165"/>
      <c r="CVI173" s="166"/>
      <c r="CVJ173" s="146"/>
      <c r="CVK173" s="145"/>
      <c r="CVL173" s="145"/>
      <c r="CVM173" s="167"/>
      <c r="CVN173" s="147"/>
      <c r="CVO173" s="148"/>
      <c r="CVP173" s="187"/>
      <c r="CVQ173" s="188"/>
      <c r="CVR173" s="165"/>
      <c r="CVS173" s="166"/>
      <c r="CVT173" s="146"/>
      <c r="CVU173" s="145"/>
      <c r="CVV173" s="145"/>
      <c r="CVW173" s="167"/>
      <c r="CVX173" s="147"/>
      <c r="CVY173" s="148"/>
      <c r="CVZ173" s="187"/>
      <c r="CWA173" s="188"/>
      <c r="CWB173" s="165"/>
      <c r="CWC173" s="166"/>
      <c r="CWD173" s="146"/>
      <c r="CWE173" s="145"/>
      <c r="CWF173" s="145"/>
      <c r="CWG173" s="167"/>
      <c r="CWH173" s="147"/>
      <c r="CWI173" s="148"/>
      <c r="CWJ173" s="187"/>
      <c r="CWK173" s="188"/>
      <c r="CWL173" s="165"/>
      <c r="CWM173" s="166"/>
      <c r="CWN173" s="146"/>
      <c r="CWO173" s="145"/>
      <c r="CWP173" s="145"/>
      <c r="CWQ173" s="167"/>
      <c r="CWR173" s="147"/>
      <c r="CWS173" s="148"/>
      <c r="CWT173" s="187"/>
      <c r="CWU173" s="188"/>
      <c r="CWV173" s="165"/>
      <c r="CWW173" s="166"/>
      <c r="CWX173" s="146"/>
      <c r="CWY173" s="145"/>
      <c r="CWZ173" s="145"/>
      <c r="CXA173" s="167"/>
      <c r="CXB173" s="147"/>
      <c r="CXC173" s="148"/>
      <c r="CXD173" s="187"/>
      <c r="CXE173" s="188"/>
      <c r="CXF173" s="165"/>
      <c r="CXG173" s="166"/>
      <c r="CXH173" s="146"/>
      <c r="CXI173" s="145"/>
      <c r="CXJ173" s="145"/>
      <c r="CXK173" s="167"/>
      <c r="CXL173" s="147"/>
      <c r="CXM173" s="148"/>
      <c r="CXN173" s="187"/>
      <c r="CXO173" s="188"/>
      <c r="CXP173" s="165"/>
      <c r="CXQ173" s="166"/>
      <c r="CXR173" s="146"/>
      <c r="CXS173" s="145"/>
      <c r="CXT173" s="145"/>
      <c r="CXU173" s="167"/>
      <c r="CXV173" s="147"/>
      <c r="CXW173" s="148"/>
      <c r="CXX173" s="187"/>
      <c r="CXY173" s="188"/>
      <c r="CXZ173" s="165"/>
      <c r="CYA173" s="166"/>
      <c r="CYB173" s="146"/>
      <c r="CYC173" s="145"/>
      <c r="CYD173" s="145"/>
      <c r="CYE173" s="167"/>
      <c r="CYF173" s="147"/>
      <c r="CYG173" s="148"/>
      <c r="CYH173" s="187"/>
      <c r="CYI173" s="188"/>
      <c r="CYJ173" s="165"/>
      <c r="CYK173" s="166"/>
      <c r="CYL173" s="146"/>
      <c r="CYM173" s="145"/>
      <c r="CYN173" s="145"/>
      <c r="CYO173" s="167"/>
      <c r="CYP173" s="147"/>
      <c r="CYQ173" s="148"/>
      <c r="CYR173" s="187"/>
      <c r="CYS173" s="188"/>
      <c r="CYT173" s="165"/>
      <c r="CYU173" s="166"/>
      <c r="CYV173" s="146"/>
      <c r="CYW173" s="145"/>
      <c r="CYX173" s="145"/>
      <c r="CYY173" s="167"/>
      <c r="CYZ173" s="147"/>
      <c r="CZA173" s="148"/>
      <c r="CZB173" s="187"/>
      <c r="CZC173" s="188"/>
      <c r="CZD173" s="165"/>
      <c r="CZE173" s="166"/>
      <c r="CZF173" s="146"/>
      <c r="CZG173" s="145"/>
      <c r="CZH173" s="145"/>
      <c r="CZI173" s="167"/>
      <c r="CZJ173" s="147"/>
      <c r="CZK173" s="148"/>
      <c r="CZL173" s="187"/>
      <c r="CZM173" s="188"/>
      <c r="CZN173" s="165"/>
      <c r="CZO173" s="166"/>
      <c r="CZP173" s="146"/>
      <c r="CZQ173" s="145"/>
      <c r="CZR173" s="145"/>
      <c r="CZS173" s="167"/>
      <c r="CZT173" s="147"/>
      <c r="CZU173" s="148"/>
      <c r="CZV173" s="187"/>
      <c r="CZW173" s="188"/>
      <c r="CZX173" s="165"/>
      <c r="CZY173" s="166"/>
      <c r="CZZ173" s="146"/>
      <c r="DAA173" s="145"/>
      <c r="DAB173" s="145"/>
      <c r="DAC173" s="167"/>
      <c r="DAD173" s="147"/>
      <c r="DAE173" s="148"/>
      <c r="DAF173" s="187"/>
      <c r="DAG173" s="188"/>
      <c r="DAH173" s="165"/>
      <c r="DAI173" s="166"/>
      <c r="DAJ173" s="146"/>
      <c r="DAK173" s="145"/>
      <c r="DAL173" s="145"/>
      <c r="DAM173" s="167"/>
      <c r="DAN173" s="147"/>
      <c r="DAO173" s="148"/>
      <c r="DAP173" s="187"/>
      <c r="DAQ173" s="188"/>
      <c r="DAR173" s="165"/>
      <c r="DAS173" s="166"/>
      <c r="DAT173" s="146"/>
      <c r="DAU173" s="145"/>
      <c r="DAV173" s="145"/>
      <c r="DAW173" s="167"/>
      <c r="DAX173" s="147"/>
      <c r="DAY173" s="148"/>
      <c r="DAZ173" s="187"/>
      <c r="DBA173" s="188"/>
      <c r="DBB173" s="165"/>
      <c r="DBC173" s="166"/>
      <c r="DBD173" s="146"/>
      <c r="DBE173" s="145"/>
      <c r="DBF173" s="145"/>
      <c r="DBG173" s="167"/>
      <c r="DBH173" s="147"/>
      <c r="DBI173" s="148"/>
      <c r="DBJ173" s="187"/>
      <c r="DBK173" s="188"/>
      <c r="DBL173" s="165"/>
      <c r="DBM173" s="166"/>
      <c r="DBN173" s="146"/>
      <c r="DBO173" s="145"/>
      <c r="DBP173" s="145"/>
      <c r="DBQ173" s="167"/>
      <c r="DBR173" s="147"/>
      <c r="DBS173" s="148"/>
      <c r="DBT173" s="187"/>
      <c r="DBU173" s="188"/>
      <c r="DBV173" s="165"/>
      <c r="DBW173" s="166"/>
      <c r="DBX173" s="146"/>
      <c r="DBY173" s="145"/>
      <c r="DBZ173" s="145"/>
      <c r="DCA173" s="167"/>
      <c r="DCB173" s="147"/>
      <c r="DCC173" s="148"/>
      <c r="DCD173" s="187"/>
      <c r="DCE173" s="188"/>
      <c r="DCF173" s="165"/>
      <c r="DCG173" s="166"/>
      <c r="DCH173" s="146"/>
      <c r="DCI173" s="145"/>
      <c r="DCJ173" s="145"/>
      <c r="DCK173" s="167"/>
      <c r="DCL173" s="147"/>
      <c r="DCM173" s="148"/>
      <c r="DCN173" s="187"/>
      <c r="DCO173" s="188"/>
      <c r="DCP173" s="165"/>
      <c r="DCQ173" s="166"/>
      <c r="DCR173" s="146"/>
      <c r="DCS173" s="145"/>
      <c r="DCT173" s="145"/>
      <c r="DCU173" s="167"/>
      <c r="DCV173" s="147"/>
      <c r="DCW173" s="148"/>
      <c r="DCX173" s="187"/>
      <c r="DCY173" s="188"/>
      <c r="DCZ173" s="165"/>
      <c r="DDA173" s="166"/>
      <c r="DDB173" s="146"/>
      <c r="DDC173" s="145"/>
      <c r="DDD173" s="145"/>
      <c r="DDE173" s="167"/>
      <c r="DDF173" s="147"/>
      <c r="DDG173" s="148"/>
      <c r="DDH173" s="187"/>
      <c r="DDI173" s="188"/>
      <c r="DDJ173" s="165"/>
      <c r="DDK173" s="166"/>
      <c r="DDL173" s="146"/>
      <c r="DDM173" s="145"/>
      <c r="DDN173" s="145"/>
      <c r="DDO173" s="167"/>
      <c r="DDP173" s="147"/>
      <c r="DDQ173" s="148"/>
      <c r="DDR173" s="187"/>
      <c r="DDS173" s="188"/>
      <c r="DDT173" s="165"/>
      <c r="DDU173" s="166"/>
      <c r="DDV173" s="146"/>
      <c r="DDW173" s="145"/>
      <c r="DDX173" s="145"/>
      <c r="DDY173" s="167"/>
      <c r="DDZ173" s="147"/>
      <c r="DEA173" s="148"/>
      <c r="DEB173" s="187"/>
      <c r="DEC173" s="188"/>
      <c r="DED173" s="165"/>
      <c r="DEE173" s="166"/>
      <c r="DEF173" s="146"/>
      <c r="DEG173" s="145"/>
      <c r="DEH173" s="145"/>
      <c r="DEI173" s="167"/>
      <c r="DEJ173" s="147"/>
      <c r="DEK173" s="148"/>
      <c r="DEL173" s="187"/>
      <c r="DEM173" s="188"/>
      <c r="DEN173" s="165"/>
      <c r="DEO173" s="166"/>
      <c r="DEP173" s="146"/>
      <c r="DEQ173" s="145"/>
      <c r="DER173" s="145"/>
      <c r="DES173" s="167"/>
      <c r="DET173" s="147"/>
      <c r="DEU173" s="148"/>
      <c r="DEV173" s="187"/>
      <c r="DEW173" s="188"/>
      <c r="DEX173" s="165"/>
      <c r="DEY173" s="166"/>
      <c r="DEZ173" s="146"/>
      <c r="DFA173" s="145"/>
      <c r="DFB173" s="145"/>
      <c r="DFC173" s="167"/>
      <c r="DFD173" s="147"/>
      <c r="DFE173" s="148"/>
      <c r="DFF173" s="187"/>
      <c r="DFG173" s="188"/>
      <c r="DFH173" s="165"/>
      <c r="DFI173" s="166"/>
      <c r="DFJ173" s="146"/>
      <c r="DFK173" s="145"/>
      <c r="DFL173" s="145"/>
      <c r="DFM173" s="167"/>
      <c r="DFN173" s="147"/>
      <c r="DFO173" s="148"/>
      <c r="DFP173" s="187"/>
      <c r="DFQ173" s="188"/>
      <c r="DFR173" s="165"/>
      <c r="DFS173" s="166"/>
      <c r="DFT173" s="146"/>
      <c r="DFU173" s="145"/>
      <c r="DFV173" s="145"/>
      <c r="DFW173" s="167"/>
      <c r="DFX173" s="147"/>
      <c r="DFY173" s="148"/>
      <c r="DFZ173" s="187"/>
      <c r="DGA173" s="188"/>
      <c r="DGB173" s="165"/>
      <c r="DGC173" s="166"/>
      <c r="DGD173" s="146"/>
      <c r="DGE173" s="145"/>
      <c r="DGF173" s="145"/>
      <c r="DGG173" s="167"/>
      <c r="DGH173" s="147"/>
      <c r="DGI173" s="148"/>
      <c r="DGJ173" s="187"/>
      <c r="DGK173" s="188"/>
      <c r="DGL173" s="165"/>
      <c r="DGM173" s="166"/>
      <c r="DGN173" s="146"/>
      <c r="DGO173" s="145"/>
      <c r="DGP173" s="145"/>
      <c r="DGQ173" s="167"/>
      <c r="DGR173" s="147"/>
      <c r="DGS173" s="148"/>
      <c r="DGT173" s="187"/>
      <c r="DGU173" s="188"/>
      <c r="DGV173" s="165"/>
      <c r="DGW173" s="166"/>
      <c r="DGX173" s="146"/>
      <c r="DGY173" s="145"/>
      <c r="DGZ173" s="145"/>
      <c r="DHA173" s="167"/>
      <c r="DHB173" s="147"/>
      <c r="DHC173" s="148"/>
      <c r="DHD173" s="187"/>
      <c r="DHE173" s="188"/>
      <c r="DHF173" s="165"/>
      <c r="DHG173" s="166"/>
      <c r="DHH173" s="146"/>
      <c r="DHI173" s="145"/>
      <c r="DHJ173" s="145"/>
      <c r="DHK173" s="167"/>
      <c r="DHL173" s="147"/>
      <c r="DHM173" s="148"/>
      <c r="DHN173" s="187"/>
      <c r="DHO173" s="188"/>
      <c r="DHP173" s="165"/>
      <c r="DHQ173" s="166"/>
      <c r="DHR173" s="146"/>
      <c r="DHS173" s="145"/>
      <c r="DHT173" s="145"/>
      <c r="DHU173" s="167"/>
      <c r="DHV173" s="147"/>
      <c r="DHW173" s="148"/>
      <c r="DHX173" s="187"/>
      <c r="DHY173" s="188"/>
      <c r="DHZ173" s="165"/>
      <c r="DIA173" s="166"/>
      <c r="DIB173" s="146"/>
      <c r="DIC173" s="145"/>
      <c r="DID173" s="145"/>
      <c r="DIE173" s="167"/>
      <c r="DIF173" s="147"/>
      <c r="DIG173" s="148"/>
      <c r="DIH173" s="187"/>
      <c r="DII173" s="188"/>
      <c r="DIJ173" s="165"/>
      <c r="DIK173" s="166"/>
      <c r="DIL173" s="146"/>
      <c r="DIM173" s="145"/>
      <c r="DIN173" s="145"/>
      <c r="DIO173" s="167"/>
      <c r="DIP173" s="147"/>
      <c r="DIQ173" s="148"/>
      <c r="DIR173" s="187"/>
      <c r="DIS173" s="188"/>
      <c r="DIT173" s="165"/>
      <c r="DIU173" s="166"/>
      <c r="DIV173" s="146"/>
      <c r="DIW173" s="145"/>
      <c r="DIX173" s="145"/>
      <c r="DIY173" s="167"/>
      <c r="DIZ173" s="147"/>
      <c r="DJA173" s="148"/>
      <c r="DJB173" s="187"/>
      <c r="DJC173" s="188"/>
      <c r="DJD173" s="165"/>
      <c r="DJE173" s="166"/>
      <c r="DJF173" s="146"/>
      <c r="DJG173" s="145"/>
      <c r="DJH173" s="145"/>
      <c r="DJI173" s="167"/>
      <c r="DJJ173" s="147"/>
      <c r="DJK173" s="148"/>
      <c r="DJL173" s="187"/>
      <c r="DJM173" s="188"/>
      <c r="DJN173" s="165"/>
      <c r="DJO173" s="166"/>
      <c r="DJP173" s="146"/>
      <c r="DJQ173" s="145"/>
      <c r="DJR173" s="145"/>
      <c r="DJS173" s="167"/>
      <c r="DJT173" s="147"/>
      <c r="DJU173" s="148"/>
      <c r="DJV173" s="187"/>
      <c r="DJW173" s="188"/>
      <c r="DJX173" s="165"/>
      <c r="DJY173" s="166"/>
      <c r="DJZ173" s="146"/>
      <c r="DKA173" s="145"/>
      <c r="DKB173" s="145"/>
      <c r="DKC173" s="167"/>
      <c r="DKD173" s="147"/>
      <c r="DKE173" s="148"/>
      <c r="DKF173" s="187"/>
      <c r="DKG173" s="188"/>
      <c r="DKH173" s="165"/>
      <c r="DKI173" s="166"/>
      <c r="DKJ173" s="146"/>
      <c r="DKK173" s="145"/>
      <c r="DKL173" s="145"/>
      <c r="DKM173" s="167"/>
      <c r="DKN173" s="147"/>
      <c r="DKO173" s="148"/>
      <c r="DKP173" s="187"/>
      <c r="DKQ173" s="188"/>
      <c r="DKR173" s="165"/>
      <c r="DKS173" s="166"/>
      <c r="DKT173" s="146"/>
      <c r="DKU173" s="145"/>
      <c r="DKV173" s="145"/>
      <c r="DKW173" s="167"/>
      <c r="DKX173" s="147"/>
      <c r="DKY173" s="148"/>
      <c r="DKZ173" s="187"/>
      <c r="DLA173" s="188"/>
      <c r="DLB173" s="165"/>
      <c r="DLC173" s="166"/>
      <c r="DLD173" s="146"/>
      <c r="DLE173" s="145"/>
      <c r="DLF173" s="145"/>
      <c r="DLG173" s="167"/>
      <c r="DLH173" s="147"/>
      <c r="DLI173" s="148"/>
      <c r="DLJ173" s="187"/>
      <c r="DLK173" s="188"/>
      <c r="DLL173" s="165"/>
      <c r="DLM173" s="166"/>
      <c r="DLN173" s="146"/>
      <c r="DLO173" s="145"/>
      <c r="DLP173" s="145"/>
      <c r="DLQ173" s="167"/>
      <c r="DLR173" s="147"/>
      <c r="DLS173" s="148"/>
      <c r="DLT173" s="187"/>
      <c r="DLU173" s="188"/>
      <c r="DLV173" s="165"/>
      <c r="DLW173" s="166"/>
      <c r="DLX173" s="146"/>
      <c r="DLY173" s="145"/>
      <c r="DLZ173" s="145"/>
      <c r="DMA173" s="167"/>
      <c r="DMB173" s="147"/>
      <c r="DMC173" s="148"/>
      <c r="DMD173" s="187"/>
      <c r="DME173" s="188"/>
      <c r="DMF173" s="165"/>
      <c r="DMG173" s="166"/>
      <c r="DMH173" s="146"/>
      <c r="DMI173" s="145"/>
      <c r="DMJ173" s="145"/>
      <c r="DMK173" s="167"/>
      <c r="DML173" s="147"/>
      <c r="DMM173" s="148"/>
      <c r="DMN173" s="187"/>
      <c r="DMO173" s="188"/>
      <c r="DMP173" s="165"/>
      <c r="DMQ173" s="166"/>
      <c r="DMR173" s="146"/>
      <c r="DMS173" s="145"/>
      <c r="DMT173" s="145"/>
      <c r="DMU173" s="167"/>
      <c r="DMV173" s="147"/>
      <c r="DMW173" s="148"/>
      <c r="DMX173" s="187"/>
      <c r="DMY173" s="188"/>
      <c r="DMZ173" s="165"/>
      <c r="DNA173" s="166"/>
      <c r="DNB173" s="146"/>
      <c r="DNC173" s="145"/>
      <c r="DND173" s="145"/>
      <c r="DNE173" s="167"/>
      <c r="DNF173" s="147"/>
      <c r="DNG173" s="148"/>
      <c r="DNH173" s="187"/>
      <c r="DNI173" s="188"/>
      <c r="DNJ173" s="165"/>
      <c r="DNK173" s="166"/>
      <c r="DNL173" s="146"/>
      <c r="DNM173" s="145"/>
      <c r="DNN173" s="145"/>
      <c r="DNO173" s="167"/>
      <c r="DNP173" s="147"/>
      <c r="DNQ173" s="148"/>
      <c r="DNR173" s="187"/>
      <c r="DNS173" s="188"/>
      <c r="DNT173" s="165"/>
      <c r="DNU173" s="166"/>
      <c r="DNV173" s="146"/>
      <c r="DNW173" s="145"/>
      <c r="DNX173" s="145"/>
      <c r="DNY173" s="167"/>
      <c r="DNZ173" s="147"/>
      <c r="DOA173" s="148"/>
      <c r="DOB173" s="187"/>
      <c r="DOC173" s="188"/>
      <c r="DOD173" s="165"/>
      <c r="DOE173" s="166"/>
      <c r="DOF173" s="146"/>
      <c r="DOG173" s="145"/>
      <c r="DOH173" s="145"/>
      <c r="DOI173" s="167"/>
      <c r="DOJ173" s="147"/>
      <c r="DOK173" s="148"/>
      <c r="DOL173" s="187"/>
      <c r="DOM173" s="188"/>
      <c r="DON173" s="165"/>
      <c r="DOO173" s="166"/>
      <c r="DOP173" s="146"/>
      <c r="DOQ173" s="145"/>
      <c r="DOR173" s="145"/>
      <c r="DOS173" s="167"/>
      <c r="DOT173" s="147"/>
      <c r="DOU173" s="148"/>
      <c r="DOV173" s="187"/>
      <c r="DOW173" s="188"/>
      <c r="DOX173" s="165"/>
      <c r="DOY173" s="166"/>
      <c r="DOZ173" s="146"/>
      <c r="DPA173" s="145"/>
      <c r="DPB173" s="145"/>
      <c r="DPC173" s="167"/>
      <c r="DPD173" s="147"/>
      <c r="DPE173" s="148"/>
      <c r="DPF173" s="187"/>
      <c r="DPG173" s="188"/>
      <c r="DPH173" s="165"/>
      <c r="DPI173" s="166"/>
      <c r="DPJ173" s="146"/>
      <c r="DPK173" s="145"/>
      <c r="DPL173" s="145"/>
      <c r="DPM173" s="167"/>
      <c r="DPN173" s="147"/>
      <c r="DPO173" s="148"/>
      <c r="DPP173" s="187"/>
      <c r="DPQ173" s="188"/>
      <c r="DPR173" s="165"/>
      <c r="DPS173" s="166"/>
      <c r="DPT173" s="146"/>
      <c r="DPU173" s="145"/>
      <c r="DPV173" s="145"/>
      <c r="DPW173" s="167"/>
      <c r="DPX173" s="147"/>
      <c r="DPY173" s="148"/>
      <c r="DPZ173" s="187"/>
      <c r="DQA173" s="188"/>
      <c r="DQB173" s="165"/>
      <c r="DQC173" s="166"/>
      <c r="DQD173" s="146"/>
      <c r="DQE173" s="145"/>
      <c r="DQF173" s="145"/>
      <c r="DQG173" s="167"/>
      <c r="DQH173" s="147"/>
      <c r="DQI173" s="148"/>
      <c r="DQJ173" s="187"/>
      <c r="DQK173" s="188"/>
      <c r="DQL173" s="165"/>
      <c r="DQM173" s="166"/>
      <c r="DQN173" s="146"/>
      <c r="DQO173" s="145"/>
      <c r="DQP173" s="145"/>
      <c r="DQQ173" s="167"/>
      <c r="DQR173" s="147"/>
      <c r="DQS173" s="148"/>
      <c r="DQT173" s="187"/>
      <c r="DQU173" s="188"/>
      <c r="DQV173" s="165"/>
      <c r="DQW173" s="166"/>
      <c r="DQX173" s="146"/>
      <c r="DQY173" s="145"/>
      <c r="DQZ173" s="145"/>
      <c r="DRA173" s="167"/>
      <c r="DRB173" s="147"/>
      <c r="DRC173" s="148"/>
      <c r="DRD173" s="187"/>
      <c r="DRE173" s="188"/>
      <c r="DRF173" s="165"/>
      <c r="DRG173" s="166"/>
      <c r="DRH173" s="146"/>
      <c r="DRI173" s="145"/>
      <c r="DRJ173" s="145"/>
      <c r="DRK173" s="167"/>
      <c r="DRL173" s="147"/>
      <c r="DRM173" s="148"/>
      <c r="DRN173" s="187"/>
      <c r="DRO173" s="188"/>
      <c r="DRP173" s="165"/>
      <c r="DRQ173" s="166"/>
      <c r="DRR173" s="146"/>
      <c r="DRS173" s="145"/>
      <c r="DRT173" s="145"/>
      <c r="DRU173" s="167"/>
      <c r="DRV173" s="147"/>
      <c r="DRW173" s="148"/>
      <c r="DRX173" s="187"/>
      <c r="DRY173" s="188"/>
      <c r="DRZ173" s="165"/>
      <c r="DSA173" s="166"/>
      <c r="DSB173" s="146"/>
      <c r="DSC173" s="145"/>
      <c r="DSD173" s="145"/>
      <c r="DSE173" s="167"/>
      <c r="DSF173" s="147"/>
      <c r="DSG173" s="148"/>
      <c r="DSH173" s="187"/>
      <c r="DSI173" s="188"/>
      <c r="DSJ173" s="165"/>
      <c r="DSK173" s="166"/>
      <c r="DSL173" s="146"/>
      <c r="DSM173" s="145"/>
      <c r="DSN173" s="145"/>
      <c r="DSO173" s="167"/>
      <c r="DSP173" s="147"/>
      <c r="DSQ173" s="148"/>
      <c r="DSR173" s="187"/>
      <c r="DSS173" s="188"/>
      <c r="DST173" s="165"/>
      <c r="DSU173" s="166"/>
      <c r="DSV173" s="146"/>
      <c r="DSW173" s="145"/>
      <c r="DSX173" s="145"/>
      <c r="DSY173" s="167"/>
      <c r="DSZ173" s="147"/>
      <c r="DTA173" s="148"/>
      <c r="DTB173" s="187"/>
      <c r="DTC173" s="188"/>
      <c r="DTD173" s="165"/>
      <c r="DTE173" s="166"/>
      <c r="DTF173" s="146"/>
      <c r="DTG173" s="145"/>
      <c r="DTH173" s="145"/>
      <c r="DTI173" s="167"/>
      <c r="DTJ173" s="147"/>
      <c r="DTK173" s="148"/>
      <c r="DTL173" s="187"/>
      <c r="DTM173" s="188"/>
      <c r="DTN173" s="165"/>
      <c r="DTO173" s="166"/>
      <c r="DTP173" s="146"/>
      <c r="DTQ173" s="145"/>
      <c r="DTR173" s="145"/>
      <c r="DTS173" s="167"/>
      <c r="DTT173" s="147"/>
      <c r="DTU173" s="148"/>
      <c r="DTV173" s="187"/>
      <c r="DTW173" s="188"/>
      <c r="DTX173" s="165"/>
      <c r="DTY173" s="166"/>
      <c r="DTZ173" s="146"/>
      <c r="DUA173" s="145"/>
      <c r="DUB173" s="145"/>
      <c r="DUC173" s="167"/>
      <c r="DUD173" s="147"/>
      <c r="DUE173" s="148"/>
      <c r="DUF173" s="187"/>
      <c r="DUG173" s="188"/>
      <c r="DUH173" s="165"/>
      <c r="DUI173" s="166"/>
      <c r="DUJ173" s="146"/>
      <c r="DUK173" s="145"/>
      <c r="DUL173" s="145"/>
      <c r="DUM173" s="167"/>
      <c r="DUN173" s="147"/>
      <c r="DUO173" s="148"/>
      <c r="DUP173" s="187"/>
      <c r="DUQ173" s="188"/>
      <c r="DUR173" s="165"/>
      <c r="DUS173" s="166"/>
      <c r="DUT173" s="146"/>
      <c r="DUU173" s="145"/>
      <c r="DUV173" s="145"/>
      <c r="DUW173" s="167"/>
      <c r="DUX173" s="147"/>
      <c r="DUY173" s="148"/>
      <c r="DUZ173" s="187"/>
      <c r="DVA173" s="188"/>
      <c r="DVB173" s="165"/>
      <c r="DVC173" s="166"/>
      <c r="DVD173" s="146"/>
      <c r="DVE173" s="145"/>
      <c r="DVF173" s="145"/>
      <c r="DVG173" s="167"/>
      <c r="DVH173" s="147"/>
      <c r="DVI173" s="148"/>
      <c r="DVJ173" s="187"/>
      <c r="DVK173" s="188"/>
      <c r="DVL173" s="165"/>
      <c r="DVM173" s="166"/>
      <c r="DVN173" s="146"/>
      <c r="DVO173" s="145"/>
      <c r="DVP173" s="145"/>
      <c r="DVQ173" s="167"/>
      <c r="DVR173" s="147"/>
      <c r="DVS173" s="148"/>
      <c r="DVT173" s="187"/>
      <c r="DVU173" s="188"/>
      <c r="DVV173" s="165"/>
      <c r="DVW173" s="166"/>
      <c r="DVX173" s="146"/>
      <c r="DVY173" s="145"/>
      <c r="DVZ173" s="145"/>
      <c r="DWA173" s="167"/>
      <c r="DWB173" s="147"/>
      <c r="DWC173" s="148"/>
      <c r="DWD173" s="187"/>
      <c r="DWE173" s="188"/>
      <c r="DWF173" s="165"/>
      <c r="DWG173" s="166"/>
      <c r="DWH173" s="146"/>
      <c r="DWI173" s="145"/>
      <c r="DWJ173" s="145"/>
      <c r="DWK173" s="167"/>
      <c r="DWL173" s="147"/>
      <c r="DWM173" s="148"/>
      <c r="DWN173" s="187"/>
      <c r="DWO173" s="188"/>
      <c r="DWP173" s="165"/>
      <c r="DWQ173" s="166"/>
      <c r="DWR173" s="146"/>
      <c r="DWS173" s="145"/>
      <c r="DWT173" s="145"/>
      <c r="DWU173" s="167"/>
      <c r="DWV173" s="147"/>
      <c r="DWW173" s="148"/>
      <c r="DWX173" s="187"/>
      <c r="DWY173" s="188"/>
      <c r="DWZ173" s="165"/>
      <c r="DXA173" s="166"/>
      <c r="DXB173" s="146"/>
      <c r="DXC173" s="145"/>
      <c r="DXD173" s="145"/>
      <c r="DXE173" s="167"/>
      <c r="DXF173" s="147"/>
      <c r="DXG173" s="148"/>
      <c r="DXH173" s="187"/>
      <c r="DXI173" s="188"/>
      <c r="DXJ173" s="165"/>
      <c r="DXK173" s="166"/>
      <c r="DXL173" s="146"/>
      <c r="DXM173" s="145"/>
      <c r="DXN173" s="145"/>
      <c r="DXO173" s="167"/>
      <c r="DXP173" s="147"/>
      <c r="DXQ173" s="148"/>
      <c r="DXR173" s="187"/>
      <c r="DXS173" s="188"/>
      <c r="DXT173" s="165"/>
      <c r="DXU173" s="166"/>
      <c r="DXV173" s="146"/>
      <c r="DXW173" s="145"/>
      <c r="DXX173" s="145"/>
      <c r="DXY173" s="167"/>
      <c r="DXZ173" s="147"/>
      <c r="DYA173" s="148"/>
      <c r="DYB173" s="187"/>
      <c r="DYC173" s="188"/>
      <c r="DYD173" s="165"/>
      <c r="DYE173" s="166"/>
      <c r="DYF173" s="146"/>
      <c r="DYG173" s="145"/>
      <c r="DYH173" s="145"/>
      <c r="DYI173" s="167"/>
      <c r="DYJ173" s="147"/>
      <c r="DYK173" s="148"/>
      <c r="DYL173" s="187"/>
      <c r="DYM173" s="188"/>
      <c r="DYN173" s="165"/>
      <c r="DYO173" s="166"/>
      <c r="DYP173" s="146"/>
      <c r="DYQ173" s="145"/>
      <c r="DYR173" s="145"/>
      <c r="DYS173" s="167"/>
      <c r="DYT173" s="147"/>
      <c r="DYU173" s="148"/>
      <c r="DYV173" s="187"/>
      <c r="DYW173" s="188"/>
      <c r="DYX173" s="165"/>
      <c r="DYY173" s="166"/>
      <c r="DYZ173" s="146"/>
      <c r="DZA173" s="145"/>
      <c r="DZB173" s="145"/>
      <c r="DZC173" s="167"/>
      <c r="DZD173" s="147"/>
      <c r="DZE173" s="148"/>
      <c r="DZF173" s="187"/>
      <c r="DZG173" s="188"/>
      <c r="DZH173" s="165"/>
      <c r="DZI173" s="166"/>
      <c r="DZJ173" s="146"/>
      <c r="DZK173" s="145"/>
      <c r="DZL173" s="145"/>
      <c r="DZM173" s="167"/>
      <c r="DZN173" s="147"/>
      <c r="DZO173" s="148"/>
      <c r="DZP173" s="187"/>
      <c r="DZQ173" s="188"/>
      <c r="DZR173" s="165"/>
      <c r="DZS173" s="166"/>
      <c r="DZT173" s="146"/>
      <c r="DZU173" s="145"/>
      <c r="DZV173" s="145"/>
      <c r="DZW173" s="167"/>
      <c r="DZX173" s="147"/>
      <c r="DZY173" s="148"/>
      <c r="DZZ173" s="187"/>
      <c r="EAA173" s="188"/>
      <c r="EAB173" s="165"/>
      <c r="EAC173" s="166"/>
      <c r="EAD173" s="146"/>
      <c r="EAE173" s="145"/>
      <c r="EAF173" s="145"/>
      <c r="EAG173" s="167"/>
      <c r="EAH173" s="147"/>
      <c r="EAI173" s="148"/>
      <c r="EAJ173" s="187"/>
      <c r="EAK173" s="188"/>
      <c r="EAL173" s="165"/>
      <c r="EAM173" s="166"/>
      <c r="EAN173" s="146"/>
      <c r="EAO173" s="145"/>
      <c r="EAP173" s="145"/>
      <c r="EAQ173" s="167"/>
      <c r="EAR173" s="147"/>
      <c r="EAS173" s="148"/>
      <c r="EAT173" s="187"/>
      <c r="EAU173" s="188"/>
      <c r="EAV173" s="165"/>
      <c r="EAW173" s="166"/>
      <c r="EAX173" s="146"/>
      <c r="EAY173" s="145"/>
      <c r="EAZ173" s="145"/>
      <c r="EBA173" s="167"/>
      <c r="EBB173" s="147"/>
      <c r="EBC173" s="148"/>
      <c r="EBD173" s="187"/>
      <c r="EBE173" s="188"/>
      <c r="EBF173" s="165"/>
      <c r="EBG173" s="166"/>
      <c r="EBH173" s="146"/>
      <c r="EBI173" s="145"/>
      <c r="EBJ173" s="145"/>
      <c r="EBK173" s="167"/>
      <c r="EBL173" s="147"/>
      <c r="EBM173" s="148"/>
      <c r="EBN173" s="187"/>
      <c r="EBO173" s="188"/>
      <c r="EBP173" s="165"/>
      <c r="EBQ173" s="166"/>
      <c r="EBR173" s="146"/>
      <c r="EBS173" s="145"/>
      <c r="EBT173" s="145"/>
      <c r="EBU173" s="167"/>
      <c r="EBV173" s="147"/>
      <c r="EBW173" s="148"/>
      <c r="EBX173" s="187"/>
      <c r="EBY173" s="188"/>
      <c r="EBZ173" s="165"/>
      <c r="ECA173" s="166"/>
      <c r="ECB173" s="146"/>
      <c r="ECC173" s="145"/>
      <c r="ECD173" s="145"/>
      <c r="ECE173" s="167"/>
      <c r="ECF173" s="147"/>
      <c r="ECG173" s="148"/>
      <c r="ECH173" s="187"/>
      <c r="ECI173" s="188"/>
      <c r="ECJ173" s="165"/>
      <c r="ECK173" s="166"/>
      <c r="ECL173" s="146"/>
      <c r="ECM173" s="145"/>
      <c r="ECN173" s="145"/>
      <c r="ECO173" s="167"/>
      <c r="ECP173" s="147"/>
      <c r="ECQ173" s="148"/>
      <c r="ECR173" s="187"/>
      <c r="ECS173" s="188"/>
      <c r="ECT173" s="165"/>
      <c r="ECU173" s="166"/>
      <c r="ECV173" s="146"/>
      <c r="ECW173" s="145"/>
      <c r="ECX173" s="145"/>
      <c r="ECY173" s="167"/>
      <c r="ECZ173" s="147"/>
      <c r="EDA173" s="148"/>
      <c r="EDB173" s="187"/>
      <c r="EDC173" s="188"/>
      <c r="EDD173" s="165"/>
      <c r="EDE173" s="166"/>
      <c r="EDF173" s="146"/>
      <c r="EDG173" s="145"/>
      <c r="EDH173" s="145"/>
      <c r="EDI173" s="167"/>
      <c r="EDJ173" s="147"/>
      <c r="EDK173" s="148"/>
      <c r="EDL173" s="187"/>
      <c r="EDM173" s="188"/>
      <c r="EDN173" s="165"/>
      <c r="EDO173" s="166"/>
      <c r="EDP173" s="146"/>
      <c r="EDQ173" s="145"/>
      <c r="EDR173" s="145"/>
      <c r="EDS173" s="167"/>
      <c r="EDT173" s="147"/>
      <c r="EDU173" s="148"/>
      <c r="EDV173" s="187"/>
      <c r="EDW173" s="188"/>
      <c r="EDX173" s="165"/>
      <c r="EDY173" s="166"/>
      <c r="EDZ173" s="146"/>
      <c r="EEA173" s="145"/>
      <c r="EEB173" s="145"/>
      <c r="EEC173" s="167"/>
      <c r="EED173" s="147"/>
      <c r="EEE173" s="148"/>
      <c r="EEF173" s="187"/>
      <c r="EEG173" s="188"/>
      <c r="EEH173" s="165"/>
      <c r="EEI173" s="166"/>
      <c r="EEJ173" s="146"/>
      <c r="EEK173" s="145"/>
      <c r="EEL173" s="145"/>
      <c r="EEM173" s="167"/>
      <c r="EEN173" s="147"/>
      <c r="EEO173" s="148"/>
      <c r="EEP173" s="187"/>
      <c r="EEQ173" s="188"/>
      <c r="EER173" s="165"/>
      <c r="EES173" s="166"/>
      <c r="EET173" s="146"/>
      <c r="EEU173" s="145"/>
      <c r="EEV173" s="145"/>
      <c r="EEW173" s="167"/>
      <c r="EEX173" s="147"/>
      <c r="EEY173" s="148"/>
      <c r="EEZ173" s="187"/>
      <c r="EFA173" s="188"/>
      <c r="EFB173" s="165"/>
      <c r="EFC173" s="166"/>
      <c r="EFD173" s="146"/>
      <c r="EFE173" s="145"/>
      <c r="EFF173" s="145"/>
      <c r="EFG173" s="167"/>
      <c r="EFH173" s="147"/>
      <c r="EFI173" s="148"/>
      <c r="EFJ173" s="187"/>
      <c r="EFK173" s="188"/>
      <c r="EFL173" s="165"/>
      <c r="EFM173" s="166"/>
      <c r="EFN173" s="146"/>
      <c r="EFO173" s="145"/>
      <c r="EFP173" s="145"/>
      <c r="EFQ173" s="167"/>
      <c r="EFR173" s="147"/>
      <c r="EFS173" s="148"/>
      <c r="EFT173" s="187"/>
      <c r="EFU173" s="188"/>
      <c r="EFV173" s="165"/>
      <c r="EFW173" s="166"/>
      <c r="EFX173" s="146"/>
      <c r="EFY173" s="145"/>
      <c r="EFZ173" s="145"/>
      <c r="EGA173" s="167"/>
      <c r="EGB173" s="147"/>
      <c r="EGC173" s="148"/>
      <c r="EGD173" s="187"/>
      <c r="EGE173" s="188"/>
      <c r="EGF173" s="165"/>
      <c r="EGG173" s="166"/>
      <c r="EGH173" s="146"/>
      <c r="EGI173" s="145"/>
      <c r="EGJ173" s="145"/>
      <c r="EGK173" s="167"/>
      <c r="EGL173" s="147"/>
      <c r="EGM173" s="148"/>
      <c r="EGN173" s="187"/>
      <c r="EGO173" s="188"/>
      <c r="EGP173" s="165"/>
      <c r="EGQ173" s="166"/>
      <c r="EGR173" s="146"/>
      <c r="EGS173" s="145"/>
      <c r="EGT173" s="145"/>
      <c r="EGU173" s="167"/>
      <c r="EGV173" s="147"/>
      <c r="EGW173" s="148"/>
      <c r="EGX173" s="187"/>
      <c r="EGY173" s="188"/>
      <c r="EGZ173" s="165"/>
      <c r="EHA173" s="166"/>
      <c r="EHB173" s="146"/>
      <c r="EHC173" s="145"/>
      <c r="EHD173" s="145"/>
      <c r="EHE173" s="167"/>
      <c r="EHF173" s="147"/>
      <c r="EHG173" s="148"/>
      <c r="EHH173" s="187"/>
      <c r="EHI173" s="188"/>
      <c r="EHJ173" s="165"/>
      <c r="EHK173" s="166"/>
      <c r="EHL173" s="146"/>
      <c r="EHM173" s="145"/>
      <c r="EHN173" s="145"/>
      <c r="EHO173" s="167"/>
      <c r="EHP173" s="147"/>
      <c r="EHQ173" s="148"/>
      <c r="EHR173" s="187"/>
      <c r="EHS173" s="188"/>
      <c r="EHT173" s="165"/>
      <c r="EHU173" s="166"/>
      <c r="EHV173" s="146"/>
      <c r="EHW173" s="145"/>
      <c r="EHX173" s="145"/>
      <c r="EHY173" s="167"/>
      <c r="EHZ173" s="147"/>
      <c r="EIA173" s="148"/>
      <c r="EIB173" s="187"/>
      <c r="EIC173" s="188"/>
      <c r="EID173" s="165"/>
      <c r="EIE173" s="166"/>
      <c r="EIF173" s="146"/>
      <c r="EIG173" s="145"/>
      <c r="EIH173" s="145"/>
      <c r="EII173" s="167"/>
      <c r="EIJ173" s="147"/>
      <c r="EIK173" s="148"/>
      <c r="EIL173" s="187"/>
      <c r="EIM173" s="188"/>
      <c r="EIN173" s="165"/>
      <c r="EIO173" s="166"/>
      <c r="EIP173" s="146"/>
      <c r="EIQ173" s="145"/>
      <c r="EIR173" s="145"/>
      <c r="EIS173" s="167"/>
      <c r="EIT173" s="147"/>
      <c r="EIU173" s="148"/>
      <c r="EIV173" s="187"/>
      <c r="EIW173" s="188"/>
      <c r="EIX173" s="165"/>
      <c r="EIY173" s="166"/>
      <c r="EIZ173" s="146"/>
      <c r="EJA173" s="145"/>
      <c r="EJB173" s="145"/>
      <c r="EJC173" s="167"/>
      <c r="EJD173" s="147"/>
      <c r="EJE173" s="148"/>
      <c r="EJF173" s="187"/>
      <c r="EJG173" s="188"/>
      <c r="EJH173" s="165"/>
      <c r="EJI173" s="166"/>
      <c r="EJJ173" s="146"/>
      <c r="EJK173" s="145"/>
      <c r="EJL173" s="145"/>
      <c r="EJM173" s="167"/>
      <c r="EJN173" s="147"/>
      <c r="EJO173" s="148"/>
      <c r="EJP173" s="187"/>
      <c r="EJQ173" s="188"/>
      <c r="EJR173" s="165"/>
      <c r="EJS173" s="166"/>
      <c r="EJT173" s="146"/>
      <c r="EJU173" s="145"/>
      <c r="EJV173" s="145"/>
      <c r="EJW173" s="167"/>
      <c r="EJX173" s="147"/>
      <c r="EJY173" s="148"/>
      <c r="EJZ173" s="187"/>
      <c r="EKA173" s="188"/>
      <c r="EKB173" s="165"/>
      <c r="EKC173" s="166"/>
      <c r="EKD173" s="146"/>
      <c r="EKE173" s="145"/>
      <c r="EKF173" s="145"/>
      <c r="EKG173" s="167"/>
      <c r="EKH173" s="147"/>
      <c r="EKI173" s="148"/>
      <c r="EKJ173" s="187"/>
      <c r="EKK173" s="188"/>
      <c r="EKL173" s="165"/>
      <c r="EKM173" s="166"/>
      <c r="EKN173" s="146"/>
      <c r="EKO173" s="145"/>
      <c r="EKP173" s="145"/>
      <c r="EKQ173" s="167"/>
      <c r="EKR173" s="147"/>
      <c r="EKS173" s="148"/>
      <c r="EKT173" s="187"/>
      <c r="EKU173" s="188"/>
      <c r="EKV173" s="165"/>
      <c r="EKW173" s="166"/>
      <c r="EKX173" s="146"/>
      <c r="EKY173" s="145"/>
      <c r="EKZ173" s="145"/>
      <c r="ELA173" s="167"/>
      <c r="ELB173" s="147"/>
      <c r="ELC173" s="148"/>
      <c r="ELD173" s="187"/>
      <c r="ELE173" s="188"/>
      <c r="ELF173" s="165"/>
      <c r="ELG173" s="166"/>
      <c r="ELH173" s="146"/>
      <c r="ELI173" s="145"/>
      <c r="ELJ173" s="145"/>
      <c r="ELK173" s="167"/>
      <c r="ELL173" s="147"/>
      <c r="ELM173" s="148"/>
      <c r="ELN173" s="187"/>
      <c r="ELO173" s="188"/>
      <c r="ELP173" s="165"/>
      <c r="ELQ173" s="166"/>
      <c r="ELR173" s="146"/>
      <c r="ELS173" s="145"/>
      <c r="ELT173" s="145"/>
      <c r="ELU173" s="167"/>
      <c r="ELV173" s="147"/>
      <c r="ELW173" s="148"/>
      <c r="ELX173" s="187"/>
      <c r="ELY173" s="188"/>
      <c r="ELZ173" s="165"/>
      <c r="EMA173" s="166"/>
      <c r="EMB173" s="146"/>
      <c r="EMC173" s="145"/>
      <c r="EMD173" s="145"/>
      <c r="EME173" s="167"/>
      <c r="EMF173" s="147"/>
      <c r="EMG173" s="148"/>
      <c r="EMH173" s="187"/>
      <c r="EMI173" s="188"/>
      <c r="EMJ173" s="165"/>
      <c r="EMK173" s="166"/>
      <c r="EML173" s="146"/>
      <c r="EMM173" s="145"/>
      <c r="EMN173" s="145"/>
      <c r="EMO173" s="167"/>
      <c r="EMP173" s="147"/>
      <c r="EMQ173" s="148"/>
      <c r="EMR173" s="187"/>
      <c r="EMS173" s="188"/>
      <c r="EMT173" s="165"/>
      <c r="EMU173" s="166"/>
      <c r="EMV173" s="146"/>
      <c r="EMW173" s="145"/>
      <c r="EMX173" s="145"/>
      <c r="EMY173" s="167"/>
      <c r="EMZ173" s="147"/>
      <c r="ENA173" s="148"/>
      <c r="ENB173" s="187"/>
      <c r="ENC173" s="188"/>
      <c r="END173" s="165"/>
      <c r="ENE173" s="166"/>
      <c r="ENF173" s="146"/>
      <c r="ENG173" s="145"/>
      <c r="ENH173" s="145"/>
      <c r="ENI173" s="167"/>
      <c r="ENJ173" s="147"/>
      <c r="ENK173" s="148"/>
      <c r="ENL173" s="187"/>
      <c r="ENM173" s="188"/>
      <c r="ENN173" s="165"/>
      <c r="ENO173" s="166"/>
      <c r="ENP173" s="146"/>
      <c r="ENQ173" s="145"/>
      <c r="ENR173" s="145"/>
      <c r="ENS173" s="167"/>
      <c r="ENT173" s="147"/>
      <c r="ENU173" s="148"/>
      <c r="ENV173" s="187"/>
      <c r="ENW173" s="188"/>
      <c r="ENX173" s="165"/>
      <c r="ENY173" s="166"/>
      <c r="ENZ173" s="146"/>
      <c r="EOA173" s="145"/>
      <c r="EOB173" s="145"/>
      <c r="EOC173" s="167"/>
      <c r="EOD173" s="147"/>
      <c r="EOE173" s="148"/>
      <c r="EOF173" s="187"/>
      <c r="EOG173" s="188"/>
      <c r="EOH173" s="165"/>
      <c r="EOI173" s="166"/>
      <c r="EOJ173" s="146"/>
      <c r="EOK173" s="145"/>
      <c r="EOL173" s="145"/>
      <c r="EOM173" s="167"/>
      <c r="EON173" s="147"/>
      <c r="EOO173" s="148"/>
      <c r="EOP173" s="187"/>
      <c r="EOQ173" s="188"/>
      <c r="EOR173" s="165"/>
      <c r="EOS173" s="166"/>
      <c r="EOT173" s="146"/>
      <c r="EOU173" s="145"/>
      <c r="EOV173" s="145"/>
      <c r="EOW173" s="167"/>
      <c r="EOX173" s="147"/>
      <c r="EOY173" s="148"/>
      <c r="EOZ173" s="187"/>
      <c r="EPA173" s="188"/>
      <c r="EPB173" s="165"/>
      <c r="EPC173" s="166"/>
      <c r="EPD173" s="146"/>
      <c r="EPE173" s="145"/>
      <c r="EPF173" s="145"/>
      <c r="EPG173" s="167"/>
      <c r="EPH173" s="147"/>
      <c r="EPI173" s="148"/>
      <c r="EPJ173" s="187"/>
      <c r="EPK173" s="188"/>
      <c r="EPL173" s="165"/>
      <c r="EPM173" s="166"/>
      <c r="EPN173" s="146"/>
      <c r="EPO173" s="145"/>
      <c r="EPP173" s="145"/>
      <c r="EPQ173" s="167"/>
      <c r="EPR173" s="147"/>
      <c r="EPS173" s="148"/>
      <c r="EPT173" s="187"/>
      <c r="EPU173" s="188"/>
      <c r="EPV173" s="165"/>
      <c r="EPW173" s="166"/>
      <c r="EPX173" s="146"/>
      <c r="EPY173" s="145"/>
      <c r="EPZ173" s="145"/>
      <c r="EQA173" s="167"/>
      <c r="EQB173" s="147"/>
      <c r="EQC173" s="148"/>
      <c r="EQD173" s="187"/>
      <c r="EQE173" s="188"/>
      <c r="EQF173" s="165"/>
      <c r="EQG173" s="166"/>
      <c r="EQH173" s="146"/>
      <c r="EQI173" s="145"/>
      <c r="EQJ173" s="145"/>
      <c r="EQK173" s="167"/>
      <c r="EQL173" s="147"/>
      <c r="EQM173" s="148"/>
      <c r="EQN173" s="187"/>
      <c r="EQO173" s="188"/>
      <c r="EQP173" s="165"/>
      <c r="EQQ173" s="166"/>
      <c r="EQR173" s="146"/>
      <c r="EQS173" s="145"/>
      <c r="EQT173" s="145"/>
      <c r="EQU173" s="167"/>
      <c r="EQV173" s="147"/>
      <c r="EQW173" s="148"/>
      <c r="EQX173" s="187"/>
      <c r="EQY173" s="188"/>
      <c r="EQZ173" s="165"/>
      <c r="ERA173" s="166"/>
      <c r="ERB173" s="146"/>
      <c r="ERC173" s="145"/>
      <c r="ERD173" s="145"/>
      <c r="ERE173" s="167"/>
      <c r="ERF173" s="147"/>
      <c r="ERG173" s="148"/>
      <c r="ERH173" s="187"/>
      <c r="ERI173" s="188"/>
      <c r="ERJ173" s="165"/>
      <c r="ERK173" s="166"/>
      <c r="ERL173" s="146"/>
      <c r="ERM173" s="145"/>
      <c r="ERN173" s="145"/>
      <c r="ERO173" s="167"/>
      <c r="ERP173" s="147"/>
      <c r="ERQ173" s="148"/>
      <c r="ERR173" s="187"/>
      <c r="ERS173" s="188"/>
      <c r="ERT173" s="165"/>
      <c r="ERU173" s="166"/>
      <c r="ERV173" s="146"/>
      <c r="ERW173" s="145"/>
      <c r="ERX173" s="145"/>
      <c r="ERY173" s="167"/>
      <c r="ERZ173" s="147"/>
      <c r="ESA173" s="148"/>
      <c r="ESB173" s="187"/>
      <c r="ESC173" s="188"/>
      <c r="ESD173" s="165"/>
      <c r="ESE173" s="166"/>
      <c r="ESF173" s="146"/>
      <c r="ESG173" s="145"/>
      <c r="ESH173" s="145"/>
      <c r="ESI173" s="167"/>
      <c r="ESJ173" s="147"/>
      <c r="ESK173" s="148"/>
      <c r="ESL173" s="187"/>
      <c r="ESM173" s="188"/>
      <c r="ESN173" s="165"/>
      <c r="ESO173" s="166"/>
      <c r="ESP173" s="146"/>
      <c r="ESQ173" s="145"/>
      <c r="ESR173" s="145"/>
      <c r="ESS173" s="167"/>
      <c r="EST173" s="147"/>
      <c r="ESU173" s="148"/>
      <c r="ESV173" s="187"/>
      <c r="ESW173" s="188"/>
      <c r="ESX173" s="165"/>
      <c r="ESY173" s="166"/>
      <c r="ESZ173" s="146"/>
      <c r="ETA173" s="145"/>
      <c r="ETB173" s="145"/>
      <c r="ETC173" s="167"/>
      <c r="ETD173" s="147"/>
      <c r="ETE173" s="148"/>
      <c r="ETF173" s="187"/>
      <c r="ETG173" s="188"/>
      <c r="ETH173" s="165"/>
      <c r="ETI173" s="166"/>
      <c r="ETJ173" s="146"/>
      <c r="ETK173" s="145"/>
      <c r="ETL173" s="145"/>
      <c r="ETM173" s="167"/>
      <c r="ETN173" s="147"/>
      <c r="ETO173" s="148"/>
      <c r="ETP173" s="187"/>
      <c r="ETQ173" s="188"/>
      <c r="ETR173" s="165"/>
      <c r="ETS173" s="166"/>
      <c r="ETT173" s="146"/>
      <c r="ETU173" s="145"/>
      <c r="ETV173" s="145"/>
      <c r="ETW173" s="167"/>
      <c r="ETX173" s="147"/>
      <c r="ETY173" s="148"/>
      <c r="ETZ173" s="187"/>
      <c r="EUA173" s="188"/>
      <c r="EUB173" s="165"/>
      <c r="EUC173" s="166"/>
      <c r="EUD173" s="146"/>
      <c r="EUE173" s="145"/>
      <c r="EUF173" s="145"/>
      <c r="EUG173" s="167"/>
      <c r="EUH173" s="147"/>
      <c r="EUI173" s="148"/>
      <c r="EUJ173" s="187"/>
      <c r="EUK173" s="188"/>
      <c r="EUL173" s="165"/>
      <c r="EUM173" s="166"/>
      <c r="EUN173" s="146"/>
      <c r="EUO173" s="145"/>
      <c r="EUP173" s="145"/>
      <c r="EUQ173" s="167"/>
      <c r="EUR173" s="147"/>
      <c r="EUS173" s="148"/>
      <c r="EUT173" s="187"/>
      <c r="EUU173" s="188"/>
      <c r="EUV173" s="165"/>
      <c r="EUW173" s="166"/>
      <c r="EUX173" s="146"/>
      <c r="EUY173" s="145"/>
      <c r="EUZ173" s="145"/>
      <c r="EVA173" s="167"/>
      <c r="EVB173" s="147"/>
      <c r="EVC173" s="148"/>
      <c r="EVD173" s="187"/>
      <c r="EVE173" s="188"/>
      <c r="EVF173" s="165"/>
      <c r="EVG173" s="166"/>
      <c r="EVH173" s="146"/>
      <c r="EVI173" s="145"/>
      <c r="EVJ173" s="145"/>
      <c r="EVK173" s="167"/>
      <c r="EVL173" s="147"/>
      <c r="EVM173" s="148"/>
      <c r="EVN173" s="187"/>
      <c r="EVO173" s="188"/>
      <c r="EVP173" s="165"/>
      <c r="EVQ173" s="166"/>
      <c r="EVR173" s="146"/>
      <c r="EVS173" s="145"/>
      <c r="EVT173" s="145"/>
      <c r="EVU173" s="167"/>
      <c r="EVV173" s="147"/>
      <c r="EVW173" s="148"/>
      <c r="EVX173" s="187"/>
      <c r="EVY173" s="188"/>
      <c r="EVZ173" s="165"/>
      <c r="EWA173" s="166"/>
      <c r="EWB173" s="146"/>
      <c r="EWC173" s="145"/>
      <c r="EWD173" s="145"/>
      <c r="EWE173" s="167"/>
      <c r="EWF173" s="147"/>
      <c r="EWG173" s="148"/>
      <c r="EWH173" s="187"/>
      <c r="EWI173" s="188"/>
      <c r="EWJ173" s="165"/>
      <c r="EWK173" s="166"/>
      <c r="EWL173" s="146"/>
      <c r="EWM173" s="145"/>
      <c r="EWN173" s="145"/>
      <c r="EWO173" s="167"/>
      <c r="EWP173" s="147"/>
      <c r="EWQ173" s="148"/>
      <c r="EWR173" s="187"/>
      <c r="EWS173" s="188"/>
      <c r="EWT173" s="165"/>
      <c r="EWU173" s="166"/>
      <c r="EWV173" s="146"/>
      <c r="EWW173" s="145"/>
      <c r="EWX173" s="145"/>
      <c r="EWY173" s="167"/>
      <c r="EWZ173" s="147"/>
      <c r="EXA173" s="148"/>
      <c r="EXB173" s="187"/>
      <c r="EXC173" s="188"/>
      <c r="EXD173" s="165"/>
      <c r="EXE173" s="166"/>
      <c r="EXF173" s="146"/>
      <c r="EXG173" s="145"/>
      <c r="EXH173" s="145"/>
      <c r="EXI173" s="167"/>
      <c r="EXJ173" s="147"/>
      <c r="EXK173" s="148"/>
      <c r="EXL173" s="187"/>
      <c r="EXM173" s="188"/>
      <c r="EXN173" s="165"/>
      <c r="EXO173" s="166"/>
      <c r="EXP173" s="146"/>
      <c r="EXQ173" s="145"/>
      <c r="EXR173" s="145"/>
      <c r="EXS173" s="167"/>
      <c r="EXT173" s="147"/>
      <c r="EXU173" s="148"/>
      <c r="EXV173" s="187"/>
      <c r="EXW173" s="188"/>
      <c r="EXX173" s="165"/>
      <c r="EXY173" s="166"/>
      <c r="EXZ173" s="146"/>
      <c r="EYA173" s="145"/>
      <c r="EYB173" s="145"/>
      <c r="EYC173" s="167"/>
      <c r="EYD173" s="147"/>
      <c r="EYE173" s="148"/>
      <c r="EYF173" s="187"/>
      <c r="EYG173" s="188"/>
      <c r="EYH173" s="165"/>
      <c r="EYI173" s="166"/>
      <c r="EYJ173" s="146"/>
      <c r="EYK173" s="145"/>
      <c r="EYL173" s="145"/>
      <c r="EYM173" s="167"/>
      <c r="EYN173" s="147"/>
      <c r="EYO173" s="148"/>
      <c r="EYP173" s="187"/>
      <c r="EYQ173" s="188"/>
      <c r="EYR173" s="165"/>
      <c r="EYS173" s="166"/>
      <c r="EYT173" s="146"/>
      <c r="EYU173" s="145"/>
      <c r="EYV173" s="145"/>
      <c r="EYW173" s="167"/>
      <c r="EYX173" s="147"/>
      <c r="EYY173" s="148"/>
      <c r="EYZ173" s="187"/>
      <c r="EZA173" s="188"/>
      <c r="EZB173" s="165"/>
      <c r="EZC173" s="166"/>
      <c r="EZD173" s="146"/>
      <c r="EZE173" s="145"/>
      <c r="EZF173" s="145"/>
      <c r="EZG173" s="167"/>
      <c r="EZH173" s="147"/>
      <c r="EZI173" s="148"/>
      <c r="EZJ173" s="187"/>
      <c r="EZK173" s="188"/>
      <c r="EZL173" s="165"/>
      <c r="EZM173" s="166"/>
      <c r="EZN173" s="146"/>
      <c r="EZO173" s="145"/>
      <c r="EZP173" s="145"/>
      <c r="EZQ173" s="167"/>
      <c r="EZR173" s="147"/>
      <c r="EZS173" s="148"/>
      <c r="EZT173" s="187"/>
      <c r="EZU173" s="188"/>
      <c r="EZV173" s="165"/>
      <c r="EZW173" s="166"/>
      <c r="EZX173" s="146"/>
      <c r="EZY173" s="145"/>
      <c r="EZZ173" s="145"/>
      <c r="FAA173" s="167"/>
      <c r="FAB173" s="147"/>
      <c r="FAC173" s="148"/>
      <c r="FAD173" s="187"/>
      <c r="FAE173" s="188"/>
      <c r="FAF173" s="165"/>
      <c r="FAG173" s="166"/>
      <c r="FAH173" s="146"/>
      <c r="FAI173" s="145"/>
      <c r="FAJ173" s="145"/>
      <c r="FAK173" s="167"/>
      <c r="FAL173" s="147"/>
      <c r="FAM173" s="148"/>
      <c r="FAN173" s="187"/>
      <c r="FAO173" s="188"/>
      <c r="FAP173" s="165"/>
      <c r="FAQ173" s="166"/>
      <c r="FAR173" s="146"/>
      <c r="FAS173" s="145"/>
      <c r="FAT173" s="145"/>
      <c r="FAU173" s="167"/>
      <c r="FAV173" s="147"/>
      <c r="FAW173" s="148"/>
      <c r="FAX173" s="187"/>
      <c r="FAY173" s="188"/>
      <c r="FAZ173" s="165"/>
      <c r="FBA173" s="166"/>
      <c r="FBB173" s="146"/>
      <c r="FBC173" s="145"/>
      <c r="FBD173" s="145"/>
      <c r="FBE173" s="167"/>
      <c r="FBF173" s="147"/>
      <c r="FBG173" s="148"/>
      <c r="FBH173" s="187"/>
      <c r="FBI173" s="188"/>
      <c r="FBJ173" s="165"/>
      <c r="FBK173" s="166"/>
      <c r="FBL173" s="146"/>
      <c r="FBM173" s="145"/>
      <c r="FBN173" s="145"/>
      <c r="FBO173" s="167"/>
      <c r="FBP173" s="147"/>
      <c r="FBQ173" s="148"/>
      <c r="FBR173" s="187"/>
      <c r="FBS173" s="188"/>
      <c r="FBT173" s="165"/>
      <c r="FBU173" s="166"/>
      <c r="FBV173" s="146"/>
      <c r="FBW173" s="145"/>
      <c r="FBX173" s="145"/>
      <c r="FBY173" s="167"/>
      <c r="FBZ173" s="147"/>
      <c r="FCA173" s="148"/>
      <c r="FCB173" s="187"/>
      <c r="FCC173" s="188"/>
      <c r="FCD173" s="165"/>
      <c r="FCE173" s="166"/>
      <c r="FCF173" s="146"/>
      <c r="FCG173" s="145"/>
      <c r="FCH173" s="145"/>
      <c r="FCI173" s="167"/>
      <c r="FCJ173" s="147"/>
      <c r="FCK173" s="148"/>
      <c r="FCL173" s="187"/>
      <c r="FCM173" s="188"/>
      <c r="FCN173" s="165"/>
      <c r="FCO173" s="166"/>
      <c r="FCP173" s="146"/>
      <c r="FCQ173" s="145"/>
      <c r="FCR173" s="145"/>
      <c r="FCS173" s="167"/>
      <c r="FCT173" s="147"/>
      <c r="FCU173" s="148"/>
      <c r="FCV173" s="187"/>
      <c r="FCW173" s="188"/>
      <c r="FCX173" s="165"/>
      <c r="FCY173" s="166"/>
      <c r="FCZ173" s="146"/>
      <c r="FDA173" s="145"/>
      <c r="FDB173" s="145"/>
      <c r="FDC173" s="167"/>
      <c r="FDD173" s="147"/>
      <c r="FDE173" s="148"/>
      <c r="FDF173" s="187"/>
      <c r="FDG173" s="188"/>
      <c r="FDH173" s="165"/>
      <c r="FDI173" s="166"/>
      <c r="FDJ173" s="146"/>
      <c r="FDK173" s="145"/>
      <c r="FDL173" s="145"/>
      <c r="FDM173" s="167"/>
      <c r="FDN173" s="147"/>
      <c r="FDO173" s="148"/>
      <c r="FDP173" s="187"/>
      <c r="FDQ173" s="188"/>
      <c r="FDR173" s="165"/>
      <c r="FDS173" s="166"/>
      <c r="FDT173" s="146"/>
      <c r="FDU173" s="145"/>
      <c r="FDV173" s="145"/>
      <c r="FDW173" s="167"/>
      <c r="FDX173" s="147"/>
      <c r="FDY173" s="148"/>
      <c r="FDZ173" s="187"/>
      <c r="FEA173" s="188"/>
      <c r="FEB173" s="165"/>
      <c r="FEC173" s="166"/>
      <c r="FED173" s="146"/>
      <c r="FEE173" s="145"/>
      <c r="FEF173" s="145"/>
      <c r="FEG173" s="167"/>
      <c r="FEH173" s="147"/>
      <c r="FEI173" s="148"/>
      <c r="FEJ173" s="187"/>
      <c r="FEK173" s="188"/>
      <c r="FEL173" s="165"/>
      <c r="FEM173" s="166"/>
      <c r="FEN173" s="146"/>
      <c r="FEO173" s="145"/>
      <c r="FEP173" s="145"/>
      <c r="FEQ173" s="167"/>
      <c r="FER173" s="147"/>
      <c r="FES173" s="148"/>
      <c r="FET173" s="187"/>
      <c r="FEU173" s="188"/>
      <c r="FEV173" s="165"/>
      <c r="FEW173" s="166"/>
      <c r="FEX173" s="146"/>
      <c r="FEY173" s="145"/>
      <c r="FEZ173" s="145"/>
      <c r="FFA173" s="167"/>
      <c r="FFB173" s="147"/>
      <c r="FFC173" s="148"/>
      <c r="FFD173" s="187"/>
      <c r="FFE173" s="188"/>
      <c r="FFF173" s="165"/>
      <c r="FFG173" s="166"/>
      <c r="FFH173" s="146"/>
      <c r="FFI173" s="145"/>
      <c r="FFJ173" s="145"/>
      <c r="FFK173" s="167"/>
      <c r="FFL173" s="147"/>
      <c r="FFM173" s="148"/>
      <c r="FFN173" s="187"/>
      <c r="FFO173" s="188"/>
      <c r="FFP173" s="165"/>
      <c r="FFQ173" s="166"/>
      <c r="FFR173" s="146"/>
      <c r="FFS173" s="145"/>
      <c r="FFT173" s="145"/>
      <c r="FFU173" s="167"/>
      <c r="FFV173" s="147"/>
      <c r="FFW173" s="148"/>
      <c r="FFX173" s="187"/>
      <c r="FFY173" s="188"/>
      <c r="FFZ173" s="165"/>
      <c r="FGA173" s="166"/>
      <c r="FGB173" s="146"/>
      <c r="FGC173" s="145"/>
      <c r="FGD173" s="145"/>
      <c r="FGE173" s="167"/>
      <c r="FGF173" s="147"/>
      <c r="FGG173" s="148"/>
      <c r="FGH173" s="187"/>
      <c r="FGI173" s="188"/>
      <c r="FGJ173" s="165"/>
      <c r="FGK173" s="166"/>
      <c r="FGL173" s="146"/>
      <c r="FGM173" s="145"/>
      <c r="FGN173" s="145"/>
      <c r="FGO173" s="167"/>
      <c r="FGP173" s="147"/>
      <c r="FGQ173" s="148"/>
      <c r="FGR173" s="187"/>
      <c r="FGS173" s="188"/>
      <c r="FGT173" s="165"/>
      <c r="FGU173" s="166"/>
      <c r="FGV173" s="146"/>
      <c r="FGW173" s="145"/>
      <c r="FGX173" s="145"/>
      <c r="FGY173" s="167"/>
      <c r="FGZ173" s="147"/>
      <c r="FHA173" s="148"/>
      <c r="FHB173" s="187"/>
      <c r="FHC173" s="188"/>
      <c r="FHD173" s="165"/>
      <c r="FHE173" s="166"/>
      <c r="FHF173" s="146"/>
      <c r="FHG173" s="145"/>
      <c r="FHH173" s="145"/>
      <c r="FHI173" s="167"/>
      <c r="FHJ173" s="147"/>
      <c r="FHK173" s="148"/>
      <c r="FHL173" s="187"/>
      <c r="FHM173" s="188"/>
      <c r="FHN173" s="165"/>
      <c r="FHO173" s="166"/>
      <c r="FHP173" s="146"/>
      <c r="FHQ173" s="145"/>
      <c r="FHR173" s="145"/>
      <c r="FHS173" s="167"/>
      <c r="FHT173" s="147"/>
      <c r="FHU173" s="148"/>
      <c r="FHV173" s="187"/>
      <c r="FHW173" s="188"/>
      <c r="FHX173" s="165"/>
      <c r="FHY173" s="166"/>
      <c r="FHZ173" s="146"/>
      <c r="FIA173" s="145"/>
      <c r="FIB173" s="145"/>
      <c r="FIC173" s="167"/>
      <c r="FID173" s="147"/>
      <c r="FIE173" s="148"/>
      <c r="FIF173" s="187"/>
      <c r="FIG173" s="188"/>
      <c r="FIH173" s="165"/>
      <c r="FII173" s="166"/>
      <c r="FIJ173" s="146"/>
      <c r="FIK173" s="145"/>
      <c r="FIL173" s="145"/>
      <c r="FIM173" s="167"/>
      <c r="FIN173" s="147"/>
      <c r="FIO173" s="148"/>
      <c r="FIP173" s="187"/>
      <c r="FIQ173" s="188"/>
      <c r="FIR173" s="165"/>
      <c r="FIS173" s="166"/>
      <c r="FIT173" s="146"/>
      <c r="FIU173" s="145"/>
      <c r="FIV173" s="145"/>
      <c r="FIW173" s="167"/>
      <c r="FIX173" s="147"/>
      <c r="FIY173" s="148"/>
      <c r="FIZ173" s="187"/>
      <c r="FJA173" s="188"/>
      <c r="FJB173" s="165"/>
      <c r="FJC173" s="166"/>
      <c r="FJD173" s="146"/>
      <c r="FJE173" s="145"/>
      <c r="FJF173" s="145"/>
      <c r="FJG173" s="167"/>
      <c r="FJH173" s="147"/>
      <c r="FJI173" s="148"/>
      <c r="FJJ173" s="187"/>
      <c r="FJK173" s="188"/>
      <c r="FJL173" s="165"/>
      <c r="FJM173" s="166"/>
      <c r="FJN173" s="146"/>
      <c r="FJO173" s="145"/>
      <c r="FJP173" s="145"/>
      <c r="FJQ173" s="167"/>
      <c r="FJR173" s="147"/>
      <c r="FJS173" s="148"/>
      <c r="FJT173" s="187"/>
      <c r="FJU173" s="188"/>
      <c r="FJV173" s="165"/>
      <c r="FJW173" s="166"/>
      <c r="FJX173" s="146"/>
      <c r="FJY173" s="145"/>
      <c r="FJZ173" s="145"/>
      <c r="FKA173" s="167"/>
      <c r="FKB173" s="147"/>
      <c r="FKC173" s="148"/>
      <c r="FKD173" s="187"/>
      <c r="FKE173" s="188"/>
      <c r="FKF173" s="165"/>
      <c r="FKG173" s="166"/>
      <c r="FKH173" s="146"/>
      <c r="FKI173" s="145"/>
      <c r="FKJ173" s="145"/>
      <c r="FKK173" s="167"/>
      <c r="FKL173" s="147"/>
      <c r="FKM173" s="148"/>
      <c r="FKN173" s="187"/>
      <c r="FKO173" s="188"/>
      <c r="FKP173" s="165"/>
      <c r="FKQ173" s="166"/>
      <c r="FKR173" s="146"/>
      <c r="FKS173" s="145"/>
      <c r="FKT173" s="145"/>
      <c r="FKU173" s="167"/>
      <c r="FKV173" s="147"/>
      <c r="FKW173" s="148"/>
      <c r="FKX173" s="187"/>
      <c r="FKY173" s="188"/>
      <c r="FKZ173" s="165"/>
      <c r="FLA173" s="166"/>
      <c r="FLB173" s="146"/>
      <c r="FLC173" s="145"/>
      <c r="FLD173" s="145"/>
      <c r="FLE173" s="167"/>
      <c r="FLF173" s="147"/>
      <c r="FLG173" s="148"/>
      <c r="FLH173" s="187"/>
      <c r="FLI173" s="188"/>
      <c r="FLJ173" s="165"/>
      <c r="FLK173" s="166"/>
      <c r="FLL173" s="146"/>
      <c r="FLM173" s="145"/>
      <c r="FLN173" s="145"/>
      <c r="FLO173" s="167"/>
      <c r="FLP173" s="147"/>
      <c r="FLQ173" s="148"/>
      <c r="FLR173" s="187"/>
      <c r="FLS173" s="188"/>
      <c r="FLT173" s="165"/>
      <c r="FLU173" s="166"/>
      <c r="FLV173" s="146"/>
      <c r="FLW173" s="145"/>
      <c r="FLX173" s="145"/>
      <c r="FLY173" s="167"/>
      <c r="FLZ173" s="147"/>
      <c r="FMA173" s="148"/>
      <c r="FMB173" s="187"/>
      <c r="FMC173" s="188"/>
      <c r="FMD173" s="165"/>
      <c r="FME173" s="166"/>
      <c r="FMF173" s="146"/>
      <c r="FMG173" s="145"/>
      <c r="FMH173" s="145"/>
      <c r="FMI173" s="167"/>
      <c r="FMJ173" s="147"/>
      <c r="FMK173" s="148"/>
      <c r="FML173" s="187"/>
      <c r="FMM173" s="188"/>
      <c r="FMN173" s="165"/>
      <c r="FMO173" s="166"/>
      <c r="FMP173" s="146"/>
      <c r="FMQ173" s="145"/>
      <c r="FMR173" s="145"/>
      <c r="FMS173" s="167"/>
      <c r="FMT173" s="147"/>
      <c r="FMU173" s="148"/>
      <c r="FMV173" s="187"/>
      <c r="FMW173" s="188"/>
      <c r="FMX173" s="165"/>
      <c r="FMY173" s="166"/>
      <c r="FMZ173" s="146"/>
      <c r="FNA173" s="145"/>
      <c r="FNB173" s="145"/>
      <c r="FNC173" s="167"/>
      <c r="FND173" s="147"/>
      <c r="FNE173" s="148"/>
      <c r="FNF173" s="187"/>
      <c r="FNG173" s="188"/>
      <c r="FNH173" s="165"/>
      <c r="FNI173" s="166"/>
      <c r="FNJ173" s="146"/>
      <c r="FNK173" s="145"/>
      <c r="FNL173" s="145"/>
      <c r="FNM173" s="167"/>
      <c r="FNN173" s="147"/>
      <c r="FNO173" s="148"/>
      <c r="FNP173" s="187"/>
      <c r="FNQ173" s="188"/>
      <c r="FNR173" s="165"/>
      <c r="FNS173" s="166"/>
      <c r="FNT173" s="146"/>
      <c r="FNU173" s="145"/>
      <c r="FNV173" s="145"/>
      <c r="FNW173" s="167"/>
      <c r="FNX173" s="147"/>
      <c r="FNY173" s="148"/>
      <c r="FNZ173" s="187"/>
      <c r="FOA173" s="188"/>
      <c r="FOB173" s="165"/>
      <c r="FOC173" s="166"/>
      <c r="FOD173" s="146"/>
      <c r="FOE173" s="145"/>
      <c r="FOF173" s="145"/>
      <c r="FOG173" s="167"/>
      <c r="FOH173" s="147"/>
      <c r="FOI173" s="148"/>
      <c r="FOJ173" s="187"/>
      <c r="FOK173" s="188"/>
      <c r="FOL173" s="165"/>
      <c r="FOM173" s="166"/>
      <c r="FON173" s="146"/>
      <c r="FOO173" s="145"/>
      <c r="FOP173" s="145"/>
      <c r="FOQ173" s="167"/>
      <c r="FOR173" s="147"/>
      <c r="FOS173" s="148"/>
      <c r="FOT173" s="187"/>
      <c r="FOU173" s="188"/>
      <c r="FOV173" s="165"/>
      <c r="FOW173" s="166"/>
      <c r="FOX173" s="146"/>
      <c r="FOY173" s="145"/>
      <c r="FOZ173" s="145"/>
      <c r="FPA173" s="167"/>
      <c r="FPB173" s="147"/>
      <c r="FPC173" s="148"/>
      <c r="FPD173" s="187"/>
      <c r="FPE173" s="188"/>
      <c r="FPF173" s="165"/>
      <c r="FPG173" s="166"/>
      <c r="FPH173" s="146"/>
      <c r="FPI173" s="145"/>
      <c r="FPJ173" s="145"/>
      <c r="FPK173" s="167"/>
      <c r="FPL173" s="147"/>
      <c r="FPM173" s="148"/>
      <c r="FPN173" s="187"/>
      <c r="FPO173" s="188"/>
      <c r="FPP173" s="165"/>
      <c r="FPQ173" s="166"/>
      <c r="FPR173" s="146"/>
      <c r="FPS173" s="145"/>
      <c r="FPT173" s="145"/>
      <c r="FPU173" s="167"/>
      <c r="FPV173" s="147"/>
      <c r="FPW173" s="148"/>
      <c r="FPX173" s="187"/>
      <c r="FPY173" s="188"/>
      <c r="FPZ173" s="165"/>
      <c r="FQA173" s="166"/>
      <c r="FQB173" s="146"/>
      <c r="FQC173" s="145"/>
      <c r="FQD173" s="145"/>
      <c r="FQE173" s="167"/>
      <c r="FQF173" s="147"/>
      <c r="FQG173" s="148"/>
      <c r="FQH173" s="187"/>
      <c r="FQI173" s="188"/>
      <c r="FQJ173" s="165"/>
      <c r="FQK173" s="166"/>
      <c r="FQL173" s="146"/>
      <c r="FQM173" s="145"/>
      <c r="FQN173" s="145"/>
      <c r="FQO173" s="167"/>
      <c r="FQP173" s="147"/>
      <c r="FQQ173" s="148"/>
      <c r="FQR173" s="187"/>
      <c r="FQS173" s="188"/>
      <c r="FQT173" s="165"/>
      <c r="FQU173" s="166"/>
      <c r="FQV173" s="146"/>
      <c r="FQW173" s="145"/>
      <c r="FQX173" s="145"/>
      <c r="FQY173" s="167"/>
      <c r="FQZ173" s="147"/>
      <c r="FRA173" s="148"/>
      <c r="FRB173" s="187"/>
      <c r="FRC173" s="188"/>
      <c r="FRD173" s="165"/>
      <c r="FRE173" s="166"/>
      <c r="FRF173" s="146"/>
      <c r="FRG173" s="145"/>
      <c r="FRH173" s="145"/>
      <c r="FRI173" s="167"/>
      <c r="FRJ173" s="147"/>
      <c r="FRK173" s="148"/>
      <c r="FRL173" s="187"/>
      <c r="FRM173" s="188"/>
      <c r="FRN173" s="165"/>
      <c r="FRO173" s="166"/>
      <c r="FRP173" s="146"/>
      <c r="FRQ173" s="145"/>
      <c r="FRR173" s="145"/>
      <c r="FRS173" s="167"/>
      <c r="FRT173" s="147"/>
      <c r="FRU173" s="148"/>
      <c r="FRV173" s="187"/>
      <c r="FRW173" s="188"/>
      <c r="FRX173" s="165"/>
      <c r="FRY173" s="166"/>
      <c r="FRZ173" s="146"/>
      <c r="FSA173" s="145"/>
      <c r="FSB173" s="145"/>
      <c r="FSC173" s="167"/>
      <c r="FSD173" s="147"/>
      <c r="FSE173" s="148"/>
      <c r="FSF173" s="187"/>
      <c r="FSG173" s="188"/>
      <c r="FSH173" s="165"/>
      <c r="FSI173" s="166"/>
      <c r="FSJ173" s="146"/>
      <c r="FSK173" s="145"/>
      <c r="FSL173" s="145"/>
      <c r="FSM173" s="167"/>
      <c r="FSN173" s="147"/>
      <c r="FSO173" s="148"/>
      <c r="FSP173" s="187"/>
      <c r="FSQ173" s="188"/>
      <c r="FSR173" s="165"/>
      <c r="FSS173" s="166"/>
      <c r="FST173" s="146"/>
      <c r="FSU173" s="145"/>
      <c r="FSV173" s="145"/>
      <c r="FSW173" s="167"/>
      <c r="FSX173" s="147"/>
      <c r="FSY173" s="148"/>
      <c r="FSZ173" s="187"/>
      <c r="FTA173" s="188"/>
      <c r="FTB173" s="165"/>
      <c r="FTC173" s="166"/>
      <c r="FTD173" s="146"/>
      <c r="FTE173" s="145"/>
      <c r="FTF173" s="145"/>
      <c r="FTG173" s="167"/>
      <c r="FTH173" s="147"/>
      <c r="FTI173" s="148"/>
      <c r="FTJ173" s="187"/>
      <c r="FTK173" s="188"/>
      <c r="FTL173" s="165"/>
      <c r="FTM173" s="166"/>
      <c r="FTN173" s="146"/>
      <c r="FTO173" s="145"/>
      <c r="FTP173" s="145"/>
      <c r="FTQ173" s="167"/>
      <c r="FTR173" s="147"/>
      <c r="FTS173" s="148"/>
      <c r="FTT173" s="187"/>
      <c r="FTU173" s="188"/>
      <c r="FTV173" s="165"/>
      <c r="FTW173" s="166"/>
      <c r="FTX173" s="146"/>
      <c r="FTY173" s="145"/>
      <c r="FTZ173" s="145"/>
      <c r="FUA173" s="167"/>
      <c r="FUB173" s="147"/>
      <c r="FUC173" s="148"/>
      <c r="FUD173" s="187"/>
      <c r="FUE173" s="188"/>
      <c r="FUF173" s="165"/>
      <c r="FUG173" s="166"/>
      <c r="FUH173" s="146"/>
      <c r="FUI173" s="145"/>
      <c r="FUJ173" s="145"/>
      <c r="FUK173" s="167"/>
      <c r="FUL173" s="147"/>
      <c r="FUM173" s="148"/>
      <c r="FUN173" s="187"/>
      <c r="FUO173" s="188"/>
      <c r="FUP173" s="165"/>
      <c r="FUQ173" s="166"/>
      <c r="FUR173" s="146"/>
      <c r="FUS173" s="145"/>
      <c r="FUT173" s="145"/>
      <c r="FUU173" s="167"/>
      <c r="FUV173" s="147"/>
      <c r="FUW173" s="148"/>
      <c r="FUX173" s="187"/>
      <c r="FUY173" s="188"/>
      <c r="FUZ173" s="165"/>
      <c r="FVA173" s="166"/>
      <c r="FVB173" s="146"/>
      <c r="FVC173" s="145"/>
      <c r="FVD173" s="145"/>
      <c r="FVE173" s="167"/>
      <c r="FVF173" s="147"/>
      <c r="FVG173" s="148"/>
      <c r="FVH173" s="187"/>
      <c r="FVI173" s="188"/>
      <c r="FVJ173" s="165"/>
      <c r="FVK173" s="166"/>
      <c r="FVL173" s="146"/>
      <c r="FVM173" s="145"/>
      <c r="FVN173" s="145"/>
      <c r="FVO173" s="167"/>
      <c r="FVP173" s="147"/>
      <c r="FVQ173" s="148"/>
      <c r="FVR173" s="187"/>
      <c r="FVS173" s="188"/>
      <c r="FVT173" s="165"/>
      <c r="FVU173" s="166"/>
      <c r="FVV173" s="146"/>
      <c r="FVW173" s="145"/>
      <c r="FVX173" s="145"/>
      <c r="FVY173" s="167"/>
      <c r="FVZ173" s="147"/>
      <c r="FWA173" s="148"/>
      <c r="FWB173" s="187"/>
      <c r="FWC173" s="188"/>
      <c r="FWD173" s="165"/>
      <c r="FWE173" s="166"/>
      <c r="FWF173" s="146"/>
      <c r="FWG173" s="145"/>
      <c r="FWH173" s="145"/>
      <c r="FWI173" s="167"/>
      <c r="FWJ173" s="147"/>
      <c r="FWK173" s="148"/>
      <c r="FWL173" s="187"/>
      <c r="FWM173" s="188"/>
      <c r="FWN173" s="165"/>
      <c r="FWO173" s="166"/>
      <c r="FWP173" s="146"/>
      <c r="FWQ173" s="145"/>
      <c r="FWR173" s="145"/>
      <c r="FWS173" s="167"/>
      <c r="FWT173" s="147"/>
      <c r="FWU173" s="148"/>
      <c r="FWV173" s="187"/>
      <c r="FWW173" s="188"/>
      <c r="FWX173" s="165"/>
      <c r="FWY173" s="166"/>
      <c r="FWZ173" s="146"/>
      <c r="FXA173" s="145"/>
      <c r="FXB173" s="145"/>
      <c r="FXC173" s="167"/>
      <c r="FXD173" s="147"/>
      <c r="FXE173" s="148"/>
      <c r="FXF173" s="187"/>
      <c r="FXG173" s="188"/>
      <c r="FXH173" s="165"/>
      <c r="FXI173" s="166"/>
      <c r="FXJ173" s="146"/>
      <c r="FXK173" s="145"/>
      <c r="FXL173" s="145"/>
      <c r="FXM173" s="167"/>
      <c r="FXN173" s="147"/>
      <c r="FXO173" s="148"/>
      <c r="FXP173" s="187"/>
      <c r="FXQ173" s="188"/>
      <c r="FXR173" s="165"/>
      <c r="FXS173" s="166"/>
      <c r="FXT173" s="146"/>
      <c r="FXU173" s="145"/>
      <c r="FXV173" s="145"/>
      <c r="FXW173" s="167"/>
      <c r="FXX173" s="147"/>
      <c r="FXY173" s="148"/>
      <c r="FXZ173" s="187"/>
      <c r="FYA173" s="188"/>
      <c r="FYB173" s="165"/>
      <c r="FYC173" s="166"/>
      <c r="FYD173" s="146"/>
      <c r="FYE173" s="145"/>
      <c r="FYF173" s="145"/>
      <c r="FYG173" s="167"/>
      <c r="FYH173" s="147"/>
      <c r="FYI173" s="148"/>
      <c r="FYJ173" s="187"/>
      <c r="FYK173" s="188"/>
      <c r="FYL173" s="165"/>
      <c r="FYM173" s="166"/>
      <c r="FYN173" s="146"/>
      <c r="FYO173" s="145"/>
      <c r="FYP173" s="145"/>
      <c r="FYQ173" s="167"/>
      <c r="FYR173" s="147"/>
      <c r="FYS173" s="148"/>
      <c r="FYT173" s="187"/>
      <c r="FYU173" s="188"/>
      <c r="FYV173" s="165"/>
      <c r="FYW173" s="166"/>
      <c r="FYX173" s="146"/>
      <c r="FYY173" s="145"/>
      <c r="FYZ173" s="145"/>
      <c r="FZA173" s="167"/>
      <c r="FZB173" s="147"/>
      <c r="FZC173" s="148"/>
      <c r="FZD173" s="187"/>
      <c r="FZE173" s="188"/>
      <c r="FZF173" s="165"/>
      <c r="FZG173" s="166"/>
      <c r="FZH173" s="146"/>
      <c r="FZI173" s="145"/>
      <c r="FZJ173" s="145"/>
      <c r="FZK173" s="167"/>
      <c r="FZL173" s="147"/>
      <c r="FZM173" s="148"/>
      <c r="FZN173" s="187"/>
      <c r="FZO173" s="188"/>
      <c r="FZP173" s="165"/>
      <c r="FZQ173" s="166"/>
      <c r="FZR173" s="146"/>
      <c r="FZS173" s="145"/>
      <c r="FZT173" s="145"/>
      <c r="FZU173" s="167"/>
      <c r="FZV173" s="147"/>
      <c r="FZW173" s="148"/>
      <c r="FZX173" s="187"/>
      <c r="FZY173" s="188"/>
      <c r="FZZ173" s="165"/>
      <c r="GAA173" s="166"/>
      <c r="GAB173" s="146"/>
      <c r="GAC173" s="145"/>
      <c r="GAD173" s="145"/>
      <c r="GAE173" s="167"/>
      <c r="GAF173" s="147"/>
      <c r="GAG173" s="148"/>
      <c r="GAH173" s="187"/>
      <c r="GAI173" s="188"/>
      <c r="GAJ173" s="165"/>
      <c r="GAK173" s="166"/>
      <c r="GAL173" s="146"/>
      <c r="GAM173" s="145"/>
      <c r="GAN173" s="145"/>
      <c r="GAO173" s="167"/>
      <c r="GAP173" s="147"/>
      <c r="GAQ173" s="148"/>
      <c r="GAR173" s="187"/>
      <c r="GAS173" s="188"/>
      <c r="GAT173" s="165"/>
      <c r="GAU173" s="166"/>
      <c r="GAV173" s="146"/>
      <c r="GAW173" s="145"/>
      <c r="GAX173" s="145"/>
      <c r="GAY173" s="167"/>
      <c r="GAZ173" s="147"/>
      <c r="GBA173" s="148"/>
      <c r="GBB173" s="187"/>
      <c r="GBC173" s="188"/>
      <c r="GBD173" s="165"/>
      <c r="GBE173" s="166"/>
      <c r="GBF173" s="146"/>
      <c r="GBG173" s="145"/>
      <c r="GBH173" s="145"/>
      <c r="GBI173" s="167"/>
      <c r="GBJ173" s="147"/>
      <c r="GBK173" s="148"/>
      <c r="GBL173" s="187"/>
      <c r="GBM173" s="188"/>
      <c r="GBN173" s="165"/>
      <c r="GBO173" s="166"/>
      <c r="GBP173" s="146"/>
      <c r="GBQ173" s="145"/>
      <c r="GBR173" s="145"/>
      <c r="GBS173" s="167"/>
      <c r="GBT173" s="147"/>
      <c r="GBU173" s="148"/>
      <c r="GBV173" s="187"/>
      <c r="GBW173" s="188"/>
      <c r="GBX173" s="165"/>
      <c r="GBY173" s="166"/>
      <c r="GBZ173" s="146"/>
      <c r="GCA173" s="145"/>
      <c r="GCB173" s="145"/>
      <c r="GCC173" s="167"/>
      <c r="GCD173" s="147"/>
      <c r="GCE173" s="148"/>
      <c r="GCF173" s="187"/>
      <c r="GCG173" s="188"/>
      <c r="GCH173" s="165"/>
      <c r="GCI173" s="166"/>
      <c r="GCJ173" s="146"/>
      <c r="GCK173" s="145"/>
      <c r="GCL173" s="145"/>
      <c r="GCM173" s="167"/>
      <c r="GCN173" s="147"/>
      <c r="GCO173" s="148"/>
      <c r="GCP173" s="187"/>
      <c r="GCQ173" s="188"/>
      <c r="GCR173" s="165"/>
      <c r="GCS173" s="166"/>
      <c r="GCT173" s="146"/>
      <c r="GCU173" s="145"/>
      <c r="GCV173" s="145"/>
      <c r="GCW173" s="167"/>
      <c r="GCX173" s="147"/>
      <c r="GCY173" s="148"/>
      <c r="GCZ173" s="187"/>
      <c r="GDA173" s="188"/>
      <c r="GDB173" s="165"/>
      <c r="GDC173" s="166"/>
      <c r="GDD173" s="146"/>
      <c r="GDE173" s="145"/>
      <c r="GDF173" s="145"/>
      <c r="GDG173" s="167"/>
      <c r="GDH173" s="147"/>
      <c r="GDI173" s="148"/>
      <c r="GDJ173" s="187"/>
      <c r="GDK173" s="188"/>
      <c r="GDL173" s="165"/>
      <c r="GDM173" s="166"/>
      <c r="GDN173" s="146"/>
      <c r="GDO173" s="145"/>
      <c r="GDP173" s="145"/>
      <c r="GDQ173" s="167"/>
      <c r="GDR173" s="147"/>
      <c r="GDS173" s="148"/>
      <c r="GDT173" s="187"/>
      <c r="GDU173" s="188"/>
      <c r="GDV173" s="165"/>
      <c r="GDW173" s="166"/>
      <c r="GDX173" s="146"/>
      <c r="GDY173" s="145"/>
      <c r="GDZ173" s="145"/>
      <c r="GEA173" s="167"/>
      <c r="GEB173" s="147"/>
      <c r="GEC173" s="148"/>
      <c r="GED173" s="187"/>
      <c r="GEE173" s="188"/>
      <c r="GEF173" s="165"/>
      <c r="GEG173" s="166"/>
      <c r="GEH173" s="146"/>
      <c r="GEI173" s="145"/>
      <c r="GEJ173" s="145"/>
      <c r="GEK173" s="167"/>
      <c r="GEL173" s="147"/>
      <c r="GEM173" s="148"/>
      <c r="GEN173" s="187"/>
      <c r="GEO173" s="188"/>
      <c r="GEP173" s="165"/>
      <c r="GEQ173" s="166"/>
      <c r="GER173" s="146"/>
      <c r="GES173" s="145"/>
      <c r="GET173" s="145"/>
      <c r="GEU173" s="167"/>
      <c r="GEV173" s="147"/>
      <c r="GEW173" s="148"/>
      <c r="GEX173" s="187"/>
      <c r="GEY173" s="188"/>
      <c r="GEZ173" s="165"/>
      <c r="GFA173" s="166"/>
      <c r="GFB173" s="146"/>
      <c r="GFC173" s="145"/>
      <c r="GFD173" s="145"/>
      <c r="GFE173" s="167"/>
      <c r="GFF173" s="147"/>
      <c r="GFG173" s="148"/>
      <c r="GFH173" s="187"/>
      <c r="GFI173" s="188"/>
      <c r="GFJ173" s="165"/>
      <c r="GFK173" s="166"/>
      <c r="GFL173" s="146"/>
      <c r="GFM173" s="145"/>
      <c r="GFN173" s="145"/>
      <c r="GFO173" s="167"/>
      <c r="GFP173" s="147"/>
      <c r="GFQ173" s="148"/>
      <c r="GFR173" s="187"/>
      <c r="GFS173" s="188"/>
      <c r="GFT173" s="165"/>
      <c r="GFU173" s="166"/>
      <c r="GFV173" s="146"/>
      <c r="GFW173" s="145"/>
      <c r="GFX173" s="145"/>
      <c r="GFY173" s="167"/>
      <c r="GFZ173" s="147"/>
      <c r="GGA173" s="148"/>
      <c r="GGB173" s="187"/>
      <c r="GGC173" s="188"/>
      <c r="GGD173" s="165"/>
      <c r="GGE173" s="166"/>
      <c r="GGF173" s="146"/>
      <c r="GGG173" s="145"/>
      <c r="GGH173" s="145"/>
      <c r="GGI173" s="167"/>
      <c r="GGJ173" s="147"/>
      <c r="GGK173" s="148"/>
      <c r="GGL173" s="187"/>
      <c r="GGM173" s="188"/>
      <c r="GGN173" s="165"/>
      <c r="GGO173" s="166"/>
      <c r="GGP173" s="146"/>
      <c r="GGQ173" s="145"/>
      <c r="GGR173" s="145"/>
      <c r="GGS173" s="167"/>
      <c r="GGT173" s="147"/>
      <c r="GGU173" s="148"/>
      <c r="GGV173" s="187"/>
      <c r="GGW173" s="188"/>
      <c r="GGX173" s="165"/>
      <c r="GGY173" s="166"/>
      <c r="GGZ173" s="146"/>
      <c r="GHA173" s="145"/>
      <c r="GHB173" s="145"/>
      <c r="GHC173" s="167"/>
      <c r="GHD173" s="147"/>
      <c r="GHE173" s="148"/>
      <c r="GHF173" s="187"/>
      <c r="GHG173" s="188"/>
      <c r="GHH173" s="165"/>
      <c r="GHI173" s="166"/>
      <c r="GHJ173" s="146"/>
      <c r="GHK173" s="145"/>
      <c r="GHL173" s="145"/>
      <c r="GHM173" s="167"/>
      <c r="GHN173" s="147"/>
      <c r="GHO173" s="148"/>
      <c r="GHP173" s="187"/>
      <c r="GHQ173" s="188"/>
      <c r="GHR173" s="165"/>
      <c r="GHS173" s="166"/>
      <c r="GHT173" s="146"/>
      <c r="GHU173" s="145"/>
      <c r="GHV173" s="145"/>
      <c r="GHW173" s="167"/>
      <c r="GHX173" s="147"/>
      <c r="GHY173" s="148"/>
      <c r="GHZ173" s="187"/>
      <c r="GIA173" s="188"/>
      <c r="GIB173" s="165"/>
      <c r="GIC173" s="166"/>
      <c r="GID173" s="146"/>
      <c r="GIE173" s="145"/>
      <c r="GIF173" s="145"/>
      <c r="GIG173" s="167"/>
      <c r="GIH173" s="147"/>
      <c r="GII173" s="148"/>
      <c r="GIJ173" s="187"/>
      <c r="GIK173" s="188"/>
      <c r="GIL173" s="165"/>
      <c r="GIM173" s="166"/>
      <c r="GIN173" s="146"/>
      <c r="GIO173" s="145"/>
      <c r="GIP173" s="145"/>
      <c r="GIQ173" s="167"/>
      <c r="GIR173" s="147"/>
      <c r="GIS173" s="148"/>
      <c r="GIT173" s="187"/>
      <c r="GIU173" s="188"/>
      <c r="GIV173" s="165"/>
      <c r="GIW173" s="166"/>
      <c r="GIX173" s="146"/>
      <c r="GIY173" s="145"/>
      <c r="GIZ173" s="145"/>
      <c r="GJA173" s="167"/>
      <c r="GJB173" s="147"/>
      <c r="GJC173" s="148"/>
      <c r="GJD173" s="187"/>
      <c r="GJE173" s="188"/>
      <c r="GJF173" s="165"/>
      <c r="GJG173" s="166"/>
      <c r="GJH173" s="146"/>
      <c r="GJI173" s="145"/>
      <c r="GJJ173" s="145"/>
      <c r="GJK173" s="167"/>
      <c r="GJL173" s="147"/>
      <c r="GJM173" s="148"/>
      <c r="GJN173" s="187"/>
      <c r="GJO173" s="188"/>
      <c r="GJP173" s="165"/>
      <c r="GJQ173" s="166"/>
      <c r="GJR173" s="146"/>
      <c r="GJS173" s="145"/>
      <c r="GJT173" s="145"/>
      <c r="GJU173" s="167"/>
      <c r="GJV173" s="147"/>
      <c r="GJW173" s="148"/>
      <c r="GJX173" s="187"/>
      <c r="GJY173" s="188"/>
      <c r="GJZ173" s="165"/>
      <c r="GKA173" s="166"/>
      <c r="GKB173" s="146"/>
      <c r="GKC173" s="145"/>
      <c r="GKD173" s="145"/>
      <c r="GKE173" s="167"/>
      <c r="GKF173" s="147"/>
      <c r="GKG173" s="148"/>
      <c r="GKH173" s="187"/>
      <c r="GKI173" s="188"/>
      <c r="GKJ173" s="165"/>
      <c r="GKK173" s="166"/>
      <c r="GKL173" s="146"/>
      <c r="GKM173" s="145"/>
      <c r="GKN173" s="145"/>
      <c r="GKO173" s="167"/>
      <c r="GKP173" s="147"/>
      <c r="GKQ173" s="148"/>
      <c r="GKR173" s="187"/>
      <c r="GKS173" s="188"/>
      <c r="GKT173" s="165"/>
      <c r="GKU173" s="166"/>
      <c r="GKV173" s="146"/>
      <c r="GKW173" s="145"/>
      <c r="GKX173" s="145"/>
      <c r="GKY173" s="167"/>
      <c r="GKZ173" s="147"/>
      <c r="GLA173" s="148"/>
      <c r="GLB173" s="187"/>
      <c r="GLC173" s="188"/>
      <c r="GLD173" s="165"/>
      <c r="GLE173" s="166"/>
      <c r="GLF173" s="146"/>
      <c r="GLG173" s="145"/>
      <c r="GLH173" s="145"/>
      <c r="GLI173" s="167"/>
      <c r="GLJ173" s="147"/>
      <c r="GLK173" s="148"/>
      <c r="GLL173" s="187"/>
      <c r="GLM173" s="188"/>
      <c r="GLN173" s="165"/>
      <c r="GLO173" s="166"/>
      <c r="GLP173" s="146"/>
      <c r="GLQ173" s="145"/>
      <c r="GLR173" s="145"/>
      <c r="GLS173" s="167"/>
      <c r="GLT173" s="147"/>
      <c r="GLU173" s="148"/>
      <c r="GLV173" s="187"/>
      <c r="GLW173" s="188"/>
      <c r="GLX173" s="165"/>
      <c r="GLY173" s="166"/>
      <c r="GLZ173" s="146"/>
      <c r="GMA173" s="145"/>
      <c r="GMB173" s="145"/>
      <c r="GMC173" s="167"/>
      <c r="GMD173" s="147"/>
      <c r="GME173" s="148"/>
      <c r="GMF173" s="187"/>
      <c r="GMG173" s="188"/>
      <c r="GMH173" s="165"/>
      <c r="GMI173" s="166"/>
      <c r="GMJ173" s="146"/>
      <c r="GMK173" s="145"/>
      <c r="GML173" s="145"/>
      <c r="GMM173" s="167"/>
      <c r="GMN173" s="147"/>
      <c r="GMO173" s="148"/>
      <c r="GMP173" s="187"/>
      <c r="GMQ173" s="188"/>
      <c r="GMR173" s="165"/>
      <c r="GMS173" s="166"/>
      <c r="GMT173" s="146"/>
      <c r="GMU173" s="145"/>
      <c r="GMV173" s="145"/>
      <c r="GMW173" s="167"/>
      <c r="GMX173" s="147"/>
      <c r="GMY173" s="148"/>
      <c r="GMZ173" s="187"/>
      <c r="GNA173" s="188"/>
      <c r="GNB173" s="165"/>
      <c r="GNC173" s="166"/>
      <c r="GND173" s="146"/>
      <c r="GNE173" s="145"/>
      <c r="GNF173" s="145"/>
      <c r="GNG173" s="167"/>
      <c r="GNH173" s="147"/>
      <c r="GNI173" s="148"/>
      <c r="GNJ173" s="187"/>
      <c r="GNK173" s="188"/>
      <c r="GNL173" s="165"/>
      <c r="GNM173" s="166"/>
      <c r="GNN173" s="146"/>
      <c r="GNO173" s="145"/>
      <c r="GNP173" s="145"/>
      <c r="GNQ173" s="167"/>
      <c r="GNR173" s="147"/>
      <c r="GNS173" s="148"/>
      <c r="GNT173" s="187"/>
      <c r="GNU173" s="188"/>
      <c r="GNV173" s="165"/>
      <c r="GNW173" s="166"/>
      <c r="GNX173" s="146"/>
      <c r="GNY173" s="145"/>
      <c r="GNZ173" s="145"/>
      <c r="GOA173" s="167"/>
      <c r="GOB173" s="147"/>
      <c r="GOC173" s="148"/>
      <c r="GOD173" s="187"/>
      <c r="GOE173" s="188"/>
      <c r="GOF173" s="165"/>
      <c r="GOG173" s="166"/>
      <c r="GOH173" s="146"/>
      <c r="GOI173" s="145"/>
      <c r="GOJ173" s="145"/>
      <c r="GOK173" s="167"/>
      <c r="GOL173" s="147"/>
      <c r="GOM173" s="148"/>
      <c r="GON173" s="187"/>
      <c r="GOO173" s="188"/>
      <c r="GOP173" s="165"/>
      <c r="GOQ173" s="166"/>
      <c r="GOR173" s="146"/>
      <c r="GOS173" s="145"/>
      <c r="GOT173" s="145"/>
      <c r="GOU173" s="167"/>
      <c r="GOV173" s="147"/>
      <c r="GOW173" s="148"/>
      <c r="GOX173" s="187"/>
      <c r="GOY173" s="188"/>
      <c r="GOZ173" s="165"/>
      <c r="GPA173" s="166"/>
      <c r="GPB173" s="146"/>
      <c r="GPC173" s="145"/>
      <c r="GPD173" s="145"/>
      <c r="GPE173" s="167"/>
      <c r="GPF173" s="147"/>
      <c r="GPG173" s="148"/>
      <c r="GPH173" s="187"/>
      <c r="GPI173" s="188"/>
      <c r="GPJ173" s="165"/>
      <c r="GPK173" s="166"/>
      <c r="GPL173" s="146"/>
      <c r="GPM173" s="145"/>
      <c r="GPN173" s="145"/>
      <c r="GPO173" s="167"/>
      <c r="GPP173" s="147"/>
      <c r="GPQ173" s="148"/>
      <c r="GPR173" s="187"/>
      <c r="GPS173" s="188"/>
      <c r="GPT173" s="165"/>
      <c r="GPU173" s="166"/>
      <c r="GPV173" s="146"/>
      <c r="GPW173" s="145"/>
      <c r="GPX173" s="145"/>
      <c r="GPY173" s="167"/>
      <c r="GPZ173" s="147"/>
      <c r="GQA173" s="148"/>
      <c r="GQB173" s="187"/>
      <c r="GQC173" s="188"/>
      <c r="GQD173" s="165"/>
      <c r="GQE173" s="166"/>
      <c r="GQF173" s="146"/>
      <c r="GQG173" s="145"/>
      <c r="GQH173" s="145"/>
      <c r="GQI173" s="167"/>
      <c r="GQJ173" s="147"/>
      <c r="GQK173" s="148"/>
      <c r="GQL173" s="187"/>
      <c r="GQM173" s="188"/>
      <c r="GQN173" s="165"/>
      <c r="GQO173" s="166"/>
      <c r="GQP173" s="146"/>
      <c r="GQQ173" s="145"/>
      <c r="GQR173" s="145"/>
      <c r="GQS173" s="167"/>
      <c r="GQT173" s="147"/>
      <c r="GQU173" s="148"/>
      <c r="GQV173" s="187"/>
      <c r="GQW173" s="188"/>
      <c r="GQX173" s="165"/>
      <c r="GQY173" s="166"/>
      <c r="GQZ173" s="146"/>
      <c r="GRA173" s="145"/>
      <c r="GRB173" s="145"/>
      <c r="GRC173" s="167"/>
      <c r="GRD173" s="147"/>
      <c r="GRE173" s="148"/>
      <c r="GRF173" s="187"/>
      <c r="GRG173" s="188"/>
      <c r="GRH173" s="165"/>
      <c r="GRI173" s="166"/>
      <c r="GRJ173" s="146"/>
      <c r="GRK173" s="145"/>
      <c r="GRL173" s="145"/>
      <c r="GRM173" s="167"/>
      <c r="GRN173" s="147"/>
      <c r="GRO173" s="148"/>
      <c r="GRP173" s="187"/>
      <c r="GRQ173" s="188"/>
      <c r="GRR173" s="165"/>
      <c r="GRS173" s="166"/>
      <c r="GRT173" s="146"/>
      <c r="GRU173" s="145"/>
      <c r="GRV173" s="145"/>
      <c r="GRW173" s="167"/>
      <c r="GRX173" s="147"/>
      <c r="GRY173" s="148"/>
      <c r="GRZ173" s="187"/>
      <c r="GSA173" s="188"/>
      <c r="GSB173" s="165"/>
      <c r="GSC173" s="166"/>
      <c r="GSD173" s="146"/>
      <c r="GSE173" s="145"/>
      <c r="GSF173" s="145"/>
      <c r="GSG173" s="167"/>
      <c r="GSH173" s="147"/>
      <c r="GSI173" s="148"/>
      <c r="GSJ173" s="187"/>
      <c r="GSK173" s="188"/>
      <c r="GSL173" s="165"/>
      <c r="GSM173" s="166"/>
      <c r="GSN173" s="146"/>
      <c r="GSO173" s="145"/>
      <c r="GSP173" s="145"/>
      <c r="GSQ173" s="167"/>
      <c r="GSR173" s="147"/>
      <c r="GSS173" s="148"/>
      <c r="GST173" s="187"/>
      <c r="GSU173" s="188"/>
      <c r="GSV173" s="165"/>
      <c r="GSW173" s="166"/>
      <c r="GSX173" s="146"/>
      <c r="GSY173" s="145"/>
      <c r="GSZ173" s="145"/>
      <c r="GTA173" s="167"/>
      <c r="GTB173" s="147"/>
      <c r="GTC173" s="148"/>
      <c r="GTD173" s="187"/>
      <c r="GTE173" s="188"/>
      <c r="GTF173" s="165"/>
      <c r="GTG173" s="166"/>
      <c r="GTH173" s="146"/>
      <c r="GTI173" s="145"/>
      <c r="GTJ173" s="145"/>
      <c r="GTK173" s="167"/>
      <c r="GTL173" s="147"/>
      <c r="GTM173" s="148"/>
      <c r="GTN173" s="187"/>
      <c r="GTO173" s="188"/>
      <c r="GTP173" s="165"/>
      <c r="GTQ173" s="166"/>
      <c r="GTR173" s="146"/>
      <c r="GTS173" s="145"/>
      <c r="GTT173" s="145"/>
      <c r="GTU173" s="167"/>
      <c r="GTV173" s="147"/>
      <c r="GTW173" s="148"/>
      <c r="GTX173" s="187"/>
      <c r="GTY173" s="188"/>
      <c r="GTZ173" s="165"/>
      <c r="GUA173" s="166"/>
      <c r="GUB173" s="146"/>
      <c r="GUC173" s="145"/>
      <c r="GUD173" s="145"/>
      <c r="GUE173" s="167"/>
      <c r="GUF173" s="147"/>
      <c r="GUG173" s="148"/>
      <c r="GUH173" s="187"/>
      <c r="GUI173" s="188"/>
      <c r="GUJ173" s="165"/>
      <c r="GUK173" s="166"/>
      <c r="GUL173" s="146"/>
      <c r="GUM173" s="145"/>
      <c r="GUN173" s="145"/>
      <c r="GUO173" s="167"/>
      <c r="GUP173" s="147"/>
      <c r="GUQ173" s="148"/>
      <c r="GUR173" s="187"/>
      <c r="GUS173" s="188"/>
      <c r="GUT173" s="165"/>
      <c r="GUU173" s="166"/>
      <c r="GUV173" s="146"/>
      <c r="GUW173" s="145"/>
      <c r="GUX173" s="145"/>
      <c r="GUY173" s="167"/>
      <c r="GUZ173" s="147"/>
      <c r="GVA173" s="148"/>
      <c r="GVB173" s="187"/>
      <c r="GVC173" s="188"/>
      <c r="GVD173" s="165"/>
      <c r="GVE173" s="166"/>
      <c r="GVF173" s="146"/>
      <c r="GVG173" s="145"/>
      <c r="GVH173" s="145"/>
      <c r="GVI173" s="167"/>
      <c r="GVJ173" s="147"/>
      <c r="GVK173" s="148"/>
      <c r="GVL173" s="187"/>
      <c r="GVM173" s="188"/>
      <c r="GVN173" s="165"/>
      <c r="GVO173" s="166"/>
      <c r="GVP173" s="146"/>
      <c r="GVQ173" s="145"/>
      <c r="GVR173" s="145"/>
      <c r="GVS173" s="167"/>
      <c r="GVT173" s="147"/>
      <c r="GVU173" s="148"/>
      <c r="GVV173" s="187"/>
      <c r="GVW173" s="188"/>
      <c r="GVX173" s="165"/>
      <c r="GVY173" s="166"/>
      <c r="GVZ173" s="146"/>
      <c r="GWA173" s="145"/>
      <c r="GWB173" s="145"/>
      <c r="GWC173" s="167"/>
      <c r="GWD173" s="147"/>
      <c r="GWE173" s="148"/>
      <c r="GWF173" s="187"/>
      <c r="GWG173" s="188"/>
      <c r="GWH173" s="165"/>
      <c r="GWI173" s="166"/>
      <c r="GWJ173" s="146"/>
      <c r="GWK173" s="145"/>
      <c r="GWL173" s="145"/>
      <c r="GWM173" s="167"/>
      <c r="GWN173" s="147"/>
      <c r="GWO173" s="148"/>
      <c r="GWP173" s="187"/>
      <c r="GWQ173" s="188"/>
      <c r="GWR173" s="165"/>
      <c r="GWS173" s="166"/>
      <c r="GWT173" s="146"/>
      <c r="GWU173" s="145"/>
      <c r="GWV173" s="145"/>
      <c r="GWW173" s="167"/>
      <c r="GWX173" s="147"/>
      <c r="GWY173" s="148"/>
      <c r="GWZ173" s="187"/>
      <c r="GXA173" s="188"/>
      <c r="GXB173" s="165"/>
      <c r="GXC173" s="166"/>
      <c r="GXD173" s="146"/>
      <c r="GXE173" s="145"/>
      <c r="GXF173" s="145"/>
      <c r="GXG173" s="167"/>
      <c r="GXH173" s="147"/>
      <c r="GXI173" s="148"/>
      <c r="GXJ173" s="187"/>
      <c r="GXK173" s="188"/>
      <c r="GXL173" s="165"/>
      <c r="GXM173" s="166"/>
      <c r="GXN173" s="146"/>
      <c r="GXO173" s="145"/>
      <c r="GXP173" s="145"/>
      <c r="GXQ173" s="167"/>
      <c r="GXR173" s="147"/>
      <c r="GXS173" s="148"/>
      <c r="GXT173" s="187"/>
      <c r="GXU173" s="188"/>
      <c r="GXV173" s="165"/>
      <c r="GXW173" s="166"/>
      <c r="GXX173" s="146"/>
      <c r="GXY173" s="145"/>
      <c r="GXZ173" s="145"/>
      <c r="GYA173" s="167"/>
      <c r="GYB173" s="147"/>
      <c r="GYC173" s="148"/>
      <c r="GYD173" s="187"/>
      <c r="GYE173" s="188"/>
      <c r="GYF173" s="165"/>
      <c r="GYG173" s="166"/>
      <c r="GYH173" s="146"/>
      <c r="GYI173" s="145"/>
      <c r="GYJ173" s="145"/>
      <c r="GYK173" s="167"/>
      <c r="GYL173" s="147"/>
      <c r="GYM173" s="148"/>
      <c r="GYN173" s="187"/>
      <c r="GYO173" s="188"/>
      <c r="GYP173" s="165"/>
      <c r="GYQ173" s="166"/>
      <c r="GYR173" s="146"/>
      <c r="GYS173" s="145"/>
      <c r="GYT173" s="145"/>
      <c r="GYU173" s="167"/>
      <c r="GYV173" s="147"/>
      <c r="GYW173" s="148"/>
      <c r="GYX173" s="187"/>
      <c r="GYY173" s="188"/>
      <c r="GYZ173" s="165"/>
      <c r="GZA173" s="166"/>
      <c r="GZB173" s="146"/>
      <c r="GZC173" s="145"/>
      <c r="GZD173" s="145"/>
      <c r="GZE173" s="167"/>
      <c r="GZF173" s="147"/>
      <c r="GZG173" s="148"/>
      <c r="GZH173" s="187"/>
      <c r="GZI173" s="188"/>
      <c r="GZJ173" s="165"/>
      <c r="GZK173" s="166"/>
      <c r="GZL173" s="146"/>
      <c r="GZM173" s="145"/>
      <c r="GZN173" s="145"/>
      <c r="GZO173" s="167"/>
      <c r="GZP173" s="147"/>
      <c r="GZQ173" s="148"/>
      <c r="GZR173" s="187"/>
      <c r="GZS173" s="188"/>
      <c r="GZT173" s="165"/>
      <c r="GZU173" s="166"/>
      <c r="GZV173" s="146"/>
      <c r="GZW173" s="145"/>
      <c r="GZX173" s="145"/>
      <c r="GZY173" s="167"/>
      <c r="GZZ173" s="147"/>
      <c r="HAA173" s="148"/>
      <c r="HAB173" s="187"/>
      <c r="HAC173" s="188"/>
      <c r="HAD173" s="165"/>
      <c r="HAE173" s="166"/>
      <c r="HAF173" s="146"/>
      <c r="HAG173" s="145"/>
      <c r="HAH173" s="145"/>
      <c r="HAI173" s="167"/>
      <c r="HAJ173" s="147"/>
      <c r="HAK173" s="148"/>
      <c r="HAL173" s="187"/>
      <c r="HAM173" s="188"/>
      <c r="HAN173" s="165"/>
      <c r="HAO173" s="166"/>
      <c r="HAP173" s="146"/>
      <c r="HAQ173" s="145"/>
      <c r="HAR173" s="145"/>
      <c r="HAS173" s="167"/>
      <c r="HAT173" s="147"/>
      <c r="HAU173" s="148"/>
      <c r="HAV173" s="187"/>
      <c r="HAW173" s="188"/>
      <c r="HAX173" s="165"/>
      <c r="HAY173" s="166"/>
      <c r="HAZ173" s="146"/>
      <c r="HBA173" s="145"/>
      <c r="HBB173" s="145"/>
      <c r="HBC173" s="167"/>
      <c r="HBD173" s="147"/>
      <c r="HBE173" s="148"/>
      <c r="HBF173" s="187"/>
      <c r="HBG173" s="188"/>
      <c r="HBH173" s="165"/>
      <c r="HBI173" s="166"/>
      <c r="HBJ173" s="146"/>
      <c r="HBK173" s="145"/>
      <c r="HBL173" s="145"/>
      <c r="HBM173" s="167"/>
      <c r="HBN173" s="147"/>
      <c r="HBO173" s="148"/>
      <c r="HBP173" s="187"/>
      <c r="HBQ173" s="188"/>
      <c r="HBR173" s="165"/>
      <c r="HBS173" s="166"/>
      <c r="HBT173" s="146"/>
      <c r="HBU173" s="145"/>
      <c r="HBV173" s="145"/>
      <c r="HBW173" s="167"/>
      <c r="HBX173" s="147"/>
      <c r="HBY173" s="148"/>
      <c r="HBZ173" s="187"/>
      <c r="HCA173" s="188"/>
      <c r="HCB173" s="165"/>
      <c r="HCC173" s="166"/>
      <c r="HCD173" s="146"/>
      <c r="HCE173" s="145"/>
      <c r="HCF173" s="145"/>
      <c r="HCG173" s="167"/>
      <c r="HCH173" s="147"/>
      <c r="HCI173" s="148"/>
      <c r="HCJ173" s="187"/>
      <c r="HCK173" s="188"/>
      <c r="HCL173" s="165"/>
      <c r="HCM173" s="166"/>
      <c r="HCN173" s="146"/>
      <c r="HCO173" s="145"/>
      <c r="HCP173" s="145"/>
      <c r="HCQ173" s="167"/>
      <c r="HCR173" s="147"/>
      <c r="HCS173" s="148"/>
      <c r="HCT173" s="187"/>
      <c r="HCU173" s="188"/>
      <c r="HCV173" s="165"/>
      <c r="HCW173" s="166"/>
      <c r="HCX173" s="146"/>
      <c r="HCY173" s="145"/>
      <c r="HCZ173" s="145"/>
      <c r="HDA173" s="167"/>
      <c r="HDB173" s="147"/>
      <c r="HDC173" s="148"/>
      <c r="HDD173" s="187"/>
      <c r="HDE173" s="188"/>
      <c r="HDF173" s="165"/>
      <c r="HDG173" s="166"/>
      <c r="HDH173" s="146"/>
      <c r="HDI173" s="145"/>
      <c r="HDJ173" s="145"/>
      <c r="HDK173" s="167"/>
      <c r="HDL173" s="147"/>
      <c r="HDM173" s="148"/>
      <c r="HDN173" s="187"/>
      <c r="HDO173" s="188"/>
      <c r="HDP173" s="165"/>
      <c r="HDQ173" s="166"/>
      <c r="HDR173" s="146"/>
      <c r="HDS173" s="145"/>
      <c r="HDT173" s="145"/>
      <c r="HDU173" s="167"/>
      <c r="HDV173" s="147"/>
      <c r="HDW173" s="148"/>
      <c r="HDX173" s="187"/>
      <c r="HDY173" s="188"/>
      <c r="HDZ173" s="165"/>
      <c r="HEA173" s="166"/>
      <c r="HEB173" s="146"/>
      <c r="HEC173" s="145"/>
      <c r="HED173" s="145"/>
      <c r="HEE173" s="167"/>
      <c r="HEF173" s="147"/>
      <c r="HEG173" s="148"/>
      <c r="HEH173" s="187"/>
      <c r="HEI173" s="188"/>
      <c r="HEJ173" s="165"/>
      <c r="HEK173" s="166"/>
      <c r="HEL173" s="146"/>
      <c r="HEM173" s="145"/>
      <c r="HEN173" s="145"/>
      <c r="HEO173" s="167"/>
      <c r="HEP173" s="147"/>
      <c r="HEQ173" s="148"/>
      <c r="HER173" s="187"/>
      <c r="HES173" s="188"/>
      <c r="HET173" s="165"/>
      <c r="HEU173" s="166"/>
      <c r="HEV173" s="146"/>
      <c r="HEW173" s="145"/>
      <c r="HEX173" s="145"/>
      <c r="HEY173" s="167"/>
      <c r="HEZ173" s="147"/>
      <c r="HFA173" s="148"/>
      <c r="HFB173" s="187"/>
      <c r="HFC173" s="188"/>
      <c r="HFD173" s="165"/>
      <c r="HFE173" s="166"/>
      <c r="HFF173" s="146"/>
      <c r="HFG173" s="145"/>
      <c r="HFH173" s="145"/>
      <c r="HFI173" s="167"/>
      <c r="HFJ173" s="147"/>
      <c r="HFK173" s="148"/>
      <c r="HFL173" s="187"/>
      <c r="HFM173" s="188"/>
      <c r="HFN173" s="165"/>
      <c r="HFO173" s="166"/>
      <c r="HFP173" s="146"/>
      <c r="HFQ173" s="145"/>
      <c r="HFR173" s="145"/>
      <c r="HFS173" s="167"/>
      <c r="HFT173" s="147"/>
      <c r="HFU173" s="148"/>
      <c r="HFV173" s="187"/>
      <c r="HFW173" s="188"/>
      <c r="HFX173" s="165"/>
      <c r="HFY173" s="166"/>
      <c r="HFZ173" s="146"/>
      <c r="HGA173" s="145"/>
      <c r="HGB173" s="145"/>
      <c r="HGC173" s="167"/>
      <c r="HGD173" s="147"/>
      <c r="HGE173" s="148"/>
      <c r="HGF173" s="187"/>
      <c r="HGG173" s="188"/>
      <c r="HGH173" s="165"/>
      <c r="HGI173" s="166"/>
      <c r="HGJ173" s="146"/>
      <c r="HGK173" s="145"/>
      <c r="HGL173" s="145"/>
      <c r="HGM173" s="167"/>
      <c r="HGN173" s="147"/>
      <c r="HGO173" s="148"/>
      <c r="HGP173" s="187"/>
      <c r="HGQ173" s="188"/>
      <c r="HGR173" s="165"/>
      <c r="HGS173" s="166"/>
      <c r="HGT173" s="146"/>
      <c r="HGU173" s="145"/>
      <c r="HGV173" s="145"/>
      <c r="HGW173" s="167"/>
      <c r="HGX173" s="147"/>
      <c r="HGY173" s="148"/>
      <c r="HGZ173" s="187"/>
      <c r="HHA173" s="188"/>
      <c r="HHB173" s="165"/>
      <c r="HHC173" s="166"/>
      <c r="HHD173" s="146"/>
      <c r="HHE173" s="145"/>
      <c r="HHF173" s="145"/>
      <c r="HHG173" s="167"/>
      <c r="HHH173" s="147"/>
      <c r="HHI173" s="148"/>
      <c r="HHJ173" s="187"/>
      <c r="HHK173" s="188"/>
      <c r="HHL173" s="165"/>
      <c r="HHM173" s="166"/>
      <c r="HHN173" s="146"/>
      <c r="HHO173" s="145"/>
      <c r="HHP173" s="145"/>
      <c r="HHQ173" s="167"/>
      <c r="HHR173" s="147"/>
      <c r="HHS173" s="148"/>
      <c r="HHT173" s="187"/>
      <c r="HHU173" s="188"/>
      <c r="HHV173" s="165"/>
      <c r="HHW173" s="166"/>
      <c r="HHX173" s="146"/>
      <c r="HHY173" s="145"/>
      <c r="HHZ173" s="145"/>
      <c r="HIA173" s="167"/>
      <c r="HIB173" s="147"/>
      <c r="HIC173" s="148"/>
      <c r="HID173" s="187"/>
      <c r="HIE173" s="188"/>
      <c r="HIF173" s="165"/>
      <c r="HIG173" s="166"/>
      <c r="HIH173" s="146"/>
      <c r="HII173" s="145"/>
      <c r="HIJ173" s="145"/>
      <c r="HIK173" s="167"/>
      <c r="HIL173" s="147"/>
      <c r="HIM173" s="148"/>
      <c r="HIN173" s="187"/>
      <c r="HIO173" s="188"/>
      <c r="HIP173" s="165"/>
      <c r="HIQ173" s="166"/>
      <c r="HIR173" s="146"/>
      <c r="HIS173" s="145"/>
      <c r="HIT173" s="145"/>
      <c r="HIU173" s="167"/>
      <c r="HIV173" s="147"/>
      <c r="HIW173" s="148"/>
      <c r="HIX173" s="187"/>
      <c r="HIY173" s="188"/>
      <c r="HIZ173" s="165"/>
      <c r="HJA173" s="166"/>
      <c r="HJB173" s="146"/>
      <c r="HJC173" s="145"/>
      <c r="HJD173" s="145"/>
      <c r="HJE173" s="167"/>
      <c r="HJF173" s="147"/>
      <c r="HJG173" s="148"/>
      <c r="HJH173" s="187"/>
      <c r="HJI173" s="188"/>
      <c r="HJJ173" s="165"/>
      <c r="HJK173" s="166"/>
      <c r="HJL173" s="146"/>
      <c r="HJM173" s="145"/>
      <c r="HJN173" s="145"/>
      <c r="HJO173" s="167"/>
      <c r="HJP173" s="147"/>
      <c r="HJQ173" s="148"/>
      <c r="HJR173" s="187"/>
      <c r="HJS173" s="188"/>
      <c r="HJT173" s="165"/>
      <c r="HJU173" s="166"/>
      <c r="HJV173" s="146"/>
      <c r="HJW173" s="145"/>
      <c r="HJX173" s="145"/>
      <c r="HJY173" s="167"/>
      <c r="HJZ173" s="147"/>
      <c r="HKA173" s="148"/>
      <c r="HKB173" s="187"/>
      <c r="HKC173" s="188"/>
      <c r="HKD173" s="165"/>
      <c r="HKE173" s="166"/>
      <c r="HKF173" s="146"/>
      <c r="HKG173" s="145"/>
      <c r="HKH173" s="145"/>
      <c r="HKI173" s="167"/>
      <c r="HKJ173" s="147"/>
      <c r="HKK173" s="148"/>
      <c r="HKL173" s="187"/>
      <c r="HKM173" s="188"/>
      <c r="HKN173" s="165"/>
      <c r="HKO173" s="166"/>
      <c r="HKP173" s="146"/>
      <c r="HKQ173" s="145"/>
      <c r="HKR173" s="145"/>
      <c r="HKS173" s="167"/>
      <c r="HKT173" s="147"/>
      <c r="HKU173" s="148"/>
      <c r="HKV173" s="187"/>
      <c r="HKW173" s="188"/>
      <c r="HKX173" s="165"/>
      <c r="HKY173" s="166"/>
      <c r="HKZ173" s="146"/>
      <c r="HLA173" s="145"/>
      <c r="HLB173" s="145"/>
      <c r="HLC173" s="167"/>
      <c r="HLD173" s="147"/>
      <c r="HLE173" s="148"/>
      <c r="HLF173" s="187"/>
      <c r="HLG173" s="188"/>
      <c r="HLH173" s="165"/>
      <c r="HLI173" s="166"/>
      <c r="HLJ173" s="146"/>
      <c r="HLK173" s="145"/>
      <c r="HLL173" s="145"/>
      <c r="HLM173" s="167"/>
      <c r="HLN173" s="147"/>
      <c r="HLO173" s="148"/>
      <c r="HLP173" s="187"/>
      <c r="HLQ173" s="188"/>
      <c r="HLR173" s="165"/>
      <c r="HLS173" s="166"/>
      <c r="HLT173" s="146"/>
      <c r="HLU173" s="145"/>
      <c r="HLV173" s="145"/>
      <c r="HLW173" s="167"/>
      <c r="HLX173" s="147"/>
      <c r="HLY173" s="148"/>
      <c r="HLZ173" s="187"/>
      <c r="HMA173" s="188"/>
      <c r="HMB173" s="165"/>
      <c r="HMC173" s="166"/>
      <c r="HMD173" s="146"/>
      <c r="HME173" s="145"/>
      <c r="HMF173" s="145"/>
      <c r="HMG173" s="167"/>
      <c r="HMH173" s="147"/>
      <c r="HMI173" s="148"/>
      <c r="HMJ173" s="187"/>
      <c r="HMK173" s="188"/>
      <c r="HML173" s="165"/>
      <c r="HMM173" s="166"/>
      <c r="HMN173" s="146"/>
      <c r="HMO173" s="145"/>
      <c r="HMP173" s="145"/>
      <c r="HMQ173" s="167"/>
      <c r="HMR173" s="147"/>
      <c r="HMS173" s="148"/>
      <c r="HMT173" s="187"/>
      <c r="HMU173" s="188"/>
      <c r="HMV173" s="165"/>
      <c r="HMW173" s="166"/>
      <c r="HMX173" s="146"/>
      <c r="HMY173" s="145"/>
      <c r="HMZ173" s="145"/>
      <c r="HNA173" s="167"/>
      <c r="HNB173" s="147"/>
      <c r="HNC173" s="148"/>
      <c r="HND173" s="187"/>
      <c r="HNE173" s="188"/>
      <c r="HNF173" s="165"/>
      <c r="HNG173" s="166"/>
      <c r="HNH173" s="146"/>
      <c r="HNI173" s="145"/>
      <c r="HNJ173" s="145"/>
      <c r="HNK173" s="167"/>
      <c r="HNL173" s="147"/>
      <c r="HNM173" s="148"/>
      <c r="HNN173" s="187"/>
      <c r="HNO173" s="188"/>
      <c r="HNP173" s="165"/>
      <c r="HNQ173" s="166"/>
      <c r="HNR173" s="146"/>
      <c r="HNS173" s="145"/>
      <c r="HNT173" s="145"/>
      <c r="HNU173" s="167"/>
      <c r="HNV173" s="147"/>
      <c r="HNW173" s="148"/>
      <c r="HNX173" s="187"/>
      <c r="HNY173" s="188"/>
      <c r="HNZ173" s="165"/>
      <c r="HOA173" s="166"/>
      <c r="HOB173" s="146"/>
      <c r="HOC173" s="145"/>
      <c r="HOD173" s="145"/>
      <c r="HOE173" s="167"/>
      <c r="HOF173" s="147"/>
      <c r="HOG173" s="148"/>
      <c r="HOH173" s="187"/>
      <c r="HOI173" s="188"/>
      <c r="HOJ173" s="165"/>
      <c r="HOK173" s="166"/>
      <c r="HOL173" s="146"/>
      <c r="HOM173" s="145"/>
      <c r="HON173" s="145"/>
      <c r="HOO173" s="167"/>
      <c r="HOP173" s="147"/>
      <c r="HOQ173" s="148"/>
      <c r="HOR173" s="187"/>
      <c r="HOS173" s="188"/>
      <c r="HOT173" s="165"/>
      <c r="HOU173" s="166"/>
      <c r="HOV173" s="146"/>
      <c r="HOW173" s="145"/>
      <c r="HOX173" s="145"/>
      <c r="HOY173" s="167"/>
      <c r="HOZ173" s="147"/>
      <c r="HPA173" s="148"/>
      <c r="HPB173" s="187"/>
      <c r="HPC173" s="188"/>
      <c r="HPD173" s="165"/>
      <c r="HPE173" s="166"/>
      <c r="HPF173" s="146"/>
      <c r="HPG173" s="145"/>
      <c r="HPH173" s="145"/>
      <c r="HPI173" s="167"/>
      <c r="HPJ173" s="147"/>
      <c r="HPK173" s="148"/>
      <c r="HPL173" s="187"/>
      <c r="HPM173" s="188"/>
      <c r="HPN173" s="165"/>
      <c r="HPO173" s="166"/>
      <c r="HPP173" s="146"/>
      <c r="HPQ173" s="145"/>
      <c r="HPR173" s="145"/>
      <c r="HPS173" s="167"/>
      <c r="HPT173" s="147"/>
      <c r="HPU173" s="148"/>
      <c r="HPV173" s="187"/>
      <c r="HPW173" s="188"/>
      <c r="HPX173" s="165"/>
      <c r="HPY173" s="166"/>
      <c r="HPZ173" s="146"/>
      <c r="HQA173" s="145"/>
      <c r="HQB173" s="145"/>
      <c r="HQC173" s="167"/>
      <c r="HQD173" s="147"/>
      <c r="HQE173" s="148"/>
      <c r="HQF173" s="187"/>
      <c r="HQG173" s="188"/>
      <c r="HQH173" s="165"/>
      <c r="HQI173" s="166"/>
      <c r="HQJ173" s="146"/>
      <c r="HQK173" s="145"/>
      <c r="HQL173" s="145"/>
      <c r="HQM173" s="167"/>
      <c r="HQN173" s="147"/>
      <c r="HQO173" s="148"/>
      <c r="HQP173" s="187"/>
      <c r="HQQ173" s="188"/>
      <c r="HQR173" s="165"/>
      <c r="HQS173" s="166"/>
      <c r="HQT173" s="146"/>
      <c r="HQU173" s="145"/>
      <c r="HQV173" s="145"/>
      <c r="HQW173" s="167"/>
      <c r="HQX173" s="147"/>
      <c r="HQY173" s="148"/>
      <c r="HQZ173" s="187"/>
      <c r="HRA173" s="188"/>
      <c r="HRB173" s="165"/>
      <c r="HRC173" s="166"/>
      <c r="HRD173" s="146"/>
      <c r="HRE173" s="145"/>
      <c r="HRF173" s="145"/>
      <c r="HRG173" s="167"/>
      <c r="HRH173" s="147"/>
      <c r="HRI173" s="148"/>
      <c r="HRJ173" s="187"/>
      <c r="HRK173" s="188"/>
      <c r="HRL173" s="165"/>
      <c r="HRM173" s="166"/>
      <c r="HRN173" s="146"/>
      <c r="HRO173" s="145"/>
      <c r="HRP173" s="145"/>
      <c r="HRQ173" s="167"/>
      <c r="HRR173" s="147"/>
      <c r="HRS173" s="148"/>
      <c r="HRT173" s="187"/>
      <c r="HRU173" s="188"/>
      <c r="HRV173" s="165"/>
      <c r="HRW173" s="166"/>
      <c r="HRX173" s="146"/>
      <c r="HRY173" s="145"/>
      <c r="HRZ173" s="145"/>
      <c r="HSA173" s="167"/>
      <c r="HSB173" s="147"/>
      <c r="HSC173" s="148"/>
      <c r="HSD173" s="187"/>
      <c r="HSE173" s="188"/>
      <c r="HSF173" s="165"/>
      <c r="HSG173" s="166"/>
      <c r="HSH173" s="146"/>
      <c r="HSI173" s="145"/>
      <c r="HSJ173" s="145"/>
      <c r="HSK173" s="167"/>
      <c r="HSL173" s="147"/>
      <c r="HSM173" s="148"/>
      <c r="HSN173" s="187"/>
      <c r="HSO173" s="188"/>
      <c r="HSP173" s="165"/>
      <c r="HSQ173" s="166"/>
      <c r="HSR173" s="146"/>
      <c r="HSS173" s="145"/>
      <c r="HST173" s="145"/>
      <c r="HSU173" s="167"/>
      <c r="HSV173" s="147"/>
      <c r="HSW173" s="148"/>
      <c r="HSX173" s="187"/>
      <c r="HSY173" s="188"/>
      <c r="HSZ173" s="165"/>
      <c r="HTA173" s="166"/>
      <c r="HTB173" s="146"/>
      <c r="HTC173" s="145"/>
      <c r="HTD173" s="145"/>
      <c r="HTE173" s="167"/>
      <c r="HTF173" s="147"/>
      <c r="HTG173" s="148"/>
      <c r="HTH173" s="187"/>
      <c r="HTI173" s="188"/>
      <c r="HTJ173" s="165"/>
      <c r="HTK173" s="166"/>
      <c r="HTL173" s="146"/>
      <c r="HTM173" s="145"/>
      <c r="HTN173" s="145"/>
      <c r="HTO173" s="167"/>
      <c r="HTP173" s="147"/>
      <c r="HTQ173" s="148"/>
      <c r="HTR173" s="187"/>
      <c r="HTS173" s="188"/>
      <c r="HTT173" s="165"/>
      <c r="HTU173" s="166"/>
      <c r="HTV173" s="146"/>
      <c r="HTW173" s="145"/>
      <c r="HTX173" s="145"/>
      <c r="HTY173" s="167"/>
      <c r="HTZ173" s="147"/>
      <c r="HUA173" s="148"/>
      <c r="HUB173" s="187"/>
      <c r="HUC173" s="188"/>
      <c r="HUD173" s="165"/>
      <c r="HUE173" s="166"/>
      <c r="HUF173" s="146"/>
      <c r="HUG173" s="145"/>
      <c r="HUH173" s="145"/>
      <c r="HUI173" s="167"/>
      <c r="HUJ173" s="147"/>
      <c r="HUK173" s="148"/>
      <c r="HUL173" s="187"/>
      <c r="HUM173" s="188"/>
      <c r="HUN173" s="165"/>
      <c r="HUO173" s="166"/>
      <c r="HUP173" s="146"/>
      <c r="HUQ173" s="145"/>
      <c r="HUR173" s="145"/>
      <c r="HUS173" s="167"/>
      <c r="HUT173" s="147"/>
      <c r="HUU173" s="148"/>
      <c r="HUV173" s="187"/>
      <c r="HUW173" s="188"/>
      <c r="HUX173" s="165"/>
      <c r="HUY173" s="166"/>
      <c r="HUZ173" s="146"/>
      <c r="HVA173" s="145"/>
      <c r="HVB173" s="145"/>
      <c r="HVC173" s="167"/>
      <c r="HVD173" s="147"/>
      <c r="HVE173" s="148"/>
      <c r="HVF173" s="187"/>
      <c r="HVG173" s="188"/>
      <c r="HVH173" s="165"/>
      <c r="HVI173" s="166"/>
      <c r="HVJ173" s="146"/>
      <c r="HVK173" s="145"/>
      <c r="HVL173" s="145"/>
      <c r="HVM173" s="167"/>
      <c r="HVN173" s="147"/>
      <c r="HVO173" s="148"/>
      <c r="HVP173" s="187"/>
      <c r="HVQ173" s="188"/>
      <c r="HVR173" s="165"/>
      <c r="HVS173" s="166"/>
      <c r="HVT173" s="146"/>
      <c r="HVU173" s="145"/>
      <c r="HVV173" s="145"/>
      <c r="HVW173" s="167"/>
      <c r="HVX173" s="147"/>
      <c r="HVY173" s="148"/>
      <c r="HVZ173" s="187"/>
      <c r="HWA173" s="188"/>
      <c r="HWB173" s="165"/>
      <c r="HWC173" s="166"/>
      <c r="HWD173" s="146"/>
      <c r="HWE173" s="145"/>
      <c r="HWF173" s="145"/>
      <c r="HWG173" s="167"/>
      <c r="HWH173" s="147"/>
      <c r="HWI173" s="148"/>
      <c r="HWJ173" s="187"/>
      <c r="HWK173" s="188"/>
      <c r="HWL173" s="165"/>
      <c r="HWM173" s="166"/>
      <c r="HWN173" s="146"/>
      <c r="HWO173" s="145"/>
      <c r="HWP173" s="145"/>
      <c r="HWQ173" s="167"/>
      <c r="HWR173" s="147"/>
      <c r="HWS173" s="148"/>
      <c r="HWT173" s="187"/>
      <c r="HWU173" s="188"/>
      <c r="HWV173" s="165"/>
      <c r="HWW173" s="166"/>
      <c r="HWX173" s="146"/>
      <c r="HWY173" s="145"/>
      <c r="HWZ173" s="145"/>
      <c r="HXA173" s="167"/>
      <c r="HXB173" s="147"/>
      <c r="HXC173" s="148"/>
      <c r="HXD173" s="187"/>
      <c r="HXE173" s="188"/>
      <c r="HXF173" s="165"/>
      <c r="HXG173" s="166"/>
      <c r="HXH173" s="146"/>
      <c r="HXI173" s="145"/>
      <c r="HXJ173" s="145"/>
      <c r="HXK173" s="167"/>
      <c r="HXL173" s="147"/>
      <c r="HXM173" s="148"/>
      <c r="HXN173" s="187"/>
      <c r="HXO173" s="188"/>
      <c r="HXP173" s="165"/>
      <c r="HXQ173" s="166"/>
      <c r="HXR173" s="146"/>
      <c r="HXS173" s="145"/>
      <c r="HXT173" s="145"/>
      <c r="HXU173" s="167"/>
      <c r="HXV173" s="147"/>
      <c r="HXW173" s="148"/>
      <c r="HXX173" s="187"/>
      <c r="HXY173" s="188"/>
      <c r="HXZ173" s="165"/>
      <c r="HYA173" s="166"/>
      <c r="HYB173" s="146"/>
      <c r="HYC173" s="145"/>
      <c r="HYD173" s="145"/>
      <c r="HYE173" s="167"/>
      <c r="HYF173" s="147"/>
      <c r="HYG173" s="148"/>
      <c r="HYH173" s="187"/>
      <c r="HYI173" s="188"/>
      <c r="HYJ173" s="165"/>
      <c r="HYK173" s="166"/>
      <c r="HYL173" s="146"/>
      <c r="HYM173" s="145"/>
      <c r="HYN173" s="145"/>
      <c r="HYO173" s="167"/>
      <c r="HYP173" s="147"/>
      <c r="HYQ173" s="148"/>
      <c r="HYR173" s="187"/>
      <c r="HYS173" s="188"/>
      <c r="HYT173" s="165"/>
      <c r="HYU173" s="166"/>
      <c r="HYV173" s="146"/>
      <c r="HYW173" s="145"/>
      <c r="HYX173" s="145"/>
      <c r="HYY173" s="167"/>
      <c r="HYZ173" s="147"/>
      <c r="HZA173" s="148"/>
      <c r="HZB173" s="187"/>
      <c r="HZC173" s="188"/>
      <c r="HZD173" s="165"/>
      <c r="HZE173" s="166"/>
      <c r="HZF173" s="146"/>
      <c r="HZG173" s="145"/>
      <c r="HZH173" s="145"/>
      <c r="HZI173" s="167"/>
      <c r="HZJ173" s="147"/>
      <c r="HZK173" s="148"/>
      <c r="HZL173" s="187"/>
      <c r="HZM173" s="188"/>
      <c r="HZN173" s="165"/>
      <c r="HZO173" s="166"/>
      <c r="HZP173" s="146"/>
      <c r="HZQ173" s="145"/>
      <c r="HZR173" s="145"/>
      <c r="HZS173" s="167"/>
      <c r="HZT173" s="147"/>
      <c r="HZU173" s="148"/>
      <c r="HZV173" s="187"/>
      <c r="HZW173" s="188"/>
      <c r="HZX173" s="165"/>
      <c r="HZY173" s="166"/>
      <c r="HZZ173" s="146"/>
      <c r="IAA173" s="145"/>
      <c r="IAB173" s="145"/>
      <c r="IAC173" s="167"/>
      <c r="IAD173" s="147"/>
      <c r="IAE173" s="148"/>
      <c r="IAF173" s="187"/>
      <c r="IAG173" s="188"/>
      <c r="IAH173" s="165"/>
      <c r="IAI173" s="166"/>
      <c r="IAJ173" s="146"/>
      <c r="IAK173" s="145"/>
      <c r="IAL173" s="145"/>
      <c r="IAM173" s="167"/>
      <c r="IAN173" s="147"/>
      <c r="IAO173" s="148"/>
      <c r="IAP173" s="187"/>
      <c r="IAQ173" s="188"/>
      <c r="IAR173" s="165"/>
      <c r="IAS173" s="166"/>
      <c r="IAT173" s="146"/>
      <c r="IAU173" s="145"/>
      <c r="IAV173" s="145"/>
      <c r="IAW173" s="167"/>
      <c r="IAX173" s="147"/>
      <c r="IAY173" s="148"/>
      <c r="IAZ173" s="187"/>
      <c r="IBA173" s="188"/>
      <c r="IBB173" s="165"/>
      <c r="IBC173" s="166"/>
      <c r="IBD173" s="146"/>
      <c r="IBE173" s="145"/>
      <c r="IBF173" s="145"/>
      <c r="IBG173" s="167"/>
      <c r="IBH173" s="147"/>
      <c r="IBI173" s="148"/>
      <c r="IBJ173" s="187"/>
      <c r="IBK173" s="188"/>
      <c r="IBL173" s="165"/>
      <c r="IBM173" s="166"/>
      <c r="IBN173" s="146"/>
      <c r="IBO173" s="145"/>
      <c r="IBP173" s="145"/>
      <c r="IBQ173" s="167"/>
      <c r="IBR173" s="147"/>
      <c r="IBS173" s="148"/>
      <c r="IBT173" s="187"/>
      <c r="IBU173" s="188"/>
      <c r="IBV173" s="165"/>
      <c r="IBW173" s="166"/>
      <c r="IBX173" s="146"/>
      <c r="IBY173" s="145"/>
      <c r="IBZ173" s="145"/>
      <c r="ICA173" s="167"/>
      <c r="ICB173" s="147"/>
      <c r="ICC173" s="148"/>
      <c r="ICD173" s="187"/>
      <c r="ICE173" s="188"/>
      <c r="ICF173" s="165"/>
      <c r="ICG173" s="166"/>
      <c r="ICH173" s="146"/>
      <c r="ICI173" s="145"/>
      <c r="ICJ173" s="145"/>
      <c r="ICK173" s="167"/>
      <c r="ICL173" s="147"/>
      <c r="ICM173" s="148"/>
      <c r="ICN173" s="187"/>
      <c r="ICO173" s="188"/>
      <c r="ICP173" s="165"/>
      <c r="ICQ173" s="166"/>
      <c r="ICR173" s="146"/>
      <c r="ICS173" s="145"/>
      <c r="ICT173" s="145"/>
      <c r="ICU173" s="167"/>
      <c r="ICV173" s="147"/>
      <c r="ICW173" s="148"/>
      <c r="ICX173" s="187"/>
      <c r="ICY173" s="188"/>
      <c r="ICZ173" s="165"/>
      <c r="IDA173" s="166"/>
      <c r="IDB173" s="146"/>
      <c r="IDC173" s="145"/>
      <c r="IDD173" s="145"/>
      <c r="IDE173" s="167"/>
      <c r="IDF173" s="147"/>
      <c r="IDG173" s="148"/>
      <c r="IDH173" s="187"/>
      <c r="IDI173" s="188"/>
      <c r="IDJ173" s="165"/>
      <c r="IDK173" s="166"/>
      <c r="IDL173" s="146"/>
      <c r="IDM173" s="145"/>
      <c r="IDN173" s="145"/>
      <c r="IDO173" s="167"/>
      <c r="IDP173" s="147"/>
      <c r="IDQ173" s="148"/>
      <c r="IDR173" s="187"/>
      <c r="IDS173" s="188"/>
      <c r="IDT173" s="165"/>
      <c r="IDU173" s="166"/>
      <c r="IDV173" s="146"/>
      <c r="IDW173" s="145"/>
      <c r="IDX173" s="145"/>
      <c r="IDY173" s="167"/>
      <c r="IDZ173" s="147"/>
      <c r="IEA173" s="148"/>
      <c r="IEB173" s="187"/>
      <c r="IEC173" s="188"/>
      <c r="IED173" s="165"/>
      <c r="IEE173" s="166"/>
      <c r="IEF173" s="146"/>
      <c r="IEG173" s="145"/>
      <c r="IEH173" s="145"/>
      <c r="IEI173" s="167"/>
      <c r="IEJ173" s="147"/>
      <c r="IEK173" s="148"/>
      <c r="IEL173" s="187"/>
      <c r="IEM173" s="188"/>
      <c r="IEN173" s="165"/>
      <c r="IEO173" s="166"/>
      <c r="IEP173" s="146"/>
      <c r="IEQ173" s="145"/>
      <c r="IER173" s="145"/>
      <c r="IES173" s="167"/>
      <c r="IET173" s="147"/>
      <c r="IEU173" s="148"/>
      <c r="IEV173" s="187"/>
      <c r="IEW173" s="188"/>
      <c r="IEX173" s="165"/>
      <c r="IEY173" s="166"/>
      <c r="IEZ173" s="146"/>
      <c r="IFA173" s="145"/>
      <c r="IFB173" s="145"/>
      <c r="IFC173" s="167"/>
      <c r="IFD173" s="147"/>
      <c r="IFE173" s="148"/>
      <c r="IFF173" s="187"/>
      <c r="IFG173" s="188"/>
      <c r="IFH173" s="165"/>
      <c r="IFI173" s="166"/>
      <c r="IFJ173" s="146"/>
      <c r="IFK173" s="145"/>
      <c r="IFL173" s="145"/>
      <c r="IFM173" s="167"/>
      <c r="IFN173" s="147"/>
      <c r="IFO173" s="148"/>
      <c r="IFP173" s="187"/>
      <c r="IFQ173" s="188"/>
      <c r="IFR173" s="165"/>
      <c r="IFS173" s="166"/>
      <c r="IFT173" s="146"/>
      <c r="IFU173" s="145"/>
      <c r="IFV173" s="145"/>
      <c r="IFW173" s="167"/>
      <c r="IFX173" s="147"/>
      <c r="IFY173" s="148"/>
      <c r="IFZ173" s="187"/>
      <c r="IGA173" s="188"/>
      <c r="IGB173" s="165"/>
      <c r="IGC173" s="166"/>
      <c r="IGD173" s="146"/>
      <c r="IGE173" s="145"/>
      <c r="IGF173" s="145"/>
      <c r="IGG173" s="167"/>
      <c r="IGH173" s="147"/>
      <c r="IGI173" s="148"/>
      <c r="IGJ173" s="187"/>
      <c r="IGK173" s="188"/>
      <c r="IGL173" s="165"/>
      <c r="IGM173" s="166"/>
      <c r="IGN173" s="146"/>
      <c r="IGO173" s="145"/>
      <c r="IGP173" s="145"/>
      <c r="IGQ173" s="167"/>
      <c r="IGR173" s="147"/>
      <c r="IGS173" s="148"/>
      <c r="IGT173" s="187"/>
      <c r="IGU173" s="188"/>
      <c r="IGV173" s="165"/>
      <c r="IGW173" s="166"/>
      <c r="IGX173" s="146"/>
      <c r="IGY173" s="145"/>
      <c r="IGZ173" s="145"/>
      <c r="IHA173" s="167"/>
      <c r="IHB173" s="147"/>
      <c r="IHC173" s="148"/>
      <c r="IHD173" s="187"/>
      <c r="IHE173" s="188"/>
      <c r="IHF173" s="165"/>
      <c r="IHG173" s="166"/>
      <c r="IHH173" s="146"/>
      <c r="IHI173" s="145"/>
      <c r="IHJ173" s="145"/>
      <c r="IHK173" s="167"/>
      <c r="IHL173" s="147"/>
      <c r="IHM173" s="148"/>
      <c r="IHN173" s="187"/>
      <c r="IHO173" s="188"/>
      <c r="IHP173" s="165"/>
      <c r="IHQ173" s="166"/>
      <c r="IHR173" s="146"/>
      <c r="IHS173" s="145"/>
      <c r="IHT173" s="145"/>
      <c r="IHU173" s="167"/>
      <c r="IHV173" s="147"/>
      <c r="IHW173" s="148"/>
      <c r="IHX173" s="187"/>
      <c r="IHY173" s="188"/>
      <c r="IHZ173" s="165"/>
      <c r="IIA173" s="166"/>
      <c r="IIB173" s="146"/>
      <c r="IIC173" s="145"/>
      <c r="IID173" s="145"/>
      <c r="IIE173" s="167"/>
      <c r="IIF173" s="147"/>
      <c r="IIG173" s="148"/>
      <c r="IIH173" s="187"/>
      <c r="III173" s="188"/>
      <c r="IIJ173" s="165"/>
      <c r="IIK173" s="166"/>
      <c r="IIL173" s="146"/>
      <c r="IIM173" s="145"/>
      <c r="IIN173" s="145"/>
      <c r="IIO173" s="167"/>
      <c r="IIP173" s="147"/>
      <c r="IIQ173" s="148"/>
      <c r="IIR173" s="187"/>
      <c r="IIS173" s="188"/>
      <c r="IIT173" s="165"/>
      <c r="IIU173" s="166"/>
      <c r="IIV173" s="146"/>
      <c r="IIW173" s="145"/>
      <c r="IIX173" s="145"/>
      <c r="IIY173" s="167"/>
      <c r="IIZ173" s="147"/>
      <c r="IJA173" s="148"/>
      <c r="IJB173" s="187"/>
      <c r="IJC173" s="188"/>
      <c r="IJD173" s="165"/>
      <c r="IJE173" s="166"/>
      <c r="IJF173" s="146"/>
      <c r="IJG173" s="145"/>
      <c r="IJH173" s="145"/>
      <c r="IJI173" s="167"/>
      <c r="IJJ173" s="147"/>
      <c r="IJK173" s="148"/>
      <c r="IJL173" s="187"/>
      <c r="IJM173" s="188"/>
      <c r="IJN173" s="165"/>
      <c r="IJO173" s="166"/>
      <c r="IJP173" s="146"/>
      <c r="IJQ173" s="145"/>
      <c r="IJR173" s="145"/>
      <c r="IJS173" s="167"/>
      <c r="IJT173" s="147"/>
      <c r="IJU173" s="148"/>
      <c r="IJV173" s="187"/>
      <c r="IJW173" s="188"/>
      <c r="IJX173" s="165"/>
      <c r="IJY173" s="166"/>
      <c r="IJZ173" s="146"/>
      <c r="IKA173" s="145"/>
      <c r="IKB173" s="145"/>
      <c r="IKC173" s="167"/>
      <c r="IKD173" s="147"/>
      <c r="IKE173" s="148"/>
      <c r="IKF173" s="187"/>
      <c r="IKG173" s="188"/>
      <c r="IKH173" s="165"/>
      <c r="IKI173" s="166"/>
      <c r="IKJ173" s="146"/>
      <c r="IKK173" s="145"/>
      <c r="IKL173" s="145"/>
      <c r="IKM173" s="167"/>
      <c r="IKN173" s="147"/>
      <c r="IKO173" s="148"/>
      <c r="IKP173" s="187"/>
      <c r="IKQ173" s="188"/>
      <c r="IKR173" s="165"/>
      <c r="IKS173" s="166"/>
      <c r="IKT173" s="146"/>
      <c r="IKU173" s="145"/>
      <c r="IKV173" s="145"/>
      <c r="IKW173" s="167"/>
      <c r="IKX173" s="147"/>
      <c r="IKY173" s="148"/>
      <c r="IKZ173" s="187"/>
      <c r="ILA173" s="188"/>
      <c r="ILB173" s="165"/>
      <c r="ILC173" s="166"/>
      <c r="ILD173" s="146"/>
      <c r="ILE173" s="145"/>
      <c r="ILF173" s="145"/>
      <c r="ILG173" s="167"/>
      <c r="ILH173" s="147"/>
      <c r="ILI173" s="148"/>
      <c r="ILJ173" s="187"/>
      <c r="ILK173" s="188"/>
      <c r="ILL173" s="165"/>
      <c r="ILM173" s="166"/>
      <c r="ILN173" s="146"/>
      <c r="ILO173" s="145"/>
      <c r="ILP173" s="145"/>
      <c r="ILQ173" s="167"/>
      <c r="ILR173" s="147"/>
      <c r="ILS173" s="148"/>
      <c r="ILT173" s="187"/>
      <c r="ILU173" s="188"/>
      <c r="ILV173" s="165"/>
      <c r="ILW173" s="166"/>
      <c r="ILX173" s="146"/>
      <c r="ILY173" s="145"/>
      <c r="ILZ173" s="145"/>
      <c r="IMA173" s="167"/>
      <c r="IMB173" s="147"/>
      <c r="IMC173" s="148"/>
      <c r="IMD173" s="187"/>
      <c r="IME173" s="188"/>
      <c r="IMF173" s="165"/>
      <c r="IMG173" s="166"/>
      <c r="IMH173" s="146"/>
      <c r="IMI173" s="145"/>
      <c r="IMJ173" s="145"/>
      <c r="IMK173" s="167"/>
      <c r="IML173" s="147"/>
      <c r="IMM173" s="148"/>
      <c r="IMN173" s="187"/>
      <c r="IMO173" s="188"/>
      <c r="IMP173" s="165"/>
      <c r="IMQ173" s="166"/>
      <c r="IMR173" s="146"/>
      <c r="IMS173" s="145"/>
      <c r="IMT173" s="145"/>
      <c r="IMU173" s="167"/>
      <c r="IMV173" s="147"/>
      <c r="IMW173" s="148"/>
      <c r="IMX173" s="187"/>
      <c r="IMY173" s="188"/>
      <c r="IMZ173" s="165"/>
      <c r="INA173" s="166"/>
      <c r="INB173" s="146"/>
      <c r="INC173" s="145"/>
      <c r="IND173" s="145"/>
      <c r="INE173" s="167"/>
      <c r="INF173" s="147"/>
      <c r="ING173" s="148"/>
      <c r="INH173" s="187"/>
      <c r="INI173" s="188"/>
      <c r="INJ173" s="165"/>
      <c r="INK173" s="166"/>
      <c r="INL173" s="146"/>
      <c r="INM173" s="145"/>
      <c r="INN173" s="145"/>
      <c r="INO173" s="167"/>
      <c r="INP173" s="147"/>
      <c r="INQ173" s="148"/>
      <c r="INR173" s="187"/>
      <c r="INS173" s="188"/>
      <c r="INT173" s="165"/>
      <c r="INU173" s="166"/>
      <c r="INV173" s="146"/>
      <c r="INW173" s="145"/>
      <c r="INX173" s="145"/>
      <c r="INY173" s="167"/>
      <c r="INZ173" s="147"/>
      <c r="IOA173" s="148"/>
      <c r="IOB173" s="187"/>
      <c r="IOC173" s="188"/>
      <c r="IOD173" s="165"/>
      <c r="IOE173" s="166"/>
      <c r="IOF173" s="146"/>
      <c r="IOG173" s="145"/>
      <c r="IOH173" s="145"/>
      <c r="IOI173" s="167"/>
      <c r="IOJ173" s="147"/>
      <c r="IOK173" s="148"/>
      <c r="IOL173" s="187"/>
      <c r="IOM173" s="188"/>
      <c r="ION173" s="165"/>
      <c r="IOO173" s="166"/>
      <c r="IOP173" s="146"/>
      <c r="IOQ173" s="145"/>
      <c r="IOR173" s="145"/>
      <c r="IOS173" s="167"/>
      <c r="IOT173" s="147"/>
      <c r="IOU173" s="148"/>
      <c r="IOV173" s="187"/>
      <c r="IOW173" s="188"/>
      <c r="IOX173" s="165"/>
      <c r="IOY173" s="166"/>
      <c r="IOZ173" s="146"/>
      <c r="IPA173" s="145"/>
      <c r="IPB173" s="145"/>
      <c r="IPC173" s="167"/>
      <c r="IPD173" s="147"/>
      <c r="IPE173" s="148"/>
      <c r="IPF173" s="187"/>
      <c r="IPG173" s="188"/>
      <c r="IPH173" s="165"/>
      <c r="IPI173" s="166"/>
      <c r="IPJ173" s="146"/>
      <c r="IPK173" s="145"/>
      <c r="IPL173" s="145"/>
      <c r="IPM173" s="167"/>
      <c r="IPN173" s="147"/>
      <c r="IPO173" s="148"/>
      <c r="IPP173" s="187"/>
      <c r="IPQ173" s="188"/>
      <c r="IPR173" s="165"/>
      <c r="IPS173" s="166"/>
      <c r="IPT173" s="146"/>
      <c r="IPU173" s="145"/>
      <c r="IPV173" s="145"/>
      <c r="IPW173" s="167"/>
      <c r="IPX173" s="147"/>
      <c r="IPY173" s="148"/>
      <c r="IPZ173" s="187"/>
      <c r="IQA173" s="188"/>
      <c r="IQB173" s="165"/>
      <c r="IQC173" s="166"/>
      <c r="IQD173" s="146"/>
      <c r="IQE173" s="145"/>
      <c r="IQF173" s="145"/>
      <c r="IQG173" s="167"/>
      <c r="IQH173" s="147"/>
      <c r="IQI173" s="148"/>
      <c r="IQJ173" s="187"/>
      <c r="IQK173" s="188"/>
      <c r="IQL173" s="165"/>
      <c r="IQM173" s="166"/>
      <c r="IQN173" s="146"/>
      <c r="IQO173" s="145"/>
      <c r="IQP173" s="145"/>
      <c r="IQQ173" s="167"/>
      <c r="IQR173" s="147"/>
      <c r="IQS173" s="148"/>
      <c r="IQT173" s="187"/>
      <c r="IQU173" s="188"/>
      <c r="IQV173" s="165"/>
      <c r="IQW173" s="166"/>
      <c r="IQX173" s="146"/>
      <c r="IQY173" s="145"/>
      <c r="IQZ173" s="145"/>
      <c r="IRA173" s="167"/>
      <c r="IRB173" s="147"/>
      <c r="IRC173" s="148"/>
      <c r="IRD173" s="187"/>
      <c r="IRE173" s="188"/>
      <c r="IRF173" s="165"/>
      <c r="IRG173" s="166"/>
      <c r="IRH173" s="146"/>
      <c r="IRI173" s="145"/>
      <c r="IRJ173" s="145"/>
      <c r="IRK173" s="167"/>
      <c r="IRL173" s="147"/>
      <c r="IRM173" s="148"/>
      <c r="IRN173" s="187"/>
      <c r="IRO173" s="188"/>
      <c r="IRP173" s="165"/>
      <c r="IRQ173" s="166"/>
      <c r="IRR173" s="146"/>
      <c r="IRS173" s="145"/>
      <c r="IRT173" s="145"/>
      <c r="IRU173" s="167"/>
      <c r="IRV173" s="147"/>
      <c r="IRW173" s="148"/>
      <c r="IRX173" s="187"/>
      <c r="IRY173" s="188"/>
      <c r="IRZ173" s="165"/>
      <c r="ISA173" s="166"/>
      <c r="ISB173" s="146"/>
      <c r="ISC173" s="145"/>
      <c r="ISD173" s="145"/>
      <c r="ISE173" s="167"/>
      <c r="ISF173" s="147"/>
      <c r="ISG173" s="148"/>
      <c r="ISH173" s="187"/>
      <c r="ISI173" s="188"/>
      <c r="ISJ173" s="165"/>
      <c r="ISK173" s="166"/>
      <c r="ISL173" s="146"/>
      <c r="ISM173" s="145"/>
      <c r="ISN173" s="145"/>
      <c r="ISO173" s="167"/>
      <c r="ISP173" s="147"/>
      <c r="ISQ173" s="148"/>
      <c r="ISR173" s="187"/>
      <c r="ISS173" s="188"/>
      <c r="IST173" s="165"/>
      <c r="ISU173" s="166"/>
      <c r="ISV173" s="146"/>
      <c r="ISW173" s="145"/>
      <c r="ISX173" s="145"/>
      <c r="ISY173" s="167"/>
      <c r="ISZ173" s="147"/>
      <c r="ITA173" s="148"/>
      <c r="ITB173" s="187"/>
      <c r="ITC173" s="188"/>
      <c r="ITD173" s="165"/>
      <c r="ITE173" s="166"/>
      <c r="ITF173" s="146"/>
      <c r="ITG173" s="145"/>
      <c r="ITH173" s="145"/>
      <c r="ITI173" s="167"/>
      <c r="ITJ173" s="147"/>
      <c r="ITK173" s="148"/>
      <c r="ITL173" s="187"/>
      <c r="ITM173" s="188"/>
      <c r="ITN173" s="165"/>
      <c r="ITO173" s="166"/>
      <c r="ITP173" s="146"/>
      <c r="ITQ173" s="145"/>
      <c r="ITR173" s="145"/>
      <c r="ITS173" s="167"/>
      <c r="ITT173" s="147"/>
      <c r="ITU173" s="148"/>
      <c r="ITV173" s="187"/>
      <c r="ITW173" s="188"/>
      <c r="ITX173" s="165"/>
      <c r="ITY173" s="166"/>
      <c r="ITZ173" s="146"/>
      <c r="IUA173" s="145"/>
      <c r="IUB173" s="145"/>
      <c r="IUC173" s="167"/>
      <c r="IUD173" s="147"/>
      <c r="IUE173" s="148"/>
      <c r="IUF173" s="187"/>
      <c r="IUG173" s="188"/>
      <c r="IUH173" s="165"/>
      <c r="IUI173" s="166"/>
      <c r="IUJ173" s="146"/>
      <c r="IUK173" s="145"/>
      <c r="IUL173" s="145"/>
      <c r="IUM173" s="167"/>
      <c r="IUN173" s="147"/>
      <c r="IUO173" s="148"/>
      <c r="IUP173" s="187"/>
      <c r="IUQ173" s="188"/>
      <c r="IUR173" s="165"/>
      <c r="IUS173" s="166"/>
      <c r="IUT173" s="146"/>
      <c r="IUU173" s="145"/>
      <c r="IUV173" s="145"/>
      <c r="IUW173" s="167"/>
      <c r="IUX173" s="147"/>
      <c r="IUY173" s="148"/>
      <c r="IUZ173" s="187"/>
      <c r="IVA173" s="188"/>
      <c r="IVB173" s="165"/>
      <c r="IVC173" s="166"/>
      <c r="IVD173" s="146"/>
      <c r="IVE173" s="145"/>
      <c r="IVF173" s="145"/>
      <c r="IVG173" s="167"/>
      <c r="IVH173" s="147"/>
      <c r="IVI173" s="148"/>
      <c r="IVJ173" s="187"/>
      <c r="IVK173" s="188"/>
      <c r="IVL173" s="165"/>
      <c r="IVM173" s="166"/>
      <c r="IVN173" s="146"/>
      <c r="IVO173" s="145"/>
      <c r="IVP173" s="145"/>
      <c r="IVQ173" s="167"/>
      <c r="IVR173" s="147"/>
      <c r="IVS173" s="148"/>
      <c r="IVT173" s="187"/>
      <c r="IVU173" s="188"/>
      <c r="IVV173" s="165"/>
      <c r="IVW173" s="166"/>
      <c r="IVX173" s="146"/>
      <c r="IVY173" s="145"/>
      <c r="IVZ173" s="145"/>
      <c r="IWA173" s="167"/>
      <c r="IWB173" s="147"/>
      <c r="IWC173" s="148"/>
      <c r="IWD173" s="187"/>
      <c r="IWE173" s="188"/>
      <c r="IWF173" s="165"/>
      <c r="IWG173" s="166"/>
      <c r="IWH173" s="146"/>
      <c r="IWI173" s="145"/>
      <c r="IWJ173" s="145"/>
      <c r="IWK173" s="167"/>
      <c r="IWL173" s="147"/>
      <c r="IWM173" s="148"/>
      <c r="IWN173" s="187"/>
      <c r="IWO173" s="188"/>
      <c r="IWP173" s="165"/>
      <c r="IWQ173" s="166"/>
      <c r="IWR173" s="146"/>
      <c r="IWS173" s="145"/>
      <c r="IWT173" s="145"/>
      <c r="IWU173" s="167"/>
      <c r="IWV173" s="147"/>
      <c r="IWW173" s="148"/>
      <c r="IWX173" s="187"/>
      <c r="IWY173" s="188"/>
      <c r="IWZ173" s="165"/>
      <c r="IXA173" s="166"/>
      <c r="IXB173" s="146"/>
      <c r="IXC173" s="145"/>
      <c r="IXD173" s="145"/>
      <c r="IXE173" s="167"/>
      <c r="IXF173" s="147"/>
      <c r="IXG173" s="148"/>
      <c r="IXH173" s="187"/>
      <c r="IXI173" s="188"/>
      <c r="IXJ173" s="165"/>
      <c r="IXK173" s="166"/>
      <c r="IXL173" s="146"/>
      <c r="IXM173" s="145"/>
      <c r="IXN173" s="145"/>
      <c r="IXO173" s="167"/>
      <c r="IXP173" s="147"/>
      <c r="IXQ173" s="148"/>
      <c r="IXR173" s="187"/>
      <c r="IXS173" s="188"/>
      <c r="IXT173" s="165"/>
      <c r="IXU173" s="166"/>
      <c r="IXV173" s="146"/>
      <c r="IXW173" s="145"/>
      <c r="IXX173" s="145"/>
      <c r="IXY173" s="167"/>
      <c r="IXZ173" s="147"/>
      <c r="IYA173" s="148"/>
      <c r="IYB173" s="187"/>
      <c r="IYC173" s="188"/>
      <c r="IYD173" s="165"/>
      <c r="IYE173" s="166"/>
      <c r="IYF173" s="146"/>
      <c r="IYG173" s="145"/>
      <c r="IYH173" s="145"/>
      <c r="IYI173" s="167"/>
      <c r="IYJ173" s="147"/>
      <c r="IYK173" s="148"/>
      <c r="IYL173" s="187"/>
      <c r="IYM173" s="188"/>
      <c r="IYN173" s="165"/>
      <c r="IYO173" s="166"/>
      <c r="IYP173" s="146"/>
      <c r="IYQ173" s="145"/>
      <c r="IYR173" s="145"/>
      <c r="IYS173" s="167"/>
      <c r="IYT173" s="147"/>
      <c r="IYU173" s="148"/>
      <c r="IYV173" s="187"/>
      <c r="IYW173" s="188"/>
      <c r="IYX173" s="165"/>
      <c r="IYY173" s="166"/>
      <c r="IYZ173" s="146"/>
      <c r="IZA173" s="145"/>
      <c r="IZB173" s="145"/>
      <c r="IZC173" s="167"/>
      <c r="IZD173" s="147"/>
      <c r="IZE173" s="148"/>
      <c r="IZF173" s="187"/>
      <c r="IZG173" s="188"/>
      <c r="IZH173" s="165"/>
      <c r="IZI173" s="166"/>
      <c r="IZJ173" s="146"/>
      <c r="IZK173" s="145"/>
      <c r="IZL173" s="145"/>
      <c r="IZM173" s="167"/>
      <c r="IZN173" s="147"/>
      <c r="IZO173" s="148"/>
      <c r="IZP173" s="187"/>
      <c r="IZQ173" s="188"/>
      <c r="IZR173" s="165"/>
      <c r="IZS173" s="166"/>
      <c r="IZT173" s="146"/>
      <c r="IZU173" s="145"/>
      <c r="IZV173" s="145"/>
      <c r="IZW173" s="167"/>
      <c r="IZX173" s="147"/>
      <c r="IZY173" s="148"/>
      <c r="IZZ173" s="187"/>
      <c r="JAA173" s="188"/>
      <c r="JAB173" s="165"/>
      <c r="JAC173" s="166"/>
      <c r="JAD173" s="146"/>
      <c r="JAE173" s="145"/>
      <c r="JAF173" s="145"/>
      <c r="JAG173" s="167"/>
      <c r="JAH173" s="147"/>
      <c r="JAI173" s="148"/>
      <c r="JAJ173" s="187"/>
      <c r="JAK173" s="188"/>
      <c r="JAL173" s="165"/>
      <c r="JAM173" s="166"/>
      <c r="JAN173" s="146"/>
      <c r="JAO173" s="145"/>
      <c r="JAP173" s="145"/>
      <c r="JAQ173" s="167"/>
      <c r="JAR173" s="147"/>
      <c r="JAS173" s="148"/>
      <c r="JAT173" s="187"/>
      <c r="JAU173" s="188"/>
      <c r="JAV173" s="165"/>
      <c r="JAW173" s="166"/>
      <c r="JAX173" s="146"/>
      <c r="JAY173" s="145"/>
      <c r="JAZ173" s="145"/>
      <c r="JBA173" s="167"/>
      <c r="JBB173" s="147"/>
      <c r="JBC173" s="148"/>
      <c r="JBD173" s="187"/>
      <c r="JBE173" s="188"/>
      <c r="JBF173" s="165"/>
      <c r="JBG173" s="166"/>
      <c r="JBH173" s="146"/>
      <c r="JBI173" s="145"/>
      <c r="JBJ173" s="145"/>
      <c r="JBK173" s="167"/>
      <c r="JBL173" s="147"/>
      <c r="JBM173" s="148"/>
      <c r="JBN173" s="187"/>
      <c r="JBO173" s="188"/>
      <c r="JBP173" s="165"/>
      <c r="JBQ173" s="166"/>
      <c r="JBR173" s="146"/>
      <c r="JBS173" s="145"/>
      <c r="JBT173" s="145"/>
      <c r="JBU173" s="167"/>
      <c r="JBV173" s="147"/>
      <c r="JBW173" s="148"/>
      <c r="JBX173" s="187"/>
      <c r="JBY173" s="188"/>
      <c r="JBZ173" s="165"/>
      <c r="JCA173" s="166"/>
      <c r="JCB173" s="146"/>
      <c r="JCC173" s="145"/>
      <c r="JCD173" s="145"/>
      <c r="JCE173" s="167"/>
      <c r="JCF173" s="147"/>
      <c r="JCG173" s="148"/>
      <c r="JCH173" s="187"/>
      <c r="JCI173" s="188"/>
      <c r="JCJ173" s="165"/>
      <c r="JCK173" s="166"/>
      <c r="JCL173" s="146"/>
      <c r="JCM173" s="145"/>
      <c r="JCN173" s="145"/>
      <c r="JCO173" s="167"/>
      <c r="JCP173" s="147"/>
      <c r="JCQ173" s="148"/>
      <c r="JCR173" s="187"/>
      <c r="JCS173" s="188"/>
      <c r="JCT173" s="165"/>
      <c r="JCU173" s="166"/>
      <c r="JCV173" s="146"/>
      <c r="JCW173" s="145"/>
      <c r="JCX173" s="145"/>
      <c r="JCY173" s="167"/>
      <c r="JCZ173" s="147"/>
      <c r="JDA173" s="148"/>
      <c r="JDB173" s="187"/>
      <c r="JDC173" s="188"/>
      <c r="JDD173" s="165"/>
      <c r="JDE173" s="166"/>
      <c r="JDF173" s="146"/>
      <c r="JDG173" s="145"/>
      <c r="JDH173" s="145"/>
      <c r="JDI173" s="167"/>
      <c r="JDJ173" s="147"/>
      <c r="JDK173" s="148"/>
      <c r="JDL173" s="187"/>
      <c r="JDM173" s="188"/>
      <c r="JDN173" s="165"/>
      <c r="JDO173" s="166"/>
      <c r="JDP173" s="146"/>
      <c r="JDQ173" s="145"/>
      <c r="JDR173" s="145"/>
      <c r="JDS173" s="167"/>
      <c r="JDT173" s="147"/>
      <c r="JDU173" s="148"/>
      <c r="JDV173" s="187"/>
      <c r="JDW173" s="188"/>
      <c r="JDX173" s="165"/>
      <c r="JDY173" s="166"/>
      <c r="JDZ173" s="146"/>
      <c r="JEA173" s="145"/>
      <c r="JEB173" s="145"/>
      <c r="JEC173" s="167"/>
      <c r="JED173" s="147"/>
      <c r="JEE173" s="148"/>
      <c r="JEF173" s="187"/>
      <c r="JEG173" s="188"/>
      <c r="JEH173" s="165"/>
      <c r="JEI173" s="166"/>
      <c r="JEJ173" s="146"/>
      <c r="JEK173" s="145"/>
      <c r="JEL173" s="145"/>
      <c r="JEM173" s="167"/>
      <c r="JEN173" s="147"/>
      <c r="JEO173" s="148"/>
      <c r="JEP173" s="187"/>
      <c r="JEQ173" s="188"/>
      <c r="JER173" s="165"/>
      <c r="JES173" s="166"/>
      <c r="JET173" s="146"/>
      <c r="JEU173" s="145"/>
      <c r="JEV173" s="145"/>
      <c r="JEW173" s="167"/>
      <c r="JEX173" s="147"/>
      <c r="JEY173" s="148"/>
      <c r="JEZ173" s="187"/>
      <c r="JFA173" s="188"/>
      <c r="JFB173" s="165"/>
      <c r="JFC173" s="166"/>
      <c r="JFD173" s="146"/>
      <c r="JFE173" s="145"/>
      <c r="JFF173" s="145"/>
      <c r="JFG173" s="167"/>
      <c r="JFH173" s="147"/>
      <c r="JFI173" s="148"/>
      <c r="JFJ173" s="187"/>
      <c r="JFK173" s="188"/>
      <c r="JFL173" s="165"/>
      <c r="JFM173" s="166"/>
      <c r="JFN173" s="146"/>
      <c r="JFO173" s="145"/>
      <c r="JFP173" s="145"/>
      <c r="JFQ173" s="167"/>
      <c r="JFR173" s="147"/>
      <c r="JFS173" s="148"/>
      <c r="JFT173" s="187"/>
      <c r="JFU173" s="188"/>
      <c r="JFV173" s="165"/>
      <c r="JFW173" s="166"/>
      <c r="JFX173" s="146"/>
      <c r="JFY173" s="145"/>
      <c r="JFZ173" s="145"/>
      <c r="JGA173" s="167"/>
      <c r="JGB173" s="147"/>
      <c r="JGC173" s="148"/>
      <c r="JGD173" s="187"/>
      <c r="JGE173" s="188"/>
      <c r="JGF173" s="165"/>
      <c r="JGG173" s="166"/>
      <c r="JGH173" s="146"/>
      <c r="JGI173" s="145"/>
      <c r="JGJ173" s="145"/>
      <c r="JGK173" s="167"/>
      <c r="JGL173" s="147"/>
      <c r="JGM173" s="148"/>
      <c r="JGN173" s="187"/>
      <c r="JGO173" s="188"/>
      <c r="JGP173" s="165"/>
      <c r="JGQ173" s="166"/>
      <c r="JGR173" s="146"/>
      <c r="JGS173" s="145"/>
      <c r="JGT173" s="145"/>
      <c r="JGU173" s="167"/>
      <c r="JGV173" s="147"/>
      <c r="JGW173" s="148"/>
      <c r="JGX173" s="187"/>
      <c r="JGY173" s="188"/>
      <c r="JGZ173" s="165"/>
      <c r="JHA173" s="166"/>
      <c r="JHB173" s="146"/>
      <c r="JHC173" s="145"/>
      <c r="JHD173" s="145"/>
      <c r="JHE173" s="167"/>
      <c r="JHF173" s="147"/>
      <c r="JHG173" s="148"/>
      <c r="JHH173" s="187"/>
      <c r="JHI173" s="188"/>
      <c r="JHJ173" s="165"/>
      <c r="JHK173" s="166"/>
      <c r="JHL173" s="146"/>
      <c r="JHM173" s="145"/>
      <c r="JHN173" s="145"/>
      <c r="JHO173" s="167"/>
      <c r="JHP173" s="147"/>
      <c r="JHQ173" s="148"/>
      <c r="JHR173" s="187"/>
      <c r="JHS173" s="188"/>
      <c r="JHT173" s="165"/>
      <c r="JHU173" s="166"/>
      <c r="JHV173" s="146"/>
      <c r="JHW173" s="145"/>
      <c r="JHX173" s="145"/>
      <c r="JHY173" s="167"/>
      <c r="JHZ173" s="147"/>
      <c r="JIA173" s="148"/>
      <c r="JIB173" s="187"/>
      <c r="JIC173" s="188"/>
      <c r="JID173" s="165"/>
      <c r="JIE173" s="166"/>
      <c r="JIF173" s="146"/>
      <c r="JIG173" s="145"/>
      <c r="JIH173" s="145"/>
      <c r="JII173" s="167"/>
      <c r="JIJ173" s="147"/>
      <c r="JIK173" s="148"/>
      <c r="JIL173" s="187"/>
      <c r="JIM173" s="188"/>
      <c r="JIN173" s="165"/>
      <c r="JIO173" s="166"/>
      <c r="JIP173" s="146"/>
      <c r="JIQ173" s="145"/>
      <c r="JIR173" s="145"/>
      <c r="JIS173" s="167"/>
      <c r="JIT173" s="147"/>
      <c r="JIU173" s="148"/>
      <c r="JIV173" s="187"/>
      <c r="JIW173" s="188"/>
      <c r="JIX173" s="165"/>
      <c r="JIY173" s="166"/>
      <c r="JIZ173" s="146"/>
      <c r="JJA173" s="145"/>
      <c r="JJB173" s="145"/>
      <c r="JJC173" s="167"/>
      <c r="JJD173" s="147"/>
      <c r="JJE173" s="148"/>
      <c r="JJF173" s="187"/>
      <c r="JJG173" s="188"/>
      <c r="JJH173" s="165"/>
      <c r="JJI173" s="166"/>
      <c r="JJJ173" s="146"/>
      <c r="JJK173" s="145"/>
      <c r="JJL173" s="145"/>
      <c r="JJM173" s="167"/>
      <c r="JJN173" s="147"/>
      <c r="JJO173" s="148"/>
      <c r="JJP173" s="187"/>
      <c r="JJQ173" s="188"/>
      <c r="JJR173" s="165"/>
      <c r="JJS173" s="166"/>
      <c r="JJT173" s="146"/>
      <c r="JJU173" s="145"/>
      <c r="JJV173" s="145"/>
      <c r="JJW173" s="167"/>
      <c r="JJX173" s="147"/>
      <c r="JJY173" s="148"/>
      <c r="JJZ173" s="187"/>
      <c r="JKA173" s="188"/>
      <c r="JKB173" s="165"/>
      <c r="JKC173" s="166"/>
      <c r="JKD173" s="146"/>
      <c r="JKE173" s="145"/>
      <c r="JKF173" s="145"/>
      <c r="JKG173" s="167"/>
      <c r="JKH173" s="147"/>
      <c r="JKI173" s="148"/>
      <c r="JKJ173" s="187"/>
      <c r="JKK173" s="188"/>
      <c r="JKL173" s="165"/>
      <c r="JKM173" s="166"/>
      <c r="JKN173" s="146"/>
      <c r="JKO173" s="145"/>
      <c r="JKP173" s="145"/>
      <c r="JKQ173" s="167"/>
      <c r="JKR173" s="147"/>
      <c r="JKS173" s="148"/>
      <c r="JKT173" s="187"/>
      <c r="JKU173" s="188"/>
      <c r="JKV173" s="165"/>
      <c r="JKW173" s="166"/>
      <c r="JKX173" s="146"/>
      <c r="JKY173" s="145"/>
      <c r="JKZ173" s="145"/>
      <c r="JLA173" s="167"/>
      <c r="JLB173" s="147"/>
      <c r="JLC173" s="148"/>
      <c r="JLD173" s="187"/>
      <c r="JLE173" s="188"/>
      <c r="JLF173" s="165"/>
      <c r="JLG173" s="166"/>
      <c r="JLH173" s="146"/>
      <c r="JLI173" s="145"/>
      <c r="JLJ173" s="145"/>
      <c r="JLK173" s="167"/>
      <c r="JLL173" s="147"/>
      <c r="JLM173" s="148"/>
      <c r="JLN173" s="187"/>
      <c r="JLO173" s="188"/>
      <c r="JLP173" s="165"/>
      <c r="JLQ173" s="166"/>
      <c r="JLR173" s="146"/>
      <c r="JLS173" s="145"/>
      <c r="JLT173" s="145"/>
      <c r="JLU173" s="167"/>
      <c r="JLV173" s="147"/>
      <c r="JLW173" s="148"/>
      <c r="JLX173" s="187"/>
      <c r="JLY173" s="188"/>
      <c r="JLZ173" s="165"/>
      <c r="JMA173" s="166"/>
      <c r="JMB173" s="146"/>
      <c r="JMC173" s="145"/>
      <c r="JMD173" s="145"/>
      <c r="JME173" s="167"/>
      <c r="JMF173" s="147"/>
      <c r="JMG173" s="148"/>
      <c r="JMH173" s="187"/>
      <c r="JMI173" s="188"/>
      <c r="JMJ173" s="165"/>
      <c r="JMK173" s="166"/>
      <c r="JML173" s="146"/>
      <c r="JMM173" s="145"/>
      <c r="JMN173" s="145"/>
      <c r="JMO173" s="167"/>
      <c r="JMP173" s="147"/>
      <c r="JMQ173" s="148"/>
      <c r="JMR173" s="187"/>
      <c r="JMS173" s="188"/>
      <c r="JMT173" s="165"/>
      <c r="JMU173" s="166"/>
      <c r="JMV173" s="146"/>
      <c r="JMW173" s="145"/>
      <c r="JMX173" s="145"/>
      <c r="JMY173" s="167"/>
      <c r="JMZ173" s="147"/>
      <c r="JNA173" s="148"/>
      <c r="JNB173" s="187"/>
      <c r="JNC173" s="188"/>
      <c r="JND173" s="165"/>
      <c r="JNE173" s="166"/>
      <c r="JNF173" s="146"/>
      <c r="JNG173" s="145"/>
      <c r="JNH173" s="145"/>
      <c r="JNI173" s="167"/>
      <c r="JNJ173" s="147"/>
      <c r="JNK173" s="148"/>
      <c r="JNL173" s="187"/>
      <c r="JNM173" s="188"/>
      <c r="JNN173" s="165"/>
      <c r="JNO173" s="166"/>
      <c r="JNP173" s="146"/>
      <c r="JNQ173" s="145"/>
      <c r="JNR173" s="145"/>
      <c r="JNS173" s="167"/>
      <c r="JNT173" s="147"/>
      <c r="JNU173" s="148"/>
      <c r="JNV173" s="187"/>
      <c r="JNW173" s="188"/>
      <c r="JNX173" s="165"/>
      <c r="JNY173" s="166"/>
      <c r="JNZ173" s="146"/>
      <c r="JOA173" s="145"/>
      <c r="JOB173" s="145"/>
      <c r="JOC173" s="167"/>
      <c r="JOD173" s="147"/>
      <c r="JOE173" s="148"/>
      <c r="JOF173" s="187"/>
      <c r="JOG173" s="188"/>
      <c r="JOH173" s="165"/>
      <c r="JOI173" s="166"/>
      <c r="JOJ173" s="146"/>
      <c r="JOK173" s="145"/>
      <c r="JOL173" s="145"/>
      <c r="JOM173" s="167"/>
      <c r="JON173" s="147"/>
      <c r="JOO173" s="148"/>
      <c r="JOP173" s="187"/>
      <c r="JOQ173" s="188"/>
      <c r="JOR173" s="165"/>
      <c r="JOS173" s="166"/>
      <c r="JOT173" s="146"/>
      <c r="JOU173" s="145"/>
      <c r="JOV173" s="145"/>
      <c r="JOW173" s="167"/>
      <c r="JOX173" s="147"/>
      <c r="JOY173" s="148"/>
      <c r="JOZ173" s="187"/>
      <c r="JPA173" s="188"/>
      <c r="JPB173" s="165"/>
      <c r="JPC173" s="166"/>
      <c r="JPD173" s="146"/>
      <c r="JPE173" s="145"/>
      <c r="JPF173" s="145"/>
      <c r="JPG173" s="167"/>
      <c r="JPH173" s="147"/>
      <c r="JPI173" s="148"/>
      <c r="JPJ173" s="187"/>
      <c r="JPK173" s="188"/>
      <c r="JPL173" s="165"/>
      <c r="JPM173" s="166"/>
      <c r="JPN173" s="146"/>
      <c r="JPO173" s="145"/>
      <c r="JPP173" s="145"/>
      <c r="JPQ173" s="167"/>
      <c r="JPR173" s="147"/>
      <c r="JPS173" s="148"/>
      <c r="JPT173" s="187"/>
      <c r="JPU173" s="188"/>
      <c r="JPV173" s="165"/>
      <c r="JPW173" s="166"/>
      <c r="JPX173" s="146"/>
      <c r="JPY173" s="145"/>
      <c r="JPZ173" s="145"/>
      <c r="JQA173" s="167"/>
      <c r="JQB173" s="147"/>
      <c r="JQC173" s="148"/>
      <c r="JQD173" s="187"/>
      <c r="JQE173" s="188"/>
      <c r="JQF173" s="165"/>
      <c r="JQG173" s="166"/>
      <c r="JQH173" s="146"/>
      <c r="JQI173" s="145"/>
      <c r="JQJ173" s="145"/>
      <c r="JQK173" s="167"/>
      <c r="JQL173" s="147"/>
      <c r="JQM173" s="148"/>
      <c r="JQN173" s="187"/>
      <c r="JQO173" s="188"/>
      <c r="JQP173" s="165"/>
      <c r="JQQ173" s="166"/>
      <c r="JQR173" s="146"/>
      <c r="JQS173" s="145"/>
      <c r="JQT173" s="145"/>
      <c r="JQU173" s="167"/>
      <c r="JQV173" s="147"/>
      <c r="JQW173" s="148"/>
      <c r="JQX173" s="187"/>
      <c r="JQY173" s="188"/>
      <c r="JQZ173" s="165"/>
      <c r="JRA173" s="166"/>
      <c r="JRB173" s="146"/>
      <c r="JRC173" s="145"/>
      <c r="JRD173" s="145"/>
      <c r="JRE173" s="167"/>
      <c r="JRF173" s="147"/>
      <c r="JRG173" s="148"/>
      <c r="JRH173" s="187"/>
      <c r="JRI173" s="188"/>
      <c r="JRJ173" s="165"/>
      <c r="JRK173" s="166"/>
      <c r="JRL173" s="146"/>
      <c r="JRM173" s="145"/>
      <c r="JRN173" s="145"/>
      <c r="JRO173" s="167"/>
      <c r="JRP173" s="147"/>
      <c r="JRQ173" s="148"/>
      <c r="JRR173" s="187"/>
      <c r="JRS173" s="188"/>
      <c r="JRT173" s="165"/>
      <c r="JRU173" s="166"/>
      <c r="JRV173" s="146"/>
      <c r="JRW173" s="145"/>
      <c r="JRX173" s="145"/>
      <c r="JRY173" s="167"/>
      <c r="JRZ173" s="147"/>
      <c r="JSA173" s="148"/>
      <c r="JSB173" s="187"/>
      <c r="JSC173" s="188"/>
      <c r="JSD173" s="165"/>
      <c r="JSE173" s="166"/>
      <c r="JSF173" s="146"/>
      <c r="JSG173" s="145"/>
      <c r="JSH173" s="145"/>
      <c r="JSI173" s="167"/>
      <c r="JSJ173" s="147"/>
      <c r="JSK173" s="148"/>
      <c r="JSL173" s="187"/>
      <c r="JSM173" s="188"/>
      <c r="JSN173" s="165"/>
      <c r="JSO173" s="166"/>
      <c r="JSP173" s="146"/>
      <c r="JSQ173" s="145"/>
      <c r="JSR173" s="145"/>
      <c r="JSS173" s="167"/>
      <c r="JST173" s="147"/>
      <c r="JSU173" s="148"/>
      <c r="JSV173" s="187"/>
      <c r="JSW173" s="188"/>
      <c r="JSX173" s="165"/>
      <c r="JSY173" s="166"/>
      <c r="JSZ173" s="146"/>
      <c r="JTA173" s="145"/>
      <c r="JTB173" s="145"/>
      <c r="JTC173" s="167"/>
      <c r="JTD173" s="147"/>
      <c r="JTE173" s="148"/>
      <c r="JTF173" s="187"/>
      <c r="JTG173" s="188"/>
      <c r="JTH173" s="165"/>
      <c r="JTI173" s="166"/>
      <c r="JTJ173" s="146"/>
      <c r="JTK173" s="145"/>
      <c r="JTL173" s="145"/>
      <c r="JTM173" s="167"/>
      <c r="JTN173" s="147"/>
      <c r="JTO173" s="148"/>
      <c r="JTP173" s="187"/>
      <c r="JTQ173" s="188"/>
      <c r="JTR173" s="165"/>
      <c r="JTS173" s="166"/>
      <c r="JTT173" s="146"/>
      <c r="JTU173" s="145"/>
      <c r="JTV173" s="145"/>
      <c r="JTW173" s="167"/>
      <c r="JTX173" s="147"/>
      <c r="JTY173" s="148"/>
      <c r="JTZ173" s="187"/>
      <c r="JUA173" s="188"/>
      <c r="JUB173" s="165"/>
      <c r="JUC173" s="166"/>
      <c r="JUD173" s="146"/>
      <c r="JUE173" s="145"/>
      <c r="JUF173" s="145"/>
      <c r="JUG173" s="167"/>
      <c r="JUH173" s="147"/>
      <c r="JUI173" s="148"/>
      <c r="JUJ173" s="187"/>
      <c r="JUK173" s="188"/>
      <c r="JUL173" s="165"/>
      <c r="JUM173" s="166"/>
      <c r="JUN173" s="146"/>
      <c r="JUO173" s="145"/>
      <c r="JUP173" s="145"/>
      <c r="JUQ173" s="167"/>
      <c r="JUR173" s="147"/>
      <c r="JUS173" s="148"/>
      <c r="JUT173" s="187"/>
      <c r="JUU173" s="188"/>
      <c r="JUV173" s="165"/>
      <c r="JUW173" s="166"/>
      <c r="JUX173" s="146"/>
      <c r="JUY173" s="145"/>
      <c r="JUZ173" s="145"/>
      <c r="JVA173" s="167"/>
      <c r="JVB173" s="147"/>
      <c r="JVC173" s="148"/>
      <c r="JVD173" s="187"/>
      <c r="JVE173" s="188"/>
      <c r="JVF173" s="165"/>
      <c r="JVG173" s="166"/>
      <c r="JVH173" s="146"/>
      <c r="JVI173" s="145"/>
      <c r="JVJ173" s="145"/>
      <c r="JVK173" s="167"/>
      <c r="JVL173" s="147"/>
      <c r="JVM173" s="148"/>
      <c r="JVN173" s="187"/>
      <c r="JVO173" s="188"/>
      <c r="JVP173" s="165"/>
      <c r="JVQ173" s="166"/>
      <c r="JVR173" s="146"/>
      <c r="JVS173" s="145"/>
      <c r="JVT173" s="145"/>
      <c r="JVU173" s="167"/>
      <c r="JVV173" s="147"/>
      <c r="JVW173" s="148"/>
      <c r="JVX173" s="187"/>
      <c r="JVY173" s="188"/>
      <c r="JVZ173" s="165"/>
      <c r="JWA173" s="166"/>
      <c r="JWB173" s="146"/>
      <c r="JWC173" s="145"/>
      <c r="JWD173" s="145"/>
      <c r="JWE173" s="167"/>
      <c r="JWF173" s="147"/>
      <c r="JWG173" s="148"/>
      <c r="JWH173" s="187"/>
      <c r="JWI173" s="188"/>
      <c r="JWJ173" s="165"/>
      <c r="JWK173" s="166"/>
      <c r="JWL173" s="146"/>
      <c r="JWM173" s="145"/>
      <c r="JWN173" s="145"/>
      <c r="JWO173" s="167"/>
      <c r="JWP173" s="147"/>
      <c r="JWQ173" s="148"/>
      <c r="JWR173" s="187"/>
      <c r="JWS173" s="188"/>
      <c r="JWT173" s="165"/>
      <c r="JWU173" s="166"/>
      <c r="JWV173" s="146"/>
      <c r="JWW173" s="145"/>
      <c r="JWX173" s="145"/>
      <c r="JWY173" s="167"/>
      <c r="JWZ173" s="147"/>
      <c r="JXA173" s="148"/>
      <c r="JXB173" s="187"/>
      <c r="JXC173" s="188"/>
      <c r="JXD173" s="165"/>
      <c r="JXE173" s="166"/>
      <c r="JXF173" s="146"/>
      <c r="JXG173" s="145"/>
      <c r="JXH173" s="145"/>
      <c r="JXI173" s="167"/>
      <c r="JXJ173" s="147"/>
      <c r="JXK173" s="148"/>
      <c r="JXL173" s="187"/>
      <c r="JXM173" s="188"/>
      <c r="JXN173" s="165"/>
      <c r="JXO173" s="166"/>
      <c r="JXP173" s="146"/>
      <c r="JXQ173" s="145"/>
      <c r="JXR173" s="145"/>
      <c r="JXS173" s="167"/>
      <c r="JXT173" s="147"/>
      <c r="JXU173" s="148"/>
      <c r="JXV173" s="187"/>
      <c r="JXW173" s="188"/>
      <c r="JXX173" s="165"/>
      <c r="JXY173" s="166"/>
      <c r="JXZ173" s="146"/>
      <c r="JYA173" s="145"/>
      <c r="JYB173" s="145"/>
      <c r="JYC173" s="167"/>
      <c r="JYD173" s="147"/>
      <c r="JYE173" s="148"/>
      <c r="JYF173" s="187"/>
      <c r="JYG173" s="188"/>
      <c r="JYH173" s="165"/>
      <c r="JYI173" s="166"/>
      <c r="JYJ173" s="146"/>
      <c r="JYK173" s="145"/>
      <c r="JYL173" s="145"/>
      <c r="JYM173" s="167"/>
      <c r="JYN173" s="147"/>
      <c r="JYO173" s="148"/>
      <c r="JYP173" s="187"/>
      <c r="JYQ173" s="188"/>
      <c r="JYR173" s="165"/>
      <c r="JYS173" s="166"/>
      <c r="JYT173" s="146"/>
      <c r="JYU173" s="145"/>
      <c r="JYV173" s="145"/>
      <c r="JYW173" s="167"/>
      <c r="JYX173" s="147"/>
      <c r="JYY173" s="148"/>
      <c r="JYZ173" s="187"/>
      <c r="JZA173" s="188"/>
      <c r="JZB173" s="165"/>
      <c r="JZC173" s="166"/>
      <c r="JZD173" s="146"/>
      <c r="JZE173" s="145"/>
      <c r="JZF173" s="145"/>
      <c r="JZG173" s="167"/>
      <c r="JZH173" s="147"/>
      <c r="JZI173" s="148"/>
      <c r="JZJ173" s="187"/>
      <c r="JZK173" s="188"/>
      <c r="JZL173" s="165"/>
      <c r="JZM173" s="166"/>
      <c r="JZN173" s="146"/>
      <c r="JZO173" s="145"/>
      <c r="JZP173" s="145"/>
      <c r="JZQ173" s="167"/>
      <c r="JZR173" s="147"/>
      <c r="JZS173" s="148"/>
      <c r="JZT173" s="187"/>
      <c r="JZU173" s="188"/>
      <c r="JZV173" s="165"/>
      <c r="JZW173" s="166"/>
      <c r="JZX173" s="146"/>
      <c r="JZY173" s="145"/>
      <c r="JZZ173" s="145"/>
      <c r="KAA173" s="167"/>
      <c r="KAB173" s="147"/>
      <c r="KAC173" s="148"/>
      <c r="KAD173" s="187"/>
      <c r="KAE173" s="188"/>
      <c r="KAF173" s="165"/>
      <c r="KAG173" s="166"/>
      <c r="KAH173" s="146"/>
      <c r="KAI173" s="145"/>
      <c r="KAJ173" s="145"/>
      <c r="KAK173" s="167"/>
      <c r="KAL173" s="147"/>
      <c r="KAM173" s="148"/>
      <c r="KAN173" s="187"/>
      <c r="KAO173" s="188"/>
      <c r="KAP173" s="165"/>
      <c r="KAQ173" s="166"/>
      <c r="KAR173" s="146"/>
      <c r="KAS173" s="145"/>
      <c r="KAT173" s="145"/>
      <c r="KAU173" s="167"/>
      <c r="KAV173" s="147"/>
      <c r="KAW173" s="148"/>
      <c r="KAX173" s="187"/>
      <c r="KAY173" s="188"/>
      <c r="KAZ173" s="165"/>
      <c r="KBA173" s="166"/>
      <c r="KBB173" s="146"/>
      <c r="KBC173" s="145"/>
      <c r="KBD173" s="145"/>
      <c r="KBE173" s="167"/>
      <c r="KBF173" s="147"/>
      <c r="KBG173" s="148"/>
      <c r="KBH173" s="187"/>
      <c r="KBI173" s="188"/>
      <c r="KBJ173" s="165"/>
      <c r="KBK173" s="166"/>
      <c r="KBL173" s="146"/>
      <c r="KBM173" s="145"/>
      <c r="KBN173" s="145"/>
      <c r="KBO173" s="167"/>
      <c r="KBP173" s="147"/>
      <c r="KBQ173" s="148"/>
      <c r="KBR173" s="187"/>
      <c r="KBS173" s="188"/>
      <c r="KBT173" s="165"/>
      <c r="KBU173" s="166"/>
      <c r="KBV173" s="146"/>
      <c r="KBW173" s="145"/>
      <c r="KBX173" s="145"/>
      <c r="KBY173" s="167"/>
      <c r="KBZ173" s="147"/>
      <c r="KCA173" s="148"/>
      <c r="KCB173" s="187"/>
      <c r="KCC173" s="188"/>
      <c r="KCD173" s="165"/>
      <c r="KCE173" s="166"/>
      <c r="KCF173" s="146"/>
      <c r="KCG173" s="145"/>
      <c r="KCH173" s="145"/>
      <c r="KCI173" s="167"/>
      <c r="KCJ173" s="147"/>
      <c r="KCK173" s="148"/>
      <c r="KCL173" s="187"/>
      <c r="KCM173" s="188"/>
      <c r="KCN173" s="165"/>
      <c r="KCO173" s="166"/>
      <c r="KCP173" s="146"/>
      <c r="KCQ173" s="145"/>
      <c r="KCR173" s="145"/>
      <c r="KCS173" s="167"/>
      <c r="KCT173" s="147"/>
      <c r="KCU173" s="148"/>
      <c r="KCV173" s="187"/>
      <c r="KCW173" s="188"/>
      <c r="KCX173" s="165"/>
      <c r="KCY173" s="166"/>
      <c r="KCZ173" s="146"/>
      <c r="KDA173" s="145"/>
      <c r="KDB173" s="145"/>
      <c r="KDC173" s="167"/>
      <c r="KDD173" s="147"/>
      <c r="KDE173" s="148"/>
      <c r="KDF173" s="187"/>
      <c r="KDG173" s="188"/>
      <c r="KDH173" s="165"/>
      <c r="KDI173" s="166"/>
      <c r="KDJ173" s="146"/>
      <c r="KDK173" s="145"/>
      <c r="KDL173" s="145"/>
      <c r="KDM173" s="167"/>
      <c r="KDN173" s="147"/>
      <c r="KDO173" s="148"/>
      <c r="KDP173" s="187"/>
      <c r="KDQ173" s="188"/>
      <c r="KDR173" s="165"/>
      <c r="KDS173" s="166"/>
      <c r="KDT173" s="146"/>
      <c r="KDU173" s="145"/>
      <c r="KDV173" s="145"/>
      <c r="KDW173" s="167"/>
      <c r="KDX173" s="147"/>
      <c r="KDY173" s="148"/>
      <c r="KDZ173" s="187"/>
      <c r="KEA173" s="188"/>
      <c r="KEB173" s="165"/>
      <c r="KEC173" s="166"/>
      <c r="KED173" s="146"/>
      <c r="KEE173" s="145"/>
      <c r="KEF173" s="145"/>
      <c r="KEG173" s="167"/>
      <c r="KEH173" s="147"/>
      <c r="KEI173" s="148"/>
      <c r="KEJ173" s="187"/>
      <c r="KEK173" s="188"/>
      <c r="KEL173" s="165"/>
      <c r="KEM173" s="166"/>
      <c r="KEN173" s="146"/>
      <c r="KEO173" s="145"/>
      <c r="KEP173" s="145"/>
      <c r="KEQ173" s="167"/>
      <c r="KER173" s="147"/>
      <c r="KES173" s="148"/>
      <c r="KET173" s="187"/>
      <c r="KEU173" s="188"/>
      <c r="KEV173" s="165"/>
      <c r="KEW173" s="166"/>
      <c r="KEX173" s="146"/>
      <c r="KEY173" s="145"/>
      <c r="KEZ173" s="145"/>
      <c r="KFA173" s="167"/>
      <c r="KFB173" s="147"/>
      <c r="KFC173" s="148"/>
      <c r="KFD173" s="187"/>
      <c r="KFE173" s="188"/>
      <c r="KFF173" s="165"/>
      <c r="KFG173" s="166"/>
      <c r="KFH173" s="146"/>
      <c r="KFI173" s="145"/>
      <c r="KFJ173" s="145"/>
      <c r="KFK173" s="167"/>
      <c r="KFL173" s="147"/>
      <c r="KFM173" s="148"/>
      <c r="KFN173" s="187"/>
      <c r="KFO173" s="188"/>
      <c r="KFP173" s="165"/>
      <c r="KFQ173" s="166"/>
      <c r="KFR173" s="146"/>
      <c r="KFS173" s="145"/>
      <c r="KFT173" s="145"/>
      <c r="KFU173" s="167"/>
      <c r="KFV173" s="147"/>
      <c r="KFW173" s="148"/>
      <c r="KFX173" s="187"/>
      <c r="KFY173" s="188"/>
      <c r="KFZ173" s="165"/>
      <c r="KGA173" s="166"/>
      <c r="KGB173" s="146"/>
      <c r="KGC173" s="145"/>
      <c r="KGD173" s="145"/>
      <c r="KGE173" s="167"/>
      <c r="KGF173" s="147"/>
      <c r="KGG173" s="148"/>
      <c r="KGH173" s="187"/>
      <c r="KGI173" s="188"/>
      <c r="KGJ173" s="165"/>
      <c r="KGK173" s="166"/>
      <c r="KGL173" s="146"/>
      <c r="KGM173" s="145"/>
      <c r="KGN173" s="145"/>
      <c r="KGO173" s="167"/>
      <c r="KGP173" s="147"/>
      <c r="KGQ173" s="148"/>
      <c r="KGR173" s="187"/>
      <c r="KGS173" s="188"/>
      <c r="KGT173" s="165"/>
      <c r="KGU173" s="166"/>
      <c r="KGV173" s="146"/>
      <c r="KGW173" s="145"/>
      <c r="KGX173" s="145"/>
      <c r="KGY173" s="167"/>
      <c r="KGZ173" s="147"/>
      <c r="KHA173" s="148"/>
      <c r="KHB173" s="187"/>
      <c r="KHC173" s="188"/>
      <c r="KHD173" s="165"/>
      <c r="KHE173" s="166"/>
      <c r="KHF173" s="146"/>
      <c r="KHG173" s="145"/>
      <c r="KHH173" s="145"/>
      <c r="KHI173" s="167"/>
      <c r="KHJ173" s="147"/>
      <c r="KHK173" s="148"/>
      <c r="KHL173" s="187"/>
      <c r="KHM173" s="188"/>
      <c r="KHN173" s="165"/>
      <c r="KHO173" s="166"/>
      <c r="KHP173" s="146"/>
      <c r="KHQ173" s="145"/>
      <c r="KHR173" s="145"/>
      <c r="KHS173" s="167"/>
      <c r="KHT173" s="147"/>
      <c r="KHU173" s="148"/>
      <c r="KHV173" s="187"/>
      <c r="KHW173" s="188"/>
      <c r="KHX173" s="165"/>
      <c r="KHY173" s="166"/>
      <c r="KHZ173" s="146"/>
      <c r="KIA173" s="145"/>
      <c r="KIB173" s="145"/>
      <c r="KIC173" s="167"/>
      <c r="KID173" s="147"/>
      <c r="KIE173" s="148"/>
      <c r="KIF173" s="187"/>
      <c r="KIG173" s="188"/>
      <c r="KIH173" s="165"/>
      <c r="KII173" s="166"/>
      <c r="KIJ173" s="146"/>
      <c r="KIK173" s="145"/>
      <c r="KIL173" s="145"/>
      <c r="KIM173" s="167"/>
      <c r="KIN173" s="147"/>
      <c r="KIO173" s="148"/>
      <c r="KIP173" s="187"/>
      <c r="KIQ173" s="188"/>
      <c r="KIR173" s="165"/>
      <c r="KIS173" s="166"/>
      <c r="KIT173" s="146"/>
      <c r="KIU173" s="145"/>
      <c r="KIV173" s="145"/>
      <c r="KIW173" s="167"/>
      <c r="KIX173" s="147"/>
      <c r="KIY173" s="148"/>
      <c r="KIZ173" s="187"/>
      <c r="KJA173" s="188"/>
      <c r="KJB173" s="165"/>
      <c r="KJC173" s="166"/>
      <c r="KJD173" s="146"/>
      <c r="KJE173" s="145"/>
      <c r="KJF173" s="145"/>
      <c r="KJG173" s="167"/>
      <c r="KJH173" s="147"/>
      <c r="KJI173" s="148"/>
      <c r="KJJ173" s="187"/>
      <c r="KJK173" s="188"/>
      <c r="KJL173" s="165"/>
      <c r="KJM173" s="166"/>
      <c r="KJN173" s="146"/>
      <c r="KJO173" s="145"/>
      <c r="KJP173" s="145"/>
      <c r="KJQ173" s="167"/>
      <c r="KJR173" s="147"/>
      <c r="KJS173" s="148"/>
      <c r="KJT173" s="187"/>
      <c r="KJU173" s="188"/>
      <c r="KJV173" s="165"/>
      <c r="KJW173" s="166"/>
      <c r="KJX173" s="146"/>
      <c r="KJY173" s="145"/>
      <c r="KJZ173" s="145"/>
      <c r="KKA173" s="167"/>
      <c r="KKB173" s="147"/>
      <c r="KKC173" s="148"/>
      <c r="KKD173" s="187"/>
      <c r="KKE173" s="188"/>
      <c r="KKF173" s="165"/>
      <c r="KKG173" s="166"/>
      <c r="KKH173" s="146"/>
      <c r="KKI173" s="145"/>
      <c r="KKJ173" s="145"/>
      <c r="KKK173" s="167"/>
      <c r="KKL173" s="147"/>
      <c r="KKM173" s="148"/>
      <c r="KKN173" s="187"/>
      <c r="KKO173" s="188"/>
      <c r="KKP173" s="165"/>
      <c r="KKQ173" s="166"/>
      <c r="KKR173" s="146"/>
      <c r="KKS173" s="145"/>
      <c r="KKT173" s="145"/>
      <c r="KKU173" s="167"/>
      <c r="KKV173" s="147"/>
      <c r="KKW173" s="148"/>
      <c r="KKX173" s="187"/>
      <c r="KKY173" s="188"/>
      <c r="KKZ173" s="165"/>
      <c r="KLA173" s="166"/>
      <c r="KLB173" s="146"/>
      <c r="KLC173" s="145"/>
      <c r="KLD173" s="145"/>
      <c r="KLE173" s="167"/>
      <c r="KLF173" s="147"/>
      <c r="KLG173" s="148"/>
      <c r="KLH173" s="187"/>
      <c r="KLI173" s="188"/>
      <c r="KLJ173" s="165"/>
      <c r="KLK173" s="166"/>
      <c r="KLL173" s="146"/>
      <c r="KLM173" s="145"/>
      <c r="KLN173" s="145"/>
      <c r="KLO173" s="167"/>
      <c r="KLP173" s="147"/>
      <c r="KLQ173" s="148"/>
      <c r="KLR173" s="187"/>
      <c r="KLS173" s="188"/>
      <c r="KLT173" s="165"/>
      <c r="KLU173" s="166"/>
      <c r="KLV173" s="146"/>
      <c r="KLW173" s="145"/>
      <c r="KLX173" s="145"/>
      <c r="KLY173" s="167"/>
      <c r="KLZ173" s="147"/>
      <c r="KMA173" s="148"/>
      <c r="KMB173" s="187"/>
      <c r="KMC173" s="188"/>
      <c r="KMD173" s="165"/>
      <c r="KME173" s="166"/>
      <c r="KMF173" s="146"/>
      <c r="KMG173" s="145"/>
      <c r="KMH173" s="145"/>
      <c r="KMI173" s="167"/>
      <c r="KMJ173" s="147"/>
      <c r="KMK173" s="148"/>
      <c r="KML173" s="187"/>
      <c r="KMM173" s="188"/>
      <c r="KMN173" s="165"/>
      <c r="KMO173" s="166"/>
      <c r="KMP173" s="146"/>
      <c r="KMQ173" s="145"/>
      <c r="KMR173" s="145"/>
      <c r="KMS173" s="167"/>
      <c r="KMT173" s="147"/>
      <c r="KMU173" s="148"/>
      <c r="KMV173" s="187"/>
      <c r="KMW173" s="188"/>
      <c r="KMX173" s="165"/>
      <c r="KMY173" s="166"/>
      <c r="KMZ173" s="146"/>
      <c r="KNA173" s="145"/>
      <c r="KNB173" s="145"/>
      <c r="KNC173" s="167"/>
      <c r="KND173" s="147"/>
      <c r="KNE173" s="148"/>
      <c r="KNF173" s="187"/>
      <c r="KNG173" s="188"/>
      <c r="KNH173" s="165"/>
      <c r="KNI173" s="166"/>
      <c r="KNJ173" s="146"/>
      <c r="KNK173" s="145"/>
      <c r="KNL173" s="145"/>
      <c r="KNM173" s="167"/>
      <c r="KNN173" s="147"/>
      <c r="KNO173" s="148"/>
      <c r="KNP173" s="187"/>
      <c r="KNQ173" s="188"/>
      <c r="KNR173" s="165"/>
      <c r="KNS173" s="166"/>
      <c r="KNT173" s="146"/>
      <c r="KNU173" s="145"/>
      <c r="KNV173" s="145"/>
      <c r="KNW173" s="167"/>
      <c r="KNX173" s="147"/>
      <c r="KNY173" s="148"/>
      <c r="KNZ173" s="187"/>
      <c r="KOA173" s="188"/>
      <c r="KOB173" s="165"/>
      <c r="KOC173" s="166"/>
      <c r="KOD173" s="146"/>
      <c r="KOE173" s="145"/>
      <c r="KOF173" s="145"/>
      <c r="KOG173" s="167"/>
      <c r="KOH173" s="147"/>
      <c r="KOI173" s="148"/>
      <c r="KOJ173" s="187"/>
      <c r="KOK173" s="188"/>
      <c r="KOL173" s="165"/>
      <c r="KOM173" s="166"/>
      <c r="KON173" s="146"/>
      <c r="KOO173" s="145"/>
      <c r="KOP173" s="145"/>
      <c r="KOQ173" s="167"/>
      <c r="KOR173" s="147"/>
      <c r="KOS173" s="148"/>
      <c r="KOT173" s="187"/>
      <c r="KOU173" s="188"/>
      <c r="KOV173" s="165"/>
      <c r="KOW173" s="166"/>
      <c r="KOX173" s="146"/>
      <c r="KOY173" s="145"/>
      <c r="KOZ173" s="145"/>
      <c r="KPA173" s="167"/>
      <c r="KPB173" s="147"/>
      <c r="KPC173" s="148"/>
      <c r="KPD173" s="187"/>
      <c r="KPE173" s="188"/>
      <c r="KPF173" s="165"/>
      <c r="KPG173" s="166"/>
      <c r="KPH173" s="146"/>
      <c r="KPI173" s="145"/>
      <c r="KPJ173" s="145"/>
      <c r="KPK173" s="167"/>
      <c r="KPL173" s="147"/>
      <c r="KPM173" s="148"/>
      <c r="KPN173" s="187"/>
      <c r="KPO173" s="188"/>
      <c r="KPP173" s="165"/>
      <c r="KPQ173" s="166"/>
      <c r="KPR173" s="146"/>
      <c r="KPS173" s="145"/>
      <c r="KPT173" s="145"/>
      <c r="KPU173" s="167"/>
      <c r="KPV173" s="147"/>
      <c r="KPW173" s="148"/>
      <c r="KPX173" s="187"/>
      <c r="KPY173" s="188"/>
      <c r="KPZ173" s="165"/>
      <c r="KQA173" s="166"/>
      <c r="KQB173" s="146"/>
      <c r="KQC173" s="145"/>
      <c r="KQD173" s="145"/>
      <c r="KQE173" s="167"/>
      <c r="KQF173" s="147"/>
      <c r="KQG173" s="148"/>
      <c r="KQH173" s="187"/>
      <c r="KQI173" s="188"/>
      <c r="KQJ173" s="165"/>
      <c r="KQK173" s="166"/>
      <c r="KQL173" s="146"/>
      <c r="KQM173" s="145"/>
      <c r="KQN173" s="145"/>
      <c r="KQO173" s="167"/>
      <c r="KQP173" s="147"/>
      <c r="KQQ173" s="148"/>
      <c r="KQR173" s="187"/>
      <c r="KQS173" s="188"/>
      <c r="KQT173" s="165"/>
      <c r="KQU173" s="166"/>
      <c r="KQV173" s="146"/>
      <c r="KQW173" s="145"/>
      <c r="KQX173" s="145"/>
      <c r="KQY173" s="167"/>
      <c r="KQZ173" s="147"/>
      <c r="KRA173" s="148"/>
      <c r="KRB173" s="187"/>
      <c r="KRC173" s="188"/>
      <c r="KRD173" s="165"/>
      <c r="KRE173" s="166"/>
      <c r="KRF173" s="146"/>
      <c r="KRG173" s="145"/>
      <c r="KRH173" s="145"/>
      <c r="KRI173" s="167"/>
      <c r="KRJ173" s="147"/>
      <c r="KRK173" s="148"/>
      <c r="KRL173" s="187"/>
      <c r="KRM173" s="188"/>
      <c r="KRN173" s="165"/>
      <c r="KRO173" s="166"/>
      <c r="KRP173" s="146"/>
      <c r="KRQ173" s="145"/>
      <c r="KRR173" s="145"/>
      <c r="KRS173" s="167"/>
      <c r="KRT173" s="147"/>
      <c r="KRU173" s="148"/>
      <c r="KRV173" s="187"/>
      <c r="KRW173" s="188"/>
      <c r="KRX173" s="165"/>
      <c r="KRY173" s="166"/>
      <c r="KRZ173" s="146"/>
      <c r="KSA173" s="145"/>
      <c r="KSB173" s="145"/>
      <c r="KSC173" s="167"/>
      <c r="KSD173" s="147"/>
      <c r="KSE173" s="148"/>
      <c r="KSF173" s="187"/>
      <c r="KSG173" s="188"/>
      <c r="KSH173" s="165"/>
      <c r="KSI173" s="166"/>
      <c r="KSJ173" s="146"/>
      <c r="KSK173" s="145"/>
      <c r="KSL173" s="145"/>
      <c r="KSM173" s="167"/>
      <c r="KSN173" s="147"/>
      <c r="KSO173" s="148"/>
      <c r="KSP173" s="187"/>
      <c r="KSQ173" s="188"/>
      <c r="KSR173" s="165"/>
      <c r="KSS173" s="166"/>
      <c r="KST173" s="146"/>
      <c r="KSU173" s="145"/>
      <c r="KSV173" s="145"/>
      <c r="KSW173" s="167"/>
      <c r="KSX173" s="147"/>
      <c r="KSY173" s="148"/>
      <c r="KSZ173" s="187"/>
      <c r="KTA173" s="188"/>
      <c r="KTB173" s="165"/>
      <c r="KTC173" s="166"/>
      <c r="KTD173" s="146"/>
      <c r="KTE173" s="145"/>
      <c r="KTF173" s="145"/>
      <c r="KTG173" s="167"/>
      <c r="KTH173" s="147"/>
      <c r="KTI173" s="148"/>
      <c r="KTJ173" s="187"/>
      <c r="KTK173" s="188"/>
      <c r="KTL173" s="165"/>
      <c r="KTM173" s="166"/>
      <c r="KTN173" s="146"/>
      <c r="KTO173" s="145"/>
      <c r="KTP173" s="145"/>
      <c r="KTQ173" s="167"/>
      <c r="KTR173" s="147"/>
      <c r="KTS173" s="148"/>
      <c r="KTT173" s="187"/>
      <c r="KTU173" s="188"/>
      <c r="KTV173" s="165"/>
      <c r="KTW173" s="166"/>
      <c r="KTX173" s="146"/>
      <c r="KTY173" s="145"/>
      <c r="KTZ173" s="145"/>
      <c r="KUA173" s="167"/>
      <c r="KUB173" s="147"/>
      <c r="KUC173" s="148"/>
      <c r="KUD173" s="187"/>
      <c r="KUE173" s="188"/>
      <c r="KUF173" s="165"/>
      <c r="KUG173" s="166"/>
      <c r="KUH173" s="146"/>
      <c r="KUI173" s="145"/>
      <c r="KUJ173" s="145"/>
      <c r="KUK173" s="167"/>
      <c r="KUL173" s="147"/>
      <c r="KUM173" s="148"/>
      <c r="KUN173" s="187"/>
      <c r="KUO173" s="188"/>
      <c r="KUP173" s="165"/>
      <c r="KUQ173" s="166"/>
      <c r="KUR173" s="146"/>
      <c r="KUS173" s="145"/>
      <c r="KUT173" s="145"/>
      <c r="KUU173" s="167"/>
      <c r="KUV173" s="147"/>
      <c r="KUW173" s="148"/>
      <c r="KUX173" s="187"/>
      <c r="KUY173" s="188"/>
      <c r="KUZ173" s="165"/>
      <c r="KVA173" s="166"/>
      <c r="KVB173" s="146"/>
      <c r="KVC173" s="145"/>
      <c r="KVD173" s="145"/>
      <c r="KVE173" s="167"/>
      <c r="KVF173" s="147"/>
      <c r="KVG173" s="148"/>
      <c r="KVH173" s="187"/>
      <c r="KVI173" s="188"/>
      <c r="KVJ173" s="165"/>
      <c r="KVK173" s="166"/>
      <c r="KVL173" s="146"/>
      <c r="KVM173" s="145"/>
      <c r="KVN173" s="145"/>
      <c r="KVO173" s="167"/>
      <c r="KVP173" s="147"/>
      <c r="KVQ173" s="148"/>
      <c r="KVR173" s="187"/>
      <c r="KVS173" s="188"/>
      <c r="KVT173" s="165"/>
      <c r="KVU173" s="166"/>
      <c r="KVV173" s="146"/>
      <c r="KVW173" s="145"/>
      <c r="KVX173" s="145"/>
      <c r="KVY173" s="167"/>
      <c r="KVZ173" s="147"/>
      <c r="KWA173" s="148"/>
      <c r="KWB173" s="187"/>
      <c r="KWC173" s="188"/>
      <c r="KWD173" s="165"/>
      <c r="KWE173" s="166"/>
      <c r="KWF173" s="146"/>
      <c r="KWG173" s="145"/>
      <c r="KWH173" s="145"/>
      <c r="KWI173" s="167"/>
      <c r="KWJ173" s="147"/>
      <c r="KWK173" s="148"/>
      <c r="KWL173" s="187"/>
      <c r="KWM173" s="188"/>
      <c r="KWN173" s="165"/>
      <c r="KWO173" s="166"/>
      <c r="KWP173" s="146"/>
      <c r="KWQ173" s="145"/>
      <c r="KWR173" s="145"/>
      <c r="KWS173" s="167"/>
      <c r="KWT173" s="147"/>
      <c r="KWU173" s="148"/>
      <c r="KWV173" s="187"/>
      <c r="KWW173" s="188"/>
      <c r="KWX173" s="165"/>
      <c r="KWY173" s="166"/>
      <c r="KWZ173" s="146"/>
      <c r="KXA173" s="145"/>
      <c r="KXB173" s="145"/>
      <c r="KXC173" s="167"/>
      <c r="KXD173" s="147"/>
      <c r="KXE173" s="148"/>
      <c r="KXF173" s="187"/>
      <c r="KXG173" s="188"/>
      <c r="KXH173" s="165"/>
      <c r="KXI173" s="166"/>
      <c r="KXJ173" s="146"/>
      <c r="KXK173" s="145"/>
      <c r="KXL173" s="145"/>
      <c r="KXM173" s="167"/>
      <c r="KXN173" s="147"/>
      <c r="KXO173" s="148"/>
      <c r="KXP173" s="187"/>
      <c r="KXQ173" s="188"/>
      <c r="KXR173" s="165"/>
      <c r="KXS173" s="166"/>
      <c r="KXT173" s="146"/>
      <c r="KXU173" s="145"/>
      <c r="KXV173" s="145"/>
      <c r="KXW173" s="167"/>
      <c r="KXX173" s="147"/>
      <c r="KXY173" s="148"/>
      <c r="KXZ173" s="187"/>
      <c r="KYA173" s="188"/>
      <c r="KYB173" s="165"/>
      <c r="KYC173" s="166"/>
      <c r="KYD173" s="146"/>
      <c r="KYE173" s="145"/>
      <c r="KYF173" s="145"/>
      <c r="KYG173" s="167"/>
      <c r="KYH173" s="147"/>
      <c r="KYI173" s="148"/>
      <c r="KYJ173" s="187"/>
      <c r="KYK173" s="188"/>
      <c r="KYL173" s="165"/>
      <c r="KYM173" s="166"/>
      <c r="KYN173" s="146"/>
      <c r="KYO173" s="145"/>
      <c r="KYP173" s="145"/>
      <c r="KYQ173" s="167"/>
      <c r="KYR173" s="147"/>
      <c r="KYS173" s="148"/>
      <c r="KYT173" s="187"/>
      <c r="KYU173" s="188"/>
      <c r="KYV173" s="165"/>
      <c r="KYW173" s="166"/>
      <c r="KYX173" s="146"/>
      <c r="KYY173" s="145"/>
      <c r="KYZ173" s="145"/>
      <c r="KZA173" s="167"/>
      <c r="KZB173" s="147"/>
      <c r="KZC173" s="148"/>
      <c r="KZD173" s="187"/>
      <c r="KZE173" s="188"/>
      <c r="KZF173" s="165"/>
      <c r="KZG173" s="166"/>
      <c r="KZH173" s="146"/>
      <c r="KZI173" s="145"/>
      <c r="KZJ173" s="145"/>
      <c r="KZK173" s="167"/>
      <c r="KZL173" s="147"/>
      <c r="KZM173" s="148"/>
      <c r="KZN173" s="187"/>
      <c r="KZO173" s="188"/>
      <c r="KZP173" s="165"/>
      <c r="KZQ173" s="166"/>
      <c r="KZR173" s="146"/>
      <c r="KZS173" s="145"/>
      <c r="KZT173" s="145"/>
      <c r="KZU173" s="167"/>
      <c r="KZV173" s="147"/>
      <c r="KZW173" s="148"/>
      <c r="KZX173" s="187"/>
      <c r="KZY173" s="188"/>
      <c r="KZZ173" s="165"/>
      <c r="LAA173" s="166"/>
      <c r="LAB173" s="146"/>
      <c r="LAC173" s="145"/>
      <c r="LAD173" s="145"/>
      <c r="LAE173" s="167"/>
      <c r="LAF173" s="147"/>
      <c r="LAG173" s="148"/>
      <c r="LAH173" s="187"/>
      <c r="LAI173" s="188"/>
      <c r="LAJ173" s="165"/>
      <c r="LAK173" s="166"/>
      <c r="LAL173" s="146"/>
      <c r="LAM173" s="145"/>
      <c r="LAN173" s="145"/>
      <c r="LAO173" s="167"/>
      <c r="LAP173" s="147"/>
      <c r="LAQ173" s="148"/>
      <c r="LAR173" s="187"/>
      <c r="LAS173" s="188"/>
      <c r="LAT173" s="165"/>
      <c r="LAU173" s="166"/>
      <c r="LAV173" s="146"/>
      <c r="LAW173" s="145"/>
      <c r="LAX173" s="145"/>
      <c r="LAY173" s="167"/>
      <c r="LAZ173" s="147"/>
      <c r="LBA173" s="148"/>
      <c r="LBB173" s="187"/>
      <c r="LBC173" s="188"/>
      <c r="LBD173" s="165"/>
      <c r="LBE173" s="166"/>
      <c r="LBF173" s="146"/>
      <c r="LBG173" s="145"/>
      <c r="LBH173" s="145"/>
      <c r="LBI173" s="167"/>
      <c r="LBJ173" s="147"/>
      <c r="LBK173" s="148"/>
      <c r="LBL173" s="187"/>
      <c r="LBM173" s="188"/>
      <c r="LBN173" s="165"/>
      <c r="LBO173" s="166"/>
      <c r="LBP173" s="146"/>
      <c r="LBQ173" s="145"/>
      <c r="LBR173" s="145"/>
      <c r="LBS173" s="167"/>
      <c r="LBT173" s="147"/>
      <c r="LBU173" s="148"/>
      <c r="LBV173" s="187"/>
      <c r="LBW173" s="188"/>
      <c r="LBX173" s="165"/>
      <c r="LBY173" s="166"/>
      <c r="LBZ173" s="146"/>
      <c r="LCA173" s="145"/>
      <c r="LCB173" s="145"/>
      <c r="LCC173" s="167"/>
      <c r="LCD173" s="147"/>
      <c r="LCE173" s="148"/>
      <c r="LCF173" s="187"/>
      <c r="LCG173" s="188"/>
      <c r="LCH173" s="165"/>
      <c r="LCI173" s="166"/>
      <c r="LCJ173" s="146"/>
      <c r="LCK173" s="145"/>
      <c r="LCL173" s="145"/>
      <c r="LCM173" s="167"/>
      <c r="LCN173" s="147"/>
      <c r="LCO173" s="148"/>
      <c r="LCP173" s="187"/>
      <c r="LCQ173" s="188"/>
      <c r="LCR173" s="165"/>
      <c r="LCS173" s="166"/>
      <c r="LCT173" s="146"/>
      <c r="LCU173" s="145"/>
      <c r="LCV173" s="145"/>
      <c r="LCW173" s="167"/>
      <c r="LCX173" s="147"/>
      <c r="LCY173" s="148"/>
      <c r="LCZ173" s="187"/>
      <c r="LDA173" s="188"/>
      <c r="LDB173" s="165"/>
      <c r="LDC173" s="166"/>
      <c r="LDD173" s="146"/>
      <c r="LDE173" s="145"/>
      <c r="LDF173" s="145"/>
      <c r="LDG173" s="167"/>
      <c r="LDH173" s="147"/>
      <c r="LDI173" s="148"/>
      <c r="LDJ173" s="187"/>
      <c r="LDK173" s="188"/>
      <c r="LDL173" s="165"/>
      <c r="LDM173" s="166"/>
      <c r="LDN173" s="146"/>
      <c r="LDO173" s="145"/>
      <c r="LDP173" s="145"/>
      <c r="LDQ173" s="167"/>
      <c r="LDR173" s="147"/>
      <c r="LDS173" s="148"/>
      <c r="LDT173" s="187"/>
      <c r="LDU173" s="188"/>
      <c r="LDV173" s="165"/>
      <c r="LDW173" s="166"/>
      <c r="LDX173" s="146"/>
      <c r="LDY173" s="145"/>
      <c r="LDZ173" s="145"/>
      <c r="LEA173" s="167"/>
      <c r="LEB173" s="147"/>
      <c r="LEC173" s="148"/>
      <c r="LED173" s="187"/>
      <c r="LEE173" s="188"/>
      <c r="LEF173" s="165"/>
      <c r="LEG173" s="166"/>
      <c r="LEH173" s="146"/>
      <c r="LEI173" s="145"/>
      <c r="LEJ173" s="145"/>
      <c r="LEK173" s="167"/>
      <c r="LEL173" s="147"/>
      <c r="LEM173" s="148"/>
      <c r="LEN173" s="187"/>
      <c r="LEO173" s="188"/>
      <c r="LEP173" s="165"/>
      <c r="LEQ173" s="166"/>
      <c r="LER173" s="146"/>
      <c r="LES173" s="145"/>
      <c r="LET173" s="145"/>
      <c r="LEU173" s="167"/>
      <c r="LEV173" s="147"/>
      <c r="LEW173" s="148"/>
      <c r="LEX173" s="187"/>
      <c r="LEY173" s="188"/>
      <c r="LEZ173" s="165"/>
      <c r="LFA173" s="166"/>
      <c r="LFB173" s="146"/>
      <c r="LFC173" s="145"/>
      <c r="LFD173" s="145"/>
      <c r="LFE173" s="167"/>
      <c r="LFF173" s="147"/>
      <c r="LFG173" s="148"/>
      <c r="LFH173" s="187"/>
      <c r="LFI173" s="188"/>
      <c r="LFJ173" s="165"/>
      <c r="LFK173" s="166"/>
      <c r="LFL173" s="146"/>
      <c r="LFM173" s="145"/>
      <c r="LFN173" s="145"/>
      <c r="LFO173" s="167"/>
      <c r="LFP173" s="147"/>
      <c r="LFQ173" s="148"/>
      <c r="LFR173" s="187"/>
      <c r="LFS173" s="188"/>
      <c r="LFT173" s="165"/>
      <c r="LFU173" s="166"/>
      <c r="LFV173" s="146"/>
      <c r="LFW173" s="145"/>
      <c r="LFX173" s="145"/>
      <c r="LFY173" s="167"/>
      <c r="LFZ173" s="147"/>
      <c r="LGA173" s="148"/>
      <c r="LGB173" s="187"/>
      <c r="LGC173" s="188"/>
      <c r="LGD173" s="165"/>
      <c r="LGE173" s="166"/>
      <c r="LGF173" s="146"/>
      <c r="LGG173" s="145"/>
      <c r="LGH173" s="145"/>
      <c r="LGI173" s="167"/>
      <c r="LGJ173" s="147"/>
      <c r="LGK173" s="148"/>
      <c r="LGL173" s="187"/>
      <c r="LGM173" s="188"/>
      <c r="LGN173" s="165"/>
      <c r="LGO173" s="166"/>
      <c r="LGP173" s="146"/>
      <c r="LGQ173" s="145"/>
      <c r="LGR173" s="145"/>
      <c r="LGS173" s="167"/>
      <c r="LGT173" s="147"/>
      <c r="LGU173" s="148"/>
      <c r="LGV173" s="187"/>
      <c r="LGW173" s="188"/>
      <c r="LGX173" s="165"/>
      <c r="LGY173" s="166"/>
      <c r="LGZ173" s="146"/>
      <c r="LHA173" s="145"/>
      <c r="LHB173" s="145"/>
      <c r="LHC173" s="167"/>
      <c r="LHD173" s="147"/>
      <c r="LHE173" s="148"/>
      <c r="LHF173" s="187"/>
      <c r="LHG173" s="188"/>
      <c r="LHH173" s="165"/>
      <c r="LHI173" s="166"/>
      <c r="LHJ173" s="146"/>
      <c r="LHK173" s="145"/>
      <c r="LHL173" s="145"/>
      <c r="LHM173" s="167"/>
      <c r="LHN173" s="147"/>
      <c r="LHO173" s="148"/>
      <c r="LHP173" s="187"/>
      <c r="LHQ173" s="188"/>
      <c r="LHR173" s="165"/>
      <c r="LHS173" s="166"/>
      <c r="LHT173" s="146"/>
      <c r="LHU173" s="145"/>
      <c r="LHV173" s="145"/>
      <c r="LHW173" s="167"/>
      <c r="LHX173" s="147"/>
      <c r="LHY173" s="148"/>
      <c r="LHZ173" s="187"/>
      <c r="LIA173" s="188"/>
      <c r="LIB173" s="165"/>
      <c r="LIC173" s="166"/>
      <c r="LID173" s="146"/>
      <c r="LIE173" s="145"/>
      <c r="LIF173" s="145"/>
      <c r="LIG173" s="167"/>
      <c r="LIH173" s="147"/>
      <c r="LII173" s="148"/>
      <c r="LIJ173" s="187"/>
      <c r="LIK173" s="188"/>
      <c r="LIL173" s="165"/>
      <c r="LIM173" s="166"/>
      <c r="LIN173" s="146"/>
      <c r="LIO173" s="145"/>
      <c r="LIP173" s="145"/>
      <c r="LIQ173" s="167"/>
      <c r="LIR173" s="147"/>
      <c r="LIS173" s="148"/>
      <c r="LIT173" s="187"/>
      <c r="LIU173" s="188"/>
      <c r="LIV173" s="165"/>
      <c r="LIW173" s="166"/>
      <c r="LIX173" s="146"/>
      <c r="LIY173" s="145"/>
      <c r="LIZ173" s="145"/>
      <c r="LJA173" s="167"/>
      <c r="LJB173" s="147"/>
      <c r="LJC173" s="148"/>
      <c r="LJD173" s="187"/>
      <c r="LJE173" s="188"/>
      <c r="LJF173" s="165"/>
      <c r="LJG173" s="166"/>
      <c r="LJH173" s="146"/>
      <c r="LJI173" s="145"/>
      <c r="LJJ173" s="145"/>
      <c r="LJK173" s="167"/>
      <c r="LJL173" s="147"/>
      <c r="LJM173" s="148"/>
      <c r="LJN173" s="187"/>
      <c r="LJO173" s="188"/>
      <c r="LJP173" s="165"/>
      <c r="LJQ173" s="166"/>
      <c r="LJR173" s="146"/>
      <c r="LJS173" s="145"/>
      <c r="LJT173" s="145"/>
      <c r="LJU173" s="167"/>
      <c r="LJV173" s="147"/>
      <c r="LJW173" s="148"/>
      <c r="LJX173" s="187"/>
      <c r="LJY173" s="188"/>
      <c r="LJZ173" s="165"/>
      <c r="LKA173" s="166"/>
      <c r="LKB173" s="146"/>
      <c r="LKC173" s="145"/>
      <c r="LKD173" s="145"/>
      <c r="LKE173" s="167"/>
      <c r="LKF173" s="147"/>
      <c r="LKG173" s="148"/>
      <c r="LKH173" s="187"/>
      <c r="LKI173" s="188"/>
      <c r="LKJ173" s="165"/>
      <c r="LKK173" s="166"/>
      <c r="LKL173" s="146"/>
      <c r="LKM173" s="145"/>
      <c r="LKN173" s="145"/>
      <c r="LKO173" s="167"/>
      <c r="LKP173" s="147"/>
      <c r="LKQ173" s="148"/>
      <c r="LKR173" s="187"/>
      <c r="LKS173" s="188"/>
      <c r="LKT173" s="165"/>
      <c r="LKU173" s="166"/>
      <c r="LKV173" s="146"/>
      <c r="LKW173" s="145"/>
      <c r="LKX173" s="145"/>
      <c r="LKY173" s="167"/>
      <c r="LKZ173" s="147"/>
      <c r="LLA173" s="148"/>
      <c r="LLB173" s="187"/>
      <c r="LLC173" s="188"/>
      <c r="LLD173" s="165"/>
      <c r="LLE173" s="166"/>
      <c r="LLF173" s="146"/>
      <c r="LLG173" s="145"/>
      <c r="LLH173" s="145"/>
      <c r="LLI173" s="167"/>
      <c r="LLJ173" s="147"/>
      <c r="LLK173" s="148"/>
      <c r="LLL173" s="187"/>
      <c r="LLM173" s="188"/>
      <c r="LLN173" s="165"/>
      <c r="LLO173" s="166"/>
      <c r="LLP173" s="146"/>
      <c r="LLQ173" s="145"/>
      <c r="LLR173" s="145"/>
      <c r="LLS173" s="167"/>
      <c r="LLT173" s="147"/>
      <c r="LLU173" s="148"/>
      <c r="LLV173" s="187"/>
      <c r="LLW173" s="188"/>
      <c r="LLX173" s="165"/>
      <c r="LLY173" s="166"/>
      <c r="LLZ173" s="146"/>
      <c r="LMA173" s="145"/>
      <c r="LMB173" s="145"/>
      <c r="LMC173" s="167"/>
      <c r="LMD173" s="147"/>
      <c r="LME173" s="148"/>
      <c r="LMF173" s="187"/>
      <c r="LMG173" s="188"/>
      <c r="LMH173" s="165"/>
      <c r="LMI173" s="166"/>
      <c r="LMJ173" s="146"/>
      <c r="LMK173" s="145"/>
      <c r="LML173" s="145"/>
      <c r="LMM173" s="167"/>
      <c r="LMN173" s="147"/>
      <c r="LMO173" s="148"/>
      <c r="LMP173" s="187"/>
      <c r="LMQ173" s="188"/>
      <c r="LMR173" s="165"/>
      <c r="LMS173" s="166"/>
      <c r="LMT173" s="146"/>
      <c r="LMU173" s="145"/>
      <c r="LMV173" s="145"/>
      <c r="LMW173" s="167"/>
      <c r="LMX173" s="147"/>
      <c r="LMY173" s="148"/>
      <c r="LMZ173" s="187"/>
      <c r="LNA173" s="188"/>
      <c r="LNB173" s="165"/>
      <c r="LNC173" s="166"/>
      <c r="LND173" s="146"/>
      <c r="LNE173" s="145"/>
      <c r="LNF173" s="145"/>
      <c r="LNG173" s="167"/>
      <c r="LNH173" s="147"/>
      <c r="LNI173" s="148"/>
      <c r="LNJ173" s="187"/>
      <c r="LNK173" s="188"/>
      <c r="LNL173" s="165"/>
      <c r="LNM173" s="166"/>
      <c r="LNN173" s="146"/>
      <c r="LNO173" s="145"/>
      <c r="LNP173" s="145"/>
      <c r="LNQ173" s="167"/>
      <c r="LNR173" s="147"/>
      <c r="LNS173" s="148"/>
      <c r="LNT173" s="187"/>
      <c r="LNU173" s="188"/>
      <c r="LNV173" s="165"/>
      <c r="LNW173" s="166"/>
      <c r="LNX173" s="146"/>
      <c r="LNY173" s="145"/>
      <c r="LNZ173" s="145"/>
      <c r="LOA173" s="167"/>
      <c r="LOB173" s="147"/>
      <c r="LOC173" s="148"/>
      <c r="LOD173" s="187"/>
      <c r="LOE173" s="188"/>
      <c r="LOF173" s="165"/>
      <c r="LOG173" s="166"/>
      <c r="LOH173" s="146"/>
      <c r="LOI173" s="145"/>
      <c r="LOJ173" s="145"/>
      <c r="LOK173" s="167"/>
      <c r="LOL173" s="147"/>
      <c r="LOM173" s="148"/>
      <c r="LON173" s="187"/>
      <c r="LOO173" s="188"/>
      <c r="LOP173" s="165"/>
      <c r="LOQ173" s="166"/>
      <c r="LOR173" s="146"/>
      <c r="LOS173" s="145"/>
      <c r="LOT173" s="145"/>
      <c r="LOU173" s="167"/>
      <c r="LOV173" s="147"/>
      <c r="LOW173" s="148"/>
      <c r="LOX173" s="187"/>
      <c r="LOY173" s="188"/>
      <c r="LOZ173" s="165"/>
      <c r="LPA173" s="166"/>
      <c r="LPB173" s="146"/>
      <c r="LPC173" s="145"/>
      <c r="LPD173" s="145"/>
      <c r="LPE173" s="167"/>
      <c r="LPF173" s="147"/>
      <c r="LPG173" s="148"/>
      <c r="LPH173" s="187"/>
      <c r="LPI173" s="188"/>
      <c r="LPJ173" s="165"/>
      <c r="LPK173" s="166"/>
      <c r="LPL173" s="146"/>
      <c r="LPM173" s="145"/>
      <c r="LPN173" s="145"/>
      <c r="LPO173" s="167"/>
      <c r="LPP173" s="147"/>
      <c r="LPQ173" s="148"/>
      <c r="LPR173" s="187"/>
      <c r="LPS173" s="188"/>
      <c r="LPT173" s="165"/>
      <c r="LPU173" s="166"/>
      <c r="LPV173" s="146"/>
      <c r="LPW173" s="145"/>
      <c r="LPX173" s="145"/>
      <c r="LPY173" s="167"/>
      <c r="LPZ173" s="147"/>
      <c r="LQA173" s="148"/>
      <c r="LQB173" s="187"/>
      <c r="LQC173" s="188"/>
      <c r="LQD173" s="165"/>
      <c r="LQE173" s="166"/>
      <c r="LQF173" s="146"/>
      <c r="LQG173" s="145"/>
      <c r="LQH173" s="145"/>
      <c r="LQI173" s="167"/>
      <c r="LQJ173" s="147"/>
      <c r="LQK173" s="148"/>
      <c r="LQL173" s="187"/>
      <c r="LQM173" s="188"/>
      <c r="LQN173" s="165"/>
      <c r="LQO173" s="166"/>
      <c r="LQP173" s="146"/>
      <c r="LQQ173" s="145"/>
      <c r="LQR173" s="145"/>
      <c r="LQS173" s="167"/>
      <c r="LQT173" s="147"/>
      <c r="LQU173" s="148"/>
      <c r="LQV173" s="187"/>
      <c r="LQW173" s="188"/>
      <c r="LQX173" s="165"/>
      <c r="LQY173" s="166"/>
      <c r="LQZ173" s="146"/>
      <c r="LRA173" s="145"/>
      <c r="LRB173" s="145"/>
      <c r="LRC173" s="167"/>
      <c r="LRD173" s="147"/>
      <c r="LRE173" s="148"/>
      <c r="LRF173" s="187"/>
      <c r="LRG173" s="188"/>
      <c r="LRH173" s="165"/>
      <c r="LRI173" s="166"/>
      <c r="LRJ173" s="146"/>
      <c r="LRK173" s="145"/>
      <c r="LRL173" s="145"/>
      <c r="LRM173" s="167"/>
      <c r="LRN173" s="147"/>
      <c r="LRO173" s="148"/>
      <c r="LRP173" s="187"/>
      <c r="LRQ173" s="188"/>
      <c r="LRR173" s="165"/>
      <c r="LRS173" s="166"/>
      <c r="LRT173" s="146"/>
      <c r="LRU173" s="145"/>
      <c r="LRV173" s="145"/>
      <c r="LRW173" s="167"/>
      <c r="LRX173" s="147"/>
      <c r="LRY173" s="148"/>
      <c r="LRZ173" s="187"/>
      <c r="LSA173" s="188"/>
      <c r="LSB173" s="165"/>
      <c r="LSC173" s="166"/>
      <c r="LSD173" s="146"/>
      <c r="LSE173" s="145"/>
      <c r="LSF173" s="145"/>
      <c r="LSG173" s="167"/>
      <c r="LSH173" s="147"/>
      <c r="LSI173" s="148"/>
      <c r="LSJ173" s="187"/>
      <c r="LSK173" s="188"/>
      <c r="LSL173" s="165"/>
      <c r="LSM173" s="166"/>
      <c r="LSN173" s="146"/>
      <c r="LSO173" s="145"/>
      <c r="LSP173" s="145"/>
      <c r="LSQ173" s="167"/>
      <c r="LSR173" s="147"/>
      <c r="LSS173" s="148"/>
      <c r="LST173" s="187"/>
      <c r="LSU173" s="188"/>
      <c r="LSV173" s="165"/>
      <c r="LSW173" s="166"/>
      <c r="LSX173" s="146"/>
      <c r="LSY173" s="145"/>
      <c r="LSZ173" s="145"/>
      <c r="LTA173" s="167"/>
      <c r="LTB173" s="147"/>
      <c r="LTC173" s="148"/>
      <c r="LTD173" s="187"/>
      <c r="LTE173" s="188"/>
      <c r="LTF173" s="165"/>
      <c r="LTG173" s="166"/>
      <c r="LTH173" s="146"/>
      <c r="LTI173" s="145"/>
      <c r="LTJ173" s="145"/>
      <c r="LTK173" s="167"/>
      <c r="LTL173" s="147"/>
      <c r="LTM173" s="148"/>
      <c r="LTN173" s="187"/>
      <c r="LTO173" s="188"/>
      <c r="LTP173" s="165"/>
      <c r="LTQ173" s="166"/>
      <c r="LTR173" s="146"/>
      <c r="LTS173" s="145"/>
      <c r="LTT173" s="145"/>
      <c r="LTU173" s="167"/>
      <c r="LTV173" s="147"/>
      <c r="LTW173" s="148"/>
      <c r="LTX173" s="187"/>
      <c r="LTY173" s="188"/>
      <c r="LTZ173" s="165"/>
      <c r="LUA173" s="166"/>
      <c r="LUB173" s="146"/>
      <c r="LUC173" s="145"/>
      <c r="LUD173" s="145"/>
      <c r="LUE173" s="167"/>
      <c r="LUF173" s="147"/>
      <c r="LUG173" s="148"/>
      <c r="LUH173" s="187"/>
      <c r="LUI173" s="188"/>
      <c r="LUJ173" s="165"/>
      <c r="LUK173" s="166"/>
      <c r="LUL173" s="146"/>
      <c r="LUM173" s="145"/>
      <c r="LUN173" s="145"/>
      <c r="LUO173" s="167"/>
      <c r="LUP173" s="147"/>
      <c r="LUQ173" s="148"/>
      <c r="LUR173" s="187"/>
      <c r="LUS173" s="188"/>
      <c r="LUT173" s="165"/>
      <c r="LUU173" s="166"/>
      <c r="LUV173" s="146"/>
      <c r="LUW173" s="145"/>
      <c r="LUX173" s="145"/>
      <c r="LUY173" s="167"/>
      <c r="LUZ173" s="147"/>
      <c r="LVA173" s="148"/>
      <c r="LVB173" s="187"/>
      <c r="LVC173" s="188"/>
      <c r="LVD173" s="165"/>
      <c r="LVE173" s="166"/>
      <c r="LVF173" s="146"/>
      <c r="LVG173" s="145"/>
      <c r="LVH173" s="145"/>
      <c r="LVI173" s="167"/>
      <c r="LVJ173" s="147"/>
      <c r="LVK173" s="148"/>
      <c r="LVL173" s="187"/>
      <c r="LVM173" s="188"/>
      <c r="LVN173" s="165"/>
      <c r="LVO173" s="166"/>
      <c r="LVP173" s="146"/>
      <c r="LVQ173" s="145"/>
      <c r="LVR173" s="145"/>
      <c r="LVS173" s="167"/>
      <c r="LVT173" s="147"/>
      <c r="LVU173" s="148"/>
      <c r="LVV173" s="187"/>
      <c r="LVW173" s="188"/>
      <c r="LVX173" s="165"/>
      <c r="LVY173" s="166"/>
      <c r="LVZ173" s="146"/>
      <c r="LWA173" s="145"/>
      <c r="LWB173" s="145"/>
      <c r="LWC173" s="167"/>
      <c r="LWD173" s="147"/>
      <c r="LWE173" s="148"/>
      <c r="LWF173" s="187"/>
      <c r="LWG173" s="188"/>
      <c r="LWH173" s="165"/>
      <c r="LWI173" s="166"/>
      <c r="LWJ173" s="146"/>
      <c r="LWK173" s="145"/>
      <c r="LWL173" s="145"/>
      <c r="LWM173" s="167"/>
      <c r="LWN173" s="147"/>
      <c r="LWO173" s="148"/>
      <c r="LWP173" s="187"/>
      <c r="LWQ173" s="188"/>
      <c r="LWR173" s="165"/>
      <c r="LWS173" s="166"/>
      <c r="LWT173" s="146"/>
      <c r="LWU173" s="145"/>
      <c r="LWV173" s="145"/>
      <c r="LWW173" s="167"/>
      <c r="LWX173" s="147"/>
      <c r="LWY173" s="148"/>
      <c r="LWZ173" s="187"/>
      <c r="LXA173" s="188"/>
      <c r="LXB173" s="165"/>
      <c r="LXC173" s="166"/>
      <c r="LXD173" s="146"/>
      <c r="LXE173" s="145"/>
      <c r="LXF173" s="145"/>
      <c r="LXG173" s="167"/>
      <c r="LXH173" s="147"/>
      <c r="LXI173" s="148"/>
      <c r="LXJ173" s="187"/>
      <c r="LXK173" s="188"/>
      <c r="LXL173" s="165"/>
      <c r="LXM173" s="166"/>
      <c r="LXN173" s="146"/>
      <c r="LXO173" s="145"/>
      <c r="LXP173" s="145"/>
      <c r="LXQ173" s="167"/>
      <c r="LXR173" s="147"/>
      <c r="LXS173" s="148"/>
      <c r="LXT173" s="187"/>
      <c r="LXU173" s="188"/>
      <c r="LXV173" s="165"/>
      <c r="LXW173" s="166"/>
      <c r="LXX173" s="146"/>
      <c r="LXY173" s="145"/>
      <c r="LXZ173" s="145"/>
      <c r="LYA173" s="167"/>
      <c r="LYB173" s="147"/>
      <c r="LYC173" s="148"/>
      <c r="LYD173" s="187"/>
      <c r="LYE173" s="188"/>
      <c r="LYF173" s="165"/>
      <c r="LYG173" s="166"/>
      <c r="LYH173" s="146"/>
      <c r="LYI173" s="145"/>
      <c r="LYJ173" s="145"/>
      <c r="LYK173" s="167"/>
      <c r="LYL173" s="147"/>
      <c r="LYM173" s="148"/>
      <c r="LYN173" s="187"/>
      <c r="LYO173" s="188"/>
      <c r="LYP173" s="165"/>
      <c r="LYQ173" s="166"/>
      <c r="LYR173" s="146"/>
      <c r="LYS173" s="145"/>
      <c r="LYT173" s="145"/>
      <c r="LYU173" s="167"/>
      <c r="LYV173" s="147"/>
      <c r="LYW173" s="148"/>
      <c r="LYX173" s="187"/>
      <c r="LYY173" s="188"/>
      <c r="LYZ173" s="165"/>
      <c r="LZA173" s="166"/>
      <c r="LZB173" s="146"/>
      <c r="LZC173" s="145"/>
      <c r="LZD173" s="145"/>
      <c r="LZE173" s="167"/>
      <c r="LZF173" s="147"/>
      <c r="LZG173" s="148"/>
      <c r="LZH173" s="187"/>
      <c r="LZI173" s="188"/>
      <c r="LZJ173" s="165"/>
      <c r="LZK173" s="166"/>
      <c r="LZL173" s="146"/>
      <c r="LZM173" s="145"/>
      <c r="LZN173" s="145"/>
      <c r="LZO173" s="167"/>
      <c r="LZP173" s="147"/>
      <c r="LZQ173" s="148"/>
      <c r="LZR173" s="187"/>
      <c r="LZS173" s="188"/>
      <c r="LZT173" s="165"/>
      <c r="LZU173" s="166"/>
      <c r="LZV173" s="146"/>
      <c r="LZW173" s="145"/>
      <c r="LZX173" s="145"/>
      <c r="LZY173" s="167"/>
      <c r="LZZ173" s="147"/>
      <c r="MAA173" s="148"/>
      <c r="MAB173" s="187"/>
      <c r="MAC173" s="188"/>
      <c r="MAD173" s="165"/>
      <c r="MAE173" s="166"/>
      <c r="MAF173" s="146"/>
      <c r="MAG173" s="145"/>
      <c r="MAH173" s="145"/>
      <c r="MAI173" s="167"/>
      <c r="MAJ173" s="147"/>
      <c r="MAK173" s="148"/>
      <c r="MAL173" s="187"/>
      <c r="MAM173" s="188"/>
      <c r="MAN173" s="165"/>
      <c r="MAO173" s="166"/>
      <c r="MAP173" s="146"/>
      <c r="MAQ173" s="145"/>
      <c r="MAR173" s="145"/>
      <c r="MAS173" s="167"/>
      <c r="MAT173" s="147"/>
      <c r="MAU173" s="148"/>
      <c r="MAV173" s="187"/>
      <c r="MAW173" s="188"/>
      <c r="MAX173" s="165"/>
      <c r="MAY173" s="166"/>
      <c r="MAZ173" s="146"/>
      <c r="MBA173" s="145"/>
      <c r="MBB173" s="145"/>
      <c r="MBC173" s="167"/>
      <c r="MBD173" s="147"/>
      <c r="MBE173" s="148"/>
      <c r="MBF173" s="187"/>
      <c r="MBG173" s="188"/>
      <c r="MBH173" s="165"/>
      <c r="MBI173" s="166"/>
      <c r="MBJ173" s="146"/>
      <c r="MBK173" s="145"/>
      <c r="MBL173" s="145"/>
      <c r="MBM173" s="167"/>
      <c r="MBN173" s="147"/>
      <c r="MBO173" s="148"/>
      <c r="MBP173" s="187"/>
      <c r="MBQ173" s="188"/>
      <c r="MBR173" s="165"/>
      <c r="MBS173" s="166"/>
      <c r="MBT173" s="146"/>
      <c r="MBU173" s="145"/>
      <c r="MBV173" s="145"/>
      <c r="MBW173" s="167"/>
      <c r="MBX173" s="147"/>
      <c r="MBY173" s="148"/>
      <c r="MBZ173" s="187"/>
      <c r="MCA173" s="188"/>
      <c r="MCB173" s="165"/>
      <c r="MCC173" s="166"/>
      <c r="MCD173" s="146"/>
      <c r="MCE173" s="145"/>
      <c r="MCF173" s="145"/>
      <c r="MCG173" s="167"/>
      <c r="MCH173" s="147"/>
      <c r="MCI173" s="148"/>
      <c r="MCJ173" s="187"/>
      <c r="MCK173" s="188"/>
      <c r="MCL173" s="165"/>
      <c r="MCM173" s="166"/>
      <c r="MCN173" s="146"/>
      <c r="MCO173" s="145"/>
      <c r="MCP173" s="145"/>
      <c r="MCQ173" s="167"/>
      <c r="MCR173" s="147"/>
      <c r="MCS173" s="148"/>
      <c r="MCT173" s="187"/>
      <c r="MCU173" s="188"/>
      <c r="MCV173" s="165"/>
      <c r="MCW173" s="166"/>
      <c r="MCX173" s="146"/>
      <c r="MCY173" s="145"/>
      <c r="MCZ173" s="145"/>
      <c r="MDA173" s="167"/>
      <c r="MDB173" s="147"/>
      <c r="MDC173" s="148"/>
      <c r="MDD173" s="187"/>
      <c r="MDE173" s="188"/>
      <c r="MDF173" s="165"/>
      <c r="MDG173" s="166"/>
      <c r="MDH173" s="146"/>
      <c r="MDI173" s="145"/>
      <c r="MDJ173" s="145"/>
      <c r="MDK173" s="167"/>
      <c r="MDL173" s="147"/>
      <c r="MDM173" s="148"/>
      <c r="MDN173" s="187"/>
      <c r="MDO173" s="188"/>
      <c r="MDP173" s="165"/>
      <c r="MDQ173" s="166"/>
      <c r="MDR173" s="146"/>
      <c r="MDS173" s="145"/>
      <c r="MDT173" s="145"/>
      <c r="MDU173" s="167"/>
      <c r="MDV173" s="147"/>
      <c r="MDW173" s="148"/>
      <c r="MDX173" s="187"/>
      <c r="MDY173" s="188"/>
      <c r="MDZ173" s="165"/>
      <c r="MEA173" s="166"/>
      <c r="MEB173" s="146"/>
      <c r="MEC173" s="145"/>
      <c r="MED173" s="145"/>
      <c r="MEE173" s="167"/>
      <c r="MEF173" s="147"/>
      <c r="MEG173" s="148"/>
      <c r="MEH173" s="187"/>
      <c r="MEI173" s="188"/>
      <c r="MEJ173" s="165"/>
      <c r="MEK173" s="166"/>
      <c r="MEL173" s="146"/>
      <c r="MEM173" s="145"/>
      <c r="MEN173" s="145"/>
      <c r="MEO173" s="167"/>
      <c r="MEP173" s="147"/>
      <c r="MEQ173" s="148"/>
      <c r="MER173" s="187"/>
      <c r="MES173" s="188"/>
      <c r="MET173" s="165"/>
      <c r="MEU173" s="166"/>
      <c r="MEV173" s="146"/>
      <c r="MEW173" s="145"/>
      <c r="MEX173" s="145"/>
      <c r="MEY173" s="167"/>
      <c r="MEZ173" s="147"/>
      <c r="MFA173" s="148"/>
      <c r="MFB173" s="187"/>
      <c r="MFC173" s="188"/>
      <c r="MFD173" s="165"/>
      <c r="MFE173" s="166"/>
      <c r="MFF173" s="146"/>
      <c r="MFG173" s="145"/>
      <c r="MFH173" s="145"/>
      <c r="MFI173" s="167"/>
      <c r="MFJ173" s="147"/>
      <c r="MFK173" s="148"/>
      <c r="MFL173" s="187"/>
      <c r="MFM173" s="188"/>
      <c r="MFN173" s="165"/>
      <c r="MFO173" s="166"/>
      <c r="MFP173" s="146"/>
      <c r="MFQ173" s="145"/>
      <c r="MFR173" s="145"/>
      <c r="MFS173" s="167"/>
      <c r="MFT173" s="147"/>
      <c r="MFU173" s="148"/>
      <c r="MFV173" s="187"/>
      <c r="MFW173" s="188"/>
      <c r="MFX173" s="165"/>
      <c r="MFY173" s="166"/>
      <c r="MFZ173" s="146"/>
      <c r="MGA173" s="145"/>
      <c r="MGB173" s="145"/>
      <c r="MGC173" s="167"/>
      <c r="MGD173" s="147"/>
      <c r="MGE173" s="148"/>
      <c r="MGF173" s="187"/>
      <c r="MGG173" s="188"/>
      <c r="MGH173" s="165"/>
      <c r="MGI173" s="166"/>
      <c r="MGJ173" s="146"/>
      <c r="MGK173" s="145"/>
      <c r="MGL173" s="145"/>
      <c r="MGM173" s="167"/>
      <c r="MGN173" s="147"/>
      <c r="MGO173" s="148"/>
      <c r="MGP173" s="187"/>
      <c r="MGQ173" s="188"/>
      <c r="MGR173" s="165"/>
      <c r="MGS173" s="166"/>
      <c r="MGT173" s="146"/>
      <c r="MGU173" s="145"/>
      <c r="MGV173" s="145"/>
      <c r="MGW173" s="167"/>
      <c r="MGX173" s="147"/>
      <c r="MGY173" s="148"/>
      <c r="MGZ173" s="187"/>
      <c r="MHA173" s="188"/>
      <c r="MHB173" s="165"/>
      <c r="MHC173" s="166"/>
      <c r="MHD173" s="146"/>
      <c r="MHE173" s="145"/>
      <c r="MHF173" s="145"/>
      <c r="MHG173" s="167"/>
      <c r="MHH173" s="147"/>
      <c r="MHI173" s="148"/>
      <c r="MHJ173" s="187"/>
      <c r="MHK173" s="188"/>
      <c r="MHL173" s="165"/>
      <c r="MHM173" s="166"/>
      <c r="MHN173" s="146"/>
      <c r="MHO173" s="145"/>
      <c r="MHP173" s="145"/>
      <c r="MHQ173" s="167"/>
      <c r="MHR173" s="147"/>
      <c r="MHS173" s="148"/>
      <c r="MHT173" s="187"/>
      <c r="MHU173" s="188"/>
      <c r="MHV173" s="165"/>
      <c r="MHW173" s="166"/>
      <c r="MHX173" s="146"/>
      <c r="MHY173" s="145"/>
      <c r="MHZ173" s="145"/>
      <c r="MIA173" s="167"/>
      <c r="MIB173" s="147"/>
      <c r="MIC173" s="148"/>
      <c r="MID173" s="187"/>
      <c r="MIE173" s="188"/>
      <c r="MIF173" s="165"/>
      <c r="MIG173" s="166"/>
      <c r="MIH173" s="146"/>
      <c r="MII173" s="145"/>
      <c r="MIJ173" s="145"/>
      <c r="MIK173" s="167"/>
      <c r="MIL173" s="147"/>
      <c r="MIM173" s="148"/>
      <c r="MIN173" s="187"/>
      <c r="MIO173" s="188"/>
      <c r="MIP173" s="165"/>
      <c r="MIQ173" s="166"/>
      <c r="MIR173" s="146"/>
      <c r="MIS173" s="145"/>
      <c r="MIT173" s="145"/>
      <c r="MIU173" s="167"/>
      <c r="MIV173" s="147"/>
      <c r="MIW173" s="148"/>
      <c r="MIX173" s="187"/>
      <c r="MIY173" s="188"/>
      <c r="MIZ173" s="165"/>
      <c r="MJA173" s="166"/>
      <c r="MJB173" s="146"/>
      <c r="MJC173" s="145"/>
      <c r="MJD173" s="145"/>
      <c r="MJE173" s="167"/>
      <c r="MJF173" s="147"/>
      <c r="MJG173" s="148"/>
      <c r="MJH173" s="187"/>
      <c r="MJI173" s="188"/>
      <c r="MJJ173" s="165"/>
      <c r="MJK173" s="166"/>
      <c r="MJL173" s="146"/>
      <c r="MJM173" s="145"/>
      <c r="MJN173" s="145"/>
      <c r="MJO173" s="167"/>
      <c r="MJP173" s="147"/>
      <c r="MJQ173" s="148"/>
      <c r="MJR173" s="187"/>
      <c r="MJS173" s="188"/>
      <c r="MJT173" s="165"/>
      <c r="MJU173" s="166"/>
      <c r="MJV173" s="146"/>
      <c r="MJW173" s="145"/>
      <c r="MJX173" s="145"/>
      <c r="MJY173" s="167"/>
      <c r="MJZ173" s="147"/>
      <c r="MKA173" s="148"/>
      <c r="MKB173" s="187"/>
      <c r="MKC173" s="188"/>
      <c r="MKD173" s="165"/>
      <c r="MKE173" s="166"/>
      <c r="MKF173" s="146"/>
      <c r="MKG173" s="145"/>
      <c r="MKH173" s="145"/>
      <c r="MKI173" s="167"/>
      <c r="MKJ173" s="147"/>
      <c r="MKK173" s="148"/>
      <c r="MKL173" s="187"/>
      <c r="MKM173" s="188"/>
      <c r="MKN173" s="165"/>
      <c r="MKO173" s="166"/>
      <c r="MKP173" s="146"/>
      <c r="MKQ173" s="145"/>
      <c r="MKR173" s="145"/>
      <c r="MKS173" s="167"/>
      <c r="MKT173" s="147"/>
      <c r="MKU173" s="148"/>
      <c r="MKV173" s="187"/>
      <c r="MKW173" s="188"/>
      <c r="MKX173" s="165"/>
      <c r="MKY173" s="166"/>
      <c r="MKZ173" s="146"/>
      <c r="MLA173" s="145"/>
      <c r="MLB173" s="145"/>
      <c r="MLC173" s="167"/>
      <c r="MLD173" s="147"/>
      <c r="MLE173" s="148"/>
      <c r="MLF173" s="187"/>
      <c r="MLG173" s="188"/>
      <c r="MLH173" s="165"/>
      <c r="MLI173" s="166"/>
      <c r="MLJ173" s="146"/>
      <c r="MLK173" s="145"/>
      <c r="MLL173" s="145"/>
      <c r="MLM173" s="167"/>
      <c r="MLN173" s="147"/>
      <c r="MLO173" s="148"/>
      <c r="MLP173" s="187"/>
      <c r="MLQ173" s="188"/>
      <c r="MLR173" s="165"/>
      <c r="MLS173" s="166"/>
      <c r="MLT173" s="146"/>
      <c r="MLU173" s="145"/>
      <c r="MLV173" s="145"/>
      <c r="MLW173" s="167"/>
      <c r="MLX173" s="147"/>
      <c r="MLY173" s="148"/>
      <c r="MLZ173" s="187"/>
      <c r="MMA173" s="188"/>
      <c r="MMB173" s="165"/>
      <c r="MMC173" s="166"/>
      <c r="MMD173" s="146"/>
      <c r="MME173" s="145"/>
      <c r="MMF173" s="145"/>
      <c r="MMG173" s="167"/>
      <c r="MMH173" s="147"/>
      <c r="MMI173" s="148"/>
      <c r="MMJ173" s="187"/>
      <c r="MMK173" s="188"/>
      <c r="MML173" s="165"/>
      <c r="MMM173" s="166"/>
      <c r="MMN173" s="146"/>
      <c r="MMO173" s="145"/>
      <c r="MMP173" s="145"/>
      <c r="MMQ173" s="167"/>
      <c r="MMR173" s="147"/>
      <c r="MMS173" s="148"/>
      <c r="MMT173" s="187"/>
      <c r="MMU173" s="188"/>
      <c r="MMV173" s="165"/>
      <c r="MMW173" s="166"/>
      <c r="MMX173" s="146"/>
      <c r="MMY173" s="145"/>
      <c r="MMZ173" s="145"/>
      <c r="MNA173" s="167"/>
      <c r="MNB173" s="147"/>
      <c r="MNC173" s="148"/>
      <c r="MND173" s="187"/>
      <c r="MNE173" s="188"/>
      <c r="MNF173" s="165"/>
      <c r="MNG173" s="166"/>
      <c r="MNH173" s="146"/>
      <c r="MNI173" s="145"/>
      <c r="MNJ173" s="145"/>
      <c r="MNK173" s="167"/>
      <c r="MNL173" s="147"/>
      <c r="MNM173" s="148"/>
      <c r="MNN173" s="187"/>
      <c r="MNO173" s="188"/>
      <c r="MNP173" s="165"/>
      <c r="MNQ173" s="166"/>
      <c r="MNR173" s="146"/>
      <c r="MNS173" s="145"/>
      <c r="MNT173" s="145"/>
      <c r="MNU173" s="167"/>
      <c r="MNV173" s="147"/>
      <c r="MNW173" s="148"/>
      <c r="MNX173" s="187"/>
      <c r="MNY173" s="188"/>
      <c r="MNZ173" s="165"/>
      <c r="MOA173" s="166"/>
      <c r="MOB173" s="146"/>
      <c r="MOC173" s="145"/>
      <c r="MOD173" s="145"/>
      <c r="MOE173" s="167"/>
      <c r="MOF173" s="147"/>
      <c r="MOG173" s="148"/>
      <c r="MOH173" s="187"/>
      <c r="MOI173" s="188"/>
      <c r="MOJ173" s="165"/>
      <c r="MOK173" s="166"/>
      <c r="MOL173" s="146"/>
      <c r="MOM173" s="145"/>
      <c r="MON173" s="145"/>
      <c r="MOO173" s="167"/>
      <c r="MOP173" s="147"/>
      <c r="MOQ173" s="148"/>
      <c r="MOR173" s="187"/>
      <c r="MOS173" s="188"/>
      <c r="MOT173" s="165"/>
      <c r="MOU173" s="166"/>
      <c r="MOV173" s="146"/>
      <c r="MOW173" s="145"/>
      <c r="MOX173" s="145"/>
      <c r="MOY173" s="167"/>
      <c r="MOZ173" s="147"/>
      <c r="MPA173" s="148"/>
      <c r="MPB173" s="187"/>
      <c r="MPC173" s="188"/>
      <c r="MPD173" s="165"/>
      <c r="MPE173" s="166"/>
      <c r="MPF173" s="146"/>
      <c r="MPG173" s="145"/>
      <c r="MPH173" s="145"/>
      <c r="MPI173" s="167"/>
      <c r="MPJ173" s="147"/>
      <c r="MPK173" s="148"/>
      <c r="MPL173" s="187"/>
      <c r="MPM173" s="188"/>
      <c r="MPN173" s="165"/>
      <c r="MPO173" s="166"/>
      <c r="MPP173" s="146"/>
      <c r="MPQ173" s="145"/>
      <c r="MPR173" s="145"/>
      <c r="MPS173" s="167"/>
      <c r="MPT173" s="147"/>
      <c r="MPU173" s="148"/>
      <c r="MPV173" s="187"/>
      <c r="MPW173" s="188"/>
      <c r="MPX173" s="165"/>
      <c r="MPY173" s="166"/>
      <c r="MPZ173" s="146"/>
      <c r="MQA173" s="145"/>
      <c r="MQB173" s="145"/>
      <c r="MQC173" s="167"/>
      <c r="MQD173" s="147"/>
      <c r="MQE173" s="148"/>
      <c r="MQF173" s="187"/>
      <c r="MQG173" s="188"/>
      <c r="MQH173" s="165"/>
      <c r="MQI173" s="166"/>
      <c r="MQJ173" s="146"/>
      <c r="MQK173" s="145"/>
      <c r="MQL173" s="145"/>
      <c r="MQM173" s="167"/>
      <c r="MQN173" s="147"/>
      <c r="MQO173" s="148"/>
      <c r="MQP173" s="187"/>
      <c r="MQQ173" s="188"/>
      <c r="MQR173" s="165"/>
      <c r="MQS173" s="166"/>
      <c r="MQT173" s="146"/>
      <c r="MQU173" s="145"/>
      <c r="MQV173" s="145"/>
      <c r="MQW173" s="167"/>
      <c r="MQX173" s="147"/>
      <c r="MQY173" s="148"/>
      <c r="MQZ173" s="187"/>
      <c r="MRA173" s="188"/>
      <c r="MRB173" s="165"/>
      <c r="MRC173" s="166"/>
      <c r="MRD173" s="146"/>
      <c r="MRE173" s="145"/>
      <c r="MRF173" s="145"/>
      <c r="MRG173" s="167"/>
      <c r="MRH173" s="147"/>
      <c r="MRI173" s="148"/>
      <c r="MRJ173" s="187"/>
      <c r="MRK173" s="188"/>
      <c r="MRL173" s="165"/>
      <c r="MRM173" s="166"/>
      <c r="MRN173" s="146"/>
      <c r="MRO173" s="145"/>
      <c r="MRP173" s="145"/>
      <c r="MRQ173" s="167"/>
      <c r="MRR173" s="147"/>
      <c r="MRS173" s="148"/>
      <c r="MRT173" s="187"/>
      <c r="MRU173" s="188"/>
      <c r="MRV173" s="165"/>
      <c r="MRW173" s="166"/>
      <c r="MRX173" s="146"/>
      <c r="MRY173" s="145"/>
      <c r="MRZ173" s="145"/>
      <c r="MSA173" s="167"/>
      <c r="MSB173" s="147"/>
      <c r="MSC173" s="148"/>
      <c r="MSD173" s="187"/>
      <c r="MSE173" s="188"/>
      <c r="MSF173" s="165"/>
      <c r="MSG173" s="166"/>
      <c r="MSH173" s="146"/>
      <c r="MSI173" s="145"/>
      <c r="MSJ173" s="145"/>
      <c r="MSK173" s="167"/>
      <c r="MSL173" s="147"/>
      <c r="MSM173" s="148"/>
      <c r="MSN173" s="187"/>
      <c r="MSO173" s="188"/>
      <c r="MSP173" s="165"/>
      <c r="MSQ173" s="166"/>
      <c r="MSR173" s="146"/>
      <c r="MSS173" s="145"/>
      <c r="MST173" s="145"/>
      <c r="MSU173" s="167"/>
      <c r="MSV173" s="147"/>
      <c r="MSW173" s="148"/>
      <c r="MSX173" s="187"/>
      <c r="MSY173" s="188"/>
      <c r="MSZ173" s="165"/>
      <c r="MTA173" s="166"/>
      <c r="MTB173" s="146"/>
      <c r="MTC173" s="145"/>
      <c r="MTD173" s="145"/>
      <c r="MTE173" s="167"/>
      <c r="MTF173" s="147"/>
      <c r="MTG173" s="148"/>
      <c r="MTH173" s="187"/>
      <c r="MTI173" s="188"/>
      <c r="MTJ173" s="165"/>
      <c r="MTK173" s="166"/>
      <c r="MTL173" s="146"/>
      <c r="MTM173" s="145"/>
      <c r="MTN173" s="145"/>
      <c r="MTO173" s="167"/>
      <c r="MTP173" s="147"/>
      <c r="MTQ173" s="148"/>
      <c r="MTR173" s="187"/>
      <c r="MTS173" s="188"/>
      <c r="MTT173" s="165"/>
      <c r="MTU173" s="166"/>
      <c r="MTV173" s="146"/>
      <c r="MTW173" s="145"/>
      <c r="MTX173" s="145"/>
      <c r="MTY173" s="167"/>
      <c r="MTZ173" s="147"/>
      <c r="MUA173" s="148"/>
      <c r="MUB173" s="187"/>
      <c r="MUC173" s="188"/>
      <c r="MUD173" s="165"/>
      <c r="MUE173" s="166"/>
      <c r="MUF173" s="146"/>
      <c r="MUG173" s="145"/>
      <c r="MUH173" s="145"/>
      <c r="MUI173" s="167"/>
      <c r="MUJ173" s="147"/>
      <c r="MUK173" s="148"/>
      <c r="MUL173" s="187"/>
      <c r="MUM173" s="188"/>
      <c r="MUN173" s="165"/>
      <c r="MUO173" s="166"/>
      <c r="MUP173" s="146"/>
      <c r="MUQ173" s="145"/>
      <c r="MUR173" s="145"/>
      <c r="MUS173" s="167"/>
      <c r="MUT173" s="147"/>
      <c r="MUU173" s="148"/>
      <c r="MUV173" s="187"/>
      <c r="MUW173" s="188"/>
      <c r="MUX173" s="165"/>
      <c r="MUY173" s="166"/>
      <c r="MUZ173" s="146"/>
      <c r="MVA173" s="145"/>
      <c r="MVB173" s="145"/>
      <c r="MVC173" s="167"/>
      <c r="MVD173" s="147"/>
      <c r="MVE173" s="148"/>
      <c r="MVF173" s="187"/>
      <c r="MVG173" s="188"/>
      <c r="MVH173" s="165"/>
      <c r="MVI173" s="166"/>
      <c r="MVJ173" s="146"/>
      <c r="MVK173" s="145"/>
      <c r="MVL173" s="145"/>
      <c r="MVM173" s="167"/>
      <c r="MVN173" s="147"/>
      <c r="MVO173" s="148"/>
      <c r="MVP173" s="187"/>
      <c r="MVQ173" s="188"/>
      <c r="MVR173" s="165"/>
      <c r="MVS173" s="166"/>
      <c r="MVT173" s="146"/>
      <c r="MVU173" s="145"/>
      <c r="MVV173" s="145"/>
      <c r="MVW173" s="167"/>
      <c r="MVX173" s="147"/>
      <c r="MVY173" s="148"/>
      <c r="MVZ173" s="187"/>
      <c r="MWA173" s="188"/>
      <c r="MWB173" s="165"/>
      <c r="MWC173" s="166"/>
      <c r="MWD173" s="146"/>
      <c r="MWE173" s="145"/>
      <c r="MWF173" s="145"/>
      <c r="MWG173" s="167"/>
      <c r="MWH173" s="147"/>
      <c r="MWI173" s="148"/>
      <c r="MWJ173" s="187"/>
      <c r="MWK173" s="188"/>
      <c r="MWL173" s="165"/>
      <c r="MWM173" s="166"/>
      <c r="MWN173" s="146"/>
      <c r="MWO173" s="145"/>
      <c r="MWP173" s="145"/>
      <c r="MWQ173" s="167"/>
      <c r="MWR173" s="147"/>
      <c r="MWS173" s="148"/>
      <c r="MWT173" s="187"/>
      <c r="MWU173" s="188"/>
      <c r="MWV173" s="165"/>
      <c r="MWW173" s="166"/>
      <c r="MWX173" s="146"/>
      <c r="MWY173" s="145"/>
      <c r="MWZ173" s="145"/>
      <c r="MXA173" s="167"/>
      <c r="MXB173" s="147"/>
      <c r="MXC173" s="148"/>
      <c r="MXD173" s="187"/>
      <c r="MXE173" s="188"/>
      <c r="MXF173" s="165"/>
      <c r="MXG173" s="166"/>
      <c r="MXH173" s="146"/>
      <c r="MXI173" s="145"/>
      <c r="MXJ173" s="145"/>
      <c r="MXK173" s="167"/>
      <c r="MXL173" s="147"/>
      <c r="MXM173" s="148"/>
      <c r="MXN173" s="187"/>
      <c r="MXO173" s="188"/>
      <c r="MXP173" s="165"/>
      <c r="MXQ173" s="166"/>
      <c r="MXR173" s="146"/>
      <c r="MXS173" s="145"/>
      <c r="MXT173" s="145"/>
      <c r="MXU173" s="167"/>
      <c r="MXV173" s="147"/>
      <c r="MXW173" s="148"/>
      <c r="MXX173" s="187"/>
      <c r="MXY173" s="188"/>
      <c r="MXZ173" s="165"/>
      <c r="MYA173" s="166"/>
      <c r="MYB173" s="146"/>
      <c r="MYC173" s="145"/>
      <c r="MYD173" s="145"/>
      <c r="MYE173" s="167"/>
      <c r="MYF173" s="147"/>
      <c r="MYG173" s="148"/>
      <c r="MYH173" s="187"/>
      <c r="MYI173" s="188"/>
      <c r="MYJ173" s="165"/>
      <c r="MYK173" s="166"/>
      <c r="MYL173" s="146"/>
      <c r="MYM173" s="145"/>
      <c r="MYN173" s="145"/>
      <c r="MYO173" s="167"/>
      <c r="MYP173" s="147"/>
      <c r="MYQ173" s="148"/>
      <c r="MYR173" s="187"/>
      <c r="MYS173" s="188"/>
      <c r="MYT173" s="165"/>
      <c r="MYU173" s="166"/>
      <c r="MYV173" s="146"/>
      <c r="MYW173" s="145"/>
      <c r="MYX173" s="145"/>
      <c r="MYY173" s="167"/>
      <c r="MYZ173" s="147"/>
      <c r="MZA173" s="148"/>
      <c r="MZB173" s="187"/>
      <c r="MZC173" s="188"/>
      <c r="MZD173" s="165"/>
      <c r="MZE173" s="166"/>
      <c r="MZF173" s="146"/>
      <c r="MZG173" s="145"/>
      <c r="MZH173" s="145"/>
      <c r="MZI173" s="167"/>
      <c r="MZJ173" s="147"/>
      <c r="MZK173" s="148"/>
      <c r="MZL173" s="187"/>
      <c r="MZM173" s="188"/>
      <c r="MZN173" s="165"/>
      <c r="MZO173" s="166"/>
      <c r="MZP173" s="146"/>
      <c r="MZQ173" s="145"/>
      <c r="MZR173" s="145"/>
      <c r="MZS173" s="167"/>
      <c r="MZT173" s="147"/>
      <c r="MZU173" s="148"/>
      <c r="MZV173" s="187"/>
      <c r="MZW173" s="188"/>
      <c r="MZX173" s="165"/>
      <c r="MZY173" s="166"/>
      <c r="MZZ173" s="146"/>
      <c r="NAA173" s="145"/>
      <c r="NAB173" s="145"/>
      <c r="NAC173" s="167"/>
      <c r="NAD173" s="147"/>
      <c r="NAE173" s="148"/>
      <c r="NAF173" s="187"/>
      <c r="NAG173" s="188"/>
      <c r="NAH173" s="165"/>
      <c r="NAI173" s="166"/>
      <c r="NAJ173" s="146"/>
      <c r="NAK173" s="145"/>
      <c r="NAL173" s="145"/>
      <c r="NAM173" s="167"/>
      <c r="NAN173" s="147"/>
      <c r="NAO173" s="148"/>
      <c r="NAP173" s="187"/>
      <c r="NAQ173" s="188"/>
      <c r="NAR173" s="165"/>
      <c r="NAS173" s="166"/>
      <c r="NAT173" s="146"/>
      <c r="NAU173" s="145"/>
      <c r="NAV173" s="145"/>
      <c r="NAW173" s="167"/>
      <c r="NAX173" s="147"/>
      <c r="NAY173" s="148"/>
      <c r="NAZ173" s="187"/>
      <c r="NBA173" s="188"/>
      <c r="NBB173" s="165"/>
      <c r="NBC173" s="166"/>
      <c r="NBD173" s="146"/>
      <c r="NBE173" s="145"/>
      <c r="NBF173" s="145"/>
      <c r="NBG173" s="167"/>
      <c r="NBH173" s="147"/>
      <c r="NBI173" s="148"/>
      <c r="NBJ173" s="187"/>
      <c r="NBK173" s="188"/>
      <c r="NBL173" s="165"/>
      <c r="NBM173" s="166"/>
      <c r="NBN173" s="146"/>
      <c r="NBO173" s="145"/>
      <c r="NBP173" s="145"/>
      <c r="NBQ173" s="167"/>
      <c r="NBR173" s="147"/>
      <c r="NBS173" s="148"/>
      <c r="NBT173" s="187"/>
      <c r="NBU173" s="188"/>
      <c r="NBV173" s="165"/>
      <c r="NBW173" s="166"/>
      <c r="NBX173" s="146"/>
      <c r="NBY173" s="145"/>
      <c r="NBZ173" s="145"/>
      <c r="NCA173" s="167"/>
      <c r="NCB173" s="147"/>
      <c r="NCC173" s="148"/>
      <c r="NCD173" s="187"/>
      <c r="NCE173" s="188"/>
      <c r="NCF173" s="165"/>
      <c r="NCG173" s="166"/>
      <c r="NCH173" s="146"/>
      <c r="NCI173" s="145"/>
      <c r="NCJ173" s="145"/>
      <c r="NCK173" s="167"/>
      <c r="NCL173" s="147"/>
      <c r="NCM173" s="148"/>
      <c r="NCN173" s="187"/>
      <c r="NCO173" s="188"/>
      <c r="NCP173" s="165"/>
      <c r="NCQ173" s="166"/>
      <c r="NCR173" s="146"/>
      <c r="NCS173" s="145"/>
      <c r="NCT173" s="145"/>
      <c r="NCU173" s="167"/>
      <c r="NCV173" s="147"/>
      <c r="NCW173" s="148"/>
      <c r="NCX173" s="187"/>
      <c r="NCY173" s="188"/>
      <c r="NCZ173" s="165"/>
      <c r="NDA173" s="166"/>
      <c r="NDB173" s="146"/>
      <c r="NDC173" s="145"/>
      <c r="NDD173" s="145"/>
      <c r="NDE173" s="167"/>
      <c r="NDF173" s="147"/>
      <c r="NDG173" s="148"/>
      <c r="NDH173" s="187"/>
      <c r="NDI173" s="188"/>
      <c r="NDJ173" s="165"/>
      <c r="NDK173" s="166"/>
      <c r="NDL173" s="146"/>
      <c r="NDM173" s="145"/>
      <c r="NDN173" s="145"/>
      <c r="NDO173" s="167"/>
      <c r="NDP173" s="147"/>
      <c r="NDQ173" s="148"/>
      <c r="NDR173" s="187"/>
      <c r="NDS173" s="188"/>
      <c r="NDT173" s="165"/>
      <c r="NDU173" s="166"/>
      <c r="NDV173" s="146"/>
      <c r="NDW173" s="145"/>
      <c r="NDX173" s="145"/>
      <c r="NDY173" s="167"/>
      <c r="NDZ173" s="147"/>
      <c r="NEA173" s="148"/>
      <c r="NEB173" s="187"/>
      <c r="NEC173" s="188"/>
      <c r="NED173" s="165"/>
      <c r="NEE173" s="166"/>
      <c r="NEF173" s="146"/>
      <c r="NEG173" s="145"/>
      <c r="NEH173" s="145"/>
      <c r="NEI173" s="167"/>
      <c r="NEJ173" s="147"/>
      <c r="NEK173" s="148"/>
      <c r="NEL173" s="187"/>
      <c r="NEM173" s="188"/>
      <c r="NEN173" s="165"/>
      <c r="NEO173" s="166"/>
      <c r="NEP173" s="146"/>
      <c r="NEQ173" s="145"/>
      <c r="NER173" s="145"/>
      <c r="NES173" s="167"/>
      <c r="NET173" s="147"/>
      <c r="NEU173" s="148"/>
      <c r="NEV173" s="187"/>
      <c r="NEW173" s="188"/>
      <c r="NEX173" s="165"/>
      <c r="NEY173" s="166"/>
      <c r="NEZ173" s="146"/>
      <c r="NFA173" s="145"/>
      <c r="NFB173" s="145"/>
      <c r="NFC173" s="167"/>
      <c r="NFD173" s="147"/>
      <c r="NFE173" s="148"/>
      <c r="NFF173" s="187"/>
      <c r="NFG173" s="188"/>
      <c r="NFH173" s="165"/>
      <c r="NFI173" s="166"/>
      <c r="NFJ173" s="146"/>
      <c r="NFK173" s="145"/>
      <c r="NFL173" s="145"/>
      <c r="NFM173" s="167"/>
      <c r="NFN173" s="147"/>
      <c r="NFO173" s="148"/>
      <c r="NFP173" s="187"/>
      <c r="NFQ173" s="188"/>
      <c r="NFR173" s="165"/>
      <c r="NFS173" s="166"/>
      <c r="NFT173" s="146"/>
      <c r="NFU173" s="145"/>
      <c r="NFV173" s="145"/>
      <c r="NFW173" s="167"/>
      <c r="NFX173" s="147"/>
      <c r="NFY173" s="148"/>
      <c r="NFZ173" s="187"/>
      <c r="NGA173" s="188"/>
      <c r="NGB173" s="165"/>
      <c r="NGC173" s="166"/>
      <c r="NGD173" s="146"/>
      <c r="NGE173" s="145"/>
      <c r="NGF173" s="145"/>
      <c r="NGG173" s="167"/>
      <c r="NGH173" s="147"/>
      <c r="NGI173" s="148"/>
      <c r="NGJ173" s="187"/>
      <c r="NGK173" s="188"/>
      <c r="NGL173" s="165"/>
      <c r="NGM173" s="166"/>
      <c r="NGN173" s="146"/>
      <c r="NGO173" s="145"/>
      <c r="NGP173" s="145"/>
      <c r="NGQ173" s="167"/>
      <c r="NGR173" s="147"/>
      <c r="NGS173" s="148"/>
      <c r="NGT173" s="187"/>
      <c r="NGU173" s="188"/>
      <c r="NGV173" s="165"/>
      <c r="NGW173" s="166"/>
      <c r="NGX173" s="146"/>
      <c r="NGY173" s="145"/>
      <c r="NGZ173" s="145"/>
      <c r="NHA173" s="167"/>
      <c r="NHB173" s="147"/>
      <c r="NHC173" s="148"/>
      <c r="NHD173" s="187"/>
      <c r="NHE173" s="188"/>
      <c r="NHF173" s="165"/>
      <c r="NHG173" s="166"/>
      <c r="NHH173" s="146"/>
      <c r="NHI173" s="145"/>
      <c r="NHJ173" s="145"/>
      <c r="NHK173" s="167"/>
      <c r="NHL173" s="147"/>
      <c r="NHM173" s="148"/>
      <c r="NHN173" s="187"/>
      <c r="NHO173" s="188"/>
      <c r="NHP173" s="165"/>
      <c r="NHQ173" s="166"/>
      <c r="NHR173" s="146"/>
      <c r="NHS173" s="145"/>
      <c r="NHT173" s="145"/>
      <c r="NHU173" s="167"/>
      <c r="NHV173" s="147"/>
      <c r="NHW173" s="148"/>
      <c r="NHX173" s="187"/>
      <c r="NHY173" s="188"/>
      <c r="NHZ173" s="165"/>
      <c r="NIA173" s="166"/>
      <c r="NIB173" s="146"/>
      <c r="NIC173" s="145"/>
      <c r="NID173" s="145"/>
      <c r="NIE173" s="167"/>
      <c r="NIF173" s="147"/>
      <c r="NIG173" s="148"/>
      <c r="NIH173" s="187"/>
      <c r="NII173" s="188"/>
      <c r="NIJ173" s="165"/>
      <c r="NIK173" s="166"/>
      <c r="NIL173" s="146"/>
      <c r="NIM173" s="145"/>
      <c r="NIN173" s="145"/>
      <c r="NIO173" s="167"/>
      <c r="NIP173" s="147"/>
      <c r="NIQ173" s="148"/>
      <c r="NIR173" s="187"/>
      <c r="NIS173" s="188"/>
      <c r="NIT173" s="165"/>
      <c r="NIU173" s="166"/>
      <c r="NIV173" s="146"/>
      <c r="NIW173" s="145"/>
      <c r="NIX173" s="145"/>
      <c r="NIY173" s="167"/>
      <c r="NIZ173" s="147"/>
      <c r="NJA173" s="148"/>
      <c r="NJB173" s="187"/>
      <c r="NJC173" s="188"/>
      <c r="NJD173" s="165"/>
      <c r="NJE173" s="166"/>
      <c r="NJF173" s="146"/>
      <c r="NJG173" s="145"/>
      <c r="NJH173" s="145"/>
      <c r="NJI173" s="167"/>
      <c r="NJJ173" s="147"/>
      <c r="NJK173" s="148"/>
      <c r="NJL173" s="187"/>
      <c r="NJM173" s="188"/>
      <c r="NJN173" s="165"/>
      <c r="NJO173" s="166"/>
      <c r="NJP173" s="146"/>
      <c r="NJQ173" s="145"/>
      <c r="NJR173" s="145"/>
      <c r="NJS173" s="167"/>
      <c r="NJT173" s="147"/>
      <c r="NJU173" s="148"/>
      <c r="NJV173" s="187"/>
      <c r="NJW173" s="188"/>
      <c r="NJX173" s="165"/>
      <c r="NJY173" s="166"/>
      <c r="NJZ173" s="146"/>
      <c r="NKA173" s="145"/>
      <c r="NKB173" s="145"/>
      <c r="NKC173" s="167"/>
      <c r="NKD173" s="147"/>
      <c r="NKE173" s="148"/>
      <c r="NKF173" s="187"/>
      <c r="NKG173" s="188"/>
      <c r="NKH173" s="165"/>
      <c r="NKI173" s="166"/>
      <c r="NKJ173" s="146"/>
      <c r="NKK173" s="145"/>
      <c r="NKL173" s="145"/>
      <c r="NKM173" s="167"/>
      <c r="NKN173" s="147"/>
      <c r="NKO173" s="148"/>
      <c r="NKP173" s="187"/>
      <c r="NKQ173" s="188"/>
      <c r="NKR173" s="165"/>
      <c r="NKS173" s="166"/>
      <c r="NKT173" s="146"/>
      <c r="NKU173" s="145"/>
      <c r="NKV173" s="145"/>
      <c r="NKW173" s="167"/>
      <c r="NKX173" s="147"/>
      <c r="NKY173" s="148"/>
      <c r="NKZ173" s="187"/>
      <c r="NLA173" s="188"/>
      <c r="NLB173" s="165"/>
      <c r="NLC173" s="166"/>
      <c r="NLD173" s="146"/>
      <c r="NLE173" s="145"/>
      <c r="NLF173" s="145"/>
      <c r="NLG173" s="167"/>
      <c r="NLH173" s="147"/>
      <c r="NLI173" s="148"/>
      <c r="NLJ173" s="187"/>
      <c r="NLK173" s="188"/>
      <c r="NLL173" s="165"/>
      <c r="NLM173" s="166"/>
      <c r="NLN173" s="146"/>
      <c r="NLO173" s="145"/>
      <c r="NLP173" s="145"/>
      <c r="NLQ173" s="167"/>
      <c r="NLR173" s="147"/>
      <c r="NLS173" s="148"/>
      <c r="NLT173" s="187"/>
      <c r="NLU173" s="188"/>
      <c r="NLV173" s="165"/>
      <c r="NLW173" s="166"/>
      <c r="NLX173" s="146"/>
      <c r="NLY173" s="145"/>
      <c r="NLZ173" s="145"/>
      <c r="NMA173" s="167"/>
      <c r="NMB173" s="147"/>
      <c r="NMC173" s="148"/>
      <c r="NMD173" s="187"/>
      <c r="NME173" s="188"/>
      <c r="NMF173" s="165"/>
      <c r="NMG173" s="166"/>
      <c r="NMH173" s="146"/>
      <c r="NMI173" s="145"/>
      <c r="NMJ173" s="145"/>
      <c r="NMK173" s="167"/>
      <c r="NML173" s="147"/>
      <c r="NMM173" s="148"/>
      <c r="NMN173" s="187"/>
      <c r="NMO173" s="188"/>
      <c r="NMP173" s="165"/>
      <c r="NMQ173" s="166"/>
      <c r="NMR173" s="146"/>
      <c r="NMS173" s="145"/>
      <c r="NMT173" s="145"/>
      <c r="NMU173" s="167"/>
      <c r="NMV173" s="147"/>
      <c r="NMW173" s="148"/>
      <c r="NMX173" s="187"/>
      <c r="NMY173" s="188"/>
      <c r="NMZ173" s="165"/>
      <c r="NNA173" s="166"/>
      <c r="NNB173" s="146"/>
      <c r="NNC173" s="145"/>
      <c r="NND173" s="145"/>
      <c r="NNE173" s="167"/>
      <c r="NNF173" s="147"/>
      <c r="NNG173" s="148"/>
      <c r="NNH173" s="187"/>
      <c r="NNI173" s="188"/>
      <c r="NNJ173" s="165"/>
      <c r="NNK173" s="166"/>
      <c r="NNL173" s="146"/>
      <c r="NNM173" s="145"/>
      <c r="NNN173" s="145"/>
      <c r="NNO173" s="167"/>
      <c r="NNP173" s="147"/>
      <c r="NNQ173" s="148"/>
      <c r="NNR173" s="187"/>
      <c r="NNS173" s="188"/>
      <c r="NNT173" s="165"/>
      <c r="NNU173" s="166"/>
      <c r="NNV173" s="146"/>
      <c r="NNW173" s="145"/>
      <c r="NNX173" s="145"/>
      <c r="NNY173" s="167"/>
      <c r="NNZ173" s="147"/>
      <c r="NOA173" s="148"/>
      <c r="NOB173" s="187"/>
      <c r="NOC173" s="188"/>
      <c r="NOD173" s="165"/>
      <c r="NOE173" s="166"/>
      <c r="NOF173" s="146"/>
      <c r="NOG173" s="145"/>
      <c r="NOH173" s="145"/>
      <c r="NOI173" s="167"/>
      <c r="NOJ173" s="147"/>
      <c r="NOK173" s="148"/>
      <c r="NOL173" s="187"/>
      <c r="NOM173" s="188"/>
      <c r="NON173" s="165"/>
      <c r="NOO173" s="166"/>
      <c r="NOP173" s="146"/>
      <c r="NOQ173" s="145"/>
      <c r="NOR173" s="145"/>
      <c r="NOS173" s="167"/>
      <c r="NOT173" s="147"/>
      <c r="NOU173" s="148"/>
      <c r="NOV173" s="187"/>
      <c r="NOW173" s="188"/>
      <c r="NOX173" s="165"/>
      <c r="NOY173" s="166"/>
      <c r="NOZ173" s="146"/>
      <c r="NPA173" s="145"/>
      <c r="NPB173" s="145"/>
      <c r="NPC173" s="167"/>
      <c r="NPD173" s="147"/>
      <c r="NPE173" s="148"/>
      <c r="NPF173" s="187"/>
      <c r="NPG173" s="188"/>
      <c r="NPH173" s="165"/>
      <c r="NPI173" s="166"/>
      <c r="NPJ173" s="146"/>
      <c r="NPK173" s="145"/>
      <c r="NPL173" s="145"/>
      <c r="NPM173" s="167"/>
      <c r="NPN173" s="147"/>
      <c r="NPO173" s="148"/>
      <c r="NPP173" s="187"/>
      <c r="NPQ173" s="188"/>
      <c r="NPR173" s="165"/>
      <c r="NPS173" s="166"/>
      <c r="NPT173" s="146"/>
      <c r="NPU173" s="145"/>
      <c r="NPV173" s="145"/>
      <c r="NPW173" s="167"/>
      <c r="NPX173" s="147"/>
      <c r="NPY173" s="148"/>
      <c r="NPZ173" s="187"/>
      <c r="NQA173" s="188"/>
      <c r="NQB173" s="165"/>
      <c r="NQC173" s="166"/>
      <c r="NQD173" s="146"/>
      <c r="NQE173" s="145"/>
      <c r="NQF173" s="145"/>
      <c r="NQG173" s="167"/>
      <c r="NQH173" s="147"/>
      <c r="NQI173" s="148"/>
      <c r="NQJ173" s="187"/>
      <c r="NQK173" s="188"/>
      <c r="NQL173" s="165"/>
      <c r="NQM173" s="166"/>
      <c r="NQN173" s="146"/>
      <c r="NQO173" s="145"/>
      <c r="NQP173" s="145"/>
      <c r="NQQ173" s="167"/>
      <c r="NQR173" s="147"/>
      <c r="NQS173" s="148"/>
      <c r="NQT173" s="187"/>
      <c r="NQU173" s="188"/>
      <c r="NQV173" s="165"/>
      <c r="NQW173" s="166"/>
      <c r="NQX173" s="146"/>
      <c r="NQY173" s="145"/>
      <c r="NQZ173" s="145"/>
      <c r="NRA173" s="167"/>
      <c r="NRB173" s="147"/>
      <c r="NRC173" s="148"/>
      <c r="NRD173" s="187"/>
      <c r="NRE173" s="188"/>
      <c r="NRF173" s="165"/>
      <c r="NRG173" s="166"/>
      <c r="NRH173" s="146"/>
      <c r="NRI173" s="145"/>
      <c r="NRJ173" s="145"/>
      <c r="NRK173" s="167"/>
      <c r="NRL173" s="147"/>
      <c r="NRM173" s="148"/>
      <c r="NRN173" s="187"/>
      <c r="NRO173" s="188"/>
      <c r="NRP173" s="165"/>
      <c r="NRQ173" s="166"/>
      <c r="NRR173" s="146"/>
      <c r="NRS173" s="145"/>
      <c r="NRT173" s="145"/>
      <c r="NRU173" s="167"/>
      <c r="NRV173" s="147"/>
      <c r="NRW173" s="148"/>
      <c r="NRX173" s="187"/>
      <c r="NRY173" s="188"/>
      <c r="NRZ173" s="165"/>
      <c r="NSA173" s="166"/>
      <c r="NSB173" s="146"/>
      <c r="NSC173" s="145"/>
      <c r="NSD173" s="145"/>
      <c r="NSE173" s="167"/>
      <c r="NSF173" s="147"/>
      <c r="NSG173" s="148"/>
      <c r="NSH173" s="187"/>
      <c r="NSI173" s="188"/>
      <c r="NSJ173" s="165"/>
      <c r="NSK173" s="166"/>
      <c r="NSL173" s="146"/>
      <c r="NSM173" s="145"/>
      <c r="NSN173" s="145"/>
      <c r="NSO173" s="167"/>
      <c r="NSP173" s="147"/>
      <c r="NSQ173" s="148"/>
      <c r="NSR173" s="187"/>
      <c r="NSS173" s="188"/>
      <c r="NST173" s="165"/>
      <c r="NSU173" s="166"/>
      <c r="NSV173" s="146"/>
      <c r="NSW173" s="145"/>
      <c r="NSX173" s="145"/>
      <c r="NSY173" s="167"/>
      <c r="NSZ173" s="147"/>
      <c r="NTA173" s="148"/>
      <c r="NTB173" s="187"/>
      <c r="NTC173" s="188"/>
      <c r="NTD173" s="165"/>
      <c r="NTE173" s="166"/>
      <c r="NTF173" s="146"/>
      <c r="NTG173" s="145"/>
      <c r="NTH173" s="145"/>
      <c r="NTI173" s="167"/>
      <c r="NTJ173" s="147"/>
      <c r="NTK173" s="148"/>
      <c r="NTL173" s="187"/>
      <c r="NTM173" s="188"/>
      <c r="NTN173" s="165"/>
      <c r="NTO173" s="166"/>
      <c r="NTP173" s="146"/>
      <c r="NTQ173" s="145"/>
      <c r="NTR173" s="145"/>
      <c r="NTS173" s="167"/>
      <c r="NTT173" s="147"/>
      <c r="NTU173" s="148"/>
      <c r="NTV173" s="187"/>
      <c r="NTW173" s="188"/>
      <c r="NTX173" s="165"/>
      <c r="NTY173" s="166"/>
      <c r="NTZ173" s="146"/>
      <c r="NUA173" s="145"/>
      <c r="NUB173" s="145"/>
      <c r="NUC173" s="167"/>
      <c r="NUD173" s="147"/>
      <c r="NUE173" s="148"/>
      <c r="NUF173" s="187"/>
      <c r="NUG173" s="188"/>
      <c r="NUH173" s="165"/>
      <c r="NUI173" s="166"/>
      <c r="NUJ173" s="146"/>
      <c r="NUK173" s="145"/>
      <c r="NUL173" s="145"/>
      <c r="NUM173" s="167"/>
      <c r="NUN173" s="147"/>
      <c r="NUO173" s="148"/>
      <c r="NUP173" s="187"/>
      <c r="NUQ173" s="188"/>
      <c r="NUR173" s="165"/>
      <c r="NUS173" s="166"/>
      <c r="NUT173" s="146"/>
      <c r="NUU173" s="145"/>
      <c r="NUV173" s="145"/>
      <c r="NUW173" s="167"/>
      <c r="NUX173" s="147"/>
      <c r="NUY173" s="148"/>
      <c r="NUZ173" s="187"/>
      <c r="NVA173" s="188"/>
      <c r="NVB173" s="165"/>
      <c r="NVC173" s="166"/>
      <c r="NVD173" s="146"/>
      <c r="NVE173" s="145"/>
      <c r="NVF173" s="145"/>
      <c r="NVG173" s="167"/>
      <c r="NVH173" s="147"/>
      <c r="NVI173" s="148"/>
      <c r="NVJ173" s="187"/>
      <c r="NVK173" s="188"/>
      <c r="NVL173" s="165"/>
      <c r="NVM173" s="166"/>
      <c r="NVN173" s="146"/>
      <c r="NVO173" s="145"/>
      <c r="NVP173" s="145"/>
      <c r="NVQ173" s="167"/>
      <c r="NVR173" s="147"/>
      <c r="NVS173" s="148"/>
      <c r="NVT173" s="187"/>
      <c r="NVU173" s="188"/>
      <c r="NVV173" s="165"/>
      <c r="NVW173" s="166"/>
      <c r="NVX173" s="146"/>
      <c r="NVY173" s="145"/>
      <c r="NVZ173" s="145"/>
      <c r="NWA173" s="167"/>
      <c r="NWB173" s="147"/>
      <c r="NWC173" s="148"/>
      <c r="NWD173" s="187"/>
      <c r="NWE173" s="188"/>
      <c r="NWF173" s="165"/>
      <c r="NWG173" s="166"/>
      <c r="NWH173" s="146"/>
      <c r="NWI173" s="145"/>
      <c r="NWJ173" s="145"/>
      <c r="NWK173" s="167"/>
      <c r="NWL173" s="147"/>
      <c r="NWM173" s="148"/>
      <c r="NWN173" s="187"/>
      <c r="NWO173" s="188"/>
      <c r="NWP173" s="165"/>
      <c r="NWQ173" s="166"/>
      <c r="NWR173" s="146"/>
      <c r="NWS173" s="145"/>
      <c r="NWT173" s="145"/>
      <c r="NWU173" s="167"/>
      <c r="NWV173" s="147"/>
      <c r="NWW173" s="148"/>
      <c r="NWX173" s="187"/>
      <c r="NWY173" s="188"/>
      <c r="NWZ173" s="165"/>
      <c r="NXA173" s="166"/>
      <c r="NXB173" s="146"/>
      <c r="NXC173" s="145"/>
      <c r="NXD173" s="145"/>
      <c r="NXE173" s="167"/>
      <c r="NXF173" s="147"/>
      <c r="NXG173" s="148"/>
      <c r="NXH173" s="187"/>
      <c r="NXI173" s="188"/>
      <c r="NXJ173" s="165"/>
      <c r="NXK173" s="166"/>
      <c r="NXL173" s="146"/>
      <c r="NXM173" s="145"/>
      <c r="NXN173" s="145"/>
      <c r="NXO173" s="167"/>
      <c r="NXP173" s="147"/>
      <c r="NXQ173" s="148"/>
      <c r="NXR173" s="187"/>
      <c r="NXS173" s="188"/>
      <c r="NXT173" s="165"/>
      <c r="NXU173" s="166"/>
      <c r="NXV173" s="146"/>
      <c r="NXW173" s="145"/>
      <c r="NXX173" s="145"/>
      <c r="NXY173" s="167"/>
      <c r="NXZ173" s="147"/>
      <c r="NYA173" s="148"/>
      <c r="NYB173" s="187"/>
      <c r="NYC173" s="188"/>
      <c r="NYD173" s="165"/>
      <c r="NYE173" s="166"/>
      <c r="NYF173" s="146"/>
      <c r="NYG173" s="145"/>
      <c r="NYH173" s="145"/>
      <c r="NYI173" s="167"/>
      <c r="NYJ173" s="147"/>
      <c r="NYK173" s="148"/>
      <c r="NYL173" s="187"/>
      <c r="NYM173" s="188"/>
      <c r="NYN173" s="165"/>
      <c r="NYO173" s="166"/>
      <c r="NYP173" s="146"/>
      <c r="NYQ173" s="145"/>
      <c r="NYR173" s="145"/>
      <c r="NYS173" s="167"/>
      <c r="NYT173" s="147"/>
      <c r="NYU173" s="148"/>
      <c r="NYV173" s="187"/>
      <c r="NYW173" s="188"/>
      <c r="NYX173" s="165"/>
      <c r="NYY173" s="166"/>
      <c r="NYZ173" s="146"/>
      <c r="NZA173" s="145"/>
      <c r="NZB173" s="145"/>
      <c r="NZC173" s="167"/>
      <c r="NZD173" s="147"/>
      <c r="NZE173" s="148"/>
      <c r="NZF173" s="187"/>
      <c r="NZG173" s="188"/>
      <c r="NZH173" s="165"/>
      <c r="NZI173" s="166"/>
      <c r="NZJ173" s="146"/>
      <c r="NZK173" s="145"/>
      <c r="NZL173" s="145"/>
      <c r="NZM173" s="167"/>
      <c r="NZN173" s="147"/>
      <c r="NZO173" s="148"/>
      <c r="NZP173" s="187"/>
      <c r="NZQ173" s="188"/>
      <c r="NZR173" s="165"/>
      <c r="NZS173" s="166"/>
      <c r="NZT173" s="146"/>
      <c r="NZU173" s="145"/>
      <c r="NZV173" s="145"/>
      <c r="NZW173" s="167"/>
      <c r="NZX173" s="147"/>
      <c r="NZY173" s="148"/>
      <c r="NZZ173" s="187"/>
      <c r="OAA173" s="188"/>
      <c r="OAB173" s="165"/>
      <c r="OAC173" s="166"/>
      <c r="OAD173" s="146"/>
      <c r="OAE173" s="145"/>
      <c r="OAF173" s="145"/>
      <c r="OAG173" s="167"/>
      <c r="OAH173" s="147"/>
      <c r="OAI173" s="148"/>
      <c r="OAJ173" s="187"/>
      <c r="OAK173" s="188"/>
      <c r="OAL173" s="165"/>
      <c r="OAM173" s="166"/>
      <c r="OAN173" s="146"/>
      <c r="OAO173" s="145"/>
      <c r="OAP173" s="145"/>
      <c r="OAQ173" s="167"/>
      <c r="OAR173" s="147"/>
      <c r="OAS173" s="148"/>
      <c r="OAT173" s="187"/>
      <c r="OAU173" s="188"/>
      <c r="OAV173" s="165"/>
      <c r="OAW173" s="166"/>
      <c r="OAX173" s="146"/>
      <c r="OAY173" s="145"/>
      <c r="OAZ173" s="145"/>
      <c r="OBA173" s="167"/>
      <c r="OBB173" s="147"/>
      <c r="OBC173" s="148"/>
      <c r="OBD173" s="187"/>
      <c r="OBE173" s="188"/>
      <c r="OBF173" s="165"/>
      <c r="OBG173" s="166"/>
      <c r="OBH173" s="146"/>
      <c r="OBI173" s="145"/>
      <c r="OBJ173" s="145"/>
      <c r="OBK173" s="167"/>
      <c r="OBL173" s="147"/>
      <c r="OBM173" s="148"/>
      <c r="OBN173" s="187"/>
      <c r="OBO173" s="188"/>
      <c r="OBP173" s="165"/>
      <c r="OBQ173" s="166"/>
      <c r="OBR173" s="146"/>
      <c r="OBS173" s="145"/>
      <c r="OBT173" s="145"/>
      <c r="OBU173" s="167"/>
      <c r="OBV173" s="147"/>
      <c r="OBW173" s="148"/>
      <c r="OBX173" s="187"/>
      <c r="OBY173" s="188"/>
      <c r="OBZ173" s="165"/>
      <c r="OCA173" s="166"/>
      <c r="OCB173" s="146"/>
      <c r="OCC173" s="145"/>
      <c r="OCD173" s="145"/>
      <c r="OCE173" s="167"/>
      <c r="OCF173" s="147"/>
      <c r="OCG173" s="148"/>
      <c r="OCH173" s="187"/>
      <c r="OCI173" s="188"/>
      <c r="OCJ173" s="165"/>
      <c r="OCK173" s="166"/>
      <c r="OCL173" s="146"/>
      <c r="OCM173" s="145"/>
      <c r="OCN173" s="145"/>
      <c r="OCO173" s="167"/>
      <c r="OCP173" s="147"/>
      <c r="OCQ173" s="148"/>
      <c r="OCR173" s="187"/>
      <c r="OCS173" s="188"/>
      <c r="OCT173" s="165"/>
      <c r="OCU173" s="166"/>
      <c r="OCV173" s="146"/>
      <c r="OCW173" s="145"/>
      <c r="OCX173" s="145"/>
      <c r="OCY173" s="167"/>
      <c r="OCZ173" s="147"/>
      <c r="ODA173" s="148"/>
      <c r="ODB173" s="187"/>
      <c r="ODC173" s="188"/>
      <c r="ODD173" s="165"/>
      <c r="ODE173" s="166"/>
      <c r="ODF173" s="146"/>
      <c r="ODG173" s="145"/>
      <c r="ODH173" s="145"/>
      <c r="ODI173" s="167"/>
      <c r="ODJ173" s="147"/>
      <c r="ODK173" s="148"/>
      <c r="ODL173" s="187"/>
      <c r="ODM173" s="188"/>
      <c r="ODN173" s="165"/>
      <c r="ODO173" s="166"/>
      <c r="ODP173" s="146"/>
      <c r="ODQ173" s="145"/>
      <c r="ODR173" s="145"/>
      <c r="ODS173" s="167"/>
      <c r="ODT173" s="147"/>
      <c r="ODU173" s="148"/>
      <c r="ODV173" s="187"/>
      <c r="ODW173" s="188"/>
      <c r="ODX173" s="165"/>
      <c r="ODY173" s="166"/>
      <c r="ODZ173" s="146"/>
      <c r="OEA173" s="145"/>
      <c r="OEB173" s="145"/>
      <c r="OEC173" s="167"/>
      <c r="OED173" s="147"/>
      <c r="OEE173" s="148"/>
      <c r="OEF173" s="187"/>
      <c r="OEG173" s="188"/>
      <c r="OEH173" s="165"/>
      <c r="OEI173" s="166"/>
      <c r="OEJ173" s="146"/>
      <c r="OEK173" s="145"/>
      <c r="OEL173" s="145"/>
      <c r="OEM173" s="167"/>
      <c r="OEN173" s="147"/>
      <c r="OEO173" s="148"/>
      <c r="OEP173" s="187"/>
      <c r="OEQ173" s="188"/>
      <c r="OER173" s="165"/>
      <c r="OES173" s="166"/>
      <c r="OET173" s="146"/>
      <c r="OEU173" s="145"/>
      <c r="OEV173" s="145"/>
      <c r="OEW173" s="167"/>
      <c r="OEX173" s="147"/>
      <c r="OEY173" s="148"/>
      <c r="OEZ173" s="187"/>
      <c r="OFA173" s="188"/>
      <c r="OFB173" s="165"/>
      <c r="OFC173" s="166"/>
      <c r="OFD173" s="146"/>
      <c r="OFE173" s="145"/>
      <c r="OFF173" s="145"/>
      <c r="OFG173" s="167"/>
      <c r="OFH173" s="147"/>
      <c r="OFI173" s="148"/>
      <c r="OFJ173" s="187"/>
      <c r="OFK173" s="188"/>
      <c r="OFL173" s="165"/>
      <c r="OFM173" s="166"/>
      <c r="OFN173" s="146"/>
      <c r="OFO173" s="145"/>
      <c r="OFP173" s="145"/>
      <c r="OFQ173" s="167"/>
      <c r="OFR173" s="147"/>
      <c r="OFS173" s="148"/>
      <c r="OFT173" s="187"/>
      <c r="OFU173" s="188"/>
      <c r="OFV173" s="165"/>
      <c r="OFW173" s="166"/>
      <c r="OFX173" s="146"/>
      <c r="OFY173" s="145"/>
      <c r="OFZ173" s="145"/>
      <c r="OGA173" s="167"/>
      <c r="OGB173" s="147"/>
      <c r="OGC173" s="148"/>
      <c r="OGD173" s="187"/>
      <c r="OGE173" s="188"/>
      <c r="OGF173" s="165"/>
      <c r="OGG173" s="166"/>
      <c r="OGH173" s="146"/>
      <c r="OGI173" s="145"/>
      <c r="OGJ173" s="145"/>
      <c r="OGK173" s="167"/>
      <c r="OGL173" s="147"/>
      <c r="OGM173" s="148"/>
      <c r="OGN173" s="187"/>
      <c r="OGO173" s="188"/>
      <c r="OGP173" s="165"/>
      <c r="OGQ173" s="166"/>
      <c r="OGR173" s="146"/>
      <c r="OGS173" s="145"/>
      <c r="OGT173" s="145"/>
      <c r="OGU173" s="167"/>
      <c r="OGV173" s="147"/>
      <c r="OGW173" s="148"/>
      <c r="OGX173" s="187"/>
      <c r="OGY173" s="188"/>
      <c r="OGZ173" s="165"/>
      <c r="OHA173" s="166"/>
      <c r="OHB173" s="146"/>
      <c r="OHC173" s="145"/>
      <c r="OHD173" s="145"/>
      <c r="OHE173" s="167"/>
      <c r="OHF173" s="147"/>
      <c r="OHG173" s="148"/>
      <c r="OHH173" s="187"/>
      <c r="OHI173" s="188"/>
      <c r="OHJ173" s="165"/>
      <c r="OHK173" s="166"/>
      <c r="OHL173" s="146"/>
      <c r="OHM173" s="145"/>
      <c r="OHN173" s="145"/>
      <c r="OHO173" s="167"/>
      <c r="OHP173" s="147"/>
      <c r="OHQ173" s="148"/>
      <c r="OHR173" s="187"/>
      <c r="OHS173" s="188"/>
      <c r="OHT173" s="165"/>
      <c r="OHU173" s="166"/>
      <c r="OHV173" s="146"/>
      <c r="OHW173" s="145"/>
      <c r="OHX173" s="145"/>
      <c r="OHY173" s="167"/>
      <c r="OHZ173" s="147"/>
      <c r="OIA173" s="148"/>
      <c r="OIB173" s="187"/>
      <c r="OIC173" s="188"/>
      <c r="OID173" s="165"/>
      <c r="OIE173" s="166"/>
      <c r="OIF173" s="146"/>
      <c r="OIG173" s="145"/>
      <c r="OIH173" s="145"/>
      <c r="OII173" s="167"/>
      <c r="OIJ173" s="147"/>
      <c r="OIK173" s="148"/>
      <c r="OIL173" s="187"/>
      <c r="OIM173" s="188"/>
      <c r="OIN173" s="165"/>
      <c r="OIO173" s="166"/>
      <c r="OIP173" s="146"/>
      <c r="OIQ173" s="145"/>
      <c r="OIR173" s="145"/>
      <c r="OIS173" s="167"/>
      <c r="OIT173" s="147"/>
      <c r="OIU173" s="148"/>
      <c r="OIV173" s="187"/>
      <c r="OIW173" s="188"/>
      <c r="OIX173" s="165"/>
      <c r="OIY173" s="166"/>
      <c r="OIZ173" s="146"/>
      <c r="OJA173" s="145"/>
      <c r="OJB173" s="145"/>
      <c r="OJC173" s="167"/>
      <c r="OJD173" s="147"/>
      <c r="OJE173" s="148"/>
      <c r="OJF173" s="187"/>
      <c r="OJG173" s="188"/>
      <c r="OJH173" s="165"/>
      <c r="OJI173" s="166"/>
      <c r="OJJ173" s="146"/>
      <c r="OJK173" s="145"/>
      <c r="OJL173" s="145"/>
      <c r="OJM173" s="167"/>
      <c r="OJN173" s="147"/>
      <c r="OJO173" s="148"/>
      <c r="OJP173" s="187"/>
      <c r="OJQ173" s="188"/>
      <c r="OJR173" s="165"/>
      <c r="OJS173" s="166"/>
      <c r="OJT173" s="146"/>
      <c r="OJU173" s="145"/>
      <c r="OJV173" s="145"/>
      <c r="OJW173" s="167"/>
      <c r="OJX173" s="147"/>
      <c r="OJY173" s="148"/>
      <c r="OJZ173" s="187"/>
      <c r="OKA173" s="188"/>
      <c r="OKB173" s="165"/>
      <c r="OKC173" s="166"/>
      <c r="OKD173" s="146"/>
      <c r="OKE173" s="145"/>
      <c r="OKF173" s="145"/>
      <c r="OKG173" s="167"/>
      <c r="OKH173" s="147"/>
      <c r="OKI173" s="148"/>
      <c r="OKJ173" s="187"/>
      <c r="OKK173" s="188"/>
      <c r="OKL173" s="165"/>
      <c r="OKM173" s="166"/>
      <c r="OKN173" s="146"/>
      <c r="OKO173" s="145"/>
      <c r="OKP173" s="145"/>
      <c r="OKQ173" s="167"/>
      <c r="OKR173" s="147"/>
      <c r="OKS173" s="148"/>
      <c r="OKT173" s="187"/>
      <c r="OKU173" s="188"/>
      <c r="OKV173" s="165"/>
      <c r="OKW173" s="166"/>
      <c r="OKX173" s="146"/>
      <c r="OKY173" s="145"/>
      <c r="OKZ173" s="145"/>
      <c r="OLA173" s="167"/>
      <c r="OLB173" s="147"/>
      <c r="OLC173" s="148"/>
      <c r="OLD173" s="187"/>
      <c r="OLE173" s="188"/>
      <c r="OLF173" s="165"/>
      <c r="OLG173" s="166"/>
      <c r="OLH173" s="146"/>
      <c r="OLI173" s="145"/>
      <c r="OLJ173" s="145"/>
      <c r="OLK173" s="167"/>
      <c r="OLL173" s="147"/>
      <c r="OLM173" s="148"/>
      <c r="OLN173" s="187"/>
      <c r="OLO173" s="188"/>
      <c r="OLP173" s="165"/>
      <c r="OLQ173" s="166"/>
      <c r="OLR173" s="146"/>
      <c r="OLS173" s="145"/>
      <c r="OLT173" s="145"/>
      <c r="OLU173" s="167"/>
      <c r="OLV173" s="147"/>
      <c r="OLW173" s="148"/>
      <c r="OLX173" s="187"/>
      <c r="OLY173" s="188"/>
      <c r="OLZ173" s="165"/>
      <c r="OMA173" s="166"/>
      <c r="OMB173" s="146"/>
      <c r="OMC173" s="145"/>
      <c r="OMD173" s="145"/>
      <c r="OME173" s="167"/>
      <c r="OMF173" s="147"/>
      <c r="OMG173" s="148"/>
      <c r="OMH173" s="187"/>
      <c r="OMI173" s="188"/>
      <c r="OMJ173" s="165"/>
      <c r="OMK173" s="166"/>
      <c r="OML173" s="146"/>
      <c r="OMM173" s="145"/>
      <c r="OMN173" s="145"/>
      <c r="OMO173" s="167"/>
      <c r="OMP173" s="147"/>
      <c r="OMQ173" s="148"/>
      <c r="OMR173" s="187"/>
      <c r="OMS173" s="188"/>
      <c r="OMT173" s="165"/>
      <c r="OMU173" s="166"/>
      <c r="OMV173" s="146"/>
      <c r="OMW173" s="145"/>
      <c r="OMX173" s="145"/>
      <c r="OMY173" s="167"/>
      <c r="OMZ173" s="147"/>
      <c r="ONA173" s="148"/>
      <c r="ONB173" s="187"/>
      <c r="ONC173" s="188"/>
      <c r="OND173" s="165"/>
      <c r="ONE173" s="166"/>
      <c r="ONF173" s="146"/>
      <c r="ONG173" s="145"/>
      <c r="ONH173" s="145"/>
      <c r="ONI173" s="167"/>
      <c r="ONJ173" s="147"/>
      <c r="ONK173" s="148"/>
      <c r="ONL173" s="187"/>
      <c r="ONM173" s="188"/>
      <c r="ONN173" s="165"/>
      <c r="ONO173" s="166"/>
      <c r="ONP173" s="146"/>
      <c r="ONQ173" s="145"/>
      <c r="ONR173" s="145"/>
      <c r="ONS173" s="167"/>
      <c r="ONT173" s="147"/>
      <c r="ONU173" s="148"/>
      <c r="ONV173" s="187"/>
      <c r="ONW173" s="188"/>
      <c r="ONX173" s="165"/>
      <c r="ONY173" s="166"/>
      <c r="ONZ173" s="146"/>
      <c r="OOA173" s="145"/>
      <c r="OOB173" s="145"/>
      <c r="OOC173" s="167"/>
      <c r="OOD173" s="147"/>
      <c r="OOE173" s="148"/>
      <c r="OOF173" s="187"/>
      <c r="OOG173" s="188"/>
      <c r="OOH173" s="165"/>
      <c r="OOI173" s="166"/>
      <c r="OOJ173" s="146"/>
      <c r="OOK173" s="145"/>
      <c r="OOL173" s="145"/>
      <c r="OOM173" s="167"/>
      <c r="OON173" s="147"/>
      <c r="OOO173" s="148"/>
      <c r="OOP173" s="187"/>
      <c r="OOQ173" s="188"/>
      <c r="OOR173" s="165"/>
      <c r="OOS173" s="166"/>
      <c r="OOT173" s="146"/>
      <c r="OOU173" s="145"/>
      <c r="OOV173" s="145"/>
      <c r="OOW173" s="167"/>
      <c r="OOX173" s="147"/>
      <c r="OOY173" s="148"/>
      <c r="OOZ173" s="187"/>
      <c r="OPA173" s="188"/>
      <c r="OPB173" s="165"/>
      <c r="OPC173" s="166"/>
      <c r="OPD173" s="146"/>
      <c r="OPE173" s="145"/>
      <c r="OPF173" s="145"/>
      <c r="OPG173" s="167"/>
      <c r="OPH173" s="147"/>
      <c r="OPI173" s="148"/>
      <c r="OPJ173" s="187"/>
      <c r="OPK173" s="188"/>
      <c r="OPL173" s="165"/>
      <c r="OPM173" s="166"/>
      <c r="OPN173" s="146"/>
      <c r="OPO173" s="145"/>
      <c r="OPP173" s="145"/>
      <c r="OPQ173" s="167"/>
      <c r="OPR173" s="147"/>
      <c r="OPS173" s="148"/>
      <c r="OPT173" s="187"/>
      <c r="OPU173" s="188"/>
      <c r="OPV173" s="165"/>
      <c r="OPW173" s="166"/>
      <c r="OPX173" s="146"/>
      <c r="OPY173" s="145"/>
      <c r="OPZ173" s="145"/>
      <c r="OQA173" s="167"/>
      <c r="OQB173" s="147"/>
      <c r="OQC173" s="148"/>
      <c r="OQD173" s="187"/>
      <c r="OQE173" s="188"/>
      <c r="OQF173" s="165"/>
      <c r="OQG173" s="166"/>
      <c r="OQH173" s="146"/>
      <c r="OQI173" s="145"/>
      <c r="OQJ173" s="145"/>
      <c r="OQK173" s="167"/>
      <c r="OQL173" s="147"/>
      <c r="OQM173" s="148"/>
      <c r="OQN173" s="187"/>
      <c r="OQO173" s="188"/>
      <c r="OQP173" s="165"/>
      <c r="OQQ173" s="166"/>
      <c r="OQR173" s="146"/>
      <c r="OQS173" s="145"/>
      <c r="OQT173" s="145"/>
      <c r="OQU173" s="167"/>
      <c r="OQV173" s="147"/>
      <c r="OQW173" s="148"/>
      <c r="OQX173" s="187"/>
      <c r="OQY173" s="188"/>
      <c r="OQZ173" s="165"/>
      <c r="ORA173" s="166"/>
      <c r="ORB173" s="146"/>
      <c r="ORC173" s="145"/>
      <c r="ORD173" s="145"/>
      <c r="ORE173" s="167"/>
      <c r="ORF173" s="147"/>
      <c r="ORG173" s="148"/>
      <c r="ORH173" s="187"/>
      <c r="ORI173" s="188"/>
      <c r="ORJ173" s="165"/>
      <c r="ORK173" s="166"/>
      <c r="ORL173" s="146"/>
      <c r="ORM173" s="145"/>
      <c r="ORN173" s="145"/>
      <c r="ORO173" s="167"/>
      <c r="ORP173" s="147"/>
      <c r="ORQ173" s="148"/>
      <c r="ORR173" s="187"/>
      <c r="ORS173" s="188"/>
      <c r="ORT173" s="165"/>
      <c r="ORU173" s="166"/>
      <c r="ORV173" s="146"/>
      <c r="ORW173" s="145"/>
      <c r="ORX173" s="145"/>
      <c r="ORY173" s="167"/>
      <c r="ORZ173" s="147"/>
      <c r="OSA173" s="148"/>
      <c r="OSB173" s="187"/>
      <c r="OSC173" s="188"/>
      <c r="OSD173" s="165"/>
      <c r="OSE173" s="166"/>
      <c r="OSF173" s="146"/>
      <c r="OSG173" s="145"/>
      <c r="OSH173" s="145"/>
      <c r="OSI173" s="167"/>
      <c r="OSJ173" s="147"/>
      <c r="OSK173" s="148"/>
      <c r="OSL173" s="187"/>
      <c r="OSM173" s="188"/>
      <c r="OSN173" s="165"/>
      <c r="OSO173" s="166"/>
      <c r="OSP173" s="146"/>
      <c r="OSQ173" s="145"/>
      <c r="OSR173" s="145"/>
      <c r="OSS173" s="167"/>
      <c r="OST173" s="147"/>
      <c r="OSU173" s="148"/>
      <c r="OSV173" s="187"/>
      <c r="OSW173" s="188"/>
      <c r="OSX173" s="165"/>
      <c r="OSY173" s="166"/>
      <c r="OSZ173" s="146"/>
      <c r="OTA173" s="145"/>
      <c r="OTB173" s="145"/>
      <c r="OTC173" s="167"/>
      <c r="OTD173" s="147"/>
      <c r="OTE173" s="148"/>
      <c r="OTF173" s="187"/>
      <c r="OTG173" s="188"/>
      <c r="OTH173" s="165"/>
      <c r="OTI173" s="166"/>
      <c r="OTJ173" s="146"/>
      <c r="OTK173" s="145"/>
      <c r="OTL173" s="145"/>
      <c r="OTM173" s="167"/>
      <c r="OTN173" s="147"/>
      <c r="OTO173" s="148"/>
      <c r="OTP173" s="187"/>
      <c r="OTQ173" s="188"/>
      <c r="OTR173" s="165"/>
      <c r="OTS173" s="166"/>
      <c r="OTT173" s="146"/>
      <c r="OTU173" s="145"/>
      <c r="OTV173" s="145"/>
      <c r="OTW173" s="167"/>
      <c r="OTX173" s="147"/>
      <c r="OTY173" s="148"/>
      <c r="OTZ173" s="187"/>
      <c r="OUA173" s="188"/>
      <c r="OUB173" s="165"/>
      <c r="OUC173" s="166"/>
      <c r="OUD173" s="146"/>
      <c r="OUE173" s="145"/>
      <c r="OUF173" s="145"/>
      <c r="OUG173" s="167"/>
      <c r="OUH173" s="147"/>
      <c r="OUI173" s="148"/>
      <c r="OUJ173" s="187"/>
      <c r="OUK173" s="188"/>
      <c r="OUL173" s="165"/>
      <c r="OUM173" s="166"/>
      <c r="OUN173" s="146"/>
      <c r="OUO173" s="145"/>
      <c r="OUP173" s="145"/>
      <c r="OUQ173" s="167"/>
      <c r="OUR173" s="147"/>
      <c r="OUS173" s="148"/>
      <c r="OUT173" s="187"/>
      <c r="OUU173" s="188"/>
      <c r="OUV173" s="165"/>
      <c r="OUW173" s="166"/>
      <c r="OUX173" s="146"/>
      <c r="OUY173" s="145"/>
      <c r="OUZ173" s="145"/>
      <c r="OVA173" s="167"/>
      <c r="OVB173" s="147"/>
      <c r="OVC173" s="148"/>
      <c r="OVD173" s="187"/>
      <c r="OVE173" s="188"/>
      <c r="OVF173" s="165"/>
      <c r="OVG173" s="166"/>
      <c r="OVH173" s="146"/>
      <c r="OVI173" s="145"/>
      <c r="OVJ173" s="145"/>
      <c r="OVK173" s="167"/>
      <c r="OVL173" s="147"/>
      <c r="OVM173" s="148"/>
      <c r="OVN173" s="187"/>
      <c r="OVO173" s="188"/>
      <c r="OVP173" s="165"/>
      <c r="OVQ173" s="166"/>
      <c r="OVR173" s="146"/>
      <c r="OVS173" s="145"/>
      <c r="OVT173" s="145"/>
      <c r="OVU173" s="167"/>
      <c r="OVV173" s="147"/>
      <c r="OVW173" s="148"/>
      <c r="OVX173" s="187"/>
      <c r="OVY173" s="188"/>
      <c r="OVZ173" s="165"/>
      <c r="OWA173" s="166"/>
      <c r="OWB173" s="146"/>
      <c r="OWC173" s="145"/>
      <c r="OWD173" s="145"/>
      <c r="OWE173" s="167"/>
      <c r="OWF173" s="147"/>
      <c r="OWG173" s="148"/>
      <c r="OWH173" s="187"/>
      <c r="OWI173" s="188"/>
      <c r="OWJ173" s="165"/>
      <c r="OWK173" s="166"/>
      <c r="OWL173" s="146"/>
      <c r="OWM173" s="145"/>
      <c r="OWN173" s="145"/>
      <c r="OWO173" s="167"/>
      <c r="OWP173" s="147"/>
      <c r="OWQ173" s="148"/>
      <c r="OWR173" s="187"/>
      <c r="OWS173" s="188"/>
      <c r="OWT173" s="165"/>
      <c r="OWU173" s="166"/>
      <c r="OWV173" s="146"/>
      <c r="OWW173" s="145"/>
      <c r="OWX173" s="145"/>
      <c r="OWY173" s="167"/>
      <c r="OWZ173" s="147"/>
      <c r="OXA173" s="148"/>
      <c r="OXB173" s="187"/>
      <c r="OXC173" s="188"/>
      <c r="OXD173" s="165"/>
      <c r="OXE173" s="166"/>
      <c r="OXF173" s="146"/>
      <c r="OXG173" s="145"/>
      <c r="OXH173" s="145"/>
      <c r="OXI173" s="167"/>
      <c r="OXJ173" s="147"/>
      <c r="OXK173" s="148"/>
      <c r="OXL173" s="187"/>
      <c r="OXM173" s="188"/>
      <c r="OXN173" s="165"/>
      <c r="OXO173" s="166"/>
      <c r="OXP173" s="146"/>
      <c r="OXQ173" s="145"/>
      <c r="OXR173" s="145"/>
      <c r="OXS173" s="167"/>
      <c r="OXT173" s="147"/>
      <c r="OXU173" s="148"/>
      <c r="OXV173" s="187"/>
      <c r="OXW173" s="188"/>
      <c r="OXX173" s="165"/>
      <c r="OXY173" s="166"/>
      <c r="OXZ173" s="146"/>
      <c r="OYA173" s="145"/>
      <c r="OYB173" s="145"/>
      <c r="OYC173" s="167"/>
      <c r="OYD173" s="147"/>
      <c r="OYE173" s="148"/>
      <c r="OYF173" s="187"/>
      <c r="OYG173" s="188"/>
      <c r="OYH173" s="165"/>
      <c r="OYI173" s="166"/>
      <c r="OYJ173" s="146"/>
      <c r="OYK173" s="145"/>
      <c r="OYL173" s="145"/>
      <c r="OYM173" s="167"/>
      <c r="OYN173" s="147"/>
      <c r="OYO173" s="148"/>
      <c r="OYP173" s="187"/>
      <c r="OYQ173" s="188"/>
      <c r="OYR173" s="165"/>
      <c r="OYS173" s="166"/>
      <c r="OYT173" s="146"/>
      <c r="OYU173" s="145"/>
      <c r="OYV173" s="145"/>
      <c r="OYW173" s="167"/>
      <c r="OYX173" s="147"/>
      <c r="OYY173" s="148"/>
      <c r="OYZ173" s="187"/>
      <c r="OZA173" s="188"/>
      <c r="OZB173" s="165"/>
      <c r="OZC173" s="166"/>
      <c r="OZD173" s="146"/>
      <c r="OZE173" s="145"/>
      <c r="OZF173" s="145"/>
      <c r="OZG173" s="167"/>
      <c r="OZH173" s="147"/>
      <c r="OZI173" s="148"/>
      <c r="OZJ173" s="187"/>
      <c r="OZK173" s="188"/>
      <c r="OZL173" s="165"/>
      <c r="OZM173" s="166"/>
      <c r="OZN173" s="146"/>
      <c r="OZO173" s="145"/>
      <c r="OZP173" s="145"/>
      <c r="OZQ173" s="167"/>
      <c r="OZR173" s="147"/>
      <c r="OZS173" s="148"/>
      <c r="OZT173" s="187"/>
      <c r="OZU173" s="188"/>
      <c r="OZV173" s="165"/>
      <c r="OZW173" s="166"/>
      <c r="OZX173" s="146"/>
      <c r="OZY173" s="145"/>
      <c r="OZZ173" s="145"/>
      <c r="PAA173" s="167"/>
      <c r="PAB173" s="147"/>
      <c r="PAC173" s="148"/>
      <c r="PAD173" s="187"/>
      <c r="PAE173" s="188"/>
      <c r="PAF173" s="165"/>
      <c r="PAG173" s="166"/>
      <c r="PAH173" s="146"/>
      <c r="PAI173" s="145"/>
      <c r="PAJ173" s="145"/>
      <c r="PAK173" s="167"/>
      <c r="PAL173" s="147"/>
      <c r="PAM173" s="148"/>
      <c r="PAN173" s="187"/>
      <c r="PAO173" s="188"/>
      <c r="PAP173" s="165"/>
      <c r="PAQ173" s="166"/>
      <c r="PAR173" s="146"/>
      <c r="PAS173" s="145"/>
      <c r="PAT173" s="145"/>
      <c r="PAU173" s="167"/>
      <c r="PAV173" s="147"/>
      <c r="PAW173" s="148"/>
      <c r="PAX173" s="187"/>
      <c r="PAY173" s="188"/>
      <c r="PAZ173" s="165"/>
      <c r="PBA173" s="166"/>
      <c r="PBB173" s="146"/>
      <c r="PBC173" s="145"/>
      <c r="PBD173" s="145"/>
      <c r="PBE173" s="167"/>
      <c r="PBF173" s="147"/>
      <c r="PBG173" s="148"/>
      <c r="PBH173" s="187"/>
      <c r="PBI173" s="188"/>
      <c r="PBJ173" s="165"/>
      <c r="PBK173" s="166"/>
      <c r="PBL173" s="146"/>
      <c r="PBM173" s="145"/>
      <c r="PBN173" s="145"/>
      <c r="PBO173" s="167"/>
      <c r="PBP173" s="147"/>
      <c r="PBQ173" s="148"/>
      <c r="PBR173" s="187"/>
      <c r="PBS173" s="188"/>
      <c r="PBT173" s="165"/>
      <c r="PBU173" s="166"/>
      <c r="PBV173" s="146"/>
      <c r="PBW173" s="145"/>
      <c r="PBX173" s="145"/>
      <c r="PBY173" s="167"/>
      <c r="PBZ173" s="147"/>
      <c r="PCA173" s="148"/>
      <c r="PCB173" s="187"/>
      <c r="PCC173" s="188"/>
      <c r="PCD173" s="165"/>
      <c r="PCE173" s="166"/>
      <c r="PCF173" s="146"/>
      <c r="PCG173" s="145"/>
      <c r="PCH173" s="145"/>
      <c r="PCI173" s="167"/>
      <c r="PCJ173" s="147"/>
      <c r="PCK173" s="148"/>
      <c r="PCL173" s="187"/>
      <c r="PCM173" s="188"/>
      <c r="PCN173" s="165"/>
      <c r="PCO173" s="166"/>
      <c r="PCP173" s="146"/>
      <c r="PCQ173" s="145"/>
      <c r="PCR173" s="145"/>
      <c r="PCS173" s="167"/>
      <c r="PCT173" s="147"/>
      <c r="PCU173" s="148"/>
      <c r="PCV173" s="187"/>
      <c r="PCW173" s="188"/>
      <c r="PCX173" s="165"/>
      <c r="PCY173" s="166"/>
      <c r="PCZ173" s="146"/>
      <c r="PDA173" s="145"/>
      <c r="PDB173" s="145"/>
      <c r="PDC173" s="167"/>
      <c r="PDD173" s="147"/>
      <c r="PDE173" s="148"/>
      <c r="PDF173" s="187"/>
      <c r="PDG173" s="188"/>
      <c r="PDH173" s="165"/>
      <c r="PDI173" s="166"/>
      <c r="PDJ173" s="146"/>
      <c r="PDK173" s="145"/>
      <c r="PDL173" s="145"/>
      <c r="PDM173" s="167"/>
      <c r="PDN173" s="147"/>
      <c r="PDO173" s="148"/>
      <c r="PDP173" s="187"/>
      <c r="PDQ173" s="188"/>
      <c r="PDR173" s="165"/>
      <c r="PDS173" s="166"/>
      <c r="PDT173" s="146"/>
      <c r="PDU173" s="145"/>
      <c r="PDV173" s="145"/>
      <c r="PDW173" s="167"/>
      <c r="PDX173" s="147"/>
      <c r="PDY173" s="148"/>
      <c r="PDZ173" s="187"/>
      <c r="PEA173" s="188"/>
      <c r="PEB173" s="165"/>
      <c r="PEC173" s="166"/>
      <c r="PED173" s="146"/>
      <c r="PEE173" s="145"/>
      <c r="PEF173" s="145"/>
      <c r="PEG173" s="167"/>
      <c r="PEH173" s="147"/>
      <c r="PEI173" s="148"/>
      <c r="PEJ173" s="187"/>
      <c r="PEK173" s="188"/>
      <c r="PEL173" s="165"/>
      <c r="PEM173" s="166"/>
      <c r="PEN173" s="146"/>
      <c r="PEO173" s="145"/>
      <c r="PEP173" s="145"/>
      <c r="PEQ173" s="167"/>
      <c r="PER173" s="147"/>
      <c r="PES173" s="148"/>
      <c r="PET173" s="187"/>
      <c r="PEU173" s="188"/>
      <c r="PEV173" s="165"/>
      <c r="PEW173" s="166"/>
      <c r="PEX173" s="146"/>
      <c r="PEY173" s="145"/>
      <c r="PEZ173" s="145"/>
      <c r="PFA173" s="167"/>
      <c r="PFB173" s="147"/>
      <c r="PFC173" s="148"/>
      <c r="PFD173" s="187"/>
      <c r="PFE173" s="188"/>
      <c r="PFF173" s="165"/>
      <c r="PFG173" s="166"/>
      <c r="PFH173" s="146"/>
      <c r="PFI173" s="145"/>
      <c r="PFJ173" s="145"/>
      <c r="PFK173" s="167"/>
      <c r="PFL173" s="147"/>
      <c r="PFM173" s="148"/>
      <c r="PFN173" s="187"/>
      <c r="PFO173" s="188"/>
      <c r="PFP173" s="165"/>
      <c r="PFQ173" s="166"/>
      <c r="PFR173" s="146"/>
      <c r="PFS173" s="145"/>
      <c r="PFT173" s="145"/>
      <c r="PFU173" s="167"/>
      <c r="PFV173" s="147"/>
      <c r="PFW173" s="148"/>
      <c r="PFX173" s="187"/>
      <c r="PFY173" s="188"/>
      <c r="PFZ173" s="165"/>
      <c r="PGA173" s="166"/>
      <c r="PGB173" s="146"/>
      <c r="PGC173" s="145"/>
      <c r="PGD173" s="145"/>
      <c r="PGE173" s="167"/>
      <c r="PGF173" s="147"/>
      <c r="PGG173" s="148"/>
      <c r="PGH173" s="187"/>
      <c r="PGI173" s="188"/>
      <c r="PGJ173" s="165"/>
      <c r="PGK173" s="166"/>
      <c r="PGL173" s="146"/>
      <c r="PGM173" s="145"/>
      <c r="PGN173" s="145"/>
      <c r="PGO173" s="167"/>
      <c r="PGP173" s="147"/>
      <c r="PGQ173" s="148"/>
      <c r="PGR173" s="187"/>
      <c r="PGS173" s="188"/>
      <c r="PGT173" s="165"/>
      <c r="PGU173" s="166"/>
      <c r="PGV173" s="146"/>
      <c r="PGW173" s="145"/>
      <c r="PGX173" s="145"/>
      <c r="PGY173" s="167"/>
      <c r="PGZ173" s="147"/>
      <c r="PHA173" s="148"/>
      <c r="PHB173" s="187"/>
      <c r="PHC173" s="188"/>
      <c r="PHD173" s="165"/>
      <c r="PHE173" s="166"/>
      <c r="PHF173" s="146"/>
      <c r="PHG173" s="145"/>
      <c r="PHH173" s="145"/>
      <c r="PHI173" s="167"/>
      <c r="PHJ173" s="147"/>
      <c r="PHK173" s="148"/>
      <c r="PHL173" s="187"/>
      <c r="PHM173" s="188"/>
      <c r="PHN173" s="165"/>
      <c r="PHO173" s="166"/>
      <c r="PHP173" s="146"/>
      <c r="PHQ173" s="145"/>
      <c r="PHR173" s="145"/>
      <c r="PHS173" s="167"/>
      <c r="PHT173" s="147"/>
      <c r="PHU173" s="148"/>
      <c r="PHV173" s="187"/>
      <c r="PHW173" s="188"/>
      <c r="PHX173" s="165"/>
      <c r="PHY173" s="166"/>
      <c r="PHZ173" s="146"/>
      <c r="PIA173" s="145"/>
      <c r="PIB173" s="145"/>
      <c r="PIC173" s="167"/>
      <c r="PID173" s="147"/>
      <c r="PIE173" s="148"/>
      <c r="PIF173" s="187"/>
      <c r="PIG173" s="188"/>
      <c r="PIH173" s="165"/>
      <c r="PII173" s="166"/>
      <c r="PIJ173" s="146"/>
      <c r="PIK173" s="145"/>
      <c r="PIL173" s="145"/>
      <c r="PIM173" s="167"/>
      <c r="PIN173" s="147"/>
      <c r="PIO173" s="148"/>
      <c r="PIP173" s="187"/>
      <c r="PIQ173" s="188"/>
      <c r="PIR173" s="165"/>
      <c r="PIS173" s="166"/>
      <c r="PIT173" s="146"/>
      <c r="PIU173" s="145"/>
      <c r="PIV173" s="145"/>
      <c r="PIW173" s="167"/>
      <c r="PIX173" s="147"/>
      <c r="PIY173" s="148"/>
      <c r="PIZ173" s="187"/>
      <c r="PJA173" s="188"/>
      <c r="PJB173" s="165"/>
      <c r="PJC173" s="166"/>
      <c r="PJD173" s="146"/>
      <c r="PJE173" s="145"/>
      <c r="PJF173" s="145"/>
      <c r="PJG173" s="167"/>
      <c r="PJH173" s="147"/>
      <c r="PJI173" s="148"/>
      <c r="PJJ173" s="187"/>
      <c r="PJK173" s="188"/>
      <c r="PJL173" s="165"/>
      <c r="PJM173" s="166"/>
      <c r="PJN173" s="146"/>
      <c r="PJO173" s="145"/>
      <c r="PJP173" s="145"/>
      <c r="PJQ173" s="167"/>
      <c r="PJR173" s="147"/>
      <c r="PJS173" s="148"/>
      <c r="PJT173" s="187"/>
      <c r="PJU173" s="188"/>
      <c r="PJV173" s="165"/>
      <c r="PJW173" s="166"/>
      <c r="PJX173" s="146"/>
      <c r="PJY173" s="145"/>
      <c r="PJZ173" s="145"/>
      <c r="PKA173" s="167"/>
      <c r="PKB173" s="147"/>
      <c r="PKC173" s="148"/>
      <c r="PKD173" s="187"/>
      <c r="PKE173" s="188"/>
      <c r="PKF173" s="165"/>
      <c r="PKG173" s="166"/>
      <c r="PKH173" s="146"/>
      <c r="PKI173" s="145"/>
      <c r="PKJ173" s="145"/>
      <c r="PKK173" s="167"/>
      <c r="PKL173" s="147"/>
      <c r="PKM173" s="148"/>
      <c r="PKN173" s="187"/>
      <c r="PKO173" s="188"/>
      <c r="PKP173" s="165"/>
      <c r="PKQ173" s="166"/>
      <c r="PKR173" s="146"/>
      <c r="PKS173" s="145"/>
      <c r="PKT173" s="145"/>
      <c r="PKU173" s="167"/>
      <c r="PKV173" s="147"/>
      <c r="PKW173" s="148"/>
      <c r="PKX173" s="187"/>
      <c r="PKY173" s="188"/>
      <c r="PKZ173" s="165"/>
      <c r="PLA173" s="166"/>
      <c r="PLB173" s="146"/>
      <c r="PLC173" s="145"/>
      <c r="PLD173" s="145"/>
      <c r="PLE173" s="167"/>
      <c r="PLF173" s="147"/>
      <c r="PLG173" s="148"/>
      <c r="PLH173" s="187"/>
      <c r="PLI173" s="188"/>
      <c r="PLJ173" s="165"/>
      <c r="PLK173" s="166"/>
      <c r="PLL173" s="146"/>
      <c r="PLM173" s="145"/>
      <c r="PLN173" s="145"/>
      <c r="PLO173" s="167"/>
      <c r="PLP173" s="147"/>
      <c r="PLQ173" s="148"/>
      <c r="PLR173" s="187"/>
      <c r="PLS173" s="188"/>
      <c r="PLT173" s="165"/>
      <c r="PLU173" s="166"/>
      <c r="PLV173" s="146"/>
      <c r="PLW173" s="145"/>
      <c r="PLX173" s="145"/>
      <c r="PLY173" s="167"/>
      <c r="PLZ173" s="147"/>
      <c r="PMA173" s="148"/>
      <c r="PMB173" s="187"/>
      <c r="PMC173" s="188"/>
      <c r="PMD173" s="165"/>
      <c r="PME173" s="166"/>
      <c r="PMF173" s="146"/>
      <c r="PMG173" s="145"/>
      <c r="PMH173" s="145"/>
      <c r="PMI173" s="167"/>
      <c r="PMJ173" s="147"/>
      <c r="PMK173" s="148"/>
      <c r="PML173" s="187"/>
      <c r="PMM173" s="188"/>
      <c r="PMN173" s="165"/>
      <c r="PMO173" s="166"/>
      <c r="PMP173" s="146"/>
      <c r="PMQ173" s="145"/>
      <c r="PMR173" s="145"/>
      <c r="PMS173" s="167"/>
      <c r="PMT173" s="147"/>
      <c r="PMU173" s="148"/>
      <c r="PMV173" s="187"/>
      <c r="PMW173" s="188"/>
      <c r="PMX173" s="165"/>
      <c r="PMY173" s="166"/>
      <c r="PMZ173" s="146"/>
      <c r="PNA173" s="145"/>
      <c r="PNB173" s="145"/>
      <c r="PNC173" s="167"/>
      <c r="PND173" s="147"/>
      <c r="PNE173" s="148"/>
      <c r="PNF173" s="187"/>
      <c r="PNG173" s="188"/>
      <c r="PNH173" s="165"/>
      <c r="PNI173" s="166"/>
      <c r="PNJ173" s="146"/>
      <c r="PNK173" s="145"/>
      <c r="PNL173" s="145"/>
      <c r="PNM173" s="167"/>
      <c r="PNN173" s="147"/>
      <c r="PNO173" s="148"/>
      <c r="PNP173" s="187"/>
      <c r="PNQ173" s="188"/>
      <c r="PNR173" s="165"/>
      <c r="PNS173" s="166"/>
      <c r="PNT173" s="146"/>
      <c r="PNU173" s="145"/>
      <c r="PNV173" s="145"/>
      <c r="PNW173" s="167"/>
      <c r="PNX173" s="147"/>
      <c r="PNY173" s="148"/>
      <c r="PNZ173" s="187"/>
      <c r="POA173" s="188"/>
      <c r="POB173" s="165"/>
      <c r="POC173" s="166"/>
      <c r="POD173" s="146"/>
      <c r="POE173" s="145"/>
      <c r="POF173" s="145"/>
      <c r="POG173" s="167"/>
      <c r="POH173" s="147"/>
      <c r="POI173" s="148"/>
      <c r="POJ173" s="187"/>
      <c r="POK173" s="188"/>
      <c r="POL173" s="165"/>
      <c r="POM173" s="166"/>
      <c r="PON173" s="146"/>
      <c r="POO173" s="145"/>
      <c r="POP173" s="145"/>
      <c r="POQ173" s="167"/>
      <c r="POR173" s="147"/>
      <c r="POS173" s="148"/>
      <c r="POT173" s="187"/>
      <c r="POU173" s="188"/>
      <c r="POV173" s="165"/>
      <c r="POW173" s="166"/>
      <c r="POX173" s="146"/>
      <c r="POY173" s="145"/>
      <c r="POZ173" s="145"/>
      <c r="PPA173" s="167"/>
      <c r="PPB173" s="147"/>
      <c r="PPC173" s="148"/>
      <c r="PPD173" s="187"/>
      <c r="PPE173" s="188"/>
      <c r="PPF173" s="165"/>
      <c r="PPG173" s="166"/>
      <c r="PPH173" s="146"/>
      <c r="PPI173" s="145"/>
      <c r="PPJ173" s="145"/>
      <c r="PPK173" s="167"/>
      <c r="PPL173" s="147"/>
      <c r="PPM173" s="148"/>
      <c r="PPN173" s="187"/>
      <c r="PPO173" s="188"/>
      <c r="PPP173" s="165"/>
      <c r="PPQ173" s="166"/>
      <c r="PPR173" s="146"/>
      <c r="PPS173" s="145"/>
      <c r="PPT173" s="145"/>
      <c r="PPU173" s="167"/>
      <c r="PPV173" s="147"/>
      <c r="PPW173" s="148"/>
      <c r="PPX173" s="187"/>
      <c r="PPY173" s="188"/>
      <c r="PPZ173" s="165"/>
      <c r="PQA173" s="166"/>
      <c r="PQB173" s="146"/>
      <c r="PQC173" s="145"/>
      <c r="PQD173" s="145"/>
      <c r="PQE173" s="167"/>
      <c r="PQF173" s="147"/>
      <c r="PQG173" s="148"/>
      <c r="PQH173" s="187"/>
      <c r="PQI173" s="188"/>
      <c r="PQJ173" s="165"/>
      <c r="PQK173" s="166"/>
      <c r="PQL173" s="146"/>
      <c r="PQM173" s="145"/>
      <c r="PQN173" s="145"/>
      <c r="PQO173" s="167"/>
      <c r="PQP173" s="147"/>
      <c r="PQQ173" s="148"/>
      <c r="PQR173" s="187"/>
      <c r="PQS173" s="188"/>
      <c r="PQT173" s="165"/>
      <c r="PQU173" s="166"/>
      <c r="PQV173" s="146"/>
      <c r="PQW173" s="145"/>
      <c r="PQX173" s="145"/>
      <c r="PQY173" s="167"/>
      <c r="PQZ173" s="147"/>
      <c r="PRA173" s="148"/>
      <c r="PRB173" s="187"/>
      <c r="PRC173" s="188"/>
      <c r="PRD173" s="165"/>
      <c r="PRE173" s="166"/>
      <c r="PRF173" s="146"/>
      <c r="PRG173" s="145"/>
      <c r="PRH173" s="145"/>
      <c r="PRI173" s="167"/>
      <c r="PRJ173" s="147"/>
      <c r="PRK173" s="148"/>
      <c r="PRL173" s="187"/>
      <c r="PRM173" s="188"/>
      <c r="PRN173" s="165"/>
      <c r="PRO173" s="166"/>
      <c r="PRP173" s="146"/>
      <c r="PRQ173" s="145"/>
      <c r="PRR173" s="145"/>
      <c r="PRS173" s="167"/>
      <c r="PRT173" s="147"/>
      <c r="PRU173" s="148"/>
      <c r="PRV173" s="187"/>
      <c r="PRW173" s="188"/>
      <c r="PRX173" s="165"/>
      <c r="PRY173" s="166"/>
      <c r="PRZ173" s="146"/>
      <c r="PSA173" s="145"/>
      <c r="PSB173" s="145"/>
      <c r="PSC173" s="167"/>
      <c r="PSD173" s="147"/>
      <c r="PSE173" s="148"/>
      <c r="PSF173" s="187"/>
      <c r="PSG173" s="188"/>
      <c r="PSH173" s="165"/>
      <c r="PSI173" s="166"/>
      <c r="PSJ173" s="146"/>
      <c r="PSK173" s="145"/>
      <c r="PSL173" s="145"/>
      <c r="PSM173" s="167"/>
      <c r="PSN173" s="147"/>
      <c r="PSO173" s="148"/>
      <c r="PSP173" s="187"/>
      <c r="PSQ173" s="188"/>
      <c r="PSR173" s="165"/>
      <c r="PSS173" s="166"/>
      <c r="PST173" s="146"/>
      <c r="PSU173" s="145"/>
      <c r="PSV173" s="145"/>
      <c r="PSW173" s="167"/>
      <c r="PSX173" s="147"/>
      <c r="PSY173" s="148"/>
      <c r="PSZ173" s="187"/>
      <c r="PTA173" s="188"/>
      <c r="PTB173" s="165"/>
      <c r="PTC173" s="166"/>
      <c r="PTD173" s="146"/>
      <c r="PTE173" s="145"/>
      <c r="PTF173" s="145"/>
      <c r="PTG173" s="167"/>
      <c r="PTH173" s="147"/>
      <c r="PTI173" s="148"/>
      <c r="PTJ173" s="187"/>
      <c r="PTK173" s="188"/>
      <c r="PTL173" s="165"/>
      <c r="PTM173" s="166"/>
      <c r="PTN173" s="146"/>
      <c r="PTO173" s="145"/>
      <c r="PTP173" s="145"/>
      <c r="PTQ173" s="167"/>
      <c r="PTR173" s="147"/>
      <c r="PTS173" s="148"/>
      <c r="PTT173" s="187"/>
      <c r="PTU173" s="188"/>
      <c r="PTV173" s="165"/>
      <c r="PTW173" s="166"/>
      <c r="PTX173" s="146"/>
      <c r="PTY173" s="145"/>
      <c r="PTZ173" s="145"/>
      <c r="PUA173" s="167"/>
      <c r="PUB173" s="147"/>
      <c r="PUC173" s="148"/>
      <c r="PUD173" s="187"/>
      <c r="PUE173" s="188"/>
      <c r="PUF173" s="165"/>
      <c r="PUG173" s="166"/>
      <c r="PUH173" s="146"/>
      <c r="PUI173" s="145"/>
      <c r="PUJ173" s="145"/>
      <c r="PUK173" s="167"/>
      <c r="PUL173" s="147"/>
      <c r="PUM173" s="148"/>
      <c r="PUN173" s="187"/>
      <c r="PUO173" s="188"/>
      <c r="PUP173" s="165"/>
      <c r="PUQ173" s="166"/>
      <c r="PUR173" s="146"/>
      <c r="PUS173" s="145"/>
      <c r="PUT173" s="145"/>
      <c r="PUU173" s="167"/>
      <c r="PUV173" s="147"/>
      <c r="PUW173" s="148"/>
      <c r="PUX173" s="187"/>
      <c r="PUY173" s="188"/>
      <c r="PUZ173" s="165"/>
      <c r="PVA173" s="166"/>
      <c r="PVB173" s="146"/>
      <c r="PVC173" s="145"/>
      <c r="PVD173" s="145"/>
      <c r="PVE173" s="167"/>
      <c r="PVF173" s="147"/>
      <c r="PVG173" s="148"/>
      <c r="PVH173" s="187"/>
      <c r="PVI173" s="188"/>
      <c r="PVJ173" s="165"/>
      <c r="PVK173" s="166"/>
      <c r="PVL173" s="146"/>
      <c r="PVM173" s="145"/>
      <c r="PVN173" s="145"/>
      <c r="PVO173" s="167"/>
      <c r="PVP173" s="147"/>
      <c r="PVQ173" s="148"/>
      <c r="PVR173" s="187"/>
      <c r="PVS173" s="188"/>
      <c r="PVT173" s="165"/>
      <c r="PVU173" s="166"/>
      <c r="PVV173" s="146"/>
      <c r="PVW173" s="145"/>
      <c r="PVX173" s="145"/>
      <c r="PVY173" s="167"/>
      <c r="PVZ173" s="147"/>
      <c r="PWA173" s="148"/>
      <c r="PWB173" s="187"/>
      <c r="PWC173" s="188"/>
      <c r="PWD173" s="165"/>
      <c r="PWE173" s="166"/>
      <c r="PWF173" s="146"/>
      <c r="PWG173" s="145"/>
      <c r="PWH173" s="145"/>
      <c r="PWI173" s="167"/>
      <c r="PWJ173" s="147"/>
      <c r="PWK173" s="148"/>
      <c r="PWL173" s="187"/>
      <c r="PWM173" s="188"/>
      <c r="PWN173" s="165"/>
      <c r="PWO173" s="166"/>
      <c r="PWP173" s="146"/>
      <c r="PWQ173" s="145"/>
      <c r="PWR173" s="145"/>
      <c r="PWS173" s="167"/>
      <c r="PWT173" s="147"/>
      <c r="PWU173" s="148"/>
      <c r="PWV173" s="187"/>
      <c r="PWW173" s="188"/>
      <c r="PWX173" s="165"/>
      <c r="PWY173" s="166"/>
      <c r="PWZ173" s="146"/>
      <c r="PXA173" s="145"/>
      <c r="PXB173" s="145"/>
      <c r="PXC173" s="167"/>
      <c r="PXD173" s="147"/>
      <c r="PXE173" s="148"/>
      <c r="PXF173" s="187"/>
      <c r="PXG173" s="188"/>
      <c r="PXH173" s="165"/>
      <c r="PXI173" s="166"/>
      <c r="PXJ173" s="146"/>
      <c r="PXK173" s="145"/>
      <c r="PXL173" s="145"/>
      <c r="PXM173" s="167"/>
      <c r="PXN173" s="147"/>
      <c r="PXO173" s="148"/>
      <c r="PXP173" s="187"/>
      <c r="PXQ173" s="188"/>
      <c r="PXR173" s="165"/>
      <c r="PXS173" s="166"/>
      <c r="PXT173" s="146"/>
      <c r="PXU173" s="145"/>
      <c r="PXV173" s="145"/>
      <c r="PXW173" s="167"/>
      <c r="PXX173" s="147"/>
      <c r="PXY173" s="148"/>
      <c r="PXZ173" s="187"/>
      <c r="PYA173" s="188"/>
      <c r="PYB173" s="165"/>
      <c r="PYC173" s="166"/>
      <c r="PYD173" s="146"/>
      <c r="PYE173" s="145"/>
      <c r="PYF173" s="145"/>
      <c r="PYG173" s="167"/>
      <c r="PYH173" s="147"/>
      <c r="PYI173" s="148"/>
      <c r="PYJ173" s="187"/>
      <c r="PYK173" s="188"/>
      <c r="PYL173" s="165"/>
      <c r="PYM173" s="166"/>
      <c r="PYN173" s="146"/>
      <c r="PYO173" s="145"/>
      <c r="PYP173" s="145"/>
      <c r="PYQ173" s="167"/>
      <c r="PYR173" s="147"/>
      <c r="PYS173" s="148"/>
      <c r="PYT173" s="187"/>
      <c r="PYU173" s="188"/>
      <c r="PYV173" s="165"/>
      <c r="PYW173" s="166"/>
      <c r="PYX173" s="146"/>
      <c r="PYY173" s="145"/>
      <c r="PYZ173" s="145"/>
      <c r="PZA173" s="167"/>
      <c r="PZB173" s="147"/>
      <c r="PZC173" s="148"/>
      <c r="PZD173" s="187"/>
      <c r="PZE173" s="188"/>
      <c r="PZF173" s="165"/>
      <c r="PZG173" s="166"/>
      <c r="PZH173" s="146"/>
      <c r="PZI173" s="145"/>
      <c r="PZJ173" s="145"/>
      <c r="PZK173" s="167"/>
      <c r="PZL173" s="147"/>
      <c r="PZM173" s="148"/>
      <c r="PZN173" s="187"/>
      <c r="PZO173" s="188"/>
      <c r="PZP173" s="165"/>
      <c r="PZQ173" s="166"/>
      <c r="PZR173" s="146"/>
      <c r="PZS173" s="145"/>
      <c r="PZT173" s="145"/>
      <c r="PZU173" s="167"/>
      <c r="PZV173" s="147"/>
      <c r="PZW173" s="148"/>
      <c r="PZX173" s="187"/>
      <c r="PZY173" s="188"/>
      <c r="PZZ173" s="165"/>
      <c r="QAA173" s="166"/>
      <c r="QAB173" s="146"/>
      <c r="QAC173" s="145"/>
      <c r="QAD173" s="145"/>
      <c r="QAE173" s="167"/>
      <c r="QAF173" s="147"/>
      <c r="QAG173" s="148"/>
      <c r="QAH173" s="187"/>
      <c r="QAI173" s="188"/>
      <c r="QAJ173" s="165"/>
      <c r="QAK173" s="166"/>
      <c r="QAL173" s="146"/>
      <c r="QAM173" s="145"/>
      <c r="QAN173" s="145"/>
      <c r="QAO173" s="167"/>
      <c r="QAP173" s="147"/>
      <c r="QAQ173" s="148"/>
      <c r="QAR173" s="187"/>
      <c r="QAS173" s="188"/>
      <c r="QAT173" s="165"/>
      <c r="QAU173" s="166"/>
      <c r="QAV173" s="146"/>
      <c r="QAW173" s="145"/>
      <c r="QAX173" s="145"/>
      <c r="QAY173" s="167"/>
      <c r="QAZ173" s="147"/>
      <c r="QBA173" s="148"/>
      <c r="QBB173" s="187"/>
      <c r="QBC173" s="188"/>
      <c r="QBD173" s="165"/>
      <c r="QBE173" s="166"/>
      <c r="QBF173" s="146"/>
      <c r="QBG173" s="145"/>
      <c r="QBH173" s="145"/>
      <c r="QBI173" s="167"/>
      <c r="QBJ173" s="147"/>
      <c r="QBK173" s="148"/>
      <c r="QBL173" s="187"/>
      <c r="QBM173" s="188"/>
      <c r="QBN173" s="165"/>
      <c r="QBO173" s="166"/>
      <c r="QBP173" s="146"/>
      <c r="QBQ173" s="145"/>
      <c r="QBR173" s="145"/>
      <c r="QBS173" s="167"/>
      <c r="QBT173" s="147"/>
      <c r="QBU173" s="148"/>
      <c r="QBV173" s="187"/>
      <c r="QBW173" s="188"/>
      <c r="QBX173" s="165"/>
      <c r="QBY173" s="166"/>
      <c r="QBZ173" s="146"/>
      <c r="QCA173" s="145"/>
      <c r="QCB173" s="145"/>
      <c r="QCC173" s="167"/>
      <c r="QCD173" s="147"/>
      <c r="QCE173" s="148"/>
      <c r="QCF173" s="187"/>
      <c r="QCG173" s="188"/>
      <c r="QCH173" s="165"/>
      <c r="QCI173" s="166"/>
      <c r="QCJ173" s="146"/>
      <c r="QCK173" s="145"/>
      <c r="QCL173" s="145"/>
      <c r="QCM173" s="167"/>
      <c r="QCN173" s="147"/>
      <c r="QCO173" s="148"/>
      <c r="QCP173" s="187"/>
      <c r="QCQ173" s="188"/>
      <c r="QCR173" s="165"/>
      <c r="QCS173" s="166"/>
      <c r="QCT173" s="146"/>
      <c r="QCU173" s="145"/>
      <c r="QCV173" s="145"/>
      <c r="QCW173" s="167"/>
      <c r="QCX173" s="147"/>
      <c r="QCY173" s="148"/>
      <c r="QCZ173" s="187"/>
      <c r="QDA173" s="188"/>
      <c r="QDB173" s="165"/>
      <c r="QDC173" s="166"/>
      <c r="QDD173" s="146"/>
      <c r="QDE173" s="145"/>
      <c r="QDF173" s="145"/>
      <c r="QDG173" s="167"/>
      <c r="QDH173" s="147"/>
      <c r="QDI173" s="148"/>
      <c r="QDJ173" s="187"/>
      <c r="QDK173" s="188"/>
      <c r="QDL173" s="165"/>
      <c r="QDM173" s="166"/>
      <c r="QDN173" s="146"/>
      <c r="QDO173" s="145"/>
      <c r="QDP173" s="145"/>
      <c r="QDQ173" s="167"/>
      <c r="QDR173" s="147"/>
      <c r="QDS173" s="148"/>
      <c r="QDT173" s="187"/>
      <c r="QDU173" s="188"/>
      <c r="QDV173" s="165"/>
      <c r="QDW173" s="166"/>
      <c r="QDX173" s="146"/>
      <c r="QDY173" s="145"/>
      <c r="QDZ173" s="145"/>
      <c r="QEA173" s="167"/>
      <c r="QEB173" s="147"/>
      <c r="QEC173" s="148"/>
      <c r="QED173" s="187"/>
      <c r="QEE173" s="188"/>
      <c r="QEF173" s="165"/>
      <c r="QEG173" s="166"/>
      <c r="QEH173" s="146"/>
      <c r="QEI173" s="145"/>
      <c r="QEJ173" s="145"/>
      <c r="QEK173" s="167"/>
      <c r="QEL173" s="147"/>
      <c r="QEM173" s="148"/>
      <c r="QEN173" s="187"/>
      <c r="QEO173" s="188"/>
      <c r="QEP173" s="165"/>
      <c r="QEQ173" s="166"/>
      <c r="QER173" s="146"/>
      <c r="QES173" s="145"/>
      <c r="QET173" s="145"/>
      <c r="QEU173" s="167"/>
      <c r="QEV173" s="147"/>
      <c r="QEW173" s="148"/>
      <c r="QEX173" s="187"/>
      <c r="QEY173" s="188"/>
      <c r="QEZ173" s="165"/>
      <c r="QFA173" s="166"/>
      <c r="QFB173" s="146"/>
      <c r="QFC173" s="145"/>
      <c r="QFD173" s="145"/>
      <c r="QFE173" s="167"/>
      <c r="QFF173" s="147"/>
      <c r="QFG173" s="148"/>
      <c r="QFH173" s="187"/>
      <c r="QFI173" s="188"/>
      <c r="QFJ173" s="165"/>
      <c r="QFK173" s="166"/>
      <c r="QFL173" s="146"/>
      <c r="QFM173" s="145"/>
      <c r="QFN173" s="145"/>
      <c r="QFO173" s="167"/>
      <c r="QFP173" s="147"/>
      <c r="QFQ173" s="148"/>
      <c r="QFR173" s="187"/>
      <c r="QFS173" s="188"/>
      <c r="QFT173" s="165"/>
      <c r="QFU173" s="166"/>
      <c r="QFV173" s="146"/>
      <c r="QFW173" s="145"/>
      <c r="QFX173" s="145"/>
      <c r="QFY173" s="167"/>
      <c r="QFZ173" s="147"/>
      <c r="QGA173" s="148"/>
      <c r="QGB173" s="187"/>
      <c r="QGC173" s="188"/>
      <c r="QGD173" s="165"/>
      <c r="QGE173" s="166"/>
      <c r="QGF173" s="146"/>
      <c r="QGG173" s="145"/>
      <c r="QGH173" s="145"/>
      <c r="QGI173" s="167"/>
      <c r="QGJ173" s="147"/>
      <c r="QGK173" s="148"/>
      <c r="QGL173" s="187"/>
      <c r="QGM173" s="188"/>
      <c r="QGN173" s="165"/>
      <c r="QGO173" s="166"/>
      <c r="QGP173" s="146"/>
      <c r="QGQ173" s="145"/>
      <c r="QGR173" s="145"/>
      <c r="QGS173" s="167"/>
      <c r="QGT173" s="147"/>
      <c r="QGU173" s="148"/>
      <c r="QGV173" s="187"/>
      <c r="QGW173" s="188"/>
      <c r="QGX173" s="165"/>
      <c r="QGY173" s="166"/>
      <c r="QGZ173" s="146"/>
      <c r="QHA173" s="145"/>
      <c r="QHB173" s="145"/>
      <c r="QHC173" s="167"/>
      <c r="QHD173" s="147"/>
      <c r="QHE173" s="148"/>
      <c r="QHF173" s="187"/>
      <c r="QHG173" s="188"/>
      <c r="QHH173" s="165"/>
      <c r="QHI173" s="166"/>
      <c r="QHJ173" s="146"/>
      <c r="QHK173" s="145"/>
      <c r="QHL173" s="145"/>
      <c r="QHM173" s="167"/>
      <c r="QHN173" s="147"/>
      <c r="QHO173" s="148"/>
      <c r="QHP173" s="187"/>
      <c r="QHQ173" s="188"/>
      <c r="QHR173" s="165"/>
      <c r="QHS173" s="166"/>
      <c r="QHT173" s="146"/>
      <c r="QHU173" s="145"/>
      <c r="QHV173" s="145"/>
      <c r="QHW173" s="167"/>
      <c r="QHX173" s="147"/>
      <c r="QHY173" s="148"/>
      <c r="QHZ173" s="187"/>
      <c r="QIA173" s="188"/>
      <c r="QIB173" s="165"/>
      <c r="QIC173" s="166"/>
      <c r="QID173" s="146"/>
      <c r="QIE173" s="145"/>
      <c r="QIF173" s="145"/>
      <c r="QIG173" s="167"/>
      <c r="QIH173" s="147"/>
      <c r="QII173" s="148"/>
      <c r="QIJ173" s="187"/>
      <c r="QIK173" s="188"/>
      <c r="QIL173" s="165"/>
      <c r="QIM173" s="166"/>
      <c r="QIN173" s="146"/>
      <c r="QIO173" s="145"/>
      <c r="QIP173" s="145"/>
      <c r="QIQ173" s="167"/>
      <c r="QIR173" s="147"/>
      <c r="QIS173" s="148"/>
      <c r="QIT173" s="187"/>
      <c r="QIU173" s="188"/>
      <c r="QIV173" s="165"/>
      <c r="QIW173" s="166"/>
      <c r="QIX173" s="146"/>
      <c r="QIY173" s="145"/>
      <c r="QIZ173" s="145"/>
      <c r="QJA173" s="167"/>
      <c r="QJB173" s="147"/>
      <c r="QJC173" s="148"/>
      <c r="QJD173" s="187"/>
      <c r="QJE173" s="188"/>
      <c r="QJF173" s="165"/>
      <c r="QJG173" s="166"/>
      <c r="QJH173" s="146"/>
      <c r="QJI173" s="145"/>
      <c r="QJJ173" s="145"/>
      <c r="QJK173" s="167"/>
      <c r="QJL173" s="147"/>
      <c r="QJM173" s="148"/>
      <c r="QJN173" s="187"/>
      <c r="QJO173" s="188"/>
      <c r="QJP173" s="165"/>
      <c r="QJQ173" s="166"/>
      <c r="QJR173" s="146"/>
      <c r="QJS173" s="145"/>
      <c r="QJT173" s="145"/>
      <c r="QJU173" s="167"/>
      <c r="QJV173" s="147"/>
      <c r="QJW173" s="148"/>
      <c r="QJX173" s="187"/>
      <c r="QJY173" s="188"/>
      <c r="QJZ173" s="165"/>
      <c r="QKA173" s="166"/>
      <c r="QKB173" s="146"/>
      <c r="QKC173" s="145"/>
      <c r="QKD173" s="145"/>
      <c r="QKE173" s="167"/>
      <c r="QKF173" s="147"/>
      <c r="QKG173" s="148"/>
      <c r="QKH173" s="187"/>
      <c r="QKI173" s="188"/>
      <c r="QKJ173" s="165"/>
      <c r="QKK173" s="166"/>
      <c r="QKL173" s="146"/>
      <c r="QKM173" s="145"/>
      <c r="QKN173" s="145"/>
      <c r="QKO173" s="167"/>
      <c r="QKP173" s="147"/>
      <c r="QKQ173" s="148"/>
      <c r="QKR173" s="187"/>
      <c r="QKS173" s="188"/>
      <c r="QKT173" s="165"/>
      <c r="QKU173" s="166"/>
      <c r="QKV173" s="146"/>
      <c r="QKW173" s="145"/>
      <c r="QKX173" s="145"/>
      <c r="QKY173" s="167"/>
      <c r="QKZ173" s="147"/>
      <c r="QLA173" s="148"/>
      <c r="QLB173" s="187"/>
      <c r="QLC173" s="188"/>
      <c r="QLD173" s="165"/>
      <c r="QLE173" s="166"/>
      <c r="QLF173" s="146"/>
      <c r="QLG173" s="145"/>
      <c r="QLH173" s="145"/>
      <c r="QLI173" s="167"/>
      <c r="QLJ173" s="147"/>
      <c r="QLK173" s="148"/>
      <c r="QLL173" s="187"/>
      <c r="QLM173" s="188"/>
      <c r="QLN173" s="165"/>
      <c r="QLO173" s="166"/>
      <c r="QLP173" s="146"/>
      <c r="QLQ173" s="145"/>
      <c r="QLR173" s="145"/>
      <c r="QLS173" s="167"/>
      <c r="QLT173" s="147"/>
      <c r="QLU173" s="148"/>
      <c r="QLV173" s="187"/>
      <c r="QLW173" s="188"/>
      <c r="QLX173" s="165"/>
      <c r="QLY173" s="166"/>
      <c r="QLZ173" s="146"/>
      <c r="QMA173" s="145"/>
      <c r="QMB173" s="145"/>
      <c r="QMC173" s="167"/>
      <c r="QMD173" s="147"/>
      <c r="QME173" s="148"/>
      <c r="QMF173" s="187"/>
      <c r="QMG173" s="188"/>
      <c r="QMH173" s="165"/>
      <c r="QMI173" s="166"/>
      <c r="QMJ173" s="146"/>
      <c r="QMK173" s="145"/>
      <c r="QML173" s="145"/>
      <c r="QMM173" s="167"/>
      <c r="QMN173" s="147"/>
      <c r="QMO173" s="148"/>
      <c r="QMP173" s="187"/>
      <c r="QMQ173" s="188"/>
      <c r="QMR173" s="165"/>
      <c r="QMS173" s="166"/>
      <c r="QMT173" s="146"/>
      <c r="QMU173" s="145"/>
      <c r="QMV173" s="145"/>
      <c r="QMW173" s="167"/>
      <c r="QMX173" s="147"/>
      <c r="QMY173" s="148"/>
      <c r="QMZ173" s="187"/>
      <c r="QNA173" s="188"/>
      <c r="QNB173" s="165"/>
      <c r="QNC173" s="166"/>
      <c r="QND173" s="146"/>
      <c r="QNE173" s="145"/>
      <c r="QNF173" s="145"/>
      <c r="QNG173" s="167"/>
      <c r="QNH173" s="147"/>
      <c r="QNI173" s="148"/>
      <c r="QNJ173" s="187"/>
      <c r="QNK173" s="188"/>
      <c r="QNL173" s="165"/>
      <c r="QNM173" s="166"/>
      <c r="QNN173" s="146"/>
      <c r="QNO173" s="145"/>
      <c r="QNP173" s="145"/>
      <c r="QNQ173" s="167"/>
      <c r="QNR173" s="147"/>
      <c r="QNS173" s="148"/>
      <c r="QNT173" s="187"/>
      <c r="QNU173" s="188"/>
      <c r="QNV173" s="165"/>
      <c r="QNW173" s="166"/>
      <c r="QNX173" s="146"/>
      <c r="QNY173" s="145"/>
      <c r="QNZ173" s="145"/>
      <c r="QOA173" s="167"/>
      <c r="QOB173" s="147"/>
      <c r="QOC173" s="148"/>
      <c r="QOD173" s="187"/>
      <c r="QOE173" s="188"/>
      <c r="QOF173" s="165"/>
      <c r="QOG173" s="166"/>
      <c r="QOH173" s="146"/>
      <c r="QOI173" s="145"/>
      <c r="QOJ173" s="145"/>
      <c r="QOK173" s="167"/>
      <c r="QOL173" s="147"/>
      <c r="QOM173" s="148"/>
      <c r="QON173" s="187"/>
      <c r="QOO173" s="188"/>
      <c r="QOP173" s="165"/>
      <c r="QOQ173" s="166"/>
      <c r="QOR173" s="146"/>
      <c r="QOS173" s="145"/>
      <c r="QOT173" s="145"/>
      <c r="QOU173" s="167"/>
      <c r="QOV173" s="147"/>
      <c r="QOW173" s="148"/>
      <c r="QOX173" s="187"/>
      <c r="QOY173" s="188"/>
      <c r="QOZ173" s="165"/>
      <c r="QPA173" s="166"/>
      <c r="QPB173" s="146"/>
      <c r="QPC173" s="145"/>
      <c r="QPD173" s="145"/>
      <c r="QPE173" s="167"/>
      <c r="QPF173" s="147"/>
      <c r="QPG173" s="148"/>
      <c r="QPH173" s="187"/>
      <c r="QPI173" s="188"/>
      <c r="QPJ173" s="165"/>
      <c r="QPK173" s="166"/>
      <c r="QPL173" s="146"/>
      <c r="QPM173" s="145"/>
      <c r="QPN173" s="145"/>
      <c r="QPO173" s="167"/>
      <c r="QPP173" s="147"/>
      <c r="QPQ173" s="148"/>
      <c r="QPR173" s="187"/>
      <c r="QPS173" s="188"/>
      <c r="QPT173" s="165"/>
      <c r="QPU173" s="166"/>
      <c r="QPV173" s="146"/>
      <c r="QPW173" s="145"/>
      <c r="QPX173" s="145"/>
      <c r="QPY173" s="167"/>
      <c r="QPZ173" s="147"/>
      <c r="QQA173" s="148"/>
      <c r="QQB173" s="187"/>
      <c r="QQC173" s="188"/>
      <c r="QQD173" s="165"/>
      <c r="QQE173" s="166"/>
      <c r="QQF173" s="146"/>
      <c r="QQG173" s="145"/>
      <c r="QQH173" s="145"/>
      <c r="QQI173" s="167"/>
      <c r="QQJ173" s="147"/>
      <c r="QQK173" s="148"/>
      <c r="QQL173" s="187"/>
      <c r="QQM173" s="188"/>
      <c r="QQN173" s="165"/>
      <c r="QQO173" s="166"/>
      <c r="QQP173" s="146"/>
      <c r="QQQ173" s="145"/>
      <c r="QQR173" s="145"/>
      <c r="QQS173" s="167"/>
      <c r="QQT173" s="147"/>
      <c r="QQU173" s="148"/>
      <c r="QQV173" s="187"/>
      <c r="QQW173" s="188"/>
      <c r="QQX173" s="165"/>
      <c r="QQY173" s="166"/>
      <c r="QQZ173" s="146"/>
      <c r="QRA173" s="145"/>
      <c r="QRB173" s="145"/>
      <c r="QRC173" s="167"/>
      <c r="QRD173" s="147"/>
      <c r="QRE173" s="148"/>
      <c r="QRF173" s="187"/>
      <c r="QRG173" s="188"/>
      <c r="QRH173" s="165"/>
      <c r="QRI173" s="166"/>
      <c r="QRJ173" s="146"/>
      <c r="QRK173" s="145"/>
      <c r="QRL173" s="145"/>
      <c r="QRM173" s="167"/>
      <c r="QRN173" s="147"/>
      <c r="QRO173" s="148"/>
      <c r="QRP173" s="187"/>
      <c r="QRQ173" s="188"/>
      <c r="QRR173" s="165"/>
      <c r="QRS173" s="166"/>
      <c r="QRT173" s="146"/>
      <c r="QRU173" s="145"/>
      <c r="QRV173" s="145"/>
      <c r="QRW173" s="167"/>
      <c r="QRX173" s="147"/>
      <c r="QRY173" s="148"/>
      <c r="QRZ173" s="187"/>
      <c r="QSA173" s="188"/>
      <c r="QSB173" s="165"/>
      <c r="QSC173" s="166"/>
      <c r="QSD173" s="146"/>
      <c r="QSE173" s="145"/>
      <c r="QSF173" s="145"/>
      <c r="QSG173" s="167"/>
      <c r="QSH173" s="147"/>
      <c r="QSI173" s="148"/>
      <c r="QSJ173" s="187"/>
      <c r="QSK173" s="188"/>
      <c r="QSL173" s="165"/>
      <c r="QSM173" s="166"/>
      <c r="QSN173" s="146"/>
      <c r="QSO173" s="145"/>
      <c r="QSP173" s="145"/>
      <c r="QSQ173" s="167"/>
      <c r="QSR173" s="147"/>
      <c r="QSS173" s="148"/>
      <c r="QST173" s="187"/>
      <c r="QSU173" s="188"/>
      <c r="QSV173" s="165"/>
      <c r="QSW173" s="166"/>
      <c r="QSX173" s="146"/>
      <c r="QSY173" s="145"/>
      <c r="QSZ173" s="145"/>
      <c r="QTA173" s="167"/>
      <c r="QTB173" s="147"/>
      <c r="QTC173" s="148"/>
      <c r="QTD173" s="187"/>
      <c r="QTE173" s="188"/>
      <c r="QTF173" s="165"/>
      <c r="QTG173" s="166"/>
      <c r="QTH173" s="146"/>
      <c r="QTI173" s="145"/>
      <c r="QTJ173" s="145"/>
      <c r="QTK173" s="167"/>
      <c r="QTL173" s="147"/>
      <c r="QTM173" s="148"/>
      <c r="QTN173" s="187"/>
      <c r="QTO173" s="188"/>
      <c r="QTP173" s="165"/>
      <c r="QTQ173" s="166"/>
      <c r="QTR173" s="146"/>
      <c r="QTS173" s="145"/>
      <c r="QTT173" s="145"/>
      <c r="QTU173" s="167"/>
      <c r="QTV173" s="147"/>
      <c r="QTW173" s="148"/>
      <c r="QTX173" s="187"/>
      <c r="QTY173" s="188"/>
      <c r="QTZ173" s="165"/>
      <c r="QUA173" s="166"/>
      <c r="QUB173" s="146"/>
      <c r="QUC173" s="145"/>
      <c r="QUD173" s="145"/>
      <c r="QUE173" s="167"/>
      <c r="QUF173" s="147"/>
      <c r="QUG173" s="148"/>
      <c r="QUH173" s="187"/>
      <c r="QUI173" s="188"/>
      <c r="QUJ173" s="165"/>
      <c r="QUK173" s="166"/>
      <c r="QUL173" s="146"/>
      <c r="QUM173" s="145"/>
      <c r="QUN173" s="145"/>
      <c r="QUO173" s="167"/>
      <c r="QUP173" s="147"/>
      <c r="QUQ173" s="148"/>
      <c r="QUR173" s="187"/>
      <c r="QUS173" s="188"/>
      <c r="QUT173" s="165"/>
      <c r="QUU173" s="166"/>
      <c r="QUV173" s="146"/>
      <c r="QUW173" s="145"/>
      <c r="QUX173" s="145"/>
      <c r="QUY173" s="167"/>
      <c r="QUZ173" s="147"/>
      <c r="QVA173" s="148"/>
      <c r="QVB173" s="187"/>
      <c r="QVC173" s="188"/>
      <c r="QVD173" s="165"/>
      <c r="QVE173" s="166"/>
      <c r="QVF173" s="146"/>
      <c r="QVG173" s="145"/>
      <c r="QVH173" s="145"/>
      <c r="QVI173" s="167"/>
      <c r="QVJ173" s="147"/>
      <c r="QVK173" s="148"/>
      <c r="QVL173" s="187"/>
      <c r="QVM173" s="188"/>
      <c r="QVN173" s="165"/>
      <c r="QVO173" s="166"/>
      <c r="QVP173" s="146"/>
      <c r="QVQ173" s="145"/>
      <c r="QVR173" s="145"/>
      <c r="QVS173" s="167"/>
      <c r="QVT173" s="147"/>
      <c r="QVU173" s="148"/>
      <c r="QVV173" s="187"/>
      <c r="QVW173" s="188"/>
      <c r="QVX173" s="165"/>
      <c r="QVY173" s="166"/>
      <c r="QVZ173" s="146"/>
      <c r="QWA173" s="145"/>
      <c r="QWB173" s="145"/>
      <c r="QWC173" s="167"/>
      <c r="QWD173" s="147"/>
      <c r="QWE173" s="148"/>
      <c r="QWF173" s="187"/>
      <c r="QWG173" s="188"/>
      <c r="QWH173" s="165"/>
      <c r="QWI173" s="166"/>
      <c r="QWJ173" s="146"/>
      <c r="QWK173" s="145"/>
      <c r="QWL173" s="145"/>
      <c r="QWM173" s="167"/>
      <c r="QWN173" s="147"/>
      <c r="QWO173" s="148"/>
      <c r="QWP173" s="187"/>
      <c r="QWQ173" s="188"/>
      <c r="QWR173" s="165"/>
      <c r="QWS173" s="166"/>
      <c r="QWT173" s="146"/>
      <c r="QWU173" s="145"/>
      <c r="QWV173" s="145"/>
      <c r="QWW173" s="167"/>
      <c r="QWX173" s="147"/>
      <c r="QWY173" s="148"/>
      <c r="QWZ173" s="187"/>
      <c r="QXA173" s="188"/>
      <c r="QXB173" s="165"/>
      <c r="QXC173" s="166"/>
      <c r="QXD173" s="146"/>
      <c r="QXE173" s="145"/>
      <c r="QXF173" s="145"/>
      <c r="QXG173" s="167"/>
      <c r="QXH173" s="147"/>
      <c r="QXI173" s="148"/>
      <c r="QXJ173" s="187"/>
      <c r="QXK173" s="188"/>
      <c r="QXL173" s="165"/>
      <c r="QXM173" s="166"/>
      <c r="QXN173" s="146"/>
      <c r="QXO173" s="145"/>
      <c r="QXP173" s="145"/>
      <c r="QXQ173" s="167"/>
      <c r="QXR173" s="147"/>
      <c r="QXS173" s="148"/>
      <c r="QXT173" s="187"/>
      <c r="QXU173" s="188"/>
      <c r="QXV173" s="165"/>
      <c r="QXW173" s="166"/>
      <c r="QXX173" s="146"/>
      <c r="QXY173" s="145"/>
      <c r="QXZ173" s="145"/>
      <c r="QYA173" s="167"/>
      <c r="QYB173" s="147"/>
      <c r="QYC173" s="148"/>
      <c r="QYD173" s="187"/>
      <c r="QYE173" s="188"/>
      <c r="QYF173" s="165"/>
      <c r="QYG173" s="166"/>
      <c r="QYH173" s="146"/>
      <c r="QYI173" s="145"/>
      <c r="QYJ173" s="145"/>
      <c r="QYK173" s="167"/>
      <c r="QYL173" s="147"/>
      <c r="QYM173" s="148"/>
      <c r="QYN173" s="187"/>
      <c r="QYO173" s="188"/>
      <c r="QYP173" s="165"/>
      <c r="QYQ173" s="166"/>
      <c r="QYR173" s="146"/>
      <c r="QYS173" s="145"/>
      <c r="QYT173" s="145"/>
      <c r="QYU173" s="167"/>
      <c r="QYV173" s="147"/>
      <c r="QYW173" s="148"/>
      <c r="QYX173" s="187"/>
      <c r="QYY173" s="188"/>
      <c r="QYZ173" s="165"/>
      <c r="QZA173" s="166"/>
      <c r="QZB173" s="146"/>
      <c r="QZC173" s="145"/>
      <c r="QZD173" s="145"/>
      <c r="QZE173" s="167"/>
      <c r="QZF173" s="147"/>
      <c r="QZG173" s="148"/>
      <c r="QZH173" s="187"/>
      <c r="QZI173" s="188"/>
      <c r="QZJ173" s="165"/>
      <c r="QZK173" s="166"/>
      <c r="QZL173" s="146"/>
      <c r="QZM173" s="145"/>
      <c r="QZN173" s="145"/>
      <c r="QZO173" s="167"/>
      <c r="QZP173" s="147"/>
      <c r="QZQ173" s="148"/>
      <c r="QZR173" s="187"/>
      <c r="QZS173" s="188"/>
      <c r="QZT173" s="165"/>
      <c r="QZU173" s="166"/>
      <c r="QZV173" s="146"/>
      <c r="QZW173" s="145"/>
      <c r="QZX173" s="145"/>
      <c r="QZY173" s="167"/>
      <c r="QZZ173" s="147"/>
      <c r="RAA173" s="148"/>
      <c r="RAB173" s="187"/>
      <c r="RAC173" s="188"/>
      <c r="RAD173" s="165"/>
      <c r="RAE173" s="166"/>
      <c r="RAF173" s="146"/>
      <c r="RAG173" s="145"/>
      <c r="RAH173" s="145"/>
      <c r="RAI173" s="167"/>
      <c r="RAJ173" s="147"/>
      <c r="RAK173" s="148"/>
      <c r="RAL173" s="187"/>
      <c r="RAM173" s="188"/>
      <c r="RAN173" s="165"/>
      <c r="RAO173" s="166"/>
      <c r="RAP173" s="146"/>
      <c r="RAQ173" s="145"/>
      <c r="RAR173" s="145"/>
      <c r="RAS173" s="167"/>
      <c r="RAT173" s="147"/>
      <c r="RAU173" s="148"/>
      <c r="RAV173" s="187"/>
      <c r="RAW173" s="188"/>
      <c r="RAX173" s="165"/>
      <c r="RAY173" s="166"/>
      <c r="RAZ173" s="146"/>
      <c r="RBA173" s="145"/>
      <c r="RBB173" s="145"/>
      <c r="RBC173" s="167"/>
      <c r="RBD173" s="147"/>
      <c r="RBE173" s="148"/>
      <c r="RBF173" s="187"/>
      <c r="RBG173" s="188"/>
      <c r="RBH173" s="165"/>
      <c r="RBI173" s="166"/>
      <c r="RBJ173" s="146"/>
      <c r="RBK173" s="145"/>
      <c r="RBL173" s="145"/>
      <c r="RBM173" s="167"/>
      <c r="RBN173" s="147"/>
      <c r="RBO173" s="148"/>
      <c r="RBP173" s="187"/>
      <c r="RBQ173" s="188"/>
      <c r="RBR173" s="165"/>
      <c r="RBS173" s="166"/>
      <c r="RBT173" s="146"/>
      <c r="RBU173" s="145"/>
      <c r="RBV173" s="145"/>
      <c r="RBW173" s="167"/>
      <c r="RBX173" s="147"/>
      <c r="RBY173" s="148"/>
      <c r="RBZ173" s="187"/>
      <c r="RCA173" s="188"/>
      <c r="RCB173" s="165"/>
      <c r="RCC173" s="166"/>
      <c r="RCD173" s="146"/>
      <c r="RCE173" s="145"/>
      <c r="RCF173" s="145"/>
      <c r="RCG173" s="167"/>
      <c r="RCH173" s="147"/>
      <c r="RCI173" s="148"/>
      <c r="RCJ173" s="187"/>
      <c r="RCK173" s="188"/>
      <c r="RCL173" s="165"/>
      <c r="RCM173" s="166"/>
      <c r="RCN173" s="146"/>
      <c r="RCO173" s="145"/>
      <c r="RCP173" s="145"/>
      <c r="RCQ173" s="167"/>
      <c r="RCR173" s="147"/>
      <c r="RCS173" s="148"/>
      <c r="RCT173" s="187"/>
      <c r="RCU173" s="188"/>
      <c r="RCV173" s="165"/>
      <c r="RCW173" s="166"/>
      <c r="RCX173" s="146"/>
      <c r="RCY173" s="145"/>
      <c r="RCZ173" s="145"/>
      <c r="RDA173" s="167"/>
      <c r="RDB173" s="147"/>
      <c r="RDC173" s="148"/>
      <c r="RDD173" s="187"/>
      <c r="RDE173" s="188"/>
      <c r="RDF173" s="165"/>
      <c r="RDG173" s="166"/>
      <c r="RDH173" s="146"/>
      <c r="RDI173" s="145"/>
      <c r="RDJ173" s="145"/>
      <c r="RDK173" s="167"/>
      <c r="RDL173" s="147"/>
      <c r="RDM173" s="148"/>
      <c r="RDN173" s="187"/>
      <c r="RDO173" s="188"/>
      <c r="RDP173" s="165"/>
      <c r="RDQ173" s="166"/>
      <c r="RDR173" s="146"/>
      <c r="RDS173" s="145"/>
      <c r="RDT173" s="145"/>
      <c r="RDU173" s="167"/>
      <c r="RDV173" s="147"/>
      <c r="RDW173" s="148"/>
      <c r="RDX173" s="187"/>
      <c r="RDY173" s="188"/>
      <c r="RDZ173" s="165"/>
      <c r="REA173" s="166"/>
      <c r="REB173" s="146"/>
      <c r="REC173" s="145"/>
      <c r="RED173" s="145"/>
      <c r="REE173" s="167"/>
      <c r="REF173" s="147"/>
      <c r="REG173" s="148"/>
      <c r="REH173" s="187"/>
      <c r="REI173" s="188"/>
      <c r="REJ173" s="165"/>
      <c r="REK173" s="166"/>
      <c r="REL173" s="146"/>
      <c r="REM173" s="145"/>
      <c r="REN173" s="145"/>
      <c r="REO173" s="167"/>
      <c r="REP173" s="147"/>
      <c r="REQ173" s="148"/>
      <c r="RER173" s="187"/>
      <c r="RES173" s="188"/>
      <c r="RET173" s="165"/>
      <c r="REU173" s="166"/>
      <c r="REV173" s="146"/>
      <c r="REW173" s="145"/>
      <c r="REX173" s="145"/>
      <c r="REY173" s="167"/>
      <c r="REZ173" s="147"/>
      <c r="RFA173" s="148"/>
      <c r="RFB173" s="187"/>
      <c r="RFC173" s="188"/>
      <c r="RFD173" s="165"/>
      <c r="RFE173" s="166"/>
      <c r="RFF173" s="146"/>
      <c r="RFG173" s="145"/>
      <c r="RFH173" s="145"/>
      <c r="RFI173" s="167"/>
      <c r="RFJ173" s="147"/>
      <c r="RFK173" s="148"/>
      <c r="RFL173" s="187"/>
      <c r="RFM173" s="188"/>
      <c r="RFN173" s="165"/>
      <c r="RFO173" s="166"/>
      <c r="RFP173" s="146"/>
      <c r="RFQ173" s="145"/>
      <c r="RFR173" s="145"/>
      <c r="RFS173" s="167"/>
      <c r="RFT173" s="147"/>
      <c r="RFU173" s="148"/>
      <c r="RFV173" s="187"/>
      <c r="RFW173" s="188"/>
      <c r="RFX173" s="165"/>
      <c r="RFY173" s="166"/>
      <c r="RFZ173" s="146"/>
      <c r="RGA173" s="145"/>
      <c r="RGB173" s="145"/>
      <c r="RGC173" s="167"/>
      <c r="RGD173" s="147"/>
      <c r="RGE173" s="148"/>
      <c r="RGF173" s="187"/>
      <c r="RGG173" s="188"/>
      <c r="RGH173" s="165"/>
      <c r="RGI173" s="166"/>
      <c r="RGJ173" s="146"/>
      <c r="RGK173" s="145"/>
      <c r="RGL173" s="145"/>
      <c r="RGM173" s="167"/>
      <c r="RGN173" s="147"/>
      <c r="RGO173" s="148"/>
      <c r="RGP173" s="187"/>
      <c r="RGQ173" s="188"/>
      <c r="RGR173" s="165"/>
      <c r="RGS173" s="166"/>
      <c r="RGT173" s="146"/>
      <c r="RGU173" s="145"/>
      <c r="RGV173" s="145"/>
      <c r="RGW173" s="167"/>
      <c r="RGX173" s="147"/>
      <c r="RGY173" s="148"/>
      <c r="RGZ173" s="187"/>
      <c r="RHA173" s="188"/>
      <c r="RHB173" s="165"/>
      <c r="RHC173" s="166"/>
      <c r="RHD173" s="146"/>
      <c r="RHE173" s="145"/>
      <c r="RHF173" s="145"/>
      <c r="RHG173" s="167"/>
      <c r="RHH173" s="147"/>
      <c r="RHI173" s="148"/>
      <c r="RHJ173" s="187"/>
      <c r="RHK173" s="188"/>
      <c r="RHL173" s="165"/>
      <c r="RHM173" s="166"/>
      <c r="RHN173" s="146"/>
      <c r="RHO173" s="145"/>
      <c r="RHP173" s="145"/>
      <c r="RHQ173" s="167"/>
      <c r="RHR173" s="147"/>
      <c r="RHS173" s="148"/>
      <c r="RHT173" s="187"/>
      <c r="RHU173" s="188"/>
      <c r="RHV173" s="165"/>
      <c r="RHW173" s="166"/>
      <c r="RHX173" s="146"/>
      <c r="RHY173" s="145"/>
      <c r="RHZ173" s="145"/>
      <c r="RIA173" s="167"/>
      <c r="RIB173" s="147"/>
      <c r="RIC173" s="148"/>
      <c r="RID173" s="187"/>
      <c r="RIE173" s="188"/>
      <c r="RIF173" s="165"/>
      <c r="RIG173" s="166"/>
      <c r="RIH173" s="146"/>
      <c r="RII173" s="145"/>
      <c r="RIJ173" s="145"/>
      <c r="RIK173" s="167"/>
      <c r="RIL173" s="147"/>
      <c r="RIM173" s="148"/>
      <c r="RIN173" s="187"/>
      <c r="RIO173" s="188"/>
      <c r="RIP173" s="165"/>
      <c r="RIQ173" s="166"/>
      <c r="RIR173" s="146"/>
      <c r="RIS173" s="145"/>
      <c r="RIT173" s="145"/>
      <c r="RIU173" s="167"/>
      <c r="RIV173" s="147"/>
      <c r="RIW173" s="148"/>
      <c r="RIX173" s="187"/>
      <c r="RIY173" s="188"/>
      <c r="RIZ173" s="165"/>
      <c r="RJA173" s="166"/>
      <c r="RJB173" s="146"/>
      <c r="RJC173" s="145"/>
      <c r="RJD173" s="145"/>
      <c r="RJE173" s="167"/>
      <c r="RJF173" s="147"/>
      <c r="RJG173" s="148"/>
      <c r="RJH173" s="187"/>
      <c r="RJI173" s="188"/>
      <c r="RJJ173" s="165"/>
      <c r="RJK173" s="166"/>
      <c r="RJL173" s="146"/>
      <c r="RJM173" s="145"/>
      <c r="RJN173" s="145"/>
      <c r="RJO173" s="167"/>
      <c r="RJP173" s="147"/>
      <c r="RJQ173" s="148"/>
      <c r="RJR173" s="187"/>
      <c r="RJS173" s="188"/>
      <c r="RJT173" s="165"/>
      <c r="RJU173" s="166"/>
      <c r="RJV173" s="146"/>
      <c r="RJW173" s="145"/>
      <c r="RJX173" s="145"/>
      <c r="RJY173" s="167"/>
      <c r="RJZ173" s="147"/>
      <c r="RKA173" s="148"/>
      <c r="RKB173" s="187"/>
      <c r="RKC173" s="188"/>
      <c r="RKD173" s="165"/>
      <c r="RKE173" s="166"/>
      <c r="RKF173" s="146"/>
      <c r="RKG173" s="145"/>
      <c r="RKH173" s="145"/>
      <c r="RKI173" s="167"/>
      <c r="RKJ173" s="147"/>
      <c r="RKK173" s="148"/>
      <c r="RKL173" s="187"/>
      <c r="RKM173" s="188"/>
      <c r="RKN173" s="165"/>
      <c r="RKO173" s="166"/>
      <c r="RKP173" s="146"/>
      <c r="RKQ173" s="145"/>
      <c r="RKR173" s="145"/>
      <c r="RKS173" s="167"/>
      <c r="RKT173" s="147"/>
      <c r="RKU173" s="148"/>
      <c r="RKV173" s="187"/>
      <c r="RKW173" s="188"/>
      <c r="RKX173" s="165"/>
      <c r="RKY173" s="166"/>
      <c r="RKZ173" s="146"/>
      <c r="RLA173" s="145"/>
      <c r="RLB173" s="145"/>
      <c r="RLC173" s="167"/>
      <c r="RLD173" s="147"/>
      <c r="RLE173" s="148"/>
      <c r="RLF173" s="187"/>
      <c r="RLG173" s="188"/>
      <c r="RLH173" s="165"/>
      <c r="RLI173" s="166"/>
      <c r="RLJ173" s="146"/>
      <c r="RLK173" s="145"/>
      <c r="RLL173" s="145"/>
      <c r="RLM173" s="167"/>
      <c r="RLN173" s="147"/>
      <c r="RLO173" s="148"/>
      <c r="RLP173" s="187"/>
      <c r="RLQ173" s="188"/>
      <c r="RLR173" s="165"/>
      <c r="RLS173" s="166"/>
      <c r="RLT173" s="146"/>
      <c r="RLU173" s="145"/>
      <c r="RLV173" s="145"/>
      <c r="RLW173" s="167"/>
      <c r="RLX173" s="147"/>
      <c r="RLY173" s="148"/>
      <c r="RLZ173" s="187"/>
      <c r="RMA173" s="188"/>
      <c r="RMB173" s="165"/>
      <c r="RMC173" s="166"/>
      <c r="RMD173" s="146"/>
      <c r="RME173" s="145"/>
      <c r="RMF173" s="145"/>
      <c r="RMG173" s="167"/>
      <c r="RMH173" s="147"/>
      <c r="RMI173" s="148"/>
      <c r="RMJ173" s="187"/>
      <c r="RMK173" s="188"/>
      <c r="RML173" s="165"/>
      <c r="RMM173" s="166"/>
      <c r="RMN173" s="146"/>
      <c r="RMO173" s="145"/>
      <c r="RMP173" s="145"/>
      <c r="RMQ173" s="167"/>
      <c r="RMR173" s="147"/>
      <c r="RMS173" s="148"/>
      <c r="RMT173" s="187"/>
      <c r="RMU173" s="188"/>
      <c r="RMV173" s="165"/>
      <c r="RMW173" s="166"/>
      <c r="RMX173" s="146"/>
      <c r="RMY173" s="145"/>
      <c r="RMZ173" s="145"/>
      <c r="RNA173" s="167"/>
      <c r="RNB173" s="147"/>
      <c r="RNC173" s="148"/>
      <c r="RND173" s="187"/>
      <c r="RNE173" s="188"/>
      <c r="RNF173" s="165"/>
      <c r="RNG173" s="166"/>
      <c r="RNH173" s="146"/>
      <c r="RNI173" s="145"/>
      <c r="RNJ173" s="145"/>
      <c r="RNK173" s="167"/>
      <c r="RNL173" s="147"/>
      <c r="RNM173" s="148"/>
      <c r="RNN173" s="187"/>
      <c r="RNO173" s="188"/>
      <c r="RNP173" s="165"/>
      <c r="RNQ173" s="166"/>
      <c r="RNR173" s="146"/>
      <c r="RNS173" s="145"/>
      <c r="RNT173" s="145"/>
      <c r="RNU173" s="167"/>
      <c r="RNV173" s="147"/>
      <c r="RNW173" s="148"/>
      <c r="RNX173" s="187"/>
      <c r="RNY173" s="188"/>
      <c r="RNZ173" s="165"/>
      <c r="ROA173" s="166"/>
      <c r="ROB173" s="146"/>
      <c r="ROC173" s="145"/>
      <c r="ROD173" s="145"/>
      <c r="ROE173" s="167"/>
      <c r="ROF173" s="147"/>
      <c r="ROG173" s="148"/>
      <c r="ROH173" s="187"/>
      <c r="ROI173" s="188"/>
      <c r="ROJ173" s="165"/>
      <c r="ROK173" s="166"/>
      <c r="ROL173" s="146"/>
      <c r="ROM173" s="145"/>
      <c r="RON173" s="145"/>
      <c r="ROO173" s="167"/>
      <c r="ROP173" s="147"/>
      <c r="ROQ173" s="148"/>
      <c r="ROR173" s="187"/>
      <c r="ROS173" s="188"/>
      <c r="ROT173" s="165"/>
      <c r="ROU173" s="166"/>
      <c r="ROV173" s="146"/>
      <c r="ROW173" s="145"/>
      <c r="ROX173" s="145"/>
      <c r="ROY173" s="167"/>
      <c r="ROZ173" s="147"/>
      <c r="RPA173" s="148"/>
      <c r="RPB173" s="187"/>
      <c r="RPC173" s="188"/>
      <c r="RPD173" s="165"/>
      <c r="RPE173" s="166"/>
      <c r="RPF173" s="146"/>
      <c r="RPG173" s="145"/>
      <c r="RPH173" s="145"/>
      <c r="RPI173" s="167"/>
      <c r="RPJ173" s="147"/>
      <c r="RPK173" s="148"/>
      <c r="RPL173" s="187"/>
      <c r="RPM173" s="188"/>
      <c r="RPN173" s="165"/>
      <c r="RPO173" s="166"/>
      <c r="RPP173" s="146"/>
      <c r="RPQ173" s="145"/>
      <c r="RPR173" s="145"/>
      <c r="RPS173" s="167"/>
      <c r="RPT173" s="147"/>
      <c r="RPU173" s="148"/>
      <c r="RPV173" s="187"/>
      <c r="RPW173" s="188"/>
      <c r="RPX173" s="165"/>
      <c r="RPY173" s="166"/>
      <c r="RPZ173" s="146"/>
      <c r="RQA173" s="145"/>
      <c r="RQB173" s="145"/>
      <c r="RQC173" s="167"/>
      <c r="RQD173" s="147"/>
      <c r="RQE173" s="148"/>
      <c r="RQF173" s="187"/>
      <c r="RQG173" s="188"/>
      <c r="RQH173" s="165"/>
      <c r="RQI173" s="166"/>
      <c r="RQJ173" s="146"/>
      <c r="RQK173" s="145"/>
      <c r="RQL173" s="145"/>
      <c r="RQM173" s="167"/>
      <c r="RQN173" s="147"/>
      <c r="RQO173" s="148"/>
      <c r="RQP173" s="187"/>
      <c r="RQQ173" s="188"/>
      <c r="RQR173" s="165"/>
      <c r="RQS173" s="166"/>
      <c r="RQT173" s="146"/>
      <c r="RQU173" s="145"/>
      <c r="RQV173" s="145"/>
      <c r="RQW173" s="167"/>
      <c r="RQX173" s="147"/>
      <c r="RQY173" s="148"/>
      <c r="RQZ173" s="187"/>
      <c r="RRA173" s="188"/>
      <c r="RRB173" s="165"/>
      <c r="RRC173" s="166"/>
      <c r="RRD173" s="146"/>
      <c r="RRE173" s="145"/>
      <c r="RRF173" s="145"/>
      <c r="RRG173" s="167"/>
      <c r="RRH173" s="147"/>
      <c r="RRI173" s="148"/>
      <c r="RRJ173" s="187"/>
      <c r="RRK173" s="188"/>
      <c r="RRL173" s="165"/>
      <c r="RRM173" s="166"/>
      <c r="RRN173" s="146"/>
      <c r="RRO173" s="145"/>
      <c r="RRP173" s="145"/>
      <c r="RRQ173" s="167"/>
      <c r="RRR173" s="147"/>
      <c r="RRS173" s="148"/>
      <c r="RRT173" s="187"/>
      <c r="RRU173" s="188"/>
      <c r="RRV173" s="165"/>
      <c r="RRW173" s="166"/>
      <c r="RRX173" s="146"/>
      <c r="RRY173" s="145"/>
      <c r="RRZ173" s="145"/>
      <c r="RSA173" s="167"/>
      <c r="RSB173" s="147"/>
      <c r="RSC173" s="148"/>
      <c r="RSD173" s="187"/>
      <c r="RSE173" s="188"/>
      <c r="RSF173" s="165"/>
      <c r="RSG173" s="166"/>
      <c r="RSH173" s="146"/>
      <c r="RSI173" s="145"/>
      <c r="RSJ173" s="145"/>
      <c r="RSK173" s="167"/>
      <c r="RSL173" s="147"/>
      <c r="RSM173" s="148"/>
      <c r="RSN173" s="187"/>
      <c r="RSO173" s="188"/>
      <c r="RSP173" s="165"/>
      <c r="RSQ173" s="166"/>
      <c r="RSR173" s="146"/>
      <c r="RSS173" s="145"/>
      <c r="RST173" s="145"/>
      <c r="RSU173" s="167"/>
      <c r="RSV173" s="147"/>
      <c r="RSW173" s="148"/>
      <c r="RSX173" s="187"/>
      <c r="RSY173" s="188"/>
      <c r="RSZ173" s="165"/>
      <c r="RTA173" s="166"/>
      <c r="RTB173" s="146"/>
      <c r="RTC173" s="145"/>
      <c r="RTD173" s="145"/>
      <c r="RTE173" s="167"/>
      <c r="RTF173" s="147"/>
      <c r="RTG173" s="148"/>
      <c r="RTH173" s="187"/>
      <c r="RTI173" s="188"/>
      <c r="RTJ173" s="165"/>
      <c r="RTK173" s="166"/>
      <c r="RTL173" s="146"/>
      <c r="RTM173" s="145"/>
      <c r="RTN173" s="145"/>
      <c r="RTO173" s="167"/>
      <c r="RTP173" s="147"/>
      <c r="RTQ173" s="148"/>
      <c r="RTR173" s="187"/>
      <c r="RTS173" s="188"/>
      <c r="RTT173" s="165"/>
      <c r="RTU173" s="166"/>
      <c r="RTV173" s="146"/>
      <c r="RTW173" s="145"/>
      <c r="RTX173" s="145"/>
      <c r="RTY173" s="167"/>
      <c r="RTZ173" s="147"/>
      <c r="RUA173" s="148"/>
      <c r="RUB173" s="187"/>
      <c r="RUC173" s="188"/>
      <c r="RUD173" s="165"/>
      <c r="RUE173" s="166"/>
      <c r="RUF173" s="146"/>
      <c r="RUG173" s="145"/>
      <c r="RUH173" s="145"/>
      <c r="RUI173" s="167"/>
      <c r="RUJ173" s="147"/>
      <c r="RUK173" s="148"/>
      <c r="RUL173" s="187"/>
      <c r="RUM173" s="188"/>
      <c r="RUN173" s="165"/>
      <c r="RUO173" s="166"/>
      <c r="RUP173" s="146"/>
      <c r="RUQ173" s="145"/>
      <c r="RUR173" s="145"/>
      <c r="RUS173" s="167"/>
      <c r="RUT173" s="147"/>
      <c r="RUU173" s="148"/>
      <c r="RUV173" s="187"/>
      <c r="RUW173" s="188"/>
      <c r="RUX173" s="165"/>
      <c r="RUY173" s="166"/>
      <c r="RUZ173" s="146"/>
      <c r="RVA173" s="145"/>
      <c r="RVB173" s="145"/>
      <c r="RVC173" s="167"/>
      <c r="RVD173" s="147"/>
      <c r="RVE173" s="148"/>
      <c r="RVF173" s="187"/>
      <c r="RVG173" s="188"/>
      <c r="RVH173" s="165"/>
      <c r="RVI173" s="166"/>
      <c r="RVJ173" s="146"/>
      <c r="RVK173" s="145"/>
      <c r="RVL173" s="145"/>
      <c r="RVM173" s="167"/>
      <c r="RVN173" s="147"/>
      <c r="RVO173" s="148"/>
      <c r="RVP173" s="187"/>
      <c r="RVQ173" s="188"/>
      <c r="RVR173" s="165"/>
      <c r="RVS173" s="166"/>
      <c r="RVT173" s="146"/>
      <c r="RVU173" s="145"/>
      <c r="RVV173" s="145"/>
      <c r="RVW173" s="167"/>
      <c r="RVX173" s="147"/>
      <c r="RVY173" s="148"/>
      <c r="RVZ173" s="187"/>
      <c r="RWA173" s="188"/>
      <c r="RWB173" s="165"/>
      <c r="RWC173" s="166"/>
      <c r="RWD173" s="146"/>
      <c r="RWE173" s="145"/>
      <c r="RWF173" s="145"/>
      <c r="RWG173" s="167"/>
      <c r="RWH173" s="147"/>
      <c r="RWI173" s="148"/>
      <c r="RWJ173" s="187"/>
      <c r="RWK173" s="188"/>
      <c r="RWL173" s="165"/>
      <c r="RWM173" s="166"/>
      <c r="RWN173" s="146"/>
      <c r="RWO173" s="145"/>
      <c r="RWP173" s="145"/>
      <c r="RWQ173" s="167"/>
      <c r="RWR173" s="147"/>
      <c r="RWS173" s="148"/>
      <c r="RWT173" s="187"/>
      <c r="RWU173" s="188"/>
      <c r="RWV173" s="165"/>
      <c r="RWW173" s="166"/>
      <c r="RWX173" s="146"/>
      <c r="RWY173" s="145"/>
      <c r="RWZ173" s="145"/>
      <c r="RXA173" s="167"/>
      <c r="RXB173" s="147"/>
      <c r="RXC173" s="148"/>
      <c r="RXD173" s="187"/>
      <c r="RXE173" s="188"/>
      <c r="RXF173" s="165"/>
      <c r="RXG173" s="166"/>
      <c r="RXH173" s="146"/>
      <c r="RXI173" s="145"/>
      <c r="RXJ173" s="145"/>
      <c r="RXK173" s="167"/>
      <c r="RXL173" s="147"/>
      <c r="RXM173" s="148"/>
      <c r="RXN173" s="187"/>
      <c r="RXO173" s="188"/>
      <c r="RXP173" s="165"/>
      <c r="RXQ173" s="166"/>
      <c r="RXR173" s="146"/>
      <c r="RXS173" s="145"/>
      <c r="RXT173" s="145"/>
      <c r="RXU173" s="167"/>
      <c r="RXV173" s="147"/>
      <c r="RXW173" s="148"/>
      <c r="RXX173" s="187"/>
      <c r="RXY173" s="188"/>
      <c r="RXZ173" s="165"/>
      <c r="RYA173" s="166"/>
      <c r="RYB173" s="146"/>
      <c r="RYC173" s="145"/>
      <c r="RYD173" s="145"/>
      <c r="RYE173" s="167"/>
      <c r="RYF173" s="147"/>
      <c r="RYG173" s="148"/>
      <c r="RYH173" s="187"/>
      <c r="RYI173" s="188"/>
      <c r="RYJ173" s="165"/>
      <c r="RYK173" s="166"/>
      <c r="RYL173" s="146"/>
      <c r="RYM173" s="145"/>
      <c r="RYN173" s="145"/>
      <c r="RYO173" s="167"/>
      <c r="RYP173" s="147"/>
      <c r="RYQ173" s="148"/>
      <c r="RYR173" s="187"/>
      <c r="RYS173" s="188"/>
      <c r="RYT173" s="165"/>
      <c r="RYU173" s="166"/>
      <c r="RYV173" s="146"/>
      <c r="RYW173" s="145"/>
      <c r="RYX173" s="145"/>
      <c r="RYY173" s="167"/>
      <c r="RYZ173" s="147"/>
      <c r="RZA173" s="148"/>
      <c r="RZB173" s="187"/>
      <c r="RZC173" s="188"/>
      <c r="RZD173" s="165"/>
      <c r="RZE173" s="166"/>
      <c r="RZF173" s="146"/>
      <c r="RZG173" s="145"/>
      <c r="RZH173" s="145"/>
      <c r="RZI173" s="167"/>
      <c r="RZJ173" s="147"/>
      <c r="RZK173" s="148"/>
      <c r="RZL173" s="187"/>
      <c r="RZM173" s="188"/>
      <c r="RZN173" s="165"/>
      <c r="RZO173" s="166"/>
      <c r="RZP173" s="146"/>
      <c r="RZQ173" s="145"/>
      <c r="RZR173" s="145"/>
      <c r="RZS173" s="167"/>
      <c r="RZT173" s="147"/>
      <c r="RZU173" s="148"/>
      <c r="RZV173" s="187"/>
      <c r="RZW173" s="188"/>
      <c r="RZX173" s="165"/>
      <c r="RZY173" s="166"/>
      <c r="RZZ173" s="146"/>
      <c r="SAA173" s="145"/>
      <c r="SAB173" s="145"/>
      <c r="SAC173" s="167"/>
      <c r="SAD173" s="147"/>
      <c r="SAE173" s="148"/>
      <c r="SAF173" s="187"/>
      <c r="SAG173" s="188"/>
      <c r="SAH173" s="165"/>
      <c r="SAI173" s="166"/>
      <c r="SAJ173" s="146"/>
      <c r="SAK173" s="145"/>
      <c r="SAL173" s="145"/>
      <c r="SAM173" s="167"/>
      <c r="SAN173" s="147"/>
      <c r="SAO173" s="148"/>
      <c r="SAP173" s="187"/>
      <c r="SAQ173" s="188"/>
      <c r="SAR173" s="165"/>
      <c r="SAS173" s="166"/>
      <c r="SAT173" s="146"/>
      <c r="SAU173" s="145"/>
      <c r="SAV173" s="145"/>
      <c r="SAW173" s="167"/>
      <c r="SAX173" s="147"/>
      <c r="SAY173" s="148"/>
      <c r="SAZ173" s="187"/>
      <c r="SBA173" s="188"/>
      <c r="SBB173" s="165"/>
      <c r="SBC173" s="166"/>
      <c r="SBD173" s="146"/>
      <c r="SBE173" s="145"/>
      <c r="SBF173" s="145"/>
      <c r="SBG173" s="167"/>
      <c r="SBH173" s="147"/>
      <c r="SBI173" s="148"/>
      <c r="SBJ173" s="187"/>
      <c r="SBK173" s="188"/>
      <c r="SBL173" s="165"/>
      <c r="SBM173" s="166"/>
      <c r="SBN173" s="146"/>
      <c r="SBO173" s="145"/>
      <c r="SBP173" s="145"/>
      <c r="SBQ173" s="167"/>
      <c r="SBR173" s="147"/>
      <c r="SBS173" s="148"/>
      <c r="SBT173" s="187"/>
      <c r="SBU173" s="188"/>
      <c r="SBV173" s="165"/>
      <c r="SBW173" s="166"/>
      <c r="SBX173" s="146"/>
      <c r="SBY173" s="145"/>
      <c r="SBZ173" s="145"/>
      <c r="SCA173" s="167"/>
      <c r="SCB173" s="147"/>
      <c r="SCC173" s="148"/>
      <c r="SCD173" s="187"/>
      <c r="SCE173" s="188"/>
      <c r="SCF173" s="165"/>
      <c r="SCG173" s="166"/>
      <c r="SCH173" s="146"/>
      <c r="SCI173" s="145"/>
      <c r="SCJ173" s="145"/>
      <c r="SCK173" s="167"/>
      <c r="SCL173" s="147"/>
      <c r="SCM173" s="148"/>
      <c r="SCN173" s="187"/>
      <c r="SCO173" s="188"/>
      <c r="SCP173" s="165"/>
      <c r="SCQ173" s="166"/>
      <c r="SCR173" s="146"/>
      <c r="SCS173" s="145"/>
      <c r="SCT173" s="145"/>
      <c r="SCU173" s="167"/>
      <c r="SCV173" s="147"/>
      <c r="SCW173" s="148"/>
      <c r="SCX173" s="187"/>
      <c r="SCY173" s="188"/>
      <c r="SCZ173" s="165"/>
      <c r="SDA173" s="166"/>
      <c r="SDB173" s="146"/>
      <c r="SDC173" s="145"/>
      <c r="SDD173" s="145"/>
      <c r="SDE173" s="167"/>
      <c r="SDF173" s="147"/>
      <c r="SDG173" s="148"/>
      <c r="SDH173" s="187"/>
      <c r="SDI173" s="188"/>
      <c r="SDJ173" s="165"/>
      <c r="SDK173" s="166"/>
      <c r="SDL173" s="146"/>
      <c r="SDM173" s="145"/>
      <c r="SDN173" s="145"/>
      <c r="SDO173" s="167"/>
      <c r="SDP173" s="147"/>
      <c r="SDQ173" s="148"/>
      <c r="SDR173" s="187"/>
      <c r="SDS173" s="188"/>
      <c r="SDT173" s="165"/>
      <c r="SDU173" s="166"/>
      <c r="SDV173" s="146"/>
      <c r="SDW173" s="145"/>
      <c r="SDX173" s="145"/>
      <c r="SDY173" s="167"/>
      <c r="SDZ173" s="147"/>
      <c r="SEA173" s="148"/>
      <c r="SEB173" s="187"/>
      <c r="SEC173" s="188"/>
      <c r="SED173" s="165"/>
      <c r="SEE173" s="166"/>
      <c r="SEF173" s="146"/>
      <c r="SEG173" s="145"/>
      <c r="SEH173" s="145"/>
      <c r="SEI173" s="167"/>
      <c r="SEJ173" s="147"/>
      <c r="SEK173" s="148"/>
      <c r="SEL173" s="187"/>
      <c r="SEM173" s="188"/>
      <c r="SEN173" s="165"/>
      <c r="SEO173" s="166"/>
      <c r="SEP173" s="146"/>
      <c r="SEQ173" s="145"/>
      <c r="SER173" s="145"/>
      <c r="SES173" s="167"/>
      <c r="SET173" s="147"/>
      <c r="SEU173" s="148"/>
      <c r="SEV173" s="187"/>
      <c r="SEW173" s="188"/>
      <c r="SEX173" s="165"/>
      <c r="SEY173" s="166"/>
      <c r="SEZ173" s="146"/>
      <c r="SFA173" s="145"/>
      <c r="SFB173" s="145"/>
      <c r="SFC173" s="167"/>
      <c r="SFD173" s="147"/>
      <c r="SFE173" s="148"/>
      <c r="SFF173" s="187"/>
      <c r="SFG173" s="188"/>
      <c r="SFH173" s="165"/>
      <c r="SFI173" s="166"/>
      <c r="SFJ173" s="146"/>
      <c r="SFK173" s="145"/>
      <c r="SFL173" s="145"/>
      <c r="SFM173" s="167"/>
      <c r="SFN173" s="147"/>
      <c r="SFO173" s="148"/>
      <c r="SFP173" s="187"/>
      <c r="SFQ173" s="188"/>
      <c r="SFR173" s="165"/>
      <c r="SFS173" s="166"/>
      <c r="SFT173" s="146"/>
      <c r="SFU173" s="145"/>
      <c r="SFV173" s="145"/>
      <c r="SFW173" s="167"/>
      <c r="SFX173" s="147"/>
      <c r="SFY173" s="148"/>
      <c r="SFZ173" s="187"/>
      <c r="SGA173" s="188"/>
      <c r="SGB173" s="165"/>
      <c r="SGC173" s="166"/>
      <c r="SGD173" s="146"/>
      <c r="SGE173" s="145"/>
      <c r="SGF173" s="145"/>
      <c r="SGG173" s="167"/>
      <c r="SGH173" s="147"/>
      <c r="SGI173" s="148"/>
      <c r="SGJ173" s="187"/>
      <c r="SGK173" s="188"/>
      <c r="SGL173" s="165"/>
      <c r="SGM173" s="166"/>
      <c r="SGN173" s="146"/>
      <c r="SGO173" s="145"/>
      <c r="SGP173" s="145"/>
      <c r="SGQ173" s="167"/>
      <c r="SGR173" s="147"/>
      <c r="SGS173" s="148"/>
      <c r="SGT173" s="187"/>
      <c r="SGU173" s="188"/>
      <c r="SGV173" s="165"/>
      <c r="SGW173" s="166"/>
      <c r="SGX173" s="146"/>
      <c r="SGY173" s="145"/>
      <c r="SGZ173" s="145"/>
      <c r="SHA173" s="167"/>
      <c r="SHB173" s="147"/>
      <c r="SHC173" s="148"/>
      <c r="SHD173" s="187"/>
      <c r="SHE173" s="188"/>
      <c r="SHF173" s="165"/>
      <c r="SHG173" s="166"/>
      <c r="SHH173" s="146"/>
      <c r="SHI173" s="145"/>
      <c r="SHJ173" s="145"/>
      <c r="SHK173" s="167"/>
      <c r="SHL173" s="147"/>
      <c r="SHM173" s="148"/>
      <c r="SHN173" s="187"/>
      <c r="SHO173" s="188"/>
      <c r="SHP173" s="165"/>
      <c r="SHQ173" s="166"/>
      <c r="SHR173" s="146"/>
      <c r="SHS173" s="145"/>
      <c r="SHT173" s="145"/>
      <c r="SHU173" s="167"/>
      <c r="SHV173" s="147"/>
      <c r="SHW173" s="148"/>
      <c r="SHX173" s="187"/>
      <c r="SHY173" s="188"/>
      <c r="SHZ173" s="165"/>
      <c r="SIA173" s="166"/>
      <c r="SIB173" s="146"/>
      <c r="SIC173" s="145"/>
      <c r="SID173" s="145"/>
      <c r="SIE173" s="167"/>
      <c r="SIF173" s="147"/>
      <c r="SIG173" s="148"/>
      <c r="SIH173" s="187"/>
      <c r="SII173" s="188"/>
      <c r="SIJ173" s="165"/>
      <c r="SIK173" s="166"/>
      <c r="SIL173" s="146"/>
      <c r="SIM173" s="145"/>
      <c r="SIN173" s="145"/>
      <c r="SIO173" s="167"/>
      <c r="SIP173" s="147"/>
      <c r="SIQ173" s="148"/>
      <c r="SIR173" s="187"/>
      <c r="SIS173" s="188"/>
      <c r="SIT173" s="165"/>
      <c r="SIU173" s="166"/>
      <c r="SIV173" s="146"/>
      <c r="SIW173" s="145"/>
      <c r="SIX173" s="145"/>
      <c r="SIY173" s="167"/>
      <c r="SIZ173" s="147"/>
      <c r="SJA173" s="148"/>
      <c r="SJB173" s="187"/>
      <c r="SJC173" s="188"/>
      <c r="SJD173" s="165"/>
      <c r="SJE173" s="166"/>
      <c r="SJF173" s="146"/>
      <c r="SJG173" s="145"/>
      <c r="SJH173" s="145"/>
      <c r="SJI173" s="167"/>
      <c r="SJJ173" s="147"/>
      <c r="SJK173" s="148"/>
      <c r="SJL173" s="187"/>
      <c r="SJM173" s="188"/>
      <c r="SJN173" s="165"/>
      <c r="SJO173" s="166"/>
      <c r="SJP173" s="146"/>
      <c r="SJQ173" s="145"/>
      <c r="SJR173" s="145"/>
      <c r="SJS173" s="167"/>
      <c r="SJT173" s="147"/>
      <c r="SJU173" s="148"/>
      <c r="SJV173" s="187"/>
      <c r="SJW173" s="188"/>
      <c r="SJX173" s="165"/>
      <c r="SJY173" s="166"/>
      <c r="SJZ173" s="146"/>
      <c r="SKA173" s="145"/>
      <c r="SKB173" s="145"/>
      <c r="SKC173" s="167"/>
      <c r="SKD173" s="147"/>
      <c r="SKE173" s="148"/>
      <c r="SKF173" s="187"/>
      <c r="SKG173" s="188"/>
      <c r="SKH173" s="165"/>
      <c r="SKI173" s="166"/>
      <c r="SKJ173" s="146"/>
      <c r="SKK173" s="145"/>
      <c r="SKL173" s="145"/>
      <c r="SKM173" s="167"/>
      <c r="SKN173" s="147"/>
      <c r="SKO173" s="148"/>
      <c r="SKP173" s="187"/>
      <c r="SKQ173" s="188"/>
      <c r="SKR173" s="165"/>
      <c r="SKS173" s="166"/>
      <c r="SKT173" s="146"/>
      <c r="SKU173" s="145"/>
      <c r="SKV173" s="145"/>
      <c r="SKW173" s="167"/>
      <c r="SKX173" s="147"/>
      <c r="SKY173" s="148"/>
      <c r="SKZ173" s="187"/>
      <c r="SLA173" s="188"/>
      <c r="SLB173" s="165"/>
      <c r="SLC173" s="166"/>
      <c r="SLD173" s="146"/>
      <c r="SLE173" s="145"/>
      <c r="SLF173" s="145"/>
      <c r="SLG173" s="167"/>
      <c r="SLH173" s="147"/>
      <c r="SLI173" s="148"/>
      <c r="SLJ173" s="187"/>
      <c r="SLK173" s="188"/>
      <c r="SLL173" s="165"/>
      <c r="SLM173" s="166"/>
      <c r="SLN173" s="146"/>
      <c r="SLO173" s="145"/>
      <c r="SLP173" s="145"/>
      <c r="SLQ173" s="167"/>
      <c r="SLR173" s="147"/>
      <c r="SLS173" s="148"/>
      <c r="SLT173" s="187"/>
      <c r="SLU173" s="188"/>
      <c r="SLV173" s="165"/>
      <c r="SLW173" s="166"/>
      <c r="SLX173" s="146"/>
      <c r="SLY173" s="145"/>
      <c r="SLZ173" s="145"/>
      <c r="SMA173" s="167"/>
      <c r="SMB173" s="147"/>
      <c r="SMC173" s="148"/>
      <c r="SMD173" s="187"/>
      <c r="SME173" s="188"/>
      <c r="SMF173" s="165"/>
      <c r="SMG173" s="166"/>
      <c r="SMH173" s="146"/>
      <c r="SMI173" s="145"/>
      <c r="SMJ173" s="145"/>
      <c r="SMK173" s="167"/>
      <c r="SML173" s="147"/>
      <c r="SMM173" s="148"/>
      <c r="SMN173" s="187"/>
      <c r="SMO173" s="188"/>
      <c r="SMP173" s="165"/>
      <c r="SMQ173" s="166"/>
      <c r="SMR173" s="146"/>
      <c r="SMS173" s="145"/>
      <c r="SMT173" s="145"/>
      <c r="SMU173" s="167"/>
      <c r="SMV173" s="147"/>
      <c r="SMW173" s="148"/>
      <c r="SMX173" s="187"/>
      <c r="SMY173" s="188"/>
      <c r="SMZ173" s="165"/>
      <c r="SNA173" s="166"/>
      <c r="SNB173" s="146"/>
      <c r="SNC173" s="145"/>
      <c r="SND173" s="145"/>
      <c r="SNE173" s="167"/>
      <c r="SNF173" s="147"/>
      <c r="SNG173" s="148"/>
      <c r="SNH173" s="187"/>
      <c r="SNI173" s="188"/>
      <c r="SNJ173" s="165"/>
      <c r="SNK173" s="166"/>
      <c r="SNL173" s="146"/>
      <c r="SNM173" s="145"/>
      <c r="SNN173" s="145"/>
      <c r="SNO173" s="167"/>
      <c r="SNP173" s="147"/>
      <c r="SNQ173" s="148"/>
      <c r="SNR173" s="187"/>
      <c r="SNS173" s="188"/>
      <c r="SNT173" s="165"/>
      <c r="SNU173" s="166"/>
      <c r="SNV173" s="146"/>
      <c r="SNW173" s="145"/>
      <c r="SNX173" s="145"/>
      <c r="SNY173" s="167"/>
      <c r="SNZ173" s="147"/>
      <c r="SOA173" s="148"/>
      <c r="SOB173" s="187"/>
      <c r="SOC173" s="188"/>
      <c r="SOD173" s="165"/>
      <c r="SOE173" s="166"/>
      <c r="SOF173" s="146"/>
      <c r="SOG173" s="145"/>
      <c r="SOH173" s="145"/>
      <c r="SOI173" s="167"/>
      <c r="SOJ173" s="147"/>
      <c r="SOK173" s="148"/>
      <c r="SOL173" s="187"/>
      <c r="SOM173" s="188"/>
      <c r="SON173" s="165"/>
      <c r="SOO173" s="166"/>
      <c r="SOP173" s="146"/>
      <c r="SOQ173" s="145"/>
      <c r="SOR173" s="145"/>
      <c r="SOS173" s="167"/>
      <c r="SOT173" s="147"/>
      <c r="SOU173" s="148"/>
      <c r="SOV173" s="187"/>
      <c r="SOW173" s="188"/>
      <c r="SOX173" s="165"/>
      <c r="SOY173" s="166"/>
      <c r="SOZ173" s="146"/>
      <c r="SPA173" s="145"/>
      <c r="SPB173" s="145"/>
      <c r="SPC173" s="167"/>
      <c r="SPD173" s="147"/>
      <c r="SPE173" s="148"/>
      <c r="SPF173" s="187"/>
      <c r="SPG173" s="188"/>
      <c r="SPH173" s="165"/>
      <c r="SPI173" s="166"/>
      <c r="SPJ173" s="146"/>
      <c r="SPK173" s="145"/>
      <c r="SPL173" s="145"/>
      <c r="SPM173" s="167"/>
      <c r="SPN173" s="147"/>
      <c r="SPO173" s="148"/>
      <c r="SPP173" s="187"/>
      <c r="SPQ173" s="188"/>
      <c r="SPR173" s="165"/>
      <c r="SPS173" s="166"/>
      <c r="SPT173" s="146"/>
      <c r="SPU173" s="145"/>
      <c r="SPV173" s="145"/>
      <c r="SPW173" s="167"/>
      <c r="SPX173" s="147"/>
      <c r="SPY173" s="148"/>
      <c r="SPZ173" s="187"/>
      <c r="SQA173" s="188"/>
      <c r="SQB173" s="165"/>
      <c r="SQC173" s="166"/>
      <c r="SQD173" s="146"/>
      <c r="SQE173" s="145"/>
      <c r="SQF173" s="145"/>
      <c r="SQG173" s="167"/>
      <c r="SQH173" s="147"/>
      <c r="SQI173" s="148"/>
      <c r="SQJ173" s="187"/>
      <c r="SQK173" s="188"/>
      <c r="SQL173" s="165"/>
      <c r="SQM173" s="166"/>
      <c r="SQN173" s="146"/>
      <c r="SQO173" s="145"/>
      <c r="SQP173" s="145"/>
      <c r="SQQ173" s="167"/>
      <c r="SQR173" s="147"/>
      <c r="SQS173" s="148"/>
      <c r="SQT173" s="187"/>
      <c r="SQU173" s="188"/>
      <c r="SQV173" s="165"/>
      <c r="SQW173" s="166"/>
      <c r="SQX173" s="146"/>
      <c r="SQY173" s="145"/>
      <c r="SQZ173" s="145"/>
      <c r="SRA173" s="167"/>
      <c r="SRB173" s="147"/>
      <c r="SRC173" s="148"/>
      <c r="SRD173" s="187"/>
      <c r="SRE173" s="188"/>
      <c r="SRF173" s="165"/>
      <c r="SRG173" s="166"/>
      <c r="SRH173" s="146"/>
      <c r="SRI173" s="145"/>
      <c r="SRJ173" s="145"/>
      <c r="SRK173" s="167"/>
      <c r="SRL173" s="147"/>
      <c r="SRM173" s="148"/>
      <c r="SRN173" s="187"/>
      <c r="SRO173" s="188"/>
      <c r="SRP173" s="165"/>
      <c r="SRQ173" s="166"/>
      <c r="SRR173" s="146"/>
      <c r="SRS173" s="145"/>
      <c r="SRT173" s="145"/>
      <c r="SRU173" s="167"/>
      <c r="SRV173" s="147"/>
      <c r="SRW173" s="148"/>
      <c r="SRX173" s="187"/>
      <c r="SRY173" s="188"/>
      <c r="SRZ173" s="165"/>
      <c r="SSA173" s="166"/>
      <c r="SSB173" s="146"/>
      <c r="SSC173" s="145"/>
      <c r="SSD173" s="145"/>
      <c r="SSE173" s="167"/>
      <c r="SSF173" s="147"/>
      <c r="SSG173" s="148"/>
      <c r="SSH173" s="187"/>
      <c r="SSI173" s="188"/>
      <c r="SSJ173" s="165"/>
      <c r="SSK173" s="166"/>
      <c r="SSL173" s="146"/>
      <c r="SSM173" s="145"/>
      <c r="SSN173" s="145"/>
      <c r="SSO173" s="167"/>
      <c r="SSP173" s="147"/>
      <c r="SSQ173" s="148"/>
      <c r="SSR173" s="187"/>
      <c r="SSS173" s="188"/>
      <c r="SST173" s="165"/>
      <c r="SSU173" s="166"/>
      <c r="SSV173" s="146"/>
      <c r="SSW173" s="145"/>
      <c r="SSX173" s="145"/>
      <c r="SSY173" s="167"/>
      <c r="SSZ173" s="147"/>
      <c r="STA173" s="148"/>
      <c r="STB173" s="187"/>
      <c r="STC173" s="188"/>
      <c r="STD173" s="165"/>
      <c r="STE173" s="166"/>
      <c r="STF173" s="146"/>
      <c r="STG173" s="145"/>
      <c r="STH173" s="145"/>
      <c r="STI173" s="167"/>
      <c r="STJ173" s="147"/>
      <c r="STK173" s="148"/>
      <c r="STL173" s="187"/>
      <c r="STM173" s="188"/>
      <c r="STN173" s="165"/>
      <c r="STO173" s="166"/>
      <c r="STP173" s="146"/>
      <c r="STQ173" s="145"/>
      <c r="STR173" s="145"/>
      <c r="STS173" s="167"/>
      <c r="STT173" s="147"/>
      <c r="STU173" s="148"/>
      <c r="STV173" s="187"/>
      <c r="STW173" s="188"/>
      <c r="STX173" s="165"/>
      <c r="STY173" s="166"/>
      <c r="STZ173" s="146"/>
      <c r="SUA173" s="145"/>
      <c r="SUB173" s="145"/>
      <c r="SUC173" s="167"/>
      <c r="SUD173" s="147"/>
      <c r="SUE173" s="148"/>
      <c r="SUF173" s="187"/>
      <c r="SUG173" s="188"/>
      <c r="SUH173" s="165"/>
      <c r="SUI173" s="166"/>
      <c r="SUJ173" s="146"/>
      <c r="SUK173" s="145"/>
      <c r="SUL173" s="145"/>
      <c r="SUM173" s="167"/>
      <c r="SUN173" s="147"/>
      <c r="SUO173" s="148"/>
      <c r="SUP173" s="187"/>
      <c r="SUQ173" s="188"/>
      <c r="SUR173" s="165"/>
      <c r="SUS173" s="166"/>
      <c r="SUT173" s="146"/>
      <c r="SUU173" s="145"/>
      <c r="SUV173" s="145"/>
      <c r="SUW173" s="167"/>
      <c r="SUX173" s="147"/>
      <c r="SUY173" s="148"/>
      <c r="SUZ173" s="187"/>
      <c r="SVA173" s="188"/>
      <c r="SVB173" s="165"/>
      <c r="SVC173" s="166"/>
      <c r="SVD173" s="146"/>
      <c r="SVE173" s="145"/>
      <c r="SVF173" s="145"/>
      <c r="SVG173" s="167"/>
      <c r="SVH173" s="147"/>
      <c r="SVI173" s="148"/>
      <c r="SVJ173" s="187"/>
      <c r="SVK173" s="188"/>
      <c r="SVL173" s="165"/>
      <c r="SVM173" s="166"/>
      <c r="SVN173" s="146"/>
      <c r="SVO173" s="145"/>
      <c r="SVP173" s="145"/>
      <c r="SVQ173" s="167"/>
      <c r="SVR173" s="147"/>
      <c r="SVS173" s="148"/>
      <c r="SVT173" s="187"/>
      <c r="SVU173" s="188"/>
      <c r="SVV173" s="165"/>
      <c r="SVW173" s="166"/>
      <c r="SVX173" s="146"/>
      <c r="SVY173" s="145"/>
      <c r="SVZ173" s="145"/>
      <c r="SWA173" s="167"/>
      <c r="SWB173" s="147"/>
      <c r="SWC173" s="148"/>
      <c r="SWD173" s="187"/>
      <c r="SWE173" s="188"/>
      <c r="SWF173" s="165"/>
      <c r="SWG173" s="166"/>
      <c r="SWH173" s="146"/>
      <c r="SWI173" s="145"/>
      <c r="SWJ173" s="145"/>
      <c r="SWK173" s="167"/>
      <c r="SWL173" s="147"/>
      <c r="SWM173" s="148"/>
      <c r="SWN173" s="187"/>
      <c r="SWO173" s="188"/>
      <c r="SWP173" s="165"/>
      <c r="SWQ173" s="166"/>
      <c r="SWR173" s="146"/>
      <c r="SWS173" s="145"/>
      <c r="SWT173" s="145"/>
      <c r="SWU173" s="167"/>
      <c r="SWV173" s="147"/>
      <c r="SWW173" s="148"/>
      <c r="SWX173" s="187"/>
      <c r="SWY173" s="188"/>
      <c r="SWZ173" s="165"/>
      <c r="SXA173" s="166"/>
      <c r="SXB173" s="146"/>
      <c r="SXC173" s="145"/>
      <c r="SXD173" s="145"/>
      <c r="SXE173" s="167"/>
      <c r="SXF173" s="147"/>
      <c r="SXG173" s="148"/>
      <c r="SXH173" s="187"/>
      <c r="SXI173" s="188"/>
      <c r="SXJ173" s="165"/>
      <c r="SXK173" s="166"/>
      <c r="SXL173" s="146"/>
      <c r="SXM173" s="145"/>
      <c r="SXN173" s="145"/>
      <c r="SXO173" s="167"/>
      <c r="SXP173" s="147"/>
      <c r="SXQ173" s="148"/>
      <c r="SXR173" s="187"/>
      <c r="SXS173" s="188"/>
      <c r="SXT173" s="165"/>
      <c r="SXU173" s="166"/>
      <c r="SXV173" s="146"/>
      <c r="SXW173" s="145"/>
      <c r="SXX173" s="145"/>
      <c r="SXY173" s="167"/>
      <c r="SXZ173" s="147"/>
      <c r="SYA173" s="148"/>
      <c r="SYB173" s="187"/>
      <c r="SYC173" s="188"/>
      <c r="SYD173" s="165"/>
      <c r="SYE173" s="166"/>
      <c r="SYF173" s="146"/>
      <c r="SYG173" s="145"/>
      <c r="SYH173" s="145"/>
      <c r="SYI173" s="167"/>
      <c r="SYJ173" s="147"/>
      <c r="SYK173" s="148"/>
      <c r="SYL173" s="187"/>
      <c r="SYM173" s="188"/>
      <c r="SYN173" s="165"/>
      <c r="SYO173" s="166"/>
      <c r="SYP173" s="146"/>
      <c r="SYQ173" s="145"/>
      <c r="SYR173" s="145"/>
      <c r="SYS173" s="167"/>
      <c r="SYT173" s="147"/>
      <c r="SYU173" s="148"/>
      <c r="SYV173" s="187"/>
      <c r="SYW173" s="188"/>
      <c r="SYX173" s="165"/>
      <c r="SYY173" s="166"/>
      <c r="SYZ173" s="146"/>
      <c r="SZA173" s="145"/>
      <c r="SZB173" s="145"/>
      <c r="SZC173" s="167"/>
      <c r="SZD173" s="147"/>
      <c r="SZE173" s="148"/>
      <c r="SZF173" s="187"/>
      <c r="SZG173" s="188"/>
      <c r="SZH173" s="165"/>
      <c r="SZI173" s="166"/>
      <c r="SZJ173" s="146"/>
      <c r="SZK173" s="145"/>
      <c r="SZL173" s="145"/>
      <c r="SZM173" s="167"/>
      <c r="SZN173" s="147"/>
      <c r="SZO173" s="148"/>
      <c r="SZP173" s="187"/>
      <c r="SZQ173" s="188"/>
      <c r="SZR173" s="165"/>
      <c r="SZS173" s="166"/>
      <c r="SZT173" s="146"/>
      <c r="SZU173" s="145"/>
      <c r="SZV173" s="145"/>
      <c r="SZW173" s="167"/>
      <c r="SZX173" s="147"/>
      <c r="SZY173" s="148"/>
      <c r="SZZ173" s="187"/>
      <c r="TAA173" s="188"/>
      <c r="TAB173" s="165"/>
      <c r="TAC173" s="166"/>
      <c r="TAD173" s="146"/>
      <c r="TAE173" s="145"/>
      <c r="TAF173" s="145"/>
      <c r="TAG173" s="167"/>
      <c r="TAH173" s="147"/>
      <c r="TAI173" s="148"/>
      <c r="TAJ173" s="187"/>
      <c r="TAK173" s="188"/>
      <c r="TAL173" s="165"/>
      <c r="TAM173" s="166"/>
      <c r="TAN173" s="146"/>
      <c r="TAO173" s="145"/>
      <c r="TAP173" s="145"/>
      <c r="TAQ173" s="167"/>
      <c r="TAR173" s="147"/>
      <c r="TAS173" s="148"/>
      <c r="TAT173" s="187"/>
      <c r="TAU173" s="188"/>
      <c r="TAV173" s="165"/>
      <c r="TAW173" s="166"/>
      <c r="TAX173" s="146"/>
      <c r="TAY173" s="145"/>
      <c r="TAZ173" s="145"/>
      <c r="TBA173" s="167"/>
      <c r="TBB173" s="147"/>
      <c r="TBC173" s="148"/>
      <c r="TBD173" s="187"/>
      <c r="TBE173" s="188"/>
      <c r="TBF173" s="165"/>
      <c r="TBG173" s="166"/>
      <c r="TBH173" s="146"/>
      <c r="TBI173" s="145"/>
      <c r="TBJ173" s="145"/>
      <c r="TBK173" s="167"/>
      <c r="TBL173" s="147"/>
      <c r="TBM173" s="148"/>
      <c r="TBN173" s="187"/>
      <c r="TBO173" s="188"/>
      <c r="TBP173" s="165"/>
      <c r="TBQ173" s="166"/>
      <c r="TBR173" s="146"/>
      <c r="TBS173" s="145"/>
      <c r="TBT173" s="145"/>
      <c r="TBU173" s="167"/>
      <c r="TBV173" s="147"/>
      <c r="TBW173" s="148"/>
      <c r="TBX173" s="187"/>
      <c r="TBY173" s="188"/>
      <c r="TBZ173" s="165"/>
      <c r="TCA173" s="166"/>
      <c r="TCB173" s="146"/>
      <c r="TCC173" s="145"/>
      <c r="TCD173" s="145"/>
      <c r="TCE173" s="167"/>
      <c r="TCF173" s="147"/>
      <c r="TCG173" s="148"/>
      <c r="TCH173" s="187"/>
      <c r="TCI173" s="188"/>
      <c r="TCJ173" s="165"/>
      <c r="TCK173" s="166"/>
      <c r="TCL173" s="146"/>
      <c r="TCM173" s="145"/>
      <c r="TCN173" s="145"/>
      <c r="TCO173" s="167"/>
      <c r="TCP173" s="147"/>
      <c r="TCQ173" s="148"/>
      <c r="TCR173" s="187"/>
      <c r="TCS173" s="188"/>
      <c r="TCT173" s="165"/>
      <c r="TCU173" s="166"/>
      <c r="TCV173" s="146"/>
      <c r="TCW173" s="145"/>
      <c r="TCX173" s="145"/>
      <c r="TCY173" s="167"/>
      <c r="TCZ173" s="147"/>
      <c r="TDA173" s="148"/>
      <c r="TDB173" s="187"/>
      <c r="TDC173" s="188"/>
      <c r="TDD173" s="165"/>
      <c r="TDE173" s="166"/>
      <c r="TDF173" s="146"/>
      <c r="TDG173" s="145"/>
      <c r="TDH173" s="145"/>
      <c r="TDI173" s="167"/>
      <c r="TDJ173" s="147"/>
      <c r="TDK173" s="148"/>
      <c r="TDL173" s="187"/>
      <c r="TDM173" s="188"/>
      <c r="TDN173" s="165"/>
      <c r="TDO173" s="166"/>
      <c r="TDP173" s="146"/>
      <c r="TDQ173" s="145"/>
      <c r="TDR173" s="145"/>
      <c r="TDS173" s="167"/>
      <c r="TDT173" s="147"/>
      <c r="TDU173" s="148"/>
      <c r="TDV173" s="187"/>
      <c r="TDW173" s="188"/>
      <c r="TDX173" s="165"/>
      <c r="TDY173" s="166"/>
      <c r="TDZ173" s="146"/>
      <c r="TEA173" s="145"/>
      <c r="TEB173" s="145"/>
      <c r="TEC173" s="167"/>
      <c r="TED173" s="147"/>
      <c r="TEE173" s="148"/>
      <c r="TEF173" s="187"/>
      <c r="TEG173" s="188"/>
      <c r="TEH173" s="165"/>
      <c r="TEI173" s="166"/>
      <c r="TEJ173" s="146"/>
      <c r="TEK173" s="145"/>
      <c r="TEL173" s="145"/>
      <c r="TEM173" s="167"/>
      <c r="TEN173" s="147"/>
      <c r="TEO173" s="148"/>
      <c r="TEP173" s="187"/>
      <c r="TEQ173" s="188"/>
      <c r="TER173" s="165"/>
      <c r="TES173" s="166"/>
      <c r="TET173" s="146"/>
      <c r="TEU173" s="145"/>
      <c r="TEV173" s="145"/>
      <c r="TEW173" s="167"/>
      <c r="TEX173" s="147"/>
      <c r="TEY173" s="148"/>
      <c r="TEZ173" s="187"/>
      <c r="TFA173" s="188"/>
      <c r="TFB173" s="165"/>
      <c r="TFC173" s="166"/>
      <c r="TFD173" s="146"/>
      <c r="TFE173" s="145"/>
      <c r="TFF173" s="145"/>
      <c r="TFG173" s="167"/>
      <c r="TFH173" s="147"/>
      <c r="TFI173" s="148"/>
      <c r="TFJ173" s="187"/>
      <c r="TFK173" s="188"/>
      <c r="TFL173" s="165"/>
      <c r="TFM173" s="166"/>
      <c r="TFN173" s="146"/>
      <c r="TFO173" s="145"/>
      <c r="TFP173" s="145"/>
      <c r="TFQ173" s="167"/>
      <c r="TFR173" s="147"/>
      <c r="TFS173" s="148"/>
      <c r="TFT173" s="187"/>
      <c r="TFU173" s="188"/>
      <c r="TFV173" s="165"/>
      <c r="TFW173" s="166"/>
      <c r="TFX173" s="146"/>
      <c r="TFY173" s="145"/>
      <c r="TFZ173" s="145"/>
      <c r="TGA173" s="167"/>
      <c r="TGB173" s="147"/>
      <c r="TGC173" s="148"/>
      <c r="TGD173" s="187"/>
      <c r="TGE173" s="188"/>
      <c r="TGF173" s="165"/>
      <c r="TGG173" s="166"/>
      <c r="TGH173" s="146"/>
      <c r="TGI173" s="145"/>
      <c r="TGJ173" s="145"/>
      <c r="TGK173" s="167"/>
      <c r="TGL173" s="147"/>
      <c r="TGM173" s="148"/>
      <c r="TGN173" s="187"/>
      <c r="TGO173" s="188"/>
      <c r="TGP173" s="165"/>
      <c r="TGQ173" s="166"/>
      <c r="TGR173" s="146"/>
      <c r="TGS173" s="145"/>
      <c r="TGT173" s="145"/>
      <c r="TGU173" s="167"/>
      <c r="TGV173" s="147"/>
      <c r="TGW173" s="148"/>
      <c r="TGX173" s="187"/>
      <c r="TGY173" s="188"/>
      <c r="TGZ173" s="165"/>
      <c r="THA173" s="166"/>
      <c r="THB173" s="146"/>
      <c r="THC173" s="145"/>
      <c r="THD173" s="145"/>
      <c r="THE173" s="167"/>
      <c r="THF173" s="147"/>
      <c r="THG173" s="148"/>
      <c r="THH173" s="187"/>
      <c r="THI173" s="188"/>
      <c r="THJ173" s="165"/>
      <c r="THK173" s="166"/>
      <c r="THL173" s="146"/>
      <c r="THM173" s="145"/>
      <c r="THN173" s="145"/>
      <c r="THO173" s="167"/>
      <c r="THP173" s="147"/>
      <c r="THQ173" s="148"/>
      <c r="THR173" s="187"/>
      <c r="THS173" s="188"/>
      <c r="THT173" s="165"/>
      <c r="THU173" s="166"/>
      <c r="THV173" s="146"/>
      <c r="THW173" s="145"/>
      <c r="THX173" s="145"/>
      <c r="THY173" s="167"/>
      <c r="THZ173" s="147"/>
      <c r="TIA173" s="148"/>
      <c r="TIB173" s="187"/>
      <c r="TIC173" s="188"/>
      <c r="TID173" s="165"/>
      <c r="TIE173" s="166"/>
      <c r="TIF173" s="146"/>
      <c r="TIG173" s="145"/>
      <c r="TIH173" s="145"/>
      <c r="TII173" s="167"/>
      <c r="TIJ173" s="147"/>
      <c r="TIK173" s="148"/>
      <c r="TIL173" s="187"/>
      <c r="TIM173" s="188"/>
      <c r="TIN173" s="165"/>
      <c r="TIO173" s="166"/>
      <c r="TIP173" s="146"/>
      <c r="TIQ173" s="145"/>
      <c r="TIR173" s="145"/>
      <c r="TIS173" s="167"/>
      <c r="TIT173" s="147"/>
      <c r="TIU173" s="148"/>
      <c r="TIV173" s="187"/>
      <c r="TIW173" s="188"/>
      <c r="TIX173" s="165"/>
      <c r="TIY173" s="166"/>
      <c r="TIZ173" s="146"/>
      <c r="TJA173" s="145"/>
      <c r="TJB173" s="145"/>
      <c r="TJC173" s="167"/>
      <c r="TJD173" s="147"/>
      <c r="TJE173" s="148"/>
      <c r="TJF173" s="187"/>
      <c r="TJG173" s="188"/>
      <c r="TJH173" s="165"/>
      <c r="TJI173" s="166"/>
      <c r="TJJ173" s="146"/>
      <c r="TJK173" s="145"/>
      <c r="TJL173" s="145"/>
      <c r="TJM173" s="167"/>
      <c r="TJN173" s="147"/>
      <c r="TJO173" s="148"/>
      <c r="TJP173" s="187"/>
      <c r="TJQ173" s="188"/>
      <c r="TJR173" s="165"/>
      <c r="TJS173" s="166"/>
      <c r="TJT173" s="146"/>
      <c r="TJU173" s="145"/>
      <c r="TJV173" s="145"/>
      <c r="TJW173" s="167"/>
      <c r="TJX173" s="147"/>
      <c r="TJY173" s="148"/>
      <c r="TJZ173" s="187"/>
      <c r="TKA173" s="188"/>
      <c r="TKB173" s="165"/>
      <c r="TKC173" s="166"/>
      <c r="TKD173" s="146"/>
      <c r="TKE173" s="145"/>
      <c r="TKF173" s="145"/>
      <c r="TKG173" s="167"/>
      <c r="TKH173" s="147"/>
      <c r="TKI173" s="148"/>
      <c r="TKJ173" s="187"/>
      <c r="TKK173" s="188"/>
      <c r="TKL173" s="165"/>
      <c r="TKM173" s="166"/>
      <c r="TKN173" s="146"/>
      <c r="TKO173" s="145"/>
      <c r="TKP173" s="145"/>
      <c r="TKQ173" s="167"/>
      <c r="TKR173" s="147"/>
      <c r="TKS173" s="148"/>
      <c r="TKT173" s="187"/>
      <c r="TKU173" s="188"/>
      <c r="TKV173" s="165"/>
      <c r="TKW173" s="166"/>
      <c r="TKX173" s="146"/>
      <c r="TKY173" s="145"/>
      <c r="TKZ173" s="145"/>
      <c r="TLA173" s="167"/>
      <c r="TLB173" s="147"/>
      <c r="TLC173" s="148"/>
      <c r="TLD173" s="187"/>
      <c r="TLE173" s="188"/>
      <c r="TLF173" s="165"/>
      <c r="TLG173" s="166"/>
      <c r="TLH173" s="146"/>
      <c r="TLI173" s="145"/>
      <c r="TLJ173" s="145"/>
      <c r="TLK173" s="167"/>
      <c r="TLL173" s="147"/>
      <c r="TLM173" s="148"/>
      <c r="TLN173" s="187"/>
      <c r="TLO173" s="188"/>
      <c r="TLP173" s="165"/>
      <c r="TLQ173" s="166"/>
      <c r="TLR173" s="146"/>
      <c r="TLS173" s="145"/>
      <c r="TLT173" s="145"/>
      <c r="TLU173" s="167"/>
      <c r="TLV173" s="147"/>
      <c r="TLW173" s="148"/>
      <c r="TLX173" s="187"/>
      <c r="TLY173" s="188"/>
      <c r="TLZ173" s="165"/>
      <c r="TMA173" s="166"/>
      <c r="TMB173" s="146"/>
      <c r="TMC173" s="145"/>
      <c r="TMD173" s="145"/>
      <c r="TME173" s="167"/>
      <c r="TMF173" s="147"/>
      <c r="TMG173" s="148"/>
      <c r="TMH173" s="187"/>
      <c r="TMI173" s="188"/>
      <c r="TMJ173" s="165"/>
      <c r="TMK173" s="166"/>
      <c r="TML173" s="146"/>
      <c r="TMM173" s="145"/>
      <c r="TMN173" s="145"/>
      <c r="TMO173" s="167"/>
      <c r="TMP173" s="147"/>
      <c r="TMQ173" s="148"/>
      <c r="TMR173" s="187"/>
      <c r="TMS173" s="188"/>
      <c r="TMT173" s="165"/>
      <c r="TMU173" s="166"/>
      <c r="TMV173" s="146"/>
      <c r="TMW173" s="145"/>
      <c r="TMX173" s="145"/>
      <c r="TMY173" s="167"/>
      <c r="TMZ173" s="147"/>
      <c r="TNA173" s="148"/>
      <c r="TNB173" s="187"/>
      <c r="TNC173" s="188"/>
      <c r="TND173" s="165"/>
      <c r="TNE173" s="166"/>
      <c r="TNF173" s="146"/>
      <c r="TNG173" s="145"/>
      <c r="TNH173" s="145"/>
      <c r="TNI173" s="167"/>
      <c r="TNJ173" s="147"/>
      <c r="TNK173" s="148"/>
      <c r="TNL173" s="187"/>
      <c r="TNM173" s="188"/>
      <c r="TNN173" s="165"/>
      <c r="TNO173" s="166"/>
      <c r="TNP173" s="146"/>
      <c r="TNQ173" s="145"/>
      <c r="TNR173" s="145"/>
      <c r="TNS173" s="167"/>
      <c r="TNT173" s="147"/>
      <c r="TNU173" s="148"/>
      <c r="TNV173" s="187"/>
      <c r="TNW173" s="188"/>
      <c r="TNX173" s="165"/>
      <c r="TNY173" s="166"/>
      <c r="TNZ173" s="146"/>
      <c r="TOA173" s="145"/>
      <c r="TOB173" s="145"/>
      <c r="TOC173" s="167"/>
      <c r="TOD173" s="147"/>
      <c r="TOE173" s="148"/>
      <c r="TOF173" s="187"/>
      <c r="TOG173" s="188"/>
      <c r="TOH173" s="165"/>
      <c r="TOI173" s="166"/>
      <c r="TOJ173" s="146"/>
      <c r="TOK173" s="145"/>
      <c r="TOL173" s="145"/>
      <c r="TOM173" s="167"/>
      <c r="TON173" s="147"/>
      <c r="TOO173" s="148"/>
      <c r="TOP173" s="187"/>
      <c r="TOQ173" s="188"/>
      <c r="TOR173" s="165"/>
      <c r="TOS173" s="166"/>
      <c r="TOT173" s="146"/>
      <c r="TOU173" s="145"/>
      <c r="TOV173" s="145"/>
      <c r="TOW173" s="167"/>
      <c r="TOX173" s="147"/>
      <c r="TOY173" s="148"/>
      <c r="TOZ173" s="187"/>
      <c r="TPA173" s="188"/>
      <c r="TPB173" s="165"/>
      <c r="TPC173" s="166"/>
      <c r="TPD173" s="146"/>
      <c r="TPE173" s="145"/>
      <c r="TPF173" s="145"/>
      <c r="TPG173" s="167"/>
      <c r="TPH173" s="147"/>
      <c r="TPI173" s="148"/>
      <c r="TPJ173" s="187"/>
      <c r="TPK173" s="188"/>
      <c r="TPL173" s="165"/>
      <c r="TPM173" s="166"/>
      <c r="TPN173" s="146"/>
      <c r="TPO173" s="145"/>
      <c r="TPP173" s="145"/>
      <c r="TPQ173" s="167"/>
      <c r="TPR173" s="147"/>
      <c r="TPS173" s="148"/>
      <c r="TPT173" s="187"/>
      <c r="TPU173" s="188"/>
      <c r="TPV173" s="165"/>
      <c r="TPW173" s="166"/>
      <c r="TPX173" s="146"/>
      <c r="TPY173" s="145"/>
      <c r="TPZ173" s="145"/>
      <c r="TQA173" s="167"/>
      <c r="TQB173" s="147"/>
      <c r="TQC173" s="148"/>
      <c r="TQD173" s="187"/>
      <c r="TQE173" s="188"/>
      <c r="TQF173" s="165"/>
      <c r="TQG173" s="166"/>
      <c r="TQH173" s="146"/>
      <c r="TQI173" s="145"/>
      <c r="TQJ173" s="145"/>
      <c r="TQK173" s="167"/>
      <c r="TQL173" s="147"/>
      <c r="TQM173" s="148"/>
      <c r="TQN173" s="187"/>
      <c r="TQO173" s="188"/>
      <c r="TQP173" s="165"/>
      <c r="TQQ173" s="166"/>
      <c r="TQR173" s="146"/>
      <c r="TQS173" s="145"/>
      <c r="TQT173" s="145"/>
      <c r="TQU173" s="167"/>
      <c r="TQV173" s="147"/>
      <c r="TQW173" s="148"/>
      <c r="TQX173" s="187"/>
      <c r="TQY173" s="188"/>
      <c r="TQZ173" s="165"/>
      <c r="TRA173" s="166"/>
      <c r="TRB173" s="146"/>
      <c r="TRC173" s="145"/>
      <c r="TRD173" s="145"/>
      <c r="TRE173" s="167"/>
      <c r="TRF173" s="147"/>
      <c r="TRG173" s="148"/>
      <c r="TRH173" s="187"/>
      <c r="TRI173" s="188"/>
      <c r="TRJ173" s="165"/>
      <c r="TRK173" s="166"/>
      <c r="TRL173" s="146"/>
      <c r="TRM173" s="145"/>
      <c r="TRN173" s="145"/>
      <c r="TRO173" s="167"/>
      <c r="TRP173" s="147"/>
      <c r="TRQ173" s="148"/>
      <c r="TRR173" s="187"/>
      <c r="TRS173" s="188"/>
      <c r="TRT173" s="165"/>
      <c r="TRU173" s="166"/>
      <c r="TRV173" s="146"/>
      <c r="TRW173" s="145"/>
      <c r="TRX173" s="145"/>
      <c r="TRY173" s="167"/>
      <c r="TRZ173" s="147"/>
      <c r="TSA173" s="148"/>
      <c r="TSB173" s="187"/>
      <c r="TSC173" s="188"/>
      <c r="TSD173" s="165"/>
      <c r="TSE173" s="166"/>
      <c r="TSF173" s="146"/>
      <c r="TSG173" s="145"/>
      <c r="TSH173" s="145"/>
      <c r="TSI173" s="167"/>
      <c r="TSJ173" s="147"/>
      <c r="TSK173" s="148"/>
      <c r="TSL173" s="187"/>
      <c r="TSM173" s="188"/>
      <c r="TSN173" s="165"/>
      <c r="TSO173" s="166"/>
      <c r="TSP173" s="146"/>
      <c r="TSQ173" s="145"/>
      <c r="TSR173" s="145"/>
      <c r="TSS173" s="167"/>
      <c r="TST173" s="147"/>
      <c r="TSU173" s="148"/>
      <c r="TSV173" s="187"/>
      <c r="TSW173" s="188"/>
      <c r="TSX173" s="165"/>
      <c r="TSY173" s="166"/>
      <c r="TSZ173" s="146"/>
      <c r="TTA173" s="145"/>
      <c r="TTB173" s="145"/>
      <c r="TTC173" s="167"/>
      <c r="TTD173" s="147"/>
      <c r="TTE173" s="148"/>
      <c r="TTF173" s="187"/>
      <c r="TTG173" s="188"/>
      <c r="TTH173" s="165"/>
      <c r="TTI173" s="166"/>
      <c r="TTJ173" s="146"/>
      <c r="TTK173" s="145"/>
      <c r="TTL173" s="145"/>
      <c r="TTM173" s="167"/>
      <c r="TTN173" s="147"/>
      <c r="TTO173" s="148"/>
      <c r="TTP173" s="187"/>
      <c r="TTQ173" s="188"/>
      <c r="TTR173" s="165"/>
      <c r="TTS173" s="166"/>
      <c r="TTT173" s="146"/>
      <c r="TTU173" s="145"/>
      <c r="TTV173" s="145"/>
      <c r="TTW173" s="167"/>
      <c r="TTX173" s="147"/>
      <c r="TTY173" s="148"/>
      <c r="TTZ173" s="187"/>
      <c r="TUA173" s="188"/>
      <c r="TUB173" s="165"/>
      <c r="TUC173" s="166"/>
      <c r="TUD173" s="146"/>
      <c r="TUE173" s="145"/>
      <c r="TUF173" s="145"/>
      <c r="TUG173" s="167"/>
      <c r="TUH173" s="147"/>
      <c r="TUI173" s="148"/>
      <c r="TUJ173" s="187"/>
      <c r="TUK173" s="188"/>
      <c r="TUL173" s="165"/>
      <c r="TUM173" s="166"/>
      <c r="TUN173" s="146"/>
      <c r="TUO173" s="145"/>
      <c r="TUP173" s="145"/>
      <c r="TUQ173" s="167"/>
      <c r="TUR173" s="147"/>
      <c r="TUS173" s="148"/>
      <c r="TUT173" s="187"/>
      <c r="TUU173" s="188"/>
      <c r="TUV173" s="165"/>
      <c r="TUW173" s="166"/>
      <c r="TUX173" s="146"/>
      <c r="TUY173" s="145"/>
      <c r="TUZ173" s="145"/>
      <c r="TVA173" s="167"/>
      <c r="TVB173" s="147"/>
      <c r="TVC173" s="148"/>
      <c r="TVD173" s="187"/>
      <c r="TVE173" s="188"/>
      <c r="TVF173" s="165"/>
      <c r="TVG173" s="166"/>
      <c r="TVH173" s="146"/>
      <c r="TVI173" s="145"/>
      <c r="TVJ173" s="145"/>
      <c r="TVK173" s="167"/>
      <c r="TVL173" s="147"/>
      <c r="TVM173" s="148"/>
      <c r="TVN173" s="187"/>
      <c r="TVO173" s="188"/>
      <c r="TVP173" s="165"/>
      <c r="TVQ173" s="166"/>
      <c r="TVR173" s="146"/>
      <c r="TVS173" s="145"/>
      <c r="TVT173" s="145"/>
      <c r="TVU173" s="167"/>
      <c r="TVV173" s="147"/>
      <c r="TVW173" s="148"/>
      <c r="TVX173" s="187"/>
      <c r="TVY173" s="188"/>
      <c r="TVZ173" s="165"/>
      <c r="TWA173" s="166"/>
      <c r="TWB173" s="146"/>
      <c r="TWC173" s="145"/>
      <c r="TWD173" s="145"/>
      <c r="TWE173" s="167"/>
      <c r="TWF173" s="147"/>
      <c r="TWG173" s="148"/>
      <c r="TWH173" s="187"/>
      <c r="TWI173" s="188"/>
      <c r="TWJ173" s="165"/>
      <c r="TWK173" s="166"/>
      <c r="TWL173" s="146"/>
      <c r="TWM173" s="145"/>
      <c r="TWN173" s="145"/>
      <c r="TWO173" s="167"/>
      <c r="TWP173" s="147"/>
      <c r="TWQ173" s="148"/>
      <c r="TWR173" s="187"/>
      <c r="TWS173" s="188"/>
      <c r="TWT173" s="165"/>
      <c r="TWU173" s="166"/>
      <c r="TWV173" s="146"/>
      <c r="TWW173" s="145"/>
      <c r="TWX173" s="145"/>
      <c r="TWY173" s="167"/>
      <c r="TWZ173" s="147"/>
      <c r="TXA173" s="148"/>
      <c r="TXB173" s="187"/>
      <c r="TXC173" s="188"/>
      <c r="TXD173" s="165"/>
      <c r="TXE173" s="166"/>
      <c r="TXF173" s="146"/>
      <c r="TXG173" s="145"/>
      <c r="TXH173" s="145"/>
      <c r="TXI173" s="167"/>
      <c r="TXJ173" s="147"/>
      <c r="TXK173" s="148"/>
      <c r="TXL173" s="187"/>
      <c r="TXM173" s="188"/>
      <c r="TXN173" s="165"/>
      <c r="TXO173" s="166"/>
      <c r="TXP173" s="146"/>
      <c r="TXQ173" s="145"/>
      <c r="TXR173" s="145"/>
      <c r="TXS173" s="167"/>
      <c r="TXT173" s="147"/>
      <c r="TXU173" s="148"/>
      <c r="TXV173" s="187"/>
      <c r="TXW173" s="188"/>
      <c r="TXX173" s="165"/>
      <c r="TXY173" s="166"/>
      <c r="TXZ173" s="146"/>
      <c r="TYA173" s="145"/>
      <c r="TYB173" s="145"/>
      <c r="TYC173" s="167"/>
      <c r="TYD173" s="147"/>
      <c r="TYE173" s="148"/>
      <c r="TYF173" s="187"/>
      <c r="TYG173" s="188"/>
      <c r="TYH173" s="165"/>
      <c r="TYI173" s="166"/>
      <c r="TYJ173" s="146"/>
      <c r="TYK173" s="145"/>
      <c r="TYL173" s="145"/>
      <c r="TYM173" s="167"/>
      <c r="TYN173" s="147"/>
      <c r="TYO173" s="148"/>
      <c r="TYP173" s="187"/>
      <c r="TYQ173" s="188"/>
      <c r="TYR173" s="165"/>
      <c r="TYS173" s="166"/>
      <c r="TYT173" s="146"/>
      <c r="TYU173" s="145"/>
      <c r="TYV173" s="145"/>
      <c r="TYW173" s="167"/>
      <c r="TYX173" s="147"/>
      <c r="TYY173" s="148"/>
      <c r="TYZ173" s="187"/>
      <c r="TZA173" s="188"/>
      <c r="TZB173" s="165"/>
      <c r="TZC173" s="166"/>
      <c r="TZD173" s="146"/>
      <c r="TZE173" s="145"/>
      <c r="TZF173" s="145"/>
      <c r="TZG173" s="167"/>
      <c r="TZH173" s="147"/>
      <c r="TZI173" s="148"/>
      <c r="TZJ173" s="187"/>
      <c r="TZK173" s="188"/>
      <c r="TZL173" s="165"/>
      <c r="TZM173" s="166"/>
      <c r="TZN173" s="146"/>
      <c r="TZO173" s="145"/>
      <c r="TZP173" s="145"/>
      <c r="TZQ173" s="167"/>
      <c r="TZR173" s="147"/>
      <c r="TZS173" s="148"/>
      <c r="TZT173" s="187"/>
      <c r="TZU173" s="188"/>
      <c r="TZV173" s="165"/>
      <c r="TZW173" s="166"/>
      <c r="TZX173" s="146"/>
      <c r="TZY173" s="145"/>
      <c r="TZZ173" s="145"/>
      <c r="UAA173" s="167"/>
      <c r="UAB173" s="147"/>
      <c r="UAC173" s="148"/>
      <c r="UAD173" s="187"/>
      <c r="UAE173" s="188"/>
      <c r="UAF173" s="165"/>
      <c r="UAG173" s="166"/>
      <c r="UAH173" s="146"/>
      <c r="UAI173" s="145"/>
      <c r="UAJ173" s="145"/>
      <c r="UAK173" s="167"/>
      <c r="UAL173" s="147"/>
      <c r="UAM173" s="148"/>
      <c r="UAN173" s="187"/>
      <c r="UAO173" s="188"/>
      <c r="UAP173" s="165"/>
      <c r="UAQ173" s="166"/>
      <c r="UAR173" s="146"/>
      <c r="UAS173" s="145"/>
      <c r="UAT173" s="145"/>
      <c r="UAU173" s="167"/>
      <c r="UAV173" s="147"/>
      <c r="UAW173" s="148"/>
      <c r="UAX173" s="187"/>
      <c r="UAY173" s="188"/>
      <c r="UAZ173" s="165"/>
      <c r="UBA173" s="166"/>
      <c r="UBB173" s="146"/>
      <c r="UBC173" s="145"/>
      <c r="UBD173" s="145"/>
      <c r="UBE173" s="167"/>
      <c r="UBF173" s="147"/>
      <c r="UBG173" s="148"/>
      <c r="UBH173" s="187"/>
      <c r="UBI173" s="188"/>
      <c r="UBJ173" s="165"/>
      <c r="UBK173" s="166"/>
      <c r="UBL173" s="146"/>
      <c r="UBM173" s="145"/>
      <c r="UBN173" s="145"/>
      <c r="UBO173" s="167"/>
      <c r="UBP173" s="147"/>
      <c r="UBQ173" s="148"/>
      <c r="UBR173" s="187"/>
      <c r="UBS173" s="188"/>
      <c r="UBT173" s="165"/>
      <c r="UBU173" s="166"/>
      <c r="UBV173" s="146"/>
      <c r="UBW173" s="145"/>
      <c r="UBX173" s="145"/>
      <c r="UBY173" s="167"/>
      <c r="UBZ173" s="147"/>
      <c r="UCA173" s="148"/>
      <c r="UCB173" s="187"/>
      <c r="UCC173" s="188"/>
      <c r="UCD173" s="165"/>
      <c r="UCE173" s="166"/>
      <c r="UCF173" s="146"/>
      <c r="UCG173" s="145"/>
      <c r="UCH173" s="145"/>
      <c r="UCI173" s="167"/>
      <c r="UCJ173" s="147"/>
      <c r="UCK173" s="148"/>
      <c r="UCL173" s="187"/>
      <c r="UCM173" s="188"/>
      <c r="UCN173" s="165"/>
      <c r="UCO173" s="166"/>
      <c r="UCP173" s="146"/>
      <c r="UCQ173" s="145"/>
      <c r="UCR173" s="145"/>
      <c r="UCS173" s="167"/>
      <c r="UCT173" s="147"/>
      <c r="UCU173" s="148"/>
      <c r="UCV173" s="187"/>
      <c r="UCW173" s="188"/>
      <c r="UCX173" s="165"/>
      <c r="UCY173" s="166"/>
      <c r="UCZ173" s="146"/>
      <c r="UDA173" s="145"/>
      <c r="UDB173" s="145"/>
      <c r="UDC173" s="167"/>
      <c r="UDD173" s="147"/>
      <c r="UDE173" s="148"/>
      <c r="UDF173" s="187"/>
      <c r="UDG173" s="188"/>
      <c r="UDH173" s="165"/>
      <c r="UDI173" s="166"/>
      <c r="UDJ173" s="146"/>
      <c r="UDK173" s="145"/>
      <c r="UDL173" s="145"/>
      <c r="UDM173" s="167"/>
      <c r="UDN173" s="147"/>
      <c r="UDO173" s="148"/>
      <c r="UDP173" s="187"/>
      <c r="UDQ173" s="188"/>
      <c r="UDR173" s="165"/>
      <c r="UDS173" s="166"/>
      <c r="UDT173" s="146"/>
      <c r="UDU173" s="145"/>
      <c r="UDV173" s="145"/>
      <c r="UDW173" s="167"/>
      <c r="UDX173" s="147"/>
      <c r="UDY173" s="148"/>
      <c r="UDZ173" s="187"/>
      <c r="UEA173" s="188"/>
      <c r="UEB173" s="165"/>
      <c r="UEC173" s="166"/>
      <c r="UED173" s="146"/>
      <c r="UEE173" s="145"/>
      <c r="UEF173" s="145"/>
      <c r="UEG173" s="167"/>
      <c r="UEH173" s="147"/>
      <c r="UEI173" s="148"/>
      <c r="UEJ173" s="187"/>
      <c r="UEK173" s="188"/>
      <c r="UEL173" s="165"/>
      <c r="UEM173" s="166"/>
      <c r="UEN173" s="146"/>
      <c r="UEO173" s="145"/>
      <c r="UEP173" s="145"/>
      <c r="UEQ173" s="167"/>
      <c r="UER173" s="147"/>
      <c r="UES173" s="148"/>
      <c r="UET173" s="187"/>
      <c r="UEU173" s="188"/>
      <c r="UEV173" s="165"/>
      <c r="UEW173" s="166"/>
      <c r="UEX173" s="146"/>
      <c r="UEY173" s="145"/>
      <c r="UEZ173" s="145"/>
      <c r="UFA173" s="167"/>
      <c r="UFB173" s="147"/>
      <c r="UFC173" s="148"/>
      <c r="UFD173" s="187"/>
      <c r="UFE173" s="188"/>
      <c r="UFF173" s="165"/>
      <c r="UFG173" s="166"/>
      <c r="UFH173" s="146"/>
      <c r="UFI173" s="145"/>
      <c r="UFJ173" s="145"/>
      <c r="UFK173" s="167"/>
      <c r="UFL173" s="147"/>
      <c r="UFM173" s="148"/>
      <c r="UFN173" s="187"/>
      <c r="UFO173" s="188"/>
      <c r="UFP173" s="165"/>
      <c r="UFQ173" s="166"/>
      <c r="UFR173" s="146"/>
      <c r="UFS173" s="145"/>
      <c r="UFT173" s="145"/>
      <c r="UFU173" s="167"/>
      <c r="UFV173" s="147"/>
      <c r="UFW173" s="148"/>
      <c r="UFX173" s="187"/>
      <c r="UFY173" s="188"/>
      <c r="UFZ173" s="165"/>
      <c r="UGA173" s="166"/>
      <c r="UGB173" s="146"/>
      <c r="UGC173" s="145"/>
      <c r="UGD173" s="145"/>
      <c r="UGE173" s="167"/>
      <c r="UGF173" s="147"/>
      <c r="UGG173" s="148"/>
      <c r="UGH173" s="187"/>
      <c r="UGI173" s="188"/>
      <c r="UGJ173" s="165"/>
      <c r="UGK173" s="166"/>
      <c r="UGL173" s="146"/>
      <c r="UGM173" s="145"/>
      <c r="UGN173" s="145"/>
      <c r="UGO173" s="167"/>
      <c r="UGP173" s="147"/>
      <c r="UGQ173" s="148"/>
      <c r="UGR173" s="187"/>
      <c r="UGS173" s="188"/>
      <c r="UGT173" s="165"/>
      <c r="UGU173" s="166"/>
      <c r="UGV173" s="146"/>
      <c r="UGW173" s="145"/>
      <c r="UGX173" s="145"/>
      <c r="UGY173" s="167"/>
      <c r="UGZ173" s="147"/>
      <c r="UHA173" s="148"/>
      <c r="UHB173" s="187"/>
      <c r="UHC173" s="188"/>
      <c r="UHD173" s="165"/>
      <c r="UHE173" s="166"/>
      <c r="UHF173" s="146"/>
      <c r="UHG173" s="145"/>
      <c r="UHH173" s="145"/>
      <c r="UHI173" s="167"/>
      <c r="UHJ173" s="147"/>
      <c r="UHK173" s="148"/>
      <c r="UHL173" s="187"/>
      <c r="UHM173" s="188"/>
      <c r="UHN173" s="165"/>
      <c r="UHO173" s="166"/>
      <c r="UHP173" s="146"/>
      <c r="UHQ173" s="145"/>
      <c r="UHR173" s="145"/>
      <c r="UHS173" s="167"/>
      <c r="UHT173" s="147"/>
      <c r="UHU173" s="148"/>
      <c r="UHV173" s="187"/>
      <c r="UHW173" s="188"/>
      <c r="UHX173" s="165"/>
      <c r="UHY173" s="166"/>
      <c r="UHZ173" s="146"/>
      <c r="UIA173" s="145"/>
      <c r="UIB173" s="145"/>
      <c r="UIC173" s="167"/>
      <c r="UID173" s="147"/>
      <c r="UIE173" s="148"/>
      <c r="UIF173" s="187"/>
      <c r="UIG173" s="188"/>
      <c r="UIH173" s="165"/>
      <c r="UII173" s="166"/>
      <c r="UIJ173" s="146"/>
      <c r="UIK173" s="145"/>
      <c r="UIL173" s="145"/>
      <c r="UIM173" s="167"/>
      <c r="UIN173" s="147"/>
      <c r="UIO173" s="148"/>
      <c r="UIP173" s="187"/>
      <c r="UIQ173" s="188"/>
      <c r="UIR173" s="165"/>
      <c r="UIS173" s="166"/>
      <c r="UIT173" s="146"/>
      <c r="UIU173" s="145"/>
      <c r="UIV173" s="145"/>
      <c r="UIW173" s="167"/>
      <c r="UIX173" s="147"/>
      <c r="UIY173" s="148"/>
      <c r="UIZ173" s="187"/>
      <c r="UJA173" s="188"/>
      <c r="UJB173" s="165"/>
      <c r="UJC173" s="166"/>
      <c r="UJD173" s="146"/>
      <c r="UJE173" s="145"/>
      <c r="UJF173" s="145"/>
      <c r="UJG173" s="167"/>
      <c r="UJH173" s="147"/>
      <c r="UJI173" s="148"/>
      <c r="UJJ173" s="187"/>
      <c r="UJK173" s="188"/>
      <c r="UJL173" s="165"/>
      <c r="UJM173" s="166"/>
      <c r="UJN173" s="146"/>
      <c r="UJO173" s="145"/>
      <c r="UJP173" s="145"/>
      <c r="UJQ173" s="167"/>
      <c r="UJR173" s="147"/>
      <c r="UJS173" s="148"/>
      <c r="UJT173" s="187"/>
      <c r="UJU173" s="188"/>
      <c r="UJV173" s="165"/>
      <c r="UJW173" s="166"/>
      <c r="UJX173" s="146"/>
      <c r="UJY173" s="145"/>
      <c r="UJZ173" s="145"/>
      <c r="UKA173" s="167"/>
      <c r="UKB173" s="147"/>
      <c r="UKC173" s="148"/>
      <c r="UKD173" s="187"/>
      <c r="UKE173" s="188"/>
      <c r="UKF173" s="165"/>
      <c r="UKG173" s="166"/>
      <c r="UKH173" s="146"/>
      <c r="UKI173" s="145"/>
      <c r="UKJ173" s="145"/>
      <c r="UKK173" s="167"/>
      <c r="UKL173" s="147"/>
      <c r="UKM173" s="148"/>
      <c r="UKN173" s="187"/>
      <c r="UKO173" s="188"/>
      <c r="UKP173" s="165"/>
      <c r="UKQ173" s="166"/>
      <c r="UKR173" s="146"/>
      <c r="UKS173" s="145"/>
      <c r="UKT173" s="145"/>
      <c r="UKU173" s="167"/>
      <c r="UKV173" s="147"/>
      <c r="UKW173" s="148"/>
      <c r="UKX173" s="187"/>
      <c r="UKY173" s="188"/>
      <c r="UKZ173" s="165"/>
      <c r="ULA173" s="166"/>
      <c r="ULB173" s="146"/>
      <c r="ULC173" s="145"/>
      <c r="ULD173" s="145"/>
      <c r="ULE173" s="167"/>
      <c r="ULF173" s="147"/>
      <c r="ULG173" s="148"/>
      <c r="ULH173" s="187"/>
      <c r="ULI173" s="188"/>
      <c r="ULJ173" s="165"/>
      <c r="ULK173" s="166"/>
      <c r="ULL173" s="146"/>
      <c r="ULM173" s="145"/>
      <c r="ULN173" s="145"/>
      <c r="ULO173" s="167"/>
      <c r="ULP173" s="147"/>
      <c r="ULQ173" s="148"/>
      <c r="ULR173" s="187"/>
      <c r="ULS173" s="188"/>
      <c r="ULT173" s="165"/>
      <c r="ULU173" s="166"/>
      <c r="ULV173" s="146"/>
      <c r="ULW173" s="145"/>
      <c r="ULX173" s="145"/>
      <c r="ULY173" s="167"/>
      <c r="ULZ173" s="147"/>
      <c r="UMA173" s="148"/>
      <c r="UMB173" s="187"/>
      <c r="UMC173" s="188"/>
      <c r="UMD173" s="165"/>
      <c r="UME173" s="166"/>
      <c r="UMF173" s="146"/>
      <c r="UMG173" s="145"/>
      <c r="UMH173" s="145"/>
      <c r="UMI173" s="167"/>
      <c r="UMJ173" s="147"/>
      <c r="UMK173" s="148"/>
      <c r="UML173" s="187"/>
      <c r="UMM173" s="188"/>
      <c r="UMN173" s="165"/>
      <c r="UMO173" s="166"/>
      <c r="UMP173" s="146"/>
      <c r="UMQ173" s="145"/>
      <c r="UMR173" s="145"/>
      <c r="UMS173" s="167"/>
      <c r="UMT173" s="147"/>
      <c r="UMU173" s="148"/>
      <c r="UMV173" s="187"/>
      <c r="UMW173" s="188"/>
      <c r="UMX173" s="165"/>
      <c r="UMY173" s="166"/>
      <c r="UMZ173" s="146"/>
      <c r="UNA173" s="145"/>
      <c r="UNB173" s="145"/>
      <c r="UNC173" s="167"/>
      <c r="UND173" s="147"/>
      <c r="UNE173" s="148"/>
      <c r="UNF173" s="187"/>
      <c r="UNG173" s="188"/>
      <c r="UNH173" s="165"/>
      <c r="UNI173" s="166"/>
      <c r="UNJ173" s="146"/>
      <c r="UNK173" s="145"/>
      <c r="UNL173" s="145"/>
      <c r="UNM173" s="167"/>
      <c r="UNN173" s="147"/>
      <c r="UNO173" s="148"/>
      <c r="UNP173" s="187"/>
      <c r="UNQ173" s="188"/>
      <c r="UNR173" s="165"/>
      <c r="UNS173" s="166"/>
      <c r="UNT173" s="146"/>
      <c r="UNU173" s="145"/>
      <c r="UNV173" s="145"/>
      <c r="UNW173" s="167"/>
      <c r="UNX173" s="147"/>
      <c r="UNY173" s="148"/>
      <c r="UNZ173" s="187"/>
      <c r="UOA173" s="188"/>
      <c r="UOB173" s="165"/>
      <c r="UOC173" s="166"/>
      <c r="UOD173" s="146"/>
      <c r="UOE173" s="145"/>
      <c r="UOF173" s="145"/>
      <c r="UOG173" s="167"/>
      <c r="UOH173" s="147"/>
      <c r="UOI173" s="148"/>
      <c r="UOJ173" s="187"/>
      <c r="UOK173" s="188"/>
      <c r="UOL173" s="165"/>
      <c r="UOM173" s="166"/>
      <c r="UON173" s="146"/>
      <c r="UOO173" s="145"/>
      <c r="UOP173" s="145"/>
      <c r="UOQ173" s="167"/>
      <c r="UOR173" s="147"/>
      <c r="UOS173" s="148"/>
      <c r="UOT173" s="187"/>
      <c r="UOU173" s="188"/>
      <c r="UOV173" s="165"/>
      <c r="UOW173" s="166"/>
      <c r="UOX173" s="146"/>
      <c r="UOY173" s="145"/>
      <c r="UOZ173" s="145"/>
      <c r="UPA173" s="167"/>
      <c r="UPB173" s="147"/>
      <c r="UPC173" s="148"/>
      <c r="UPD173" s="187"/>
      <c r="UPE173" s="188"/>
      <c r="UPF173" s="165"/>
      <c r="UPG173" s="166"/>
      <c r="UPH173" s="146"/>
      <c r="UPI173" s="145"/>
      <c r="UPJ173" s="145"/>
      <c r="UPK173" s="167"/>
      <c r="UPL173" s="147"/>
      <c r="UPM173" s="148"/>
      <c r="UPN173" s="187"/>
      <c r="UPO173" s="188"/>
      <c r="UPP173" s="165"/>
      <c r="UPQ173" s="166"/>
      <c r="UPR173" s="146"/>
      <c r="UPS173" s="145"/>
      <c r="UPT173" s="145"/>
      <c r="UPU173" s="167"/>
      <c r="UPV173" s="147"/>
      <c r="UPW173" s="148"/>
      <c r="UPX173" s="187"/>
      <c r="UPY173" s="188"/>
      <c r="UPZ173" s="165"/>
      <c r="UQA173" s="166"/>
      <c r="UQB173" s="146"/>
      <c r="UQC173" s="145"/>
      <c r="UQD173" s="145"/>
      <c r="UQE173" s="167"/>
      <c r="UQF173" s="147"/>
      <c r="UQG173" s="148"/>
      <c r="UQH173" s="187"/>
      <c r="UQI173" s="188"/>
      <c r="UQJ173" s="165"/>
      <c r="UQK173" s="166"/>
      <c r="UQL173" s="146"/>
      <c r="UQM173" s="145"/>
      <c r="UQN173" s="145"/>
      <c r="UQO173" s="167"/>
      <c r="UQP173" s="147"/>
      <c r="UQQ173" s="148"/>
      <c r="UQR173" s="187"/>
      <c r="UQS173" s="188"/>
      <c r="UQT173" s="165"/>
      <c r="UQU173" s="166"/>
      <c r="UQV173" s="146"/>
      <c r="UQW173" s="145"/>
      <c r="UQX173" s="145"/>
      <c r="UQY173" s="167"/>
      <c r="UQZ173" s="147"/>
      <c r="URA173" s="148"/>
      <c r="URB173" s="187"/>
      <c r="URC173" s="188"/>
      <c r="URD173" s="165"/>
      <c r="URE173" s="166"/>
      <c r="URF173" s="146"/>
      <c r="URG173" s="145"/>
      <c r="URH173" s="145"/>
      <c r="URI173" s="167"/>
      <c r="URJ173" s="147"/>
      <c r="URK173" s="148"/>
      <c r="URL173" s="187"/>
      <c r="URM173" s="188"/>
      <c r="URN173" s="165"/>
      <c r="URO173" s="166"/>
      <c r="URP173" s="146"/>
      <c r="URQ173" s="145"/>
      <c r="URR173" s="145"/>
      <c r="URS173" s="167"/>
      <c r="URT173" s="147"/>
      <c r="URU173" s="148"/>
      <c r="URV173" s="187"/>
      <c r="URW173" s="188"/>
      <c r="URX173" s="165"/>
      <c r="URY173" s="166"/>
      <c r="URZ173" s="146"/>
      <c r="USA173" s="145"/>
      <c r="USB173" s="145"/>
      <c r="USC173" s="167"/>
      <c r="USD173" s="147"/>
      <c r="USE173" s="148"/>
      <c r="USF173" s="187"/>
      <c r="USG173" s="188"/>
      <c r="USH173" s="165"/>
      <c r="USI173" s="166"/>
      <c r="USJ173" s="146"/>
      <c r="USK173" s="145"/>
      <c r="USL173" s="145"/>
      <c r="USM173" s="167"/>
      <c r="USN173" s="147"/>
      <c r="USO173" s="148"/>
      <c r="USP173" s="187"/>
      <c r="USQ173" s="188"/>
      <c r="USR173" s="165"/>
      <c r="USS173" s="166"/>
      <c r="UST173" s="146"/>
      <c r="USU173" s="145"/>
      <c r="USV173" s="145"/>
      <c r="USW173" s="167"/>
      <c r="USX173" s="147"/>
      <c r="USY173" s="148"/>
      <c r="USZ173" s="187"/>
      <c r="UTA173" s="188"/>
      <c r="UTB173" s="165"/>
      <c r="UTC173" s="166"/>
      <c r="UTD173" s="146"/>
      <c r="UTE173" s="145"/>
      <c r="UTF173" s="145"/>
      <c r="UTG173" s="167"/>
      <c r="UTH173" s="147"/>
      <c r="UTI173" s="148"/>
      <c r="UTJ173" s="187"/>
      <c r="UTK173" s="188"/>
      <c r="UTL173" s="165"/>
      <c r="UTM173" s="166"/>
      <c r="UTN173" s="146"/>
      <c r="UTO173" s="145"/>
      <c r="UTP173" s="145"/>
      <c r="UTQ173" s="167"/>
      <c r="UTR173" s="147"/>
      <c r="UTS173" s="148"/>
      <c r="UTT173" s="187"/>
      <c r="UTU173" s="188"/>
      <c r="UTV173" s="165"/>
      <c r="UTW173" s="166"/>
      <c r="UTX173" s="146"/>
      <c r="UTY173" s="145"/>
      <c r="UTZ173" s="145"/>
      <c r="UUA173" s="167"/>
      <c r="UUB173" s="147"/>
      <c r="UUC173" s="148"/>
      <c r="UUD173" s="187"/>
      <c r="UUE173" s="188"/>
      <c r="UUF173" s="165"/>
      <c r="UUG173" s="166"/>
      <c r="UUH173" s="146"/>
      <c r="UUI173" s="145"/>
      <c r="UUJ173" s="145"/>
      <c r="UUK173" s="167"/>
      <c r="UUL173" s="147"/>
      <c r="UUM173" s="148"/>
      <c r="UUN173" s="187"/>
      <c r="UUO173" s="188"/>
      <c r="UUP173" s="165"/>
      <c r="UUQ173" s="166"/>
      <c r="UUR173" s="146"/>
      <c r="UUS173" s="145"/>
      <c r="UUT173" s="145"/>
      <c r="UUU173" s="167"/>
      <c r="UUV173" s="147"/>
      <c r="UUW173" s="148"/>
      <c r="UUX173" s="187"/>
      <c r="UUY173" s="188"/>
      <c r="UUZ173" s="165"/>
      <c r="UVA173" s="166"/>
      <c r="UVB173" s="146"/>
      <c r="UVC173" s="145"/>
      <c r="UVD173" s="145"/>
      <c r="UVE173" s="167"/>
      <c r="UVF173" s="147"/>
      <c r="UVG173" s="148"/>
      <c r="UVH173" s="187"/>
      <c r="UVI173" s="188"/>
      <c r="UVJ173" s="165"/>
      <c r="UVK173" s="166"/>
      <c r="UVL173" s="146"/>
      <c r="UVM173" s="145"/>
      <c r="UVN173" s="145"/>
      <c r="UVO173" s="167"/>
      <c r="UVP173" s="147"/>
      <c r="UVQ173" s="148"/>
      <c r="UVR173" s="187"/>
      <c r="UVS173" s="188"/>
      <c r="UVT173" s="165"/>
      <c r="UVU173" s="166"/>
      <c r="UVV173" s="146"/>
      <c r="UVW173" s="145"/>
      <c r="UVX173" s="145"/>
      <c r="UVY173" s="167"/>
      <c r="UVZ173" s="147"/>
      <c r="UWA173" s="148"/>
      <c r="UWB173" s="187"/>
      <c r="UWC173" s="188"/>
      <c r="UWD173" s="165"/>
      <c r="UWE173" s="166"/>
      <c r="UWF173" s="146"/>
      <c r="UWG173" s="145"/>
      <c r="UWH173" s="145"/>
      <c r="UWI173" s="167"/>
      <c r="UWJ173" s="147"/>
      <c r="UWK173" s="148"/>
      <c r="UWL173" s="187"/>
      <c r="UWM173" s="188"/>
      <c r="UWN173" s="165"/>
      <c r="UWO173" s="166"/>
      <c r="UWP173" s="146"/>
      <c r="UWQ173" s="145"/>
      <c r="UWR173" s="145"/>
      <c r="UWS173" s="167"/>
      <c r="UWT173" s="147"/>
      <c r="UWU173" s="148"/>
      <c r="UWV173" s="187"/>
      <c r="UWW173" s="188"/>
      <c r="UWX173" s="165"/>
      <c r="UWY173" s="166"/>
      <c r="UWZ173" s="146"/>
      <c r="UXA173" s="145"/>
      <c r="UXB173" s="145"/>
      <c r="UXC173" s="167"/>
      <c r="UXD173" s="147"/>
      <c r="UXE173" s="148"/>
      <c r="UXF173" s="187"/>
      <c r="UXG173" s="188"/>
      <c r="UXH173" s="165"/>
      <c r="UXI173" s="166"/>
      <c r="UXJ173" s="146"/>
      <c r="UXK173" s="145"/>
      <c r="UXL173" s="145"/>
      <c r="UXM173" s="167"/>
      <c r="UXN173" s="147"/>
      <c r="UXO173" s="148"/>
      <c r="UXP173" s="187"/>
      <c r="UXQ173" s="188"/>
      <c r="UXR173" s="165"/>
      <c r="UXS173" s="166"/>
      <c r="UXT173" s="146"/>
      <c r="UXU173" s="145"/>
      <c r="UXV173" s="145"/>
      <c r="UXW173" s="167"/>
      <c r="UXX173" s="147"/>
      <c r="UXY173" s="148"/>
      <c r="UXZ173" s="187"/>
      <c r="UYA173" s="188"/>
      <c r="UYB173" s="165"/>
      <c r="UYC173" s="166"/>
      <c r="UYD173" s="146"/>
      <c r="UYE173" s="145"/>
      <c r="UYF173" s="145"/>
      <c r="UYG173" s="167"/>
      <c r="UYH173" s="147"/>
      <c r="UYI173" s="148"/>
      <c r="UYJ173" s="187"/>
      <c r="UYK173" s="188"/>
      <c r="UYL173" s="165"/>
      <c r="UYM173" s="166"/>
      <c r="UYN173" s="146"/>
      <c r="UYO173" s="145"/>
      <c r="UYP173" s="145"/>
      <c r="UYQ173" s="167"/>
      <c r="UYR173" s="147"/>
      <c r="UYS173" s="148"/>
      <c r="UYT173" s="187"/>
      <c r="UYU173" s="188"/>
      <c r="UYV173" s="165"/>
      <c r="UYW173" s="166"/>
      <c r="UYX173" s="146"/>
      <c r="UYY173" s="145"/>
      <c r="UYZ173" s="145"/>
      <c r="UZA173" s="167"/>
      <c r="UZB173" s="147"/>
      <c r="UZC173" s="148"/>
      <c r="UZD173" s="187"/>
      <c r="UZE173" s="188"/>
      <c r="UZF173" s="165"/>
      <c r="UZG173" s="166"/>
      <c r="UZH173" s="146"/>
      <c r="UZI173" s="145"/>
      <c r="UZJ173" s="145"/>
      <c r="UZK173" s="167"/>
      <c r="UZL173" s="147"/>
      <c r="UZM173" s="148"/>
      <c r="UZN173" s="187"/>
      <c r="UZO173" s="188"/>
      <c r="UZP173" s="165"/>
      <c r="UZQ173" s="166"/>
      <c r="UZR173" s="146"/>
      <c r="UZS173" s="145"/>
      <c r="UZT173" s="145"/>
      <c r="UZU173" s="167"/>
      <c r="UZV173" s="147"/>
      <c r="UZW173" s="148"/>
      <c r="UZX173" s="187"/>
      <c r="UZY173" s="188"/>
      <c r="UZZ173" s="165"/>
      <c r="VAA173" s="166"/>
      <c r="VAB173" s="146"/>
      <c r="VAC173" s="145"/>
      <c r="VAD173" s="145"/>
      <c r="VAE173" s="167"/>
      <c r="VAF173" s="147"/>
      <c r="VAG173" s="148"/>
      <c r="VAH173" s="187"/>
      <c r="VAI173" s="188"/>
      <c r="VAJ173" s="165"/>
      <c r="VAK173" s="166"/>
      <c r="VAL173" s="146"/>
      <c r="VAM173" s="145"/>
      <c r="VAN173" s="145"/>
      <c r="VAO173" s="167"/>
      <c r="VAP173" s="147"/>
      <c r="VAQ173" s="148"/>
      <c r="VAR173" s="187"/>
      <c r="VAS173" s="188"/>
      <c r="VAT173" s="165"/>
      <c r="VAU173" s="166"/>
      <c r="VAV173" s="146"/>
      <c r="VAW173" s="145"/>
      <c r="VAX173" s="145"/>
      <c r="VAY173" s="167"/>
      <c r="VAZ173" s="147"/>
      <c r="VBA173" s="148"/>
      <c r="VBB173" s="187"/>
      <c r="VBC173" s="188"/>
      <c r="VBD173" s="165"/>
      <c r="VBE173" s="166"/>
      <c r="VBF173" s="146"/>
      <c r="VBG173" s="145"/>
      <c r="VBH173" s="145"/>
      <c r="VBI173" s="167"/>
      <c r="VBJ173" s="147"/>
      <c r="VBK173" s="148"/>
      <c r="VBL173" s="187"/>
      <c r="VBM173" s="188"/>
      <c r="VBN173" s="165"/>
      <c r="VBO173" s="166"/>
      <c r="VBP173" s="146"/>
      <c r="VBQ173" s="145"/>
      <c r="VBR173" s="145"/>
      <c r="VBS173" s="167"/>
      <c r="VBT173" s="147"/>
      <c r="VBU173" s="148"/>
      <c r="VBV173" s="187"/>
      <c r="VBW173" s="188"/>
      <c r="VBX173" s="165"/>
      <c r="VBY173" s="166"/>
      <c r="VBZ173" s="146"/>
      <c r="VCA173" s="145"/>
      <c r="VCB173" s="145"/>
      <c r="VCC173" s="167"/>
      <c r="VCD173" s="147"/>
      <c r="VCE173" s="148"/>
      <c r="VCF173" s="187"/>
      <c r="VCG173" s="188"/>
      <c r="VCH173" s="165"/>
      <c r="VCI173" s="166"/>
      <c r="VCJ173" s="146"/>
      <c r="VCK173" s="145"/>
      <c r="VCL173" s="145"/>
      <c r="VCM173" s="167"/>
      <c r="VCN173" s="147"/>
      <c r="VCO173" s="148"/>
      <c r="VCP173" s="187"/>
      <c r="VCQ173" s="188"/>
      <c r="VCR173" s="165"/>
      <c r="VCS173" s="166"/>
      <c r="VCT173" s="146"/>
      <c r="VCU173" s="145"/>
      <c r="VCV173" s="145"/>
      <c r="VCW173" s="167"/>
      <c r="VCX173" s="147"/>
      <c r="VCY173" s="148"/>
      <c r="VCZ173" s="187"/>
      <c r="VDA173" s="188"/>
      <c r="VDB173" s="165"/>
      <c r="VDC173" s="166"/>
      <c r="VDD173" s="146"/>
      <c r="VDE173" s="145"/>
      <c r="VDF173" s="145"/>
      <c r="VDG173" s="167"/>
      <c r="VDH173" s="147"/>
      <c r="VDI173" s="148"/>
      <c r="VDJ173" s="187"/>
      <c r="VDK173" s="188"/>
      <c r="VDL173" s="165"/>
      <c r="VDM173" s="166"/>
      <c r="VDN173" s="146"/>
      <c r="VDO173" s="145"/>
      <c r="VDP173" s="145"/>
      <c r="VDQ173" s="167"/>
      <c r="VDR173" s="147"/>
      <c r="VDS173" s="148"/>
      <c r="VDT173" s="187"/>
      <c r="VDU173" s="188"/>
      <c r="VDV173" s="165"/>
      <c r="VDW173" s="166"/>
      <c r="VDX173" s="146"/>
      <c r="VDY173" s="145"/>
      <c r="VDZ173" s="145"/>
      <c r="VEA173" s="167"/>
      <c r="VEB173" s="147"/>
      <c r="VEC173" s="148"/>
      <c r="VED173" s="187"/>
      <c r="VEE173" s="188"/>
      <c r="VEF173" s="165"/>
      <c r="VEG173" s="166"/>
      <c r="VEH173" s="146"/>
      <c r="VEI173" s="145"/>
      <c r="VEJ173" s="145"/>
      <c r="VEK173" s="167"/>
      <c r="VEL173" s="147"/>
      <c r="VEM173" s="148"/>
      <c r="VEN173" s="187"/>
      <c r="VEO173" s="188"/>
      <c r="VEP173" s="165"/>
      <c r="VEQ173" s="166"/>
      <c r="VER173" s="146"/>
      <c r="VES173" s="145"/>
      <c r="VET173" s="145"/>
      <c r="VEU173" s="167"/>
      <c r="VEV173" s="147"/>
      <c r="VEW173" s="148"/>
      <c r="VEX173" s="187"/>
      <c r="VEY173" s="188"/>
      <c r="VEZ173" s="165"/>
      <c r="VFA173" s="166"/>
      <c r="VFB173" s="146"/>
      <c r="VFC173" s="145"/>
      <c r="VFD173" s="145"/>
      <c r="VFE173" s="167"/>
      <c r="VFF173" s="147"/>
      <c r="VFG173" s="148"/>
      <c r="VFH173" s="187"/>
      <c r="VFI173" s="188"/>
      <c r="VFJ173" s="165"/>
      <c r="VFK173" s="166"/>
      <c r="VFL173" s="146"/>
      <c r="VFM173" s="145"/>
      <c r="VFN173" s="145"/>
      <c r="VFO173" s="167"/>
      <c r="VFP173" s="147"/>
      <c r="VFQ173" s="148"/>
      <c r="VFR173" s="187"/>
      <c r="VFS173" s="188"/>
      <c r="VFT173" s="165"/>
      <c r="VFU173" s="166"/>
      <c r="VFV173" s="146"/>
      <c r="VFW173" s="145"/>
      <c r="VFX173" s="145"/>
      <c r="VFY173" s="167"/>
      <c r="VFZ173" s="147"/>
      <c r="VGA173" s="148"/>
      <c r="VGB173" s="187"/>
      <c r="VGC173" s="188"/>
      <c r="VGD173" s="165"/>
      <c r="VGE173" s="166"/>
      <c r="VGF173" s="146"/>
      <c r="VGG173" s="145"/>
      <c r="VGH173" s="145"/>
      <c r="VGI173" s="167"/>
      <c r="VGJ173" s="147"/>
      <c r="VGK173" s="148"/>
      <c r="VGL173" s="187"/>
      <c r="VGM173" s="188"/>
      <c r="VGN173" s="165"/>
      <c r="VGO173" s="166"/>
      <c r="VGP173" s="146"/>
      <c r="VGQ173" s="145"/>
      <c r="VGR173" s="145"/>
      <c r="VGS173" s="167"/>
      <c r="VGT173" s="147"/>
      <c r="VGU173" s="148"/>
      <c r="VGV173" s="187"/>
      <c r="VGW173" s="188"/>
      <c r="VGX173" s="165"/>
      <c r="VGY173" s="166"/>
      <c r="VGZ173" s="146"/>
      <c r="VHA173" s="145"/>
      <c r="VHB173" s="145"/>
      <c r="VHC173" s="167"/>
      <c r="VHD173" s="147"/>
      <c r="VHE173" s="148"/>
      <c r="VHF173" s="187"/>
      <c r="VHG173" s="188"/>
      <c r="VHH173" s="165"/>
      <c r="VHI173" s="166"/>
      <c r="VHJ173" s="146"/>
      <c r="VHK173" s="145"/>
      <c r="VHL173" s="145"/>
      <c r="VHM173" s="167"/>
      <c r="VHN173" s="147"/>
      <c r="VHO173" s="148"/>
      <c r="VHP173" s="187"/>
      <c r="VHQ173" s="188"/>
      <c r="VHR173" s="165"/>
      <c r="VHS173" s="166"/>
      <c r="VHT173" s="146"/>
      <c r="VHU173" s="145"/>
      <c r="VHV173" s="145"/>
      <c r="VHW173" s="167"/>
      <c r="VHX173" s="147"/>
      <c r="VHY173" s="148"/>
      <c r="VHZ173" s="187"/>
      <c r="VIA173" s="188"/>
      <c r="VIB173" s="165"/>
      <c r="VIC173" s="166"/>
      <c r="VID173" s="146"/>
      <c r="VIE173" s="145"/>
      <c r="VIF173" s="145"/>
      <c r="VIG173" s="167"/>
      <c r="VIH173" s="147"/>
      <c r="VII173" s="148"/>
      <c r="VIJ173" s="187"/>
      <c r="VIK173" s="188"/>
      <c r="VIL173" s="165"/>
      <c r="VIM173" s="166"/>
      <c r="VIN173" s="146"/>
      <c r="VIO173" s="145"/>
      <c r="VIP173" s="145"/>
      <c r="VIQ173" s="167"/>
      <c r="VIR173" s="147"/>
      <c r="VIS173" s="148"/>
      <c r="VIT173" s="187"/>
      <c r="VIU173" s="188"/>
      <c r="VIV173" s="165"/>
      <c r="VIW173" s="166"/>
      <c r="VIX173" s="146"/>
      <c r="VIY173" s="145"/>
      <c r="VIZ173" s="145"/>
      <c r="VJA173" s="167"/>
      <c r="VJB173" s="147"/>
      <c r="VJC173" s="148"/>
      <c r="VJD173" s="187"/>
      <c r="VJE173" s="188"/>
      <c r="VJF173" s="165"/>
      <c r="VJG173" s="166"/>
      <c r="VJH173" s="146"/>
      <c r="VJI173" s="145"/>
      <c r="VJJ173" s="145"/>
      <c r="VJK173" s="167"/>
      <c r="VJL173" s="147"/>
      <c r="VJM173" s="148"/>
      <c r="VJN173" s="187"/>
      <c r="VJO173" s="188"/>
      <c r="VJP173" s="165"/>
      <c r="VJQ173" s="166"/>
      <c r="VJR173" s="146"/>
      <c r="VJS173" s="145"/>
      <c r="VJT173" s="145"/>
      <c r="VJU173" s="167"/>
      <c r="VJV173" s="147"/>
      <c r="VJW173" s="148"/>
      <c r="VJX173" s="187"/>
      <c r="VJY173" s="188"/>
      <c r="VJZ173" s="165"/>
      <c r="VKA173" s="166"/>
      <c r="VKB173" s="146"/>
      <c r="VKC173" s="145"/>
      <c r="VKD173" s="145"/>
      <c r="VKE173" s="167"/>
      <c r="VKF173" s="147"/>
      <c r="VKG173" s="148"/>
      <c r="VKH173" s="187"/>
      <c r="VKI173" s="188"/>
      <c r="VKJ173" s="165"/>
      <c r="VKK173" s="166"/>
      <c r="VKL173" s="146"/>
      <c r="VKM173" s="145"/>
      <c r="VKN173" s="145"/>
      <c r="VKO173" s="167"/>
      <c r="VKP173" s="147"/>
      <c r="VKQ173" s="148"/>
      <c r="VKR173" s="187"/>
      <c r="VKS173" s="188"/>
      <c r="VKT173" s="165"/>
      <c r="VKU173" s="166"/>
      <c r="VKV173" s="146"/>
      <c r="VKW173" s="145"/>
      <c r="VKX173" s="145"/>
      <c r="VKY173" s="167"/>
      <c r="VKZ173" s="147"/>
      <c r="VLA173" s="148"/>
      <c r="VLB173" s="187"/>
      <c r="VLC173" s="188"/>
      <c r="VLD173" s="165"/>
      <c r="VLE173" s="166"/>
      <c r="VLF173" s="146"/>
      <c r="VLG173" s="145"/>
      <c r="VLH173" s="145"/>
      <c r="VLI173" s="167"/>
      <c r="VLJ173" s="147"/>
      <c r="VLK173" s="148"/>
      <c r="VLL173" s="187"/>
      <c r="VLM173" s="188"/>
      <c r="VLN173" s="165"/>
      <c r="VLO173" s="166"/>
      <c r="VLP173" s="146"/>
      <c r="VLQ173" s="145"/>
      <c r="VLR173" s="145"/>
      <c r="VLS173" s="167"/>
      <c r="VLT173" s="147"/>
      <c r="VLU173" s="148"/>
      <c r="VLV173" s="187"/>
      <c r="VLW173" s="188"/>
      <c r="VLX173" s="165"/>
      <c r="VLY173" s="166"/>
      <c r="VLZ173" s="146"/>
      <c r="VMA173" s="145"/>
      <c r="VMB173" s="145"/>
      <c r="VMC173" s="167"/>
      <c r="VMD173" s="147"/>
      <c r="VME173" s="148"/>
      <c r="VMF173" s="187"/>
      <c r="VMG173" s="188"/>
      <c r="VMH173" s="165"/>
      <c r="VMI173" s="166"/>
      <c r="VMJ173" s="146"/>
      <c r="VMK173" s="145"/>
      <c r="VML173" s="145"/>
      <c r="VMM173" s="167"/>
      <c r="VMN173" s="147"/>
      <c r="VMO173" s="148"/>
      <c r="VMP173" s="187"/>
      <c r="VMQ173" s="188"/>
      <c r="VMR173" s="165"/>
      <c r="VMS173" s="166"/>
      <c r="VMT173" s="146"/>
      <c r="VMU173" s="145"/>
      <c r="VMV173" s="145"/>
      <c r="VMW173" s="167"/>
      <c r="VMX173" s="147"/>
      <c r="VMY173" s="148"/>
      <c r="VMZ173" s="187"/>
      <c r="VNA173" s="188"/>
      <c r="VNB173" s="165"/>
      <c r="VNC173" s="166"/>
      <c r="VND173" s="146"/>
      <c r="VNE173" s="145"/>
      <c r="VNF173" s="145"/>
      <c r="VNG173" s="167"/>
      <c r="VNH173" s="147"/>
      <c r="VNI173" s="148"/>
      <c r="VNJ173" s="187"/>
      <c r="VNK173" s="188"/>
      <c r="VNL173" s="165"/>
      <c r="VNM173" s="166"/>
      <c r="VNN173" s="146"/>
      <c r="VNO173" s="145"/>
      <c r="VNP173" s="145"/>
      <c r="VNQ173" s="167"/>
      <c r="VNR173" s="147"/>
      <c r="VNS173" s="148"/>
      <c r="VNT173" s="187"/>
      <c r="VNU173" s="188"/>
      <c r="VNV173" s="165"/>
      <c r="VNW173" s="166"/>
      <c r="VNX173" s="146"/>
      <c r="VNY173" s="145"/>
      <c r="VNZ173" s="145"/>
      <c r="VOA173" s="167"/>
      <c r="VOB173" s="147"/>
      <c r="VOC173" s="148"/>
      <c r="VOD173" s="187"/>
      <c r="VOE173" s="188"/>
      <c r="VOF173" s="165"/>
      <c r="VOG173" s="166"/>
      <c r="VOH173" s="146"/>
      <c r="VOI173" s="145"/>
      <c r="VOJ173" s="145"/>
      <c r="VOK173" s="167"/>
      <c r="VOL173" s="147"/>
      <c r="VOM173" s="148"/>
      <c r="VON173" s="187"/>
      <c r="VOO173" s="188"/>
      <c r="VOP173" s="165"/>
      <c r="VOQ173" s="166"/>
      <c r="VOR173" s="146"/>
      <c r="VOS173" s="145"/>
      <c r="VOT173" s="145"/>
      <c r="VOU173" s="167"/>
      <c r="VOV173" s="147"/>
      <c r="VOW173" s="148"/>
      <c r="VOX173" s="187"/>
      <c r="VOY173" s="188"/>
      <c r="VOZ173" s="165"/>
      <c r="VPA173" s="166"/>
      <c r="VPB173" s="146"/>
      <c r="VPC173" s="145"/>
      <c r="VPD173" s="145"/>
      <c r="VPE173" s="167"/>
      <c r="VPF173" s="147"/>
      <c r="VPG173" s="148"/>
      <c r="VPH173" s="187"/>
      <c r="VPI173" s="188"/>
      <c r="VPJ173" s="165"/>
      <c r="VPK173" s="166"/>
      <c r="VPL173" s="146"/>
      <c r="VPM173" s="145"/>
      <c r="VPN173" s="145"/>
      <c r="VPO173" s="167"/>
      <c r="VPP173" s="147"/>
      <c r="VPQ173" s="148"/>
      <c r="VPR173" s="187"/>
      <c r="VPS173" s="188"/>
      <c r="VPT173" s="165"/>
      <c r="VPU173" s="166"/>
      <c r="VPV173" s="146"/>
      <c r="VPW173" s="145"/>
      <c r="VPX173" s="145"/>
      <c r="VPY173" s="167"/>
      <c r="VPZ173" s="147"/>
      <c r="VQA173" s="148"/>
      <c r="VQB173" s="187"/>
      <c r="VQC173" s="188"/>
      <c r="VQD173" s="165"/>
      <c r="VQE173" s="166"/>
      <c r="VQF173" s="146"/>
      <c r="VQG173" s="145"/>
      <c r="VQH173" s="145"/>
      <c r="VQI173" s="167"/>
      <c r="VQJ173" s="147"/>
      <c r="VQK173" s="148"/>
      <c r="VQL173" s="187"/>
      <c r="VQM173" s="188"/>
      <c r="VQN173" s="165"/>
      <c r="VQO173" s="166"/>
      <c r="VQP173" s="146"/>
      <c r="VQQ173" s="145"/>
      <c r="VQR173" s="145"/>
      <c r="VQS173" s="167"/>
      <c r="VQT173" s="147"/>
      <c r="VQU173" s="148"/>
      <c r="VQV173" s="187"/>
      <c r="VQW173" s="188"/>
      <c r="VQX173" s="165"/>
      <c r="VQY173" s="166"/>
      <c r="VQZ173" s="146"/>
      <c r="VRA173" s="145"/>
      <c r="VRB173" s="145"/>
      <c r="VRC173" s="167"/>
      <c r="VRD173" s="147"/>
      <c r="VRE173" s="148"/>
      <c r="VRF173" s="187"/>
      <c r="VRG173" s="188"/>
      <c r="VRH173" s="165"/>
      <c r="VRI173" s="166"/>
      <c r="VRJ173" s="146"/>
      <c r="VRK173" s="145"/>
      <c r="VRL173" s="145"/>
      <c r="VRM173" s="167"/>
      <c r="VRN173" s="147"/>
      <c r="VRO173" s="148"/>
      <c r="VRP173" s="187"/>
      <c r="VRQ173" s="188"/>
      <c r="VRR173" s="165"/>
      <c r="VRS173" s="166"/>
      <c r="VRT173" s="146"/>
      <c r="VRU173" s="145"/>
      <c r="VRV173" s="145"/>
      <c r="VRW173" s="167"/>
      <c r="VRX173" s="147"/>
      <c r="VRY173" s="148"/>
      <c r="VRZ173" s="187"/>
      <c r="VSA173" s="188"/>
      <c r="VSB173" s="165"/>
      <c r="VSC173" s="166"/>
      <c r="VSD173" s="146"/>
      <c r="VSE173" s="145"/>
      <c r="VSF173" s="145"/>
      <c r="VSG173" s="167"/>
      <c r="VSH173" s="147"/>
      <c r="VSI173" s="148"/>
      <c r="VSJ173" s="187"/>
      <c r="VSK173" s="188"/>
      <c r="VSL173" s="165"/>
      <c r="VSM173" s="166"/>
      <c r="VSN173" s="146"/>
      <c r="VSO173" s="145"/>
      <c r="VSP173" s="145"/>
      <c r="VSQ173" s="167"/>
      <c r="VSR173" s="147"/>
      <c r="VSS173" s="148"/>
      <c r="VST173" s="187"/>
      <c r="VSU173" s="188"/>
      <c r="VSV173" s="165"/>
      <c r="VSW173" s="166"/>
      <c r="VSX173" s="146"/>
      <c r="VSY173" s="145"/>
      <c r="VSZ173" s="145"/>
      <c r="VTA173" s="167"/>
      <c r="VTB173" s="147"/>
      <c r="VTC173" s="148"/>
      <c r="VTD173" s="187"/>
      <c r="VTE173" s="188"/>
      <c r="VTF173" s="165"/>
      <c r="VTG173" s="166"/>
      <c r="VTH173" s="146"/>
      <c r="VTI173" s="145"/>
      <c r="VTJ173" s="145"/>
      <c r="VTK173" s="167"/>
      <c r="VTL173" s="147"/>
      <c r="VTM173" s="148"/>
      <c r="VTN173" s="187"/>
      <c r="VTO173" s="188"/>
      <c r="VTP173" s="165"/>
      <c r="VTQ173" s="166"/>
      <c r="VTR173" s="146"/>
      <c r="VTS173" s="145"/>
      <c r="VTT173" s="145"/>
      <c r="VTU173" s="167"/>
      <c r="VTV173" s="147"/>
      <c r="VTW173" s="148"/>
      <c r="VTX173" s="187"/>
      <c r="VTY173" s="188"/>
      <c r="VTZ173" s="165"/>
      <c r="VUA173" s="166"/>
      <c r="VUB173" s="146"/>
      <c r="VUC173" s="145"/>
      <c r="VUD173" s="145"/>
      <c r="VUE173" s="167"/>
      <c r="VUF173" s="147"/>
      <c r="VUG173" s="148"/>
      <c r="VUH173" s="187"/>
      <c r="VUI173" s="188"/>
      <c r="VUJ173" s="165"/>
      <c r="VUK173" s="166"/>
      <c r="VUL173" s="146"/>
      <c r="VUM173" s="145"/>
      <c r="VUN173" s="145"/>
      <c r="VUO173" s="167"/>
      <c r="VUP173" s="147"/>
      <c r="VUQ173" s="148"/>
      <c r="VUR173" s="187"/>
      <c r="VUS173" s="188"/>
      <c r="VUT173" s="165"/>
      <c r="VUU173" s="166"/>
      <c r="VUV173" s="146"/>
      <c r="VUW173" s="145"/>
      <c r="VUX173" s="145"/>
      <c r="VUY173" s="167"/>
      <c r="VUZ173" s="147"/>
      <c r="VVA173" s="148"/>
      <c r="VVB173" s="187"/>
      <c r="VVC173" s="188"/>
      <c r="VVD173" s="165"/>
      <c r="VVE173" s="166"/>
      <c r="VVF173" s="146"/>
      <c r="VVG173" s="145"/>
      <c r="VVH173" s="145"/>
      <c r="VVI173" s="167"/>
      <c r="VVJ173" s="147"/>
      <c r="VVK173" s="148"/>
      <c r="VVL173" s="187"/>
      <c r="VVM173" s="188"/>
      <c r="VVN173" s="165"/>
      <c r="VVO173" s="166"/>
      <c r="VVP173" s="146"/>
      <c r="VVQ173" s="145"/>
      <c r="VVR173" s="145"/>
      <c r="VVS173" s="167"/>
      <c r="VVT173" s="147"/>
      <c r="VVU173" s="148"/>
      <c r="VVV173" s="187"/>
      <c r="VVW173" s="188"/>
      <c r="VVX173" s="165"/>
      <c r="VVY173" s="166"/>
      <c r="VVZ173" s="146"/>
      <c r="VWA173" s="145"/>
      <c r="VWB173" s="145"/>
      <c r="VWC173" s="167"/>
      <c r="VWD173" s="147"/>
      <c r="VWE173" s="148"/>
      <c r="VWF173" s="187"/>
      <c r="VWG173" s="188"/>
      <c r="VWH173" s="165"/>
      <c r="VWI173" s="166"/>
      <c r="VWJ173" s="146"/>
      <c r="VWK173" s="145"/>
      <c r="VWL173" s="145"/>
      <c r="VWM173" s="167"/>
      <c r="VWN173" s="147"/>
      <c r="VWO173" s="148"/>
      <c r="VWP173" s="187"/>
      <c r="VWQ173" s="188"/>
      <c r="VWR173" s="165"/>
      <c r="VWS173" s="166"/>
      <c r="VWT173" s="146"/>
      <c r="VWU173" s="145"/>
      <c r="VWV173" s="145"/>
      <c r="VWW173" s="167"/>
      <c r="VWX173" s="147"/>
      <c r="VWY173" s="148"/>
      <c r="VWZ173" s="187"/>
      <c r="VXA173" s="188"/>
      <c r="VXB173" s="165"/>
      <c r="VXC173" s="166"/>
      <c r="VXD173" s="146"/>
      <c r="VXE173" s="145"/>
      <c r="VXF173" s="145"/>
      <c r="VXG173" s="167"/>
      <c r="VXH173" s="147"/>
      <c r="VXI173" s="148"/>
      <c r="VXJ173" s="187"/>
      <c r="VXK173" s="188"/>
      <c r="VXL173" s="165"/>
      <c r="VXM173" s="166"/>
      <c r="VXN173" s="146"/>
      <c r="VXO173" s="145"/>
      <c r="VXP173" s="145"/>
      <c r="VXQ173" s="167"/>
      <c r="VXR173" s="147"/>
      <c r="VXS173" s="148"/>
      <c r="VXT173" s="187"/>
      <c r="VXU173" s="188"/>
      <c r="VXV173" s="165"/>
      <c r="VXW173" s="166"/>
      <c r="VXX173" s="146"/>
      <c r="VXY173" s="145"/>
      <c r="VXZ173" s="145"/>
      <c r="VYA173" s="167"/>
      <c r="VYB173" s="147"/>
      <c r="VYC173" s="148"/>
      <c r="VYD173" s="187"/>
      <c r="VYE173" s="188"/>
      <c r="VYF173" s="165"/>
      <c r="VYG173" s="166"/>
      <c r="VYH173" s="146"/>
      <c r="VYI173" s="145"/>
      <c r="VYJ173" s="145"/>
      <c r="VYK173" s="167"/>
      <c r="VYL173" s="147"/>
      <c r="VYM173" s="148"/>
      <c r="VYN173" s="187"/>
      <c r="VYO173" s="188"/>
      <c r="VYP173" s="165"/>
      <c r="VYQ173" s="166"/>
      <c r="VYR173" s="146"/>
      <c r="VYS173" s="145"/>
      <c r="VYT173" s="145"/>
      <c r="VYU173" s="167"/>
      <c r="VYV173" s="147"/>
      <c r="VYW173" s="148"/>
      <c r="VYX173" s="187"/>
      <c r="VYY173" s="188"/>
      <c r="VYZ173" s="165"/>
      <c r="VZA173" s="166"/>
      <c r="VZB173" s="146"/>
      <c r="VZC173" s="145"/>
      <c r="VZD173" s="145"/>
      <c r="VZE173" s="167"/>
      <c r="VZF173" s="147"/>
      <c r="VZG173" s="148"/>
      <c r="VZH173" s="187"/>
      <c r="VZI173" s="188"/>
      <c r="VZJ173" s="165"/>
      <c r="VZK173" s="166"/>
      <c r="VZL173" s="146"/>
      <c r="VZM173" s="145"/>
      <c r="VZN173" s="145"/>
      <c r="VZO173" s="167"/>
      <c r="VZP173" s="147"/>
      <c r="VZQ173" s="148"/>
      <c r="VZR173" s="187"/>
      <c r="VZS173" s="188"/>
      <c r="VZT173" s="165"/>
      <c r="VZU173" s="166"/>
      <c r="VZV173" s="146"/>
      <c r="VZW173" s="145"/>
      <c r="VZX173" s="145"/>
      <c r="VZY173" s="167"/>
      <c r="VZZ173" s="147"/>
      <c r="WAA173" s="148"/>
      <c r="WAB173" s="187"/>
      <c r="WAC173" s="188"/>
      <c r="WAD173" s="165"/>
      <c r="WAE173" s="166"/>
      <c r="WAF173" s="146"/>
      <c r="WAG173" s="145"/>
      <c r="WAH173" s="145"/>
      <c r="WAI173" s="167"/>
      <c r="WAJ173" s="147"/>
      <c r="WAK173" s="148"/>
      <c r="WAL173" s="187"/>
      <c r="WAM173" s="188"/>
      <c r="WAN173" s="165"/>
      <c r="WAO173" s="166"/>
      <c r="WAP173" s="146"/>
      <c r="WAQ173" s="145"/>
      <c r="WAR173" s="145"/>
      <c r="WAS173" s="167"/>
      <c r="WAT173" s="147"/>
      <c r="WAU173" s="148"/>
      <c r="WAV173" s="187"/>
      <c r="WAW173" s="188"/>
      <c r="WAX173" s="165"/>
      <c r="WAY173" s="166"/>
      <c r="WAZ173" s="146"/>
      <c r="WBA173" s="145"/>
      <c r="WBB173" s="145"/>
      <c r="WBC173" s="167"/>
      <c r="WBD173" s="147"/>
      <c r="WBE173" s="148"/>
      <c r="WBF173" s="187"/>
      <c r="WBG173" s="188"/>
      <c r="WBH173" s="165"/>
      <c r="WBI173" s="166"/>
      <c r="WBJ173" s="146"/>
      <c r="WBK173" s="145"/>
      <c r="WBL173" s="145"/>
      <c r="WBM173" s="167"/>
      <c r="WBN173" s="147"/>
      <c r="WBO173" s="148"/>
      <c r="WBP173" s="187"/>
      <c r="WBQ173" s="188"/>
      <c r="WBR173" s="165"/>
      <c r="WBS173" s="166"/>
      <c r="WBT173" s="146"/>
      <c r="WBU173" s="145"/>
      <c r="WBV173" s="145"/>
      <c r="WBW173" s="167"/>
      <c r="WBX173" s="147"/>
      <c r="WBY173" s="148"/>
      <c r="WBZ173" s="187"/>
      <c r="WCA173" s="188"/>
      <c r="WCB173" s="165"/>
      <c r="WCC173" s="166"/>
      <c r="WCD173" s="146"/>
      <c r="WCE173" s="145"/>
      <c r="WCF173" s="145"/>
      <c r="WCG173" s="167"/>
      <c r="WCH173" s="147"/>
      <c r="WCI173" s="148"/>
      <c r="WCJ173" s="187"/>
      <c r="WCK173" s="188"/>
      <c r="WCL173" s="165"/>
      <c r="WCM173" s="166"/>
      <c r="WCN173" s="146"/>
      <c r="WCO173" s="145"/>
      <c r="WCP173" s="145"/>
      <c r="WCQ173" s="167"/>
      <c r="WCR173" s="147"/>
      <c r="WCS173" s="148"/>
      <c r="WCT173" s="187"/>
      <c r="WCU173" s="188"/>
      <c r="WCV173" s="165"/>
      <c r="WCW173" s="166"/>
      <c r="WCX173" s="146"/>
      <c r="WCY173" s="145"/>
      <c r="WCZ173" s="145"/>
      <c r="WDA173" s="167"/>
      <c r="WDB173" s="147"/>
      <c r="WDC173" s="148"/>
      <c r="WDD173" s="187"/>
      <c r="WDE173" s="188"/>
      <c r="WDF173" s="165"/>
      <c r="WDG173" s="166"/>
      <c r="WDH173" s="146"/>
      <c r="WDI173" s="145"/>
      <c r="WDJ173" s="145"/>
      <c r="WDK173" s="167"/>
      <c r="WDL173" s="147"/>
      <c r="WDM173" s="148"/>
      <c r="WDN173" s="187"/>
      <c r="WDO173" s="188"/>
      <c r="WDP173" s="165"/>
      <c r="WDQ173" s="166"/>
      <c r="WDR173" s="146"/>
      <c r="WDS173" s="145"/>
      <c r="WDT173" s="145"/>
      <c r="WDU173" s="167"/>
      <c r="WDV173" s="147"/>
      <c r="WDW173" s="148"/>
      <c r="WDX173" s="187"/>
      <c r="WDY173" s="188"/>
      <c r="WDZ173" s="165"/>
      <c r="WEA173" s="166"/>
      <c r="WEB173" s="146"/>
      <c r="WEC173" s="145"/>
      <c r="WED173" s="145"/>
      <c r="WEE173" s="167"/>
      <c r="WEF173" s="147"/>
      <c r="WEG173" s="148"/>
      <c r="WEH173" s="187"/>
      <c r="WEI173" s="188"/>
      <c r="WEJ173" s="165"/>
      <c r="WEK173" s="166"/>
      <c r="WEL173" s="146"/>
      <c r="WEM173" s="145"/>
      <c r="WEN173" s="145"/>
      <c r="WEO173" s="167"/>
      <c r="WEP173" s="147"/>
      <c r="WEQ173" s="148"/>
      <c r="WER173" s="187"/>
      <c r="WES173" s="188"/>
      <c r="WET173" s="165"/>
      <c r="WEU173" s="166"/>
      <c r="WEV173" s="146"/>
      <c r="WEW173" s="145"/>
      <c r="WEX173" s="145"/>
      <c r="WEY173" s="167"/>
      <c r="WEZ173" s="147"/>
      <c r="WFA173" s="148"/>
      <c r="WFB173" s="187"/>
      <c r="WFC173" s="188"/>
      <c r="WFD173" s="165"/>
      <c r="WFE173" s="166"/>
      <c r="WFF173" s="146"/>
      <c r="WFG173" s="145"/>
      <c r="WFH173" s="145"/>
      <c r="WFI173" s="167"/>
      <c r="WFJ173" s="147"/>
      <c r="WFK173" s="148"/>
      <c r="WFL173" s="187"/>
      <c r="WFM173" s="188"/>
      <c r="WFN173" s="165"/>
      <c r="WFO173" s="166"/>
      <c r="WFP173" s="146"/>
      <c r="WFQ173" s="145"/>
      <c r="WFR173" s="145"/>
      <c r="WFS173" s="167"/>
      <c r="WFT173" s="147"/>
      <c r="WFU173" s="148"/>
      <c r="WFV173" s="187"/>
      <c r="WFW173" s="188"/>
      <c r="WFX173" s="165"/>
      <c r="WFY173" s="166"/>
      <c r="WFZ173" s="146"/>
      <c r="WGA173" s="145"/>
      <c r="WGB173" s="145"/>
      <c r="WGC173" s="167"/>
      <c r="WGD173" s="147"/>
      <c r="WGE173" s="148"/>
      <c r="WGF173" s="187"/>
      <c r="WGG173" s="188"/>
      <c r="WGH173" s="165"/>
      <c r="WGI173" s="166"/>
      <c r="WGJ173" s="146"/>
      <c r="WGK173" s="145"/>
      <c r="WGL173" s="145"/>
      <c r="WGM173" s="167"/>
      <c r="WGN173" s="147"/>
      <c r="WGO173" s="148"/>
      <c r="WGP173" s="187"/>
      <c r="WGQ173" s="188"/>
      <c r="WGR173" s="165"/>
      <c r="WGS173" s="166"/>
      <c r="WGT173" s="146"/>
      <c r="WGU173" s="145"/>
      <c r="WGV173" s="145"/>
      <c r="WGW173" s="167"/>
      <c r="WGX173" s="147"/>
      <c r="WGY173" s="148"/>
      <c r="WGZ173" s="187"/>
      <c r="WHA173" s="188"/>
      <c r="WHB173" s="165"/>
      <c r="WHC173" s="166"/>
      <c r="WHD173" s="146"/>
      <c r="WHE173" s="145"/>
      <c r="WHF173" s="145"/>
      <c r="WHG173" s="167"/>
      <c r="WHH173" s="147"/>
      <c r="WHI173" s="148"/>
      <c r="WHJ173" s="187"/>
      <c r="WHK173" s="188"/>
      <c r="WHL173" s="165"/>
      <c r="WHM173" s="166"/>
      <c r="WHN173" s="146"/>
      <c r="WHO173" s="145"/>
      <c r="WHP173" s="145"/>
      <c r="WHQ173" s="167"/>
      <c r="WHR173" s="147"/>
      <c r="WHS173" s="148"/>
      <c r="WHT173" s="187"/>
      <c r="WHU173" s="188"/>
      <c r="WHV173" s="165"/>
      <c r="WHW173" s="166"/>
      <c r="WHX173" s="146"/>
      <c r="WHY173" s="145"/>
      <c r="WHZ173" s="145"/>
      <c r="WIA173" s="167"/>
      <c r="WIB173" s="147"/>
      <c r="WIC173" s="148"/>
      <c r="WID173" s="187"/>
      <c r="WIE173" s="188"/>
      <c r="WIF173" s="165"/>
      <c r="WIG173" s="166"/>
      <c r="WIH173" s="146"/>
      <c r="WII173" s="145"/>
      <c r="WIJ173" s="145"/>
      <c r="WIK173" s="167"/>
      <c r="WIL173" s="147"/>
      <c r="WIM173" s="148"/>
      <c r="WIN173" s="187"/>
      <c r="WIO173" s="188"/>
      <c r="WIP173" s="165"/>
      <c r="WIQ173" s="166"/>
      <c r="WIR173" s="146"/>
      <c r="WIS173" s="145"/>
      <c r="WIT173" s="145"/>
      <c r="WIU173" s="167"/>
      <c r="WIV173" s="147"/>
      <c r="WIW173" s="148"/>
      <c r="WIX173" s="187"/>
      <c r="WIY173" s="188"/>
      <c r="WIZ173" s="165"/>
      <c r="WJA173" s="166"/>
      <c r="WJB173" s="146"/>
      <c r="WJC173" s="145"/>
      <c r="WJD173" s="145"/>
      <c r="WJE173" s="167"/>
      <c r="WJF173" s="147"/>
      <c r="WJG173" s="148"/>
      <c r="WJH173" s="187"/>
      <c r="WJI173" s="188"/>
      <c r="WJJ173" s="165"/>
      <c r="WJK173" s="166"/>
      <c r="WJL173" s="146"/>
      <c r="WJM173" s="145"/>
      <c r="WJN173" s="145"/>
      <c r="WJO173" s="167"/>
      <c r="WJP173" s="147"/>
      <c r="WJQ173" s="148"/>
      <c r="WJR173" s="187"/>
      <c r="WJS173" s="188"/>
      <c r="WJT173" s="165"/>
      <c r="WJU173" s="166"/>
      <c r="WJV173" s="146"/>
      <c r="WJW173" s="145"/>
      <c r="WJX173" s="145"/>
      <c r="WJY173" s="167"/>
      <c r="WJZ173" s="147"/>
      <c r="WKA173" s="148"/>
      <c r="WKB173" s="187"/>
      <c r="WKC173" s="188"/>
      <c r="WKD173" s="165"/>
      <c r="WKE173" s="166"/>
      <c r="WKF173" s="146"/>
      <c r="WKG173" s="145"/>
      <c r="WKH173" s="145"/>
      <c r="WKI173" s="167"/>
      <c r="WKJ173" s="147"/>
      <c r="WKK173" s="148"/>
      <c r="WKL173" s="187"/>
      <c r="WKM173" s="188"/>
      <c r="WKN173" s="165"/>
      <c r="WKO173" s="166"/>
      <c r="WKP173" s="146"/>
      <c r="WKQ173" s="145"/>
      <c r="WKR173" s="145"/>
      <c r="WKS173" s="167"/>
      <c r="WKT173" s="147"/>
      <c r="WKU173" s="148"/>
      <c r="WKV173" s="187"/>
      <c r="WKW173" s="188"/>
      <c r="WKX173" s="165"/>
      <c r="WKY173" s="166"/>
      <c r="WKZ173" s="146"/>
      <c r="WLA173" s="145"/>
      <c r="WLB173" s="145"/>
      <c r="WLC173" s="167"/>
      <c r="WLD173" s="147"/>
      <c r="WLE173" s="148"/>
      <c r="WLF173" s="187"/>
      <c r="WLG173" s="188"/>
      <c r="WLH173" s="165"/>
      <c r="WLI173" s="166"/>
      <c r="WLJ173" s="146"/>
      <c r="WLK173" s="145"/>
      <c r="WLL173" s="145"/>
      <c r="WLM173" s="167"/>
      <c r="WLN173" s="147"/>
      <c r="WLO173" s="148"/>
      <c r="WLP173" s="187"/>
      <c r="WLQ173" s="188"/>
      <c r="WLR173" s="165"/>
      <c r="WLS173" s="166"/>
      <c r="WLT173" s="146"/>
      <c r="WLU173" s="145"/>
      <c r="WLV173" s="145"/>
      <c r="WLW173" s="167"/>
      <c r="WLX173" s="147"/>
      <c r="WLY173" s="148"/>
      <c r="WLZ173" s="187"/>
      <c r="WMA173" s="188"/>
      <c r="WMB173" s="165"/>
      <c r="WMC173" s="166"/>
      <c r="WMD173" s="146"/>
      <c r="WME173" s="145"/>
      <c r="WMF173" s="145"/>
      <c r="WMG173" s="167"/>
      <c r="WMH173" s="147"/>
      <c r="WMI173" s="148"/>
      <c r="WMJ173" s="187"/>
      <c r="WMK173" s="188"/>
      <c r="WML173" s="165"/>
      <c r="WMM173" s="166"/>
      <c r="WMN173" s="146"/>
      <c r="WMO173" s="145"/>
      <c r="WMP173" s="145"/>
      <c r="WMQ173" s="167"/>
      <c r="WMR173" s="147"/>
      <c r="WMS173" s="148"/>
      <c r="WMT173" s="187"/>
      <c r="WMU173" s="188"/>
      <c r="WMV173" s="165"/>
      <c r="WMW173" s="166"/>
      <c r="WMX173" s="146"/>
      <c r="WMY173" s="145"/>
      <c r="WMZ173" s="145"/>
      <c r="WNA173" s="167"/>
      <c r="WNB173" s="147"/>
      <c r="WNC173" s="148"/>
      <c r="WND173" s="187"/>
      <c r="WNE173" s="188"/>
      <c r="WNF173" s="165"/>
      <c r="WNG173" s="166"/>
      <c r="WNH173" s="146"/>
      <c r="WNI173" s="145"/>
      <c r="WNJ173" s="145"/>
      <c r="WNK173" s="167"/>
      <c r="WNL173" s="147"/>
      <c r="WNM173" s="148"/>
      <c r="WNN173" s="187"/>
      <c r="WNO173" s="188"/>
      <c r="WNP173" s="165"/>
      <c r="WNQ173" s="166"/>
      <c r="WNR173" s="146"/>
      <c r="WNS173" s="145"/>
      <c r="WNT173" s="145"/>
      <c r="WNU173" s="167"/>
      <c r="WNV173" s="147"/>
      <c r="WNW173" s="148"/>
      <c r="WNX173" s="187"/>
      <c r="WNY173" s="188"/>
      <c r="WNZ173" s="165"/>
      <c r="WOA173" s="166"/>
      <c r="WOB173" s="146"/>
      <c r="WOC173" s="145"/>
      <c r="WOD173" s="145"/>
      <c r="WOE173" s="167"/>
      <c r="WOF173" s="147"/>
      <c r="WOG173" s="148"/>
      <c r="WOH173" s="187"/>
      <c r="WOI173" s="188"/>
      <c r="WOJ173" s="165"/>
      <c r="WOK173" s="166"/>
      <c r="WOL173" s="146"/>
      <c r="WOM173" s="145"/>
      <c r="WON173" s="145"/>
      <c r="WOO173" s="167"/>
      <c r="WOP173" s="147"/>
      <c r="WOQ173" s="148"/>
      <c r="WOR173" s="187"/>
      <c r="WOS173" s="188"/>
      <c r="WOT173" s="165"/>
      <c r="WOU173" s="166"/>
      <c r="WOV173" s="146"/>
      <c r="WOW173" s="145"/>
      <c r="WOX173" s="145"/>
      <c r="WOY173" s="167"/>
      <c r="WOZ173" s="147"/>
      <c r="WPA173" s="148"/>
      <c r="WPB173" s="187"/>
      <c r="WPC173" s="188"/>
      <c r="WPD173" s="165"/>
      <c r="WPE173" s="166"/>
      <c r="WPF173" s="146"/>
      <c r="WPG173" s="145"/>
      <c r="WPH173" s="145"/>
      <c r="WPI173" s="167"/>
      <c r="WPJ173" s="147"/>
      <c r="WPK173" s="148"/>
      <c r="WPL173" s="187"/>
      <c r="WPM173" s="188"/>
      <c r="WPN173" s="165"/>
      <c r="WPO173" s="166"/>
      <c r="WPP173" s="146"/>
      <c r="WPQ173" s="145"/>
      <c r="WPR173" s="145"/>
      <c r="WPS173" s="167"/>
      <c r="WPT173" s="147"/>
      <c r="WPU173" s="148"/>
      <c r="WPV173" s="187"/>
      <c r="WPW173" s="188"/>
      <c r="WPX173" s="165"/>
      <c r="WPY173" s="166"/>
      <c r="WPZ173" s="146"/>
      <c r="WQA173" s="145"/>
      <c r="WQB173" s="145"/>
      <c r="WQC173" s="167"/>
      <c r="WQD173" s="147"/>
      <c r="WQE173" s="148"/>
      <c r="WQF173" s="187"/>
      <c r="WQG173" s="188"/>
      <c r="WQH173" s="165"/>
      <c r="WQI173" s="166"/>
      <c r="WQJ173" s="146"/>
      <c r="WQK173" s="145"/>
      <c r="WQL173" s="145"/>
      <c r="WQM173" s="167"/>
      <c r="WQN173" s="147"/>
      <c r="WQO173" s="148"/>
      <c r="WQP173" s="187"/>
      <c r="WQQ173" s="188"/>
      <c r="WQR173" s="165"/>
      <c r="WQS173" s="166"/>
      <c r="WQT173" s="146"/>
      <c r="WQU173" s="145"/>
      <c r="WQV173" s="145"/>
      <c r="WQW173" s="167"/>
      <c r="WQX173" s="147"/>
      <c r="WQY173" s="148"/>
      <c r="WQZ173" s="187"/>
      <c r="WRA173" s="188"/>
      <c r="WRB173" s="165"/>
      <c r="WRC173" s="166"/>
      <c r="WRD173" s="146"/>
      <c r="WRE173" s="145"/>
      <c r="WRF173" s="145"/>
      <c r="WRG173" s="167"/>
      <c r="WRH173" s="147"/>
      <c r="WRI173" s="148"/>
      <c r="WRJ173" s="187"/>
      <c r="WRK173" s="188"/>
      <c r="WRL173" s="165"/>
      <c r="WRM173" s="166"/>
      <c r="WRN173" s="146"/>
      <c r="WRO173" s="145"/>
      <c r="WRP173" s="145"/>
      <c r="WRQ173" s="167"/>
      <c r="WRR173" s="147"/>
      <c r="WRS173" s="148"/>
      <c r="WRT173" s="187"/>
      <c r="WRU173" s="188"/>
      <c r="WRV173" s="165"/>
      <c r="WRW173" s="166"/>
      <c r="WRX173" s="146"/>
      <c r="WRY173" s="145"/>
      <c r="WRZ173" s="145"/>
      <c r="WSA173" s="167"/>
      <c r="WSB173" s="147"/>
      <c r="WSC173" s="148"/>
      <c r="WSD173" s="187"/>
      <c r="WSE173" s="188"/>
      <c r="WSF173" s="165"/>
      <c r="WSG173" s="166"/>
      <c r="WSH173" s="146"/>
      <c r="WSI173" s="145"/>
      <c r="WSJ173" s="145"/>
      <c r="WSK173" s="167"/>
      <c r="WSL173" s="147"/>
      <c r="WSM173" s="148"/>
      <c r="WSN173" s="187"/>
      <c r="WSO173" s="188"/>
      <c r="WSP173" s="165"/>
      <c r="WSQ173" s="166"/>
      <c r="WSR173" s="146"/>
      <c r="WSS173" s="145"/>
      <c r="WST173" s="145"/>
      <c r="WSU173" s="167"/>
      <c r="WSV173" s="147"/>
      <c r="WSW173" s="148"/>
      <c r="WSX173" s="187"/>
      <c r="WSY173" s="188"/>
      <c r="WSZ173" s="165"/>
      <c r="WTA173" s="166"/>
      <c r="WTB173" s="146"/>
      <c r="WTC173" s="145"/>
      <c r="WTD173" s="145"/>
      <c r="WTE173" s="167"/>
      <c r="WTF173" s="147"/>
      <c r="WTG173" s="148"/>
      <c r="WTH173" s="187"/>
      <c r="WTI173" s="188"/>
      <c r="WTJ173" s="165"/>
      <c r="WTK173" s="166"/>
      <c r="WTL173" s="146"/>
      <c r="WTM173" s="145"/>
      <c r="WTN173" s="145"/>
      <c r="WTO173" s="167"/>
      <c r="WTP173" s="147"/>
      <c r="WTQ173" s="148"/>
      <c r="WTR173" s="187"/>
      <c r="WTS173" s="188"/>
      <c r="WTT173" s="165"/>
      <c r="WTU173" s="166"/>
      <c r="WTV173" s="146"/>
      <c r="WTW173" s="145"/>
      <c r="WTX173" s="145"/>
      <c r="WTY173" s="167"/>
      <c r="WTZ173" s="147"/>
      <c r="WUA173" s="148"/>
      <c r="WUB173" s="187"/>
      <c r="WUC173" s="188"/>
      <c r="WUD173" s="165"/>
      <c r="WUE173" s="166"/>
      <c r="WUF173" s="146"/>
      <c r="WUG173" s="145"/>
      <c r="WUH173" s="145"/>
      <c r="WUI173" s="167"/>
      <c r="WUJ173" s="147"/>
      <c r="WUK173" s="148"/>
      <c r="WUL173" s="187"/>
      <c r="WUM173" s="188"/>
      <c r="WUN173" s="165"/>
      <c r="WUO173" s="166"/>
      <c r="WUP173" s="146"/>
      <c r="WUQ173" s="145"/>
      <c r="WUR173" s="145"/>
      <c r="WUS173" s="167"/>
      <c r="WUT173" s="147"/>
      <c r="WUU173" s="148"/>
      <c r="WUV173" s="187"/>
      <c r="WUW173" s="188"/>
      <c r="WUX173" s="165"/>
      <c r="WUY173" s="166"/>
      <c r="WUZ173" s="146"/>
      <c r="WVA173" s="145"/>
      <c r="WVB173" s="145"/>
      <c r="WVC173" s="167"/>
      <c r="WVD173" s="147"/>
      <c r="WVE173" s="148"/>
      <c r="WVF173" s="187"/>
      <c r="WVG173" s="188"/>
      <c r="WVH173" s="165"/>
      <c r="WVI173" s="166"/>
      <c r="WVJ173" s="146"/>
      <c r="WVK173" s="145"/>
      <c r="WVL173" s="145"/>
      <c r="WVM173" s="167"/>
      <c r="WVN173" s="147"/>
      <c r="WVO173" s="148"/>
      <c r="WVP173" s="187"/>
      <c r="WVQ173" s="188"/>
      <c r="WVR173" s="165"/>
      <c r="WVS173" s="166"/>
      <c r="WVT173" s="146"/>
      <c r="WVU173" s="145"/>
      <c r="WVV173" s="145"/>
      <c r="WVW173" s="167"/>
      <c r="WVX173" s="147"/>
      <c r="WVY173" s="148"/>
      <c r="WVZ173" s="187"/>
      <c r="WWA173" s="188"/>
      <c r="WWB173" s="165"/>
      <c r="WWC173" s="166"/>
      <c r="WWD173" s="146"/>
      <c r="WWE173" s="145"/>
      <c r="WWF173" s="145"/>
      <c r="WWG173" s="167"/>
      <c r="WWH173" s="147"/>
      <c r="WWI173" s="148"/>
      <c r="WWJ173" s="187"/>
      <c r="WWK173" s="188"/>
      <c r="WWL173" s="165"/>
      <c r="WWM173" s="166"/>
      <c r="WWN173" s="146"/>
      <c r="WWO173" s="145"/>
      <c r="WWP173" s="145"/>
      <c r="WWQ173" s="167"/>
      <c r="WWR173" s="147"/>
      <c r="WWS173" s="148"/>
      <c r="WWT173" s="187"/>
      <c r="WWU173" s="188"/>
      <c r="WWV173" s="165"/>
      <c r="WWW173" s="166"/>
      <c r="WWX173" s="146"/>
      <c r="WWY173" s="145"/>
      <c r="WWZ173" s="145"/>
      <c r="WXA173" s="167"/>
      <c r="WXB173" s="147"/>
      <c r="WXC173" s="148"/>
      <c r="WXD173" s="187"/>
      <c r="WXE173" s="188"/>
      <c r="WXF173" s="165"/>
      <c r="WXG173" s="166"/>
      <c r="WXH173" s="146"/>
      <c r="WXI173" s="145"/>
      <c r="WXJ173" s="145"/>
      <c r="WXK173" s="167"/>
      <c r="WXL173" s="147"/>
      <c r="WXM173" s="148"/>
      <c r="WXN173" s="187"/>
      <c r="WXO173" s="188"/>
      <c r="WXP173" s="165"/>
      <c r="WXQ173" s="166"/>
      <c r="WXR173" s="146"/>
      <c r="WXS173" s="145"/>
      <c r="WXT173" s="145"/>
      <c r="WXU173" s="167"/>
      <c r="WXV173" s="147"/>
      <c r="WXW173" s="148"/>
      <c r="WXX173" s="187"/>
      <c r="WXY173" s="188"/>
      <c r="WXZ173" s="165"/>
      <c r="WYA173" s="166"/>
      <c r="WYB173" s="146"/>
      <c r="WYC173" s="145"/>
      <c r="WYD173" s="145"/>
      <c r="WYE173" s="167"/>
      <c r="WYF173" s="147"/>
      <c r="WYG173" s="148"/>
      <c r="WYH173" s="187"/>
      <c r="WYI173" s="188"/>
      <c r="WYJ173" s="165"/>
      <c r="WYK173" s="166"/>
      <c r="WYL173" s="146"/>
      <c r="WYM173" s="145"/>
      <c r="WYN173" s="145"/>
      <c r="WYO173" s="167"/>
      <c r="WYP173" s="147"/>
      <c r="WYQ173" s="148"/>
      <c r="WYR173" s="187"/>
      <c r="WYS173" s="188"/>
      <c r="WYT173" s="165"/>
      <c r="WYU173" s="166"/>
      <c r="WYV173" s="146"/>
      <c r="WYW173" s="145"/>
      <c r="WYX173" s="145"/>
      <c r="WYY173" s="167"/>
      <c r="WYZ173" s="147"/>
      <c r="WZA173" s="148"/>
      <c r="WZB173" s="187"/>
      <c r="WZC173" s="188"/>
      <c r="WZD173" s="165"/>
      <c r="WZE173" s="166"/>
      <c r="WZF173" s="146"/>
      <c r="WZG173" s="145"/>
      <c r="WZH173" s="145"/>
      <c r="WZI173" s="167"/>
      <c r="WZJ173" s="147"/>
      <c r="WZK173" s="148"/>
      <c r="WZL173" s="187"/>
      <c r="WZM173" s="188"/>
      <c r="WZN173" s="165"/>
      <c r="WZO173" s="166"/>
      <c r="WZP173" s="146"/>
      <c r="WZQ173" s="145"/>
      <c r="WZR173" s="145"/>
      <c r="WZS173" s="167"/>
      <c r="WZT173" s="147"/>
      <c r="WZU173" s="148"/>
      <c r="WZV173" s="187"/>
      <c r="WZW173" s="188"/>
      <c r="WZX173" s="165"/>
      <c r="WZY173" s="166"/>
      <c r="WZZ173" s="146"/>
      <c r="XAA173" s="145"/>
      <c r="XAB173" s="145"/>
      <c r="XAC173" s="167"/>
      <c r="XAD173" s="147"/>
      <c r="XAE173" s="148"/>
      <c r="XAF173" s="187"/>
      <c r="XAG173" s="188"/>
      <c r="XAH173" s="165"/>
      <c r="XAI173" s="166"/>
      <c r="XAJ173" s="146"/>
      <c r="XAK173" s="145"/>
      <c r="XAL173" s="145"/>
      <c r="XAM173" s="167"/>
      <c r="XAN173" s="147"/>
      <c r="XAO173" s="148"/>
      <c r="XAP173" s="187"/>
      <c r="XAQ173" s="188"/>
      <c r="XAR173" s="165"/>
      <c r="XAS173" s="166"/>
      <c r="XAT173" s="146"/>
      <c r="XAU173" s="145"/>
      <c r="XAV173" s="145"/>
      <c r="XAW173" s="167"/>
      <c r="XAX173" s="147"/>
      <c r="XAY173" s="148"/>
      <c r="XAZ173" s="187"/>
      <c r="XBA173" s="188"/>
      <c r="XBB173" s="165"/>
      <c r="XBC173" s="166"/>
      <c r="XBD173" s="146"/>
      <c r="XBE173" s="145"/>
      <c r="XBF173" s="145"/>
      <c r="XBG173" s="167"/>
      <c r="XBH173" s="147"/>
      <c r="XBI173" s="148"/>
      <c r="XBJ173" s="187"/>
      <c r="XBK173" s="188"/>
      <c r="XBL173" s="165"/>
      <c r="XBM173" s="166"/>
      <c r="XBN173" s="146"/>
      <c r="XBO173" s="145"/>
      <c r="XBP173" s="145"/>
      <c r="XBQ173" s="167"/>
      <c r="XBR173" s="147"/>
      <c r="XBS173" s="148"/>
      <c r="XBT173" s="187"/>
      <c r="XBU173" s="188"/>
      <c r="XBV173" s="165"/>
      <c r="XBW173" s="166"/>
      <c r="XBX173" s="146"/>
      <c r="XBY173" s="145"/>
      <c r="XBZ173" s="145"/>
      <c r="XCA173" s="167"/>
      <c r="XCB173" s="147"/>
      <c r="XCC173" s="148"/>
      <c r="XCD173" s="187"/>
      <c r="XCE173" s="188"/>
      <c r="XCF173" s="165"/>
      <c r="XCG173" s="166"/>
      <c r="XCH173" s="146"/>
      <c r="XCI173" s="145"/>
      <c r="XCJ173" s="145"/>
      <c r="XCK173" s="167"/>
      <c r="XCL173" s="147"/>
      <c r="XCM173" s="148"/>
      <c r="XCN173" s="187"/>
      <c r="XCO173" s="188"/>
      <c r="XCP173" s="165"/>
      <c r="XCQ173" s="166"/>
      <c r="XCR173" s="146"/>
      <c r="XCS173" s="145"/>
      <c r="XCT173" s="145"/>
      <c r="XCU173" s="167"/>
      <c r="XCV173" s="147"/>
      <c r="XCW173" s="148"/>
      <c r="XCX173" s="187"/>
      <c r="XCY173" s="188"/>
      <c r="XCZ173" s="165"/>
      <c r="XDA173" s="166"/>
      <c r="XDB173" s="146"/>
      <c r="XDC173" s="145"/>
      <c r="XDD173" s="145"/>
      <c r="XDE173" s="167"/>
      <c r="XDF173" s="147"/>
      <c r="XDG173" s="148"/>
      <c r="XDH173" s="187"/>
      <c r="XDI173" s="188"/>
      <c r="XDJ173" s="165"/>
      <c r="XDK173" s="166"/>
      <c r="XDL173" s="146"/>
      <c r="XDM173" s="145"/>
      <c r="XDN173" s="145"/>
      <c r="XDO173" s="167"/>
      <c r="XDP173" s="147"/>
      <c r="XDQ173" s="148"/>
      <c r="XDR173" s="187"/>
      <c r="XDS173" s="188"/>
      <c r="XDT173" s="165"/>
      <c r="XDU173" s="166"/>
      <c r="XDV173" s="146"/>
      <c r="XDW173" s="145"/>
      <c r="XDX173" s="145"/>
      <c r="XDY173" s="167"/>
      <c r="XDZ173" s="147"/>
      <c r="XEA173" s="148"/>
      <c r="XEB173" s="187"/>
      <c r="XEC173" s="188"/>
      <c r="XED173" s="165"/>
      <c r="XEE173" s="166"/>
      <c r="XEF173" s="146"/>
      <c r="XEG173" s="145"/>
      <c r="XEH173" s="145"/>
      <c r="XEI173" s="167"/>
      <c r="XEJ173" s="147"/>
      <c r="XEK173" s="148"/>
      <c r="XEL173" s="187"/>
      <c r="XEM173" s="188"/>
      <c r="XEN173" s="165"/>
      <c r="XEO173" s="166"/>
      <c r="XEP173" s="146"/>
      <c r="XEQ173" s="145"/>
      <c r="XER173" s="145"/>
      <c r="XES173" s="167"/>
      <c r="XET173" s="147"/>
      <c r="XEU173" s="148"/>
      <c r="XEV173" s="187"/>
      <c r="XEW173" s="188"/>
      <c r="XEX173" s="165"/>
      <c r="XEY173" s="166"/>
      <c r="XEZ173" s="146"/>
      <c r="XFA173" s="145"/>
      <c r="XFB173" s="145"/>
      <c r="XFC173" s="167"/>
    </row>
    <row r="174" spans="1:16383" s="151" customFormat="1" ht="35.25" customHeight="1">
      <c r="A174" s="146" t="s">
        <v>958</v>
      </c>
      <c r="B174" s="145" t="s">
        <v>328</v>
      </c>
      <c r="C174" s="145" t="e">
        <f>VLOOKUP($B174,#REF!,2,FALSE)</f>
        <v>#REF!</v>
      </c>
      <c r="D174" s="162" t="e">
        <f>VLOOKUP($B174,#REF!,3,FALSE)</f>
        <v>#REF!</v>
      </c>
      <c r="E174" s="145" t="e">
        <f>VLOOKUP($B174,#REF!,4,FALSE)</f>
        <v>#REF!</v>
      </c>
      <c r="F174" s="148">
        <v>1</v>
      </c>
      <c r="G174" s="163" t="e">
        <f>VLOOKUP($B174,#REF!,13,FALSE)</f>
        <v>#REF!</v>
      </c>
      <c r="H174" s="164" t="e">
        <f>VLOOKUP($B174,#REF!,14,FALSE)</f>
        <v>#REF!</v>
      </c>
      <c r="I174" s="21" t="e">
        <f>G174*H174</f>
        <v>#REF!</v>
      </c>
      <c r="J174" s="22" t="e">
        <f>ROUND(F174*(G174+I174),2)</f>
        <v>#REF!</v>
      </c>
      <c r="K174" s="204" t="s">
        <v>159</v>
      </c>
      <c r="L174" s="145">
        <v>170018.85</v>
      </c>
      <c r="M174" s="17" t="e">
        <f t="shared" si="2"/>
        <v>#REF!</v>
      </c>
      <c r="N174" s="147"/>
      <c r="O174" s="148"/>
      <c r="P174" s="187"/>
      <c r="Q174" s="188"/>
      <c r="R174" s="165"/>
      <c r="S174" s="166"/>
      <c r="T174" s="146"/>
      <c r="U174" s="145"/>
      <c r="V174" s="145"/>
      <c r="W174" s="167"/>
      <c r="X174" s="147"/>
      <c r="Y174" s="148"/>
      <c r="Z174" s="187"/>
      <c r="AA174" s="188"/>
      <c r="AB174" s="165"/>
      <c r="AC174" s="166"/>
      <c r="AD174" s="146"/>
      <c r="AE174" s="145"/>
      <c r="AF174" s="145"/>
      <c r="AG174" s="167"/>
      <c r="AH174" s="147"/>
      <c r="AI174" s="148"/>
      <c r="AJ174" s="187"/>
      <c r="AK174" s="188"/>
      <c r="AL174" s="165"/>
      <c r="AM174" s="166"/>
      <c r="AN174" s="146"/>
      <c r="AO174" s="145"/>
      <c r="AP174" s="145"/>
      <c r="AQ174" s="167"/>
      <c r="AR174" s="147"/>
      <c r="AS174" s="148"/>
      <c r="AT174" s="187"/>
      <c r="AU174" s="188"/>
      <c r="AV174" s="165"/>
      <c r="AW174" s="166"/>
      <c r="AX174" s="146"/>
      <c r="AY174" s="145"/>
      <c r="AZ174" s="145"/>
      <c r="BA174" s="167"/>
      <c r="BB174" s="147"/>
      <c r="BC174" s="148"/>
      <c r="BD174" s="187"/>
      <c r="BE174" s="188"/>
      <c r="BF174" s="165"/>
      <c r="BG174" s="166"/>
      <c r="BH174" s="146"/>
      <c r="BI174" s="145"/>
      <c r="BJ174" s="145"/>
      <c r="BK174" s="167"/>
      <c r="BL174" s="147"/>
      <c r="BM174" s="148"/>
      <c r="BN174" s="187"/>
      <c r="BO174" s="188"/>
      <c r="BP174" s="165"/>
      <c r="BQ174" s="166"/>
      <c r="BR174" s="146"/>
      <c r="BS174" s="145"/>
      <c r="BT174" s="145"/>
      <c r="BU174" s="167"/>
      <c r="BV174" s="147"/>
      <c r="BW174" s="148"/>
      <c r="BX174" s="187"/>
      <c r="BY174" s="188"/>
      <c r="BZ174" s="165"/>
      <c r="CA174" s="166"/>
      <c r="CB174" s="146"/>
      <c r="CC174" s="145"/>
      <c r="CD174" s="145"/>
      <c r="CE174" s="167"/>
      <c r="CF174" s="147"/>
      <c r="CG174" s="148"/>
      <c r="CH174" s="187"/>
      <c r="CI174" s="188"/>
      <c r="CJ174" s="165"/>
      <c r="CK174" s="166"/>
      <c r="CL174" s="146"/>
      <c r="CM174" s="145"/>
      <c r="CN174" s="145"/>
      <c r="CO174" s="167"/>
      <c r="CP174" s="147"/>
      <c r="CQ174" s="148"/>
      <c r="CR174" s="187"/>
      <c r="CS174" s="188"/>
      <c r="CT174" s="165"/>
      <c r="CU174" s="166"/>
      <c r="CV174" s="146"/>
      <c r="CW174" s="145"/>
      <c r="CX174" s="145"/>
      <c r="CY174" s="167"/>
      <c r="CZ174" s="147"/>
      <c r="DA174" s="148"/>
      <c r="DB174" s="187"/>
      <c r="DC174" s="188"/>
      <c r="DD174" s="165"/>
      <c r="DE174" s="166"/>
      <c r="DF174" s="146"/>
      <c r="DG174" s="145"/>
      <c r="DH174" s="145"/>
      <c r="DI174" s="167"/>
      <c r="DJ174" s="147"/>
      <c r="DK174" s="148"/>
      <c r="DL174" s="187"/>
      <c r="DM174" s="188"/>
      <c r="DN174" s="165"/>
      <c r="DO174" s="166"/>
      <c r="DP174" s="146"/>
      <c r="DQ174" s="145"/>
      <c r="DR174" s="145"/>
      <c r="DS174" s="167"/>
      <c r="DT174" s="147"/>
      <c r="DU174" s="148"/>
      <c r="DV174" s="187"/>
      <c r="DW174" s="188"/>
      <c r="DX174" s="165"/>
      <c r="DY174" s="166"/>
      <c r="DZ174" s="146"/>
      <c r="EA174" s="145"/>
      <c r="EB174" s="145"/>
      <c r="EC174" s="167"/>
      <c r="ED174" s="147"/>
      <c r="EE174" s="148"/>
      <c r="EF174" s="187"/>
      <c r="EG174" s="188"/>
      <c r="EH174" s="165"/>
      <c r="EI174" s="166"/>
      <c r="EJ174" s="146"/>
      <c r="EK174" s="145"/>
      <c r="EL174" s="145"/>
      <c r="EM174" s="167"/>
      <c r="EN174" s="147"/>
      <c r="EO174" s="148"/>
      <c r="EP174" s="187"/>
      <c r="EQ174" s="188"/>
      <c r="ER174" s="165"/>
      <c r="ES174" s="166"/>
      <c r="ET174" s="146"/>
      <c r="EU174" s="145"/>
      <c r="EV174" s="145"/>
      <c r="EW174" s="167"/>
      <c r="EX174" s="147"/>
      <c r="EY174" s="148"/>
      <c r="EZ174" s="187"/>
      <c r="FA174" s="188"/>
      <c r="FB174" s="165"/>
      <c r="FC174" s="166"/>
      <c r="FD174" s="146"/>
      <c r="FE174" s="145"/>
      <c r="FF174" s="145"/>
      <c r="FG174" s="167"/>
      <c r="FH174" s="147"/>
      <c r="FI174" s="148"/>
      <c r="FJ174" s="187"/>
      <c r="FK174" s="188"/>
      <c r="FL174" s="165"/>
      <c r="FM174" s="166"/>
      <c r="FN174" s="146"/>
      <c r="FO174" s="145"/>
      <c r="FP174" s="145"/>
      <c r="FQ174" s="167"/>
      <c r="FR174" s="147"/>
      <c r="FS174" s="148"/>
      <c r="FT174" s="187"/>
      <c r="FU174" s="188"/>
      <c r="FV174" s="165"/>
      <c r="FW174" s="166"/>
      <c r="FX174" s="146"/>
      <c r="FY174" s="145"/>
      <c r="FZ174" s="145"/>
      <c r="GA174" s="167"/>
      <c r="GB174" s="147"/>
      <c r="GC174" s="148"/>
      <c r="GD174" s="187"/>
      <c r="GE174" s="188"/>
      <c r="GF174" s="165"/>
      <c r="GG174" s="166"/>
      <c r="GH174" s="146"/>
      <c r="GI174" s="145"/>
      <c r="GJ174" s="145"/>
      <c r="GK174" s="167"/>
      <c r="GL174" s="147"/>
      <c r="GM174" s="148"/>
      <c r="GN174" s="187"/>
      <c r="GO174" s="188"/>
      <c r="GP174" s="165"/>
      <c r="GQ174" s="166"/>
      <c r="GR174" s="146"/>
      <c r="GS174" s="145"/>
      <c r="GT174" s="145"/>
      <c r="GU174" s="167"/>
      <c r="GV174" s="147"/>
      <c r="GW174" s="148"/>
      <c r="GX174" s="187"/>
      <c r="GY174" s="188"/>
      <c r="GZ174" s="165"/>
      <c r="HA174" s="166"/>
      <c r="HB174" s="146"/>
      <c r="HC174" s="145"/>
      <c r="HD174" s="145"/>
      <c r="HE174" s="167"/>
      <c r="HF174" s="147"/>
      <c r="HG174" s="148"/>
      <c r="HH174" s="187"/>
      <c r="HI174" s="188"/>
      <c r="HJ174" s="165"/>
      <c r="HK174" s="166"/>
      <c r="HL174" s="146"/>
      <c r="HM174" s="145"/>
      <c r="HN174" s="145"/>
      <c r="HO174" s="167"/>
      <c r="HP174" s="147"/>
      <c r="HQ174" s="148"/>
      <c r="HR174" s="187"/>
      <c r="HS174" s="188"/>
      <c r="HT174" s="165"/>
      <c r="HU174" s="166"/>
      <c r="HV174" s="146"/>
      <c r="HW174" s="145"/>
      <c r="HX174" s="145"/>
      <c r="HY174" s="167"/>
      <c r="HZ174" s="147"/>
      <c r="IA174" s="148"/>
      <c r="IB174" s="187"/>
      <c r="IC174" s="188"/>
      <c r="ID174" s="165"/>
      <c r="IE174" s="166"/>
      <c r="IF174" s="146"/>
      <c r="IG174" s="145"/>
      <c r="IH174" s="145"/>
      <c r="II174" s="167"/>
      <c r="IJ174" s="147"/>
      <c r="IK174" s="148"/>
      <c r="IL174" s="187"/>
      <c r="IM174" s="188"/>
      <c r="IN174" s="165"/>
      <c r="IO174" s="166"/>
      <c r="IP174" s="146"/>
      <c r="IQ174" s="145"/>
      <c r="IR174" s="145"/>
      <c r="IS174" s="167"/>
      <c r="IT174" s="147"/>
      <c r="IU174" s="148"/>
      <c r="IV174" s="187"/>
      <c r="IW174" s="188"/>
      <c r="IX174" s="165"/>
      <c r="IY174" s="166"/>
      <c r="IZ174" s="146"/>
      <c r="JA174" s="145"/>
      <c r="JB174" s="145"/>
      <c r="JC174" s="167"/>
      <c r="JD174" s="147"/>
      <c r="JE174" s="148"/>
      <c r="JF174" s="187"/>
      <c r="JG174" s="188"/>
      <c r="JH174" s="165"/>
      <c r="JI174" s="166"/>
      <c r="JJ174" s="146"/>
      <c r="JK174" s="145"/>
      <c r="JL174" s="145"/>
      <c r="JM174" s="167"/>
      <c r="JN174" s="147"/>
      <c r="JO174" s="148"/>
      <c r="JP174" s="187"/>
      <c r="JQ174" s="188"/>
      <c r="JR174" s="165"/>
      <c r="JS174" s="166"/>
      <c r="JT174" s="146"/>
      <c r="JU174" s="145"/>
      <c r="JV174" s="145"/>
      <c r="JW174" s="167"/>
      <c r="JX174" s="147"/>
      <c r="JY174" s="148"/>
      <c r="JZ174" s="187"/>
      <c r="KA174" s="188"/>
      <c r="KB174" s="165"/>
      <c r="KC174" s="166"/>
      <c r="KD174" s="146"/>
      <c r="KE174" s="145"/>
      <c r="KF174" s="145"/>
      <c r="KG174" s="167"/>
      <c r="KH174" s="147"/>
      <c r="KI174" s="148"/>
      <c r="KJ174" s="187"/>
      <c r="KK174" s="188"/>
      <c r="KL174" s="165"/>
      <c r="KM174" s="166"/>
      <c r="KN174" s="146"/>
      <c r="KO174" s="145"/>
      <c r="KP174" s="145"/>
      <c r="KQ174" s="167"/>
      <c r="KR174" s="147"/>
      <c r="KS174" s="148"/>
      <c r="KT174" s="187"/>
      <c r="KU174" s="188"/>
      <c r="KV174" s="165"/>
      <c r="KW174" s="166"/>
      <c r="KX174" s="146"/>
      <c r="KY174" s="145"/>
      <c r="KZ174" s="145"/>
      <c r="LA174" s="167"/>
      <c r="LB174" s="147"/>
      <c r="LC174" s="148"/>
      <c r="LD174" s="187"/>
      <c r="LE174" s="188"/>
      <c r="LF174" s="165"/>
      <c r="LG174" s="166"/>
      <c r="LH174" s="146"/>
      <c r="LI174" s="145"/>
      <c r="LJ174" s="145"/>
      <c r="LK174" s="167"/>
      <c r="LL174" s="147"/>
      <c r="LM174" s="148"/>
      <c r="LN174" s="187"/>
      <c r="LO174" s="188"/>
      <c r="LP174" s="165"/>
      <c r="LQ174" s="166"/>
      <c r="LR174" s="146"/>
      <c r="LS174" s="145"/>
      <c r="LT174" s="145"/>
      <c r="LU174" s="167"/>
      <c r="LV174" s="147"/>
      <c r="LW174" s="148"/>
      <c r="LX174" s="187"/>
      <c r="LY174" s="188"/>
      <c r="LZ174" s="165"/>
      <c r="MA174" s="166"/>
      <c r="MB174" s="146"/>
      <c r="MC174" s="145"/>
      <c r="MD174" s="145"/>
      <c r="ME174" s="167"/>
      <c r="MF174" s="147"/>
      <c r="MG174" s="148"/>
      <c r="MH174" s="187"/>
      <c r="MI174" s="188"/>
      <c r="MJ174" s="165"/>
      <c r="MK174" s="166"/>
      <c r="ML174" s="146"/>
      <c r="MM174" s="145"/>
      <c r="MN174" s="145"/>
      <c r="MO174" s="167"/>
      <c r="MP174" s="147"/>
      <c r="MQ174" s="148"/>
      <c r="MR174" s="187"/>
      <c r="MS174" s="188"/>
      <c r="MT174" s="165"/>
      <c r="MU174" s="166"/>
      <c r="MV174" s="146"/>
      <c r="MW174" s="145"/>
      <c r="MX174" s="145"/>
      <c r="MY174" s="167"/>
      <c r="MZ174" s="147"/>
      <c r="NA174" s="148"/>
      <c r="NB174" s="187"/>
      <c r="NC174" s="188"/>
      <c r="ND174" s="165"/>
      <c r="NE174" s="166"/>
      <c r="NF174" s="146"/>
      <c r="NG174" s="145"/>
      <c r="NH174" s="145"/>
      <c r="NI174" s="167"/>
      <c r="NJ174" s="147"/>
      <c r="NK174" s="148"/>
      <c r="NL174" s="187"/>
      <c r="NM174" s="188"/>
      <c r="NN174" s="165"/>
      <c r="NO174" s="166"/>
      <c r="NP174" s="146"/>
      <c r="NQ174" s="145"/>
      <c r="NR174" s="145"/>
      <c r="NS174" s="167"/>
      <c r="NT174" s="147"/>
      <c r="NU174" s="148"/>
      <c r="NV174" s="187"/>
      <c r="NW174" s="188"/>
      <c r="NX174" s="165"/>
      <c r="NY174" s="166"/>
      <c r="NZ174" s="146"/>
      <c r="OA174" s="145"/>
      <c r="OB174" s="145"/>
      <c r="OC174" s="167"/>
      <c r="OD174" s="147"/>
      <c r="OE174" s="148"/>
      <c r="OF174" s="187"/>
      <c r="OG174" s="188"/>
      <c r="OH174" s="165"/>
      <c r="OI174" s="166"/>
      <c r="OJ174" s="146"/>
      <c r="OK174" s="145"/>
      <c r="OL174" s="145"/>
      <c r="OM174" s="167"/>
      <c r="ON174" s="147"/>
      <c r="OO174" s="148"/>
      <c r="OP174" s="187"/>
      <c r="OQ174" s="188"/>
      <c r="OR174" s="165"/>
      <c r="OS174" s="166"/>
      <c r="OT174" s="146"/>
      <c r="OU174" s="145"/>
      <c r="OV174" s="145"/>
      <c r="OW174" s="167"/>
      <c r="OX174" s="147"/>
      <c r="OY174" s="148"/>
      <c r="OZ174" s="187"/>
      <c r="PA174" s="188"/>
      <c r="PB174" s="165"/>
      <c r="PC174" s="166"/>
      <c r="PD174" s="146"/>
      <c r="PE174" s="145"/>
      <c r="PF174" s="145"/>
      <c r="PG174" s="167"/>
      <c r="PH174" s="147"/>
      <c r="PI174" s="148"/>
      <c r="PJ174" s="187"/>
      <c r="PK174" s="188"/>
      <c r="PL174" s="165"/>
      <c r="PM174" s="166"/>
      <c r="PN174" s="146"/>
      <c r="PO174" s="145"/>
      <c r="PP174" s="145"/>
      <c r="PQ174" s="167"/>
      <c r="PR174" s="147"/>
      <c r="PS174" s="148"/>
      <c r="PT174" s="187"/>
      <c r="PU174" s="188"/>
      <c r="PV174" s="165"/>
      <c r="PW174" s="166"/>
      <c r="PX174" s="146"/>
      <c r="PY174" s="145"/>
      <c r="PZ174" s="145"/>
      <c r="QA174" s="167"/>
      <c r="QB174" s="147"/>
      <c r="QC174" s="148"/>
      <c r="QD174" s="187"/>
      <c r="QE174" s="188"/>
      <c r="QF174" s="165"/>
      <c r="QG174" s="166"/>
      <c r="QH174" s="146"/>
      <c r="QI174" s="145"/>
      <c r="QJ174" s="145"/>
      <c r="QK174" s="167"/>
      <c r="QL174" s="147"/>
      <c r="QM174" s="148"/>
      <c r="QN174" s="187"/>
      <c r="QO174" s="188"/>
      <c r="QP174" s="165"/>
      <c r="QQ174" s="166"/>
      <c r="QR174" s="146"/>
      <c r="QS174" s="145"/>
      <c r="QT174" s="145"/>
      <c r="QU174" s="167"/>
      <c r="QV174" s="147"/>
      <c r="QW174" s="148"/>
      <c r="QX174" s="187"/>
      <c r="QY174" s="188"/>
      <c r="QZ174" s="165"/>
      <c r="RA174" s="166"/>
      <c r="RB174" s="146"/>
      <c r="RC174" s="145"/>
      <c r="RD174" s="145"/>
      <c r="RE174" s="167"/>
      <c r="RF174" s="147"/>
      <c r="RG174" s="148"/>
      <c r="RH174" s="187"/>
      <c r="RI174" s="188"/>
      <c r="RJ174" s="165"/>
      <c r="RK174" s="166"/>
      <c r="RL174" s="146"/>
      <c r="RM174" s="145"/>
      <c r="RN174" s="145"/>
      <c r="RO174" s="167"/>
      <c r="RP174" s="147"/>
      <c r="RQ174" s="148"/>
      <c r="RR174" s="187"/>
      <c r="RS174" s="188"/>
      <c r="RT174" s="165"/>
      <c r="RU174" s="166"/>
      <c r="RV174" s="146"/>
      <c r="RW174" s="145"/>
      <c r="RX174" s="145"/>
      <c r="RY174" s="167"/>
      <c r="RZ174" s="147"/>
      <c r="SA174" s="148"/>
      <c r="SB174" s="187"/>
      <c r="SC174" s="188"/>
      <c r="SD174" s="165"/>
      <c r="SE174" s="166"/>
      <c r="SF174" s="146"/>
      <c r="SG174" s="145"/>
      <c r="SH174" s="145"/>
      <c r="SI174" s="167"/>
      <c r="SJ174" s="147"/>
      <c r="SK174" s="148"/>
      <c r="SL174" s="187"/>
      <c r="SM174" s="188"/>
      <c r="SN174" s="165"/>
      <c r="SO174" s="166"/>
      <c r="SP174" s="146"/>
      <c r="SQ174" s="145"/>
      <c r="SR174" s="145"/>
      <c r="SS174" s="167"/>
      <c r="ST174" s="147"/>
      <c r="SU174" s="148"/>
      <c r="SV174" s="187"/>
      <c r="SW174" s="188"/>
      <c r="SX174" s="165"/>
      <c r="SY174" s="166"/>
      <c r="SZ174" s="146"/>
      <c r="TA174" s="145"/>
      <c r="TB174" s="145"/>
      <c r="TC174" s="167"/>
      <c r="TD174" s="147"/>
      <c r="TE174" s="148"/>
      <c r="TF174" s="187"/>
      <c r="TG174" s="188"/>
      <c r="TH174" s="165"/>
      <c r="TI174" s="166"/>
      <c r="TJ174" s="146"/>
      <c r="TK174" s="145"/>
      <c r="TL174" s="145"/>
      <c r="TM174" s="167"/>
      <c r="TN174" s="147"/>
      <c r="TO174" s="148"/>
      <c r="TP174" s="187"/>
      <c r="TQ174" s="188"/>
      <c r="TR174" s="165"/>
      <c r="TS174" s="166"/>
      <c r="TT174" s="146"/>
      <c r="TU174" s="145"/>
      <c r="TV174" s="145"/>
      <c r="TW174" s="167"/>
      <c r="TX174" s="147"/>
      <c r="TY174" s="148"/>
      <c r="TZ174" s="187"/>
      <c r="UA174" s="188"/>
      <c r="UB174" s="165"/>
      <c r="UC174" s="166"/>
      <c r="UD174" s="146"/>
      <c r="UE174" s="145"/>
      <c r="UF174" s="145"/>
      <c r="UG174" s="167"/>
      <c r="UH174" s="147"/>
      <c r="UI174" s="148"/>
      <c r="UJ174" s="187"/>
      <c r="UK174" s="188"/>
      <c r="UL174" s="165"/>
      <c r="UM174" s="166"/>
      <c r="UN174" s="146"/>
      <c r="UO174" s="145"/>
      <c r="UP174" s="145"/>
      <c r="UQ174" s="167"/>
      <c r="UR174" s="147"/>
      <c r="US174" s="148"/>
      <c r="UT174" s="187"/>
      <c r="UU174" s="188"/>
      <c r="UV174" s="165"/>
      <c r="UW174" s="166"/>
      <c r="UX174" s="146"/>
      <c r="UY174" s="145"/>
      <c r="UZ174" s="145"/>
      <c r="VA174" s="167"/>
      <c r="VB174" s="147"/>
      <c r="VC174" s="148"/>
      <c r="VD174" s="187"/>
      <c r="VE174" s="188"/>
      <c r="VF174" s="165"/>
      <c r="VG174" s="166"/>
      <c r="VH174" s="146"/>
      <c r="VI174" s="145"/>
      <c r="VJ174" s="145"/>
      <c r="VK174" s="167"/>
      <c r="VL174" s="147"/>
      <c r="VM174" s="148"/>
      <c r="VN174" s="187"/>
      <c r="VO174" s="188"/>
      <c r="VP174" s="165"/>
      <c r="VQ174" s="166"/>
      <c r="VR174" s="146"/>
      <c r="VS174" s="145"/>
      <c r="VT174" s="145"/>
      <c r="VU174" s="167"/>
      <c r="VV174" s="147"/>
      <c r="VW174" s="148"/>
      <c r="VX174" s="187"/>
      <c r="VY174" s="188"/>
      <c r="VZ174" s="165"/>
      <c r="WA174" s="166"/>
      <c r="WB174" s="146"/>
      <c r="WC174" s="145"/>
      <c r="WD174" s="145"/>
      <c r="WE174" s="167"/>
      <c r="WF174" s="147"/>
      <c r="WG174" s="148"/>
      <c r="WH174" s="187"/>
      <c r="WI174" s="188"/>
      <c r="WJ174" s="165"/>
      <c r="WK174" s="166"/>
      <c r="WL174" s="146"/>
      <c r="WM174" s="145"/>
      <c r="WN174" s="145"/>
      <c r="WO174" s="167"/>
      <c r="WP174" s="147"/>
      <c r="WQ174" s="148"/>
      <c r="WR174" s="187"/>
      <c r="WS174" s="188"/>
      <c r="WT174" s="165"/>
      <c r="WU174" s="166"/>
      <c r="WV174" s="146"/>
      <c r="WW174" s="145"/>
      <c r="WX174" s="145"/>
      <c r="WY174" s="167"/>
      <c r="WZ174" s="147"/>
      <c r="XA174" s="148"/>
      <c r="XB174" s="187"/>
      <c r="XC174" s="188"/>
      <c r="XD174" s="165"/>
      <c r="XE174" s="166"/>
      <c r="XF174" s="146"/>
      <c r="XG174" s="145"/>
      <c r="XH174" s="145"/>
      <c r="XI174" s="167"/>
      <c r="XJ174" s="147"/>
      <c r="XK174" s="148"/>
      <c r="XL174" s="187"/>
      <c r="XM174" s="188"/>
      <c r="XN174" s="165"/>
      <c r="XO174" s="166"/>
      <c r="XP174" s="146"/>
      <c r="XQ174" s="145"/>
      <c r="XR174" s="145"/>
      <c r="XS174" s="167"/>
      <c r="XT174" s="147"/>
      <c r="XU174" s="148"/>
      <c r="XV174" s="187"/>
      <c r="XW174" s="188"/>
      <c r="XX174" s="165"/>
      <c r="XY174" s="166"/>
      <c r="XZ174" s="146"/>
      <c r="YA174" s="145"/>
      <c r="YB174" s="145"/>
      <c r="YC174" s="167"/>
      <c r="YD174" s="147"/>
      <c r="YE174" s="148"/>
      <c r="YF174" s="187"/>
      <c r="YG174" s="188"/>
      <c r="YH174" s="165"/>
      <c r="YI174" s="166"/>
      <c r="YJ174" s="146"/>
      <c r="YK174" s="145"/>
      <c r="YL174" s="145"/>
      <c r="YM174" s="167"/>
      <c r="YN174" s="147"/>
      <c r="YO174" s="148"/>
      <c r="YP174" s="187"/>
      <c r="YQ174" s="188"/>
      <c r="YR174" s="165"/>
      <c r="YS174" s="166"/>
      <c r="YT174" s="146"/>
      <c r="YU174" s="145"/>
      <c r="YV174" s="145"/>
      <c r="YW174" s="167"/>
      <c r="YX174" s="147"/>
      <c r="YY174" s="148"/>
      <c r="YZ174" s="187"/>
      <c r="ZA174" s="188"/>
      <c r="ZB174" s="165"/>
      <c r="ZC174" s="166"/>
      <c r="ZD174" s="146"/>
      <c r="ZE174" s="145"/>
      <c r="ZF174" s="145"/>
      <c r="ZG174" s="167"/>
      <c r="ZH174" s="147"/>
      <c r="ZI174" s="148"/>
      <c r="ZJ174" s="187"/>
      <c r="ZK174" s="188"/>
      <c r="ZL174" s="165"/>
      <c r="ZM174" s="166"/>
      <c r="ZN174" s="146"/>
      <c r="ZO174" s="145"/>
      <c r="ZP174" s="145"/>
      <c r="ZQ174" s="167"/>
      <c r="ZR174" s="147"/>
      <c r="ZS174" s="148"/>
      <c r="ZT174" s="187"/>
      <c r="ZU174" s="188"/>
      <c r="ZV174" s="165"/>
      <c r="ZW174" s="166"/>
      <c r="ZX174" s="146"/>
      <c r="ZY174" s="145"/>
      <c r="ZZ174" s="145"/>
      <c r="AAA174" s="167"/>
      <c r="AAB174" s="147"/>
      <c r="AAC174" s="148"/>
      <c r="AAD174" s="187"/>
      <c r="AAE174" s="188"/>
      <c r="AAF174" s="165"/>
      <c r="AAG174" s="166"/>
      <c r="AAH174" s="146"/>
      <c r="AAI174" s="145"/>
      <c r="AAJ174" s="145"/>
      <c r="AAK174" s="167"/>
      <c r="AAL174" s="147"/>
      <c r="AAM174" s="148"/>
      <c r="AAN174" s="187"/>
      <c r="AAO174" s="188"/>
      <c r="AAP174" s="165"/>
      <c r="AAQ174" s="166"/>
      <c r="AAR174" s="146"/>
      <c r="AAS174" s="145"/>
      <c r="AAT174" s="145"/>
      <c r="AAU174" s="167"/>
      <c r="AAV174" s="147"/>
      <c r="AAW174" s="148"/>
      <c r="AAX174" s="187"/>
      <c r="AAY174" s="188"/>
      <c r="AAZ174" s="165"/>
      <c r="ABA174" s="166"/>
      <c r="ABB174" s="146"/>
      <c r="ABC174" s="145"/>
      <c r="ABD174" s="145"/>
      <c r="ABE174" s="167"/>
      <c r="ABF174" s="147"/>
      <c r="ABG174" s="148"/>
      <c r="ABH174" s="187"/>
      <c r="ABI174" s="188"/>
      <c r="ABJ174" s="165"/>
      <c r="ABK174" s="166"/>
      <c r="ABL174" s="146"/>
      <c r="ABM174" s="145"/>
      <c r="ABN174" s="145"/>
      <c r="ABO174" s="167"/>
      <c r="ABP174" s="147"/>
      <c r="ABQ174" s="148"/>
      <c r="ABR174" s="187"/>
      <c r="ABS174" s="188"/>
      <c r="ABT174" s="165"/>
      <c r="ABU174" s="166"/>
      <c r="ABV174" s="146"/>
      <c r="ABW174" s="145"/>
      <c r="ABX174" s="145"/>
      <c r="ABY174" s="167"/>
      <c r="ABZ174" s="147"/>
      <c r="ACA174" s="148"/>
      <c r="ACB174" s="187"/>
      <c r="ACC174" s="188"/>
      <c r="ACD174" s="165"/>
      <c r="ACE174" s="166"/>
      <c r="ACF174" s="146"/>
      <c r="ACG174" s="145"/>
      <c r="ACH174" s="145"/>
      <c r="ACI174" s="167"/>
      <c r="ACJ174" s="147"/>
      <c r="ACK174" s="148"/>
      <c r="ACL174" s="187"/>
      <c r="ACM174" s="188"/>
      <c r="ACN174" s="165"/>
      <c r="ACO174" s="166"/>
      <c r="ACP174" s="146"/>
      <c r="ACQ174" s="145"/>
      <c r="ACR174" s="145"/>
      <c r="ACS174" s="167"/>
      <c r="ACT174" s="147"/>
      <c r="ACU174" s="148"/>
      <c r="ACV174" s="187"/>
      <c r="ACW174" s="188"/>
      <c r="ACX174" s="165"/>
      <c r="ACY174" s="166"/>
      <c r="ACZ174" s="146"/>
      <c r="ADA174" s="145"/>
      <c r="ADB174" s="145"/>
      <c r="ADC174" s="167"/>
      <c r="ADD174" s="147"/>
      <c r="ADE174" s="148"/>
      <c r="ADF174" s="187"/>
      <c r="ADG174" s="188"/>
      <c r="ADH174" s="165"/>
      <c r="ADI174" s="166"/>
      <c r="ADJ174" s="146"/>
      <c r="ADK174" s="145"/>
      <c r="ADL174" s="145"/>
      <c r="ADM174" s="167"/>
      <c r="ADN174" s="147"/>
      <c r="ADO174" s="148"/>
      <c r="ADP174" s="187"/>
      <c r="ADQ174" s="188"/>
      <c r="ADR174" s="165"/>
      <c r="ADS174" s="166"/>
      <c r="ADT174" s="146"/>
      <c r="ADU174" s="145"/>
      <c r="ADV174" s="145"/>
      <c r="ADW174" s="167"/>
      <c r="ADX174" s="147"/>
      <c r="ADY174" s="148"/>
      <c r="ADZ174" s="187"/>
      <c r="AEA174" s="188"/>
      <c r="AEB174" s="165"/>
      <c r="AEC174" s="166"/>
      <c r="AED174" s="146"/>
      <c r="AEE174" s="145"/>
      <c r="AEF174" s="145"/>
      <c r="AEG174" s="167"/>
      <c r="AEH174" s="147"/>
      <c r="AEI174" s="148"/>
      <c r="AEJ174" s="187"/>
      <c r="AEK174" s="188"/>
      <c r="AEL174" s="165"/>
      <c r="AEM174" s="166"/>
      <c r="AEN174" s="146"/>
      <c r="AEO174" s="145"/>
      <c r="AEP174" s="145"/>
      <c r="AEQ174" s="167"/>
      <c r="AER174" s="147"/>
      <c r="AES174" s="148"/>
      <c r="AET174" s="187"/>
      <c r="AEU174" s="188"/>
      <c r="AEV174" s="165"/>
      <c r="AEW174" s="166"/>
      <c r="AEX174" s="146"/>
      <c r="AEY174" s="145"/>
      <c r="AEZ174" s="145"/>
      <c r="AFA174" s="167"/>
      <c r="AFB174" s="147"/>
      <c r="AFC174" s="148"/>
      <c r="AFD174" s="187"/>
      <c r="AFE174" s="188"/>
      <c r="AFF174" s="165"/>
      <c r="AFG174" s="166"/>
      <c r="AFH174" s="146"/>
      <c r="AFI174" s="145"/>
      <c r="AFJ174" s="145"/>
      <c r="AFK174" s="167"/>
      <c r="AFL174" s="147"/>
      <c r="AFM174" s="148"/>
      <c r="AFN174" s="187"/>
      <c r="AFO174" s="188"/>
      <c r="AFP174" s="165"/>
      <c r="AFQ174" s="166"/>
      <c r="AFR174" s="146"/>
      <c r="AFS174" s="145"/>
      <c r="AFT174" s="145"/>
      <c r="AFU174" s="167"/>
      <c r="AFV174" s="147"/>
      <c r="AFW174" s="148"/>
      <c r="AFX174" s="187"/>
      <c r="AFY174" s="188"/>
      <c r="AFZ174" s="165"/>
      <c r="AGA174" s="166"/>
      <c r="AGB174" s="146"/>
      <c r="AGC174" s="145"/>
      <c r="AGD174" s="145"/>
      <c r="AGE174" s="167"/>
      <c r="AGF174" s="147"/>
      <c r="AGG174" s="148"/>
      <c r="AGH174" s="187"/>
      <c r="AGI174" s="188"/>
      <c r="AGJ174" s="165"/>
      <c r="AGK174" s="166"/>
      <c r="AGL174" s="146"/>
      <c r="AGM174" s="145"/>
      <c r="AGN174" s="145"/>
      <c r="AGO174" s="167"/>
      <c r="AGP174" s="147"/>
      <c r="AGQ174" s="148"/>
      <c r="AGR174" s="187"/>
      <c r="AGS174" s="188"/>
      <c r="AGT174" s="165"/>
      <c r="AGU174" s="166"/>
      <c r="AGV174" s="146"/>
      <c r="AGW174" s="145"/>
      <c r="AGX174" s="145"/>
      <c r="AGY174" s="167"/>
      <c r="AGZ174" s="147"/>
      <c r="AHA174" s="148"/>
      <c r="AHB174" s="187"/>
      <c r="AHC174" s="188"/>
      <c r="AHD174" s="165"/>
      <c r="AHE174" s="166"/>
      <c r="AHF174" s="146"/>
      <c r="AHG174" s="145"/>
      <c r="AHH174" s="145"/>
      <c r="AHI174" s="167"/>
      <c r="AHJ174" s="147"/>
      <c r="AHK174" s="148"/>
      <c r="AHL174" s="187"/>
      <c r="AHM174" s="188"/>
      <c r="AHN174" s="165"/>
      <c r="AHO174" s="166"/>
      <c r="AHP174" s="146"/>
      <c r="AHQ174" s="145"/>
      <c r="AHR174" s="145"/>
      <c r="AHS174" s="167"/>
      <c r="AHT174" s="147"/>
      <c r="AHU174" s="148"/>
      <c r="AHV174" s="187"/>
      <c r="AHW174" s="188"/>
      <c r="AHX174" s="165"/>
      <c r="AHY174" s="166"/>
      <c r="AHZ174" s="146"/>
      <c r="AIA174" s="145"/>
      <c r="AIB174" s="145"/>
      <c r="AIC174" s="167"/>
      <c r="AID174" s="147"/>
      <c r="AIE174" s="148"/>
      <c r="AIF174" s="187"/>
      <c r="AIG174" s="188"/>
      <c r="AIH174" s="165"/>
      <c r="AII174" s="166"/>
      <c r="AIJ174" s="146"/>
      <c r="AIK174" s="145"/>
      <c r="AIL174" s="145"/>
      <c r="AIM174" s="167"/>
      <c r="AIN174" s="147"/>
      <c r="AIO174" s="148"/>
      <c r="AIP174" s="187"/>
      <c r="AIQ174" s="188"/>
      <c r="AIR174" s="165"/>
      <c r="AIS174" s="166"/>
      <c r="AIT174" s="146"/>
      <c r="AIU174" s="145"/>
      <c r="AIV174" s="145"/>
      <c r="AIW174" s="167"/>
      <c r="AIX174" s="147"/>
      <c r="AIY174" s="148"/>
      <c r="AIZ174" s="187"/>
      <c r="AJA174" s="188"/>
      <c r="AJB174" s="165"/>
      <c r="AJC174" s="166"/>
      <c r="AJD174" s="146"/>
      <c r="AJE174" s="145"/>
      <c r="AJF174" s="145"/>
      <c r="AJG174" s="167"/>
      <c r="AJH174" s="147"/>
      <c r="AJI174" s="148"/>
      <c r="AJJ174" s="187"/>
      <c r="AJK174" s="188"/>
      <c r="AJL174" s="165"/>
      <c r="AJM174" s="166"/>
      <c r="AJN174" s="146"/>
      <c r="AJO174" s="145"/>
      <c r="AJP174" s="145"/>
      <c r="AJQ174" s="167"/>
      <c r="AJR174" s="147"/>
      <c r="AJS174" s="148"/>
      <c r="AJT174" s="187"/>
      <c r="AJU174" s="188"/>
      <c r="AJV174" s="165"/>
      <c r="AJW174" s="166"/>
      <c r="AJX174" s="146"/>
      <c r="AJY174" s="145"/>
      <c r="AJZ174" s="145"/>
      <c r="AKA174" s="167"/>
      <c r="AKB174" s="147"/>
      <c r="AKC174" s="148"/>
      <c r="AKD174" s="187"/>
      <c r="AKE174" s="188"/>
      <c r="AKF174" s="165"/>
      <c r="AKG174" s="166"/>
      <c r="AKH174" s="146"/>
      <c r="AKI174" s="145"/>
      <c r="AKJ174" s="145"/>
      <c r="AKK174" s="167"/>
      <c r="AKL174" s="147"/>
      <c r="AKM174" s="148"/>
      <c r="AKN174" s="187"/>
      <c r="AKO174" s="188"/>
      <c r="AKP174" s="165"/>
      <c r="AKQ174" s="166"/>
      <c r="AKR174" s="146"/>
      <c r="AKS174" s="145"/>
      <c r="AKT174" s="145"/>
      <c r="AKU174" s="167"/>
      <c r="AKV174" s="147"/>
      <c r="AKW174" s="148"/>
      <c r="AKX174" s="187"/>
      <c r="AKY174" s="188"/>
      <c r="AKZ174" s="165"/>
      <c r="ALA174" s="166"/>
      <c r="ALB174" s="146"/>
      <c r="ALC174" s="145"/>
      <c r="ALD174" s="145"/>
      <c r="ALE174" s="167"/>
      <c r="ALF174" s="147"/>
      <c r="ALG174" s="148"/>
      <c r="ALH174" s="187"/>
      <c r="ALI174" s="188"/>
      <c r="ALJ174" s="165"/>
      <c r="ALK174" s="166"/>
      <c r="ALL174" s="146"/>
      <c r="ALM174" s="145"/>
      <c r="ALN174" s="145"/>
      <c r="ALO174" s="167"/>
      <c r="ALP174" s="147"/>
      <c r="ALQ174" s="148"/>
      <c r="ALR174" s="187"/>
      <c r="ALS174" s="188"/>
      <c r="ALT174" s="165"/>
      <c r="ALU174" s="166"/>
      <c r="ALV174" s="146"/>
      <c r="ALW174" s="145"/>
      <c r="ALX174" s="145"/>
      <c r="ALY174" s="167"/>
      <c r="ALZ174" s="147"/>
      <c r="AMA174" s="148"/>
      <c r="AMB174" s="187"/>
      <c r="AMC174" s="188"/>
      <c r="AMD174" s="165"/>
      <c r="AME174" s="166"/>
      <c r="AMF174" s="146"/>
      <c r="AMG174" s="145"/>
      <c r="AMH174" s="145"/>
      <c r="AMI174" s="167"/>
      <c r="AMJ174" s="147"/>
      <c r="AMK174" s="148"/>
      <c r="AML174" s="187"/>
      <c r="AMM174" s="188"/>
      <c r="AMN174" s="165"/>
      <c r="AMO174" s="166"/>
      <c r="AMP174" s="146"/>
      <c r="AMQ174" s="145"/>
      <c r="AMR174" s="145"/>
      <c r="AMS174" s="167"/>
      <c r="AMT174" s="147"/>
      <c r="AMU174" s="148"/>
      <c r="AMV174" s="187"/>
      <c r="AMW174" s="188"/>
      <c r="AMX174" s="165"/>
      <c r="AMY174" s="166"/>
      <c r="AMZ174" s="146"/>
      <c r="ANA174" s="145"/>
      <c r="ANB174" s="145"/>
      <c r="ANC174" s="167"/>
      <c r="AND174" s="147"/>
      <c r="ANE174" s="148"/>
      <c r="ANF174" s="187"/>
      <c r="ANG174" s="188"/>
      <c r="ANH174" s="165"/>
      <c r="ANI174" s="166"/>
      <c r="ANJ174" s="146"/>
      <c r="ANK174" s="145"/>
      <c r="ANL174" s="145"/>
      <c r="ANM174" s="167"/>
      <c r="ANN174" s="147"/>
      <c r="ANO174" s="148"/>
      <c r="ANP174" s="187"/>
      <c r="ANQ174" s="188"/>
      <c r="ANR174" s="165"/>
      <c r="ANS174" s="166"/>
      <c r="ANT174" s="146"/>
      <c r="ANU174" s="145"/>
      <c r="ANV174" s="145"/>
      <c r="ANW174" s="167"/>
      <c r="ANX174" s="147"/>
      <c r="ANY174" s="148"/>
      <c r="ANZ174" s="187"/>
      <c r="AOA174" s="188"/>
      <c r="AOB174" s="165"/>
      <c r="AOC174" s="166"/>
      <c r="AOD174" s="146"/>
      <c r="AOE174" s="145"/>
      <c r="AOF174" s="145"/>
      <c r="AOG174" s="167"/>
      <c r="AOH174" s="147"/>
      <c r="AOI174" s="148"/>
      <c r="AOJ174" s="187"/>
      <c r="AOK174" s="188"/>
      <c r="AOL174" s="165"/>
      <c r="AOM174" s="166"/>
      <c r="AON174" s="146"/>
      <c r="AOO174" s="145"/>
      <c r="AOP174" s="145"/>
      <c r="AOQ174" s="167"/>
      <c r="AOR174" s="147"/>
      <c r="AOS174" s="148"/>
      <c r="AOT174" s="187"/>
      <c r="AOU174" s="188"/>
      <c r="AOV174" s="165"/>
      <c r="AOW174" s="166"/>
      <c r="AOX174" s="146"/>
      <c r="AOY174" s="145"/>
      <c r="AOZ174" s="145"/>
      <c r="APA174" s="167"/>
      <c r="APB174" s="147"/>
      <c r="APC174" s="148"/>
      <c r="APD174" s="187"/>
      <c r="APE174" s="188"/>
      <c r="APF174" s="165"/>
      <c r="APG174" s="166"/>
      <c r="APH174" s="146"/>
      <c r="API174" s="145"/>
      <c r="APJ174" s="145"/>
      <c r="APK174" s="167"/>
      <c r="APL174" s="147"/>
      <c r="APM174" s="148"/>
      <c r="APN174" s="187"/>
      <c r="APO174" s="188"/>
      <c r="APP174" s="165"/>
      <c r="APQ174" s="166"/>
      <c r="APR174" s="146"/>
      <c r="APS174" s="145"/>
      <c r="APT174" s="145"/>
      <c r="APU174" s="167"/>
      <c r="APV174" s="147"/>
      <c r="APW174" s="148"/>
      <c r="APX174" s="187"/>
      <c r="APY174" s="188"/>
      <c r="APZ174" s="165"/>
      <c r="AQA174" s="166"/>
      <c r="AQB174" s="146"/>
      <c r="AQC174" s="145"/>
      <c r="AQD174" s="145"/>
      <c r="AQE174" s="167"/>
      <c r="AQF174" s="147"/>
      <c r="AQG174" s="148"/>
      <c r="AQH174" s="187"/>
      <c r="AQI174" s="188"/>
      <c r="AQJ174" s="165"/>
      <c r="AQK174" s="166"/>
      <c r="AQL174" s="146"/>
      <c r="AQM174" s="145"/>
      <c r="AQN174" s="145"/>
      <c r="AQO174" s="167"/>
      <c r="AQP174" s="147"/>
      <c r="AQQ174" s="148"/>
      <c r="AQR174" s="187"/>
      <c r="AQS174" s="188"/>
      <c r="AQT174" s="165"/>
      <c r="AQU174" s="166"/>
      <c r="AQV174" s="146"/>
      <c r="AQW174" s="145"/>
      <c r="AQX174" s="145"/>
      <c r="AQY174" s="167"/>
      <c r="AQZ174" s="147"/>
      <c r="ARA174" s="148"/>
      <c r="ARB174" s="187"/>
      <c r="ARC174" s="188"/>
      <c r="ARD174" s="165"/>
      <c r="ARE174" s="166"/>
      <c r="ARF174" s="146"/>
      <c r="ARG174" s="145"/>
      <c r="ARH174" s="145"/>
      <c r="ARI174" s="167"/>
      <c r="ARJ174" s="147"/>
      <c r="ARK174" s="148"/>
      <c r="ARL174" s="187"/>
      <c r="ARM174" s="188"/>
      <c r="ARN174" s="165"/>
      <c r="ARO174" s="166"/>
      <c r="ARP174" s="146"/>
      <c r="ARQ174" s="145"/>
      <c r="ARR174" s="145"/>
      <c r="ARS174" s="167"/>
      <c r="ART174" s="147"/>
      <c r="ARU174" s="148"/>
      <c r="ARV174" s="187"/>
      <c r="ARW174" s="188"/>
      <c r="ARX174" s="165"/>
      <c r="ARY174" s="166"/>
      <c r="ARZ174" s="146"/>
      <c r="ASA174" s="145"/>
      <c r="ASB174" s="145"/>
      <c r="ASC174" s="167"/>
      <c r="ASD174" s="147"/>
      <c r="ASE174" s="148"/>
      <c r="ASF174" s="187"/>
      <c r="ASG174" s="188"/>
      <c r="ASH174" s="165"/>
      <c r="ASI174" s="166"/>
      <c r="ASJ174" s="146"/>
      <c r="ASK174" s="145"/>
      <c r="ASL174" s="145"/>
      <c r="ASM174" s="167"/>
      <c r="ASN174" s="147"/>
      <c r="ASO174" s="148"/>
      <c r="ASP174" s="187"/>
      <c r="ASQ174" s="188"/>
      <c r="ASR174" s="165"/>
      <c r="ASS174" s="166"/>
      <c r="AST174" s="146"/>
      <c r="ASU174" s="145"/>
      <c r="ASV174" s="145"/>
      <c r="ASW174" s="167"/>
      <c r="ASX174" s="147"/>
      <c r="ASY174" s="148"/>
      <c r="ASZ174" s="187"/>
      <c r="ATA174" s="188"/>
      <c r="ATB174" s="165"/>
      <c r="ATC174" s="166"/>
      <c r="ATD174" s="146"/>
      <c r="ATE174" s="145"/>
      <c r="ATF174" s="145"/>
      <c r="ATG174" s="167"/>
      <c r="ATH174" s="147"/>
      <c r="ATI174" s="148"/>
      <c r="ATJ174" s="187"/>
      <c r="ATK174" s="188"/>
      <c r="ATL174" s="165"/>
      <c r="ATM174" s="166"/>
      <c r="ATN174" s="146"/>
      <c r="ATO174" s="145"/>
      <c r="ATP174" s="145"/>
      <c r="ATQ174" s="167"/>
      <c r="ATR174" s="147"/>
      <c r="ATS174" s="148"/>
      <c r="ATT174" s="187"/>
      <c r="ATU174" s="188"/>
      <c r="ATV174" s="165"/>
      <c r="ATW174" s="166"/>
      <c r="ATX174" s="146"/>
      <c r="ATY174" s="145"/>
      <c r="ATZ174" s="145"/>
      <c r="AUA174" s="167"/>
      <c r="AUB174" s="147"/>
      <c r="AUC174" s="148"/>
      <c r="AUD174" s="187"/>
      <c r="AUE174" s="188"/>
      <c r="AUF174" s="165"/>
      <c r="AUG174" s="166"/>
      <c r="AUH174" s="146"/>
      <c r="AUI174" s="145"/>
      <c r="AUJ174" s="145"/>
      <c r="AUK174" s="167"/>
      <c r="AUL174" s="147"/>
      <c r="AUM174" s="148"/>
      <c r="AUN174" s="187"/>
      <c r="AUO174" s="188"/>
      <c r="AUP174" s="165"/>
      <c r="AUQ174" s="166"/>
      <c r="AUR174" s="146"/>
      <c r="AUS174" s="145"/>
      <c r="AUT174" s="145"/>
      <c r="AUU174" s="167"/>
      <c r="AUV174" s="147"/>
      <c r="AUW174" s="148"/>
      <c r="AUX174" s="187"/>
      <c r="AUY174" s="188"/>
      <c r="AUZ174" s="165"/>
      <c r="AVA174" s="166"/>
      <c r="AVB174" s="146"/>
      <c r="AVC174" s="145"/>
      <c r="AVD174" s="145"/>
      <c r="AVE174" s="167"/>
      <c r="AVF174" s="147"/>
      <c r="AVG174" s="148"/>
      <c r="AVH174" s="187"/>
      <c r="AVI174" s="188"/>
      <c r="AVJ174" s="165"/>
      <c r="AVK174" s="166"/>
      <c r="AVL174" s="146"/>
      <c r="AVM174" s="145"/>
      <c r="AVN174" s="145"/>
      <c r="AVO174" s="167"/>
      <c r="AVP174" s="147"/>
      <c r="AVQ174" s="148"/>
      <c r="AVR174" s="187"/>
      <c r="AVS174" s="188"/>
      <c r="AVT174" s="165"/>
      <c r="AVU174" s="166"/>
      <c r="AVV174" s="146"/>
      <c r="AVW174" s="145"/>
      <c r="AVX174" s="145"/>
      <c r="AVY174" s="167"/>
      <c r="AVZ174" s="147"/>
      <c r="AWA174" s="148"/>
      <c r="AWB174" s="187"/>
      <c r="AWC174" s="188"/>
      <c r="AWD174" s="165"/>
      <c r="AWE174" s="166"/>
      <c r="AWF174" s="146"/>
      <c r="AWG174" s="145"/>
      <c r="AWH174" s="145"/>
      <c r="AWI174" s="167"/>
      <c r="AWJ174" s="147"/>
      <c r="AWK174" s="148"/>
      <c r="AWL174" s="187"/>
      <c r="AWM174" s="188"/>
      <c r="AWN174" s="165"/>
      <c r="AWO174" s="166"/>
      <c r="AWP174" s="146"/>
      <c r="AWQ174" s="145"/>
      <c r="AWR174" s="145"/>
      <c r="AWS174" s="167"/>
      <c r="AWT174" s="147"/>
      <c r="AWU174" s="148"/>
      <c r="AWV174" s="187"/>
      <c r="AWW174" s="188"/>
      <c r="AWX174" s="165"/>
      <c r="AWY174" s="166"/>
      <c r="AWZ174" s="146"/>
      <c r="AXA174" s="145"/>
      <c r="AXB174" s="145"/>
      <c r="AXC174" s="167"/>
      <c r="AXD174" s="147"/>
      <c r="AXE174" s="148"/>
      <c r="AXF174" s="187"/>
      <c r="AXG174" s="188"/>
      <c r="AXH174" s="165"/>
      <c r="AXI174" s="166"/>
      <c r="AXJ174" s="146"/>
      <c r="AXK174" s="145"/>
      <c r="AXL174" s="145"/>
      <c r="AXM174" s="167"/>
      <c r="AXN174" s="147"/>
      <c r="AXO174" s="148"/>
      <c r="AXP174" s="187"/>
      <c r="AXQ174" s="188"/>
      <c r="AXR174" s="165"/>
      <c r="AXS174" s="166"/>
      <c r="AXT174" s="146"/>
      <c r="AXU174" s="145"/>
      <c r="AXV174" s="145"/>
      <c r="AXW174" s="167"/>
      <c r="AXX174" s="147"/>
      <c r="AXY174" s="148"/>
      <c r="AXZ174" s="187"/>
      <c r="AYA174" s="188"/>
      <c r="AYB174" s="165"/>
      <c r="AYC174" s="166"/>
      <c r="AYD174" s="146"/>
      <c r="AYE174" s="145"/>
      <c r="AYF174" s="145"/>
      <c r="AYG174" s="167"/>
      <c r="AYH174" s="147"/>
      <c r="AYI174" s="148"/>
      <c r="AYJ174" s="187"/>
      <c r="AYK174" s="188"/>
      <c r="AYL174" s="165"/>
      <c r="AYM174" s="166"/>
      <c r="AYN174" s="146"/>
      <c r="AYO174" s="145"/>
      <c r="AYP174" s="145"/>
      <c r="AYQ174" s="167"/>
      <c r="AYR174" s="147"/>
      <c r="AYS174" s="148"/>
      <c r="AYT174" s="187"/>
      <c r="AYU174" s="188"/>
      <c r="AYV174" s="165"/>
      <c r="AYW174" s="166"/>
      <c r="AYX174" s="146"/>
      <c r="AYY174" s="145"/>
      <c r="AYZ174" s="145"/>
      <c r="AZA174" s="167"/>
      <c r="AZB174" s="147"/>
      <c r="AZC174" s="148"/>
      <c r="AZD174" s="187"/>
      <c r="AZE174" s="188"/>
      <c r="AZF174" s="165"/>
      <c r="AZG174" s="166"/>
      <c r="AZH174" s="146"/>
      <c r="AZI174" s="145"/>
      <c r="AZJ174" s="145"/>
      <c r="AZK174" s="167"/>
      <c r="AZL174" s="147"/>
      <c r="AZM174" s="148"/>
      <c r="AZN174" s="187"/>
      <c r="AZO174" s="188"/>
      <c r="AZP174" s="165"/>
      <c r="AZQ174" s="166"/>
      <c r="AZR174" s="146"/>
      <c r="AZS174" s="145"/>
      <c r="AZT174" s="145"/>
      <c r="AZU174" s="167"/>
      <c r="AZV174" s="147"/>
      <c r="AZW174" s="148"/>
      <c r="AZX174" s="187"/>
      <c r="AZY174" s="188"/>
      <c r="AZZ174" s="165"/>
      <c r="BAA174" s="166"/>
      <c r="BAB174" s="146"/>
      <c r="BAC174" s="145"/>
      <c r="BAD174" s="145"/>
      <c r="BAE174" s="167"/>
      <c r="BAF174" s="147"/>
      <c r="BAG174" s="148"/>
      <c r="BAH174" s="187"/>
      <c r="BAI174" s="188"/>
      <c r="BAJ174" s="165"/>
      <c r="BAK174" s="166"/>
      <c r="BAL174" s="146"/>
      <c r="BAM174" s="145"/>
      <c r="BAN174" s="145"/>
      <c r="BAO174" s="167"/>
      <c r="BAP174" s="147"/>
      <c r="BAQ174" s="148"/>
      <c r="BAR174" s="187"/>
      <c r="BAS174" s="188"/>
      <c r="BAT174" s="165"/>
      <c r="BAU174" s="166"/>
      <c r="BAV174" s="146"/>
      <c r="BAW174" s="145"/>
      <c r="BAX174" s="145"/>
      <c r="BAY174" s="167"/>
      <c r="BAZ174" s="147"/>
      <c r="BBA174" s="148"/>
      <c r="BBB174" s="187"/>
      <c r="BBC174" s="188"/>
      <c r="BBD174" s="165"/>
      <c r="BBE174" s="166"/>
      <c r="BBF174" s="146"/>
      <c r="BBG174" s="145"/>
      <c r="BBH174" s="145"/>
      <c r="BBI174" s="167"/>
      <c r="BBJ174" s="147"/>
      <c r="BBK174" s="148"/>
      <c r="BBL174" s="187"/>
      <c r="BBM174" s="188"/>
      <c r="BBN174" s="165"/>
      <c r="BBO174" s="166"/>
      <c r="BBP174" s="146"/>
      <c r="BBQ174" s="145"/>
      <c r="BBR174" s="145"/>
      <c r="BBS174" s="167"/>
      <c r="BBT174" s="147"/>
      <c r="BBU174" s="148"/>
      <c r="BBV174" s="187"/>
      <c r="BBW174" s="188"/>
      <c r="BBX174" s="165"/>
      <c r="BBY174" s="166"/>
      <c r="BBZ174" s="146"/>
      <c r="BCA174" s="145"/>
      <c r="BCB174" s="145"/>
      <c r="BCC174" s="167"/>
      <c r="BCD174" s="147"/>
      <c r="BCE174" s="148"/>
      <c r="BCF174" s="187"/>
      <c r="BCG174" s="188"/>
      <c r="BCH174" s="165"/>
      <c r="BCI174" s="166"/>
      <c r="BCJ174" s="146"/>
      <c r="BCK174" s="145"/>
      <c r="BCL174" s="145"/>
      <c r="BCM174" s="167"/>
      <c r="BCN174" s="147"/>
      <c r="BCO174" s="148"/>
      <c r="BCP174" s="187"/>
      <c r="BCQ174" s="188"/>
      <c r="BCR174" s="165"/>
      <c r="BCS174" s="166"/>
      <c r="BCT174" s="146"/>
      <c r="BCU174" s="145"/>
      <c r="BCV174" s="145"/>
      <c r="BCW174" s="167"/>
      <c r="BCX174" s="147"/>
      <c r="BCY174" s="148"/>
      <c r="BCZ174" s="187"/>
      <c r="BDA174" s="188"/>
      <c r="BDB174" s="165"/>
      <c r="BDC174" s="166"/>
      <c r="BDD174" s="146"/>
      <c r="BDE174" s="145"/>
      <c r="BDF174" s="145"/>
      <c r="BDG174" s="167"/>
      <c r="BDH174" s="147"/>
      <c r="BDI174" s="148"/>
      <c r="BDJ174" s="187"/>
      <c r="BDK174" s="188"/>
      <c r="BDL174" s="165"/>
      <c r="BDM174" s="166"/>
      <c r="BDN174" s="146"/>
      <c r="BDO174" s="145"/>
      <c r="BDP174" s="145"/>
      <c r="BDQ174" s="167"/>
      <c r="BDR174" s="147"/>
      <c r="BDS174" s="148"/>
      <c r="BDT174" s="187"/>
      <c r="BDU174" s="188"/>
      <c r="BDV174" s="165"/>
      <c r="BDW174" s="166"/>
      <c r="BDX174" s="146"/>
      <c r="BDY174" s="145"/>
      <c r="BDZ174" s="145"/>
      <c r="BEA174" s="167"/>
      <c r="BEB174" s="147"/>
      <c r="BEC174" s="148"/>
      <c r="BED174" s="187"/>
      <c r="BEE174" s="188"/>
      <c r="BEF174" s="165"/>
      <c r="BEG174" s="166"/>
      <c r="BEH174" s="146"/>
      <c r="BEI174" s="145"/>
      <c r="BEJ174" s="145"/>
      <c r="BEK174" s="167"/>
      <c r="BEL174" s="147"/>
      <c r="BEM174" s="148"/>
      <c r="BEN174" s="187"/>
      <c r="BEO174" s="188"/>
      <c r="BEP174" s="165"/>
      <c r="BEQ174" s="166"/>
      <c r="BER174" s="146"/>
      <c r="BES174" s="145"/>
      <c r="BET174" s="145"/>
      <c r="BEU174" s="167"/>
      <c r="BEV174" s="147"/>
      <c r="BEW174" s="148"/>
      <c r="BEX174" s="187"/>
      <c r="BEY174" s="188"/>
      <c r="BEZ174" s="165"/>
      <c r="BFA174" s="166"/>
      <c r="BFB174" s="146"/>
      <c r="BFC174" s="145"/>
      <c r="BFD174" s="145"/>
      <c r="BFE174" s="167"/>
      <c r="BFF174" s="147"/>
      <c r="BFG174" s="148"/>
      <c r="BFH174" s="187"/>
      <c r="BFI174" s="188"/>
      <c r="BFJ174" s="165"/>
      <c r="BFK174" s="166"/>
      <c r="BFL174" s="146"/>
      <c r="BFM174" s="145"/>
      <c r="BFN174" s="145"/>
      <c r="BFO174" s="167"/>
      <c r="BFP174" s="147"/>
      <c r="BFQ174" s="148"/>
      <c r="BFR174" s="187"/>
      <c r="BFS174" s="188"/>
      <c r="BFT174" s="165"/>
      <c r="BFU174" s="166"/>
      <c r="BFV174" s="146"/>
      <c r="BFW174" s="145"/>
      <c r="BFX174" s="145"/>
      <c r="BFY174" s="167"/>
      <c r="BFZ174" s="147"/>
      <c r="BGA174" s="148"/>
      <c r="BGB174" s="187"/>
      <c r="BGC174" s="188"/>
      <c r="BGD174" s="165"/>
      <c r="BGE174" s="166"/>
      <c r="BGF174" s="146"/>
      <c r="BGG174" s="145"/>
      <c r="BGH174" s="145"/>
      <c r="BGI174" s="167"/>
      <c r="BGJ174" s="147"/>
      <c r="BGK174" s="148"/>
      <c r="BGL174" s="187"/>
      <c r="BGM174" s="188"/>
      <c r="BGN174" s="165"/>
      <c r="BGO174" s="166"/>
      <c r="BGP174" s="146"/>
      <c r="BGQ174" s="145"/>
      <c r="BGR174" s="145"/>
      <c r="BGS174" s="167"/>
      <c r="BGT174" s="147"/>
      <c r="BGU174" s="148"/>
      <c r="BGV174" s="187"/>
      <c r="BGW174" s="188"/>
      <c r="BGX174" s="165"/>
      <c r="BGY174" s="166"/>
      <c r="BGZ174" s="146"/>
      <c r="BHA174" s="145"/>
      <c r="BHB174" s="145"/>
      <c r="BHC174" s="167"/>
      <c r="BHD174" s="147"/>
      <c r="BHE174" s="148"/>
      <c r="BHF174" s="187"/>
      <c r="BHG174" s="188"/>
      <c r="BHH174" s="165"/>
      <c r="BHI174" s="166"/>
      <c r="BHJ174" s="146"/>
      <c r="BHK174" s="145"/>
      <c r="BHL174" s="145"/>
      <c r="BHM174" s="167"/>
      <c r="BHN174" s="147"/>
      <c r="BHO174" s="148"/>
      <c r="BHP174" s="187"/>
      <c r="BHQ174" s="188"/>
      <c r="BHR174" s="165"/>
      <c r="BHS174" s="166"/>
      <c r="BHT174" s="146"/>
      <c r="BHU174" s="145"/>
      <c r="BHV174" s="145"/>
      <c r="BHW174" s="167"/>
      <c r="BHX174" s="147"/>
      <c r="BHY174" s="148"/>
      <c r="BHZ174" s="187"/>
      <c r="BIA174" s="188"/>
      <c r="BIB174" s="165"/>
      <c r="BIC174" s="166"/>
      <c r="BID174" s="146"/>
      <c r="BIE174" s="145"/>
      <c r="BIF174" s="145"/>
      <c r="BIG174" s="167"/>
      <c r="BIH174" s="147"/>
      <c r="BII174" s="148"/>
      <c r="BIJ174" s="187"/>
      <c r="BIK174" s="188"/>
      <c r="BIL174" s="165"/>
      <c r="BIM174" s="166"/>
      <c r="BIN174" s="146"/>
      <c r="BIO174" s="145"/>
      <c r="BIP174" s="145"/>
      <c r="BIQ174" s="167"/>
      <c r="BIR174" s="147"/>
      <c r="BIS174" s="148"/>
      <c r="BIT174" s="187"/>
      <c r="BIU174" s="188"/>
      <c r="BIV174" s="165"/>
      <c r="BIW174" s="166"/>
      <c r="BIX174" s="146"/>
      <c r="BIY174" s="145"/>
      <c r="BIZ174" s="145"/>
      <c r="BJA174" s="167"/>
      <c r="BJB174" s="147"/>
      <c r="BJC174" s="148"/>
      <c r="BJD174" s="187"/>
      <c r="BJE174" s="188"/>
      <c r="BJF174" s="165"/>
      <c r="BJG174" s="166"/>
      <c r="BJH174" s="146"/>
      <c r="BJI174" s="145"/>
      <c r="BJJ174" s="145"/>
      <c r="BJK174" s="167"/>
      <c r="BJL174" s="147"/>
      <c r="BJM174" s="148"/>
      <c r="BJN174" s="187"/>
      <c r="BJO174" s="188"/>
      <c r="BJP174" s="165"/>
      <c r="BJQ174" s="166"/>
      <c r="BJR174" s="146"/>
      <c r="BJS174" s="145"/>
      <c r="BJT174" s="145"/>
      <c r="BJU174" s="167"/>
      <c r="BJV174" s="147"/>
      <c r="BJW174" s="148"/>
      <c r="BJX174" s="187"/>
      <c r="BJY174" s="188"/>
      <c r="BJZ174" s="165"/>
      <c r="BKA174" s="166"/>
      <c r="BKB174" s="146"/>
      <c r="BKC174" s="145"/>
      <c r="BKD174" s="145"/>
      <c r="BKE174" s="167"/>
      <c r="BKF174" s="147"/>
      <c r="BKG174" s="148"/>
      <c r="BKH174" s="187"/>
      <c r="BKI174" s="188"/>
      <c r="BKJ174" s="165"/>
      <c r="BKK174" s="166"/>
      <c r="BKL174" s="146"/>
      <c r="BKM174" s="145"/>
      <c r="BKN174" s="145"/>
      <c r="BKO174" s="167"/>
      <c r="BKP174" s="147"/>
      <c r="BKQ174" s="148"/>
      <c r="BKR174" s="187"/>
      <c r="BKS174" s="188"/>
      <c r="BKT174" s="165"/>
      <c r="BKU174" s="166"/>
      <c r="BKV174" s="146"/>
      <c r="BKW174" s="145"/>
      <c r="BKX174" s="145"/>
      <c r="BKY174" s="167"/>
      <c r="BKZ174" s="147"/>
      <c r="BLA174" s="148"/>
      <c r="BLB174" s="187"/>
      <c r="BLC174" s="188"/>
      <c r="BLD174" s="165"/>
      <c r="BLE174" s="166"/>
      <c r="BLF174" s="146"/>
      <c r="BLG174" s="145"/>
      <c r="BLH174" s="145"/>
      <c r="BLI174" s="167"/>
      <c r="BLJ174" s="147"/>
      <c r="BLK174" s="148"/>
      <c r="BLL174" s="187"/>
      <c r="BLM174" s="188"/>
      <c r="BLN174" s="165"/>
      <c r="BLO174" s="166"/>
      <c r="BLP174" s="146"/>
      <c r="BLQ174" s="145"/>
      <c r="BLR174" s="145"/>
      <c r="BLS174" s="167"/>
      <c r="BLT174" s="147"/>
      <c r="BLU174" s="148"/>
      <c r="BLV174" s="187"/>
      <c r="BLW174" s="188"/>
      <c r="BLX174" s="165"/>
      <c r="BLY174" s="166"/>
      <c r="BLZ174" s="146"/>
      <c r="BMA174" s="145"/>
      <c r="BMB174" s="145"/>
      <c r="BMC174" s="167"/>
      <c r="BMD174" s="147"/>
      <c r="BME174" s="148"/>
      <c r="BMF174" s="187"/>
      <c r="BMG174" s="188"/>
      <c r="BMH174" s="165"/>
      <c r="BMI174" s="166"/>
      <c r="BMJ174" s="146"/>
      <c r="BMK174" s="145"/>
      <c r="BML174" s="145"/>
      <c r="BMM174" s="167"/>
      <c r="BMN174" s="147"/>
      <c r="BMO174" s="148"/>
      <c r="BMP174" s="187"/>
      <c r="BMQ174" s="188"/>
      <c r="BMR174" s="165"/>
      <c r="BMS174" s="166"/>
      <c r="BMT174" s="146"/>
      <c r="BMU174" s="145"/>
      <c r="BMV174" s="145"/>
      <c r="BMW174" s="167"/>
      <c r="BMX174" s="147"/>
      <c r="BMY174" s="148"/>
      <c r="BMZ174" s="187"/>
      <c r="BNA174" s="188"/>
      <c r="BNB174" s="165"/>
      <c r="BNC174" s="166"/>
      <c r="BND174" s="146"/>
      <c r="BNE174" s="145"/>
      <c r="BNF174" s="145"/>
      <c r="BNG174" s="167"/>
      <c r="BNH174" s="147"/>
      <c r="BNI174" s="148"/>
      <c r="BNJ174" s="187"/>
      <c r="BNK174" s="188"/>
      <c r="BNL174" s="165"/>
      <c r="BNM174" s="166"/>
      <c r="BNN174" s="146"/>
      <c r="BNO174" s="145"/>
      <c r="BNP174" s="145"/>
      <c r="BNQ174" s="167"/>
      <c r="BNR174" s="147"/>
      <c r="BNS174" s="148"/>
      <c r="BNT174" s="187"/>
      <c r="BNU174" s="188"/>
      <c r="BNV174" s="165"/>
      <c r="BNW174" s="166"/>
      <c r="BNX174" s="146"/>
      <c r="BNY174" s="145"/>
      <c r="BNZ174" s="145"/>
      <c r="BOA174" s="167"/>
      <c r="BOB174" s="147"/>
      <c r="BOC174" s="148"/>
      <c r="BOD174" s="187"/>
      <c r="BOE174" s="188"/>
      <c r="BOF174" s="165"/>
      <c r="BOG174" s="166"/>
      <c r="BOH174" s="146"/>
      <c r="BOI174" s="145"/>
      <c r="BOJ174" s="145"/>
      <c r="BOK174" s="167"/>
      <c r="BOL174" s="147"/>
      <c r="BOM174" s="148"/>
      <c r="BON174" s="187"/>
      <c r="BOO174" s="188"/>
      <c r="BOP174" s="165"/>
      <c r="BOQ174" s="166"/>
      <c r="BOR174" s="146"/>
      <c r="BOS174" s="145"/>
      <c r="BOT174" s="145"/>
      <c r="BOU174" s="167"/>
      <c r="BOV174" s="147"/>
      <c r="BOW174" s="148"/>
      <c r="BOX174" s="187"/>
      <c r="BOY174" s="188"/>
      <c r="BOZ174" s="165"/>
      <c r="BPA174" s="166"/>
      <c r="BPB174" s="146"/>
      <c r="BPC174" s="145"/>
      <c r="BPD174" s="145"/>
      <c r="BPE174" s="167"/>
      <c r="BPF174" s="147"/>
      <c r="BPG174" s="148"/>
      <c r="BPH174" s="187"/>
      <c r="BPI174" s="188"/>
      <c r="BPJ174" s="165"/>
      <c r="BPK174" s="166"/>
      <c r="BPL174" s="146"/>
      <c r="BPM174" s="145"/>
      <c r="BPN174" s="145"/>
      <c r="BPO174" s="167"/>
      <c r="BPP174" s="147"/>
      <c r="BPQ174" s="148"/>
      <c r="BPR174" s="187"/>
      <c r="BPS174" s="188"/>
      <c r="BPT174" s="165"/>
      <c r="BPU174" s="166"/>
      <c r="BPV174" s="146"/>
      <c r="BPW174" s="145"/>
      <c r="BPX174" s="145"/>
      <c r="BPY174" s="167"/>
      <c r="BPZ174" s="147"/>
      <c r="BQA174" s="148"/>
      <c r="BQB174" s="187"/>
      <c r="BQC174" s="188"/>
      <c r="BQD174" s="165"/>
      <c r="BQE174" s="166"/>
      <c r="BQF174" s="146"/>
      <c r="BQG174" s="145"/>
      <c r="BQH174" s="145"/>
      <c r="BQI174" s="167"/>
      <c r="BQJ174" s="147"/>
      <c r="BQK174" s="148"/>
      <c r="BQL174" s="187"/>
      <c r="BQM174" s="188"/>
      <c r="BQN174" s="165"/>
      <c r="BQO174" s="166"/>
      <c r="BQP174" s="146"/>
      <c r="BQQ174" s="145"/>
      <c r="BQR174" s="145"/>
      <c r="BQS174" s="167"/>
      <c r="BQT174" s="147"/>
      <c r="BQU174" s="148"/>
      <c r="BQV174" s="187"/>
      <c r="BQW174" s="188"/>
      <c r="BQX174" s="165"/>
      <c r="BQY174" s="166"/>
      <c r="BQZ174" s="146"/>
      <c r="BRA174" s="145"/>
      <c r="BRB174" s="145"/>
      <c r="BRC174" s="167"/>
      <c r="BRD174" s="147"/>
      <c r="BRE174" s="148"/>
      <c r="BRF174" s="187"/>
      <c r="BRG174" s="188"/>
      <c r="BRH174" s="165"/>
      <c r="BRI174" s="166"/>
      <c r="BRJ174" s="146"/>
      <c r="BRK174" s="145"/>
      <c r="BRL174" s="145"/>
      <c r="BRM174" s="167"/>
      <c r="BRN174" s="147"/>
      <c r="BRO174" s="148"/>
      <c r="BRP174" s="187"/>
      <c r="BRQ174" s="188"/>
      <c r="BRR174" s="165"/>
      <c r="BRS174" s="166"/>
      <c r="BRT174" s="146"/>
      <c r="BRU174" s="145"/>
      <c r="BRV174" s="145"/>
      <c r="BRW174" s="167"/>
      <c r="BRX174" s="147"/>
      <c r="BRY174" s="148"/>
      <c r="BRZ174" s="187"/>
      <c r="BSA174" s="188"/>
      <c r="BSB174" s="165"/>
      <c r="BSC174" s="166"/>
      <c r="BSD174" s="146"/>
      <c r="BSE174" s="145"/>
      <c r="BSF174" s="145"/>
      <c r="BSG174" s="167"/>
      <c r="BSH174" s="147"/>
      <c r="BSI174" s="148"/>
      <c r="BSJ174" s="187"/>
      <c r="BSK174" s="188"/>
      <c r="BSL174" s="165"/>
      <c r="BSM174" s="166"/>
      <c r="BSN174" s="146"/>
      <c r="BSO174" s="145"/>
      <c r="BSP174" s="145"/>
      <c r="BSQ174" s="167"/>
      <c r="BSR174" s="147"/>
      <c r="BSS174" s="148"/>
      <c r="BST174" s="187"/>
      <c r="BSU174" s="188"/>
      <c r="BSV174" s="165"/>
      <c r="BSW174" s="166"/>
      <c r="BSX174" s="146"/>
      <c r="BSY174" s="145"/>
      <c r="BSZ174" s="145"/>
      <c r="BTA174" s="167"/>
      <c r="BTB174" s="147"/>
      <c r="BTC174" s="148"/>
      <c r="BTD174" s="187"/>
      <c r="BTE174" s="188"/>
      <c r="BTF174" s="165"/>
      <c r="BTG174" s="166"/>
      <c r="BTH174" s="146"/>
      <c r="BTI174" s="145"/>
      <c r="BTJ174" s="145"/>
      <c r="BTK174" s="167"/>
      <c r="BTL174" s="147"/>
      <c r="BTM174" s="148"/>
      <c r="BTN174" s="187"/>
      <c r="BTO174" s="188"/>
      <c r="BTP174" s="165"/>
      <c r="BTQ174" s="166"/>
      <c r="BTR174" s="146"/>
      <c r="BTS174" s="145"/>
      <c r="BTT174" s="145"/>
      <c r="BTU174" s="167"/>
      <c r="BTV174" s="147"/>
      <c r="BTW174" s="148"/>
      <c r="BTX174" s="187"/>
      <c r="BTY174" s="188"/>
      <c r="BTZ174" s="165"/>
      <c r="BUA174" s="166"/>
      <c r="BUB174" s="146"/>
      <c r="BUC174" s="145"/>
      <c r="BUD174" s="145"/>
      <c r="BUE174" s="167"/>
      <c r="BUF174" s="147"/>
      <c r="BUG174" s="148"/>
      <c r="BUH174" s="187"/>
      <c r="BUI174" s="188"/>
      <c r="BUJ174" s="165"/>
      <c r="BUK174" s="166"/>
      <c r="BUL174" s="146"/>
      <c r="BUM174" s="145"/>
      <c r="BUN174" s="145"/>
      <c r="BUO174" s="167"/>
      <c r="BUP174" s="147"/>
      <c r="BUQ174" s="148"/>
      <c r="BUR174" s="187"/>
      <c r="BUS174" s="188"/>
      <c r="BUT174" s="165"/>
      <c r="BUU174" s="166"/>
      <c r="BUV174" s="146"/>
      <c r="BUW174" s="145"/>
      <c r="BUX174" s="145"/>
      <c r="BUY174" s="167"/>
      <c r="BUZ174" s="147"/>
      <c r="BVA174" s="148"/>
      <c r="BVB174" s="187"/>
      <c r="BVC174" s="188"/>
      <c r="BVD174" s="165"/>
      <c r="BVE174" s="166"/>
      <c r="BVF174" s="146"/>
      <c r="BVG174" s="145"/>
      <c r="BVH174" s="145"/>
      <c r="BVI174" s="167"/>
      <c r="BVJ174" s="147"/>
      <c r="BVK174" s="148"/>
      <c r="BVL174" s="187"/>
      <c r="BVM174" s="188"/>
      <c r="BVN174" s="165"/>
      <c r="BVO174" s="166"/>
      <c r="BVP174" s="146"/>
      <c r="BVQ174" s="145"/>
      <c r="BVR174" s="145"/>
      <c r="BVS174" s="167"/>
      <c r="BVT174" s="147"/>
      <c r="BVU174" s="148"/>
      <c r="BVV174" s="187"/>
      <c r="BVW174" s="188"/>
      <c r="BVX174" s="165"/>
      <c r="BVY174" s="166"/>
      <c r="BVZ174" s="146"/>
      <c r="BWA174" s="145"/>
      <c r="BWB174" s="145"/>
      <c r="BWC174" s="167"/>
      <c r="BWD174" s="147"/>
      <c r="BWE174" s="148"/>
      <c r="BWF174" s="187"/>
      <c r="BWG174" s="188"/>
      <c r="BWH174" s="165"/>
      <c r="BWI174" s="166"/>
      <c r="BWJ174" s="146"/>
      <c r="BWK174" s="145"/>
      <c r="BWL174" s="145"/>
      <c r="BWM174" s="167"/>
      <c r="BWN174" s="147"/>
      <c r="BWO174" s="148"/>
      <c r="BWP174" s="187"/>
      <c r="BWQ174" s="188"/>
      <c r="BWR174" s="165"/>
      <c r="BWS174" s="166"/>
      <c r="BWT174" s="146"/>
      <c r="BWU174" s="145"/>
      <c r="BWV174" s="145"/>
      <c r="BWW174" s="167"/>
      <c r="BWX174" s="147"/>
      <c r="BWY174" s="148"/>
      <c r="BWZ174" s="187"/>
      <c r="BXA174" s="188"/>
      <c r="BXB174" s="165"/>
      <c r="BXC174" s="166"/>
      <c r="BXD174" s="146"/>
      <c r="BXE174" s="145"/>
      <c r="BXF174" s="145"/>
      <c r="BXG174" s="167"/>
      <c r="BXH174" s="147"/>
      <c r="BXI174" s="148"/>
      <c r="BXJ174" s="187"/>
      <c r="BXK174" s="188"/>
      <c r="BXL174" s="165"/>
      <c r="BXM174" s="166"/>
      <c r="BXN174" s="146"/>
      <c r="BXO174" s="145"/>
      <c r="BXP174" s="145"/>
      <c r="BXQ174" s="167"/>
      <c r="BXR174" s="147"/>
      <c r="BXS174" s="148"/>
      <c r="BXT174" s="187"/>
      <c r="BXU174" s="188"/>
      <c r="BXV174" s="165"/>
      <c r="BXW174" s="166"/>
      <c r="BXX174" s="146"/>
      <c r="BXY174" s="145"/>
      <c r="BXZ174" s="145"/>
      <c r="BYA174" s="167"/>
      <c r="BYB174" s="147"/>
      <c r="BYC174" s="148"/>
      <c r="BYD174" s="187"/>
      <c r="BYE174" s="188"/>
      <c r="BYF174" s="165"/>
      <c r="BYG174" s="166"/>
      <c r="BYH174" s="146"/>
      <c r="BYI174" s="145"/>
      <c r="BYJ174" s="145"/>
      <c r="BYK174" s="167"/>
      <c r="BYL174" s="147"/>
      <c r="BYM174" s="148"/>
      <c r="BYN174" s="187"/>
      <c r="BYO174" s="188"/>
      <c r="BYP174" s="165"/>
      <c r="BYQ174" s="166"/>
      <c r="BYR174" s="146"/>
      <c r="BYS174" s="145"/>
      <c r="BYT174" s="145"/>
      <c r="BYU174" s="167"/>
      <c r="BYV174" s="147"/>
      <c r="BYW174" s="148"/>
      <c r="BYX174" s="187"/>
      <c r="BYY174" s="188"/>
      <c r="BYZ174" s="165"/>
      <c r="BZA174" s="166"/>
      <c r="BZB174" s="146"/>
      <c r="BZC174" s="145"/>
      <c r="BZD174" s="145"/>
      <c r="BZE174" s="167"/>
      <c r="BZF174" s="147"/>
      <c r="BZG174" s="148"/>
      <c r="BZH174" s="187"/>
      <c r="BZI174" s="188"/>
      <c r="BZJ174" s="165"/>
      <c r="BZK174" s="166"/>
      <c r="BZL174" s="146"/>
      <c r="BZM174" s="145"/>
      <c r="BZN174" s="145"/>
      <c r="BZO174" s="167"/>
      <c r="BZP174" s="147"/>
      <c r="BZQ174" s="148"/>
      <c r="BZR174" s="187"/>
      <c r="BZS174" s="188"/>
      <c r="BZT174" s="165"/>
      <c r="BZU174" s="166"/>
      <c r="BZV174" s="146"/>
      <c r="BZW174" s="145"/>
      <c r="BZX174" s="145"/>
      <c r="BZY174" s="167"/>
      <c r="BZZ174" s="147"/>
      <c r="CAA174" s="148"/>
      <c r="CAB174" s="187"/>
      <c r="CAC174" s="188"/>
      <c r="CAD174" s="165"/>
      <c r="CAE174" s="166"/>
      <c r="CAF174" s="146"/>
      <c r="CAG174" s="145"/>
      <c r="CAH174" s="145"/>
      <c r="CAI174" s="167"/>
      <c r="CAJ174" s="147"/>
      <c r="CAK174" s="148"/>
      <c r="CAL174" s="187"/>
      <c r="CAM174" s="188"/>
      <c r="CAN174" s="165"/>
      <c r="CAO174" s="166"/>
      <c r="CAP174" s="146"/>
      <c r="CAQ174" s="145"/>
      <c r="CAR174" s="145"/>
      <c r="CAS174" s="167"/>
      <c r="CAT174" s="147"/>
      <c r="CAU174" s="148"/>
      <c r="CAV174" s="187"/>
      <c r="CAW174" s="188"/>
      <c r="CAX174" s="165"/>
      <c r="CAY174" s="166"/>
      <c r="CAZ174" s="146"/>
      <c r="CBA174" s="145"/>
      <c r="CBB174" s="145"/>
      <c r="CBC174" s="167"/>
      <c r="CBD174" s="147"/>
      <c r="CBE174" s="148"/>
      <c r="CBF174" s="187"/>
      <c r="CBG174" s="188"/>
      <c r="CBH174" s="165"/>
      <c r="CBI174" s="166"/>
      <c r="CBJ174" s="146"/>
      <c r="CBK174" s="145"/>
      <c r="CBL174" s="145"/>
      <c r="CBM174" s="167"/>
      <c r="CBN174" s="147"/>
      <c r="CBO174" s="148"/>
      <c r="CBP174" s="187"/>
      <c r="CBQ174" s="188"/>
      <c r="CBR174" s="165"/>
      <c r="CBS174" s="166"/>
      <c r="CBT174" s="146"/>
      <c r="CBU174" s="145"/>
      <c r="CBV174" s="145"/>
      <c r="CBW174" s="167"/>
      <c r="CBX174" s="147"/>
      <c r="CBY174" s="148"/>
      <c r="CBZ174" s="187"/>
      <c r="CCA174" s="188"/>
      <c r="CCB174" s="165"/>
      <c r="CCC174" s="166"/>
      <c r="CCD174" s="146"/>
      <c r="CCE174" s="145"/>
      <c r="CCF174" s="145"/>
      <c r="CCG174" s="167"/>
      <c r="CCH174" s="147"/>
      <c r="CCI174" s="148"/>
      <c r="CCJ174" s="187"/>
      <c r="CCK174" s="188"/>
      <c r="CCL174" s="165"/>
      <c r="CCM174" s="166"/>
      <c r="CCN174" s="146"/>
      <c r="CCO174" s="145"/>
      <c r="CCP174" s="145"/>
      <c r="CCQ174" s="167"/>
      <c r="CCR174" s="147"/>
      <c r="CCS174" s="148"/>
      <c r="CCT174" s="187"/>
      <c r="CCU174" s="188"/>
      <c r="CCV174" s="165"/>
      <c r="CCW174" s="166"/>
      <c r="CCX174" s="146"/>
      <c r="CCY174" s="145"/>
      <c r="CCZ174" s="145"/>
      <c r="CDA174" s="167"/>
      <c r="CDB174" s="147"/>
      <c r="CDC174" s="148"/>
      <c r="CDD174" s="187"/>
      <c r="CDE174" s="188"/>
      <c r="CDF174" s="165"/>
      <c r="CDG174" s="166"/>
      <c r="CDH174" s="146"/>
      <c r="CDI174" s="145"/>
      <c r="CDJ174" s="145"/>
      <c r="CDK174" s="167"/>
      <c r="CDL174" s="147"/>
      <c r="CDM174" s="148"/>
      <c r="CDN174" s="187"/>
      <c r="CDO174" s="188"/>
      <c r="CDP174" s="165"/>
      <c r="CDQ174" s="166"/>
      <c r="CDR174" s="146"/>
      <c r="CDS174" s="145"/>
      <c r="CDT174" s="145"/>
      <c r="CDU174" s="167"/>
      <c r="CDV174" s="147"/>
      <c r="CDW174" s="148"/>
      <c r="CDX174" s="187"/>
      <c r="CDY174" s="188"/>
      <c r="CDZ174" s="165"/>
      <c r="CEA174" s="166"/>
      <c r="CEB174" s="146"/>
      <c r="CEC174" s="145"/>
      <c r="CED174" s="145"/>
      <c r="CEE174" s="167"/>
      <c r="CEF174" s="147"/>
      <c r="CEG174" s="148"/>
      <c r="CEH174" s="187"/>
      <c r="CEI174" s="188"/>
      <c r="CEJ174" s="165"/>
      <c r="CEK174" s="166"/>
      <c r="CEL174" s="146"/>
      <c r="CEM174" s="145"/>
      <c r="CEN174" s="145"/>
      <c r="CEO174" s="167"/>
      <c r="CEP174" s="147"/>
      <c r="CEQ174" s="148"/>
      <c r="CER174" s="187"/>
      <c r="CES174" s="188"/>
      <c r="CET174" s="165"/>
      <c r="CEU174" s="166"/>
      <c r="CEV174" s="146"/>
      <c r="CEW174" s="145"/>
      <c r="CEX174" s="145"/>
      <c r="CEY174" s="167"/>
      <c r="CEZ174" s="147"/>
      <c r="CFA174" s="148"/>
      <c r="CFB174" s="187"/>
      <c r="CFC174" s="188"/>
      <c r="CFD174" s="165"/>
      <c r="CFE174" s="166"/>
      <c r="CFF174" s="146"/>
      <c r="CFG174" s="145"/>
      <c r="CFH174" s="145"/>
      <c r="CFI174" s="167"/>
      <c r="CFJ174" s="147"/>
      <c r="CFK174" s="148"/>
      <c r="CFL174" s="187"/>
      <c r="CFM174" s="188"/>
      <c r="CFN174" s="165"/>
      <c r="CFO174" s="166"/>
      <c r="CFP174" s="146"/>
      <c r="CFQ174" s="145"/>
      <c r="CFR174" s="145"/>
      <c r="CFS174" s="167"/>
      <c r="CFT174" s="147"/>
      <c r="CFU174" s="148"/>
      <c r="CFV174" s="187"/>
      <c r="CFW174" s="188"/>
      <c r="CFX174" s="165"/>
      <c r="CFY174" s="166"/>
      <c r="CFZ174" s="146"/>
      <c r="CGA174" s="145"/>
      <c r="CGB174" s="145"/>
      <c r="CGC174" s="167"/>
      <c r="CGD174" s="147"/>
      <c r="CGE174" s="148"/>
      <c r="CGF174" s="187"/>
      <c r="CGG174" s="188"/>
      <c r="CGH174" s="165"/>
      <c r="CGI174" s="166"/>
      <c r="CGJ174" s="146"/>
      <c r="CGK174" s="145"/>
      <c r="CGL174" s="145"/>
      <c r="CGM174" s="167"/>
      <c r="CGN174" s="147"/>
      <c r="CGO174" s="148"/>
      <c r="CGP174" s="187"/>
      <c r="CGQ174" s="188"/>
      <c r="CGR174" s="165"/>
      <c r="CGS174" s="166"/>
      <c r="CGT174" s="146"/>
      <c r="CGU174" s="145"/>
      <c r="CGV174" s="145"/>
      <c r="CGW174" s="167"/>
      <c r="CGX174" s="147"/>
      <c r="CGY174" s="148"/>
      <c r="CGZ174" s="187"/>
      <c r="CHA174" s="188"/>
      <c r="CHB174" s="165"/>
      <c r="CHC174" s="166"/>
      <c r="CHD174" s="146"/>
      <c r="CHE174" s="145"/>
      <c r="CHF174" s="145"/>
      <c r="CHG174" s="167"/>
      <c r="CHH174" s="147"/>
      <c r="CHI174" s="148"/>
      <c r="CHJ174" s="187"/>
      <c r="CHK174" s="188"/>
      <c r="CHL174" s="165"/>
      <c r="CHM174" s="166"/>
      <c r="CHN174" s="146"/>
      <c r="CHO174" s="145"/>
      <c r="CHP174" s="145"/>
      <c r="CHQ174" s="167"/>
      <c r="CHR174" s="147"/>
      <c r="CHS174" s="148"/>
      <c r="CHT174" s="187"/>
      <c r="CHU174" s="188"/>
      <c r="CHV174" s="165"/>
      <c r="CHW174" s="166"/>
      <c r="CHX174" s="146"/>
      <c r="CHY174" s="145"/>
      <c r="CHZ174" s="145"/>
      <c r="CIA174" s="167"/>
      <c r="CIB174" s="147"/>
      <c r="CIC174" s="148"/>
      <c r="CID174" s="187"/>
      <c r="CIE174" s="188"/>
      <c r="CIF174" s="165"/>
      <c r="CIG174" s="166"/>
      <c r="CIH174" s="146"/>
      <c r="CII174" s="145"/>
      <c r="CIJ174" s="145"/>
      <c r="CIK174" s="167"/>
      <c r="CIL174" s="147"/>
      <c r="CIM174" s="148"/>
      <c r="CIN174" s="187"/>
      <c r="CIO174" s="188"/>
      <c r="CIP174" s="165"/>
      <c r="CIQ174" s="166"/>
      <c r="CIR174" s="146"/>
      <c r="CIS174" s="145"/>
      <c r="CIT174" s="145"/>
      <c r="CIU174" s="167"/>
      <c r="CIV174" s="147"/>
      <c r="CIW174" s="148"/>
      <c r="CIX174" s="187"/>
      <c r="CIY174" s="188"/>
      <c r="CIZ174" s="165"/>
      <c r="CJA174" s="166"/>
      <c r="CJB174" s="146"/>
      <c r="CJC174" s="145"/>
      <c r="CJD174" s="145"/>
      <c r="CJE174" s="167"/>
      <c r="CJF174" s="147"/>
      <c r="CJG174" s="148"/>
      <c r="CJH174" s="187"/>
      <c r="CJI174" s="188"/>
      <c r="CJJ174" s="165"/>
      <c r="CJK174" s="166"/>
      <c r="CJL174" s="146"/>
      <c r="CJM174" s="145"/>
      <c r="CJN174" s="145"/>
      <c r="CJO174" s="167"/>
      <c r="CJP174" s="147"/>
      <c r="CJQ174" s="148"/>
      <c r="CJR174" s="187"/>
      <c r="CJS174" s="188"/>
      <c r="CJT174" s="165"/>
      <c r="CJU174" s="166"/>
      <c r="CJV174" s="146"/>
      <c r="CJW174" s="145"/>
      <c r="CJX174" s="145"/>
      <c r="CJY174" s="167"/>
      <c r="CJZ174" s="147"/>
      <c r="CKA174" s="148"/>
      <c r="CKB174" s="187"/>
      <c r="CKC174" s="188"/>
      <c r="CKD174" s="165"/>
      <c r="CKE174" s="166"/>
      <c r="CKF174" s="146"/>
      <c r="CKG174" s="145"/>
      <c r="CKH174" s="145"/>
      <c r="CKI174" s="167"/>
      <c r="CKJ174" s="147"/>
      <c r="CKK174" s="148"/>
      <c r="CKL174" s="187"/>
      <c r="CKM174" s="188"/>
      <c r="CKN174" s="165"/>
      <c r="CKO174" s="166"/>
      <c r="CKP174" s="146"/>
      <c r="CKQ174" s="145"/>
      <c r="CKR174" s="145"/>
      <c r="CKS174" s="167"/>
      <c r="CKT174" s="147"/>
      <c r="CKU174" s="148"/>
      <c r="CKV174" s="187"/>
      <c r="CKW174" s="188"/>
      <c r="CKX174" s="165"/>
      <c r="CKY174" s="166"/>
      <c r="CKZ174" s="146"/>
      <c r="CLA174" s="145"/>
      <c r="CLB174" s="145"/>
      <c r="CLC174" s="167"/>
      <c r="CLD174" s="147"/>
      <c r="CLE174" s="148"/>
      <c r="CLF174" s="187"/>
      <c r="CLG174" s="188"/>
      <c r="CLH174" s="165"/>
      <c r="CLI174" s="166"/>
      <c r="CLJ174" s="146"/>
      <c r="CLK174" s="145"/>
      <c r="CLL174" s="145"/>
      <c r="CLM174" s="167"/>
      <c r="CLN174" s="147"/>
      <c r="CLO174" s="148"/>
      <c r="CLP174" s="187"/>
      <c r="CLQ174" s="188"/>
      <c r="CLR174" s="165"/>
      <c r="CLS174" s="166"/>
      <c r="CLT174" s="146"/>
      <c r="CLU174" s="145"/>
      <c r="CLV174" s="145"/>
      <c r="CLW174" s="167"/>
      <c r="CLX174" s="147"/>
      <c r="CLY174" s="148"/>
      <c r="CLZ174" s="187"/>
      <c r="CMA174" s="188"/>
      <c r="CMB174" s="165"/>
      <c r="CMC174" s="166"/>
      <c r="CMD174" s="146"/>
      <c r="CME174" s="145"/>
      <c r="CMF174" s="145"/>
      <c r="CMG174" s="167"/>
      <c r="CMH174" s="147"/>
      <c r="CMI174" s="148"/>
      <c r="CMJ174" s="187"/>
      <c r="CMK174" s="188"/>
      <c r="CML174" s="165"/>
      <c r="CMM174" s="166"/>
      <c r="CMN174" s="146"/>
      <c r="CMO174" s="145"/>
      <c r="CMP174" s="145"/>
      <c r="CMQ174" s="167"/>
      <c r="CMR174" s="147"/>
      <c r="CMS174" s="148"/>
      <c r="CMT174" s="187"/>
      <c r="CMU174" s="188"/>
      <c r="CMV174" s="165"/>
      <c r="CMW174" s="166"/>
      <c r="CMX174" s="146"/>
      <c r="CMY174" s="145"/>
      <c r="CMZ174" s="145"/>
      <c r="CNA174" s="167"/>
      <c r="CNB174" s="147"/>
      <c r="CNC174" s="148"/>
      <c r="CND174" s="187"/>
      <c r="CNE174" s="188"/>
      <c r="CNF174" s="165"/>
      <c r="CNG174" s="166"/>
      <c r="CNH174" s="146"/>
      <c r="CNI174" s="145"/>
      <c r="CNJ174" s="145"/>
      <c r="CNK174" s="167"/>
      <c r="CNL174" s="147"/>
      <c r="CNM174" s="148"/>
      <c r="CNN174" s="187"/>
      <c r="CNO174" s="188"/>
      <c r="CNP174" s="165"/>
      <c r="CNQ174" s="166"/>
      <c r="CNR174" s="146"/>
      <c r="CNS174" s="145"/>
      <c r="CNT174" s="145"/>
      <c r="CNU174" s="167"/>
      <c r="CNV174" s="147"/>
      <c r="CNW174" s="148"/>
      <c r="CNX174" s="187"/>
      <c r="CNY174" s="188"/>
      <c r="CNZ174" s="165"/>
      <c r="COA174" s="166"/>
      <c r="COB174" s="146"/>
      <c r="COC174" s="145"/>
      <c r="COD174" s="145"/>
      <c r="COE174" s="167"/>
      <c r="COF174" s="147"/>
      <c r="COG174" s="148"/>
      <c r="COH174" s="187"/>
      <c r="COI174" s="188"/>
      <c r="COJ174" s="165"/>
      <c r="COK174" s="166"/>
      <c r="COL174" s="146"/>
      <c r="COM174" s="145"/>
      <c r="CON174" s="145"/>
      <c r="COO174" s="167"/>
      <c r="COP174" s="147"/>
      <c r="COQ174" s="148"/>
      <c r="COR174" s="187"/>
      <c r="COS174" s="188"/>
      <c r="COT174" s="165"/>
      <c r="COU174" s="166"/>
      <c r="COV174" s="146"/>
      <c r="COW174" s="145"/>
      <c r="COX174" s="145"/>
      <c r="COY174" s="167"/>
      <c r="COZ174" s="147"/>
      <c r="CPA174" s="148"/>
      <c r="CPB174" s="187"/>
      <c r="CPC174" s="188"/>
      <c r="CPD174" s="165"/>
      <c r="CPE174" s="166"/>
      <c r="CPF174" s="146"/>
      <c r="CPG174" s="145"/>
      <c r="CPH174" s="145"/>
      <c r="CPI174" s="167"/>
      <c r="CPJ174" s="147"/>
      <c r="CPK174" s="148"/>
      <c r="CPL174" s="187"/>
      <c r="CPM174" s="188"/>
      <c r="CPN174" s="165"/>
      <c r="CPO174" s="166"/>
      <c r="CPP174" s="146"/>
      <c r="CPQ174" s="145"/>
      <c r="CPR174" s="145"/>
      <c r="CPS174" s="167"/>
      <c r="CPT174" s="147"/>
      <c r="CPU174" s="148"/>
      <c r="CPV174" s="187"/>
      <c r="CPW174" s="188"/>
      <c r="CPX174" s="165"/>
      <c r="CPY174" s="166"/>
      <c r="CPZ174" s="146"/>
      <c r="CQA174" s="145"/>
      <c r="CQB174" s="145"/>
      <c r="CQC174" s="167"/>
      <c r="CQD174" s="147"/>
      <c r="CQE174" s="148"/>
      <c r="CQF174" s="187"/>
      <c r="CQG174" s="188"/>
      <c r="CQH174" s="165"/>
      <c r="CQI174" s="166"/>
      <c r="CQJ174" s="146"/>
      <c r="CQK174" s="145"/>
      <c r="CQL174" s="145"/>
      <c r="CQM174" s="167"/>
      <c r="CQN174" s="147"/>
      <c r="CQO174" s="148"/>
      <c r="CQP174" s="187"/>
      <c r="CQQ174" s="188"/>
      <c r="CQR174" s="165"/>
      <c r="CQS174" s="166"/>
      <c r="CQT174" s="146"/>
      <c r="CQU174" s="145"/>
      <c r="CQV174" s="145"/>
      <c r="CQW174" s="167"/>
      <c r="CQX174" s="147"/>
      <c r="CQY174" s="148"/>
      <c r="CQZ174" s="187"/>
      <c r="CRA174" s="188"/>
      <c r="CRB174" s="165"/>
      <c r="CRC174" s="166"/>
      <c r="CRD174" s="146"/>
      <c r="CRE174" s="145"/>
      <c r="CRF174" s="145"/>
      <c r="CRG174" s="167"/>
      <c r="CRH174" s="147"/>
      <c r="CRI174" s="148"/>
      <c r="CRJ174" s="187"/>
      <c r="CRK174" s="188"/>
      <c r="CRL174" s="165"/>
      <c r="CRM174" s="166"/>
      <c r="CRN174" s="146"/>
      <c r="CRO174" s="145"/>
      <c r="CRP174" s="145"/>
      <c r="CRQ174" s="167"/>
      <c r="CRR174" s="147"/>
      <c r="CRS174" s="148"/>
      <c r="CRT174" s="187"/>
      <c r="CRU174" s="188"/>
      <c r="CRV174" s="165"/>
      <c r="CRW174" s="166"/>
      <c r="CRX174" s="146"/>
      <c r="CRY174" s="145"/>
      <c r="CRZ174" s="145"/>
      <c r="CSA174" s="167"/>
      <c r="CSB174" s="147"/>
      <c r="CSC174" s="148"/>
      <c r="CSD174" s="187"/>
      <c r="CSE174" s="188"/>
      <c r="CSF174" s="165"/>
      <c r="CSG174" s="166"/>
      <c r="CSH174" s="146"/>
      <c r="CSI174" s="145"/>
      <c r="CSJ174" s="145"/>
      <c r="CSK174" s="167"/>
      <c r="CSL174" s="147"/>
      <c r="CSM174" s="148"/>
      <c r="CSN174" s="187"/>
      <c r="CSO174" s="188"/>
      <c r="CSP174" s="165"/>
      <c r="CSQ174" s="166"/>
      <c r="CSR174" s="146"/>
      <c r="CSS174" s="145"/>
      <c r="CST174" s="145"/>
      <c r="CSU174" s="167"/>
      <c r="CSV174" s="147"/>
      <c r="CSW174" s="148"/>
      <c r="CSX174" s="187"/>
      <c r="CSY174" s="188"/>
      <c r="CSZ174" s="165"/>
      <c r="CTA174" s="166"/>
      <c r="CTB174" s="146"/>
      <c r="CTC174" s="145"/>
      <c r="CTD174" s="145"/>
      <c r="CTE174" s="167"/>
      <c r="CTF174" s="147"/>
      <c r="CTG174" s="148"/>
      <c r="CTH174" s="187"/>
      <c r="CTI174" s="188"/>
      <c r="CTJ174" s="165"/>
      <c r="CTK174" s="166"/>
      <c r="CTL174" s="146"/>
      <c r="CTM174" s="145"/>
      <c r="CTN174" s="145"/>
      <c r="CTO174" s="167"/>
      <c r="CTP174" s="147"/>
      <c r="CTQ174" s="148"/>
      <c r="CTR174" s="187"/>
      <c r="CTS174" s="188"/>
      <c r="CTT174" s="165"/>
      <c r="CTU174" s="166"/>
      <c r="CTV174" s="146"/>
      <c r="CTW174" s="145"/>
      <c r="CTX174" s="145"/>
      <c r="CTY174" s="167"/>
      <c r="CTZ174" s="147"/>
      <c r="CUA174" s="148"/>
      <c r="CUB174" s="187"/>
      <c r="CUC174" s="188"/>
      <c r="CUD174" s="165"/>
      <c r="CUE174" s="166"/>
      <c r="CUF174" s="146"/>
      <c r="CUG174" s="145"/>
      <c r="CUH174" s="145"/>
      <c r="CUI174" s="167"/>
      <c r="CUJ174" s="147"/>
      <c r="CUK174" s="148"/>
      <c r="CUL174" s="187"/>
      <c r="CUM174" s="188"/>
      <c r="CUN174" s="165"/>
      <c r="CUO174" s="166"/>
      <c r="CUP174" s="146"/>
      <c r="CUQ174" s="145"/>
      <c r="CUR174" s="145"/>
      <c r="CUS174" s="167"/>
      <c r="CUT174" s="147"/>
      <c r="CUU174" s="148"/>
      <c r="CUV174" s="187"/>
      <c r="CUW174" s="188"/>
      <c r="CUX174" s="165"/>
      <c r="CUY174" s="166"/>
      <c r="CUZ174" s="146"/>
      <c r="CVA174" s="145"/>
      <c r="CVB174" s="145"/>
      <c r="CVC174" s="167"/>
      <c r="CVD174" s="147"/>
      <c r="CVE174" s="148"/>
      <c r="CVF174" s="187"/>
      <c r="CVG174" s="188"/>
      <c r="CVH174" s="165"/>
      <c r="CVI174" s="166"/>
      <c r="CVJ174" s="146"/>
      <c r="CVK174" s="145"/>
      <c r="CVL174" s="145"/>
      <c r="CVM174" s="167"/>
      <c r="CVN174" s="147"/>
      <c r="CVO174" s="148"/>
      <c r="CVP174" s="187"/>
      <c r="CVQ174" s="188"/>
      <c r="CVR174" s="165"/>
      <c r="CVS174" s="166"/>
      <c r="CVT174" s="146"/>
      <c r="CVU174" s="145"/>
      <c r="CVV174" s="145"/>
      <c r="CVW174" s="167"/>
      <c r="CVX174" s="147"/>
      <c r="CVY174" s="148"/>
      <c r="CVZ174" s="187"/>
      <c r="CWA174" s="188"/>
      <c r="CWB174" s="165"/>
      <c r="CWC174" s="166"/>
      <c r="CWD174" s="146"/>
      <c r="CWE174" s="145"/>
      <c r="CWF174" s="145"/>
      <c r="CWG174" s="167"/>
      <c r="CWH174" s="147"/>
      <c r="CWI174" s="148"/>
      <c r="CWJ174" s="187"/>
      <c r="CWK174" s="188"/>
      <c r="CWL174" s="165"/>
      <c r="CWM174" s="166"/>
      <c r="CWN174" s="146"/>
      <c r="CWO174" s="145"/>
      <c r="CWP174" s="145"/>
      <c r="CWQ174" s="167"/>
      <c r="CWR174" s="147"/>
      <c r="CWS174" s="148"/>
      <c r="CWT174" s="187"/>
      <c r="CWU174" s="188"/>
      <c r="CWV174" s="165"/>
      <c r="CWW174" s="166"/>
      <c r="CWX174" s="146"/>
      <c r="CWY174" s="145"/>
      <c r="CWZ174" s="145"/>
      <c r="CXA174" s="167"/>
      <c r="CXB174" s="147"/>
      <c r="CXC174" s="148"/>
      <c r="CXD174" s="187"/>
      <c r="CXE174" s="188"/>
      <c r="CXF174" s="165"/>
      <c r="CXG174" s="166"/>
      <c r="CXH174" s="146"/>
      <c r="CXI174" s="145"/>
      <c r="CXJ174" s="145"/>
      <c r="CXK174" s="167"/>
      <c r="CXL174" s="147"/>
      <c r="CXM174" s="148"/>
      <c r="CXN174" s="187"/>
      <c r="CXO174" s="188"/>
      <c r="CXP174" s="165"/>
      <c r="CXQ174" s="166"/>
      <c r="CXR174" s="146"/>
      <c r="CXS174" s="145"/>
      <c r="CXT174" s="145"/>
      <c r="CXU174" s="167"/>
      <c r="CXV174" s="147"/>
      <c r="CXW174" s="148"/>
      <c r="CXX174" s="187"/>
      <c r="CXY174" s="188"/>
      <c r="CXZ174" s="165"/>
      <c r="CYA174" s="166"/>
      <c r="CYB174" s="146"/>
      <c r="CYC174" s="145"/>
      <c r="CYD174" s="145"/>
      <c r="CYE174" s="167"/>
      <c r="CYF174" s="147"/>
      <c r="CYG174" s="148"/>
      <c r="CYH174" s="187"/>
      <c r="CYI174" s="188"/>
      <c r="CYJ174" s="165"/>
      <c r="CYK174" s="166"/>
      <c r="CYL174" s="146"/>
      <c r="CYM174" s="145"/>
      <c r="CYN174" s="145"/>
      <c r="CYO174" s="167"/>
      <c r="CYP174" s="147"/>
      <c r="CYQ174" s="148"/>
      <c r="CYR174" s="187"/>
      <c r="CYS174" s="188"/>
      <c r="CYT174" s="165"/>
      <c r="CYU174" s="166"/>
      <c r="CYV174" s="146"/>
      <c r="CYW174" s="145"/>
      <c r="CYX174" s="145"/>
      <c r="CYY174" s="167"/>
      <c r="CYZ174" s="147"/>
      <c r="CZA174" s="148"/>
      <c r="CZB174" s="187"/>
      <c r="CZC174" s="188"/>
      <c r="CZD174" s="165"/>
      <c r="CZE174" s="166"/>
      <c r="CZF174" s="146"/>
      <c r="CZG174" s="145"/>
      <c r="CZH174" s="145"/>
      <c r="CZI174" s="167"/>
      <c r="CZJ174" s="147"/>
      <c r="CZK174" s="148"/>
      <c r="CZL174" s="187"/>
      <c r="CZM174" s="188"/>
      <c r="CZN174" s="165"/>
      <c r="CZO174" s="166"/>
      <c r="CZP174" s="146"/>
      <c r="CZQ174" s="145"/>
      <c r="CZR174" s="145"/>
      <c r="CZS174" s="167"/>
      <c r="CZT174" s="147"/>
      <c r="CZU174" s="148"/>
      <c r="CZV174" s="187"/>
      <c r="CZW174" s="188"/>
      <c r="CZX174" s="165"/>
      <c r="CZY174" s="166"/>
      <c r="CZZ174" s="146"/>
      <c r="DAA174" s="145"/>
      <c r="DAB174" s="145"/>
      <c r="DAC174" s="167"/>
      <c r="DAD174" s="147"/>
      <c r="DAE174" s="148"/>
      <c r="DAF174" s="187"/>
      <c r="DAG174" s="188"/>
      <c r="DAH174" s="165"/>
      <c r="DAI174" s="166"/>
      <c r="DAJ174" s="146"/>
      <c r="DAK174" s="145"/>
      <c r="DAL174" s="145"/>
      <c r="DAM174" s="167"/>
      <c r="DAN174" s="147"/>
      <c r="DAO174" s="148"/>
      <c r="DAP174" s="187"/>
      <c r="DAQ174" s="188"/>
      <c r="DAR174" s="165"/>
      <c r="DAS174" s="166"/>
      <c r="DAT174" s="146"/>
      <c r="DAU174" s="145"/>
      <c r="DAV174" s="145"/>
      <c r="DAW174" s="167"/>
      <c r="DAX174" s="147"/>
      <c r="DAY174" s="148"/>
      <c r="DAZ174" s="187"/>
      <c r="DBA174" s="188"/>
      <c r="DBB174" s="165"/>
      <c r="DBC174" s="166"/>
      <c r="DBD174" s="146"/>
      <c r="DBE174" s="145"/>
      <c r="DBF174" s="145"/>
      <c r="DBG174" s="167"/>
      <c r="DBH174" s="147"/>
      <c r="DBI174" s="148"/>
      <c r="DBJ174" s="187"/>
      <c r="DBK174" s="188"/>
      <c r="DBL174" s="165"/>
      <c r="DBM174" s="166"/>
      <c r="DBN174" s="146"/>
      <c r="DBO174" s="145"/>
      <c r="DBP174" s="145"/>
      <c r="DBQ174" s="167"/>
      <c r="DBR174" s="147"/>
      <c r="DBS174" s="148"/>
      <c r="DBT174" s="187"/>
      <c r="DBU174" s="188"/>
      <c r="DBV174" s="165"/>
      <c r="DBW174" s="166"/>
      <c r="DBX174" s="146"/>
      <c r="DBY174" s="145"/>
      <c r="DBZ174" s="145"/>
      <c r="DCA174" s="167"/>
      <c r="DCB174" s="147"/>
      <c r="DCC174" s="148"/>
      <c r="DCD174" s="187"/>
      <c r="DCE174" s="188"/>
      <c r="DCF174" s="165"/>
      <c r="DCG174" s="166"/>
      <c r="DCH174" s="146"/>
      <c r="DCI174" s="145"/>
      <c r="DCJ174" s="145"/>
      <c r="DCK174" s="167"/>
      <c r="DCL174" s="147"/>
      <c r="DCM174" s="148"/>
      <c r="DCN174" s="187"/>
      <c r="DCO174" s="188"/>
      <c r="DCP174" s="165"/>
      <c r="DCQ174" s="166"/>
      <c r="DCR174" s="146"/>
      <c r="DCS174" s="145"/>
      <c r="DCT174" s="145"/>
      <c r="DCU174" s="167"/>
      <c r="DCV174" s="147"/>
      <c r="DCW174" s="148"/>
      <c r="DCX174" s="187"/>
      <c r="DCY174" s="188"/>
      <c r="DCZ174" s="165"/>
      <c r="DDA174" s="166"/>
      <c r="DDB174" s="146"/>
      <c r="DDC174" s="145"/>
      <c r="DDD174" s="145"/>
      <c r="DDE174" s="167"/>
      <c r="DDF174" s="147"/>
      <c r="DDG174" s="148"/>
      <c r="DDH174" s="187"/>
      <c r="DDI174" s="188"/>
      <c r="DDJ174" s="165"/>
      <c r="DDK174" s="166"/>
      <c r="DDL174" s="146"/>
      <c r="DDM174" s="145"/>
      <c r="DDN174" s="145"/>
      <c r="DDO174" s="167"/>
      <c r="DDP174" s="147"/>
      <c r="DDQ174" s="148"/>
      <c r="DDR174" s="187"/>
      <c r="DDS174" s="188"/>
      <c r="DDT174" s="165"/>
      <c r="DDU174" s="166"/>
      <c r="DDV174" s="146"/>
      <c r="DDW174" s="145"/>
      <c r="DDX174" s="145"/>
      <c r="DDY174" s="167"/>
      <c r="DDZ174" s="147"/>
      <c r="DEA174" s="148"/>
      <c r="DEB174" s="187"/>
      <c r="DEC174" s="188"/>
      <c r="DED174" s="165"/>
      <c r="DEE174" s="166"/>
      <c r="DEF174" s="146"/>
      <c r="DEG174" s="145"/>
      <c r="DEH174" s="145"/>
      <c r="DEI174" s="167"/>
      <c r="DEJ174" s="147"/>
      <c r="DEK174" s="148"/>
      <c r="DEL174" s="187"/>
      <c r="DEM174" s="188"/>
      <c r="DEN174" s="165"/>
      <c r="DEO174" s="166"/>
      <c r="DEP174" s="146"/>
      <c r="DEQ174" s="145"/>
      <c r="DER174" s="145"/>
      <c r="DES174" s="167"/>
      <c r="DET174" s="147"/>
      <c r="DEU174" s="148"/>
      <c r="DEV174" s="187"/>
      <c r="DEW174" s="188"/>
      <c r="DEX174" s="165"/>
      <c r="DEY174" s="166"/>
      <c r="DEZ174" s="146"/>
      <c r="DFA174" s="145"/>
      <c r="DFB174" s="145"/>
      <c r="DFC174" s="167"/>
      <c r="DFD174" s="147"/>
      <c r="DFE174" s="148"/>
      <c r="DFF174" s="187"/>
      <c r="DFG174" s="188"/>
      <c r="DFH174" s="165"/>
      <c r="DFI174" s="166"/>
      <c r="DFJ174" s="146"/>
      <c r="DFK174" s="145"/>
      <c r="DFL174" s="145"/>
      <c r="DFM174" s="167"/>
      <c r="DFN174" s="147"/>
      <c r="DFO174" s="148"/>
      <c r="DFP174" s="187"/>
      <c r="DFQ174" s="188"/>
      <c r="DFR174" s="165"/>
      <c r="DFS174" s="166"/>
      <c r="DFT174" s="146"/>
      <c r="DFU174" s="145"/>
      <c r="DFV174" s="145"/>
      <c r="DFW174" s="167"/>
      <c r="DFX174" s="147"/>
      <c r="DFY174" s="148"/>
      <c r="DFZ174" s="187"/>
      <c r="DGA174" s="188"/>
      <c r="DGB174" s="165"/>
      <c r="DGC174" s="166"/>
      <c r="DGD174" s="146"/>
      <c r="DGE174" s="145"/>
      <c r="DGF174" s="145"/>
      <c r="DGG174" s="167"/>
      <c r="DGH174" s="147"/>
      <c r="DGI174" s="148"/>
      <c r="DGJ174" s="187"/>
      <c r="DGK174" s="188"/>
      <c r="DGL174" s="165"/>
      <c r="DGM174" s="166"/>
      <c r="DGN174" s="146"/>
      <c r="DGO174" s="145"/>
      <c r="DGP174" s="145"/>
      <c r="DGQ174" s="167"/>
      <c r="DGR174" s="147"/>
      <c r="DGS174" s="148"/>
      <c r="DGT174" s="187"/>
      <c r="DGU174" s="188"/>
      <c r="DGV174" s="165"/>
      <c r="DGW174" s="166"/>
      <c r="DGX174" s="146"/>
      <c r="DGY174" s="145"/>
      <c r="DGZ174" s="145"/>
      <c r="DHA174" s="167"/>
      <c r="DHB174" s="147"/>
      <c r="DHC174" s="148"/>
      <c r="DHD174" s="187"/>
      <c r="DHE174" s="188"/>
      <c r="DHF174" s="165"/>
      <c r="DHG174" s="166"/>
      <c r="DHH174" s="146"/>
      <c r="DHI174" s="145"/>
      <c r="DHJ174" s="145"/>
      <c r="DHK174" s="167"/>
      <c r="DHL174" s="147"/>
      <c r="DHM174" s="148"/>
      <c r="DHN174" s="187"/>
      <c r="DHO174" s="188"/>
      <c r="DHP174" s="165"/>
      <c r="DHQ174" s="166"/>
      <c r="DHR174" s="146"/>
      <c r="DHS174" s="145"/>
      <c r="DHT174" s="145"/>
      <c r="DHU174" s="167"/>
      <c r="DHV174" s="147"/>
      <c r="DHW174" s="148"/>
      <c r="DHX174" s="187"/>
      <c r="DHY174" s="188"/>
      <c r="DHZ174" s="165"/>
      <c r="DIA174" s="166"/>
      <c r="DIB174" s="146"/>
      <c r="DIC174" s="145"/>
      <c r="DID174" s="145"/>
      <c r="DIE174" s="167"/>
      <c r="DIF174" s="147"/>
      <c r="DIG174" s="148"/>
      <c r="DIH174" s="187"/>
      <c r="DII174" s="188"/>
      <c r="DIJ174" s="165"/>
      <c r="DIK174" s="166"/>
      <c r="DIL174" s="146"/>
      <c r="DIM174" s="145"/>
      <c r="DIN174" s="145"/>
      <c r="DIO174" s="167"/>
      <c r="DIP174" s="147"/>
      <c r="DIQ174" s="148"/>
      <c r="DIR174" s="187"/>
      <c r="DIS174" s="188"/>
      <c r="DIT174" s="165"/>
      <c r="DIU174" s="166"/>
      <c r="DIV174" s="146"/>
      <c r="DIW174" s="145"/>
      <c r="DIX174" s="145"/>
      <c r="DIY174" s="167"/>
      <c r="DIZ174" s="147"/>
      <c r="DJA174" s="148"/>
      <c r="DJB174" s="187"/>
      <c r="DJC174" s="188"/>
      <c r="DJD174" s="165"/>
      <c r="DJE174" s="166"/>
      <c r="DJF174" s="146"/>
      <c r="DJG174" s="145"/>
      <c r="DJH174" s="145"/>
      <c r="DJI174" s="167"/>
      <c r="DJJ174" s="147"/>
      <c r="DJK174" s="148"/>
      <c r="DJL174" s="187"/>
      <c r="DJM174" s="188"/>
      <c r="DJN174" s="165"/>
      <c r="DJO174" s="166"/>
      <c r="DJP174" s="146"/>
      <c r="DJQ174" s="145"/>
      <c r="DJR174" s="145"/>
      <c r="DJS174" s="167"/>
      <c r="DJT174" s="147"/>
      <c r="DJU174" s="148"/>
      <c r="DJV174" s="187"/>
      <c r="DJW174" s="188"/>
      <c r="DJX174" s="165"/>
      <c r="DJY174" s="166"/>
      <c r="DJZ174" s="146"/>
      <c r="DKA174" s="145"/>
      <c r="DKB174" s="145"/>
      <c r="DKC174" s="167"/>
      <c r="DKD174" s="147"/>
      <c r="DKE174" s="148"/>
      <c r="DKF174" s="187"/>
      <c r="DKG174" s="188"/>
      <c r="DKH174" s="165"/>
      <c r="DKI174" s="166"/>
      <c r="DKJ174" s="146"/>
      <c r="DKK174" s="145"/>
      <c r="DKL174" s="145"/>
      <c r="DKM174" s="167"/>
      <c r="DKN174" s="147"/>
      <c r="DKO174" s="148"/>
      <c r="DKP174" s="187"/>
      <c r="DKQ174" s="188"/>
      <c r="DKR174" s="165"/>
      <c r="DKS174" s="166"/>
      <c r="DKT174" s="146"/>
      <c r="DKU174" s="145"/>
      <c r="DKV174" s="145"/>
      <c r="DKW174" s="167"/>
      <c r="DKX174" s="147"/>
      <c r="DKY174" s="148"/>
      <c r="DKZ174" s="187"/>
      <c r="DLA174" s="188"/>
      <c r="DLB174" s="165"/>
      <c r="DLC174" s="166"/>
      <c r="DLD174" s="146"/>
      <c r="DLE174" s="145"/>
      <c r="DLF174" s="145"/>
      <c r="DLG174" s="167"/>
      <c r="DLH174" s="147"/>
      <c r="DLI174" s="148"/>
      <c r="DLJ174" s="187"/>
      <c r="DLK174" s="188"/>
      <c r="DLL174" s="165"/>
      <c r="DLM174" s="166"/>
      <c r="DLN174" s="146"/>
      <c r="DLO174" s="145"/>
      <c r="DLP174" s="145"/>
      <c r="DLQ174" s="167"/>
      <c r="DLR174" s="147"/>
      <c r="DLS174" s="148"/>
      <c r="DLT174" s="187"/>
      <c r="DLU174" s="188"/>
      <c r="DLV174" s="165"/>
      <c r="DLW174" s="166"/>
      <c r="DLX174" s="146"/>
      <c r="DLY174" s="145"/>
      <c r="DLZ174" s="145"/>
      <c r="DMA174" s="167"/>
      <c r="DMB174" s="147"/>
      <c r="DMC174" s="148"/>
      <c r="DMD174" s="187"/>
      <c r="DME174" s="188"/>
      <c r="DMF174" s="165"/>
      <c r="DMG174" s="166"/>
      <c r="DMH174" s="146"/>
      <c r="DMI174" s="145"/>
      <c r="DMJ174" s="145"/>
      <c r="DMK174" s="167"/>
      <c r="DML174" s="147"/>
      <c r="DMM174" s="148"/>
      <c r="DMN174" s="187"/>
      <c r="DMO174" s="188"/>
      <c r="DMP174" s="165"/>
      <c r="DMQ174" s="166"/>
      <c r="DMR174" s="146"/>
      <c r="DMS174" s="145"/>
      <c r="DMT174" s="145"/>
      <c r="DMU174" s="167"/>
      <c r="DMV174" s="147"/>
      <c r="DMW174" s="148"/>
      <c r="DMX174" s="187"/>
      <c r="DMY174" s="188"/>
      <c r="DMZ174" s="165"/>
      <c r="DNA174" s="166"/>
      <c r="DNB174" s="146"/>
      <c r="DNC174" s="145"/>
      <c r="DND174" s="145"/>
      <c r="DNE174" s="167"/>
      <c r="DNF174" s="147"/>
      <c r="DNG174" s="148"/>
      <c r="DNH174" s="187"/>
      <c r="DNI174" s="188"/>
      <c r="DNJ174" s="165"/>
      <c r="DNK174" s="166"/>
      <c r="DNL174" s="146"/>
      <c r="DNM174" s="145"/>
      <c r="DNN174" s="145"/>
      <c r="DNO174" s="167"/>
      <c r="DNP174" s="147"/>
      <c r="DNQ174" s="148"/>
      <c r="DNR174" s="187"/>
      <c r="DNS174" s="188"/>
      <c r="DNT174" s="165"/>
      <c r="DNU174" s="166"/>
      <c r="DNV174" s="146"/>
      <c r="DNW174" s="145"/>
      <c r="DNX174" s="145"/>
      <c r="DNY174" s="167"/>
      <c r="DNZ174" s="147"/>
      <c r="DOA174" s="148"/>
      <c r="DOB174" s="187"/>
      <c r="DOC174" s="188"/>
      <c r="DOD174" s="165"/>
      <c r="DOE174" s="166"/>
      <c r="DOF174" s="146"/>
      <c r="DOG174" s="145"/>
      <c r="DOH174" s="145"/>
      <c r="DOI174" s="167"/>
      <c r="DOJ174" s="147"/>
      <c r="DOK174" s="148"/>
      <c r="DOL174" s="187"/>
      <c r="DOM174" s="188"/>
      <c r="DON174" s="165"/>
      <c r="DOO174" s="166"/>
      <c r="DOP174" s="146"/>
      <c r="DOQ174" s="145"/>
      <c r="DOR174" s="145"/>
      <c r="DOS174" s="167"/>
      <c r="DOT174" s="147"/>
      <c r="DOU174" s="148"/>
      <c r="DOV174" s="187"/>
      <c r="DOW174" s="188"/>
      <c r="DOX174" s="165"/>
      <c r="DOY174" s="166"/>
      <c r="DOZ174" s="146"/>
      <c r="DPA174" s="145"/>
      <c r="DPB174" s="145"/>
      <c r="DPC174" s="167"/>
      <c r="DPD174" s="147"/>
      <c r="DPE174" s="148"/>
      <c r="DPF174" s="187"/>
      <c r="DPG174" s="188"/>
      <c r="DPH174" s="165"/>
      <c r="DPI174" s="166"/>
      <c r="DPJ174" s="146"/>
      <c r="DPK174" s="145"/>
      <c r="DPL174" s="145"/>
      <c r="DPM174" s="167"/>
      <c r="DPN174" s="147"/>
      <c r="DPO174" s="148"/>
      <c r="DPP174" s="187"/>
      <c r="DPQ174" s="188"/>
      <c r="DPR174" s="165"/>
      <c r="DPS174" s="166"/>
      <c r="DPT174" s="146"/>
      <c r="DPU174" s="145"/>
      <c r="DPV174" s="145"/>
      <c r="DPW174" s="167"/>
      <c r="DPX174" s="147"/>
      <c r="DPY174" s="148"/>
      <c r="DPZ174" s="187"/>
      <c r="DQA174" s="188"/>
      <c r="DQB174" s="165"/>
      <c r="DQC174" s="166"/>
      <c r="DQD174" s="146"/>
      <c r="DQE174" s="145"/>
      <c r="DQF174" s="145"/>
      <c r="DQG174" s="167"/>
      <c r="DQH174" s="147"/>
      <c r="DQI174" s="148"/>
      <c r="DQJ174" s="187"/>
      <c r="DQK174" s="188"/>
      <c r="DQL174" s="165"/>
      <c r="DQM174" s="166"/>
      <c r="DQN174" s="146"/>
      <c r="DQO174" s="145"/>
      <c r="DQP174" s="145"/>
      <c r="DQQ174" s="167"/>
      <c r="DQR174" s="147"/>
      <c r="DQS174" s="148"/>
      <c r="DQT174" s="187"/>
      <c r="DQU174" s="188"/>
      <c r="DQV174" s="165"/>
      <c r="DQW174" s="166"/>
      <c r="DQX174" s="146"/>
      <c r="DQY174" s="145"/>
      <c r="DQZ174" s="145"/>
      <c r="DRA174" s="167"/>
      <c r="DRB174" s="147"/>
      <c r="DRC174" s="148"/>
      <c r="DRD174" s="187"/>
      <c r="DRE174" s="188"/>
      <c r="DRF174" s="165"/>
      <c r="DRG174" s="166"/>
      <c r="DRH174" s="146"/>
      <c r="DRI174" s="145"/>
      <c r="DRJ174" s="145"/>
      <c r="DRK174" s="167"/>
      <c r="DRL174" s="147"/>
      <c r="DRM174" s="148"/>
      <c r="DRN174" s="187"/>
      <c r="DRO174" s="188"/>
      <c r="DRP174" s="165"/>
      <c r="DRQ174" s="166"/>
      <c r="DRR174" s="146"/>
      <c r="DRS174" s="145"/>
      <c r="DRT174" s="145"/>
      <c r="DRU174" s="167"/>
      <c r="DRV174" s="147"/>
      <c r="DRW174" s="148"/>
      <c r="DRX174" s="187"/>
      <c r="DRY174" s="188"/>
      <c r="DRZ174" s="165"/>
      <c r="DSA174" s="166"/>
      <c r="DSB174" s="146"/>
      <c r="DSC174" s="145"/>
      <c r="DSD174" s="145"/>
      <c r="DSE174" s="167"/>
      <c r="DSF174" s="147"/>
      <c r="DSG174" s="148"/>
      <c r="DSH174" s="187"/>
      <c r="DSI174" s="188"/>
      <c r="DSJ174" s="165"/>
      <c r="DSK174" s="166"/>
      <c r="DSL174" s="146"/>
      <c r="DSM174" s="145"/>
      <c r="DSN174" s="145"/>
      <c r="DSO174" s="167"/>
      <c r="DSP174" s="147"/>
      <c r="DSQ174" s="148"/>
      <c r="DSR174" s="187"/>
      <c r="DSS174" s="188"/>
      <c r="DST174" s="165"/>
      <c r="DSU174" s="166"/>
      <c r="DSV174" s="146"/>
      <c r="DSW174" s="145"/>
      <c r="DSX174" s="145"/>
      <c r="DSY174" s="167"/>
      <c r="DSZ174" s="147"/>
      <c r="DTA174" s="148"/>
      <c r="DTB174" s="187"/>
      <c r="DTC174" s="188"/>
      <c r="DTD174" s="165"/>
      <c r="DTE174" s="166"/>
      <c r="DTF174" s="146"/>
      <c r="DTG174" s="145"/>
      <c r="DTH174" s="145"/>
      <c r="DTI174" s="167"/>
      <c r="DTJ174" s="147"/>
      <c r="DTK174" s="148"/>
      <c r="DTL174" s="187"/>
      <c r="DTM174" s="188"/>
      <c r="DTN174" s="165"/>
      <c r="DTO174" s="166"/>
      <c r="DTP174" s="146"/>
      <c r="DTQ174" s="145"/>
      <c r="DTR174" s="145"/>
      <c r="DTS174" s="167"/>
      <c r="DTT174" s="147"/>
      <c r="DTU174" s="148"/>
      <c r="DTV174" s="187"/>
      <c r="DTW174" s="188"/>
      <c r="DTX174" s="165"/>
      <c r="DTY174" s="166"/>
      <c r="DTZ174" s="146"/>
      <c r="DUA174" s="145"/>
      <c r="DUB174" s="145"/>
      <c r="DUC174" s="167"/>
      <c r="DUD174" s="147"/>
      <c r="DUE174" s="148"/>
      <c r="DUF174" s="187"/>
      <c r="DUG174" s="188"/>
      <c r="DUH174" s="165"/>
      <c r="DUI174" s="166"/>
      <c r="DUJ174" s="146"/>
      <c r="DUK174" s="145"/>
      <c r="DUL174" s="145"/>
      <c r="DUM174" s="167"/>
      <c r="DUN174" s="147"/>
      <c r="DUO174" s="148"/>
      <c r="DUP174" s="187"/>
      <c r="DUQ174" s="188"/>
      <c r="DUR174" s="165"/>
      <c r="DUS174" s="166"/>
      <c r="DUT174" s="146"/>
      <c r="DUU174" s="145"/>
      <c r="DUV174" s="145"/>
      <c r="DUW174" s="167"/>
      <c r="DUX174" s="147"/>
      <c r="DUY174" s="148"/>
      <c r="DUZ174" s="187"/>
      <c r="DVA174" s="188"/>
      <c r="DVB174" s="165"/>
      <c r="DVC174" s="166"/>
      <c r="DVD174" s="146"/>
      <c r="DVE174" s="145"/>
      <c r="DVF174" s="145"/>
      <c r="DVG174" s="167"/>
      <c r="DVH174" s="147"/>
      <c r="DVI174" s="148"/>
      <c r="DVJ174" s="187"/>
      <c r="DVK174" s="188"/>
      <c r="DVL174" s="165"/>
      <c r="DVM174" s="166"/>
      <c r="DVN174" s="146"/>
      <c r="DVO174" s="145"/>
      <c r="DVP174" s="145"/>
      <c r="DVQ174" s="167"/>
      <c r="DVR174" s="147"/>
      <c r="DVS174" s="148"/>
      <c r="DVT174" s="187"/>
      <c r="DVU174" s="188"/>
      <c r="DVV174" s="165"/>
      <c r="DVW174" s="166"/>
      <c r="DVX174" s="146"/>
      <c r="DVY174" s="145"/>
      <c r="DVZ174" s="145"/>
      <c r="DWA174" s="167"/>
      <c r="DWB174" s="147"/>
      <c r="DWC174" s="148"/>
      <c r="DWD174" s="187"/>
      <c r="DWE174" s="188"/>
      <c r="DWF174" s="165"/>
      <c r="DWG174" s="166"/>
      <c r="DWH174" s="146"/>
      <c r="DWI174" s="145"/>
      <c r="DWJ174" s="145"/>
      <c r="DWK174" s="167"/>
      <c r="DWL174" s="147"/>
      <c r="DWM174" s="148"/>
      <c r="DWN174" s="187"/>
      <c r="DWO174" s="188"/>
      <c r="DWP174" s="165"/>
      <c r="DWQ174" s="166"/>
      <c r="DWR174" s="146"/>
      <c r="DWS174" s="145"/>
      <c r="DWT174" s="145"/>
      <c r="DWU174" s="167"/>
      <c r="DWV174" s="147"/>
      <c r="DWW174" s="148"/>
      <c r="DWX174" s="187"/>
      <c r="DWY174" s="188"/>
      <c r="DWZ174" s="165"/>
      <c r="DXA174" s="166"/>
      <c r="DXB174" s="146"/>
      <c r="DXC174" s="145"/>
      <c r="DXD174" s="145"/>
      <c r="DXE174" s="167"/>
      <c r="DXF174" s="147"/>
      <c r="DXG174" s="148"/>
      <c r="DXH174" s="187"/>
      <c r="DXI174" s="188"/>
      <c r="DXJ174" s="165"/>
      <c r="DXK174" s="166"/>
      <c r="DXL174" s="146"/>
      <c r="DXM174" s="145"/>
      <c r="DXN174" s="145"/>
      <c r="DXO174" s="167"/>
      <c r="DXP174" s="147"/>
      <c r="DXQ174" s="148"/>
      <c r="DXR174" s="187"/>
      <c r="DXS174" s="188"/>
      <c r="DXT174" s="165"/>
      <c r="DXU174" s="166"/>
      <c r="DXV174" s="146"/>
      <c r="DXW174" s="145"/>
      <c r="DXX174" s="145"/>
      <c r="DXY174" s="167"/>
      <c r="DXZ174" s="147"/>
      <c r="DYA174" s="148"/>
      <c r="DYB174" s="187"/>
      <c r="DYC174" s="188"/>
      <c r="DYD174" s="165"/>
      <c r="DYE174" s="166"/>
      <c r="DYF174" s="146"/>
      <c r="DYG174" s="145"/>
      <c r="DYH174" s="145"/>
      <c r="DYI174" s="167"/>
      <c r="DYJ174" s="147"/>
      <c r="DYK174" s="148"/>
      <c r="DYL174" s="187"/>
      <c r="DYM174" s="188"/>
      <c r="DYN174" s="165"/>
      <c r="DYO174" s="166"/>
      <c r="DYP174" s="146"/>
      <c r="DYQ174" s="145"/>
      <c r="DYR174" s="145"/>
      <c r="DYS174" s="167"/>
      <c r="DYT174" s="147"/>
      <c r="DYU174" s="148"/>
      <c r="DYV174" s="187"/>
      <c r="DYW174" s="188"/>
      <c r="DYX174" s="165"/>
      <c r="DYY174" s="166"/>
      <c r="DYZ174" s="146"/>
      <c r="DZA174" s="145"/>
      <c r="DZB174" s="145"/>
      <c r="DZC174" s="167"/>
      <c r="DZD174" s="147"/>
      <c r="DZE174" s="148"/>
      <c r="DZF174" s="187"/>
      <c r="DZG174" s="188"/>
      <c r="DZH174" s="165"/>
      <c r="DZI174" s="166"/>
      <c r="DZJ174" s="146"/>
      <c r="DZK174" s="145"/>
      <c r="DZL174" s="145"/>
      <c r="DZM174" s="167"/>
      <c r="DZN174" s="147"/>
      <c r="DZO174" s="148"/>
      <c r="DZP174" s="187"/>
      <c r="DZQ174" s="188"/>
      <c r="DZR174" s="165"/>
      <c r="DZS174" s="166"/>
      <c r="DZT174" s="146"/>
      <c r="DZU174" s="145"/>
      <c r="DZV174" s="145"/>
      <c r="DZW174" s="167"/>
      <c r="DZX174" s="147"/>
      <c r="DZY174" s="148"/>
      <c r="DZZ174" s="187"/>
      <c r="EAA174" s="188"/>
      <c r="EAB174" s="165"/>
      <c r="EAC174" s="166"/>
      <c r="EAD174" s="146"/>
      <c r="EAE174" s="145"/>
      <c r="EAF174" s="145"/>
      <c r="EAG174" s="167"/>
      <c r="EAH174" s="147"/>
      <c r="EAI174" s="148"/>
      <c r="EAJ174" s="187"/>
      <c r="EAK174" s="188"/>
      <c r="EAL174" s="165"/>
      <c r="EAM174" s="166"/>
      <c r="EAN174" s="146"/>
      <c r="EAO174" s="145"/>
      <c r="EAP174" s="145"/>
      <c r="EAQ174" s="167"/>
      <c r="EAR174" s="147"/>
      <c r="EAS174" s="148"/>
      <c r="EAT174" s="187"/>
      <c r="EAU174" s="188"/>
      <c r="EAV174" s="165"/>
      <c r="EAW174" s="166"/>
      <c r="EAX174" s="146"/>
      <c r="EAY174" s="145"/>
      <c r="EAZ174" s="145"/>
      <c r="EBA174" s="167"/>
      <c r="EBB174" s="147"/>
      <c r="EBC174" s="148"/>
      <c r="EBD174" s="187"/>
      <c r="EBE174" s="188"/>
      <c r="EBF174" s="165"/>
      <c r="EBG174" s="166"/>
      <c r="EBH174" s="146"/>
      <c r="EBI174" s="145"/>
      <c r="EBJ174" s="145"/>
      <c r="EBK174" s="167"/>
      <c r="EBL174" s="147"/>
      <c r="EBM174" s="148"/>
      <c r="EBN174" s="187"/>
      <c r="EBO174" s="188"/>
      <c r="EBP174" s="165"/>
      <c r="EBQ174" s="166"/>
      <c r="EBR174" s="146"/>
      <c r="EBS174" s="145"/>
      <c r="EBT174" s="145"/>
      <c r="EBU174" s="167"/>
      <c r="EBV174" s="147"/>
      <c r="EBW174" s="148"/>
      <c r="EBX174" s="187"/>
      <c r="EBY174" s="188"/>
      <c r="EBZ174" s="165"/>
      <c r="ECA174" s="166"/>
      <c r="ECB174" s="146"/>
      <c r="ECC174" s="145"/>
      <c r="ECD174" s="145"/>
      <c r="ECE174" s="167"/>
      <c r="ECF174" s="147"/>
      <c r="ECG174" s="148"/>
      <c r="ECH174" s="187"/>
      <c r="ECI174" s="188"/>
      <c r="ECJ174" s="165"/>
      <c r="ECK174" s="166"/>
      <c r="ECL174" s="146"/>
      <c r="ECM174" s="145"/>
      <c r="ECN174" s="145"/>
      <c r="ECO174" s="167"/>
      <c r="ECP174" s="147"/>
      <c r="ECQ174" s="148"/>
      <c r="ECR174" s="187"/>
      <c r="ECS174" s="188"/>
      <c r="ECT174" s="165"/>
      <c r="ECU174" s="166"/>
      <c r="ECV174" s="146"/>
      <c r="ECW174" s="145"/>
      <c r="ECX174" s="145"/>
      <c r="ECY174" s="167"/>
      <c r="ECZ174" s="147"/>
      <c r="EDA174" s="148"/>
      <c r="EDB174" s="187"/>
      <c r="EDC174" s="188"/>
      <c r="EDD174" s="165"/>
      <c r="EDE174" s="166"/>
      <c r="EDF174" s="146"/>
      <c r="EDG174" s="145"/>
      <c r="EDH174" s="145"/>
      <c r="EDI174" s="167"/>
      <c r="EDJ174" s="147"/>
      <c r="EDK174" s="148"/>
      <c r="EDL174" s="187"/>
      <c r="EDM174" s="188"/>
      <c r="EDN174" s="165"/>
      <c r="EDO174" s="166"/>
      <c r="EDP174" s="146"/>
      <c r="EDQ174" s="145"/>
      <c r="EDR174" s="145"/>
      <c r="EDS174" s="167"/>
      <c r="EDT174" s="147"/>
      <c r="EDU174" s="148"/>
      <c r="EDV174" s="187"/>
      <c r="EDW174" s="188"/>
      <c r="EDX174" s="165"/>
      <c r="EDY174" s="166"/>
      <c r="EDZ174" s="146"/>
      <c r="EEA174" s="145"/>
      <c r="EEB174" s="145"/>
      <c r="EEC174" s="167"/>
      <c r="EED174" s="147"/>
      <c r="EEE174" s="148"/>
      <c r="EEF174" s="187"/>
      <c r="EEG174" s="188"/>
      <c r="EEH174" s="165"/>
      <c r="EEI174" s="166"/>
      <c r="EEJ174" s="146"/>
      <c r="EEK174" s="145"/>
      <c r="EEL174" s="145"/>
      <c r="EEM174" s="167"/>
      <c r="EEN174" s="147"/>
      <c r="EEO174" s="148"/>
      <c r="EEP174" s="187"/>
      <c r="EEQ174" s="188"/>
      <c r="EER174" s="165"/>
      <c r="EES174" s="166"/>
      <c r="EET174" s="146"/>
      <c r="EEU174" s="145"/>
      <c r="EEV174" s="145"/>
      <c r="EEW174" s="167"/>
      <c r="EEX174" s="147"/>
      <c r="EEY174" s="148"/>
      <c r="EEZ174" s="187"/>
      <c r="EFA174" s="188"/>
      <c r="EFB174" s="165"/>
      <c r="EFC174" s="166"/>
      <c r="EFD174" s="146"/>
      <c r="EFE174" s="145"/>
      <c r="EFF174" s="145"/>
      <c r="EFG174" s="167"/>
      <c r="EFH174" s="147"/>
      <c r="EFI174" s="148"/>
      <c r="EFJ174" s="187"/>
      <c r="EFK174" s="188"/>
      <c r="EFL174" s="165"/>
      <c r="EFM174" s="166"/>
      <c r="EFN174" s="146"/>
      <c r="EFO174" s="145"/>
      <c r="EFP174" s="145"/>
      <c r="EFQ174" s="167"/>
      <c r="EFR174" s="147"/>
      <c r="EFS174" s="148"/>
      <c r="EFT174" s="187"/>
      <c r="EFU174" s="188"/>
      <c r="EFV174" s="165"/>
      <c r="EFW174" s="166"/>
      <c r="EFX174" s="146"/>
      <c r="EFY174" s="145"/>
      <c r="EFZ174" s="145"/>
      <c r="EGA174" s="167"/>
      <c r="EGB174" s="147"/>
      <c r="EGC174" s="148"/>
      <c r="EGD174" s="187"/>
      <c r="EGE174" s="188"/>
      <c r="EGF174" s="165"/>
      <c r="EGG174" s="166"/>
      <c r="EGH174" s="146"/>
      <c r="EGI174" s="145"/>
      <c r="EGJ174" s="145"/>
      <c r="EGK174" s="167"/>
      <c r="EGL174" s="147"/>
      <c r="EGM174" s="148"/>
      <c r="EGN174" s="187"/>
      <c r="EGO174" s="188"/>
      <c r="EGP174" s="165"/>
      <c r="EGQ174" s="166"/>
      <c r="EGR174" s="146"/>
      <c r="EGS174" s="145"/>
      <c r="EGT174" s="145"/>
      <c r="EGU174" s="167"/>
      <c r="EGV174" s="147"/>
      <c r="EGW174" s="148"/>
      <c r="EGX174" s="187"/>
      <c r="EGY174" s="188"/>
      <c r="EGZ174" s="165"/>
      <c r="EHA174" s="166"/>
      <c r="EHB174" s="146"/>
      <c r="EHC174" s="145"/>
      <c r="EHD174" s="145"/>
      <c r="EHE174" s="167"/>
      <c r="EHF174" s="147"/>
      <c r="EHG174" s="148"/>
      <c r="EHH174" s="187"/>
      <c r="EHI174" s="188"/>
      <c r="EHJ174" s="165"/>
      <c r="EHK174" s="166"/>
      <c r="EHL174" s="146"/>
      <c r="EHM174" s="145"/>
      <c r="EHN174" s="145"/>
      <c r="EHO174" s="167"/>
      <c r="EHP174" s="147"/>
      <c r="EHQ174" s="148"/>
      <c r="EHR174" s="187"/>
      <c r="EHS174" s="188"/>
      <c r="EHT174" s="165"/>
      <c r="EHU174" s="166"/>
      <c r="EHV174" s="146"/>
      <c r="EHW174" s="145"/>
      <c r="EHX174" s="145"/>
      <c r="EHY174" s="167"/>
      <c r="EHZ174" s="147"/>
      <c r="EIA174" s="148"/>
      <c r="EIB174" s="187"/>
      <c r="EIC174" s="188"/>
      <c r="EID174" s="165"/>
      <c r="EIE174" s="166"/>
      <c r="EIF174" s="146"/>
      <c r="EIG174" s="145"/>
      <c r="EIH174" s="145"/>
      <c r="EII174" s="167"/>
      <c r="EIJ174" s="147"/>
      <c r="EIK174" s="148"/>
      <c r="EIL174" s="187"/>
      <c r="EIM174" s="188"/>
      <c r="EIN174" s="165"/>
      <c r="EIO174" s="166"/>
      <c r="EIP174" s="146"/>
      <c r="EIQ174" s="145"/>
      <c r="EIR174" s="145"/>
      <c r="EIS174" s="167"/>
      <c r="EIT174" s="147"/>
      <c r="EIU174" s="148"/>
      <c r="EIV174" s="187"/>
      <c r="EIW174" s="188"/>
      <c r="EIX174" s="165"/>
      <c r="EIY174" s="166"/>
      <c r="EIZ174" s="146"/>
      <c r="EJA174" s="145"/>
      <c r="EJB174" s="145"/>
      <c r="EJC174" s="167"/>
      <c r="EJD174" s="147"/>
      <c r="EJE174" s="148"/>
      <c r="EJF174" s="187"/>
      <c r="EJG174" s="188"/>
      <c r="EJH174" s="165"/>
      <c r="EJI174" s="166"/>
      <c r="EJJ174" s="146"/>
      <c r="EJK174" s="145"/>
      <c r="EJL174" s="145"/>
      <c r="EJM174" s="167"/>
      <c r="EJN174" s="147"/>
      <c r="EJO174" s="148"/>
      <c r="EJP174" s="187"/>
      <c r="EJQ174" s="188"/>
      <c r="EJR174" s="165"/>
      <c r="EJS174" s="166"/>
      <c r="EJT174" s="146"/>
      <c r="EJU174" s="145"/>
      <c r="EJV174" s="145"/>
      <c r="EJW174" s="167"/>
      <c r="EJX174" s="147"/>
      <c r="EJY174" s="148"/>
      <c r="EJZ174" s="187"/>
      <c r="EKA174" s="188"/>
      <c r="EKB174" s="165"/>
      <c r="EKC174" s="166"/>
      <c r="EKD174" s="146"/>
      <c r="EKE174" s="145"/>
      <c r="EKF174" s="145"/>
      <c r="EKG174" s="167"/>
      <c r="EKH174" s="147"/>
      <c r="EKI174" s="148"/>
      <c r="EKJ174" s="187"/>
      <c r="EKK174" s="188"/>
      <c r="EKL174" s="165"/>
      <c r="EKM174" s="166"/>
      <c r="EKN174" s="146"/>
      <c r="EKO174" s="145"/>
      <c r="EKP174" s="145"/>
      <c r="EKQ174" s="167"/>
      <c r="EKR174" s="147"/>
      <c r="EKS174" s="148"/>
      <c r="EKT174" s="187"/>
      <c r="EKU174" s="188"/>
      <c r="EKV174" s="165"/>
      <c r="EKW174" s="166"/>
      <c r="EKX174" s="146"/>
      <c r="EKY174" s="145"/>
      <c r="EKZ174" s="145"/>
      <c r="ELA174" s="167"/>
      <c r="ELB174" s="147"/>
      <c r="ELC174" s="148"/>
      <c r="ELD174" s="187"/>
      <c r="ELE174" s="188"/>
      <c r="ELF174" s="165"/>
      <c r="ELG174" s="166"/>
      <c r="ELH174" s="146"/>
      <c r="ELI174" s="145"/>
      <c r="ELJ174" s="145"/>
      <c r="ELK174" s="167"/>
      <c r="ELL174" s="147"/>
      <c r="ELM174" s="148"/>
      <c r="ELN174" s="187"/>
      <c r="ELO174" s="188"/>
      <c r="ELP174" s="165"/>
      <c r="ELQ174" s="166"/>
      <c r="ELR174" s="146"/>
      <c r="ELS174" s="145"/>
      <c r="ELT174" s="145"/>
      <c r="ELU174" s="167"/>
      <c r="ELV174" s="147"/>
      <c r="ELW174" s="148"/>
      <c r="ELX174" s="187"/>
      <c r="ELY174" s="188"/>
      <c r="ELZ174" s="165"/>
      <c r="EMA174" s="166"/>
      <c r="EMB174" s="146"/>
      <c r="EMC174" s="145"/>
      <c r="EMD174" s="145"/>
      <c r="EME174" s="167"/>
      <c r="EMF174" s="147"/>
      <c r="EMG174" s="148"/>
      <c r="EMH174" s="187"/>
      <c r="EMI174" s="188"/>
      <c r="EMJ174" s="165"/>
      <c r="EMK174" s="166"/>
      <c r="EML174" s="146"/>
      <c r="EMM174" s="145"/>
      <c r="EMN174" s="145"/>
      <c r="EMO174" s="167"/>
      <c r="EMP174" s="147"/>
      <c r="EMQ174" s="148"/>
      <c r="EMR174" s="187"/>
      <c r="EMS174" s="188"/>
      <c r="EMT174" s="165"/>
      <c r="EMU174" s="166"/>
      <c r="EMV174" s="146"/>
      <c r="EMW174" s="145"/>
      <c r="EMX174" s="145"/>
      <c r="EMY174" s="167"/>
      <c r="EMZ174" s="147"/>
      <c r="ENA174" s="148"/>
      <c r="ENB174" s="187"/>
      <c r="ENC174" s="188"/>
      <c r="END174" s="165"/>
      <c r="ENE174" s="166"/>
      <c r="ENF174" s="146"/>
      <c r="ENG174" s="145"/>
      <c r="ENH174" s="145"/>
      <c r="ENI174" s="167"/>
      <c r="ENJ174" s="147"/>
      <c r="ENK174" s="148"/>
      <c r="ENL174" s="187"/>
      <c r="ENM174" s="188"/>
      <c r="ENN174" s="165"/>
      <c r="ENO174" s="166"/>
      <c r="ENP174" s="146"/>
      <c r="ENQ174" s="145"/>
      <c r="ENR174" s="145"/>
      <c r="ENS174" s="167"/>
      <c r="ENT174" s="147"/>
      <c r="ENU174" s="148"/>
      <c r="ENV174" s="187"/>
      <c r="ENW174" s="188"/>
      <c r="ENX174" s="165"/>
      <c r="ENY174" s="166"/>
      <c r="ENZ174" s="146"/>
      <c r="EOA174" s="145"/>
      <c r="EOB174" s="145"/>
      <c r="EOC174" s="167"/>
      <c r="EOD174" s="147"/>
      <c r="EOE174" s="148"/>
      <c r="EOF174" s="187"/>
      <c r="EOG174" s="188"/>
      <c r="EOH174" s="165"/>
      <c r="EOI174" s="166"/>
      <c r="EOJ174" s="146"/>
      <c r="EOK174" s="145"/>
      <c r="EOL174" s="145"/>
      <c r="EOM174" s="167"/>
      <c r="EON174" s="147"/>
      <c r="EOO174" s="148"/>
      <c r="EOP174" s="187"/>
      <c r="EOQ174" s="188"/>
      <c r="EOR174" s="165"/>
      <c r="EOS174" s="166"/>
      <c r="EOT174" s="146"/>
      <c r="EOU174" s="145"/>
      <c r="EOV174" s="145"/>
      <c r="EOW174" s="167"/>
      <c r="EOX174" s="147"/>
      <c r="EOY174" s="148"/>
      <c r="EOZ174" s="187"/>
      <c r="EPA174" s="188"/>
      <c r="EPB174" s="165"/>
      <c r="EPC174" s="166"/>
      <c r="EPD174" s="146"/>
      <c r="EPE174" s="145"/>
      <c r="EPF174" s="145"/>
      <c r="EPG174" s="167"/>
      <c r="EPH174" s="147"/>
      <c r="EPI174" s="148"/>
      <c r="EPJ174" s="187"/>
      <c r="EPK174" s="188"/>
      <c r="EPL174" s="165"/>
      <c r="EPM174" s="166"/>
      <c r="EPN174" s="146"/>
      <c r="EPO174" s="145"/>
      <c r="EPP174" s="145"/>
      <c r="EPQ174" s="167"/>
      <c r="EPR174" s="147"/>
      <c r="EPS174" s="148"/>
      <c r="EPT174" s="187"/>
      <c r="EPU174" s="188"/>
      <c r="EPV174" s="165"/>
      <c r="EPW174" s="166"/>
      <c r="EPX174" s="146"/>
      <c r="EPY174" s="145"/>
      <c r="EPZ174" s="145"/>
      <c r="EQA174" s="167"/>
      <c r="EQB174" s="147"/>
      <c r="EQC174" s="148"/>
      <c r="EQD174" s="187"/>
      <c r="EQE174" s="188"/>
      <c r="EQF174" s="165"/>
      <c r="EQG174" s="166"/>
      <c r="EQH174" s="146"/>
      <c r="EQI174" s="145"/>
      <c r="EQJ174" s="145"/>
      <c r="EQK174" s="167"/>
      <c r="EQL174" s="147"/>
      <c r="EQM174" s="148"/>
      <c r="EQN174" s="187"/>
      <c r="EQO174" s="188"/>
      <c r="EQP174" s="165"/>
      <c r="EQQ174" s="166"/>
      <c r="EQR174" s="146"/>
      <c r="EQS174" s="145"/>
      <c r="EQT174" s="145"/>
      <c r="EQU174" s="167"/>
      <c r="EQV174" s="147"/>
      <c r="EQW174" s="148"/>
      <c r="EQX174" s="187"/>
      <c r="EQY174" s="188"/>
      <c r="EQZ174" s="165"/>
      <c r="ERA174" s="166"/>
      <c r="ERB174" s="146"/>
      <c r="ERC174" s="145"/>
      <c r="ERD174" s="145"/>
      <c r="ERE174" s="167"/>
      <c r="ERF174" s="147"/>
      <c r="ERG174" s="148"/>
      <c r="ERH174" s="187"/>
      <c r="ERI174" s="188"/>
      <c r="ERJ174" s="165"/>
      <c r="ERK174" s="166"/>
      <c r="ERL174" s="146"/>
      <c r="ERM174" s="145"/>
      <c r="ERN174" s="145"/>
      <c r="ERO174" s="167"/>
      <c r="ERP174" s="147"/>
      <c r="ERQ174" s="148"/>
      <c r="ERR174" s="187"/>
      <c r="ERS174" s="188"/>
      <c r="ERT174" s="165"/>
      <c r="ERU174" s="166"/>
      <c r="ERV174" s="146"/>
      <c r="ERW174" s="145"/>
      <c r="ERX174" s="145"/>
      <c r="ERY174" s="167"/>
      <c r="ERZ174" s="147"/>
      <c r="ESA174" s="148"/>
      <c r="ESB174" s="187"/>
      <c r="ESC174" s="188"/>
      <c r="ESD174" s="165"/>
      <c r="ESE174" s="166"/>
      <c r="ESF174" s="146"/>
      <c r="ESG174" s="145"/>
      <c r="ESH174" s="145"/>
      <c r="ESI174" s="167"/>
      <c r="ESJ174" s="147"/>
      <c r="ESK174" s="148"/>
      <c r="ESL174" s="187"/>
      <c r="ESM174" s="188"/>
      <c r="ESN174" s="165"/>
      <c r="ESO174" s="166"/>
      <c r="ESP174" s="146"/>
      <c r="ESQ174" s="145"/>
      <c r="ESR174" s="145"/>
      <c r="ESS174" s="167"/>
      <c r="EST174" s="147"/>
      <c r="ESU174" s="148"/>
      <c r="ESV174" s="187"/>
      <c r="ESW174" s="188"/>
      <c r="ESX174" s="165"/>
      <c r="ESY174" s="166"/>
      <c r="ESZ174" s="146"/>
      <c r="ETA174" s="145"/>
      <c r="ETB174" s="145"/>
      <c r="ETC174" s="167"/>
      <c r="ETD174" s="147"/>
      <c r="ETE174" s="148"/>
      <c r="ETF174" s="187"/>
      <c r="ETG174" s="188"/>
      <c r="ETH174" s="165"/>
      <c r="ETI174" s="166"/>
      <c r="ETJ174" s="146"/>
      <c r="ETK174" s="145"/>
      <c r="ETL174" s="145"/>
      <c r="ETM174" s="167"/>
      <c r="ETN174" s="147"/>
      <c r="ETO174" s="148"/>
      <c r="ETP174" s="187"/>
      <c r="ETQ174" s="188"/>
      <c r="ETR174" s="165"/>
      <c r="ETS174" s="166"/>
      <c r="ETT174" s="146"/>
      <c r="ETU174" s="145"/>
      <c r="ETV174" s="145"/>
      <c r="ETW174" s="167"/>
      <c r="ETX174" s="147"/>
      <c r="ETY174" s="148"/>
      <c r="ETZ174" s="187"/>
      <c r="EUA174" s="188"/>
      <c r="EUB174" s="165"/>
      <c r="EUC174" s="166"/>
      <c r="EUD174" s="146"/>
      <c r="EUE174" s="145"/>
      <c r="EUF174" s="145"/>
      <c r="EUG174" s="167"/>
      <c r="EUH174" s="147"/>
      <c r="EUI174" s="148"/>
      <c r="EUJ174" s="187"/>
      <c r="EUK174" s="188"/>
      <c r="EUL174" s="165"/>
      <c r="EUM174" s="166"/>
      <c r="EUN174" s="146"/>
      <c r="EUO174" s="145"/>
      <c r="EUP174" s="145"/>
      <c r="EUQ174" s="167"/>
      <c r="EUR174" s="147"/>
      <c r="EUS174" s="148"/>
      <c r="EUT174" s="187"/>
      <c r="EUU174" s="188"/>
      <c r="EUV174" s="165"/>
      <c r="EUW174" s="166"/>
      <c r="EUX174" s="146"/>
      <c r="EUY174" s="145"/>
      <c r="EUZ174" s="145"/>
      <c r="EVA174" s="167"/>
      <c r="EVB174" s="147"/>
      <c r="EVC174" s="148"/>
      <c r="EVD174" s="187"/>
      <c r="EVE174" s="188"/>
      <c r="EVF174" s="165"/>
      <c r="EVG174" s="166"/>
      <c r="EVH174" s="146"/>
      <c r="EVI174" s="145"/>
      <c r="EVJ174" s="145"/>
      <c r="EVK174" s="167"/>
      <c r="EVL174" s="147"/>
      <c r="EVM174" s="148"/>
      <c r="EVN174" s="187"/>
      <c r="EVO174" s="188"/>
      <c r="EVP174" s="165"/>
      <c r="EVQ174" s="166"/>
      <c r="EVR174" s="146"/>
      <c r="EVS174" s="145"/>
      <c r="EVT174" s="145"/>
      <c r="EVU174" s="167"/>
      <c r="EVV174" s="147"/>
      <c r="EVW174" s="148"/>
      <c r="EVX174" s="187"/>
      <c r="EVY174" s="188"/>
      <c r="EVZ174" s="165"/>
      <c r="EWA174" s="166"/>
      <c r="EWB174" s="146"/>
      <c r="EWC174" s="145"/>
      <c r="EWD174" s="145"/>
      <c r="EWE174" s="167"/>
      <c r="EWF174" s="147"/>
      <c r="EWG174" s="148"/>
      <c r="EWH174" s="187"/>
      <c r="EWI174" s="188"/>
      <c r="EWJ174" s="165"/>
      <c r="EWK174" s="166"/>
      <c r="EWL174" s="146"/>
      <c r="EWM174" s="145"/>
      <c r="EWN174" s="145"/>
      <c r="EWO174" s="167"/>
      <c r="EWP174" s="147"/>
      <c r="EWQ174" s="148"/>
      <c r="EWR174" s="187"/>
      <c r="EWS174" s="188"/>
      <c r="EWT174" s="165"/>
      <c r="EWU174" s="166"/>
      <c r="EWV174" s="146"/>
      <c r="EWW174" s="145"/>
      <c r="EWX174" s="145"/>
      <c r="EWY174" s="167"/>
      <c r="EWZ174" s="147"/>
      <c r="EXA174" s="148"/>
      <c r="EXB174" s="187"/>
      <c r="EXC174" s="188"/>
      <c r="EXD174" s="165"/>
      <c r="EXE174" s="166"/>
      <c r="EXF174" s="146"/>
      <c r="EXG174" s="145"/>
      <c r="EXH174" s="145"/>
      <c r="EXI174" s="167"/>
      <c r="EXJ174" s="147"/>
      <c r="EXK174" s="148"/>
      <c r="EXL174" s="187"/>
      <c r="EXM174" s="188"/>
      <c r="EXN174" s="165"/>
      <c r="EXO174" s="166"/>
      <c r="EXP174" s="146"/>
      <c r="EXQ174" s="145"/>
      <c r="EXR174" s="145"/>
      <c r="EXS174" s="167"/>
      <c r="EXT174" s="147"/>
      <c r="EXU174" s="148"/>
      <c r="EXV174" s="187"/>
      <c r="EXW174" s="188"/>
      <c r="EXX174" s="165"/>
      <c r="EXY174" s="166"/>
      <c r="EXZ174" s="146"/>
      <c r="EYA174" s="145"/>
      <c r="EYB174" s="145"/>
      <c r="EYC174" s="167"/>
      <c r="EYD174" s="147"/>
      <c r="EYE174" s="148"/>
      <c r="EYF174" s="187"/>
      <c r="EYG174" s="188"/>
      <c r="EYH174" s="165"/>
      <c r="EYI174" s="166"/>
      <c r="EYJ174" s="146"/>
      <c r="EYK174" s="145"/>
      <c r="EYL174" s="145"/>
      <c r="EYM174" s="167"/>
      <c r="EYN174" s="147"/>
      <c r="EYO174" s="148"/>
      <c r="EYP174" s="187"/>
      <c r="EYQ174" s="188"/>
      <c r="EYR174" s="165"/>
      <c r="EYS174" s="166"/>
      <c r="EYT174" s="146"/>
      <c r="EYU174" s="145"/>
      <c r="EYV174" s="145"/>
      <c r="EYW174" s="167"/>
      <c r="EYX174" s="147"/>
      <c r="EYY174" s="148"/>
      <c r="EYZ174" s="187"/>
      <c r="EZA174" s="188"/>
      <c r="EZB174" s="165"/>
      <c r="EZC174" s="166"/>
      <c r="EZD174" s="146"/>
      <c r="EZE174" s="145"/>
      <c r="EZF174" s="145"/>
      <c r="EZG174" s="167"/>
      <c r="EZH174" s="147"/>
      <c r="EZI174" s="148"/>
      <c r="EZJ174" s="187"/>
      <c r="EZK174" s="188"/>
      <c r="EZL174" s="165"/>
      <c r="EZM174" s="166"/>
      <c r="EZN174" s="146"/>
      <c r="EZO174" s="145"/>
      <c r="EZP174" s="145"/>
      <c r="EZQ174" s="167"/>
      <c r="EZR174" s="147"/>
      <c r="EZS174" s="148"/>
      <c r="EZT174" s="187"/>
      <c r="EZU174" s="188"/>
      <c r="EZV174" s="165"/>
      <c r="EZW174" s="166"/>
      <c r="EZX174" s="146"/>
      <c r="EZY174" s="145"/>
      <c r="EZZ174" s="145"/>
      <c r="FAA174" s="167"/>
      <c r="FAB174" s="147"/>
      <c r="FAC174" s="148"/>
      <c r="FAD174" s="187"/>
      <c r="FAE174" s="188"/>
      <c r="FAF174" s="165"/>
      <c r="FAG174" s="166"/>
      <c r="FAH174" s="146"/>
      <c r="FAI174" s="145"/>
      <c r="FAJ174" s="145"/>
      <c r="FAK174" s="167"/>
      <c r="FAL174" s="147"/>
      <c r="FAM174" s="148"/>
      <c r="FAN174" s="187"/>
      <c r="FAO174" s="188"/>
      <c r="FAP174" s="165"/>
      <c r="FAQ174" s="166"/>
      <c r="FAR174" s="146"/>
      <c r="FAS174" s="145"/>
      <c r="FAT174" s="145"/>
      <c r="FAU174" s="167"/>
      <c r="FAV174" s="147"/>
      <c r="FAW174" s="148"/>
      <c r="FAX174" s="187"/>
      <c r="FAY174" s="188"/>
      <c r="FAZ174" s="165"/>
      <c r="FBA174" s="166"/>
      <c r="FBB174" s="146"/>
      <c r="FBC174" s="145"/>
      <c r="FBD174" s="145"/>
      <c r="FBE174" s="167"/>
      <c r="FBF174" s="147"/>
      <c r="FBG174" s="148"/>
      <c r="FBH174" s="187"/>
      <c r="FBI174" s="188"/>
      <c r="FBJ174" s="165"/>
      <c r="FBK174" s="166"/>
      <c r="FBL174" s="146"/>
      <c r="FBM174" s="145"/>
      <c r="FBN174" s="145"/>
      <c r="FBO174" s="167"/>
      <c r="FBP174" s="147"/>
      <c r="FBQ174" s="148"/>
      <c r="FBR174" s="187"/>
      <c r="FBS174" s="188"/>
      <c r="FBT174" s="165"/>
      <c r="FBU174" s="166"/>
      <c r="FBV174" s="146"/>
      <c r="FBW174" s="145"/>
      <c r="FBX174" s="145"/>
      <c r="FBY174" s="167"/>
      <c r="FBZ174" s="147"/>
      <c r="FCA174" s="148"/>
      <c r="FCB174" s="187"/>
      <c r="FCC174" s="188"/>
      <c r="FCD174" s="165"/>
      <c r="FCE174" s="166"/>
      <c r="FCF174" s="146"/>
      <c r="FCG174" s="145"/>
      <c r="FCH174" s="145"/>
      <c r="FCI174" s="167"/>
      <c r="FCJ174" s="147"/>
      <c r="FCK174" s="148"/>
      <c r="FCL174" s="187"/>
      <c r="FCM174" s="188"/>
      <c r="FCN174" s="165"/>
      <c r="FCO174" s="166"/>
      <c r="FCP174" s="146"/>
      <c r="FCQ174" s="145"/>
      <c r="FCR174" s="145"/>
      <c r="FCS174" s="167"/>
      <c r="FCT174" s="147"/>
      <c r="FCU174" s="148"/>
      <c r="FCV174" s="187"/>
      <c r="FCW174" s="188"/>
      <c r="FCX174" s="165"/>
      <c r="FCY174" s="166"/>
      <c r="FCZ174" s="146"/>
      <c r="FDA174" s="145"/>
      <c r="FDB174" s="145"/>
      <c r="FDC174" s="167"/>
      <c r="FDD174" s="147"/>
      <c r="FDE174" s="148"/>
      <c r="FDF174" s="187"/>
      <c r="FDG174" s="188"/>
      <c r="FDH174" s="165"/>
      <c r="FDI174" s="166"/>
      <c r="FDJ174" s="146"/>
      <c r="FDK174" s="145"/>
      <c r="FDL174" s="145"/>
      <c r="FDM174" s="167"/>
      <c r="FDN174" s="147"/>
      <c r="FDO174" s="148"/>
      <c r="FDP174" s="187"/>
      <c r="FDQ174" s="188"/>
      <c r="FDR174" s="165"/>
      <c r="FDS174" s="166"/>
      <c r="FDT174" s="146"/>
      <c r="FDU174" s="145"/>
      <c r="FDV174" s="145"/>
      <c r="FDW174" s="167"/>
      <c r="FDX174" s="147"/>
      <c r="FDY174" s="148"/>
      <c r="FDZ174" s="187"/>
      <c r="FEA174" s="188"/>
      <c r="FEB174" s="165"/>
      <c r="FEC174" s="166"/>
      <c r="FED174" s="146"/>
      <c r="FEE174" s="145"/>
      <c r="FEF174" s="145"/>
      <c r="FEG174" s="167"/>
      <c r="FEH174" s="147"/>
      <c r="FEI174" s="148"/>
      <c r="FEJ174" s="187"/>
      <c r="FEK174" s="188"/>
      <c r="FEL174" s="165"/>
      <c r="FEM174" s="166"/>
      <c r="FEN174" s="146"/>
      <c r="FEO174" s="145"/>
      <c r="FEP174" s="145"/>
      <c r="FEQ174" s="167"/>
      <c r="FER174" s="147"/>
      <c r="FES174" s="148"/>
      <c r="FET174" s="187"/>
      <c r="FEU174" s="188"/>
      <c r="FEV174" s="165"/>
      <c r="FEW174" s="166"/>
      <c r="FEX174" s="146"/>
      <c r="FEY174" s="145"/>
      <c r="FEZ174" s="145"/>
      <c r="FFA174" s="167"/>
      <c r="FFB174" s="147"/>
      <c r="FFC174" s="148"/>
      <c r="FFD174" s="187"/>
      <c r="FFE174" s="188"/>
      <c r="FFF174" s="165"/>
      <c r="FFG174" s="166"/>
      <c r="FFH174" s="146"/>
      <c r="FFI174" s="145"/>
      <c r="FFJ174" s="145"/>
      <c r="FFK174" s="167"/>
      <c r="FFL174" s="147"/>
      <c r="FFM174" s="148"/>
      <c r="FFN174" s="187"/>
      <c r="FFO174" s="188"/>
      <c r="FFP174" s="165"/>
      <c r="FFQ174" s="166"/>
      <c r="FFR174" s="146"/>
      <c r="FFS174" s="145"/>
      <c r="FFT174" s="145"/>
      <c r="FFU174" s="167"/>
      <c r="FFV174" s="147"/>
      <c r="FFW174" s="148"/>
      <c r="FFX174" s="187"/>
      <c r="FFY174" s="188"/>
      <c r="FFZ174" s="165"/>
      <c r="FGA174" s="166"/>
      <c r="FGB174" s="146"/>
      <c r="FGC174" s="145"/>
      <c r="FGD174" s="145"/>
      <c r="FGE174" s="167"/>
      <c r="FGF174" s="147"/>
      <c r="FGG174" s="148"/>
      <c r="FGH174" s="187"/>
      <c r="FGI174" s="188"/>
      <c r="FGJ174" s="165"/>
      <c r="FGK174" s="166"/>
      <c r="FGL174" s="146"/>
      <c r="FGM174" s="145"/>
      <c r="FGN174" s="145"/>
      <c r="FGO174" s="167"/>
      <c r="FGP174" s="147"/>
      <c r="FGQ174" s="148"/>
      <c r="FGR174" s="187"/>
      <c r="FGS174" s="188"/>
      <c r="FGT174" s="165"/>
      <c r="FGU174" s="166"/>
      <c r="FGV174" s="146"/>
      <c r="FGW174" s="145"/>
      <c r="FGX174" s="145"/>
      <c r="FGY174" s="167"/>
      <c r="FGZ174" s="147"/>
      <c r="FHA174" s="148"/>
      <c r="FHB174" s="187"/>
      <c r="FHC174" s="188"/>
      <c r="FHD174" s="165"/>
      <c r="FHE174" s="166"/>
      <c r="FHF174" s="146"/>
      <c r="FHG174" s="145"/>
      <c r="FHH174" s="145"/>
      <c r="FHI174" s="167"/>
      <c r="FHJ174" s="147"/>
      <c r="FHK174" s="148"/>
      <c r="FHL174" s="187"/>
      <c r="FHM174" s="188"/>
      <c r="FHN174" s="165"/>
      <c r="FHO174" s="166"/>
      <c r="FHP174" s="146"/>
      <c r="FHQ174" s="145"/>
      <c r="FHR174" s="145"/>
      <c r="FHS174" s="167"/>
      <c r="FHT174" s="147"/>
      <c r="FHU174" s="148"/>
      <c r="FHV174" s="187"/>
      <c r="FHW174" s="188"/>
      <c r="FHX174" s="165"/>
      <c r="FHY174" s="166"/>
      <c r="FHZ174" s="146"/>
      <c r="FIA174" s="145"/>
      <c r="FIB174" s="145"/>
      <c r="FIC174" s="167"/>
      <c r="FID174" s="147"/>
      <c r="FIE174" s="148"/>
      <c r="FIF174" s="187"/>
      <c r="FIG174" s="188"/>
      <c r="FIH174" s="165"/>
      <c r="FII174" s="166"/>
      <c r="FIJ174" s="146"/>
      <c r="FIK174" s="145"/>
      <c r="FIL174" s="145"/>
      <c r="FIM174" s="167"/>
      <c r="FIN174" s="147"/>
      <c r="FIO174" s="148"/>
      <c r="FIP174" s="187"/>
      <c r="FIQ174" s="188"/>
      <c r="FIR174" s="165"/>
      <c r="FIS174" s="166"/>
      <c r="FIT174" s="146"/>
      <c r="FIU174" s="145"/>
      <c r="FIV174" s="145"/>
      <c r="FIW174" s="167"/>
      <c r="FIX174" s="147"/>
      <c r="FIY174" s="148"/>
      <c r="FIZ174" s="187"/>
      <c r="FJA174" s="188"/>
      <c r="FJB174" s="165"/>
      <c r="FJC174" s="166"/>
      <c r="FJD174" s="146"/>
      <c r="FJE174" s="145"/>
      <c r="FJF174" s="145"/>
      <c r="FJG174" s="167"/>
      <c r="FJH174" s="147"/>
      <c r="FJI174" s="148"/>
      <c r="FJJ174" s="187"/>
      <c r="FJK174" s="188"/>
      <c r="FJL174" s="165"/>
      <c r="FJM174" s="166"/>
      <c r="FJN174" s="146"/>
      <c r="FJO174" s="145"/>
      <c r="FJP174" s="145"/>
      <c r="FJQ174" s="167"/>
      <c r="FJR174" s="147"/>
      <c r="FJS174" s="148"/>
      <c r="FJT174" s="187"/>
      <c r="FJU174" s="188"/>
      <c r="FJV174" s="165"/>
      <c r="FJW174" s="166"/>
      <c r="FJX174" s="146"/>
      <c r="FJY174" s="145"/>
      <c r="FJZ174" s="145"/>
      <c r="FKA174" s="167"/>
      <c r="FKB174" s="147"/>
      <c r="FKC174" s="148"/>
      <c r="FKD174" s="187"/>
      <c r="FKE174" s="188"/>
      <c r="FKF174" s="165"/>
      <c r="FKG174" s="166"/>
      <c r="FKH174" s="146"/>
      <c r="FKI174" s="145"/>
      <c r="FKJ174" s="145"/>
      <c r="FKK174" s="167"/>
      <c r="FKL174" s="147"/>
      <c r="FKM174" s="148"/>
      <c r="FKN174" s="187"/>
      <c r="FKO174" s="188"/>
      <c r="FKP174" s="165"/>
      <c r="FKQ174" s="166"/>
      <c r="FKR174" s="146"/>
      <c r="FKS174" s="145"/>
      <c r="FKT174" s="145"/>
      <c r="FKU174" s="167"/>
      <c r="FKV174" s="147"/>
      <c r="FKW174" s="148"/>
      <c r="FKX174" s="187"/>
      <c r="FKY174" s="188"/>
      <c r="FKZ174" s="165"/>
      <c r="FLA174" s="166"/>
      <c r="FLB174" s="146"/>
      <c r="FLC174" s="145"/>
      <c r="FLD174" s="145"/>
      <c r="FLE174" s="167"/>
      <c r="FLF174" s="147"/>
      <c r="FLG174" s="148"/>
      <c r="FLH174" s="187"/>
      <c r="FLI174" s="188"/>
      <c r="FLJ174" s="165"/>
      <c r="FLK174" s="166"/>
      <c r="FLL174" s="146"/>
      <c r="FLM174" s="145"/>
      <c r="FLN174" s="145"/>
      <c r="FLO174" s="167"/>
      <c r="FLP174" s="147"/>
      <c r="FLQ174" s="148"/>
      <c r="FLR174" s="187"/>
      <c r="FLS174" s="188"/>
      <c r="FLT174" s="165"/>
      <c r="FLU174" s="166"/>
      <c r="FLV174" s="146"/>
      <c r="FLW174" s="145"/>
      <c r="FLX174" s="145"/>
      <c r="FLY174" s="167"/>
      <c r="FLZ174" s="147"/>
      <c r="FMA174" s="148"/>
      <c r="FMB174" s="187"/>
      <c r="FMC174" s="188"/>
      <c r="FMD174" s="165"/>
      <c r="FME174" s="166"/>
      <c r="FMF174" s="146"/>
      <c r="FMG174" s="145"/>
      <c r="FMH174" s="145"/>
      <c r="FMI174" s="167"/>
      <c r="FMJ174" s="147"/>
      <c r="FMK174" s="148"/>
      <c r="FML174" s="187"/>
      <c r="FMM174" s="188"/>
      <c r="FMN174" s="165"/>
      <c r="FMO174" s="166"/>
      <c r="FMP174" s="146"/>
      <c r="FMQ174" s="145"/>
      <c r="FMR174" s="145"/>
      <c r="FMS174" s="167"/>
      <c r="FMT174" s="147"/>
      <c r="FMU174" s="148"/>
      <c r="FMV174" s="187"/>
      <c r="FMW174" s="188"/>
      <c r="FMX174" s="165"/>
      <c r="FMY174" s="166"/>
      <c r="FMZ174" s="146"/>
      <c r="FNA174" s="145"/>
      <c r="FNB174" s="145"/>
      <c r="FNC174" s="167"/>
      <c r="FND174" s="147"/>
      <c r="FNE174" s="148"/>
      <c r="FNF174" s="187"/>
      <c r="FNG174" s="188"/>
      <c r="FNH174" s="165"/>
      <c r="FNI174" s="166"/>
      <c r="FNJ174" s="146"/>
      <c r="FNK174" s="145"/>
      <c r="FNL174" s="145"/>
      <c r="FNM174" s="167"/>
      <c r="FNN174" s="147"/>
      <c r="FNO174" s="148"/>
      <c r="FNP174" s="187"/>
      <c r="FNQ174" s="188"/>
      <c r="FNR174" s="165"/>
      <c r="FNS174" s="166"/>
      <c r="FNT174" s="146"/>
      <c r="FNU174" s="145"/>
      <c r="FNV174" s="145"/>
      <c r="FNW174" s="167"/>
      <c r="FNX174" s="147"/>
      <c r="FNY174" s="148"/>
      <c r="FNZ174" s="187"/>
      <c r="FOA174" s="188"/>
      <c r="FOB174" s="165"/>
      <c r="FOC174" s="166"/>
      <c r="FOD174" s="146"/>
      <c r="FOE174" s="145"/>
      <c r="FOF174" s="145"/>
      <c r="FOG174" s="167"/>
      <c r="FOH174" s="147"/>
      <c r="FOI174" s="148"/>
      <c r="FOJ174" s="187"/>
      <c r="FOK174" s="188"/>
      <c r="FOL174" s="165"/>
      <c r="FOM174" s="166"/>
      <c r="FON174" s="146"/>
      <c r="FOO174" s="145"/>
      <c r="FOP174" s="145"/>
      <c r="FOQ174" s="167"/>
      <c r="FOR174" s="147"/>
      <c r="FOS174" s="148"/>
      <c r="FOT174" s="187"/>
      <c r="FOU174" s="188"/>
      <c r="FOV174" s="165"/>
      <c r="FOW174" s="166"/>
      <c r="FOX174" s="146"/>
      <c r="FOY174" s="145"/>
      <c r="FOZ174" s="145"/>
      <c r="FPA174" s="167"/>
      <c r="FPB174" s="147"/>
      <c r="FPC174" s="148"/>
      <c r="FPD174" s="187"/>
      <c r="FPE174" s="188"/>
      <c r="FPF174" s="165"/>
      <c r="FPG174" s="166"/>
      <c r="FPH174" s="146"/>
      <c r="FPI174" s="145"/>
      <c r="FPJ174" s="145"/>
      <c r="FPK174" s="167"/>
      <c r="FPL174" s="147"/>
      <c r="FPM174" s="148"/>
      <c r="FPN174" s="187"/>
      <c r="FPO174" s="188"/>
      <c r="FPP174" s="165"/>
      <c r="FPQ174" s="166"/>
      <c r="FPR174" s="146"/>
      <c r="FPS174" s="145"/>
      <c r="FPT174" s="145"/>
      <c r="FPU174" s="167"/>
      <c r="FPV174" s="147"/>
      <c r="FPW174" s="148"/>
      <c r="FPX174" s="187"/>
      <c r="FPY174" s="188"/>
      <c r="FPZ174" s="165"/>
      <c r="FQA174" s="166"/>
      <c r="FQB174" s="146"/>
      <c r="FQC174" s="145"/>
      <c r="FQD174" s="145"/>
      <c r="FQE174" s="167"/>
      <c r="FQF174" s="147"/>
      <c r="FQG174" s="148"/>
      <c r="FQH174" s="187"/>
      <c r="FQI174" s="188"/>
      <c r="FQJ174" s="165"/>
      <c r="FQK174" s="166"/>
      <c r="FQL174" s="146"/>
      <c r="FQM174" s="145"/>
      <c r="FQN174" s="145"/>
      <c r="FQO174" s="167"/>
      <c r="FQP174" s="147"/>
      <c r="FQQ174" s="148"/>
      <c r="FQR174" s="187"/>
      <c r="FQS174" s="188"/>
      <c r="FQT174" s="165"/>
      <c r="FQU174" s="166"/>
      <c r="FQV174" s="146"/>
      <c r="FQW174" s="145"/>
      <c r="FQX174" s="145"/>
      <c r="FQY174" s="167"/>
      <c r="FQZ174" s="147"/>
      <c r="FRA174" s="148"/>
      <c r="FRB174" s="187"/>
      <c r="FRC174" s="188"/>
      <c r="FRD174" s="165"/>
      <c r="FRE174" s="166"/>
      <c r="FRF174" s="146"/>
      <c r="FRG174" s="145"/>
      <c r="FRH174" s="145"/>
      <c r="FRI174" s="167"/>
      <c r="FRJ174" s="147"/>
      <c r="FRK174" s="148"/>
      <c r="FRL174" s="187"/>
      <c r="FRM174" s="188"/>
      <c r="FRN174" s="165"/>
      <c r="FRO174" s="166"/>
      <c r="FRP174" s="146"/>
      <c r="FRQ174" s="145"/>
      <c r="FRR174" s="145"/>
      <c r="FRS174" s="167"/>
      <c r="FRT174" s="147"/>
      <c r="FRU174" s="148"/>
      <c r="FRV174" s="187"/>
      <c r="FRW174" s="188"/>
      <c r="FRX174" s="165"/>
      <c r="FRY174" s="166"/>
      <c r="FRZ174" s="146"/>
      <c r="FSA174" s="145"/>
      <c r="FSB174" s="145"/>
      <c r="FSC174" s="167"/>
      <c r="FSD174" s="147"/>
      <c r="FSE174" s="148"/>
      <c r="FSF174" s="187"/>
      <c r="FSG174" s="188"/>
      <c r="FSH174" s="165"/>
      <c r="FSI174" s="166"/>
      <c r="FSJ174" s="146"/>
      <c r="FSK174" s="145"/>
      <c r="FSL174" s="145"/>
      <c r="FSM174" s="167"/>
      <c r="FSN174" s="147"/>
      <c r="FSO174" s="148"/>
      <c r="FSP174" s="187"/>
      <c r="FSQ174" s="188"/>
      <c r="FSR174" s="165"/>
      <c r="FSS174" s="166"/>
      <c r="FST174" s="146"/>
      <c r="FSU174" s="145"/>
      <c r="FSV174" s="145"/>
      <c r="FSW174" s="167"/>
      <c r="FSX174" s="147"/>
      <c r="FSY174" s="148"/>
      <c r="FSZ174" s="187"/>
      <c r="FTA174" s="188"/>
      <c r="FTB174" s="165"/>
      <c r="FTC174" s="166"/>
      <c r="FTD174" s="146"/>
      <c r="FTE174" s="145"/>
      <c r="FTF174" s="145"/>
      <c r="FTG174" s="167"/>
      <c r="FTH174" s="147"/>
      <c r="FTI174" s="148"/>
      <c r="FTJ174" s="187"/>
      <c r="FTK174" s="188"/>
      <c r="FTL174" s="165"/>
      <c r="FTM174" s="166"/>
      <c r="FTN174" s="146"/>
      <c r="FTO174" s="145"/>
      <c r="FTP174" s="145"/>
      <c r="FTQ174" s="167"/>
      <c r="FTR174" s="147"/>
      <c r="FTS174" s="148"/>
      <c r="FTT174" s="187"/>
      <c r="FTU174" s="188"/>
      <c r="FTV174" s="165"/>
      <c r="FTW174" s="166"/>
      <c r="FTX174" s="146"/>
      <c r="FTY174" s="145"/>
      <c r="FTZ174" s="145"/>
      <c r="FUA174" s="167"/>
      <c r="FUB174" s="147"/>
      <c r="FUC174" s="148"/>
      <c r="FUD174" s="187"/>
      <c r="FUE174" s="188"/>
      <c r="FUF174" s="165"/>
      <c r="FUG174" s="166"/>
      <c r="FUH174" s="146"/>
      <c r="FUI174" s="145"/>
      <c r="FUJ174" s="145"/>
      <c r="FUK174" s="167"/>
      <c r="FUL174" s="147"/>
      <c r="FUM174" s="148"/>
      <c r="FUN174" s="187"/>
      <c r="FUO174" s="188"/>
      <c r="FUP174" s="165"/>
      <c r="FUQ174" s="166"/>
      <c r="FUR174" s="146"/>
      <c r="FUS174" s="145"/>
      <c r="FUT174" s="145"/>
      <c r="FUU174" s="167"/>
      <c r="FUV174" s="147"/>
      <c r="FUW174" s="148"/>
      <c r="FUX174" s="187"/>
      <c r="FUY174" s="188"/>
      <c r="FUZ174" s="165"/>
      <c r="FVA174" s="166"/>
      <c r="FVB174" s="146"/>
      <c r="FVC174" s="145"/>
      <c r="FVD174" s="145"/>
      <c r="FVE174" s="167"/>
      <c r="FVF174" s="147"/>
      <c r="FVG174" s="148"/>
      <c r="FVH174" s="187"/>
      <c r="FVI174" s="188"/>
      <c r="FVJ174" s="165"/>
      <c r="FVK174" s="166"/>
      <c r="FVL174" s="146"/>
      <c r="FVM174" s="145"/>
      <c r="FVN174" s="145"/>
      <c r="FVO174" s="167"/>
      <c r="FVP174" s="147"/>
      <c r="FVQ174" s="148"/>
      <c r="FVR174" s="187"/>
      <c r="FVS174" s="188"/>
      <c r="FVT174" s="165"/>
      <c r="FVU174" s="166"/>
      <c r="FVV174" s="146"/>
      <c r="FVW174" s="145"/>
      <c r="FVX174" s="145"/>
      <c r="FVY174" s="167"/>
      <c r="FVZ174" s="147"/>
      <c r="FWA174" s="148"/>
      <c r="FWB174" s="187"/>
      <c r="FWC174" s="188"/>
      <c r="FWD174" s="165"/>
      <c r="FWE174" s="166"/>
      <c r="FWF174" s="146"/>
      <c r="FWG174" s="145"/>
      <c r="FWH174" s="145"/>
      <c r="FWI174" s="167"/>
      <c r="FWJ174" s="147"/>
      <c r="FWK174" s="148"/>
      <c r="FWL174" s="187"/>
      <c r="FWM174" s="188"/>
      <c r="FWN174" s="165"/>
      <c r="FWO174" s="166"/>
      <c r="FWP174" s="146"/>
      <c r="FWQ174" s="145"/>
      <c r="FWR174" s="145"/>
      <c r="FWS174" s="167"/>
      <c r="FWT174" s="147"/>
      <c r="FWU174" s="148"/>
      <c r="FWV174" s="187"/>
      <c r="FWW174" s="188"/>
      <c r="FWX174" s="165"/>
      <c r="FWY174" s="166"/>
      <c r="FWZ174" s="146"/>
      <c r="FXA174" s="145"/>
      <c r="FXB174" s="145"/>
      <c r="FXC174" s="167"/>
      <c r="FXD174" s="147"/>
      <c r="FXE174" s="148"/>
      <c r="FXF174" s="187"/>
      <c r="FXG174" s="188"/>
      <c r="FXH174" s="165"/>
      <c r="FXI174" s="166"/>
      <c r="FXJ174" s="146"/>
      <c r="FXK174" s="145"/>
      <c r="FXL174" s="145"/>
      <c r="FXM174" s="167"/>
      <c r="FXN174" s="147"/>
      <c r="FXO174" s="148"/>
      <c r="FXP174" s="187"/>
      <c r="FXQ174" s="188"/>
      <c r="FXR174" s="165"/>
      <c r="FXS174" s="166"/>
      <c r="FXT174" s="146"/>
      <c r="FXU174" s="145"/>
      <c r="FXV174" s="145"/>
      <c r="FXW174" s="167"/>
      <c r="FXX174" s="147"/>
      <c r="FXY174" s="148"/>
      <c r="FXZ174" s="187"/>
      <c r="FYA174" s="188"/>
      <c r="FYB174" s="165"/>
      <c r="FYC174" s="166"/>
      <c r="FYD174" s="146"/>
      <c r="FYE174" s="145"/>
      <c r="FYF174" s="145"/>
      <c r="FYG174" s="167"/>
      <c r="FYH174" s="147"/>
      <c r="FYI174" s="148"/>
      <c r="FYJ174" s="187"/>
      <c r="FYK174" s="188"/>
      <c r="FYL174" s="165"/>
      <c r="FYM174" s="166"/>
      <c r="FYN174" s="146"/>
      <c r="FYO174" s="145"/>
      <c r="FYP174" s="145"/>
      <c r="FYQ174" s="167"/>
      <c r="FYR174" s="147"/>
      <c r="FYS174" s="148"/>
      <c r="FYT174" s="187"/>
      <c r="FYU174" s="188"/>
      <c r="FYV174" s="165"/>
      <c r="FYW174" s="166"/>
      <c r="FYX174" s="146"/>
      <c r="FYY174" s="145"/>
      <c r="FYZ174" s="145"/>
      <c r="FZA174" s="167"/>
      <c r="FZB174" s="147"/>
      <c r="FZC174" s="148"/>
      <c r="FZD174" s="187"/>
      <c r="FZE174" s="188"/>
      <c r="FZF174" s="165"/>
      <c r="FZG174" s="166"/>
      <c r="FZH174" s="146"/>
      <c r="FZI174" s="145"/>
      <c r="FZJ174" s="145"/>
      <c r="FZK174" s="167"/>
      <c r="FZL174" s="147"/>
      <c r="FZM174" s="148"/>
      <c r="FZN174" s="187"/>
      <c r="FZO174" s="188"/>
      <c r="FZP174" s="165"/>
      <c r="FZQ174" s="166"/>
      <c r="FZR174" s="146"/>
      <c r="FZS174" s="145"/>
      <c r="FZT174" s="145"/>
      <c r="FZU174" s="167"/>
      <c r="FZV174" s="147"/>
      <c r="FZW174" s="148"/>
      <c r="FZX174" s="187"/>
      <c r="FZY174" s="188"/>
      <c r="FZZ174" s="165"/>
      <c r="GAA174" s="166"/>
      <c r="GAB174" s="146"/>
      <c r="GAC174" s="145"/>
      <c r="GAD174" s="145"/>
      <c r="GAE174" s="167"/>
      <c r="GAF174" s="147"/>
      <c r="GAG174" s="148"/>
      <c r="GAH174" s="187"/>
      <c r="GAI174" s="188"/>
      <c r="GAJ174" s="165"/>
      <c r="GAK174" s="166"/>
      <c r="GAL174" s="146"/>
      <c r="GAM174" s="145"/>
      <c r="GAN174" s="145"/>
      <c r="GAO174" s="167"/>
      <c r="GAP174" s="147"/>
      <c r="GAQ174" s="148"/>
      <c r="GAR174" s="187"/>
      <c r="GAS174" s="188"/>
      <c r="GAT174" s="165"/>
      <c r="GAU174" s="166"/>
      <c r="GAV174" s="146"/>
      <c r="GAW174" s="145"/>
      <c r="GAX174" s="145"/>
      <c r="GAY174" s="167"/>
      <c r="GAZ174" s="147"/>
      <c r="GBA174" s="148"/>
      <c r="GBB174" s="187"/>
      <c r="GBC174" s="188"/>
      <c r="GBD174" s="165"/>
      <c r="GBE174" s="166"/>
      <c r="GBF174" s="146"/>
      <c r="GBG174" s="145"/>
      <c r="GBH174" s="145"/>
      <c r="GBI174" s="167"/>
      <c r="GBJ174" s="147"/>
      <c r="GBK174" s="148"/>
      <c r="GBL174" s="187"/>
      <c r="GBM174" s="188"/>
      <c r="GBN174" s="165"/>
      <c r="GBO174" s="166"/>
      <c r="GBP174" s="146"/>
      <c r="GBQ174" s="145"/>
      <c r="GBR174" s="145"/>
      <c r="GBS174" s="167"/>
      <c r="GBT174" s="147"/>
      <c r="GBU174" s="148"/>
      <c r="GBV174" s="187"/>
      <c r="GBW174" s="188"/>
      <c r="GBX174" s="165"/>
      <c r="GBY174" s="166"/>
      <c r="GBZ174" s="146"/>
      <c r="GCA174" s="145"/>
      <c r="GCB174" s="145"/>
      <c r="GCC174" s="167"/>
      <c r="GCD174" s="147"/>
      <c r="GCE174" s="148"/>
      <c r="GCF174" s="187"/>
      <c r="GCG174" s="188"/>
      <c r="GCH174" s="165"/>
      <c r="GCI174" s="166"/>
      <c r="GCJ174" s="146"/>
      <c r="GCK174" s="145"/>
      <c r="GCL174" s="145"/>
      <c r="GCM174" s="167"/>
      <c r="GCN174" s="147"/>
      <c r="GCO174" s="148"/>
      <c r="GCP174" s="187"/>
      <c r="GCQ174" s="188"/>
      <c r="GCR174" s="165"/>
      <c r="GCS174" s="166"/>
      <c r="GCT174" s="146"/>
      <c r="GCU174" s="145"/>
      <c r="GCV174" s="145"/>
      <c r="GCW174" s="167"/>
      <c r="GCX174" s="147"/>
      <c r="GCY174" s="148"/>
      <c r="GCZ174" s="187"/>
      <c r="GDA174" s="188"/>
      <c r="GDB174" s="165"/>
      <c r="GDC174" s="166"/>
      <c r="GDD174" s="146"/>
      <c r="GDE174" s="145"/>
      <c r="GDF174" s="145"/>
      <c r="GDG174" s="167"/>
      <c r="GDH174" s="147"/>
      <c r="GDI174" s="148"/>
      <c r="GDJ174" s="187"/>
      <c r="GDK174" s="188"/>
      <c r="GDL174" s="165"/>
      <c r="GDM174" s="166"/>
      <c r="GDN174" s="146"/>
      <c r="GDO174" s="145"/>
      <c r="GDP174" s="145"/>
      <c r="GDQ174" s="167"/>
      <c r="GDR174" s="147"/>
      <c r="GDS174" s="148"/>
      <c r="GDT174" s="187"/>
      <c r="GDU174" s="188"/>
      <c r="GDV174" s="165"/>
      <c r="GDW174" s="166"/>
      <c r="GDX174" s="146"/>
      <c r="GDY174" s="145"/>
      <c r="GDZ174" s="145"/>
      <c r="GEA174" s="167"/>
      <c r="GEB174" s="147"/>
      <c r="GEC174" s="148"/>
      <c r="GED174" s="187"/>
      <c r="GEE174" s="188"/>
      <c r="GEF174" s="165"/>
      <c r="GEG174" s="166"/>
      <c r="GEH174" s="146"/>
      <c r="GEI174" s="145"/>
      <c r="GEJ174" s="145"/>
      <c r="GEK174" s="167"/>
      <c r="GEL174" s="147"/>
      <c r="GEM174" s="148"/>
      <c r="GEN174" s="187"/>
      <c r="GEO174" s="188"/>
      <c r="GEP174" s="165"/>
      <c r="GEQ174" s="166"/>
      <c r="GER174" s="146"/>
      <c r="GES174" s="145"/>
      <c r="GET174" s="145"/>
      <c r="GEU174" s="167"/>
      <c r="GEV174" s="147"/>
      <c r="GEW174" s="148"/>
      <c r="GEX174" s="187"/>
      <c r="GEY174" s="188"/>
      <c r="GEZ174" s="165"/>
      <c r="GFA174" s="166"/>
      <c r="GFB174" s="146"/>
      <c r="GFC174" s="145"/>
      <c r="GFD174" s="145"/>
      <c r="GFE174" s="167"/>
      <c r="GFF174" s="147"/>
      <c r="GFG174" s="148"/>
      <c r="GFH174" s="187"/>
      <c r="GFI174" s="188"/>
      <c r="GFJ174" s="165"/>
      <c r="GFK174" s="166"/>
      <c r="GFL174" s="146"/>
      <c r="GFM174" s="145"/>
      <c r="GFN174" s="145"/>
      <c r="GFO174" s="167"/>
      <c r="GFP174" s="147"/>
      <c r="GFQ174" s="148"/>
      <c r="GFR174" s="187"/>
      <c r="GFS174" s="188"/>
      <c r="GFT174" s="165"/>
      <c r="GFU174" s="166"/>
      <c r="GFV174" s="146"/>
      <c r="GFW174" s="145"/>
      <c r="GFX174" s="145"/>
      <c r="GFY174" s="167"/>
      <c r="GFZ174" s="147"/>
      <c r="GGA174" s="148"/>
      <c r="GGB174" s="187"/>
      <c r="GGC174" s="188"/>
      <c r="GGD174" s="165"/>
      <c r="GGE174" s="166"/>
      <c r="GGF174" s="146"/>
      <c r="GGG174" s="145"/>
      <c r="GGH174" s="145"/>
      <c r="GGI174" s="167"/>
      <c r="GGJ174" s="147"/>
      <c r="GGK174" s="148"/>
      <c r="GGL174" s="187"/>
      <c r="GGM174" s="188"/>
      <c r="GGN174" s="165"/>
      <c r="GGO174" s="166"/>
      <c r="GGP174" s="146"/>
      <c r="GGQ174" s="145"/>
      <c r="GGR174" s="145"/>
      <c r="GGS174" s="167"/>
      <c r="GGT174" s="147"/>
      <c r="GGU174" s="148"/>
      <c r="GGV174" s="187"/>
      <c r="GGW174" s="188"/>
      <c r="GGX174" s="165"/>
      <c r="GGY174" s="166"/>
      <c r="GGZ174" s="146"/>
      <c r="GHA174" s="145"/>
      <c r="GHB174" s="145"/>
      <c r="GHC174" s="167"/>
      <c r="GHD174" s="147"/>
      <c r="GHE174" s="148"/>
      <c r="GHF174" s="187"/>
      <c r="GHG174" s="188"/>
      <c r="GHH174" s="165"/>
      <c r="GHI174" s="166"/>
      <c r="GHJ174" s="146"/>
      <c r="GHK174" s="145"/>
      <c r="GHL174" s="145"/>
      <c r="GHM174" s="167"/>
      <c r="GHN174" s="147"/>
      <c r="GHO174" s="148"/>
      <c r="GHP174" s="187"/>
      <c r="GHQ174" s="188"/>
      <c r="GHR174" s="165"/>
      <c r="GHS174" s="166"/>
      <c r="GHT174" s="146"/>
      <c r="GHU174" s="145"/>
      <c r="GHV174" s="145"/>
      <c r="GHW174" s="167"/>
      <c r="GHX174" s="147"/>
      <c r="GHY174" s="148"/>
      <c r="GHZ174" s="187"/>
      <c r="GIA174" s="188"/>
      <c r="GIB174" s="165"/>
      <c r="GIC174" s="166"/>
      <c r="GID174" s="146"/>
      <c r="GIE174" s="145"/>
      <c r="GIF174" s="145"/>
      <c r="GIG174" s="167"/>
      <c r="GIH174" s="147"/>
      <c r="GII174" s="148"/>
      <c r="GIJ174" s="187"/>
      <c r="GIK174" s="188"/>
      <c r="GIL174" s="165"/>
      <c r="GIM174" s="166"/>
      <c r="GIN174" s="146"/>
      <c r="GIO174" s="145"/>
      <c r="GIP174" s="145"/>
      <c r="GIQ174" s="167"/>
      <c r="GIR174" s="147"/>
      <c r="GIS174" s="148"/>
      <c r="GIT174" s="187"/>
      <c r="GIU174" s="188"/>
      <c r="GIV174" s="165"/>
      <c r="GIW174" s="166"/>
      <c r="GIX174" s="146"/>
      <c r="GIY174" s="145"/>
      <c r="GIZ174" s="145"/>
      <c r="GJA174" s="167"/>
      <c r="GJB174" s="147"/>
      <c r="GJC174" s="148"/>
      <c r="GJD174" s="187"/>
      <c r="GJE174" s="188"/>
      <c r="GJF174" s="165"/>
      <c r="GJG174" s="166"/>
      <c r="GJH174" s="146"/>
      <c r="GJI174" s="145"/>
      <c r="GJJ174" s="145"/>
      <c r="GJK174" s="167"/>
      <c r="GJL174" s="147"/>
      <c r="GJM174" s="148"/>
      <c r="GJN174" s="187"/>
      <c r="GJO174" s="188"/>
      <c r="GJP174" s="165"/>
      <c r="GJQ174" s="166"/>
      <c r="GJR174" s="146"/>
      <c r="GJS174" s="145"/>
      <c r="GJT174" s="145"/>
      <c r="GJU174" s="167"/>
      <c r="GJV174" s="147"/>
      <c r="GJW174" s="148"/>
      <c r="GJX174" s="187"/>
      <c r="GJY174" s="188"/>
      <c r="GJZ174" s="165"/>
      <c r="GKA174" s="166"/>
      <c r="GKB174" s="146"/>
      <c r="GKC174" s="145"/>
      <c r="GKD174" s="145"/>
      <c r="GKE174" s="167"/>
      <c r="GKF174" s="147"/>
      <c r="GKG174" s="148"/>
      <c r="GKH174" s="187"/>
      <c r="GKI174" s="188"/>
      <c r="GKJ174" s="165"/>
      <c r="GKK174" s="166"/>
      <c r="GKL174" s="146"/>
      <c r="GKM174" s="145"/>
      <c r="GKN174" s="145"/>
      <c r="GKO174" s="167"/>
      <c r="GKP174" s="147"/>
      <c r="GKQ174" s="148"/>
      <c r="GKR174" s="187"/>
      <c r="GKS174" s="188"/>
      <c r="GKT174" s="165"/>
      <c r="GKU174" s="166"/>
      <c r="GKV174" s="146"/>
      <c r="GKW174" s="145"/>
      <c r="GKX174" s="145"/>
      <c r="GKY174" s="167"/>
      <c r="GKZ174" s="147"/>
      <c r="GLA174" s="148"/>
      <c r="GLB174" s="187"/>
      <c r="GLC174" s="188"/>
      <c r="GLD174" s="165"/>
      <c r="GLE174" s="166"/>
      <c r="GLF174" s="146"/>
      <c r="GLG174" s="145"/>
      <c r="GLH174" s="145"/>
      <c r="GLI174" s="167"/>
      <c r="GLJ174" s="147"/>
      <c r="GLK174" s="148"/>
      <c r="GLL174" s="187"/>
      <c r="GLM174" s="188"/>
      <c r="GLN174" s="165"/>
      <c r="GLO174" s="166"/>
      <c r="GLP174" s="146"/>
      <c r="GLQ174" s="145"/>
      <c r="GLR174" s="145"/>
      <c r="GLS174" s="167"/>
      <c r="GLT174" s="147"/>
      <c r="GLU174" s="148"/>
      <c r="GLV174" s="187"/>
      <c r="GLW174" s="188"/>
      <c r="GLX174" s="165"/>
      <c r="GLY174" s="166"/>
      <c r="GLZ174" s="146"/>
      <c r="GMA174" s="145"/>
      <c r="GMB174" s="145"/>
      <c r="GMC174" s="167"/>
      <c r="GMD174" s="147"/>
      <c r="GME174" s="148"/>
      <c r="GMF174" s="187"/>
      <c r="GMG174" s="188"/>
      <c r="GMH174" s="165"/>
      <c r="GMI174" s="166"/>
      <c r="GMJ174" s="146"/>
      <c r="GMK174" s="145"/>
      <c r="GML174" s="145"/>
      <c r="GMM174" s="167"/>
      <c r="GMN174" s="147"/>
      <c r="GMO174" s="148"/>
      <c r="GMP174" s="187"/>
      <c r="GMQ174" s="188"/>
      <c r="GMR174" s="165"/>
      <c r="GMS174" s="166"/>
      <c r="GMT174" s="146"/>
      <c r="GMU174" s="145"/>
      <c r="GMV174" s="145"/>
      <c r="GMW174" s="167"/>
      <c r="GMX174" s="147"/>
      <c r="GMY174" s="148"/>
      <c r="GMZ174" s="187"/>
      <c r="GNA174" s="188"/>
      <c r="GNB174" s="165"/>
      <c r="GNC174" s="166"/>
      <c r="GND174" s="146"/>
      <c r="GNE174" s="145"/>
      <c r="GNF174" s="145"/>
      <c r="GNG174" s="167"/>
      <c r="GNH174" s="147"/>
      <c r="GNI174" s="148"/>
      <c r="GNJ174" s="187"/>
      <c r="GNK174" s="188"/>
      <c r="GNL174" s="165"/>
      <c r="GNM174" s="166"/>
      <c r="GNN174" s="146"/>
      <c r="GNO174" s="145"/>
      <c r="GNP174" s="145"/>
      <c r="GNQ174" s="167"/>
      <c r="GNR174" s="147"/>
      <c r="GNS174" s="148"/>
      <c r="GNT174" s="187"/>
      <c r="GNU174" s="188"/>
      <c r="GNV174" s="165"/>
      <c r="GNW174" s="166"/>
      <c r="GNX174" s="146"/>
      <c r="GNY174" s="145"/>
      <c r="GNZ174" s="145"/>
      <c r="GOA174" s="167"/>
      <c r="GOB174" s="147"/>
      <c r="GOC174" s="148"/>
      <c r="GOD174" s="187"/>
      <c r="GOE174" s="188"/>
      <c r="GOF174" s="165"/>
      <c r="GOG174" s="166"/>
      <c r="GOH174" s="146"/>
      <c r="GOI174" s="145"/>
      <c r="GOJ174" s="145"/>
      <c r="GOK174" s="167"/>
      <c r="GOL174" s="147"/>
      <c r="GOM174" s="148"/>
      <c r="GON174" s="187"/>
      <c r="GOO174" s="188"/>
      <c r="GOP174" s="165"/>
      <c r="GOQ174" s="166"/>
      <c r="GOR174" s="146"/>
      <c r="GOS174" s="145"/>
      <c r="GOT174" s="145"/>
      <c r="GOU174" s="167"/>
      <c r="GOV174" s="147"/>
      <c r="GOW174" s="148"/>
      <c r="GOX174" s="187"/>
      <c r="GOY174" s="188"/>
      <c r="GOZ174" s="165"/>
      <c r="GPA174" s="166"/>
      <c r="GPB174" s="146"/>
      <c r="GPC174" s="145"/>
      <c r="GPD174" s="145"/>
      <c r="GPE174" s="167"/>
      <c r="GPF174" s="147"/>
      <c r="GPG174" s="148"/>
      <c r="GPH174" s="187"/>
      <c r="GPI174" s="188"/>
      <c r="GPJ174" s="165"/>
      <c r="GPK174" s="166"/>
      <c r="GPL174" s="146"/>
      <c r="GPM174" s="145"/>
      <c r="GPN174" s="145"/>
      <c r="GPO174" s="167"/>
      <c r="GPP174" s="147"/>
      <c r="GPQ174" s="148"/>
      <c r="GPR174" s="187"/>
      <c r="GPS174" s="188"/>
      <c r="GPT174" s="165"/>
      <c r="GPU174" s="166"/>
      <c r="GPV174" s="146"/>
      <c r="GPW174" s="145"/>
      <c r="GPX174" s="145"/>
      <c r="GPY174" s="167"/>
      <c r="GPZ174" s="147"/>
      <c r="GQA174" s="148"/>
      <c r="GQB174" s="187"/>
      <c r="GQC174" s="188"/>
      <c r="GQD174" s="165"/>
      <c r="GQE174" s="166"/>
      <c r="GQF174" s="146"/>
      <c r="GQG174" s="145"/>
      <c r="GQH174" s="145"/>
      <c r="GQI174" s="167"/>
      <c r="GQJ174" s="147"/>
      <c r="GQK174" s="148"/>
      <c r="GQL174" s="187"/>
      <c r="GQM174" s="188"/>
      <c r="GQN174" s="165"/>
      <c r="GQO174" s="166"/>
      <c r="GQP174" s="146"/>
      <c r="GQQ174" s="145"/>
      <c r="GQR174" s="145"/>
      <c r="GQS174" s="167"/>
      <c r="GQT174" s="147"/>
      <c r="GQU174" s="148"/>
      <c r="GQV174" s="187"/>
      <c r="GQW174" s="188"/>
      <c r="GQX174" s="165"/>
      <c r="GQY174" s="166"/>
      <c r="GQZ174" s="146"/>
      <c r="GRA174" s="145"/>
      <c r="GRB174" s="145"/>
      <c r="GRC174" s="167"/>
      <c r="GRD174" s="147"/>
      <c r="GRE174" s="148"/>
      <c r="GRF174" s="187"/>
      <c r="GRG174" s="188"/>
      <c r="GRH174" s="165"/>
      <c r="GRI174" s="166"/>
      <c r="GRJ174" s="146"/>
      <c r="GRK174" s="145"/>
      <c r="GRL174" s="145"/>
      <c r="GRM174" s="167"/>
      <c r="GRN174" s="147"/>
      <c r="GRO174" s="148"/>
      <c r="GRP174" s="187"/>
      <c r="GRQ174" s="188"/>
      <c r="GRR174" s="165"/>
      <c r="GRS174" s="166"/>
      <c r="GRT174" s="146"/>
      <c r="GRU174" s="145"/>
      <c r="GRV174" s="145"/>
      <c r="GRW174" s="167"/>
      <c r="GRX174" s="147"/>
      <c r="GRY174" s="148"/>
      <c r="GRZ174" s="187"/>
      <c r="GSA174" s="188"/>
      <c r="GSB174" s="165"/>
      <c r="GSC174" s="166"/>
      <c r="GSD174" s="146"/>
      <c r="GSE174" s="145"/>
      <c r="GSF174" s="145"/>
      <c r="GSG174" s="167"/>
      <c r="GSH174" s="147"/>
      <c r="GSI174" s="148"/>
      <c r="GSJ174" s="187"/>
      <c r="GSK174" s="188"/>
      <c r="GSL174" s="165"/>
      <c r="GSM174" s="166"/>
      <c r="GSN174" s="146"/>
      <c r="GSO174" s="145"/>
      <c r="GSP174" s="145"/>
      <c r="GSQ174" s="167"/>
      <c r="GSR174" s="147"/>
      <c r="GSS174" s="148"/>
      <c r="GST174" s="187"/>
      <c r="GSU174" s="188"/>
      <c r="GSV174" s="165"/>
      <c r="GSW174" s="166"/>
      <c r="GSX174" s="146"/>
      <c r="GSY174" s="145"/>
      <c r="GSZ174" s="145"/>
      <c r="GTA174" s="167"/>
      <c r="GTB174" s="147"/>
      <c r="GTC174" s="148"/>
      <c r="GTD174" s="187"/>
      <c r="GTE174" s="188"/>
      <c r="GTF174" s="165"/>
      <c r="GTG174" s="166"/>
      <c r="GTH174" s="146"/>
      <c r="GTI174" s="145"/>
      <c r="GTJ174" s="145"/>
      <c r="GTK174" s="167"/>
      <c r="GTL174" s="147"/>
      <c r="GTM174" s="148"/>
      <c r="GTN174" s="187"/>
      <c r="GTO174" s="188"/>
      <c r="GTP174" s="165"/>
      <c r="GTQ174" s="166"/>
      <c r="GTR174" s="146"/>
      <c r="GTS174" s="145"/>
      <c r="GTT174" s="145"/>
      <c r="GTU174" s="167"/>
      <c r="GTV174" s="147"/>
      <c r="GTW174" s="148"/>
      <c r="GTX174" s="187"/>
      <c r="GTY174" s="188"/>
      <c r="GTZ174" s="165"/>
      <c r="GUA174" s="166"/>
      <c r="GUB174" s="146"/>
      <c r="GUC174" s="145"/>
      <c r="GUD174" s="145"/>
      <c r="GUE174" s="167"/>
      <c r="GUF174" s="147"/>
      <c r="GUG174" s="148"/>
      <c r="GUH174" s="187"/>
      <c r="GUI174" s="188"/>
      <c r="GUJ174" s="165"/>
      <c r="GUK174" s="166"/>
      <c r="GUL174" s="146"/>
      <c r="GUM174" s="145"/>
      <c r="GUN174" s="145"/>
      <c r="GUO174" s="167"/>
      <c r="GUP174" s="147"/>
      <c r="GUQ174" s="148"/>
      <c r="GUR174" s="187"/>
      <c r="GUS174" s="188"/>
      <c r="GUT174" s="165"/>
      <c r="GUU174" s="166"/>
      <c r="GUV174" s="146"/>
      <c r="GUW174" s="145"/>
      <c r="GUX174" s="145"/>
      <c r="GUY174" s="167"/>
      <c r="GUZ174" s="147"/>
      <c r="GVA174" s="148"/>
      <c r="GVB174" s="187"/>
      <c r="GVC174" s="188"/>
      <c r="GVD174" s="165"/>
      <c r="GVE174" s="166"/>
      <c r="GVF174" s="146"/>
      <c r="GVG174" s="145"/>
      <c r="GVH174" s="145"/>
      <c r="GVI174" s="167"/>
      <c r="GVJ174" s="147"/>
      <c r="GVK174" s="148"/>
      <c r="GVL174" s="187"/>
      <c r="GVM174" s="188"/>
      <c r="GVN174" s="165"/>
      <c r="GVO174" s="166"/>
      <c r="GVP174" s="146"/>
      <c r="GVQ174" s="145"/>
      <c r="GVR174" s="145"/>
      <c r="GVS174" s="167"/>
      <c r="GVT174" s="147"/>
      <c r="GVU174" s="148"/>
      <c r="GVV174" s="187"/>
      <c r="GVW174" s="188"/>
      <c r="GVX174" s="165"/>
      <c r="GVY174" s="166"/>
      <c r="GVZ174" s="146"/>
      <c r="GWA174" s="145"/>
      <c r="GWB174" s="145"/>
      <c r="GWC174" s="167"/>
      <c r="GWD174" s="147"/>
      <c r="GWE174" s="148"/>
      <c r="GWF174" s="187"/>
      <c r="GWG174" s="188"/>
      <c r="GWH174" s="165"/>
      <c r="GWI174" s="166"/>
      <c r="GWJ174" s="146"/>
      <c r="GWK174" s="145"/>
      <c r="GWL174" s="145"/>
      <c r="GWM174" s="167"/>
      <c r="GWN174" s="147"/>
      <c r="GWO174" s="148"/>
      <c r="GWP174" s="187"/>
      <c r="GWQ174" s="188"/>
      <c r="GWR174" s="165"/>
      <c r="GWS174" s="166"/>
      <c r="GWT174" s="146"/>
      <c r="GWU174" s="145"/>
      <c r="GWV174" s="145"/>
      <c r="GWW174" s="167"/>
      <c r="GWX174" s="147"/>
      <c r="GWY174" s="148"/>
      <c r="GWZ174" s="187"/>
      <c r="GXA174" s="188"/>
      <c r="GXB174" s="165"/>
      <c r="GXC174" s="166"/>
      <c r="GXD174" s="146"/>
      <c r="GXE174" s="145"/>
      <c r="GXF174" s="145"/>
      <c r="GXG174" s="167"/>
      <c r="GXH174" s="147"/>
      <c r="GXI174" s="148"/>
      <c r="GXJ174" s="187"/>
      <c r="GXK174" s="188"/>
      <c r="GXL174" s="165"/>
      <c r="GXM174" s="166"/>
      <c r="GXN174" s="146"/>
      <c r="GXO174" s="145"/>
      <c r="GXP174" s="145"/>
      <c r="GXQ174" s="167"/>
      <c r="GXR174" s="147"/>
      <c r="GXS174" s="148"/>
      <c r="GXT174" s="187"/>
      <c r="GXU174" s="188"/>
      <c r="GXV174" s="165"/>
      <c r="GXW174" s="166"/>
      <c r="GXX174" s="146"/>
      <c r="GXY174" s="145"/>
      <c r="GXZ174" s="145"/>
      <c r="GYA174" s="167"/>
      <c r="GYB174" s="147"/>
      <c r="GYC174" s="148"/>
      <c r="GYD174" s="187"/>
      <c r="GYE174" s="188"/>
      <c r="GYF174" s="165"/>
      <c r="GYG174" s="166"/>
      <c r="GYH174" s="146"/>
      <c r="GYI174" s="145"/>
      <c r="GYJ174" s="145"/>
      <c r="GYK174" s="167"/>
      <c r="GYL174" s="147"/>
      <c r="GYM174" s="148"/>
      <c r="GYN174" s="187"/>
      <c r="GYO174" s="188"/>
      <c r="GYP174" s="165"/>
      <c r="GYQ174" s="166"/>
      <c r="GYR174" s="146"/>
      <c r="GYS174" s="145"/>
      <c r="GYT174" s="145"/>
      <c r="GYU174" s="167"/>
      <c r="GYV174" s="147"/>
      <c r="GYW174" s="148"/>
      <c r="GYX174" s="187"/>
      <c r="GYY174" s="188"/>
      <c r="GYZ174" s="165"/>
      <c r="GZA174" s="166"/>
      <c r="GZB174" s="146"/>
      <c r="GZC174" s="145"/>
      <c r="GZD174" s="145"/>
      <c r="GZE174" s="167"/>
      <c r="GZF174" s="147"/>
      <c r="GZG174" s="148"/>
      <c r="GZH174" s="187"/>
      <c r="GZI174" s="188"/>
      <c r="GZJ174" s="165"/>
      <c r="GZK174" s="166"/>
      <c r="GZL174" s="146"/>
      <c r="GZM174" s="145"/>
      <c r="GZN174" s="145"/>
      <c r="GZO174" s="167"/>
      <c r="GZP174" s="147"/>
      <c r="GZQ174" s="148"/>
      <c r="GZR174" s="187"/>
      <c r="GZS174" s="188"/>
      <c r="GZT174" s="165"/>
      <c r="GZU174" s="166"/>
      <c r="GZV174" s="146"/>
      <c r="GZW174" s="145"/>
      <c r="GZX174" s="145"/>
      <c r="GZY174" s="167"/>
      <c r="GZZ174" s="147"/>
      <c r="HAA174" s="148"/>
      <c r="HAB174" s="187"/>
      <c r="HAC174" s="188"/>
      <c r="HAD174" s="165"/>
      <c r="HAE174" s="166"/>
      <c r="HAF174" s="146"/>
      <c r="HAG174" s="145"/>
      <c r="HAH174" s="145"/>
      <c r="HAI174" s="167"/>
      <c r="HAJ174" s="147"/>
      <c r="HAK174" s="148"/>
      <c r="HAL174" s="187"/>
      <c r="HAM174" s="188"/>
      <c r="HAN174" s="165"/>
      <c r="HAO174" s="166"/>
      <c r="HAP174" s="146"/>
      <c r="HAQ174" s="145"/>
      <c r="HAR174" s="145"/>
      <c r="HAS174" s="167"/>
      <c r="HAT174" s="147"/>
      <c r="HAU174" s="148"/>
      <c r="HAV174" s="187"/>
      <c r="HAW174" s="188"/>
      <c r="HAX174" s="165"/>
      <c r="HAY174" s="166"/>
      <c r="HAZ174" s="146"/>
      <c r="HBA174" s="145"/>
      <c r="HBB174" s="145"/>
      <c r="HBC174" s="167"/>
      <c r="HBD174" s="147"/>
      <c r="HBE174" s="148"/>
      <c r="HBF174" s="187"/>
      <c r="HBG174" s="188"/>
      <c r="HBH174" s="165"/>
      <c r="HBI174" s="166"/>
      <c r="HBJ174" s="146"/>
      <c r="HBK174" s="145"/>
      <c r="HBL174" s="145"/>
      <c r="HBM174" s="167"/>
      <c r="HBN174" s="147"/>
      <c r="HBO174" s="148"/>
      <c r="HBP174" s="187"/>
      <c r="HBQ174" s="188"/>
      <c r="HBR174" s="165"/>
      <c r="HBS174" s="166"/>
      <c r="HBT174" s="146"/>
      <c r="HBU174" s="145"/>
      <c r="HBV174" s="145"/>
      <c r="HBW174" s="167"/>
      <c r="HBX174" s="147"/>
      <c r="HBY174" s="148"/>
      <c r="HBZ174" s="187"/>
      <c r="HCA174" s="188"/>
      <c r="HCB174" s="165"/>
      <c r="HCC174" s="166"/>
      <c r="HCD174" s="146"/>
      <c r="HCE174" s="145"/>
      <c r="HCF174" s="145"/>
      <c r="HCG174" s="167"/>
      <c r="HCH174" s="147"/>
      <c r="HCI174" s="148"/>
      <c r="HCJ174" s="187"/>
      <c r="HCK174" s="188"/>
      <c r="HCL174" s="165"/>
      <c r="HCM174" s="166"/>
      <c r="HCN174" s="146"/>
      <c r="HCO174" s="145"/>
      <c r="HCP174" s="145"/>
      <c r="HCQ174" s="167"/>
      <c r="HCR174" s="147"/>
      <c r="HCS174" s="148"/>
      <c r="HCT174" s="187"/>
      <c r="HCU174" s="188"/>
      <c r="HCV174" s="165"/>
      <c r="HCW174" s="166"/>
      <c r="HCX174" s="146"/>
      <c r="HCY174" s="145"/>
      <c r="HCZ174" s="145"/>
      <c r="HDA174" s="167"/>
      <c r="HDB174" s="147"/>
      <c r="HDC174" s="148"/>
      <c r="HDD174" s="187"/>
      <c r="HDE174" s="188"/>
      <c r="HDF174" s="165"/>
      <c r="HDG174" s="166"/>
      <c r="HDH174" s="146"/>
      <c r="HDI174" s="145"/>
      <c r="HDJ174" s="145"/>
      <c r="HDK174" s="167"/>
      <c r="HDL174" s="147"/>
      <c r="HDM174" s="148"/>
      <c r="HDN174" s="187"/>
      <c r="HDO174" s="188"/>
      <c r="HDP174" s="165"/>
      <c r="HDQ174" s="166"/>
      <c r="HDR174" s="146"/>
      <c r="HDS174" s="145"/>
      <c r="HDT174" s="145"/>
      <c r="HDU174" s="167"/>
      <c r="HDV174" s="147"/>
      <c r="HDW174" s="148"/>
      <c r="HDX174" s="187"/>
      <c r="HDY174" s="188"/>
      <c r="HDZ174" s="165"/>
      <c r="HEA174" s="166"/>
      <c r="HEB174" s="146"/>
      <c r="HEC174" s="145"/>
      <c r="HED174" s="145"/>
      <c r="HEE174" s="167"/>
      <c r="HEF174" s="147"/>
      <c r="HEG174" s="148"/>
      <c r="HEH174" s="187"/>
      <c r="HEI174" s="188"/>
      <c r="HEJ174" s="165"/>
      <c r="HEK174" s="166"/>
      <c r="HEL174" s="146"/>
      <c r="HEM174" s="145"/>
      <c r="HEN174" s="145"/>
      <c r="HEO174" s="167"/>
      <c r="HEP174" s="147"/>
      <c r="HEQ174" s="148"/>
      <c r="HER174" s="187"/>
      <c r="HES174" s="188"/>
      <c r="HET174" s="165"/>
      <c r="HEU174" s="166"/>
      <c r="HEV174" s="146"/>
      <c r="HEW174" s="145"/>
      <c r="HEX174" s="145"/>
      <c r="HEY174" s="167"/>
      <c r="HEZ174" s="147"/>
      <c r="HFA174" s="148"/>
      <c r="HFB174" s="187"/>
      <c r="HFC174" s="188"/>
      <c r="HFD174" s="165"/>
      <c r="HFE174" s="166"/>
      <c r="HFF174" s="146"/>
      <c r="HFG174" s="145"/>
      <c r="HFH174" s="145"/>
      <c r="HFI174" s="167"/>
      <c r="HFJ174" s="147"/>
      <c r="HFK174" s="148"/>
      <c r="HFL174" s="187"/>
      <c r="HFM174" s="188"/>
      <c r="HFN174" s="165"/>
      <c r="HFO174" s="166"/>
      <c r="HFP174" s="146"/>
      <c r="HFQ174" s="145"/>
      <c r="HFR174" s="145"/>
      <c r="HFS174" s="167"/>
      <c r="HFT174" s="147"/>
      <c r="HFU174" s="148"/>
      <c r="HFV174" s="187"/>
      <c r="HFW174" s="188"/>
      <c r="HFX174" s="165"/>
      <c r="HFY174" s="166"/>
      <c r="HFZ174" s="146"/>
      <c r="HGA174" s="145"/>
      <c r="HGB174" s="145"/>
      <c r="HGC174" s="167"/>
      <c r="HGD174" s="147"/>
      <c r="HGE174" s="148"/>
      <c r="HGF174" s="187"/>
      <c r="HGG174" s="188"/>
      <c r="HGH174" s="165"/>
      <c r="HGI174" s="166"/>
      <c r="HGJ174" s="146"/>
      <c r="HGK174" s="145"/>
      <c r="HGL174" s="145"/>
      <c r="HGM174" s="167"/>
      <c r="HGN174" s="147"/>
      <c r="HGO174" s="148"/>
      <c r="HGP174" s="187"/>
      <c r="HGQ174" s="188"/>
      <c r="HGR174" s="165"/>
      <c r="HGS174" s="166"/>
      <c r="HGT174" s="146"/>
      <c r="HGU174" s="145"/>
      <c r="HGV174" s="145"/>
      <c r="HGW174" s="167"/>
      <c r="HGX174" s="147"/>
      <c r="HGY174" s="148"/>
      <c r="HGZ174" s="187"/>
      <c r="HHA174" s="188"/>
      <c r="HHB174" s="165"/>
      <c r="HHC174" s="166"/>
      <c r="HHD174" s="146"/>
      <c r="HHE174" s="145"/>
      <c r="HHF174" s="145"/>
      <c r="HHG174" s="167"/>
      <c r="HHH174" s="147"/>
      <c r="HHI174" s="148"/>
      <c r="HHJ174" s="187"/>
      <c r="HHK174" s="188"/>
      <c r="HHL174" s="165"/>
      <c r="HHM174" s="166"/>
      <c r="HHN174" s="146"/>
      <c r="HHO174" s="145"/>
      <c r="HHP174" s="145"/>
      <c r="HHQ174" s="167"/>
      <c r="HHR174" s="147"/>
      <c r="HHS174" s="148"/>
      <c r="HHT174" s="187"/>
      <c r="HHU174" s="188"/>
      <c r="HHV174" s="165"/>
      <c r="HHW174" s="166"/>
      <c r="HHX174" s="146"/>
      <c r="HHY174" s="145"/>
      <c r="HHZ174" s="145"/>
      <c r="HIA174" s="167"/>
      <c r="HIB174" s="147"/>
      <c r="HIC174" s="148"/>
      <c r="HID174" s="187"/>
      <c r="HIE174" s="188"/>
      <c r="HIF174" s="165"/>
      <c r="HIG174" s="166"/>
      <c r="HIH174" s="146"/>
      <c r="HII174" s="145"/>
      <c r="HIJ174" s="145"/>
      <c r="HIK174" s="167"/>
      <c r="HIL174" s="147"/>
      <c r="HIM174" s="148"/>
      <c r="HIN174" s="187"/>
      <c r="HIO174" s="188"/>
      <c r="HIP174" s="165"/>
      <c r="HIQ174" s="166"/>
      <c r="HIR174" s="146"/>
      <c r="HIS174" s="145"/>
      <c r="HIT174" s="145"/>
      <c r="HIU174" s="167"/>
      <c r="HIV174" s="147"/>
      <c r="HIW174" s="148"/>
      <c r="HIX174" s="187"/>
      <c r="HIY174" s="188"/>
      <c r="HIZ174" s="165"/>
      <c r="HJA174" s="166"/>
      <c r="HJB174" s="146"/>
      <c r="HJC174" s="145"/>
      <c r="HJD174" s="145"/>
      <c r="HJE174" s="167"/>
      <c r="HJF174" s="147"/>
      <c r="HJG174" s="148"/>
      <c r="HJH174" s="187"/>
      <c r="HJI174" s="188"/>
      <c r="HJJ174" s="165"/>
      <c r="HJK174" s="166"/>
      <c r="HJL174" s="146"/>
      <c r="HJM174" s="145"/>
      <c r="HJN174" s="145"/>
      <c r="HJO174" s="167"/>
      <c r="HJP174" s="147"/>
      <c r="HJQ174" s="148"/>
      <c r="HJR174" s="187"/>
      <c r="HJS174" s="188"/>
      <c r="HJT174" s="165"/>
      <c r="HJU174" s="166"/>
      <c r="HJV174" s="146"/>
      <c r="HJW174" s="145"/>
      <c r="HJX174" s="145"/>
      <c r="HJY174" s="167"/>
      <c r="HJZ174" s="147"/>
      <c r="HKA174" s="148"/>
      <c r="HKB174" s="187"/>
      <c r="HKC174" s="188"/>
      <c r="HKD174" s="165"/>
      <c r="HKE174" s="166"/>
      <c r="HKF174" s="146"/>
      <c r="HKG174" s="145"/>
      <c r="HKH174" s="145"/>
      <c r="HKI174" s="167"/>
      <c r="HKJ174" s="147"/>
      <c r="HKK174" s="148"/>
      <c r="HKL174" s="187"/>
      <c r="HKM174" s="188"/>
      <c r="HKN174" s="165"/>
      <c r="HKO174" s="166"/>
      <c r="HKP174" s="146"/>
      <c r="HKQ174" s="145"/>
      <c r="HKR174" s="145"/>
      <c r="HKS174" s="167"/>
      <c r="HKT174" s="147"/>
      <c r="HKU174" s="148"/>
      <c r="HKV174" s="187"/>
      <c r="HKW174" s="188"/>
      <c r="HKX174" s="165"/>
      <c r="HKY174" s="166"/>
      <c r="HKZ174" s="146"/>
      <c r="HLA174" s="145"/>
      <c r="HLB174" s="145"/>
      <c r="HLC174" s="167"/>
      <c r="HLD174" s="147"/>
      <c r="HLE174" s="148"/>
      <c r="HLF174" s="187"/>
      <c r="HLG174" s="188"/>
      <c r="HLH174" s="165"/>
      <c r="HLI174" s="166"/>
      <c r="HLJ174" s="146"/>
      <c r="HLK174" s="145"/>
      <c r="HLL174" s="145"/>
      <c r="HLM174" s="167"/>
      <c r="HLN174" s="147"/>
      <c r="HLO174" s="148"/>
      <c r="HLP174" s="187"/>
      <c r="HLQ174" s="188"/>
      <c r="HLR174" s="165"/>
      <c r="HLS174" s="166"/>
      <c r="HLT174" s="146"/>
      <c r="HLU174" s="145"/>
      <c r="HLV174" s="145"/>
      <c r="HLW174" s="167"/>
      <c r="HLX174" s="147"/>
      <c r="HLY174" s="148"/>
      <c r="HLZ174" s="187"/>
      <c r="HMA174" s="188"/>
      <c r="HMB174" s="165"/>
      <c r="HMC174" s="166"/>
      <c r="HMD174" s="146"/>
      <c r="HME174" s="145"/>
      <c r="HMF174" s="145"/>
      <c r="HMG174" s="167"/>
      <c r="HMH174" s="147"/>
      <c r="HMI174" s="148"/>
      <c r="HMJ174" s="187"/>
      <c r="HMK174" s="188"/>
      <c r="HML174" s="165"/>
      <c r="HMM174" s="166"/>
      <c r="HMN174" s="146"/>
      <c r="HMO174" s="145"/>
      <c r="HMP174" s="145"/>
      <c r="HMQ174" s="167"/>
      <c r="HMR174" s="147"/>
      <c r="HMS174" s="148"/>
      <c r="HMT174" s="187"/>
      <c r="HMU174" s="188"/>
      <c r="HMV174" s="165"/>
      <c r="HMW174" s="166"/>
      <c r="HMX174" s="146"/>
      <c r="HMY174" s="145"/>
      <c r="HMZ174" s="145"/>
      <c r="HNA174" s="167"/>
      <c r="HNB174" s="147"/>
      <c r="HNC174" s="148"/>
      <c r="HND174" s="187"/>
      <c r="HNE174" s="188"/>
      <c r="HNF174" s="165"/>
      <c r="HNG174" s="166"/>
      <c r="HNH174" s="146"/>
      <c r="HNI174" s="145"/>
      <c r="HNJ174" s="145"/>
      <c r="HNK174" s="167"/>
      <c r="HNL174" s="147"/>
      <c r="HNM174" s="148"/>
      <c r="HNN174" s="187"/>
      <c r="HNO174" s="188"/>
      <c r="HNP174" s="165"/>
      <c r="HNQ174" s="166"/>
      <c r="HNR174" s="146"/>
      <c r="HNS174" s="145"/>
      <c r="HNT174" s="145"/>
      <c r="HNU174" s="167"/>
      <c r="HNV174" s="147"/>
      <c r="HNW174" s="148"/>
      <c r="HNX174" s="187"/>
      <c r="HNY174" s="188"/>
      <c r="HNZ174" s="165"/>
      <c r="HOA174" s="166"/>
      <c r="HOB174" s="146"/>
      <c r="HOC174" s="145"/>
      <c r="HOD174" s="145"/>
      <c r="HOE174" s="167"/>
      <c r="HOF174" s="147"/>
      <c r="HOG174" s="148"/>
      <c r="HOH174" s="187"/>
      <c r="HOI174" s="188"/>
      <c r="HOJ174" s="165"/>
      <c r="HOK174" s="166"/>
      <c r="HOL174" s="146"/>
      <c r="HOM174" s="145"/>
      <c r="HON174" s="145"/>
      <c r="HOO174" s="167"/>
      <c r="HOP174" s="147"/>
      <c r="HOQ174" s="148"/>
      <c r="HOR174" s="187"/>
      <c r="HOS174" s="188"/>
      <c r="HOT174" s="165"/>
      <c r="HOU174" s="166"/>
      <c r="HOV174" s="146"/>
      <c r="HOW174" s="145"/>
      <c r="HOX174" s="145"/>
      <c r="HOY174" s="167"/>
      <c r="HOZ174" s="147"/>
      <c r="HPA174" s="148"/>
      <c r="HPB174" s="187"/>
      <c r="HPC174" s="188"/>
      <c r="HPD174" s="165"/>
      <c r="HPE174" s="166"/>
      <c r="HPF174" s="146"/>
      <c r="HPG174" s="145"/>
      <c r="HPH174" s="145"/>
      <c r="HPI174" s="167"/>
      <c r="HPJ174" s="147"/>
      <c r="HPK174" s="148"/>
      <c r="HPL174" s="187"/>
      <c r="HPM174" s="188"/>
      <c r="HPN174" s="165"/>
      <c r="HPO174" s="166"/>
      <c r="HPP174" s="146"/>
      <c r="HPQ174" s="145"/>
      <c r="HPR174" s="145"/>
      <c r="HPS174" s="167"/>
      <c r="HPT174" s="147"/>
      <c r="HPU174" s="148"/>
      <c r="HPV174" s="187"/>
      <c r="HPW174" s="188"/>
      <c r="HPX174" s="165"/>
      <c r="HPY174" s="166"/>
      <c r="HPZ174" s="146"/>
      <c r="HQA174" s="145"/>
      <c r="HQB174" s="145"/>
      <c r="HQC174" s="167"/>
      <c r="HQD174" s="147"/>
      <c r="HQE174" s="148"/>
      <c r="HQF174" s="187"/>
      <c r="HQG174" s="188"/>
      <c r="HQH174" s="165"/>
      <c r="HQI174" s="166"/>
      <c r="HQJ174" s="146"/>
      <c r="HQK174" s="145"/>
      <c r="HQL174" s="145"/>
      <c r="HQM174" s="167"/>
      <c r="HQN174" s="147"/>
      <c r="HQO174" s="148"/>
      <c r="HQP174" s="187"/>
      <c r="HQQ174" s="188"/>
      <c r="HQR174" s="165"/>
      <c r="HQS174" s="166"/>
      <c r="HQT174" s="146"/>
      <c r="HQU174" s="145"/>
      <c r="HQV174" s="145"/>
      <c r="HQW174" s="167"/>
      <c r="HQX174" s="147"/>
      <c r="HQY174" s="148"/>
      <c r="HQZ174" s="187"/>
      <c r="HRA174" s="188"/>
      <c r="HRB174" s="165"/>
      <c r="HRC174" s="166"/>
      <c r="HRD174" s="146"/>
      <c r="HRE174" s="145"/>
      <c r="HRF174" s="145"/>
      <c r="HRG174" s="167"/>
      <c r="HRH174" s="147"/>
      <c r="HRI174" s="148"/>
      <c r="HRJ174" s="187"/>
      <c r="HRK174" s="188"/>
      <c r="HRL174" s="165"/>
      <c r="HRM174" s="166"/>
      <c r="HRN174" s="146"/>
      <c r="HRO174" s="145"/>
      <c r="HRP174" s="145"/>
      <c r="HRQ174" s="167"/>
      <c r="HRR174" s="147"/>
      <c r="HRS174" s="148"/>
      <c r="HRT174" s="187"/>
      <c r="HRU174" s="188"/>
      <c r="HRV174" s="165"/>
      <c r="HRW174" s="166"/>
      <c r="HRX174" s="146"/>
      <c r="HRY174" s="145"/>
      <c r="HRZ174" s="145"/>
      <c r="HSA174" s="167"/>
      <c r="HSB174" s="147"/>
      <c r="HSC174" s="148"/>
      <c r="HSD174" s="187"/>
      <c r="HSE174" s="188"/>
      <c r="HSF174" s="165"/>
      <c r="HSG174" s="166"/>
      <c r="HSH174" s="146"/>
      <c r="HSI174" s="145"/>
      <c r="HSJ174" s="145"/>
      <c r="HSK174" s="167"/>
      <c r="HSL174" s="147"/>
      <c r="HSM174" s="148"/>
      <c r="HSN174" s="187"/>
      <c r="HSO174" s="188"/>
      <c r="HSP174" s="165"/>
      <c r="HSQ174" s="166"/>
      <c r="HSR174" s="146"/>
      <c r="HSS174" s="145"/>
      <c r="HST174" s="145"/>
      <c r="HSU174" s="167"/>
      <c r="HSV174" s="147"/>
      <c r="HSW174" s="148"/>
      <c r="HSX174" s="187"/>
      <c r="HSY174" s="188"/>
      <c r="HSZ174" s="165"/>
      <c r="HTA174" s="166"/>
      <c r="HTB174" s="146"/>
      <c r="HTC174" s="145"/>
      <c r="HTD174" s="145"/>
      <c r="HTE174" s="167"/>
      <c r="HTF174" s="147"/>
      <c r="HTG174" s="148"/>
      <c r="HTH174" s="187"/>
      <c r="HTI174" s="188"/>
      <c r="HTJ174" s="165"/>
      <c r="HTK174" s="166"/>
      <c r="HTL174" s="146"/>
      <c r="HTM174" s="145"/>
      <c r="HTN174" s="145"/>
      <c r="HTO174" s="167"/>
      <c r="HTP174" s="147"/>
      <c r="HTQ174" s="148"/>
      <c r="HTR174" s="187"/>
      <c r="HTS174" s="188"/>
      <c r="HTT174" s="165"/>
      <c r="HTU174" s="166"/>
      <c r="HTV174" s="146"/>
      <c r="HTW174" s="145"/>
      <c r="HTX174" s="145"/>
      <c r="HTY174" s="167"/>
      <c r="HTZ174" s="147"/>
      <c r="HUA174" s="148"/>
      <c r="HUB174" s="187"/>
      <c r="HUC174" s="188"/>
      <c r="HUD174" s="165"/>
      <c r="HUE174" s="166"/>
      <c r="HUF174" s="146"/>
      <c r="HUG174" s="145"/>
      <c r="HUH174" s="145"/>
      <c r="HUI174" s="167"/>
      <c r="HUJ174" s="147"/>
      <c r="HUK174" s="148"/>
      <c r="HUL174" s="187"/>
      <c r="HUM174" s="188"/>
      <c r="HUN174" s="165"/>
      <c r="HUO174" s="166"/>
      <c r="HUP174" s="146"/>
      <c r="HUQ174" s="145"/>
      <c r="HUR174" s="145"/>
      <c r="HUS174" s="167"/>
      <c r="HUT174" s="147"/>
      <c r="HUU174" s="148"/>
      <c r="HUV174" s="187"/>
      <c r="HUW174" s="188"/>
      <c r="HUX174" s="165"/>
      <c r="HUY174" s="166"/>
      <c r="HUZ174" s="146"/>
      <c r="HVA174" s="145"/>
      <c r="HVB174" s="145"/>
      <c r="HVC174" s="167"/>
      <c r="HVD174" s="147"/>
      <c r="HVE174" s="148"/>
      <c r="HVF174" s="187"/>
      <c r="HVG174" s="188"/>
      <c r="HVH174" s="165"/>
      <c r="HVI174" s="166"/>
      <c r="HVJ174" s="146"/>
      <c r="HVK174" s="145"/>
      <c r="HVL174" s="145"/>
      <c r="HVM174" s="167"/>
      <c r="HVN174" s="147"/>
      <c r="HVO174" s="148"/>
      <c r="HVP174" s="187"/>
      <c r="HVQ174" s="188"/>
      <c r="HVR174" s="165"/>
      <c r="HVS174" s="166"/>
      <c r="HVT174" s="146"/>
      <c r="HVU174" s="145"/>
      <c r="HVV174" s="145"/>
      <c r="HVW174" s="167"/>
      <c r="HVX174" s="147"/>
      <c r="HVY174" s="148"/>
      <c r="HVZ174" s="187"/>
      <c r="HWA174" s="188"/>
      <c r="HWB174" s="165"/>
      <c r="HWC174" s="166"/>
      <c r="HWD174" s="146"/>
      <c r="HWE174" s="145"/>
      <c r="HWF174" s="145"/>
      <c r="HWG174" s="167"/>
      <c r="HWH174" s="147"/>
      <c r="HWI174" s="148"/>
      <c r="HWJ174" s="187"/>
      <c r="HWK174" s="188"/>
      <c r="HWL174" s="165"/>
      <c r="HWM174" s="166"/>
      <c r="HWN174" s="146"/>
      <c r="HWO174" s="145"/>
      <c r="HWP174" s="145"/>
      <c r="HWQ174" s="167"/>
      <c r="HWR174" s="147"/>
      <c r="HWS174" s="148"/>
      <c r="HWT174" s="187"/>
      <c r="HWU174" s="188"/>
      <c r="HWV174" s="165"/>
      <c r="HWW174" s="166"/>
      <c r="HWX174" s="146"/>
      <c r="HWY174" s="145"/>
      <c r="HWZ174" s="145"/>
      <c r="HXA174" s="167"/>
      <c r="HXB174" s="147"/>
      <c r="HXC174" s="148"/>
      <c r="HXD174" s="187"/>
      <c r="HXE174" s="188"/>
      <c r="HXF174" s="165"/>
      <c r="HXG174" s="166"/>
      <c r="HXH174" s="146"/>
      <c r="HXI174" s="145"/>
      <c r="HXJ174" s="145"/>
      <c r="HXK174" s="167"/>
      <c r="HXL174" s="147"/>
      <c r="HXM174" s="148"/>
      <c r="HXN174" s="187"/>
      <c r="HXO174" s="188"/>
      <c r="HXP174" s="165"/>
      <c r="HXQ174" s="166"/>
      <c r="HXR174" s="146"/>
      <c r="HXS174" s="145"/>
      <c r="HXT174" s="145"/>
      <c r="HXU174" s="167"/>
      <c r="HXV174" s="147"/>
      <c r="HXW174" s="148"/>
      <c r="HXX174" s="187"/>
      <c r="HXY174" s="188"/>
      <c r="HXZ174" s="165"/>
      <c r="HYA174" s="166"/>
      <c r="HYB174" s="146"/>
      <c r="HYC174" s="145"/>
      <c r="HYD174" s="145"/>
      <c r="HYE174" s="167"/>
      <c r="HYF174" s="147"/>
      <c r="HYG174" s="148"/>
      <c r="HYH174" s="187"/>
      <c r="HYI174" s="188"/>
      <c r="HYJ174" s="165"/>
      <c r="HYK174" s="166"/>
      <c r="HYL174" s="146"/>
      <c r="HYM174" s="145"/>
      <c r="HYN174" s="145"/>
      <c r="HYO174" s="167"/>
      <c r="HYP174" s="147"/>
      <c r="HYQ174" s="148"/>
      <c r="HYR174" s="187"/>
      <c r="HYS174" s="188"/>
      <c r="HYT174" s="165"/>
      <c r="HYU174" s="166"/>
      <c r="HYV174" s="146"/>
      <c r="HYW174" s="145"/>
      <c r="HYX174" s="145"/>
      <c r="HYY174" s="167"/>
      <c r="HYZ174" s="147"/>
      <c r="HZA174" s="148"/>
      <c r="HZB174" s="187"/>
      <c r="HZC174" s="188"/>
      <c r="HZD174" s="165"/>
      <c r="HZE174" s="166"/>
      <c r="HZF174" s="146"/>
      <c r="HZG174" s="145"/>
      <c r="HZH174" s="145"/>
      <c r="HZI174" s="167"/>
      <c r="HZJ174" s="147"/>
      <c r="HZK174" s="148"/>
      <c r="HZL174" s="187"/>
      <c r="HZM174" s="188"/>
      <c r="HZN174" s="165"/>
      <c r="HZO174" s="166"/>
      <c r="HZP174" s="146"/>
      <c r="HZQ174" s="145"/>
      <c r="HZR174" s="145"/>
      <c r="HZS174" s="167"/>
      <c r="HZT174" s="147"/>
      <c r="HZU174" s="148"/>
      <c r="HZV174" s="187"/>
      <c r="HZW174" s="188"/>
      <c r="HZX174" s="165"/>
      <c r="HZY174" s="166"/>
      <c r="HZZ174" s="146"/>
      <c r="IAA174" s="145"/>
      <c r="IAB174" s="145"/>
      <c r="IAC174" s="167"/>
      <c r="IAD174" s="147"/>
      <c r="IAE174" s="148"/>
      <c r="IAF174" s="187"/>
      <c r="IAG174" s="188"/>
      <c r="IAH174" s="165"/>
      <c r="IAI174" s="166"/>
      <c r="IAJ174" s="146"/>
      <c r="IAK174" s="145"/>
      <c r="IAL174" s="145"/>
      <c r="IAM174" s="167"/>
      <c r="IAN174" s="147"/>
      <c r="IAO174" s="148"/>
      <c r="IAP174" s="187"/>
      <c r="IAQ174" s="188"/>
      <c r="IAR174" s="165"/>
      <c r="IAS174" s="166"/>
      <c r="IAT174" s="146"/>
      <c r="IAU174" s="145"/>
      <c r="IAV174" s="145"/>
      <c r="IAW174" s="167"/>
      <c r="IAX174" s="147"/>
      <c r="IAY174" s="148"/>
      <c r="IAZ174" s="187"/>
      <c r="IBA174" s="188"/>
      <c r="IBB174" s="165"/>
      <c r="IBC174" s="166"/>
      <c r="IBD174" s="146"/>
      <c r="IBE174" s="145"/>
      <c r="IBF174" s="145"/>
      <c r="IBG174" s="167"/>
      <c r="IBH174" s="147"/>
      <c r="IBI174" s="148"/>
      <c r="IBJ174" s="187"/>
      <c r="IBK174" s="188"/>
      <c r="IBL174" s="165"/>
      <c r="IBM174" s="166"/>
      <c r="IBN174" s="146"/>
      <c r="IBO174" s="145"/>
      <c r="IBP174" s="145"/>
      <c r="IBQ174" s="167"/>
      <c r="IBR174" s="147"/>
      <c r="IBS174" s="148"/>
      <c r="IBT174" s="187"/>
      <c r="IBU174" s="188"/>
      <c r="IBV174" s="165"/>
      <c r="IBW174" s="166"/>
      <c r="IBX174" s="146"/>
      <c r="IBY174" s="145"/>
      <c r="IBZ174" s="145"/>
      <c r="ICA174" s="167"/>
      <c r="ICB174" s="147"/>
      <c r="ICC174" s="148"/>
      <c r="ICD174" s="187"/>
      <c r="ICE174" s="188"/>
      <c r="ICF174" s="165"/>
      <c r="ICG174" s="166"/>
      <c r="ICH174" s="146"/>
      <c r="ICI174" s="145"/>
      <c r="ICJ174" s="145"/>
      <c r="ICK174" s="167"/>
      <c r="ICL174" s="147"/>
      <c r="ICM174" s="148"/>
      <c r="ICN174" s="187"/>
      <c r="ICO174" s="188"/>
      <c r="ICP174" s="165"/>
      <c r="ICQ174" s="166"/>
      <c r="ICR174" s="146"/>
      <c r="ICS174" s="145"/>
      <c r="ICT174" s="145"/>
      <c r="ICU174" s="167"/>
      <c r="ICV174" s="147"/>
      <c r="ICW174" s="148"/>
      <c r="ICX174" s="187"/>
      <c r="ICY174" s="188"/>
      <c r="ICZ174" s="165"/>
      <c r="IDA174" s="166"/>
      <c r="IDB174" s="146"/>
      <c r="IDC174" s="145"/>
      <c r="IDD174" s="145"/>
      <c r="IDE174" s="167"/>
      <c r="IDF174" s="147"/>
      <c r="IDG174" s="148"/>
      <c r="IDH174" s="187"/>
      <c r="IDI174" s="188"/>
      <c r="IDJ174" s="165"/>
      <c r="IDK174" s="166"/>
      <c r="IDL174" s="146"/>
      <c r="IDM174" s="145"/>
      <c r="IDN174" s="145"/>
      <c r="IDO174" s="167"/>
      <c r="IDP174" s="147"/>
      <c r="IDQ174" s="148"/>
      <c r="IDR174" s="187"/>
      <c r="IDS174" s="188"/>
      <c r="IDT174" s="165"/>
      <c r="IDU174" s="166"/>
      <c r="IDV174" s="146"/>
      <c r="IDW174" s="145"/>
      <c r="IDX174" s="145"/>
      <c r="IDY174" s="167"/>
      <c r="IDZ174" s="147"/>
      <c r="IEA174" s="148"/>
      <c r="IEB174" s="187"/>
      <c r="IEC174" s="188"/>
      <c r="IED174" s="165"/>
      <c r="IEE174" s="166"/>
      <c r="IEF174" s="146"/>
      <c r="IEG174" s="145"/>
      <c r="IEH174" s="145"/>
      <c r="IEI174" s="167"/>
      <c r="IEJ174" s="147"/>
      <c r="IEK174" s="148"/>
      <c r="IEL174" s="187"/>
      <c r="IEM174" s="188"/>
      <c r="IEN174" s="165"/>
      <c r="IEO174" s="166"/>
      <c r="IEP174" s="146"/>
      <c r="IEQ174" s="145"/>
      <c r="IER174" s="145"/>
      <c r="IES174" s="167"/>
      <c r="IET174" s="147"/>
      <c r="IEU174" s="148"/>
      <c r="IEV174" s="187"/>
      <c r="IEW174" s="188"/>
      <c r="IEX174" s="165"/>
      <c r="IEY174" s="166"/>
      <c r="IEZ174" s="146"/>
      <c r="IFA174" s="145"/>
      <c r="IFB174" s="145"/>
      <c r="IFC174" s="167"/>
      <c r="IFD174" s="147"/>
      <c r="IFE174" s="148"/>
      <c r="IFF174" s="187"/>
      <c r="IFG174" s="188"/>
      <c r="IFH174" s="165"/>
      <c r="IFI174" s="166"/>
      <c r="IFJ174" s="146"/>
      <c r="IFK174" s="145"/>
      <c r="IFL174" s="145"/>
      <c r="IFM174" s="167"/>
      <c r="IFN174" s="147"/>
      <c r="IFO174" s="148"/>
      <c r="IFP174" s="187"/>
      <c r="IFQ174" s="188"/>
      <c r="IFR174" s="165"/>
      <c r="IFS174" s="166"/>
      <c r="IFT174" s="146"/>
      <c r="IFU174" s="145"/>
      <c r="IFV174" s="145"/>
      <c r="IFW174" s="167"/>
      <c r="IFX174" s="147"/>
      <c r="IFY174" s="148"/>
      <c r="IFZ174" s="187"/>
      <c r="IGA174" s="188"/>
      <c r="IGB174" s="165"/>
      <c r="IGC174" s="166"/>
      <c r="IGD174" s="146"/>
      <c r="IGE174" s="145"/>
      <c r="IGF174" s="145"/>
      <c r="IGG174" s="167"/>
      <c r="IGH174" s="147"/>
      <c r="IGI174" s="148"/>
      <c r="IGJ174" s="187"/>
      <c r="IGK174" s="188"/>
      <c r="IGL174" s="165"/>
      <c r="IGM174" s="166"/>
      <c r="IGN174" s="146"/>
      <c r="IGO174" s="145"/>
      <c r="IGP174" s="145"/>
      <c r="IGQ174" s="167"/>
      <c r="IGR174" s="147"/>
      <c r="IGS174" s="148"/>
      <c r="IGT174" s="187"/>
      <c r="IGU174" s="188"/>
      <c r="IGV174" s="165"/>
      <c r="IGW174" s="166"/>
      <c r="IGX174" s="146"/>
      <c r="IGY174" s="145"/>
      <c r="IGZ174" s="145"/>
      <c r="IHA174" s="167"/>
      <c r="IHB174" s="147"/>
      <c r="IHC174" s="148"/>
      <c r="IHD174" s="187"/>
      <c r="IHE174" s="188"/>
      <c r="IHF174" s="165"/>
      <c r="IHG174" s="166"/>
      <c r="IHH174" s="146"/>
      <c r="IHI174" s="145"/>
      <c r="IHJ174" s="145"/>
      <c r="IHK174" s="167"/>
      <c r="IHL174" s="147"/>
      <c r="IHM174" s="148"/>
      <c r="IHN174" s="187"/>
      <c r="IHO174" s="188"/>
      <c r="IHP174" s="165"/>
      <c r="IHQ174" s="166"/>
      <c r="IHR174" s="146"/>
      <c r="IHS174" s="145"/>
      <c r="IHT174" s="145"/>
      <c r="IHU174" s="167"/>
      <c r="IHV174" s="147"/>
      <c r="IHW174" s="148"/>
      <c r="IHX174" s="187"/>
      <c r="IHY174" s="188"/>
      <c r="IHZ174" s="165"/>
      <c r="IIA174" s="166"/>
      <c r="IIB174" s="146"/>
      <c r="IIC174" s="145"/>
      <c r="IID174" s="145"/>
      <c r="IIE174" s="167"/>
      <c r="IIF174" s="147"/>
      <c r="IIG174" s="148"/>
      <c r="IIH174" s="187"/>
      <c r="III174" s="188"/>
      <c r="IIJ174" s="165"/>
      <c r="IIK174" s="166"/>
      <c r="IIL174" s="146"/>
      <c r="IIM174" s="145"/>
      <c r="IIN174" s="145"/>
      <c r="IIO174" s="167"/>
      <c r="IIP174" s="147"/>
      <c r="IIQ174" s="148"/>
      <c r="IIR174" s="187"/>
      <c r="IIS174" s="188"/>
      <c r="IIT174" s="165"/>
      <c r="IIU174" s="166"/>
      <c r="IIV174" s="146"/>
      <c r="IIW174" s="145"/>
      <c r="IIX174" s="145"/>
      <c r="IIY174" s="167"/>
      <c r="IIZ174" s="147"/>
      <c r="IJA174" s="148"/>
      <c r="IJB174" s="187"/>
      <c r="IJC174" s="188"/>
      <c r="IJD174" s="165"/>
      <c r="IJE174" s="166"/>
      <c r="IJF174" s="146"/>
      <c r="IJG174" s="145"/>
      <c r="IJH174" s="145"/>
      <c r="IJI174" s="167"/>
      <c r="IJJ174" s="147"/>
      <c r="IJK174" s="148"/>
      <c r="IJL174" s="187"/>
      <c r="IJM174" s="188"/>
      <c r="IJN174" s="165"/>
      <c r="IJO174" s="166"/>
      <c r="IJP174" s="146"/>
      <c r="IJQ174" s="145"/>
      <c r="IJR174" s="145"/>
      <c r="IJS174" s="167"/>
      <c r="IJT174" s="147"/>
      <c r="IJU174" s="148"/>
      <c r="IJV174" s="187"/>
      <c r="IJW174" s="188"/>
      <c r="IJX174" s="165"/>
      <c r="IJY174" s="166"/>
      <c r="IJZ174" s="146"/>
      <c r="IKA174" s="145"/>
      <c r="IKB174" s="145"/>
      <c r="IKC174" s="167"/>
      <c r="IKD174" s="147"/>
      <c r="IKE174" s="148"/>
      <c r="IKF174" s="187"/>
      <c r="IKG174" s="188"/>
      <c r="IKH174" s="165"/>
      <c r="IKI174" s="166"/>
      <c r="IKJ174" s="146"/>
      <c r="IKK174" s="145"/>
      <c r="IKL174" s="145"/>
      <c r="IKM174" s="167"/>
      <c r="IKN174" s="147"/>
      <c r="IKO174" s="148"/>
      <c r="IKP174" s="187"/>
      <c r="IKQ174" s="188"/>
      <c r="IKR174" s="165"/>
      <c r="IKS174" s="166"/>
      <c r="IKT174" s="146"/>
      <c r="IKU174" s="145"/>
      <c r="IKV174" s="145"/>
      <c r="IKW174" s="167"/>
      <c r="IKX174" s="147"/>
      <c r="IKY174" s="148"/>
      <c r="IKZ174" s="187"/>
      <c r="ILA174" s="188"/>
      <c r="ILB174" s="165"/>
      <c r="ILC174" s="166"/>
      <c r="ILD174" s="146"/>
      <c r="ILE174" s="145"/>
      <c r="ILF174" s="145"/>
      <c r="ILG174" s="167"/>
      <c r="ILH174" s="147"/>
      <c r="ILI174" s="148"/>
      <c r="ILJ174" s="187"/>
      <c r="ILK174" s="188"/>
      <c r="ILL174" s="165"/>
      <c r="ILM174" s="166"/>
      <c r="ILN174" s="146"/>
      <c r="ILO174" s="145"/>
      <c r="ILP174" s="145"/>
      <c r="ILQ174" s="167"/>
      <c r="ILR174" s="147"/>
      <c r="ILS174" s="148"/>
      <c r="ILT174" s="187"/>
      <c r="ILU174" s="188"/>
      <c r="ILV174" s="165"/>
      <c r="ILW174" s="166"/>
      <c r="ILX174" s="146"/>
      <c r="ILY174" s="145"/>
      <c r="ILZ174" s="145"/>
      <c r="IMA174" s="167"/>
      <c r="IMB174" s="147"/>
      <c r="IMC174" s="148"/>
      <c r="IMD174" s="187"/>
      <c r="IME174" s="188"/>
      <c r="IMF174" s="165"/>
      <c r="IMG174" s="166"/>
      <c r="IMH174" s="146"/>
      <c r="IMI174" s="145"/>
      <c r="IMJ174" s="145"/>
      <c r="IMK174" s="167"/>
      <c r="IML174" s="147"/>
      <c r="IMM174" s="148"/>
      <c r="IMN174" s="187"/>
      <c r="IMO174" s="188"/>
      <c r="IMP174" s="165"/>
      <c r="IMQ174" s="166"/>
      <c r="IMR174" s="146"/>
      <c r="IMS174" s="145"/>
      <c r="IMT174" s="145"/>
      <c r="IMU174" s="167"/>
      <c r="IMV174" s="147"/>
      <c r="IMW174" s="148"/>
      <c r="IMX174" s="187"/>
      <c r="IMY174" s="188"/>
      <c r="IMZ174" s="165"/>
      <c r="INA174" s="166"/>
      <c r="INB174" s="146"/>
      <c r="INC174" s="145"/>
      <c r="IND174" s="145"/>
      <c r="INE174" s="167"/>
      <c r="INF174" s="147"/>
      <c r="ING174" s="148"/>
      <c r="INH174" s="187"/>
      <c r="INI174" s="188"/>
      <c r="INJ174" s="165"/>
      <c r="INK174" s="166"/>
      <c r="INL174" s="146"/>
      <c r="INM174" s="145"/>
      <c r="INN174" s="145"/>
      <c r="INO174" s="167"/>
      <c r="INP174" s="147"/>
      <c r="INQ174" s="148"/>
      <c r="INR174" s="187"/>
      <c r="INS174" s="188"/>
      <c r="INT174" s="165"/>
      <c r="INU174" s="166"/>
      <c r="INV174" s="146"/>
      <c r="INW174" s="145"/>
      <c r="INX174" s="145"/>
      <c r="INY174" s="167"/>
      <c r="INZ174" s="147"/>
      <c r="IOA174" s="148"/>
      <c r="IOB174" s="187"/>
      <c r="IOC174" s="188"/>
      <c r="IOD174" s="165"/>
      <c r="IOE174" s="166"/>
      <c r="IOF174" s="146"/>
      <c r="IOG174" s="145"/>
      <c r="IOH174" s="145"/>
      <c r="IOI174" s="167"/>
      <c r="IOJ174" s="147"/>
      <c r="IOK174" s="148"/>
      <c r="IOL174" s="187"/>
      <c r="IOM174" s="188"/>
      <c r="ION174" s="165"/>
      <c r="IOO174" s="166"/>
      <c r="IOP174" s="146"/>
      <c r="IOQ174" s="145"/>
      <c r="IOR174" s="145"/>
      <c r="IOS174" s="167"/>
      <c r="IOT174" s="147"/>
      <c r="IOU174" s="148"/>
      <c r="IOV174" s="187"/>
      <c r="IOW174" s="188"/>
      <c r="IOX174" s="165"/>
      <c r="IOY174" s="166"/>
      <c r="IOZ174" s="146"/>
      <c r="IPA174" s="145"/>
      <c r="IPB174" s="145"/>
      <c r="IPC174" s="167"/>
      <c r="IPD174" s="147"/>
      <c r="IPE174" s="148"/>
      <c r="IPF174" s="187"/>
      <c r="IPG174" s="188"/>
      <c r="IPH174" s="165"/>
      <c r="IPI174" s="166"/>
      <c r="IPJ174" s="146"/>
      <c r="IPK174" s="145"/>
      <c r="IPL174" s="145"/>
      <c r="IPM174" s="167"/>
      <c r="IPN174" s="147"/>
      <c r="IPO174" s="148"/>
      <c r="IPP174" s="187"/>
      <c r="IPQ174" s="188"/>
      <c r="IPR174" s="165"/>
      <c r="IPS174" s="166"/>
      <c r="IPT174" s="146"/>
      <c r="IPU174" s="145"/>
      <c r="IPV174" s="145"/>
      <c r="IPW174" s="167"/>
      <c r="IPX174" s="147"/>
      <c r="IPY174" s="148"/>
      <c r="IPZ174" s="187"/>
      <c r="IQA174" s="188"/>
      <c r="IQB174" s="165"/>
      <c r="IQC174" s="166"/>
      <c r="IQD174" s="146"/>
      <c r="IQE174" s="145"/>
      <c r="IQF174" s="145"/>
      <c r="IQG174" s="167"/>
      <c r="IQH174" s="147"/>
      <c r="IQI174" s="148"/>
      <c r="IQJ174" s="187"/>
      <c r="IQK174" s="188"/>
      <c r="IQL174" s="165"/>
      <c r="IQM174" s="166"/>
      <c r="IQN174" s="146"/>
      <c r="IQO174" s="145"/>
      <c r="IQP174" s="145"/>
      <c r="IQQ174" s="167"/>
      <c r="IQR174" s="147"/>
      <c r="IQS174" s="148"/>
      <c r="IQT174" s="187"/>
      <c r="IQU174" s="188"/>
      <c r="IQV174" s="165"/>
      <c r="IQW174" s="166"/>
      <c r="IQX174" s="146"/>
      <c r="IQY174" s="145"/>
      <c r="IQZ174" s="145"/>
      <c r="IRA174" s="167"/>
      <c r="IRB174" s="147"/>
      <c r="IRC174" s="148"/>
      <c r="IRD174" s="187"/>
      <c r="IRE174" s="188"/>
      <c r="IRF174" s="165"/>
      <c r="IRG174" s="166"/>
      <c r="IRH174" s="146"/>
      <c r="IRI174" s="145"/>
      <c r="IRJ174" s="145"/>
      <c r="IRK174" s="167"/>
      <c r="IRL174" s="147"/>
      <c r="IRM174" s="148"/>
      <c r="IRN174" s="187"/>
      <c r="IRO174" s="188"/>
      <c r="IRP174" s="165"/>
      <c r="IRQ174" s="166"/>
      <c r="IRR174" s="146"/>
      <c r="IRS174" s="145"/>
      <c r="IRT174" s="145"/>
      <c r="IRU174" s="167"/>
      <c r="IRV174" s="147"/>
      <c r="IRW174" s="148"/>
      <c r="IRX174" s="187"/>
      <c r="IRY174" s="188"/>
      <c r="IRZ174" s="165"/>
      <c r="ISA174" s="166"/>
      <c r="ISB174" s="146"/>
      <c r="ISC174" s="145"/>
      <c r="ISD174" s="145"/>
      <c r="ISE174" s="167"/>
      <c r="ISF174" s="147"/>
      <c r="ISG174" s="148"/>
      <c r="ISH174" s="187"/>
      <c r="ISI174" s="188"/>
      <c r="ISJ174" s="165"/>
      <c r="ISK174" s="166"/>
      <c r="ISL174" s="146"/>
      <c r="ISM174" s="145"/>
      <c r="ISN174" s="145"/>
      <c r="ISO174" s="167"/>
      <c r="ISP174" s="147"/>
      <c r="ISQ174" s="148"/>
      <c r="ISR174" s="187"/>
      <c r="ISS174" s="188"/>
      <c r="IST174" s="165"/>
      <c r="ISU174" s="166"/>
      <c r="ISV174" s="146"/>
      <c r="ISW174" s="145"/>
      <c r="ISX174" s="145"/>
      <c r="ISY174" s="167"/>
      <c r="ISZ174" s="147"/>
      <c r="ITA174" s="148"/>
      <c r="ITB174" s="187"/>
      <c r="ITC174" s="188"/>
      <c r="ITD174" s="165"/>
      <c r="ITE174" s="166"/>
      <c r="ITF174" s="146"/>
      <c r="ITG174" s="145"/>
      <c r="ITH174" s="145"/>
      <c r="ITI174" s="167"/>
      <c r="ITJ174" s="147"/>
      <c r="ITK174" s="148"/>
      <c r="ITL174" s="187"/>
      <c r="ITM174" s="188"/>
      <c r="ITN174" s="165"/>
      <c r="ITO174" s="166"/>
      <c r="ITP174" s="146"/>
      <c r="ITQ174" s="145"/>
      <c r="ITR174" s="145"/>
      <c r="ITS174" s="167"/>
      <c r="ITT174" s="147"/>
      <c r="ITU174" s="148"/>
      <c r="ITV174" s="187"/>
      <c r="ITW174" s="188"/>
      <c r="ITX174" s="165"/>
      <c r="ITY174" s="166"/>
      <c r="ITZ174" s="146"/>
      <c r="IUA174" s="145"/>
      <c r="IUB174" s="145"/>
      <c r="IUC174" s="167"/>
      <c r="IUD174" s="147"/>
      <c r="IUE174" s="148"/>
      <c r="IUF174" s="187"/>
      <c r="IUG174" s="188"/>
      <c r="IUH174" s="165"/>
      <c r="IUI174" s="166"/>
      <c r="IUJ174" s="146"/>
      <c r="IUK174" s="145"/>
      <c r="IUL174" s="145"/>
      <c r="IUM174" s="167"/>
      <c r="IUN174" s="147"/>
      <c r="IUO174" s="148"/>
      <c r="IUP174" s="187"/>
      <c r="IUQ174" s="188"/>
      <c r="IUR174" s="165"/>
      <c r="IUS174" s="166"/>
      <c r="IUT174" s="146"/>
      <c r="IUU174" s="145"/>
      <c r="IUV174" s="145"/>
      <c r="IUW174" s="167"/>
      <c r="IUX174" s="147"/>
      <c r="IUY174" s="148"/>
      <c r="IUZ174" s="187"/>
      <c r="IVA174" s="188"/>
      <c r="IVB174" s="165"/>
      <c r="IVC174" s="166"/>
      <c r="IVD174" s="146"/>
      <c r="IVE174" s="145"/>
      <c r="IVF174" s="145"/>
      <c r="IVG174" s="167"/>
      <c r="IVH174" s="147"/>
      <c r="IVI174" s="148"/>
      <c r="IVJ174" s="187"/>
      <c r="IVK174" s="188"/>
      <c r="IVL174" s="165"/>
      <c r="IVM174" s="166"/>
      <c r="IVN174" s="146"/>
      <c r="IVO174" s="145"/>
      <c r="IVP174" s="145"/>
      <c r="IVQ174" s="167"/>
      <c r="IVR174" s="147"/>
      <c r="IVS174" s="148"/>
      <c r="IVT174" s="187"/>
      <c r="IVU174" s="188"/>
      <c r="IVV174" s="165"/>
      <c r="IVW174" s="166"/>
      <c r="IVX174" s="146"/>
      <c r="IVY174" s="145"/>
      <c r="IVZ174" s="145"/>
      <c r="IWA174" s="167"/>
      <c r="IWB174" s="147"/>
      <c r="IWC174" s="148"/>
      <c r="IWD174" s="187"/>
      <c r="IWE174" s="188"/>
      <c r="IWF174" s="165"/>
      <c r="IWG174" s="166"/>
      <c r="IWH174" s="146"/>
      <c r="IWI174" s="145"/>
      <c r="IWJ174" s="145"/>
      <c r="IWK174" s="167"/>
      <c r="IWL174" s="147"/>
      <c r="IWM174" s="148"/>
      <c r="IWN174" s="187"/>
      <c r="IWO174" s="188"/>
      <c r="IWP174" s="165"/>
      <c r="IWQ174" s="166"/>
      <c r="IWR174" s="146"/>
      <c r="IWS174" s="145"/>
      <c r="IWT174" s="145"/>
      <c r="IWU174" s="167"/>
      <c r="IWV174" s="147"/>
      <c r="IWW174" s="148"/>
      <c r="IWX174" s="187"/>
      <c r="IWY174" s="188"/>
      <c r="IWZ174" s="165"/>
      <c r="IXA174" s="166"/>
      <c r="IXB174" s="146"/>
      <c r="IXC174" s="145"/>
      <c r="IXD174" s="145"/>
      <c r="IXE174" s="167"/>
      <c r="IXF174" s="147"/>
      <c r="IXG174" s="148"/>
      <c r="IXH174" s="187"/>
      <c r="IXI174" s="188"/>
      <c r="IXJ174" s="165"/>
      <c r="IXK174" s="166"/>
      <c r="IXL174" s="146"/>
      <c r="IXM174" s="145"/>
      <c r="IXN174" s="145"/>
      <c r="IXO174" s="167"/>
      <c r="IXP174" s="147"/>
      <c r="IXQ174" s="148"/>
      <c r="IXR174" s="187"/>
      <c r="IXS174" s="188"/>
      <c r="IXT174" s="165"/>
      <c r="IXU174" s="166"/>
      <c r="IXV174" s="146"/>
      <c r="IXW174" s="145"/>
      <c r="IXX174" s="145"/>
      <c r="IXY174" s="167"/>
      <c r="IXZ174" s="147"/>
      <c r="IYA174" s="148"/>
      <c r="IYB174" s="187"/>
      <c r="IYC174" s="188"/>
      <c r="IYD174" s="165"/>
      <c r="IYE174" s="166"/>
      <c r="IYF174" s="146"/>
      <c r="IYG174" s="145"/>
      <c r="IYH174" s="145"/>
      <c r="IYI174" s="167"/>
      <c r="IYJ174" s="147"/>
      <c r="IYK174" s="148"/>
      <c r="IYL174" s="187"/>
      <c r="IYM174" s="188"/>
      <c r="IYN174" s="165"/>
      <c r="IYO174" s="166"/>
      <c r="IYP174" s="146"/>
      <c r="IYQ174" s="145"/>
      <c r="IYR174" s="145"/>
      <c r="IYS174" s="167"/>
      <c r="IYT174" s="147"/>
      <c r="IYU174" s="148"/>
      <c r="IYV174" s="187"/>
      <c r="IYW174" s="188"/>
      <c r="IYX174" s="165"/>
      <c r="IYY174" s="166"/>
      <c r="IYZ174" s="146"/>
      <c r="IZA174" s="145"/>
      <c r="IZB174" s="145"/>
      <c r="IZC174" s="167"/>
      <c r="IZD174" s="147"/>
      <c r="IZE174" s="148"/>
      <c r="IZF174" s="187"/>
      <c r="IZG174" s="188"/>
      <c r="IZH174" s="165"/>
      <c r="IZI174" s="166"/>
      <c r="IZJ174" s="146"/>
      <c r="IZK174" s="145"/>
      <c r="IZL174" s="145"/>
      <c r="IZM174" s="167"/>
      <c r="IZN174" s="147"/>
      <c r="IZO174" s="148"/>
      <c r="IZP174" s="187"/>
      <c r="IZQ174" s="188"/>
      <c r="IZR174" s="165"/>
      <c r="IZS174" s="166"/>
      <c r="IZT174" s="146"/>
      <c r="IZU174" s="145"/>
      <c r="IZV174" s="145"/>
      <c r="IZW174" s="167"/>
      <c r="IZX174" s="147"/>
      <c r="IZY174" s="148"/>
      <c r="IZZ174" s="187"/>
      <c r="JAA174" s="188"/>
      <c r="JAB174" s="165"/>
      <c r="JAC174" s="166"/>
      <c r="JAD174" s="146"/>
      <c r="JAE174" s="145"/>
      <c r="JAF174" s="145"/>
      <c r="JAG174" s="167"/>
      <c r="JAH174" s="147"/>
      <c r="JAI174" s="148"/>
      <c r="JAJ174" s="187"/>
      <c r="JAK174" s="188"/>
      <c r="JAL174" s="165"/>
      <c r="JAM174" s="166"/>
      <c r="JAN174" s="146"/>
      <c r="JAO174" s="145"/>
      <c r="JAP174" s="145"/>
      <c r="JAQ174" s="167"/>
      <c r="JAR174" s="147"/>
      <c r="JAS174" s="148"/>
      <c r="JAT174" s="187"/>
      <c r="JAU174" s="188"/>
      <c r="JAV174" s="165"/>
      <c r="JAW174" s="166"/>
      <c r="JAX174" s="146"/>
      <c r="JAY174" s="145"/>
      <c r="JAZ174" s="145"/>
      <c r="JBA174" s="167"/>
      <c r="JBB174" s="147"/>
      <c r="JBC174" s="148"/>
      <c r="JBD174" s="187"/>
      <c r="JBE174" s="188"/>
      <c r="JBF174" s="165"/>
      <c r="JBG174" s="166"/>
      <c r="JBH174" s="146"/>
      <c r="JBI174" s="145"/>
      <c r="JBJ174" s="145"/>
      <c r="JBK174" s="167"/>
      <c r="JBL174" s="147"/>
      <c r="JBM174" s="148"/>
      <c r="JBN174" s="187"/>
      <c r="JBO174" s="188"/>
      <c r="JBP174" s="165"/>
      <c r="JBQ174" s="166"/>
      <c r="JBR174" s="146"/>
      <c r="JBS174" s="145"/>
      <c r="JBT174" s="145"/>
      <c r="JBU174" s="167"/>
      <c r="JBV174" s="147"/>
      <c r="JBW174" s="148"/>
      <c r="JBX174" s="187"/>
      <c r="JBY174" s="188"/>
      <c r="JBZ174" s="165"/>
      <c r="JCA174" s="166"/>
      <c r="JCB174" s="146"/>
      <c r="JCC174" s="145"/>
      <c r="JCD174" s="145"/>
      <c r="JCE174" s="167"/>
      <c r="JCF174" s="147"/>
      <c r="JCG174" s="148"/>
      <c r="JCH174" s="187"/>
      <c r="JCI174" s="188"/>
      <c r="JCJ174" s="165"/>
      <c r="JCK174" s="166"/>
      <c r="JCL174" s="146"/>
      <c r="JCM174" s="145"/>
      <c r="JCN174" s="145"/>
      <c r="JCO174" s="167"/>
      <c r="JCP174" s="147"/>
      <c r="JCQ174" s="148"/>
      <c r="JCR174" s="187"/>
      <c r="JCS174" s="188"/>
      <c r="JCT174" s="165"/>
      <c r="JCU174" s="166"/>
      <c r="JCV174" s="146"/>
      <c r="JCW174" s="145"/>
      <c r="JCX174" s="145"/>
      <c r="JCY174" s="167"/>
      <c r="JCZ174" s="147"/>
      <c r="JDA174" s="148"/>
      <c r="JDB174" s="187"/>
      <c r="JDC174" s="188"/>
      <c r="JDD174" s="165"/>
      <c r="JDE174" s="166"/>
      <c r="JDF174" s="146"/>
      <c r="JDG174" s="145"/>
      <c r="JDH174" s="145"/>
      <c r="JDI174" s="167"/>
      <c r="JDJ174" s="147"/>
      <c r="JDK174" s="148"/>
      <c r="JDL174" s="187"/>
      <c r="JDM174" s="188"/>
      <c r="JDN174" s="165"/>
      <c r="JDO174" s="166"/>
      <c r="JDP174" s="146"/>
      <c r="JDQ174" s="145"/>
      <c r="JDR174" s="145"/>
      <c r="JDS174" s="167"/>
      <c r="JDT174" s="147"/>
      <c r="JDU174" s="148"/>
      <c r="JDV174" s="187"/>
      <c r="JDW174" s="188"/>
      <c r="JDX174" s="165"/>
      <c r="JDY174" s="166"/>
      <c r="JDZ174" s="146"/>
      <c r="JEA174" s="145"/>
      <c r="JEB174" s="145"/>
      <c r="JEC174" s="167"/>
      <c r="JED174" s="147"/>
      <c r="JEE174" s="148"/>
      <c r="JEF174" s="187"/>
      <c r="JEG174" s="188"/>
      <c r="JEH174" s="165"/>
      <c r="JEI174" s="166"/>
      <c r="JEJ174" s="146"/>
      <c r="JEK174" s="145"/>
      <c r="JEL174" s="145"/>
      <c r="JEM174" s="167"/>
      <c r="JEN174" s="147"/>
      <c r="JEO174" s="148"/>
      <c r="JEP174" s="187"/>
      <c r="JEQ174" s="188"/>
      <c r="JER174" s="165"/>
      <c r="JES174" s="166"/>
      <c r="JET174" s="146"/>
      <c r="JEU174" s="145"/>
      <c r="JEV174" s="145"/>
      <c r="JEW174" s="167"/>
      <c r="JEX174" s="147"/>
      <c r="JEY174" s="148"/>
      <c r="JEZ174" s="187"/>
      <c r="JFA174" s="188"/>
      <c r="JFB174" s="165"/>
      <c r="JFC174" s="166"/>
      <c r="JFD174" s="146"/>
      <c r="JFE174" s="145"/>
      <c r="JFF174" s="145"/>
      <c r="JFG174" s="167"/>
      <c r="JFH174" s="147"/>
      <c r="JFI174" s="148"/>
      <c r="JFJ174" s="187"/>
      <c r="JFK174" s="188"/>
      <c r="JFL174" s="165"/>
      <c r="JFM174" s="166"/>
      <c r="JFN174" s="146"/>
      <c r="JFO174" s="145"/>
      <c r="JFP174" s="145"/>
      <c r="JFQ174" s="167"/>
      <c r="JFR174" s="147"/>
      <c r="JFS174" s="148"/>
      <c r="JFT174" s="187"/>
      <c r="JFU174" s="188"/>
      <c r="JFV174" s="165"/>
      <c r="JFW174" s="166"/>
      <c r="JFX174" s="146"/>
      <c r="JFY174" s="145"/>
      <c r="JFZ174" s="145"/>
      <c r="JGA174" s="167"/>
      <c r="JGB174" s="147"/>
      <c r="JGC174" s="148"/>
      <c r="JGD174" s="187"/>
      <c r="JGE174" s="188"/>
      <c r="JGF174" s="165"/>
      <c r="JGG174" s="166"/>
      <c r="JGH174" s="146"/>
      <c r="JGI174" s="145"/>
      <c r="JGJ174" s="145"/>
      <c r="JGK174" s="167"/>
      <c r="JGL174" s="147"/>
      <c r="JGM174" s="148"/>
      <c r="JGN174" s="187"/>
      <c r="JGO174" s="188"/>
      <c r="JGP174" s="165"/>
      <c r="JGQ174" s="166"/>
      <c r="JGR174" s="146"/>
      <c r="JGS174" s="145"/>
      <c r="JGT174" s="145"/>
      <c r="JGU174" s="167"/>
      <c r="JGV174" s="147"/>
      <c r="JGW174" s="148"/>
      <c r="JGX174" s="187"/>
      <c r="JGY174" s="188"/>
      <c r="JGZ174" s="165"/>
      <c r="JHA174" s="166"/>
      <c r="JHB174" s="146"/>
      <c r="JHC174" s="145"/>
      <c r="JHD174" s="145"/>
      <c r="JHE174" s="167"/>
      <c r="JHF174" s="147"/>
      <c r="JHG174" s="148"/>
      <c r="JHH174" s="187"/>
      <c r="JHI174" s="188"/>
      <c r="JHJ174" s="165"/>
      <c r="JHK174" s="166"/>
      <c r="JHL174" s="146"/>
      <c r="JHM174" s="145"/>
      <c r="JHN174" s="145"/>
      <c r="JHO174" s="167"/>
      <c r="JHP174" s="147"/>
      <c r="JHQ174" s="148"/>
      <c r="JHR174" s="187"/>
      <c r="JHS174" s="188"/>
      <c r="JHT174" s="165"/>
      <c r="JHU174" s="166"/>
      <c r="JHV174" s="146"/>
      <c r="JHW174" s="145"/>
      <c r="JHX174" s="145"/>
      <c r="JHY174" s="167"/>
      <c r="JHZ174" s="147"/>
      <c r="JIA174" s="148"/>
      <c r="JIB174" s="187"/>
      <c r="JIC174" s="188"/>
      <c r="JID174" s="165"/>
      <c r="JIE174" s="166"/>
      <c r="JIF174" s="146"/>
      <c r="JIG174" s="145"/>
      <c r="JIH174" s="145"/>
      <c r="JII174" s="167"/>
      <c r="JIJ174" s="147"/>
      <c r="JIK174" s="148"/>
      <c r="JIL174" s="187"/>
      <c r="JIM174" s="188"/>
      <c r="JIN174" s="165"/>
      <c r="JIO174" s="166"/>
      <c r="JIP174" s="146"/>
      <c r="JIQ174" s="145"/>
      <c r="JIR174" s="145"/>
      <c r="JIS174" s="167"/>
      <c r="JIT174" s="147"/>
      <c r="JIU174" s="148"/>
      <c r="JIV174" s="187"/>
      <c r="JIW174" s="188"/>
      <c r="JIX174" s="165"/>
      <c r="JIY174" s="166"/>
      <c r="JIZ174" s="146"/>
      <c r="JJA174" s="145"/>
      <c r="JJB174" s="145"/>
      <c r="JJC174" s="167"/>
      <c r="JJD174" s="147"/>
      <c r="JJE174" s="148"/>
      <c r="JJF174" s="187"/>
      <c r="JJG174" s="188"/>
      <c r="JJH174" s="165"/>
      <c r="JJI174" s="166"/>
      <c r="JJJ174" s="146"/>
      <c r="JJK174" s="145"/>
      <c r="JJL174" s="145"/>
      <c r="JJM174" s="167"/>
      <c r="JJN174" s="147"/>
      <c r="JJO174" s="148"/>
      <c r="JJP174" s="187"/>
      <c r="JJQ174" s="188"/>
      <c r="JJR174" s="165"/>
      <c r="JJS174" s="166"/>
      <c r="JJT174" s="146"/>
      <c r="JJU174" s="145"/>
      <c r="JJV174" s="145"/>
      <c r="JJW174" s="167"/>
      <c r="JJX174" s="147"/>
      <c r="JJY174" s="148"/>
      <c r="JJZ174" s="187"/>
      <c r="JKA174" s="188"/>
      <c r="JKB174" s="165"/>
      <c r="JKC174" s="166"/>
      <c r="JKD174" s="146"/>
      <c r="JKE174" s="145"/>
      <c r="JKF174" s="145"/>
      <c r="JKG174" s="167"/>
      <c r="JKH174" s="147"/>
      <c r="JKI174" s="148"/>
      <c r="JKJ174" s="187"/>
      <c r="JKK174" s="188"/>
      <c r="JKL174" s="165"/>
      <c r="JKM174" s="166"/>
      <c r="JKN174" s="146"/>
      <c r="JKO174" s="145"/>
      <c r="JKP174" s="145"/>
      <c r="JKQ174" s="167"/>
      <c r="JKR174" s="147"/>
      <c r="JKS174" s="148"/>
      <c r="JKT174" s="187"/>
      <c r="JKU174" s="188"/>
      <c r="JKV174" s="165"/>
      <c r="JKW174" s="166"/>
      <c r="JKX174" s="146"/>
      <c r="JKY174" s="145"/>
      <c r="JKZ174" s="145"/>
      <c r="JLA174" s="167"/>
      <c r="JLB174" s="147"/>
      <c r="JLC174" s="148"/>
      <c r="JLD174" s="187"/>
      <c r="JLE174" s="188"/>
      <c r="JLF174" s="165"/>
      <c r="JLG174" s="166"/>
      <c r="JLH174" s="146"/>
      <c r="JLI174" s="145"/>
      <c r="JLJ174" s="145"/>
      <c r="JLK174" s="167"/>
      <c r="JLL174" s="147"/>
      <c r="JLM174" s="148"/>
      <c r="JLN174" s="187"/>
      <c r="JLO174" s="188"/>
      <c r="JLP174" s="165"/>
      <c r="JLQ174" s="166"/>
      <c r="JLR174" s="146"/>
      <c r="JLS174" s="145"/>
      <c r="JLT174" s="145"/>
      <c r="JLU174" s="167"/>
      <c r="JLV174" s="147"/>
      <c r="JLW174" s="148"/>
      <c r="JLX174" s="187"/>
      <c r="JLY174" s="188"/>
      <c r="JLZ174" s="165"/>
      <c r="JMA174" s="166"/>
      <c r="JMB174" s="146"/>
      <c r="JMC174" s="145"/>
      <c r="JMD174" s="145"/>
      <c r="JME174" s="167"/>
      <c r="JMF174" s="147"/>
      <c r="JMG174" s="148"/>
      <c r="JMH174" s="187"/>
      <c r="JMI174" s="188"/>
      <c r="JMJ174" s="165"/>
      <c r="JMK174" s="166"/>
      <c r="JML174" s="146"/>
      <c r="JMM174" s="145"/>
      <c r="JMN174" s="145"/>
      <c r="JMO174" s="167"/>
      <c r="JMP174" s="147"/>
      <c r="JMQ174" s="148"/>
      <c r="JMR174" s="187"/>
      <c r="JMS174" s="188"/>
      <c r="JMT174" s="165"/>
      <c r="JMU174" s="166"/>
      <c r="JMV174" s="146"/>
      <c r="JMW174" s="145"/>
      <c r="JMX174" s="145"/>
      <c r="JMY174" s="167"/>
      <c r="JMZ174" s="147"/>
      <c r="JNA174" s="148"/>
      <c r="JNB174" s="187"/>
      <c r="JNC174" s="188"/>
      <c r="JND174" s="165"/>
      <c r="JNE174" s="166"/>
      <c r="JNF174" s="146"/>
      <c r="JNG174" s="145"/>
      <c r="JNH174" s="145"/>
      <c r="JNI174" s="167"/>
      <c r="JNJ174" s="147"/>
      <c r="JNK174" s="148"/>
      <c r="JNL174" s="187"/>
      <c r="JNM174" s="188"/>
      <c r="JNN174" s="165"/>
      <c r="JNO174" s="166"/>
      <c r="JNP174" s="146"/>
      <c r="JNQ174" s="145"/>
      <c r="JNR174" s="145"/>
      <c r="JNS174" s="167"/>
      <c r="JNT174" s="147"/>
      <c r="JNU174" s="148"/>
      <c r="JNV174" s="187"/>
      <c r="JNW174" s="188"/>
      <c r="JNX174" s="165"/>
      <c r="JNY174" s="166"/>
      <c r="JNZ174" s="146"/>
      <c r="JOA174" s="145"/>
      <c r="JOB174" s="145"/>
      <c r="JOC174" s="167"/>
      <c r="JOD174" s="147"/>
      <c r="JOE174" s="148"/>
      <c r="JOF174" s="187"/>
      <c r="JOG174" s="188"/>
      <c r="JOH174" s="165"/>
      <c r="JOI174" s="166"/>
      <c r="JOJ174" s="146"/>
      <c r="JOK174" s="145"/>
      <c r="JOL174" s="145"/>
      <c r="JOM174" s="167"/>
      <c r="JON174" s="147"/>
      <c r="JOO174" s="148"/>
      <c r="JOP174" s="187"/>
      <c r="JOQ174" s="188"/>
      <c r="JOR174" s="165"/>
      <c r="JOS174" s="166"/>
      <c r="JOT174" s="146"/>
      <c r="JOU174" s="145"/>
      <c r="JOV174" s="145"/>
      <c r="JOW174" s="167"/>
      <c r="JOX174" s="147"/>
      <c r="JOY174" s="148"/>
      <c r="JOZ174" s="187"/>
      <c r="JPA174" s="188"/>
      <c r="JPB174" s="165"/>
      <c r="JPC174" s="166"/>
      <c r="JPD174" s="146"/>
      <c r="JPE174" s="145"/>
      <c r="JPF174" s="145"/>
      <c r="JPG174" s="167"/>
      <c r="JPH174" s="147"/>
      <c r="JPI174" s="148"/>
      <c r="JPJ174" s="187"/>
      <c r="JPK174" s="188"/>
      <c r="JPL174" s="165"/>
      <c r="JPM174" s="166"/>
      <c r="JPN174" s="146"/>
      <c r="JPO174" s="145"/>
      <c r="JPP174" s="145"/>
      <c r="JPQ174" s="167"/>
      <c r="JPR174" s="147"/>
      <c r="JPS174" s="148"/>
      <c r="JPT174" s="187"/>
      <c r="JPU174" s="188"/>
      <c r="JPV174" s="165"/>
      <c r="JPW174" s="166"/>
      <c r="JPX174" s="146"/>
      <c r="JPY174" s="145"/>
      <c r="JPZ174" s="145"/>
      <c r="JQA174" s="167"/>
      <c r="JQB174" s="147"/>
      <c r="JQC174" s="148"/>
      <c r="JQD174" s="187"/>
      <c r="JQE174" s="188"/>
      <c r="JQF174" s="165"/>
      <c r="JQG174" s="166"/>
      <c r="JQH174" s="146"/>
      <c r="JQI174" s="145"/>
      <c r="JQJ174" s="145"/>
      <c r="JQK174" s="167"/>
      <c r="JQL174" s="147"/>
      <c r="JQM174" s="148"/>
      <c r="JQN174" s="187"/>
      <c r="JQO174" s="188"/>
      <c r="JQP174" s="165"/>
      <c r="JQQ174" s="166"/>
      <c r="JQR174" s="146"/>
      <c r="JQS174" s="145"/>
      <c r="JQT174" s="145"/>
      <c r="JQU174" s="167"/>
      <c r="JQV174" s="147"/>
      <c r="JQW174" s="148"/>
      <c r="JQX174" s="187"/>
      <c r="JQY174" s="188"/>
      <c r="JQZ174" s="165"/>
      <c r="JRA174" s="166"/>
      <c r="JRB174" s="146"/>
      <c r="JRC174" s="145"/>
      <c r="JRD174" s="145"/>
      <c r="JRE174" s="167"/>
      <c r="JRF174" s="147"/>
      <c r="JRG174" s="148"/>
      <c r="JRH174" s="187"/>
      <c r="JRI174" s="188"/>
      <c r="JRJ174" s="165"/>
      <c r="JRK174" s="166"/>
      <c r="JRL174" s="146"/>
      <c r="JRM174" s="145"/>
      <c r="JRN174" s="145"/>
      <c r="JRO174" s="167"/>
      <c r="JRP174" s="147"/>
      <c r="JRQ174" s="148"/>
      <c r="JRR174" s="187"/>
      <c r="JRS174" s="188"/>
      <c r="JRT174" s="165"/>
      <c r="JRU174" s="166"/>
      <c r="JRV174" s="146"/>
      <c r="JRW174" s="145"/>
      <c r="JRX174" s="145"/>
      <c r="JRY174" s="167"/>
      <c r="JRZ174" s="147"/>
      <c r="JSA174" s="148"/>
      <c r="JSB174" s="187"/>
      <c r="JSC174" s="188"/>
      <c r="JSD174" s="165"/>
      <c r="JSE174" s="166"/>
      <c r="JSF174" s="146"/>
      <c r="JSG174" s="145"/>
      <c r="JSH174" s="145"/>
      <c r="JSI174" s="167"/>
      <c r="JSJ174" s="147"/>
      <c r="JSK174" s="148"/>
      <c r="JSL174" s="187"/>
      <c r="JSM174" s="188"/>
      <c r="JSN174" s="165"/>
      <c r="JSO174" s="166"/>
      <c r="JSP174" s="146"/>
      <c r="JSQ174" s="145"/>
      <c r="JSR174" s="145"/>
      <c r="JSS174" s="167"/>
      <c r="JST174" s="147"/>
      <c r="JSU174" s="148"/>
      <c r="JSV174" s="187"/>
      <c r="JSW174" s="188"/>
      <c r="JSX174" s="165"/>
      <c r="JSY174" s="166"/>
      <c r="JSZ174" s="146"/>
      <c r="JTA174" s="145"/>
      <c r="JTB174" s="145"/>
      <c r="JTC174" s="167"/>
      <c r="JTD174" s="147"/>
      <c r="JTE174" s="148"/>
      <c r="JTF174" s="187"/>
      <c r="JTG174" s="188"/>
      <c r="JTH174" s="165"/>
      <c r="JTI174" s="166"/>
      <c r="JTJ174" s="146"/>
      <c r="JTK174" s="145"/>
      <c r="JTL174" s="145"/>
      <c r="JTM174" s="167"/>
      <c r="JTN174" s="147"/>
      <c r="JTO174" s="148"/>
      <c r="JTP174" s="187"/>
      <c r="JTQ174" s="188"/>
      <c r="JTR174" s="165"/>
      <c r="JTS174" s="166"/>
      <c r="JTT174" s="146"/>
      <c r="JTU174" s="145"/>
      <c r="JTV174" s="145"/>
      <c r="JTW174" s="167"/>
      <c r="JTX174" s="147"/>
      <c r="JTY174" s="148"/>
      <c r="JTZ174" s="187"/>
      <c r="JUA174" s="188"/>
      <c r="JUB174" s="165"/>
      <c r="JUC174" s="166"/>
      <c r="JUD174" s="146"/>
      <c r="JUE174" s="145"/>
      <c r="JUF174" s="145"/>
      <c r="JUG174" s="167"/>
      <c r="JUH174" s="147"/>
      <c r="JUI174" s="148"/>
      <c r="JUJ174" s="187"/>
      <c r="JUK174" s="188"/>
      <c r="JUL174" s="165"/>
      <c r="JUM174" s="166"/>
      <c r="JUN174" s="146"/>
      <c r="JUO174" s="145"/>
      <c r="JUP174" s="145"/>
      <c r="JUQ174" s="167"/>
      <c r="JUR174" s="147"/>
      <c r="JUS174" s="148"/>
      <c r="JUT174" s="187"/>
      <c r="JUU174" s="188"/>
      <c r="JUV174" s="165"/>
      <c r="JUW174" s="166"/>
      <c r="JUX174" s="146"/>
      <c r="JUY174" s="145"/>
      <c r="JUZ174" s="145"/>
      <c r="JVA174" s="167"/>
      <c r="JVB174" s="147"/>
      <c r="JVC174" s="148"/>
      <c r="JVD174" s="187"/>
      <c r="JVE174" s="188"/>
      <c r="JVF174" s="165"/>
      <c r="JVG174" s="166"/>
      <c r="JVH174" s="146"/>
      <c r="JVI174" s="145"/>
      <c r="JVJ174" s="145"/>
      <c r="JVK174" s="167"/>
      <c r="JVL174" s="147"/>
      <c r="JVM174" s="148"/>
      <c r="JVN174" s="187"/>
      <c r="JVO174" s="188"/>
      <c r="JVP174" s="165"/>
      <c r="JVQ174" s="166"/>
      <c r="JVR174" s="146"/>
      <c r="JVS174" s="145"/>
      <c r="JVT174" s="145"/>
      <c r="JVU174" s="167"/>
      <c r="JVV174" s="147"/>
      <c r="JVW174" s="148"/>
      <c r="JVX174" s="187"/>
      <c r="JVY174" s="188"/>
      <c r="JVZ174" s="165"/>
      <c r="JWA174" s="166"/>
      <c r="JWB174" s="146"/>
      <c r="JWC174" s="145"/>
      <c r="JWD174" s="145"/>
      <c r="JWE174" s="167"/>
      <c r="JWF174" s="147"/>
      <c r="JWG174" s="148"/>
      <c r="JWH174" s="187"/>
      <c r="JWI174" s="188"/>
      <c r="JWJ174" s="165"/>
      <c r="JWK174" s="166"/>
      <c r="JWL174" s="146"/>
      <c r="JWM174" s="145"/>
      <c r="JWN174" s="145"/>
      <c r="JWO174" s="167"/>
      <c r="JWP174" s="147"/>
      <c r="JWQ174" s="148"/>
      <c r="JWR174" s="187"/>
      <c r="JWS174" s="188"/>
      <c r="JWT174" s="165"/>
      <c r="JWU174" s="166"/>
      <c r="JWV174" s="146"/>
      <c r="JWW174" s="145"/>
      <c r="JWX174" s="145"/>
      <c r="JWY174" s="167"/>
      <c r="JWZ174" s="147"/>
      <c r="JXA174" s="148"/>
      <c r="JXB174" s="187"/>
      <c r="JXC174" s="188"/>
      <c r="JXD174" s="165"/>
      <c r="JXE174" s="166"/>
      <c r="JXF174" s="146"/>
      <c r="JXG174" s="145"/>
      <c r="JXH174" s="145"/>
      <c r="JXI174" s="167"/>
      <c r="JXJ174" s="147"/>
      <c r="JXK174" s="148"/>
      <c r="JXL174" s="187"/>
      <c r="JXM174" s="188"/>
      <c r="JXN174" s="165"/>
      <c r="JXO174" s="166"/>
      <c r="JXP174" s="146"/>
      <c r="JXQ174" s="145"/>
      <c r="JXR174" s="145"/>
      <c r="JXS174" s="167"/>
      <c r="JXT174" s="147"/>
      <c r="JXU174" s="148"/>
      <c r="JXV174" s="187"/>
      <c r="JXW174" s="188"/>
      <c r="JXX174" s="165"/>
      <c r="JXY174" s="166"/>
      <c r="JXZ174" s="146"/>
      <c r="JYA174" s="145"/>
      <c r="JYB174" s="145"/>
      <c r="JYC174" s="167"/>
      <c r="JYD174" s="147"/>
      <c r="JYE174" s="148"/>
      <c r="JYF174" s="187"/>
      <c r="JYG174" s="188"/>
      <c r="JYH174" s="165"/>
      <c r="JYI174" s="166"/>
      <c r="JYJ174" s="146"/>
      <c r="JYK174" s="145"/>
      <c r="JYL174" s="145"/>
      <c r="JYM174" s="167"/>
      <c r="JYN174" s="147"/>
      <c r="JYO174" s="148"/>
      <c r="JYP174" s="187"/>
      <c r="JYQ174" s="188"/>
      <c r="JYR174" s="165"/>
      <c r="JYS174" s="166"/>
      <c r="JYT174" s="146"/>
      <c r="JYU174" s="145"/>
      <c r="JYV174" s="145"/>
      <c r="JYW174" s="167"/>
      <c r="JYX174" s="147"/>
      <c r="JYY174" s="148"/>
      <c r="JYZ174" s="187"/>
      <c r="JZA174" s="188"/>
      <c r="JZB174" s="165"/>
      <c r="JZC174" s="166"/>
      <c r="JZD174" s="146"/>
      <c r="JZE174" s="145"/>
      <c r="JZF174" s="145"/>
      <c r="JZG174" s="167"/>
      <c r="JZH174" s="147"/>
      <c r="JZI174" s="148"/>
      <c r="JZJ174" s="187"/>
      <c r="JZK174" s="188"/>
      <c r="JZL174" s="165"/>
      <c r="JZM174" s="166"/>
      <c r="JZN174" s="146"/>
      <c r="JZO174" s="145"/>
      <c r="JZP174" s="145"/>
      <c r="JZQ174" s="167"/>
      <c r="JZR174" s="147"/>
      <c r="JZS174" s="148"/>
      <c r="JZT174" s="187"/>
      <c r="JZU174" s="188"/>
      <c r="JZV174" s="165"/>
      <c r="JZW174" s="166"/>
      <c r="JZX174" s="146"/>
      <c r="JZY174" s="145"/>
      <c r="JZZ174" s="145"/>
      <c r="KAA174" s="167"/>
      <c r="KAB174" s="147"/>
      <c r="KAC174" s="148"/>
      <c r="KAD174" s="187"/>
      <c r="KAE174" s="188"/>
      <c r="KAF174" s="165"/>
      <c r="KAG174" s="166"/>
      <c r="KAH174" s="146"/>
      <c r="KAI174" s="145"/>
      <c r="KAJ174" s="145"/>
      <c r="KAK174" s="167"/>
      <c r="KAL174" s="147"/>
      <c r="KAM174" s="148"/>
      <c r="KAN174" s="187"/>
      <c r="KAO174" s="188"/>
      <c r="KAP174" s="165"/>
      <c r="KAQ174" s="166"/>
      <c r="KAR174" s="146"/>
      <c r="KAS174" s="145"/>
      <c r="KAT174" s="145"/>
      <c r="KAU174" s="167"/>
      <c r="KAV174" s="147"/>
      <c r="KAW174" s="148"/>
      <c r="KAX174" s="187"/>
      <c r="KAY174" s="188"/>
      <c r="KAZ174" s="165"/>
      <c r="KBA174" s="166"/>
      <c r="KBB174" s="146"/>
      <c r="KBC174" s="145"/>
      <c r="KBD174" s="145"/>
      <c r="KBE174" s="167"/>
      <c r="KBF174" s="147"/>
      <c r="KBG174" s="148"/>
      <c r="KBH174" s="187"/>
      <c r="KBI174" s="188"/>
      <c r="KBJ174" s="165"/>
      <c r="KBK174" s="166"/>
      <c r="KBL174" s="146"/>
      <c r="KBM174" s="145"/>
      <c r="KBN174" s="145"/>
      <c r="KBO174" s="167"/>
      <c r="KBP174" s="147"/>
      <c r="KBQ174" s="148"/>
      <c r="KBR174" s="187"/>
      <c r="KBS174" s="188"/>
      <c r="KBT174" s="165"/>
      <c r="KBU174" s="166"/>
      <c r="KBV174" s="146"/>
      <c r="KBW174" s="145"/>
      <c r="KBX174" s="145"/>
      <c r="KBY174" s="167"/>
      <c r="KBZ174" s="147"/>
      <c r="KCA174" s="148"/>
      <c r="KCB174" s="187"/>
      <c r="KCC174" s="188"/>
      <c r="KCD174" s="165"/>
      <c r="KCE174" s="166"/>
      <c r="KCF174" s="146"/>
      <c r="KCG174" s="145"/>
      <c r="KCH174" s="145"/>
      <c r="KCI174" s="167"/>
      <c r="KCJ174" s="147"/>
      <c r="KCK174" s="148"/>
      <c r="KCL174" s="187"/>
      <c r="KCM174" s="188"/>
      <c r="KCN174" s="165"/>
      <c r="KCO174" s="166"/>
      <c r="KCP174" s="146"/>
      <c r="KCQ174" s="145"/>
      <c r="KCR174" s="145"/>
      <c r="KCS174" s="167"/>
      <c r="KCT174" s="147"/>
      <c r="KCU174" s="148"/>
      <c r="KCV174" s="187"/>
      <c r="KCW174" s="188"/>
      <c r="KCX174" s="165"/>
      <c r="KCY174" s="166"/>
      <c r="KCZ174" s="146"/>
      <c r="KDA174" s="145"/>
      <c r="KDB174" s="145"/>
      <c r="KDC174" s="167"/>
      <c r="KDD174" s="147"/>
      <c r="KDE174" s="148"/>
      <c r="KDF174" s="187"/>
      <c r="KDG174" s="188"/>
      <c r="KDH174" s="165"/>
      <c r="KDI174" s="166"/>
      <c r="KDJ174" s="146"/>
      <c r="KDK174" s="145"/>
      <c r="KDL174" s="145"/>
      <c r="KDM174" s="167"/>
      <c r="KDN174" s="147"/>
      <c r="KDO174" s="148"/>
      <c r="KDP174" s="187"/>
      <c r="KDQ174" s="188"/>
      <c r="KDR174" s="165"/>
      <c r="KDS174" s="166"/>
      <c r="KDT174" s="146"/>
      <c r="KDU174" s="145"/>
      <c r="KDV174" s="145"/>
      <c r="KDW174" s="167"/>
      <c r="KDX174" s="147"/>
      <c r="KDY174" s="148"/>
      <c r="KDZ174" s="187"/>
      <c r="KEA174" s="188"/>
      <c r="KEB174" s="165"/>
      <c r="KEC174" s="166"/>
      <c r="KED174" s="146"/>
      <c r="KEE174" s="145"/>
      <c r="KEF174" s="145"/>
      <c r="KEG174" s="167"/>
      <c r="KEH174" s="147"/>
      <c r="KEI174" s="148"/>
      <c r="KEJ174" s="187"/>
      <c r="KEK174" s="188"/>
      <c r="KEL174" s="165"/>
      <c r="KEM174" s="166"/>
      <c r="KEN174" s="146"/>
      <c r="KEO174" s="145"/>
      <c r="KEP174" s="145"/>
      <c r="KEQ174" s="167"/>
      <c r="KER174" s="147"/>
      <c r="KES174" s="148"/>
      <c r="KET174" s="187"/>
      <c r="KEU174" s="188"/>
      <c r="KEV174" s="165"/>
      <c r="KEW174" s="166"/>
      <c r="KEX174" s="146"/>
      <c r="KEY174" s="145"/>
      <c r="KEZ174" s="145"/>
      <c r="KFA174" s="167"/>
      <c r="KFB174" s="147"/>
      <c r="KFC174" s="148"/>
      <c r="KFD174" s="187"/>
      <c r="KFE174" s="188"/>
      <c r="KFF174" s="165"/>
      <c r="KFG174" s="166"/>
      <c r="KFH174" s="146"/>
      <c r="KFI174" s="145"/>
      <c r="KFJ174" s="145"/>
      <c r="KFK174" s="167"/>
      <c r="KFL174" s="147"/>
      <c r="KFM174" s="148"/>
      <c r="KFN174" s="187"/>
      <c r="KFO174" s="188"/>
      <c r="KFP174" s="165"/>
      <c r="KFQ174" s="166"/>
      <c r="KFR174" s="146"/>
      <c r="KFS174" s="145"/>
      <c r="KFT174" s="145"/>
      <c r="KFU174" s="167"/>
      <c r="KFV174" s="147"/>
      <c r="KFW174" s="148"/>
      <c r="KFX174" s="187"/>
      <c r="KFY174" s="188"/>
      <c r="KFZ174" s="165"/>
      <c r="KGA174" s="166"/>
      <c r="KGB174" s="146"/>
      <c r="KGC174" s="145"/>
      <c r="KGD174" s="145"/>
      <c r="KGE174" s="167"/>
      <c r="KGF174" s="147"/>
      <c r="KGG174" s="148"/>
      <c r="KGH174" s="187"/>
      <c r="KGI174" s="188"/>
      <c r="KGJ174" s="165"/>
      <c r="KGK174" s="166"/>
      <c r="KGL174" s="146"/>
      <c r="KGM174" s="145"/>
      <c r="KGN174" s="145"/>
      <c r="KGO174" s="167"/>
      <c r="KGP174" s="147"/>
      <c r="KGQ174" s="148"/>
      <c r="KGR174" s="187"/>
      <c r="KGS174" s="188"/>
      <c r="KGT174" s="165"/>
      <c r="KGU174" s="166"/>
      <c r="KGV174" s="146"/>
      <c r="KGW174" s="145"/>
      <c r="KGX174" s="145"/>
      <c r="KGY174" s="167"/>
      <c r="KGZ174" s="147"/>
      <c r="KHA174" s="148"/>
      <c r="KHB174" s="187"/>
      <c r="KHC174" s="188"/>
      <c r="KHD174" s="165"/>
      <c r="KHE174" s="166"/>
      <c r="KHF174" s="146"/>
      <c r="KHG174" s="145"/>
      <c r="KHH174" s="145"/>
      <c r="KHI174" s="167"/>
      <c r="KHJ174" s="147"/>
      <c r="KHK174" s="148"/>
      <c r="KHL174" s="187"/>
      <c r="KHM174" s="188"/>
      <c r="KHN174" s="165"/>
      <c r="KHO174" s="166"/>
      <c r="KHP174" s="146"/>
      <c r="KHQ174" s="145"/>
      <c r="KHR174" s="145"/>
      <c r="KHS174" s="167"/>
      <c r="KHT174" s="147"/>
      <c r="KHU174" s="148"/>
      <c r="KHV174" s="187"/>
      <c r="KHW174" s="188"/>
      <c r="KHX174" s="165"/>
      <c r="KHY174" s="166"/>
      <c r="KHZ174" s="146"/>
      <c r="KIA174" s="145"/>
      <c r="KIB174" s="145"/>
      <c r="KIC174" s="167"/>
      <c r="KID174" s="147"/>
      <c r="KIE174" s="148"/>
      <c r="KIF174" s="187"/>
      <c r="KIG174" s="188"/>
      <c r="KIH174" s="165"/>
      <c r="KII174" s="166"/>
      <c r="KIJ174" s="146"/>
      <c r="KIK174" s="145"/>
      <c r="KIL174" s="145"/>
      <c r="KIM174" s="167"/>
      <c r="KIN174" s="147"/>
      <c r="KIO174" s="148"/>
      <c r="KIP174" s="187"/>
      <c r="KIQ174" s="188"/>
      <c r="KIR174" s="165"/>
      <c r="KIS174" s="166"/>
      <c r="KIT174" s="146"/>
      <c r="KIU174" s="145"/>
      <c r="KIV174" s="145"/>
      <c r="KIW174" s="167"/>
      <c r="KIX174" s="147"/>
      <c r="KIY174" s="148"/>
      <c r="KIZ174" s="187"/>
      <c r="KJA174" s="188"/>
      <c r="KJB174" s="165"/>
      <c r="KJC174" s="166"/>
      <c r="KJD174" s="146"/>
      <c r="KJE174" s="145"/>
      <c r="KJF174" s="145"/>
      <c r="KJG174" s="167"/>
      <c r="KJH174" s="147"/>
      <c r="KJI174" s="148"/>
      <c r="KJJ174" s="187"/>
      <c r="KJK174" s="188"/>
      <c r="KJL174" s="165"/>
      <c r="KJM174" s="166"/>
      <c r="KJN174" s="146"/>
      <c r="KJO174" s="145"/>
      <c r="KJP174" s="145"/>
      <c r="KJQ174" s="167"/>
      <c r="KJR174" s="147"/>
      <c r="KJS174" s="148"/>
      <c r="KJT174" s="187"/>
      <c r="KJU174" s="188"/>
      <c r="KJV174" s="165"/>
      <c r="KJW174" s="166"/>
      <c r="KJX174" s="146"/>
      <c r="KJY174" s="145"/>
      <c r="KJZ174" s="145"/>
      <c r="KKA174" s="167"/>
      <c r="KKB174" s="147"/>
      <c r="KKC174" s="148"/>
      <c r="KKD174" s="187"/>
      <c r="KKE174" s="188"/>
      <c r="KKF174" s="165"/>
      <c r="KKG174" s="166"/>
      <c r="KKH174" s="146"/>
      <c r="KKI174" s="145"/>
      <c r="KKJ174" s="145"/>
      <c r="KKK174" s="167"/>
      <c r="KKL174" s="147"/>
      <c r="KKM174" s="148"/>
      <c r="KKN174" s="187"/>
      <c r="KKO174" s="188"/>
      <c r="KKP174" s="165"/>
      <c r="KKQ174" s="166"/>
      <c r="KKR174" s="146"/>
      <c r="KKS174" s="145"/>
      <c r="KKT174" s="145"/>
      <c r="KKU174" s="167"/>
      <c r="KKV174" s="147"/>
      <c r="KKW174" s="148"/>
      <c r="KKX174" s="187"/>
      <c r="KKY174" s="188"/>
      <c r="KKZ174" s="165"/>
      <c r="KLA174" s="166"/>
      <c r="KLB174" s="146"/>
      <c r="KLC174" s="145"/>
      <c r="KLD174" s="145"/>
      <c r="KLE174" s="167"/>
      <c r="KLF174" s="147"/>
      <c r="KLG174" s="148"/>
      <c r="KLH174" s="187"/>
      <c r="KLI174" s="188"/>
      <c r="KLJ174" s="165"/>
      <c r="KLK174" s="166"/>
      <c r="KLL174" s="146"/>
      <c r="KLM174" s="145"/>
      <c r="KLN174" s="145"/>
      <c r="KLO174" s="167"/>
      <c r="KLP174" s="147"/>
      <c r="KLQ174" s="148"/>
      <c r="KLR174" s="187"/>
      <c r="KLS174" s="188"/>
      <c r="KLT174" s="165"/>
      <c r="KLU174" s="166"/>
      <c r="KLV174" s="146"/>
      <c r="KLW174" s="145"/>
      <c r="KLX174" s="145"/>
      <c r="KLY174" s="167"/>
      <c r="KLZ174" s="147"/>
      <c r="KMA174" s="148"/>
      <c r="KMB174" s="187"/>
      <c r="KMC174" s="188"/>
      <c r="KMD174" s="165"/>
      <c r="KME174" s="166"/>
      <c r="KMF174" s="146"/>
      <c r="KMG174" s="145"/>
      <c r="KMH174" s="145"/>
      <c r="KMI174" s="167"/>
      <c r="KMJ174" s="147"/>
      <c r="KMK174" s="148"/>
      <c r="KML174" s="187"/>
      <c r="KMM174" s="188"/>
      <c r="KMN174" s="165"/>
      <c r="KMO174" s="166"/>
      <c r="KMP174" s="146"/>
      <c r="KMQ174" s="145"/>
      <c r="KMR174" s="145"/>
      <c r="KMS174" s="167"/>
      <c r="KMT174" s="147"/>
      <c r="KMU174" s="148"/>
      <c r="KMV174" s="187"/>
      <c r="KMW174" s="188"/>
      <c r="KMX174" s="165"/>
      <c r="KMY174" s="166"/>
      <c r="KMZ174" s="146"/>
      <c r="KNA174" s="145"/>
      <c r="KNB174" s="145"/>
      <c r="KNC174" s="167"/>
      <c r="KND174" s="147"/>
      <c r="KNE174" s="148"/>
      <c r="KNF174" s="187"/>
      <c r="KNG174" s="188"/>
      <c r="KNH174" s="165"/>
      <c r="KNI174" s="166"/>
      <c r="KNJ174" s="146"/>
      <c r="KNK174" s="145"/>
      <c r="KNL174" s="145"/>
      <c r="KNM174" s="167"/>
      <c r="KNN174" s="147"/>
      <c r="KNO174" s="148"/>
      <c r="KNP174" s="187"/>
      <c r="KNQ174" s="188"/>
      <c r="KNR174" s="165"/>
      <c r="KNS174" s="166"/>
      <c r="KNT174" s="146"/>
      <c r="KNU174" s="145"/>
      <c r="KNV174" s="145"/>
      <c r="KNW174" s="167"/>
      <c r="KNX174" s="147"/>
      <c r="KNY174" s="148"/>
      <c r="KNZ174" s="187"/>
      <c r="KOA174" s="188"/>
      <c r="KOB174" s="165"/>
      <c r="KOC174" s="166"/>
      <c r="KOD174" s="146"/>
      <c r="KOE174" s="145"/>
      <c r="KOF174" s="145"/>
      <c r="KOG174" s="167"/>
      <c r="KOH174" s="147"/>
      <c r="KOI174" s="148"/>
      <c r="KOJ174" s="187"/>
      <c r="KOK174" s="188"/>
      <c r="KOL174" s="165"/>
      <c r="KOM174" s="166"/>
      <c r="KON174" s="146"/>
      <c r="KOO174" s="145"/>
      <c r="KOP174" s="145"/>
      <c r="KOQ174" s="167"/>
      <c r="KOR174" s="147"/>
      <c r="KOS174" s="148"/>
      <c r="KOT174" s="187"/>
      <c r="KOU174" s="188"/>
      <c r="KOV174" s="165"/>
      <c r="KOW174" s="166"/>
      <c r="KOX174" s="146"/>
      <c r="KOY174" s="145"/>
      <c r="KOZ174" s="145"/>
      <c r="KPA174" s="167"/>
      <c r="KPB174" s="147"/>
      <c r="KPC174" s="148"/>
      <c r="KPD174" s="187"/>
      <c r="KPE174" s="188"/>
      <c r="KPF174" s="165"/>
      <c r="KPG174" s="166"/>
      <c r="KPH174" s="146"/>
      <c r="KPI174" s="145"/>
      <c r="KPJ174" s="145"/>
      <c r="KPK174" s="167"/>
      <c r="KPL174" s="147"/>
      <c r="KPM174" s="148"/>
      <c r="KPN174" s="187"/>
      <c r="KPO174" s="188"/>
      <c r="KPP174" s="165"/>
      <c r="KPQ174" s="166"/>
      <c r="KPR174" s="146"/>
      <c r="KPS174" s="145"/>
      <c r="KPT174" s="145"/>
      <c r="KPU174" s="167"/>
      <c r="KPV174" s="147"/>
      <c r="KPW174" s="148"/>
      <c r="KPX174" s="187"/>
      <c r="KPY174" s="188"/>
      <c r="KPZ174" s="165"/>
      <c r="KQA174" s="166"/>
      <c r="KQB174" s="146"/>
      <c r="KQC174" s="145"/>
      <c r="KQD174" s="145"/>
      <c r="KQE174" s="167"/>
      <c r="KQF174" s="147"/>
      <c r="KQG174" s="148"/>
      <c r="KQH174" s="187"/>
      <c r="KQI174" s="188"/>
      <c r="KQJ174" s="165"/>
      <c r="KQK174" s="166"/>
      <c r="KQL174" s="146"/>
      <c r="KQM174" s="145"/>
      <c r="KQN174" s="145"/>
      <c r="KQO174" s="167"/>
      <c r="KQP174" s="147"/>
      <c r="KQQ174" s="148"/>
      <c r="KQR174" s="187"/>
      <c r="KQS174" s="188"/>
      <c r="KQT174" s="165"/>
      <c r="KQU174" s="166"/>
      <c r="KQV174" s="146"/>
      <c r="KQW174" s="145"/>
      <c r="KQX174" s="145"/>
      <c r="KQY174" s="167"/>
      <c r="KQZ174" s="147"/>
      <c r="KRA174" s="148"/>
      <c r="KRB174" s="187"/>
      <c r="KRC174" s="188"/>
      <c r="KRD174" s="165"/>
      <c r="KRE174" s="166"/>
      <c r="KRF174" s="146"/>
      <c r="KRG174" s="145"/>
      <c r="KRH174" s="145"/>
      <c r="KRI174" s="167"/>
      <c r="KRJ174" s="147"/>
      <c r="KRK174" s="148"/>
      <c r="KRL174" s="187"/>
      <c r="KRM174" s="188"/>
      <c r="KRN174" s="165"/>
      <c r="KRO174" s="166"/>
      <c r="KRP174" s="146"/>
      <c r="KRQ174" s="145"/>
      <c r="KRR174" s="145"/>
      <c r="KRS174" s="167"/>
      <c r="KRT174" s="147"/>
      <c r="KRU174" s="148"/>
      <c r="KRV174" s="187"/>
      <c r="KRW174" s="188"/>
      <c r="KRX174" s="165"/>
      <c r="KRY174" s="166"/>
      <c r="KRZ174" s="146"/>
      <c r="KSA174" s="145"/>
      <c r="KSB174" s="145"/>
      <c r="KSC174" s="167"/>
      <c r="KSD174" s="147"/>
      <c r="KSE174" s="148"/>
      <c r="KSF174" s="187"/>
      <c r="KSG174" s="188"/>
      <c r="KSH174" s="165"/>
      <c r="KSI174" s="166"/>
      <c r="KSJ174" s="146"/>
      <c r="KSK174" s="145"/>
      <c r="KSL174" s="145"/>
      <c r="KSM174" s="167"/>
      <c r="KSN174" s="147"/>
      <c r="KSO174" s="148"/>
      <c r="KSP174" s="187"/>
      <c r="KSQ174" s="188"/>
      <c r="KSR174" s="165"/>
      <c r="KSS174" s="166"/>
      <c r="KST174" s="146"/>
      <c r="KSU174" s="145"/>
      <c r="KSV174" s="145"/>
      <c r="KSW174" s="167"/>
      <c r="KSX174" s="147"/>
      <c r="KSY174" s="148"/>
      <c r="KSZ174" s="187"/>
      <c r="KTA174" s="188"/>
      <c r="KTB174" s="165"/>
      <c r="KTC174" s="166"/>
      <c r="KTD174" s="146"/>
      <c r="KTE174" s="145"/>
      <c r="KTF174" s="145"/>
      <c r="KTG174" s="167"/>
      <c r="KTH174" s="147"/>
      <c r="KTI174" s="148"/>
      <c r="KTJ174" s="187"/>
      <c r="KTK174" s="188"/>
      <c r="KTL174" s="165"/>
      <c r="KTM174" s="166"/>
      <c r="KTN174" s="146"/>
      <c r="KTO174" s="145"/>
      <c r="KTP174" s="145"/>
      <c r="KTQ174" s="167"/>
      <c r="KTR174" s="147"/>
      <c r="KTS174" s="148"/>
      <c r="KTT174" s="187"/>
      <c r="KTU174" s="188"/>
      <c r="KTV174" s="165"/>
      <c r="KTW174" s="166"/>
      <c r="KTX174" s="146"/>
      <c r="KTY174" s="145"/>
      <c r="KTZ174" s="145"/>
      <c r="KUA174" s="167"/>
      <c r="KUB174" s="147"/>
      <c r="KUC174" s="148"/>
      <c r="KUD174" s="187"/>
      <c r="KUE174" s="188"/>
      <c r="KUF174" s="165"/>
      <c r="KUG174" s="166"/>
      <c r="KUH174" s="146"/>
      <c r="KUI174" s="145"/>
      <c r="KUJ174" s="145"/>
      <c r="KUK174" s="167"/>
      <c r="KUL174" s="147"/>
      <c r="KUM174" s="148"/>
      <c r="KUN174" s="187"/>
      <c r="KUO174" s="188"/>
      <c r="KUP174" s="165"/>
      <c r="KUQ174" s="166"/>
      <c r="KUR174" s="146"/>
      <c r="KUS174" s="145"/>
      <c r="KUT174" s="145"/>
      <c r="KUU174" s="167"/>
      <c r="KUV174" s="147"/>
      <c r="KUW174" s="148"/>
      <c r="KUX174" s="187"/>
      <c r="KUY174" s="188"/>
      <c r="KUZ174" s="165"/>
      <c r="KVA174" s="166"/>
      <c r="KVB174" s="146"/>
      <c r="KVC174" s="145"/>
      <c r="KVD174" s="145"/>
      <c r="KVE174" s="167"/>
      <c r="KVF174" s="147"/>
      <c r="KVG174" s="148"/>
      <c r="KVH174" s="187"/>
      <c r="KVI174" s="188"/>
      <c r="KVJ174" s="165"/>
      <c r="KVK174" s="166"/>
      <c r="KVL174" s="146"/>
      <c r="KVM174" s="145"/>
      <c r="KVN174" s="145"/>
      <c r="KVO174" s="167"/>
      <c r="KVP174" s="147"/>
      <c r="KVQ174" s="148"/>
      <c r="KVR174" s="187"/>
      <c r="KVS174" s="188"/>
      <c r="KVT174" s="165"/>
      <c r="KVU174" s="166"/>
      <c r="KVV174" s="146"/>
      <c r="KVW174" s="145"/>
      <c r="KVX174" s="145"/>
      <c r="KVY174" s="167"/>
      <c r="KVZ174" s="147"/>
      <c r="KWA174" s="148"/>
      <c r="KWB174" s="187"/>
      <c r="KWC174" s="188"/>
      <c r="KWD174" s="165"/>
      <c r="KWE174" s="166"/>
      <c r="KWF174" s="146"/>
      <c r="KWG174" s="145"/>
      <c r="KWH174" s="145"/>
      <c r="KWI174" s="167"/>
      <c r="KWJ174" s="147"/>
      <c r="KWK174" s="148"/>
      <c r="KWL174" s="187"/>
      <c r="KWM174" s="188"/>
      <c r="KWN174" s="165"/>
      <c r="KWO174" s="166"/>
      <c r="KWP174" s="146"/>
      <c r="KWQ174" s="145"/>
      <c r="KWR174" s="145"/>
      <c r="KWS174" s="167"/>
      <c r="KWT174" s="147"/>
      <c r="KWU174" s="148"/>
      <c r="KWV174" s="187"/>
      <c r="KWW174" s="188"/>
      <c r="KWX174" s="165"/>
      <c r="KWY174" s="166"/>
      <c r="KWZ174" s="146"/>
      <c r="KXA174" s="145"/>
      <c r="KXB174" s="145"/>
      <c r="KXC174" s="167"/>
      <c r="KXD174" s="147"/>
      <c r="KXE174" s="148"/>
      <c r="KXF174" s="187"/>
      <c r="KXG174" s="188"/>
      <c r="KXH174" s="165"/>
      <c r="KXI174" s="166"/>
      <c r="KXJ174" s="146"/>
      <c r="KXK174" s="145"/>
      <c r="KXL174" s="145"/>
      <c r="KXM174" s="167"/>
      <c r="KXN174" s="147"/>
      <c r="KXO174" s="148"/>
      <c r="KXP174" s="187"/>
      <c r="KXQ174" s="188"/>
      <c r="KXR174" s="165"/>
      <c r="KXS174" s="166"/>
      <c r="KXT174" s="146"/>
      <c r="KXU174" s="145"/>
      <c r="KXV174" s="145"/>
      <c r="KXW174" s="167"/>
      <c r="KXX174" s="147"/>
      <c r="KXY174" s="148"/>
      <c r="KXZ174" s="187"/>
      <c r="KYA174" s="188"/>
      <c r="KYB174" s="165"/>
      <c r="KYC174" s="166"/>
      <c r="KYD174" s="146"/>
      <c r="KYE174" s="145"/>
      <c r="KYF174" s="145"/>
      <c r="KYG174" s="167"/>
      <c r="KYH174" s="147"/>
      <c r="KYI174" s="148"/>
      <c r="KYJ174" s="187"/>
      <c r="KYK174" s="188"/>
      <c r="KYL174" s="165"/>
      <c r="KYM174" s="166"/>
      <c r="KYN174" s="146"/>
      <c r="KYO174" s="145"/>
      <c r="KYP174" s="145"/>
      <c r="KYQ174" s="167"/>
      <c r="KYR174" s="147"/>
      <c r="KYS174" s="148"/>
      <c r="KYT174" s="187"/>
      <c r="KYU174" s="188"/>
      <c r="KYV174" s="165"/>
      <c r="KYW174" s="166"/>
      <c r="KYX174" s="146"/>
      <c r="KYY174" s="145"/>
      <c r="KYZ174" s="145"/>
      <c r="KZA174" s="167"/>
      <c r="KZB174" s="147"/>
      <c r="KZC174" s="148"/>
      <c r="KZD174" s="187"/>
      <c r="KZE174" s="188"/>
      <c r="KZF174" s="165"/>
      <c r="KZG174" s="166"/>
      <c r="KZH174" s="146"/>
      <c r="KZI174" s="145"/>
      <c r="KZJ174" s="145"/>
      <c r="KZK174" s="167"/>
      <c r="KZL174" s="147"/>
      <c r="KZM174" s="148"/>
      <c r="KZN174" s="187"/>
      <c r="KZO174" s="188"/>
      <c r="KZP174" s="165"/>
      <c r="KZQ174" s="166"/>
      <c r="KZR174" s="146"/>
      <c r="KZS174" s="145"/>
      <c r="KZT174" s="145"/>
      <c r="KZU174" s="167"/>
      <c r="KZV174" s="147"/>
      <c r="KZW174" s="148"/>
      <c r="KZX174" s="187"/>
      <c r="KZY174" s="188"/>
      <c r="KZZ174" s="165"/>
      <c r="LAA174" s="166"/>
      <c r="LAB174" s="146"/>
      <c r="LAC174" s="145"/>
      <c r="LAD174" s="145"/>
      <c r="LAE174" s="167"/>
      <c r="LAF174" s="147"/>
      <c r="LAG174" s="148"/>
      <c r="LAH174" s="187"/>
      <c r="LAI174" s="188"/>
      <c r="LAJ174" s="165"/>
      <c r="LAK174" s="166"/>
      <c r="LAL174" s="146"/>
      <c r="LAM174" s="145"/>
      <c r="LAN174" s="145"/>
      <c r="LAO174" s="167"/>
      <c r="LAP174" s="147"/>
      <c r="LAQ174" s="148"/>
      <c r="LAR174" s="187"/>
      <c r="LAS174" s="188"/>
      <c r="LAT174" s="165"/>
      <c r="LAU174" s="166"/>
      <c r="LAV174" s="146"/>
      <c r="LAW174" s="145"/>
      <c r="LAX174" s="145"/>
      <c r="LAY174" s="167"/>
      <c r="LAZ174" s="147"/>
      <c r="LBA174" s="148"/>
      <c r="LBB174" s="187"/>
      <c r="LBC174" s="188"/>
      <c r="LBD174" s="165"/>
      <c r="LBE174" s="166"/>
      <c r="LBF174" s="146"/>
      <c r="LBG174" s="145"/>
      <c r="LBH174" s="145"/>
      <c r="LBI174" s="167"/>
      <c r="LBJ174" s="147"/>
      <c r="LBK174" s="148"/>
      <c r="LBL174" s="187"/>
      <c r="LBM174" s="188"/>
      <c r="LBN174" s="165"/>
      <c r="LBO174" s="166"/>
      <c r="LBP174" s="146"/>
      <c r="LBQ174" s="145"/>
      <c r="LBR174" s="145"/>
      <c r="LBS174" s="167"/>
      <c r="LBT174" s="147"/>
      <c r="LBU174" s="148"/>
      <c r="LBV174" s="187"/>
      <c r="LBW174" s="188"/>
      <c r="LBX174" s="165"/>
      <c r="LBY174" s="166"/>
      <c r="LBZ174" s="146"/>
      <c r="LCA174" s="145"/>
      <c r="LCB174" s="145"/>
      <c r="LCC174" s="167"/>
      <c r="LCD174" s="147"/>
      <c r="LCE174" s="148"/>
      <c r="LCF174" s="187"/>
      <c r="LCG174" s="188"/>
      <c r="LCH174" s="165"/>
      <c r="LCI174" s="166"/>
      <c r="LCJ174" s="146"/>
      <c r="LCK174" s="145"/>
      <c r="LCL174" s="145"/>
      <c r="LCM174" s="167"/>
      <c r="LCN174" s="147"/>
      <c r="LCO174" s="148"/>
      <c r="LCP174" s="187"/>
      <c r="LCQ174" s="188"/>
      <c r="LCR174" s="165"/>
      <c r="LCS174" s="166"/>
      <c r="LCT174" s="146"/>
      <c r="LCU174" s="145"/>
      <c r="LCV174" s="145"/>
      <c r="LCW174" s="167"/>
      <c r="LCX174" s="147"/>
      <c r="LCY174" s="148"/>
      <c r="LCZ174" s="187"/>
      <c r="LDA174" s="188"/>
      <c r="LDB174" s="165"/>
      <c r="LDC174" s="166"/>
      <c r="LDD174" s="146"/>
      <c r="LDE174" s="145"/>
      <c r="LDF174" s="145"/>
      <c r="LDG174" s="167"/>
      <c r="LDH174" s="147"/>
      <c r="LDI174" s="148"/>
      <c r="LDJ174" s="187"/>
      <c r="LDK174" s="188"/>
      <c r="LDL174" s="165"/>
      <c r="LDM174" s="166"/>
      <c r="LDN174" s="146"/>
      <c r="LDO174" s="145"/>
      <c r="LDP174" s="145"/>
      <c r="LDQ174" s="167"/>
      <c r="LDR174" s="147"/>
      <c r="LDS174" s="148"/>
      <c r="LDT174" s="187"/>
      <c r="LDU174" s="188"/>
      <c r="LDV174" s="165"/>
      <c r="LDW174" s="166"/>
      <c r="LDX174" s="146"/>
      <c r="LDY174" s="145"/>
      <c r="LDZ174" s="145"/>
      <c r="LEA174" s="167"/>
      <c r="LEB174" s="147"/>
      <c r="LEC174" s="148"/>
      <c r="LED174" s="187"/>
      <c r="LEE174" s="188"/>
      <c r="LEF174" s="165"/>
      <c r="LEG174" s="166"/>
      <c r="LEH174" s="146"/>
      <c r="LEI174" s="145"/>
      <c r="LEJ174" s="145"/>
      <c r="LEK174" s="167"/>
      <c r="LEL174" s="147"/>
      <c r="LEM174" s="148"/>
      <c r="LEN174" s="187"/>
      <c r="LEO174" s="188"/>
      <c r="LEP174" s="165"/>
      <c r="LEQ174" s="166"/>
      <c r="LER174" s="146"/>
      <c r="LES174" s="145"/>
      <c r="LET174" s="145"/>
      <c r="LEU174" s="167"/>
      <c r="LEV174" s="147"/>
      <c r="LEW174" s="148"/>
      <c r="LEX174" s="187"/>
      <c r="LEY174" s="188"/>
      <c r="LEZ174" s="165"/>
      <c r="LFA174" s="166"/>
      <c r="LFB174" s="146"/>
      <c r="LFC174" s="145"/>
      <c r="LFD174" s="145"/>
      <c r="LFE174" s="167"/>
      <c r="LFF174" s="147"/>
      <c r="LFG174" s="148"/>
      <c r="LFH174" s="187"/>
      <c r="LFI174" s="188"/>
      <c r="LFJ174" s="165"/>
      <c r="LFK174" s="166"/>
      <c r="LFL174" s="146"/>
      <c r="LFM174" s="145"/>
      <c r="LFN174" s="145"/>
      <c r="LFO174" s="167"/>
      <c r="LFP174" s="147"/>
      <c r="LFQ174" s="148"/>
      <c r="LFR174" s="187"/>
      <c r="LFS174" s="188"/>
      <c r="LFT174" s="165"/>
      <c r="LFU174" s="166"/>
      <c r="LFV174" s="146"/>
      <c r="LFW174" s="145"/>
      <c r="LFX174" s="145"/>
      <c r="LFY174" s="167"/>
      <c r="LFZ174" s="147"/>
      <c r="LGA174" s="148"/>
      <c r="LGB174" s="187"/>
      <c r="LGC174" s="188"/>
      <c r="LGD174" s="165"/>
      <c r="LGE174" s="166"/>
      <c r="LGF174" s="146"/>
      <c r="LGG174" s="145"/>
      <c r="LGH174" s="145"/>
      <c r="LGI174" s="167"/>
      <c r="LGJ174" s="147"/>
      <c r="LGK174" s="148"/>
      <c r="LGL174" s="187"/>
      <c r="LGM174" s="188"/>
      <c r="LGN174" s="165"/>
      <c r="LGO174" s="166"/>
      <c r="LGP174" s="146"/>
      <c r="LGQ174" s="145"/>
      <c r="LGR174" s="145"/>
      <c r="LGS174" s="167"/>
      <c r="LGT174" s="147"/>
      <c r="LGU174" s="148"/>
      <c r="LGV174" s="187"/>
      <c r="LGW174" s="188"/>
      <c r="LGX174" s="165"/>
      <c r="LGY174" s="166"/>
      <c r="LGZ174" s="146"/>
      <c r="LHA174" s="145"/>
      <c r="LHB174" s="145"/>
      <c r="LHC174" s="167"/>
      <c r="LHD174" s="147"/>
      <c r="LHE174" s="148"/>
      <c r="LHF174" s="187"/>
      <c r="LHG174" s="188"/>
      <c r="LHH174" s="165"/>
      <c r="LHI174" s="166"/>
      <c r="LHJ174" s="146"/>
      <c r="LHK174" s="145"/>
      <c r="LHL174" s="145"/>
      <c r="LHM174" s="167"/>
      <c r="LHN174" s="147"/>
      <c r="LHO174" s="148"/>
      <c r="LHP174" s="187"/>
      <c r="LHQ174" s="188"/>
      <c r="LHR174" s="165"/>
      <c r="LHS174" s="166"/>
      <c r="LHT174" s="146"/>
      <c r="LHU174" s="145"/>
      <c r="LHV174" s="145"/>
      <c r="LHW174" s="167"/>
      <c r="LHX174" s="147"/>
      <c r="LHY174" s="148"/>
      <c r="LHZ174" s="187"/>
      <c r="LIA174" s="188"/>
      <c r="LIB174" s="165"/>
      <c r="LIC174" s="166"/>
      <c r="LID174" s="146"/>
      <c r="LIE174" s="145"/>
      <c r="LIF174" s="145"/>
      <c r="LIG174" s="167"/>
      <c r="LIH174" s="147"/>
      <c r="LII174" s="148"/>
      <c r="LIJ174" s="187"/>
      <c r="LIK174" s="188"/>
      <c r="LIL174" s="165"/>
      <c r="LIM174" s="166"/>
      <c r="LIN174" s="146"/>
      <c r="LIO174" s="145"/>
      <c r="LIP174" s="145"/>
      <c r="LIQ174" s="167"/>
      <c r="LIR174" s="147"/>
      <c r="LIS174" s="148"/>
      <c r="LIT174" s="187"/>
      <c r="LIU174" s="188"/>
      <c r="LIV174" s="165"/>
      <c r="LIW174" s="166"/>
      <c r="LIX174" s="146"/>
      <c r="LIY174" s="145"/>
      <c r="LIZ174" s="145"/>
      <c r="LJA174" s="167"/>
      <c r="LJB174" s="147"/>
      <c r="LJC174" s="148"/>
      <c r="LJD174" s="187"/>
      <c r="LJE174" s="188"/>
      <c r="LJF174" s="165"/>
      <c r="LJG174" s="166"/>
      <c r="LJH174" s="146"/>
      <c r="LJI174" s="145"/>
      <c r="LJJ174" s="145"/>
      <c r="LJK174" s="167"/>
      <c r="LJL174" s="147"/>
      <c r="LJM174" s="148"/>
      <c r="LJN174" s="187"/>
      <c r="LJO174" s="188"/>
      <c r="LJP174" s="165"/>
      <c r="LJQ174" s="166"/>
      <c r="LJR174" s="146"/>
      <c r="LJS174" s="145"/>
      <c r="LJT174" s="145"/>
      <c r="LJU174" s="167"/>
      <c r="LJV174" s="147"/>
      <c r="LJW174" s="148"/>
      <c r="LJX174" s="187"/>
      <c r="LJY174" s="188"/>
      <c r="LJZ174" s="165"/>
      <c r="LKA174" s="166"/>
      <c r="LKB174" s="146"/>
      <c r="LKC174" s="145"/>
      <c r="LKD174" s="145"/>
      <c r="LKE174" s="167"/>
      <c r="LKF174" s="147"/>
      <c r="LKG174" s="148"/>
      <c r="LKH174" s="187"/>
      <c r="LKI174" s="188"/>
      <c r="LKJ174" s="165"/>
      <c r="LKK174" s="166"/>
      <c r="LKL174" s="146"/>
      <c r="LKM174" s="145"/>
      <c r="LKN174" s="145"/>
      <c r="LKO174" s="167"/>
      <c r="LKP174" s="147"/>
      <c r="LKQ174" s="148"/>
      <c r="LKR174" s="187"/>
      <c r="LKS174" s="188"/>
      <c r="LKT174" s="165"/>
      <c r="LKU174" s="166"/>
      <c r="LKV174" s="146"/>
      <c r="LKW174" s="145"/>
      <c r="LKX174" s="145"/>
      <c r="LKY174" s="167"/>
      <c r="LKZ174" s="147"/>
      <c r="LLA174" s="148"/>
      <c r="LLB174" s="187"/>
      <c r="LLC174" s="188"/>
      <c r="LLD174" s="165"/>
      <c r="LLE174" s="166"/>
      <c r="LLF174" s="146"/>
      <c r="LLG174" s="145"/>
      <c r="LLH174" s="145"/>
      <c r="LLI174" s="167"/>
      <c r="LLJ174" s="147"/>
      <c r="LLK174" s="148"/>
      <c r="LLL174" s="187"/>
      <c r="LLM174" s="188"/>
      <c r="LLN174" s="165"/>
      <c r="LLO174" s="166"/>
      <c r="LLP174" s="146"/>
      <c r="LLQ174" s="145"/>
      <c r="LLR174" s="145"/>
      <c r="LLS174" s="167"/>
      <c r="LLT174" s="147"/>
      <c r="LLU174" s="148"/>
      <c r="LLV174" s="187"/>
      <c r="LLW174" s="188"/>
      <c r="LLX174" s="165"/>
      <c r="LLY174" s="166"/>
      <c r="LLZ174" s="146"/>
      <c r="LMA174" s="145"/>
      <c r="LMB174" s="145"/>
      <c r="LMC174" s="167"/>
      <c r="LMD174" s="147"/>
      <c r="LME174" s="148"/>
      <c r="LMF174" s="187"/>
      <c r="LMG174" s="188"/>
      <c r="LMH174" s="165"/>
      <c r="LMI174" s="166"/>
      <c r="LMJ174" s="146"/>
      <c r="LMK174" s="145"/>
      <c r="LML174" s="145"/>
      <c r="LMM174" s="167"/>
      <c r="LMN174" s="147"/>
      <c r="LMO174" s="148"/>
      <c r="LMP174" s="187"/>
      <c r="LMQ174" s="188"/>
      <c r="LMR174" s="165"/>
      <c r="LMS174" s="166"/>
      <c r="LMT174" s="146"/>
      <c r="LMU174" s="145"/>
      <c r="LMV174" s="145"/>
      <c r="LMW174" s="167"/>
      <c r="LMX174" s="147"/>
      <c r="LMY174" s="148"/>
      <c r="LMZ174" s="187"/>
      <c r="LNA174" s="188"/>
      <c r="LNB174" s="165"/>
      <c r="LNC174" s="166"/>
      <c r="LND174" s="146"/>
      <c r="LNE174" s="145"/>
      <c r="LNF174" s="145"/>
      <c r="LNG174" s="167"/>
      <c r="LNH174" s="147"/>
      <c r="LNI174" s="148"/>
      <c r="LNJ174" s="187"/>
      <c r="LNK174" s="188"/>
      <c r="LNL174" s="165"/>
      <c r="LNM174" s="166"/>
      <c r="LNN174" s="146"/>
      <c r="LNO174" s="145"/>
      <c r="LNP174" s="145"/>
      <c r="LNQ174" s="167"/>
      <c r="LNR174" s="147"/>
      <c r="LNS174" s="148"/>
      <c r="LNT174" s="187"/>
      <c r="LNU174" s="188"/>
      <c r="LNV174" s="165"/>
      <c r="LNW174" s="166"/>
      <c r="LNX174" s="146"/>
      <c r="LNY174" s="145"/>
      <c r="LNZ174" s="145"/>
      <c r="LOA174" s="167"/>
      <c r="LOB174" s="147"/>
      <c r="LOC174" s="148"/>
      <c r="LOD174" s="187"/>
      <c r="LOE174" s="188"/>
      <c r="LOF174" s="165"/>
      <c r="LOG174" s="166"/>
      <c r="LOH174" s="146"/>
      <c r="LOI174" s="145"/>
      <c r="LOJ174" s="145"/>
      <c r="LOK174" s="167"/>
      <c r="LOL174" s="147"/>
      <c r="LOM174" s="148"/>
      <c r="LON174" s="187"/>
      <c r="LOO174" s="188"/>
      <c r="LOP174" s="165"/>
      <c r="LOQ174" s="166"/>
      <c r="LOR174" s="146"/>
      <c r="LOS174" s="145"/>
      <c r="LOT174" s="145"/>
      <c r="LOU174" s="167"/>
      <c r="LOV174" s="147"/>
      <c r="LOW174" s="148"/>
      <c r="LOX174" s="187"/>
      <c r="LOY174" s="188"/>
      <c r="LOZ174" s="165"/>
      <c r="LPA174" s="166"/>
      <c r="LPB174" s="146"/>
      <c r="LPC174" s="145"/>
      <c r="LPD174" s="145"/>
      <c r="LPE174" s="167"/>
      <c r="LPF174" s="147"/>
      <c r="LPG174" s="148"/>
      <c r="LPH174" s="187"/>
      <c r="LPI174" s="188"/>
      <c r="LPJ174" s="165"/>
      <c r="LPK174" s="166"/>
      <c r="LPL174" s="146"/>
      <c r="LPM174" s="145"/>
      <c r="LPN174" s="145"/>
      <c r="LPO174" s="167"/>
      <c r="LPP174" s="147"/>
      <c r="LPQ174" s="148"/>
      <c r="LPR174" s="187"/>
      <c r="LPS174" s="188"/>
      <c r="LPT174" s="165"/>
      <c r="LPU174" s="166"/>
      <c r="LPV174" s="146"/>
      <c r="LPW174" s="145"/>
      <c r="LPX174" s="145"/>
      <c r="LPY174" s="167"/>
      <c r="LPZ174" s="147"/>
      <c r="LQA174" s="148"/>
      <c r="LQB174" s="187"/>
      <c r="LQC174" s="188"/>
      <c r="LQD174" s="165"/>
      <c r="LQE174" s="166"/>
      <c r="LQF174" s="146"/>
      <c r="LQG174" s="145"/>
      <c r="LQH174" s="145"/>
      <c r="LQI174" s="167"/>
      <c r="LQJ174" s="147"/>
      <c r="LQK174" s="148"/>
      <c r="LQL174" s="187"/>
      <c r="LQM174" s="188"/>
      <c r="LQN174" s="165"/>
      <c r="LQO174" s="166"/>
      <c r="LQP174" s="146"/>
      <c r="LQQ174" s="145"/>
      <c r="LQR174" s="145"/>
      <c r="LQS174" s="167"/>
      <c r="LQT174" s="147"/>
      <c r="LQU174" s="148"/>
      <c r="LQV174" s="187"/>
      <c r="LQW174" s="188"/>
      <c r="LQX174" s="165"/>
      <c r="LQY174" s="166"/>
      <c r="LQZ174" s="146"/>
      <c r="LRA174" s="145"/>
      <c r="LRB174" s="145"/>
      <c r="LRC174" s="167"/>
      <c r="LRD174" s="147"/>
      <c r="LRE174" s="148"/>
      <c r="LRF174" s="187"/>
      <c r="LRG174" s="188"/>
      <c r="LRH174" s="165"/>
      <c r="LRI174" s="166"/>
      <c r="LRJ174" s="146"/>
      <c r="LRK174" s="145"/>
      <c r="LRL174" s="145"/>
      <c r="LRM174" s="167"/>
      <c r="LRN174" s="147"/>
      <c r="LRO174" s="148"/>
      <c r="LRP174" s="187"/>
      <c r="LRQ174" s="188"/>
      <c r="LRR174" s="165"/>
      <c r="LRS174" s="166"/>
      <c r="LRT174" s="146"/>
      <c r="LRU174" s="145"/>
      <c r="LRV174" s="145"/>
      <c r="LRW174" s="167"/>
      <c r="LRX174" s="147"/>
      <c r="LRY174" s="148"/>
      <c r="LRZ174" s="187"/>
      <c r="LSA174" s="188"/>
      <c r="LSB174" s="165"/>
      <c r="LSC174" s="166"/>
      <c r="LSD174" s="146"/>
      <c r="LSE174" s="145"/>
      <c r="LSF174" s="145"/>
      <c r="LSG174" s="167"/>
      <c r="LSH174" s="147"/>
      <c r="LSI174" s="148"/>
      <c r="LSJ174" s="187"/>
      <c r="LSK174" s="188"/>
      <c r="LSL174" s="165"/>
      <c r="LSM174" s="166"/>
      <c r="LSN174" s="146"/>
      <c r="LSO174" s="145"/>
      <c r="LSP174" s="145"/>
      <c r="LSQ174" s="167"/>
      <c r="LSR174" s="147"/>
      <c r="LSS174" s="148"/>
      <c r="LST174" s="187"/>
      <c r="LSU174" s="188"/>
      <c r="LSV174" s="165"/>
      <c r="LSW174" s="166"/>
      <c r="LSX174" s="146"/>
      <c r="LSY174" s="145"/>
      <c r="LSZ174" s="145"/>
      <c r="LTA174" s="167"/>
      <c r="LTB174" s="147"/>
      <c r="LTC174" s="148"/>
      <c r="LTD174" s="187"/>
      <c r="LTE174" s="188"/>
      <c r="LTF174" s="165"/>
      <c r="LTG174" s="166"/>
      <c r="LTH174" s="146"/>
      <c r="LTI174" s="145"/>
      <c r="LTJ174" s="145"/>
      <c r="LTK174" s="167"/>
      <c r="LTL174" s="147"/>
      <c r="LTM174" s="148"/>
      <c r="LTN174" s="187"/>
      <c r="LTO174" s="188"/>
      <c r="LTP174" s="165"/>
      <c r="LTQ174" s="166"/>
      <c r="LTR174" s="146"/>
      <c r="LTS174" s="145"/>
      <c r="LTT174" s="145"/>
      <c r="LTU174" s="167"/>
      <c r="LTV174" s="147"/>
      <c r="LTW174" s="148"/>
      <c r="LTX174" s="187"/>
      <c r="LTY174" s="188"/>
      <c r="LTZ174" s="165"/>
      <c r="LUA174" s="166"/>
      <c r="LUB174" s="146"/>
      <c r="LUC174" s="145"/>
      <c r="LUD174" s="145"/>
      <c r="LUE174" s="167"/>
      <c r="LUF174" s="147"/>
      <c r="LUG174" s="148"/>
      <c r="LUH174" s="187"/>
      <c r="LUI174" s="188"/>
      <c r="LUJ174" s="165"/>
      <c r="LUK174" s="166"/>
      <c r="LUL174" s="146"/>
      <c r="LUM174" s="145"/>
      <c r="LUN174" s="145"/>
      <c r="LUO174" s="167"/>
      <c r="LUP174" s="147"/>
      <c r="LUQ174" s="148"/>
      <c r="LUR174" s="187"/>
      <c r="LUS174" s="188"/>
      <c r="LUT174" s="165"/>
      <c r="LUU174" s="166"/>
      <c r="LUV174" s="146"/>
      <c r="LUW174" s="145"/>
      <c r="LUX174" s="145"/>
      <c r="LUY174" s="167"/>
      <c r="LUZ174" s="147"/>
      <c r="LVA174" s="148"/>
      <c r="LVB174" s="187"/>
      <c r="LVC174" s="188"/>
      <c r="LVD174" s="165"/>
      <c r="LVE174" s="166"/>
      <c r="LVF174" s="146"/>
      <c r="LVG174" s="145"/>
      <c r="LVH174" s="145"/>
      <c r="LVI174" s="167"/>
      <c r="LVJ174" s="147"/>
      <c r="LVK174" s="148"/>
      <c r="LVL174" s="187"/>
      <c r="LVM174" s="188"/>
      <c r="LVN174" s="165"/>
      <c r="LVO174" s="166"/>
      <c r="LVP174" s="146"/>
      <c r="LVQ174" s="145"/>
      <c r="LVR174" s="145"/>
      <c r="LVS174" s="167"/>
      <c r="LVT174" s="147"/>
      <c r="LVU174" s="148"/>
      <c r="LVV174" s="187"/>
      <c r="LVW174" s="188"/>
      <c r="LVX174" s="165"/>
      <c r="LVY174" s="166"/>
      <c r="LVZ174" s="146"/>
      <c r="LWA174" s="145"/>
      <c r="LWB174" s="145"/>
      <c r="LWC174" s="167"/>
      <c r="LWD174" s="147"/>
      <c r="LWE174" s="148"/>
      <c r="LWF174" s="187"/>
      <c r="LWG174" s="188"/>
      <c r="LWH174" s="165"/>
      <c r="LWI174" s="166"/>
      <c r="LWJ174" s="146"/>
      <c r="LWK174" s="145"/>
      <c r="LWL174" s="145"/>
      <c r="LWM174" s="167"/>
      <c r="LWN174" s="147"/>
      <c r="LWO174" s="148"/>
      <c r="LWP174" s="187"/>
      <c r="LWQ174" s="188"/>
      <c r="LWR174" s="165"/>
      <c r="LWS174" s="166"/>
      <c r="LWT174" s="146"/>
      <c r="LWU174" s="145"/>
      <c r="LWV174" s="145"/>
      <c r="LWW174" s="167"/>
      <c r="LWX174" s="147"/>
      <c r="LWY174" s="148"/>
      <c r="LWZ174" s="187"/>
      <c r="LXA174" s="188"/>
      <c r="LXB174" s="165"/>
      <c r="LXC174" s="166"/>
      <c r="LXD174" s="146"/>
      <c r="LXE174" s="145"/>
      <c r="LXF174" s="145"/>
      <c r="LXG174" s="167"/>
      <c r="LXH174" s="147"/>
      <c r="LXI174" s="148"/>
      <c r="LXJ174" s="187"/>
      <c r="LXK174" s="188"/>
      <c r="LXL174" s="165"/>
      <c r="LXM174" s="166"/>
      <c r="LXN174" s="146"/>
      <c r="LXO174" s="145"/>
      <c r="LXP174" s="145"/>
      <c r="LXQ174" s="167"/>
      <c r="LXR174" s="147"/>
      <c r="LXS174" s="148"/>
      <c r="LXT174" s="187"/>
      <c r="LXU174" s="188"/>
      <c r="LXV174" s="165"/>
      <c r="LXW174" s="166"/>
      <c r="LXX174" s="146"/>
      <c r="LXY174" s="145"/>
      <c r="LXZ174" s="145"/>
      <c r="LYA174" s="167"/>
      <c r="LYB174" s="147"/>
      <c r="LYC174" s="148"/>
      <c r="LYD174" s="187"/>
      <c r="LYE174" s="188"/>
      <c r="LYF174" s="165"/>
      <c r="LYG174" s="166"/>
      <c r="LYH174" s="146"/>
      <c r="LYI174" s="145"/>
      <c r="LYJ174" s="145"/>
      <c r="LYK174" s="167"/>
      <c r="LYL174" s="147"/>
      <c r="LYM174" s="148"/>
      <c r="LYN174" s="187"/>
      <c r="LYO174" s="188"/>
      <c r="LYP174" s="165"/>
      <c r="LYQ174" s="166"/>
      <c r="LYR174" s="146"/>
      <c r="LYS174" s="145"/>
      <c r="LYT174" s="145"/>
      <c r="LYU174" s="167"/>
      <c r="LYV174" s="147"/>
      <c r="LYW174" s="148"/>
      <c r="LYX174" s="187"/>
      <c r="LYY174" s="188"/>
      <c r="LYZ174" s="165"/>
      <c r="LZA174" s="166"/>
      <c r="LZB174" s="146"/>
      <c r="LZC174" s="145"/>
      <c r="LZD174" s="145"/>
      <c r="LZE174" s="167"/>
      <c r="LZF174" s="147"/>
      <c r="LZG174" s="148"/>
      <c r="LZH174" s="187"/>
      <c r="LZI174" s="188"/>
      <c r="LZJ174" s="165"/>
      <c r="LZK174" s="166"/>
      <c r="LZL174" s="146"/>
      <c r="LZM174" s="145"/>
      <c r="LZN174" s="145"/>
      <c r="LZO174" s="167"/>
      <c r="LZP174" s="147"/>
      <c r="LZQ174" s="148"/>
      <c r="LZR174" s="187"/>
      <c r="LZS174" s="188"/>
      <c r="LZT174" s="165"/>
      <c r="LZU174" s="166"/>
      <c r="LZV174" s="146"/>
      <c r="LZW174" s="145"/>
      <c r="LZX174" s="145"/>
      <c r="LZY174" s="167"/>
      <c r="LZZ174" s="147"/>
      <c r="MAA174" s="148"/>
      <c r="MAB174" s="187"/>
      <c r="MAC174" s="188"/>
      <c r="MAD174" s="165"/>
      <c r="MAE174" s="166"/>
      <c r="MAF174" s="146"/>
      <c r="MAG174" s="145"/>
      <c r="MAH174" s="145"/>
      <c r="MAI174" s="167"/>
      <c r="MAJ174" s="147"/>
      <c r="MAK174" s="148"/>
      <c r="MAL174" s="187"/>
      <c r="MAM174" s="188"/>
      <c r="MAN174" s="165"/>
      <c r="MAO174" s="166"/>
      <c r="MAP174" s="146"/>
      <c r="MAQ174" s="145"/>
      <c r="MAR174" s="145"/>
      <c r="MAS174" s="167"/>
      <c r="MAT174" s="147"/>
      <c r="MAU174" s="148"/>
      <c r="MAV174" s="187"/>
      <c r="MAW174" s="188"/>
      <c r="MAX174" s="165"/>
      <c r="MAY174" s="166"/>
      <c r="MAZ174" s="146"/>
      <c r="MBA174" s="145"/>
      <c r="MBB174" s="145"/>
      <c r="MBC174" s="167"/>
      <c r="MBD174" s="147"/>
      <c r="MBE174" s="148"/>
      <c r="MBF174" s="187"/>
      <c r="MBG174" s="188"/>
      <c r="MBH174" s="165"/>
      <c r="MBI174" s="166"/>
      <c r="MBJ174" s="146"/>
      <c r="MBK174" s="145"/>
      <c r="MBL174" s="145"/>
      <c r="MBM174" s="167"/>
      <c r="MBN174" s="147"/>
      <c r="MBO174" s="148"/>
      <c r="MBP174" s="187"/>
      <c r="MBQ174" s="188"/>
      <c r="MBR174" s="165"/>
      <c r="MBS174" s="166"/>
      <c r="MBT174" s="146"/>
      <c r="MBU174" s="145"/>
      <c r="MBV174" s="145"/>
      <c r="MBW174" s="167"/>
      <c r="MBX174" s="147"/>
      <c r="MBY174" s="148"/>
      <c r="MBZ174" s="187"/>
      <c r="MCA174" s="188"/>
      <c r="MCB174" s="165"/>
      <c r="MCC174" s="166"/>
      <c r="MCD174" s="146"/>
      <c r="MCE174" s="145"/>
      <c r="MCF174" s="145"/>
      <c r="MCG174" s="167"/>
      <c r="MCH174" s="147"/>
      <c r="MCI174" s="148"/>
      <c r="MCJ174" s="187"/>
      <c r="MCK174" s="188"/>
      <c r="MCL174" s="165"/>
      <c r="MCM174" s="166"/>
      <c r="MCN174" s="146"/>
      <c r="MCO174" s="145"/>
      <c r="MCP174" s="145"/>
      <c r="MCQ174" s="167"/>
      <c r="MCR174" s="147"/>
      <c r="MCS174" s="148"/>
      <c r="MCT174" s="187"/>
      <c r="MCU174" s="188"/>
      <c r="MCV174" s="165"/>
      <c r="MCW174" s="166"/>
      <c r="MCX174" s="146"/>
      <c r="MCY174" s="145"/>
      <c r="MCZ174" s="145"/>
      <c r="MDA174" s="167"/>
      <c r="MDB174" s="147"/>
      <c r="MDC174" s="148"/>
      <c r="MDD174" s="187"/>
      <c r="MDE174" s="188"/>
      <c r="MDF174" s="165"/>
      <c r="MDG174" s="166"/>
      <c r="MDH174" s="146"/>
      <c r="MDI174" s="145"/>
      <c r="MDJ174" s="145"/>
      <c r="MDK174" s="167"/>
      <c r="MDL174" s="147"/>
      <c r="MDM174" s="148"/>
      <c r="MDN174" s="187"/>
      <c r="MDO174" s="188"/>
      <c r="MDP174" s="165"/>
      <c r="MDQ174" s="166"/>
      <c r="MDR174" s="146"/>
      <c r="MDS174" s="145"/>
      <c r="MDT174" s="145"/>
      <c r="MDU174" s="167"/>
      <c r="MDV174" s="147"/>
      <c r="MDW174" s="148"/>
      <c r="MDX174" s="187"/>
      <c r="MDY174" s="188"/>
      <c r="MDZ174" s="165"/>
      <c r="MEA174" s="166"/>
      <c r="MEB174" s="146"/>
      <c r="MEC174" s="145"/>
      <c r="MED174" s="145"/>
      <c r="MEE174" s="167"/>
      <c r="MEF174" s="147"/>
      <c r="MEG174" s="148"/>
      <c r="MEH174" s="187"/>
      <c r="MEI174" s="188"/>
      <c r="MEJ174" s="165"/>
      <c r="MEK174" s="166"/>
      <c r="MEL174" s="146"/>
      <c r="MEM174" s="145"/>
      <c r="MEN174" s="145"/>
      <c r="MEO174" s="167"/>
      <c r="MEP174" s="147"/>
      <c r="MEQ174" s="148"/>
      <c r="MER174" s="187"/>
      <c r="MES174" s="188"/>
      <c r="MET174" s="165"/>
      <c r="MEU174" s="166"/>
      <c r="MEV174" s="146"/>
      <c r="MEW174" s="145"/>
      <c r="MEX174" s="145"/>
      <c r="MEY174" s="167"/>
      <c r="MEZ174" s="147"/>
      <c r="MFA174" s="148"/>
      <c r="MFB174" s="187"/>
      <c r="MFC174" s="188"/>
      <c r="MFD174" s="165"/>
      <c r="MFE174" s="166"/>
      <c r="MFF174" s="146"/>
      <c r="MFG174" s="145"/>
      <c r="MFH174" s="145"/>
      <c r="MFI174" s="167"/>
      <c r="MFJ174" s="147"/>
      <c r="MFK174" s="148"/>
      <c r="MFL174" s="187"/>
      <c r="MFM174" s="188"/>
      <c r="MFN174" s="165"/>
      <c r="MFO174" s="166"/>
      <c r="MFP174" s="146"/>
      <c r="MFQ174" s="145"/>
      <c r="MFR174" s="145"/>
      <c r="MFS174" s="167"/>
      <c r="MFT174" s="147"/>
      <c r="MFU174" s="148"/>
      <c r="MFV174" s="187"/>
      <c r="MFW174" s="188"/>
      <c r="MFX174" s="165"/>
      <c r="MFY174" s="166"/>
      <c r="MFZ174" s="146"/>
      <c r="MGA174" s="145"/>
      <c r="MGB174" s="145"/>
      <c r="MGC174" s="167"/>
      <c r="MGD174" s="147"/>
      <c r="MGE174" s="148"/>
      <c r="MGF174" s="187"/>
      <c r="MGG174" s="188"/>
      <c r="MGH174" s="165"/>
      <c r="MGI174" s="166"/>
      <c r="MGJ174" s="146"/>
      <c r="MGK174" s="145"/>
      <c r="MGL174" s="145"/>
      <c r="MGM174" s="167"/>
      <c r="MGN174" s="147"/>
      <c r="MGO174" s="148"/>
      <c r="MGP174" s="187"/>
      <c r="MGQ174" s="188"/>
      <c r="MGR174" s="165"/>
      <c r="MGS174" s="166"/>
      <c r="MGT174" s="146"/>
      <c r="MGU174" s="145"/>
      <c r="MGV174" s="145"/>
      <c r="MGW174" s="167"/>
      <c r="MGX174" s="147"/>
      <c r="MGY174" s="148"/>
      <c r="MGZ174" s="187"/>
      <c r="MHA174" s="188"/>
      <c r="MHB174" s="165"/>
      <c r="MHC174" s="166"/>
      <c r="MHD174" s="146"/>
      <c r="MHE174" s="145"/>
      <c r="MHF174" s="145"/>
      <c r="MHG174" s="167"/>
      <c r="MHH174" s="147"/>
      <c r="MHI174" s="148"/>
      <c r="MHJ174" s="187"/>
      <c r="MHK174" s="188"/>
      <c r="MHL174" s="165"/>
      <c r="MHM174" s="166"/>
      <c r="MHN174" s="146"/>
      <c r="MHO174" s="145"/>
      <c r="MHP174" s="145"/>
      <c r="MHQ174" s="167"/>
      <c r="MHR174" s="147"/>
      <c r="MHS174" s="148"/>
      <c r="MHT174" s="187"/>
      <c r="MHU174" s="188"/>
      <c r="MHV174" s="165"/>
      <c r="MHW174" s="166"/>
      <c r="MHX174" s="146"/>
      <c r="MHY174" s="145"/>
      <c r="MHZ174" s="145"/>
      <c r="MIA174" s="167"/>
      <c r="MIB174" s="147"/>
      <c r="MIC174" s="148"/>
      <c r="MID174" s="187"/>
      <c r="MIE174" s="188"/>
      <c r="MIF174" s="165"/>
      <c r="MIG174" s="166"/>
      <c r="MIH174" s="146"/>
      <c r="MII174" s="145"/>
      <c r="MIJ174" s="145"/>
      <c r="MIK174" s="167"/>
      <c r="MIL174" s="147"/>
      <c r="MIM174" s="148"/>
      <c r="MIN174" s="187"/>
      <c r="MIO174" s="188"/>
      <c r="MIP174" s="165"/>
      <c r="MIQ174" s="166"/>
      <c r="MIR174" s="146"/>
      <c r="MIS174" s="145"/>
      <c r="MIT174" s="145"/>
      <c r="MIU174" s="167"/>
      <c r="MIV174" s="147"/>
      <c r="MIW174" s="148"/>
      <c r="MIX174" s="187"/>
      <c r="MIY174" s="188"/>
      <c r="MIZ174" s="165"/>
      <c r="MJA174" s="166"/>
      <c r="MJB174" s="146"/>
      <c r="MJC174" s="145"/>
      <c r="MJD174" s="145"/>
      <c r="MJE174" s="167"/>
      <c r="MJF174" s="147"/>
      <c r="MJG174" s="148"/>
      <c r="MJH174" s="187"/>
      <c r="MJI174" s="188"/>
      <c r="MJJ174" s="165"/>
      <c r="MJK174" s="166"/>
      <c r="MJL174" s="146"/>
      <c r="MJM174" s="145"/>
      <c r="MJN174" s="145"/>
      <c r="MJO174" s="167"/>
      <c r="MJP174" s="147"/>
      <c r="MJQ174" s="148"/>
      <c r="MJR174" s="187"/>
      <c r="MJS174" s="188"/>
      <c r="MJT174" s="165"/>
      <c r="MJU174" s="166"/>
      <c r="MJV174" s="146"/>
      <c r="MJW174" s="145"/>
      <c r="MJX174" s="145"/>
      <c r="MJY174" s="167"/>
      <c r="MJZ174" s="147"/>
      <c r="MKA174" s="148"/>
      <c r="MKB174" s="187"/>
      <c r="MKC174" s="188"/>
      <c r="MKD174" s="165"/>
      <c r="MKE174" s="166"/>
      <c r="MKF174" s="146"/>
      <c r="MKG174" s="145"/>
      <c r="MKH174" s="145"/>
      <c r="MKI174" s="167"/>
      <c r="MKJ174" s="147"/>
      <c r="MKK174" s="148"/>
      <c r="MKL174" s="187"/>
      <c r="MKM174" s="188"/>
      <c r="MKN174" s="165"/>
      <c r="MKO174" s="166"/>
      <c r="MKP174" s="146"/>
      <c r="MKQ174" s="145"/>
      <c r="MKR174" s="145"/>
      <c r="MKS174" s="167"/>
      <c r="MKT174" s="147"/>
      <c r="MKU174" s="148"/>
      <c r="MKV174" s="187"/>
      <c r="MKW174" s="188"/>
      <c r="MKX174" s="165"/>
      <c r="MKY174" s="166"/>
      <c r="MKZ174" s="146"/>
      <c r="MLA174" s="145"/>
      <c r="MLB174" s="145"/>
      <c r="MLC174" s="167"/>
      <c r="MLD174" s="147"/>
      <c r="MLE174" s="148"/>
      <c r="MLF174" s="187"/>
      <c r="MLG174" s="188"/>
      <c r="MLH174" s="165"/>
      <c r="MLI174" s="166"/>
      <c r="MLJ174" s="146"/>
      <c r="MLK174" s="145"/>
      <c r="MLL174" s="145"/>
      <c r="MLM174" s="167"/>
      <c r="MLN174" s="147"/>
      <c r="MLO174" s="148"/>
      <c r="MLP174" s="187"/>
      <c r="MLQ174" s="188"/>
      <c r="MLR174" s="165"/>
      <c r="MLS174" s="166"/>
      <c r="MLT174" s="146"/>
      <c r="MLU174" s="145"/>
      <c r="MLV174" s="145"/>
      <c r="MLW174" s="167"/>
      <c r="MLX174" s="147"/>
      <c r="MLY174" s="148"/>
      <c r="MLZ174" s="187"/>
      <c r="MMA174" s="188"/>
      <c r="MMB174" s="165"/>
      <c r="MMC174" s="166"/>
      <c r="MMD174" s="146"/>
      <c r="MME174" s="145"/>
      <c r="MMF174" s="145"/>
      <c r="MMG174" s="167"/>
      <c r="MMH174" s="147"/>
      <c r="MMI174" s="148"/>
      <c r="MMJ174" s="187"/>
      <c r="MMK174" s="188"/>
      <c r="MML174" s="165"/>
      <c r="MMM174" s="166"/>
      <c r="MMN174" s="146"/>
      <c r="MMO174" s="145"/>
      <c r="MMP174" s="145"/>
      <c r="MMQ174" s="167"/>
      <c r="MMR174" s="147"/>
      <c r="MMS174" s="148"/>
      <c r="MMT174" s="187"/>
      <c r="MMU174" s="188"/>
      <c r="MMV174" s="165"/>
      <c r="MMW174" s="166"/>
      <c r="MMX174" s="146"/>
      <c r="MMY174" s="145"/>
      <c r="MMZ174" s="145"/>
      <c r="MNA174" s="167"/>
      <c r="MNB174" s="147"/>
      <c r="MNC174" s="148"/>
      <c r="MND174" s="187"/>
      <c r="MNE174" s="188"/>
      <c r="MNF174" s="165"/>
      <c r="MNG174" s="166"/>
      <c r="MNH174" s="146"/>
      <c r="MNI174" s="145"/>
      <c r="MNJ174" s="145"/>
      <c r="MNK174" s="167"/>
      <c r="MNL174" s="147"/>
      <c r="MNM174" s="148"/>
      <c r="MNN174" s="187"/>
      <c r="MNO174" s="188"/>
      <c r="MNP174" s="165"/>
      <c r="MNQ174" s="166"/>
      <c r="MNR174" s="146"/>
      <c r="MNS174" s="145"/>
      <c r="MNT174" s="145"/>
      <c r="MNU174" s="167"/>
      <c r="MNV174" s="147"/>
      <c r="MNW174" s="148"/>
      <c r="MNX174" s="187"/>
      <c r="MNY174" s="188"/>
      <c r="MNZ174" s="165"/>
      <c r="MOA174" s="166"/>
      <c r="MOB174" s="146"/>
      <c r="MOC174" s="145"/>
      <c r="MOD174" s="145"/>
      <c r="MOE174" s="167"/>
      <c r="MOF174" s="147"/>
      <c r="MOG174" s="148"/>
      <c r="MOH174" s="187"/>
      <c r="MOI174" s="188"/>
      <c r="MOJ174" s="165"/>
      <c r="MOK174" s="166"/>
      <c r="MOL174" s="146"/>
      <c r="MOM174" s="145"/>
      <c r="MON174" s="145"/>
      <c r="MOO174" s="167"/>
      <c r="MOP174" s="147"/>
      <c r="MOQ174" s="148"/>
      <c r="MOR174" s="187"/>
      <c r="MOS174" s="188"/>
      <c r="MOT174" s="165"/>
      <c r="MOU174" s="166"/>
      <c r="MOV174" s="146"/>
      <c r="MOW174" s="145"/>
      <c r="MOX174" s="145"/>
      <c r="MOY174" s="167"/>
      <c r="MOZ174" s="147"/>
      <c r="MPA174" s="148"/>
      <c r="MPB174" s="187"/>
      <c r="MPC174" s="188"/>
      <c r="MPD174" s="165"/>
      <c r="MPE174" s="166"/>
      <c r="MPF174" s="146"/>
      <c r="MPG174" s="145"/>
      <c r="MPH174" s="145"/>
      <c r="MPI174" s="167"/>
      <c r="MPJ174" s="147"/>
      <c r="MPK174" s="148"/>
      <c r="MPL174" s="187"/>
      <c r="MPM174" s="188"/>
      <c r="MPN174" s="165"/>
      <c r="MPO174" s="166"/>
      <c r="MPP174" s="146"/>
      <c r="MPQ174" s="145"/>
      <c r="MPR174" s="145"/>
      <c r="MPS174" s="167"/>
      <c r="MPT174" s="147"/>
      <c r="MPU174" s="148"/>
      <c r="MPV174" s="187"/>
      <c r="MPW174" s="188"/>
      <c r="MPX174" s="165"/>
      <c r="MPY174" s="166"/>
      <c r="MPZ174" s="146"/>
      <c r="MQA174" s="145"/>
      <c r="MQB174" s="145"/>
      <c r="MQC174" s="167"/>
      <c r="MQD174" s="147"/>
      <c r="MQE174" s="148"/>
      <c r="MQF174" s="187"/>
      <c r="MQG174" s="188"/>
      <c r="MQH174" s="165"/>
      <c r="MQI174" s="166"/>
      <c r="MQJ174" s="146"/>
      <c r="MQK174" s="145"/>
      <c r="MQL174" s="145"/>
      <c r="MQM174" s="167"/>
      <c r="MQN174" s="147"/>
      <c r="MQO174" s="148"/>
      <c r="MQP174" s="187"/>
      <c r="MQQ174" s="188"/>
      <c r="MQR174" s="165"/>
      <c r="MQS174" s="166"/>
      <c r="MQT174" s="146"/>
      <c r="MQU174" s="145"/>
      <c r="MQV174" s="145"/>
      <c r="MQW174" s="167"/>
      <c r="MQX174" s="147"/>
      <c r="MQY174" s="148"/>
      <c r="MQZ174" s="187"/>
      <c r="MRA174" s="188"/>
      <c r="MRB174" s="165"/>
      <c r="MRC174" s="166"/>
      <c r="MRD174" s="146"/>
      <c r="MRE174" s="145"/>
      <c r="MRF174" s="145"/>
      <c r="MRG174" s="167"/>
      <c r="MRH174" s="147"/>
      <c r="MRI174" s="148"/>
      <c r="MRJ174" s="187"/>
      <c r="MRK174" s="188"/>
      <c r="MRL174" s="165"/>
      <c r="MRM174" s="166"/>
      <c r="MRN174" s="146"/>
      <c r="MRO174" s="145"/>
      <c r="MRP174" s="145"/>
      <c r="MRQ174" s="167"/>
      <c r="MRR174" s="147"/>
      <c r="MRS174" s="148"/>
      <c r="MRT174" s="187"/>
      <c r="MRU174" s="188"/>
      <c r="MRV174" s="165"/>
      <c r="MRW174" s="166"/>
      <c r="MRX174" s="146"/>
      <c r="MRY174" s="145"/>
      <c r="MRZ174" s="145"/>
      <c r="MSA174" s="167"/>
      <c r="MSB174" s="147"/>
      <c r="MSC174" s="148"/>
      <c r="MSD174" s="187"/>
      <c r="MSE174" s="188"/>
      <c r="MSF174" s="165"/>
      <c r="MSG174" s="166"/>
      <c r="MSH174" s="146"/>
      <c r="MSI174" s="145"/>
      <c r="MSJ174" s="145"/>
      <c r="MSK174" s="167"/>
      <c r="MSL174" s="147"/>
      <c r="MSM174" s="148"/>
      <c r="MSN174" s="187"/>
      <c r="MSO174" s="188"/>
      <c r="MSP174" s="165"/>
      <c r="MSQ174" s="166"/>
      <c r="MSR174" s="146"/>
      <c r="MSS174" s="145"/>
      <c r="MST174" s="145"/>
      <c r="MSU174" s="167"/>
      <c r="MSV174" s="147"/>
      <c r="MSW174" s="148"/>
      <c r="MSX174" s="187"/>
      <c r="MSY174" s="188"/>
      <c r="MSZ174" s="165"/>
      <c r="MTA174" s="166"/>
      <c r="MTB174" s="146"/>
      <c r="MTC174" s="145"/>
      <c r="MTD174" s="145"/>
      <c r="MTE174" s="167"/>
      <c r="MTF174" s="147"/>
      <c r="MTG174" s="148"/>
      <c r="MTH174" s="187"/>
      <c r="MTI174" s="188"/>
      <c r="MTJ174" s="165"/>
      <c r="MTK174" s="166"/>
      <c r="MTL174" s="146"/>
      <c r="MTM174" s="145"/>
      <c r="MTN174" s="145"/>
      <c r="MTO174" s="167"/>
      <c r="MTP174" s="147"/>
      <c r="MTQ174" s="148"/>
      <c r="MTR174" s="187"/>
      <c r="MTS174" s="188"/>
      <c r="MTT174" s="165"/>
      <c r="MTU174" s="166"/>
      <c r="MTV174" s="146"/>
      <c r="MTW174" s="145"/>
      <c r="MTX174" s="145"/>
      <c r="MTY174" s="167"/>
      <c r="MTZ174" s="147"/>
      <c r="MUA174" s="148"/>
      <c r="MUB174" s="187"/>
      <c r="MUC174" s="188"/>
      <c r="MUD174" s="165"/>
      <c r="MUE174" s="166"/>
      <c r="MUF174" s="146"/>
      <c r="MUG174" s="145"/>
      <c r="MUH174" s="145"/>
      <c r="MUI174" s="167"/>
      <c r="MUJ174" s="147"/>
      <c r="MUK174" s="148"/>
      <c r="MUL174" s="187"/>
      <c r="MUM174" s="188"/>
      <c r="MUN174" s="165"/>
      <c r="MUO174" s="166"/>
      <c r="MUP174" s="146"/>
      <c r="MUQ174" s="145"/>
      <c r="MUR174" s="145"/>
      <c r="MUS174" s="167"/>
      <c r="MUT174" s="147"/>
      <c r="MUU174" s="148"/>
      <c r="MUV174" s="187"/>
      <c r="MUW174" s="188"/>
      <c r="MUX174" s="165"/>
      <c r="MUY174" s="166"/>
      <c r="MUZ174" s="146"/>
      <c r="MVA174" s="145"/>
      <c r="MVB174" s="145"/>
      <c r="MVC174" s="167"/>
      <c r="MVD174" s="147"/>
      <c r="MVE174" s="148"/>
      <c r="MVF174" s="187"/>
      <c r="MVG174" s="188"/>
      <c r="MVH174" s="165"/>
      <c r="MVI174" s="166"/>
      <c r="MVJ174" s="146"/>
      <c r="MVK174" s="145"/>
      <c r="MVL174" s="145"/>
      <c r="MVM174" s="167"/>
      <c r="MVN174" s="147"/>
      <c r="MVO174" s="148"/>
      <c r="MVP174" s="187"/>
      <c r="MVQ174" s="188"/>
      <c r="MVR174" s="165"/>
      <c r="MVS174" s="166"/>
      <c r="MVT174" s="146"/>
      <c r="MVU174" s="145"/>
      <c r="MVV174" s="145"/>
      <c r="MVW174" s="167"/>
      <c r="MVX174" s="147"/>
      <c r="MVY174" s="148"/>
      <c r="MVZ174" s="187"/>
      <c r="MWA174" s="188"/>
      <c r="MWB174" s="165"/>
      <c r="MWC174" s="166"/>
      <c r="MWD174" s="146"/>
      <c r="MWE174" s="145"/>
      <c r="MWF174" s="145"/>
      <c r="MWG174" s="167"/>
      <c r="MWH174" s="147"/>
      <c r="MWI174" s="148"/>
      <c r="MWJ174" s="187"/>
      <c r="MWK174" s="188"/>
      <c r="MWL174" s="165"/>
      <c r="MWM174" s="166"/>
      <c r="MWN174" s="146"/>
      <c r="MWO174" s="145"/>
      <c r="MWP174" s="145"/>
      <c r="MWQ174" s="167"/>
      <c r="MWR174" s="147"/>
      <c r="MWS174" s="148"/>
      <c r="MWT174" s="187"/>
      <c r="MWU174" s="188"/>
      <c r="MWV174" s="165"/>
      <c r="MWW174" s="166"/>
      <c r="MWX174" s="146"/>
      <c r="MWY174" s="145"/>
      <c r="MWZ174" s="145"/>
      <c r="MXA174" s="167"/>
      <c r="MXB174" s="147"/>
      <c r="MXC174" s="148"/>
      <c r="MXD174" s="187"/>
      <c r="MXE174" s="188"/>
      <c r="MXF174" s="165"/>
      <c r="MXG174" s="166"/>
      <c r="MXH174" s="146"/>
      <c r="MXI174" s="145"/>
      <c r="MXJ174" s="145"/>
      <c r="MXK174" s="167"/>
      <c r="MXL174" s="147"/>
      <c r="MXM174" s="148"/>
      <c r="MXN174" s="187"/>
      <c r="MXO174" s="188"/>
      <c r="MXP174" s="165"/>
      <c r="MXQ174" s="166"/>
      <c r="MXR174" s="146"/>
      <c r="MXS174" s="145"/>
      <c r="MXT174" s="145"/>
      <c r="MXU174" s="167"/>
      <c r="MXV174" s="147"/>
      <c r="MXW174" s="148"/>
      <c r="MXX174" s="187"/>
      <c r="MXY174" s="188"/>
      <c r="MXZ174" s="165"/>
      <c r="MYA174" s="166"/>
      <c r="MYB174" s="146"/>
      <c r="MYC174" s="145"/>
      <c r="MYD174" s="145"/>
      <c r="MYE174" s="167"/>
      <c r="MYF174" s="147"/>
      <c r="MYG174" s="148"/>
      <c r="MYH174" s="187"/>
      <c r="MYI174" s="188"/>
      <c r="MYJ174" s="165"/>
      <c r="MYK174" s="166"/>
      <c r="MYL174" s="146"/>
      <c r="MYM174" s="145"/>
      <c r="MYN174" s="145"/>
      <c r="MYO174" s="167"/>
      <c r="MYP174" s="147"/>
      <c r="MYQ174" s="148"/>
      <c r="MYR174" s="187"/>
      <c r="MYS174" s="188"/>
      <c r="MYT174" s="165"/>
      <c r="MYU174" s="166"/>
      <c r="MYV174" s="146"/>
      <c r="MYW174" s="145"/>
      <c r="MYX174" s="145"/>
      <c r="MYY174" s="167"/>
      <c r="MYZ174" s="147"/>
      <c r="MZA174" s="148"/>
      <c r="MZB174" s="187"/>
      <c r="MZC174" s="188"/>
      <c r="MZD174" s="165"/>
      <c r="MZE174" s="166"/>
      <c r="MZF174" s="146"/>
      <c r="MZG174" s="145"/>
      <c r="MZH174" s="145"/>
      <c r="MZI174" s="167"/>
      <c r="MZJ174" s="147"/>
      <c r="MZK174" s="148"/>
      <c r="MZL174" s="187"/>
      <c r="MZM174" s="188"/>
      <c r="MZN174" s="165"/>
      <c r="MZO174" s="166"/>
      <c r="MZP174" s="146"/>
      <c r="MZQ174" s="145"/>
      <c r="MZR174" s="145"/>
      <c r="MZS174" s="167"/>
      <c r="MZT174" s="147"/>
      <c r="MZU174" s="148"/>
      <c r="MZV174" s="187"/>
      <c r="MZW174" s="188"/>
      <c r="MZX174" s="165"/>
      <c r="MZY174" s="166"/>
      <c r="MZZ174" s="146"/>
      <c r="NAA174" s="145"/>
      <c r="NAB174" s="145"/>
      <c r="NAC174" s="167"/>
      <c r="NAD174" s="147"/>
      <c r="NAE174" s="148"/>
      <c r="NAF174" s="187"/>
      <c r="NAG174" s="188"/>
      <c r="NAH174" s="165"/>
      <c r="NAI174" s="166"/>
      <c r="NAJ174" s="146"/>
      <c r="NAK174" s="145"/>
      <c r="NAL174" s="145"/>
      <c r="NAM174" s="167"/>
      <c r="NAN174" s="147"/>
      <c r="NAO174" s="148"/>
      <c r="NAP174" s="187"/>
      <c r="NAQ174" s="188"/>
      <c r="NAR174" s="165"/>
      <c r="NAS174" s="166"/>
      <c r="NAT174" s="146"/>
      <c r="NAU174" s="145"/>
      <c r="NAV174" s="145"/>
      <c r="NAW174" s="167"/>
      <c r="NAX174" s="147"/>
      <c r="NAY174" s="148"/>
      <c r="NAZ174" s="187"/>
      <c r="NBA174" s="188"/>
      <c r="NBB174" s="165"/>
      <c r="NBC174" s="166"/>
      <c r="NBD174" s="146"/>
      <c r="NBE174" s="145"/>
      <c r="NBF174" s="145"/>
      <c r="NBG174" s="167"/>
      <c r="NBH174" s="147"/>
      <c r="NBI174" s="148"/>
      <c r="NBJ174" s="187"/>
      <c r="NBK174" s="188"/>
      <c r="NBL174" s="165"/>
      <c r="NBM174" s="166"/>
      <c r="NBN174" s="146"/>
      <c r="NBO174" s="145"/>
      <c r="NBP174" s="145"/>
      <c r="NBQ174" s="167"/>
      <c r="NBR174" s="147"/>
      <c r="NBS174" s="148"/>
      <c r="NBT174" s="187"/>
      <c r="NBU174" s="188"/>
      <c r="NBV174" s="165"/>
      <c r="NBW174" s="166"/>
      <c r="NBX174" s="146"/>
      <c r="NBY174" s="145"/>
      <c r="NBZ174" s="145"/>
      <c r="NCA174" s="167"/>
      <c r="NCB174" s="147"/>
      <c r="NCC174" s="148"/>
      <c r="NCD174" s="187"/>
      <c r="NCE174" s="188"/>
      <c r="NCF174" s="165"/>
      <c r="NCG174" s="166"/>
      <c r="NCH174" s="146"/>
      <c r="NCI174" s="145"/>
      <c r="NCJ174" s="145"/>
      <c r="NCK174" s="167"/>
      <c r="NCL174" s="147"/>
      <c r="NCM174" s="148"/>
      <c r="NCN174" s="187"/>
      <c r="NCO174" s="188"/>
      <c r="NCP174" s="165"/>
      <c r="NCQ174" s="166"/>
      <c r="NCR174" s="146"/>
      <c r="NCS174" s="145"/>
      <c r="NCT174" s="145"/>
      <c r="NCU174" s="167"/>
      <c r="NCV174" s="147"/>
      <c r="NCW174" s="148"/>
      <c r="NCX174" s="187"/>
      <c r="NCY174" s="188"/>
      <c r="NCZ174" s="165"/>
      <c r="NDA174" s="166"/>
      <c r="NDB174" s="146"/>
      <c r="NDC174" s="145"/>
      <c r="NDD174" s="145"/>
      <c r="NDE174" s="167"/>
      <c r="NDF174" s="147"/>
      <c r="NDG174" s="148"/>
      <c r="NDH174" s="187"/>
      <c r="NDI174" s="188"/>
      <c r="NDJ174" s="165"/>
      <c r="NDK174" s="166"/>
      <c r="NDL174" s="146"/>
      <c r="NDM174" s="145"/>
      <c r="NDN174" s="145"/>
      <c r="NDO174" s="167"/>
      <c r="NDP174" s="147"/>
      <c r="NDQ174" s="148"/>
      <c r="NDR174" s="187"/>
      <c r="NDS174" s="188"/>
      <c r="NDT174" s="165"/>
      <c r="NDU174" s="166"/>
      <c r="NDV174" s="146"/>
      <c r="NDW174" s="145"/>
      <c r="NDX174" s="145"/>
      <c r="NDY174" s="167"/>
      <c r="NDZ174" s="147"/>
      <c r="NEA174" s="148"/>
      <c r="NEB174" s="187"/>
      <c r="NEC174" s="188"/>
      <c r="NED174" s="165"/>
      <c r="NEE174" s="166"/>
      <c r="NEF174" s="146"/>
      <c r="NEG174" s="145"/>
      <c r="NEH174" s="145"/>
      <c r="NEI174" s="167"/>
      <c r="NEJ174" s="147"/>
      <c r="NEK174" s="148"/>
      <c r="NEL174" s="187"/>
      <c r="NEM174" s="188"/>
      <c r="NEN174" s="165"/>
      <c r="NEO174" s="166"/>
      <c r="NEP174" s="146"/>
      <c r="NEQ174" s="145"/>
      <c r="NER174" s="145"/>
      <c r="NES174" s="167"/>
      <c r="NET174" s="147"/>
      <c r="NEU174" s="148"/>
      <c r="NEV174" s="187"/>
      <c r="NEW174" s="188"/>
      <c r="NEX174" s="165"/>
      <c r="NEY174" s="166"/>
      <c r="NEZ174" s="146"/>
      <c r="NFA174" s="145"/>
      <c r="NFB174" s="145"/>
      <c r="NFC174" s="167"/>
      <c r="NFD174" s="147"/>
      <c r="NFE174" s="148"/>
      <c r="NFF174" s="187"/>
      <c r="NFG174" s="188"/>
      <c r="NFH174" s="165"/>
      <c r="NFI174" s="166"/>
      <c r="NFJ174" s="146"/>
      <c r="NFK174" s="145"/>
      <c r="NFL174" s="145"/>
      <c r="NFM174" s="167"/>
      <c r="NFN174" s="147"/>
      <c r="NFO174" s="148"/>
      <c r="NFP174" s="187"/>
      <c r="NFQ174" s="188"/>
      <c r="NFR174" s="165"/>
      <c r="NFS174" s="166"/>
      <c r="NFT174" s="146"/>
      <c r="NFU174" s="145"/>
      <c r="NFV174" s="145"/>
      <c r="NFW174" s="167"/>
      <c r="NFX174" s="147"/>
      <c r="NFY174" s="148"/>
      <c r="NFZ174" s="187"/>
      <c r="NGA174" s="188"/>
      <c r="NGB174" s="165"/>
      <c r="NGC174" s="166"/>
      <c r="NGD174" s="146"/>
      <c r="NGE174" s="145"/>
      <c r="NGF174" s="145"/>
      <c r="NGG174" s="167"/>
      <c r="NGH174" s="147"/>
      <c r="NGI174" s="148"/>
      <c r="NGJ174" s="187"/>
      <c r="NGK174" s="188"/>
      <c r="NGL174" s="165"/>
      <c r="NGM174" s="166"/>
      <c r="NGN174" s="146"/>
      <c r="NGO174" s="145"/>
      <c r="NGP174" s="145"/>
      <c r="NGQ174" s="167"/>
      <c r="NGR174" s="147"/>
      <c r="NGS174" s="148"/>
      <c r="NGT174" s="187"/>
      <c r="NGU174" s="188"/>
      <c r="NGV174" s="165"/>
      <c r="NGW174" s="166"/>
      <c r="NGX174" s="146"/>
      <c r="NGY174" s="145"/>
      <c r="NGZ174" s="145"/>
      <c r="NHA174" s="167"/>
      <c r="NHB174" s="147"/>
      <c r="NHC174" s="148"/>
      <c r="NHD174" s="187"/>
      <c r="NHE174" s="188"/>
      <c r="NHF174" s="165"/>
      <c r="NHG174" s="166"/>
      <c r="NHH174" s="146"/>
      <c r="NHI174" s="145"/>
      <c r="NHJ174" s="145"/>
      <c r="NHK174" s="167"/>
      <c r="NHL174" s="147"/>
      <c r="NHM174" s="148"/>
      <c r="NHN174" s="187"/>
      <c r="NHO174" s="188"/>
      <c r="NHP174" s="165"/>
      <c r="NHQ174" s="166"/>
      <c r="NHR174" s="146"/>
      <c r="NHS174" s="145"/>
      <c r="NHT174" s="145"/>
      <c r="NHU174" s="167"/>
      <c r="NHV174" s="147"/>
      <c r="NHW174" s="148"/>
      <c r="NHX174" s="187"/>
      <c r="NHY174" s="188"/>
      <c r="NHZ174" s="165"/>
      <c r="NIA174" s="166"/>
      <c r="NIB174" s="146"/>
      <c r="NIC174" s="145"/>
      <c r="NID174" s="145"/>
      <c r="NIE174" s="167"/>
      <c r="NIF174" s="147"/>
      <c r="NIG174" s="148"/>
      <c r="NIH174" s="187"/>
      <c r="NII174" s="188"/>
      <c r="NIJ174" s="165"/>
      <c r="NIK174" s="166"/>
      <c r="NIL174" s="146"/>
      <c r="NIM174" s="145"/>
      <c r="NIN174" s="145"/>
      <c r="NIO174" s="167"/>
      <c r="NIP174" s="147"/>
      <c r="NIQ174" s="148"/>
      <c r="NIR174" s="187"/>
      <c r="NIS174" s="188"/>
      <c r="NIT174" s="165"/>
      <c r="NIU174" s="166"/>
      <c r="NIV174" s="146"/>
      <c r="NIW174" s="145"/>
      <c r="NIX174" s="145"/>
      <c r="NIY174" s="167"/>
      <c r="NIZ174" s="147"/>
      <c r="NJA174" s="148"/>
      <c r="NJB174" s="187"/>
      <c r="NJC174" s="188"/>
      <c r="NJD174" s="165"/>
      <c r="NJE174" s="166"/>
      <c r="NJF174" s="146"/>
      <c r="NJG174" s="145"/>
      <c r="NJH174" s="145"/>
      <c r="NJI174" s="167"/>
      <c r="NJJ174" s="147"/>
      <c r="NJK174" s="148"/>
      <c r="NJL174" s="187"/>
      <c r="NJM174" s="188"/>
      <c r="NJN174" s="165"/>
      <c r="NJO174" s="166"/>
      <c r="NJP174" s="146"/>
      <c r="NJQ174" s="145"/>
      <c r="NJR174" s="145"/>
      <c r="NJS174" s="167"/>
      <c r="NJT174" s="147"/>
      <c r="NJU174" s="148"/>
      <c r="NJV174" s="187"/>
      <c r="NJW174" s="188"/>
      <c r="NJX174" s="165"/>
      <c r="NJY174" s="166"/>
      <c r="NJZ174" s="146"/>
      <c r="NKA174" s="145"/>
      <c r="NKB174" s="145"/>
      <c r="NKC174" s="167"/>
      <c r="NKD174" s="147"/>
      <c r="NKE174" s="148"/>
      <c r="NKF174" s="187"/>
      <c r="NKG174" s="188"/>
      <c r="NKH174" s="165"/>
      <c r="NKI174" s="166"/>
      <c r="NKJ174" s="146"/>
      <c r="NKK174" s="145"/>
      <c r="NKL174" s="145"/>
      <c r="NKM174" s="167"/>
      <c r="NKN174" s="147"/>
      <c r="NKO174" s="148"/>
      <c r="NKP174" s="187"/>
      <c r="NKQ174" s="188"/>
      <c r="NKR174" s="165"/>
      <c r="NKS174" s="166"/>
      <c r="NKT174" s="146"/>
      <c r="NKU174" s="145"/>
      <c r="NKV174" s="145"/>
      <c r="NKW174" s="167"/>
      <c r="NKX174" s="147"/>
      <c r="NKY174" s="148"/>
      <c r="NKZ174" s="187"/>
      <c r="NLA174" s="188"/>
      <c r="NLB174" s="165"/>
      <c r="NLC174" s="166"/>
      <c r="NLD174" s="146"/>
      <c r="NLE174" s="145"/>
      <c r="NLF174" s="145"/>
      <c r="NLG174" s="167"/>
      <c r="NLH174" s="147"/>
      <c r="NLI174" s="148"/>
      <c r="NLJ174" s="187"/>
      <c r="NLK174" s="188"/>
      <c r="NLL174" s="165"/>
      <c r="NLM174" s="166"/>
      <c r="NLN174" s="146"/>
      <c r="NLO174" s="145"/>
      <c r="NLP174" s="145"/>
      <c r="NLQ174" s="167"/>
      <c r="NLR174" s="147"/>
      <c r="NLS174" s="148"/>
      <c r="NLT174" s="187"/>
      <c r="NLU174" s="188"/>
      <c r="NLV174" s="165"/>
      <c r="NLW174" s="166"/>
      <c r="NLX174" s="146"/>
      <c r="NLY174" s="145"/>
      <c r="NLZ174" s="145"/>
      <c r="NMA174" s="167"/>
      <c r="NMB174" s="147"/>
      <c r="NMC174" s="148"/>
      <c r="NMD174" s="187"/>
      <c r="NME174" s="188"/>
      <c r="NMF174" s="165"/>
      <c r="NMG174" s="166"/>
      <c r="NMH174" s="146"/>
      <c r="NMI174" s="145"/>
      <c r="NMJ174" s="145"/>
      <c r="NMK174" s="167"/>
      <c r="NML174" s="147"/>
      <c r="NMM174" s="148"/>
      <c r="NMN174" s="187"/>
      <c r="NMO174" s="188"/>
      <c r="NMP174" s="165"/>
      <c r="NMQ174" s="166"/>
      <c r="NMR174" s="146"/>
      <c r="NMS174" s="145"/>
      <c r="NMT174" s="145"/>
      <c r="NMU174" s="167"/>
      <c r="NMV174" s="147"/>
      <c r="NMW174" s="148"/>
      <c r="NMX174" s="187"/>
      <c r="NMY174" s="188"/>
      <c r="NMZ174" s="165"/>
      <c r="NNA174" s="166"/>
      <c r="NNB174" s="146"/>
      <c r="NNC174" s="145"/>
      <c r="NND174" s="145"/>
      <c r="NNE174" s="167"/>
      <c r="NNF174" s="147"/>
      <c r="NNG174" s="148"/>
      <c r="NNH174" s="187"/>
      <c r="NNI174" s="188"/>
      <c r="NNJ174" s="165"/>
      <c r="NNK174" s="166"/>
      <c r="NNL174" s="146"/>
      <c r="NNM174" s="145"/>
      <c r="NNN174" s="145"/>
      <c r="NNO174" s="167"/>
      <c r="NNP174" s="147"/>
      <c r="NNQ174" s="148"/>
      <c r="NNR174" s="187"/>
      <c r="NNS174" s="188"/>
      <c r="NNT174" s="165"/>
      <c r="NNU174" s="166"/>
      <c r="NNV174" s="146"/>
      <c r="NNW174" s="145"/>
      <c r="NNX174" s="145"/>
      <c r="NNY174" s="167"/>
      <c r="NNZ174" s="147"/>
      <c r="NOA174" s="148"/>
      <c r="NOB174" s="187"/>
      <c r="NOC174" s="188"/>
      <c r="NOD174" s="165"/>
      <c r="NOE174" s="166"/>
      <c r="NOF174" s="146"/>
      <c r="NOG174" s="145"/>
      <c r="NOH174" s="145"/>
      <c r="NOI174" s="167"/>
      <c r="NOJ174" s="147"/>
      <c r="NOK174" s="148"/>
      <c r="NOL174" s="187"/>
      <c r="NOM174" s="188"/>
      <c r="NON174" s="165"/>
      <c r="NOO174" s="166"/>
      <c r="NOP174" s="146"/>
      <c r="NOQ174" s="145"/>
      <c r="NOR174" s="145"/>
      <c r="NOS174" s="167"/>
      <c r="NOT174" s="147"/>
      <c r="NOU174" s="148"/>
      <c r="NOV174" s="187"/>
      <c r="NOW174" s="188"/>
      <c r="NOX174" s="165"/>
      <c r="NOY174" s="166"/>
      <c r="NOZ174" s="146"/>
      <c r="NPA174" s="145"/>
      <c r="NPB174" s="145"/>
      <c r="NPC174" s="167"/>
      <c r="NPD174" s="147"/>
      <c r="NPE174" s="148"/>
      <c r="NPF174" s="187"/>
      <c r="NPG174" s="188"/>
      <c r="NPH174" s="165"/>
      <c r="NPI174" s="166"/>
      <c r="NPJ174" s="146"/>
      <c r="NPK174" s="145"/>
      <c r="NPL174" s="145"/>
      <c r="NPM174" s="167"/>
      <c r="NPN174" s="147"/>
      <c r="NPO174" s="148"/>
      <c r="NPP174" s="187"/>
      <c r="NPQ174" s="188"/>
      <c r="NPR174" s="165"/>
      <c r="NPS174" s="166"/>
      <c r="NPT174" s="146"/>
      <c r="NPU174" s="145"/>
      <c r="NPV174" s="145"/>
      <c r="NPW174" s="167"/>
      <c r="NPX174" s="147"/>
      <c r="NPY174" s="148"/>
      <c r="NPZ174" s="187"/>
      <c r="NQA174" s="188"/>
      <c r="NQB174" s="165"/>
      <c r="NQC174" s="166"/>
      <c r="NQD174" s="146"/>
      <c r="NQE174" s="145"/>
      <c r="NQF174" s="145"/>
      <c r="NQG174" s="167"/>
      <c r="NQH174" s="147"/>
      <c r="NQI174" s="148"/>
      <c r="NQJ174" s="187"/>
      <c r="NQK174" s="188"/>
      <c r="NQL174" s="165"/>
      <c r="NQM174" s="166"/>
      <c r="NQN174" s="146"/>
      <c r="NQO174" s="145"/>
      <c r="NQP174" s="145"/>
      <c r="NQQ174" s="167"/>
      <c r="NQR174" s="147"/>
      <c r="NQS174" s="148"/>
      <c r="NQT174" s="187"/>
      <c r="NQU174" s="188"/>
      <c r="NQV174" s="165"/>
      <c r="NQW174" s="166"/>
      <c r="NQX174" s="146"/>
      <c r="NQY174" s="145"/>
      <c r="NQZ174" s="145"/>
      <c r="NRA174" s="167"/>
      <c r="NRB174" s="147"/>
      <c r="NRC174" s="148"/>
      <c r="NRD174" s="187"/>
      <c r="NRE174" s="188"/>
      <c r="NRF174" s="165"/>
      <c r="NRG174" s="166"/>
      <c r="NRH174" s="146"/>
      <c r="NRI174" s="145"/>
      <c r="NRJ174" s="145"/>
      <c r="NRK174" s="167"/>
      <c r="NRL174" s="147"/>
      <c r="NRM174" s="148"/>
      <c r="NRN174" s="187"/>
      <c r="NRO174" s="188"/>
      <c r="NRP174" s="165"/>
      <c r="NRQ174" s="166"/>
      <c r="NRR174" s="146"/>
      <c r="NRS174" s="145"/>
      <c r="NRT174" s="145"/>
      <c r="NRU174" s="167"/>
      <c r="NRV174" s="147"/>
      <c r="NRW174" s="148"/>
      <c r="NRX174" s="187"/>
      <c r="NRY174" s="188"/>
      <c r="NRZ174" s="165"/>
      <c r="NSA174" s="166"/>
      <c r="NSB174" s="146"/>
      <c r="NSC174" s="145"/>
      <c r="NSD174" s="145"/>
      <c r="NSE174" s="167"/>
      <c r="NSF174" s="147"/>
      <c r="NSG174" s="148"/>
      <c r="NSH174" s="187"/>
      <c r="NSI174" s="188"/>
      <c r="NSJ174" s="165"/>
      <c r="NSK174" s="166"/>
      <c r="NSL174" s="146"/>
      <c r="NSM174" s="145"/>
      <c r="NSN174" s="145"/>
      <c r="NSO174" s="167"/>
      <c r="NSP174" s="147"/>
      <c r="NSQ174" s="148"/>
      <c r="NSR174" s="187"/>
      <c r="NSS174" s="188"/>
      <c r="NST174" s="165"/>
      <c r="NSU174" s="166"/>
      <c r="NSV174" s="146"/>
      <c r="NSW174" s="145"/>
      <c r="NSX174" s="145"/>
      <c r="NSY174" s="167"/>
      <c r="NSZ174" s="147"/>
      <c r="NTA174" s="148"/>
      <c r="NTB174" s="187"/>
      <c r="NTC174" s="188"/>
      <c r="NTD174" s="165"/>
      <c r="NTE174" s="166"/>
      <c r="NTF174" s="146"/>
      <c r="NTG174" s="145"/>
      <c r="NTH174" s="145"/>
      <c r="NTI174" s="167"/>
      <c r="NTJ174" s="147"/>
      <c r="NTK174" s="148"/>
      <c r="NTL174" s="187"/>
      <c r="NTM174" s="188"/>
      <c r="NTN174" s="165"/>
      <c r="NTO174" s="166"/>
      <c r="NTP174" s="146"/>
      <c r="NTQ174" s="145"/>
      <c r="NTR174" s="145"/>
      <c r="NTS174" s="167"/>
      <c r="NTT174" s="147"/>
      <c r="NTU174" s="148"/>
      <c r="NTV174" s="187"/>
      <c r="NTW174" s="188"/>
      <c r="NTX174" s="165"/>
      <c r="NTY174" s="166"/>
      <c r="NTZ174" s="146"/>
      <c r="NUA174" s="145"/>
      <c r="NUB174" s="145"/>
      <c r="NUC174" s="167"/>
      <c r="NUD174" s="147"/>
      <c r="NUE174" s="148"/>
      <c r="NUF174" s="187"/>
      <c r="NUG174" s="188"/>
      <c r="NUH174" s="165"/>
      <c r="NUI174" s="166"/>
      <c r="NUJ174" s="146"/>
      <c r="NUK174" s="145"/>
      <c r="NUL174" s="145"/>
      <c r="NUM174" s="167"/>
      <c r="NUN174" s="147"/>
      <c r="NUO174" s="148"/>
      <c r="NUP174" s="187"/>
      <c r="NUQ174" s="188"/>
      <c r="NUR174" s="165"/>
      <c r="NUS174" s="166"/>
      <c r="NUT174" s="146"/>
      <c r="NUU174" s="145"/>
      <c r="NUV174" s="145"/>
      <c r="NUW174" s="167"/>
      <c r="NUX174" s="147"/>
      <c r="NUY174" s="148"/>
      <c r="NUZ174" s="187"/>
      <c r="NVA174" s="188"/>
      <c r="NVB174" s="165"/>
      <c r="NVC174" s="166"/>
      <c r="NVD174" s="146"/>
      <c r="NVE174" s="145"/>
      <c r="NVF174" s="145"/>
      <c r="NVG174" s="167"/>
      <c r="NVH174" s="147"/>
      <c r="NVI174" s="148"/>
      <c r="NVJ174" s="187"/>
      <c r="NVK174" s="188"/>
      <c r="NVL174" s="165"/>
      <c r="NVM174" s="166"/>
      <c r="NVN174" s="146"/>
      <c r="NVO174" s="145"/>
      <c r="NVP174" s="145"/>
      <c r="NVQ174" s="167"/>
      <c r="NVR174" s="147"/>
      <c r="NVS174" s="148"/>
      <c r="NVT174" s="187"/>
      <c r="NVU174" s="188"/>
      <c r="NVV174" s="165"/>
      <c r="NVW174" s="166"/>
      <c r="NVX174" s="146"/>
      <c r="NVY174" s="145"/>
      <c r="NVZ174" s="145"/>
      <c r="NWA174" s="167"/>
      <c r="NWB174" s="147"/>
      <c r="NWC174" s="148"/>
      <c r="NWD174" s="187"/>
      <c r="NWE174" s="188"/>
      <c r="NWF174" s="165"/>
      <c r="NWG174" s="166"/>
      <c r="NWH174" s="146"/>
      <c r="NWI174" s="145"/>
      <c r="NWJ174" s="145"/>
      <c r="NWK174" s="167"/>
      <c r="NWL174" s="147"/>
      <c r="NWM174" s="148"/>
      <c r="NWN174" s="187"/>
      <c r="NWO174" s="188"/>
      <c r="NWP174" s="165"/>
      <c r="NWQ174" s="166"/>
      <c r="NWR174" s="146"/>
      <c r="NWS174" s="145"/>
      <c r="NWT174" s="145"/>
      <c r="NWU174" s="167"/>
      <c r="NWV174" s="147"/>
      <c r="NWW174" s="148"/>
      <c r="NWX174" s="187"/>
      <c r="NWY174" s="188"/>
      <c r="NWZ174" s="165"/>
      <c r="NXA174" s="166"/>
      <c r="NXB174" s="146"/>
      <c r="NXC174" s="145"/>
      <c r="NXD174" s="145"/>
      <c r="NXE174" s="167"/>
      <c r="NXF174" s="147"/>
      <c r="NXG174" s="148"/>
      <c r="NXH174" s="187"/>
      <c r="NXI174" s="188"/>
      <c r="NXJ174" s="165"/>
      <c r="NXK174" s="166"/>
      <c r="NXL174" s="146"/>
      <c r="NXM174" s="145"/>
      <c r="NXN174" s="145"/>
      <c r="NXO174" s="167"/>
      <c r="NXP174" s="147"/>
      <c r="NXQ174" s="148"/>
      <c r="NXR174" s="187"/>
      <c r="NXS174" s="188"/>
      <c r="NXT174" s="165"/>
      <c r="NXU174" s="166"/>
      <c r="NXV174" s="146"/>
      <c r="NXW174" s="145"/>
      <c r="NXX174" s="145"/>
      <c r="NXY174" s="167"/>
      <c r="NXZ174" s="147"/>
      <c r="NYA174" s="148"/>
      <c r="NYB174" s="187"/>
      <c r="NYC174" s="188"/>
      <c r="NYD174" s="165"/>
      <c r="NYE174" s="166"/>
      <c r="NYF174" s="146"/>
      <c r="NYG174" s="145"/>
      <c r="NYH174" s="145"/>
      <c r="NYI174" s="167"/>
      <c r="NYJ174" s="147"/>
      <c r="NYK174" s="148"/>
      <c r="NYL174" s="187"/>
      <c r="NYM174" s="188"/>
      <c r="NYN174" s="165"/>
      <c r="NYO174" s="166"/>
      <c r="NYP174" s="146"/>
      <c r="NYQ174" s="145"/>
      <c r="NYR174" s="145"/>
      <c r="NYS174" s="167"/>
      <c r="NYT174" s="147"/>
      <c r="NYU174" s="148"/>
      <c r="NYV174" s="187"/>
      <c r="NYW174" s="188"/>
      <c r="NYX174" s="165"/>
      <c r="NYY174" s="166"/>
      <c r="NYZ174" s="146"/>
      <c r="NZA174" s="145"/>
      <c r="NZB174" s="145"/>
      <c r="NZC174" s="167"/>
      <c r="NZD174" s="147"/>
      <c r="NZE174" s="148"/>
      <c r="NZF174" s="187"/>
      <c r="NZG174" s="188"/>
      <c r="NZH174" s="165"/>
      <c r="NZI174" s="166"/>
      <c r="NZJ174" s="146"/>
      <c r="NZK174" s="145"/>
      <c r="NZL174" s="145"/>
      <c r="NZM174" s="167"/>
      <c r="NZN174" s="147"/>
      <c r="NZO174" s="148"/>
      <c r="NZP174" s="187"/>
      <c r="NZQ174" s="188"/>
      <c r="NZR174" s="165"/>
      <c r="NZS174" s="166"/>
      <c r="NZT174" s="146"/>
      <c r="NZU174" s="145"/>
      <c r="NZV174" s="145"/>
      <c r="NZW174" s="167"/>
      <c r="NZX174" s="147"/>
      <c r="NZY174" s="148"/>
      <c r="NZZ174" s="187"/>
      <c r="OAA174" s="188"/>
      <c r="OAB174" s="165"/>
      <c r="OAC174" s="166"/>
      <c r="OAD174" s="146"/>
      <c r="OAE174" s="145"/>
      <c r="OAF174" s="145"/>
      <c r="OAG174" s="167"/>
      <c r="OAH174" s="147"/>
      <c r="OAI174" s="148"/>
      <c r="OAJ174" s="187"/>
      <c r="OAK174" s="188"/>
      <c r="OAL174" s="165"/>
      <c r="OAM174" s="166"/>
      <c r="OAN174" s="146"/>
      <c r="OAO174" s="145"/>
      <c r="OAP174" s="145"/>
      <c r="OAQ174" s="167"/>
      <c r="OAR174" s="147"/>
      <c r="OAS174" s="148"/>
      <c r="OAT174" s="187"/>
      <c r="OAU174" s="188"/>
      <c r="OAV174" s="165"/>
      <c r="OAW174" s="166"/>
      <c r="OAX174" s="146"/>
      <c r="OAY174" s="145"/>
      <c r="OAZ174" s="145"/>
      <c r="OBA174" s="167"/>
      <c r="OBB174" s="147"/>
      <c r="OBC174" s="148"/>
      <c r="OBD174" s="187"/>
      <c r="OBE174" s="188"/>
      <c r="OBF174" s="165"/>
      <c r="OBG174" s="166"/>
      <c r="OBH174" s="146"/>
      <c r="OBI174" s="145"/>
      <c r="OBJ174" s="145"/>
      <c r="OBK174" s="167"/>
      <c r="OBL174" s="147"/>
      <c r="OBM174" s="148"/>
      <c r="OBN174" s="187"/>
      <c r="OBO174" s="188"/>
      <c r="OBP174" s="165"/>
      <c r="OBQ174" s="166"/>
      <c r="OBR174" s="146"/>
      <c r="OBS174" s="145"/>
      <c r="OBT174" s="145"/>
      <c r="OBU174" s="167"/>
      <c r="OBV174" s="147"/>
      <c r="OBW174" s="148"/>
      <c r="OBX174" s="187"/>
      <c r="OBY174" s="188"/>
      <c r="OBZ174" s="165"/>
      <c r="OCA174" s="166"/>
      <c r="OCB174" s="146"/>
      <c r="OCC174" s="145"/>
      <c r="OCD174" s="145"/>
      <c r="OCE174" s="167"/>
      <c r="OCF174" s="147"/>
      <c r="OCG174" s="148"/>
      <c r="OCH174" s="187"/>
      <c r="OCI174" s="188"/>
      <c r="OCJ174" s="165"/>
      <c r="OCK174" s="166"/>
      <c r="OCL174" s="146"/>
      <c r="OCM174" s="145"/>
      <c r="OCN174" s="145"/>
      <c r="OCO174" s="167"/>
      <c r="OCP174" s="147"/>
      <c r="OCQ174" s="148"/>
      <c r="OCR174" s="187"/>
      <c r="OCS174" s="188"/>
      <c r="OCT174" s="165"/>
      <c r="OCU174" s="166"/>
      <c r="OCV174" s="146"/>
      <c r="OCW174" s="145"/>
      <c r="OCX174" s="145"/>
      <c r="OCY174" s="167"/>
      <c r="OCZ174" s="147"/>
      <c r="ODA174" s="148"/>
      <c r="ODB174" s="187"/>
      <c r="ODC174" s="188"/>
      <c r="ODD174" s="165"/>
      <c r="ODE174" s="166"/>
      <c r="ODF174" s="146"/>
      <c r="ODG174" s="145"/>
      <c r="ODH174" s="145"/>
      <c r="ODI174" s="167"/>
      <c r="ODJ174" s="147"/>
      <c r="ODK174" s="148"/>
      <c r="ODL174" s="187"/>
      <c r="ODM174" s="188"/>
      <c r="ODN174" s="165"/>
      <c r="ODO174" s="166"/>
      <c r="ODP174" s="146"/>
      <c r="ODQ174" s="145"/>
      <c r="ODR174" s="145"/>
      <c r="ODS174" s="167"/>
      <c r="ODT174" s="147"/>
      <c r="ODU174" s="148"/>
      <c r="ODV174" s="187"/>
      <c r="ODW174" s="188"/>
      <c r="ODX174" s="165"/>
      <c r="ODY174" s="166"/>
      <c r="ODZ174" s="146"/>
      <c r="OEA174" s="145"/>
      <c r="OEB174" s="145"/>
      <c r="OEC174" s="167"/>
      <c r="OED174" s="147"/>
      <c r="OEE174" s="148"/>
      <c r="OEF174" s="187"/>
      <c r="OEG174" s="188"/>
      <c r="OEH174" s="165"/>
      <c r="OEI174" s="166"/>
      <c r="OEJ174" s="146"/>
      <c r="OEK174" s="145"/>
      <c r="OEL174" s="145"/>
      <c r="OEM174" s="167"/>
      <c r="OEN174" s="147"/>
      <c r="OEO174" s="148"/>
      <c r="OEP174" s="187"/>
      <c r="OEQ174" s="188"/>
      <c r="OER174" s="165"/>
      <c r="OES174" s="166"/>
      <c r="OET174" s="146"/>
      <c r="OEU174" s="145"/>
      <c r="OEV174" s="145"/>
      <c r="OEW174" s="167"/>
      <c r="OEX174" s="147"/>
      <c r="OEY174" s="148"/>
      <c r="OEZ174" s="187"/>
      <c r="OFA174" s="188"/>
      <c r="OFB174" s="165"/>
      <c r="OFC174" s="166"/>
      <c r="OFD174" s="146"/>
      <c r="OFE174" s="145"/>
      <c r="OFF174" s="145"/>
      <c r="OFG174" s="167"/>
      <c r="OFH174" s="147"/>
      <c r="OFI174" s="148"/>
      <c r="OFJ174" s="187"/>
      <c r="OFK174" s="188"/>
      <c r="OFL174" s="165"/>
      <c r="OFM174" s="166"/>
      <c r="OFN174" s="146"/>
      <c r="OFO174" s="145"/>
      <c r="OFP174" s="145"/>
      <c r="OFQ174" s="167"/>
      <c r="OFR174" s="147"/>
      <c r="OFS174" s="148"/>
      <c r="OFT174" s="187"/>
      <c r="OFU174" s="188"/>
      <c r="OFV174" s="165"/>
      <c r="OFW174" s="166"/>
      <c r="OFX174" s="146"/>
      <c r="OFY174" s="145"/>
      <c r="OFZ174" s="145"/>
      <c r="OGA174" s="167"/>
      <c r="OGB174" s="147"/>
      <c r="OGC174" s="148"/>
      <c r="OGD174" s="187"/>
      <c r="OGE174" s="188"/>
      <c r="OGF174" s="165"/>
      <c r="OGG174" s="166"/>
      <c r="OGH174" s="146"/>
      <c r="OGI174" s="145"/>
      <c r="OGJ174" s="145"/>
      <c r="OGK174" s="167"/>
      <c r="OGL174" s="147"/>
      <c r="OGM174" s="148"/>
      <c r="OGN174" s="187"/>
      <c r="OGO174" s="188"/>
      <c r="OGP174" s="165"/>
      <c r="OGQ174" s="166"/>
      <c r="OGR174" s="146"/>
      <c r="OGS174" s="145"/>
      <c r="OGT174" s="145"/>
      <c r="OGU174" s="167"/>
      <c r="OGV174" s="147"/>
      <c r="OGW174" s="148"/>
      <c r="OGX174" s="187"/>
      <c r="OGY174" s="188"/>
      <c r="OGZ174" s="165"/>
      <c r="OHA174" s="166"/>
      <c r="OHB174" s="146"/>
      <c r="OHC174" s="145"/>
      <c r="OHD174" s="145"/>
      <c r="OHE174" s="167"/>
      <c r="OHF174" s="147"/>
      <c r="OHG174" s="148"/>
      <c r="OHH174" s="187"/>
      <c r="OHI174" s="188"/>
      <c r="OHJ174" s="165"/>
      <c r="OHK174" s="166"/>
      <c r="OHL174" s="146"/>
      <c r="OHM174" s="145"/>
      <c r="OHN174" s="145"/>
      <c r="OHO174" s="167"/>
      <c r="OHP174" s="147"/>
      <c r="OHQ174" s="148"/>
      <c r="OHR174" s="187"/>
      <c r="OHS174" s="188"/>
      <c r="OHT174" s="165"/>
      <c r="OHU174" s="166"/>
      <c r="OHV174" s="146"/>
      <c r="OHW174" s="145"/>
      <c r="OHX174" s="145"/>
      <c r="OHY174" s="167"/>
      <c r="OHZ174" s="147"/>
      <c r="OIA174" s="148"/>
      <c r="OIB174" s="187"/>
      <c r="OIC174" s="188"/>
      <c r="OID174" s="165"/>
      <c r="OIE174" s="166"/>
      <c r="OIF174" s="146"/>
      <c r="OIG174" s="145"/>
      <c r="OIH174" s="145"/>
      <c r="OII174" s="167"/>
      <c r="OIJ174" s="147"/>
      <c r="OIK174" s="148"/>
      <c r="OIL174" s="187"/>
      <c r="OIM174" s="188"/>
      <c r="OIN174" s="165"/>
      <c r="OIO174" s="166"/>
      <c r="OIP174" s="146"/>
      <c r="OIQ174" s="145"/>
      <c r="OIR174" s="145"/>
      <c r="OIS174" s="167"/>
      <c r="OIT174" s="147"/>
      <c r="OIU174" s="148"/>
      <c r="OIV174" s="187"/>
      <c r="OIW174" s="188"/>
      <c r="OIX174" s="165"/>
      <c r="OIY174" s="166"/>
      <c r="OIZ174" s="146"/>
      <c r="OJA174" s="145"/>
      <c r="OJB174" s="145"/>
      <c r="OJC174" s="167"/>
      <c r="OJD174" s="147"/>
      <c r="OJE174" s="148"/>
      <c r="OJF174" s="187"/>
      <c r="OJG174" s="188"/>
      <c r="OJH174" s="165"/>
      <c r="OJI174" s="166"/>
      <c r="OJJ174" s="146"/>
      <c r="OJK174" s="145"/>
      <c r="OJL174" s="145"/>
      <c r="OJM174" s="167"/>
      <c r="OJN174" s="147"/>
      <c r="OJO174" s="148"/>
      <c r="OJP174" s="187"/>
      <c r="OJQ174" s="188"/>
      <c r="OJR174" s="165"/>
      <c r="OJS174" s="166"/>
      <c r="OJT174" s="146"/>
      <c r="OJU174" s="145"/>
      <c r="OJV174" s="145"/>
      <c r="OJW174" s="167"/>
      <c r="OJX174" s="147"/>
      <c r="OJY174" s="148"/>
      <c r="OJZ174" s="187"/>
      <c r="OKA174" s="188"/>
      <c r="OKB174" s="165"/>
      <c r="OKC174" s="166"/>
      <c r="OKD174" s="146"/>
      <c r="OKE174" s="145"/>
      <c r="OKF174" s="145"/>
      <c r="OKG174" s="167"/>
      <c r="OKH174" s="147"/>
      <c r="OKI174" s="148"/>
      <c r="OKJ174" s="187"/>
      <c r="OKK174" s="188"/>
      <c r="OKL174" s="165"/>
      <c r="OKM174" s="166"/>
      <c r="OKN174" s="146"/>
      <c r="OKO174" s="145"/>
      <c r="OKP174" s="145"/>
      <c r="OKQ174" s="167"/>
      <c r="OKR174" s="147"/>
      <c r="OKS174" s="148"/>
      <c r="OKT174" s="187"/>
      <c r="OKU174" s="188"/>
      <c r="OKV174" s="165"/>
      <c r="OKW174" s="166"/>
      <c r="OKX174" s="146"/>
      <c r="OKY174" s="145"/>
      <c r="OKZ174" s="145"/>
      <c r="OLA174" s="167"/>
      <c r="OLB174" s="147"/>
      <c r="OLC174" s="148"/>
      <c r="OLD174" s="187"/>
      <c r="OLE174" s="188"/>
      <c r="OLF174" s="165"/>
      <c r="OLG174" s="166"/>
      <c r="OLH174" s="146"/>
      <c r="OLI174" s="145"/>
      <c r="OLJ174" s="145"/>
      <c r="OLK174" s="167"/>
      <c r="OLL174" s="147"/>
      <c r="OLM174" s="148"/>
      <c r="OLN174" s="187"/>
      <c r="OLO174" s="188"/>
      <c r="OLP174" s="165"/>
      <c r="OLQ174" s="166"/>
      <c r="OLR174" s="146"/>
      <c r="OLS174" s="145"/>
      <c r="OLT174" s="145"/>
      <c r="OLU174" s="167"/>
      <c r="OLV174" s="147"/>
      <c r="OLW174" s="148"/>
      <c r="OLX174" s="187"/>
      <c r="OLY174" s="188"/>
      <c r="OLZ174" s="165"/>
      <c r="OMA174" s="166"/>
      <c r="OMB174" s="146"/>
      <c r="OMC174" s="145"/>
      <c r="OMD174" s="145"/>
      <c r="OME174" s="167"/>
      <c r="OMF174" s="147"/>
      <c r="OMG174" s="148"/>
      <c r="OMH174" s="187"/>
      <c r="OMI174" s="188"/>
      <c r="OMJ174" s="165"/>
      <c r="OMK174" s="166"/>
      <c r="OML174" s="146"/>
      <c r="OMM174" s="145"/>
      <c r="OMN174" s="145"/>
      <c r="OMO174" s="167"/>
      <c r="OMP174" s="147"/>
      <c r="OMQ174" s="148"/>
      <c r="OMR174" s="187"/>
      <c r="OMS174" s="188"/>
      <c r="OMT174" s="165"/>
      <c r="OMU174" s="166"/>
      <c r="OMV174" s="146"/>
      <c r="OMW174" s="145"/>
      <c r="OMX174" s="145"/>
      <c r="OMY174" s="167"/>
      <c r="OMZ174" s="147"/>
      <c r="ONA174" s="148"/>
      <c r="ONB174" s="187"/>
      <c r="ONC174" s="188"/>
      <c r="OND174" s="165"/>
      <c r="ONE174" s="166"/>
      <c r="ONF174" s="146"/>
      <c r="ONG174" s="145"/>
      <c r="ONH174" s="145"/>
      <c r="ONI174" s="167"/>
      <c r="ONJ174" s="147"/>
      <c r="ONK174" s="148"/>
      <c r="ONL174" s="187"/>
      <c r="ONM174" s="188"/>
      <c r="ONN174" s="165"/>
      <c r="ONO174" s="166"/>
      <c r="ONP174" s="146"/>
      <c r="ONQ174" s="145"/>
      <c r="ONR174" s="145"/>
      <c r="ONS174" s="167"/>
      <c r="ONT174" s="147"/>
      <c r="ONU174" s="148"/>
      <c r="ONV174" s="187"/>
      <c r="ONW174" s="188"/>
      <c r="ONX174" s="165"/>
      <c r="ONY174" s="166"/>
      <c r="ONZ174" s="146"/>
      <c r="OOA174" s="145"/>
      <c r="OOB174" s="145"/>
      <c r="OOC174" s="167"/>
      <c r="OOD174" s="147"/>
      <c r="OOE174" s="148"/>
      <c r="OOF174" s="187"/>
      <c r="OOG174" s="188"/>
      <c r="OOH174" s="165"/>
      <c r="OOI174" s="166"/>
      <c r="OOJ174" s="146"/>
      <c r="OOK174" s="145"/>
      <c r="OOL174" s="145"/>
      <c r="OOM174" s="167"/>
      <c r="OON174" s="147"/>
      <c r="OOO174" s="148"/>
      <c r="OOP174" s="187"/>
      <c r="OOQ174" s="188"/>
      <c r="OOR174" s="165"/>
      <c r="OOS174" s="166"/>
      <c r="OOT174" s="146"/>
      <c r="OOU174" s="145"/>
      <c r="OOV174" s="145"/>
      <c r="OOW174" s="167"/>
      <c r="OOX174" s="147"/>
      <c r="OOY174" s="148"/>
      <c r="OOZ174" s="187"/>
      <c r="OPA174" s="188"/>
      <c r="OPB174" s="165"/>
      <c r="OPC174" s="166"/>
      <c r="OPD174" s="146"/>
      <c r="OPE174" s="145"/>
      <c r="OPF174" s="145"/>
      <c r="OPG174" s="167"/>
      <c r="OPH174" s="147"/>
      <c r="OPI174" s="148"/>
      <c r="OPJ174" s="187"/>
      <c r="OPK174" s="188"/>
      <c r="OPL174" s="165"/>
      <c r="OPM174" s="166"/>
      <c r="OPN174" s="146"/>
      <c r="OPO174" s="145"/>
      <c r="OPP174" s="145"/>
      <c r="OPQ174" s="167"/>
      <c r="OPR174" s="147"/>
      <c r="OPS174" s="148"/>
      <c r="OPT174" s="187"/>
      <c r="OPU174" s="188"/>
      <c r="OPV174" s="165"/>
      <c r="OPW174" s="166"/>
      <c r="OPX174" s="146"/>
      <c r="OPY174" s="145"/>
      <c r="OPZ174" s="145"/>
      <c r="OQA174" s="167"/>
      <c r="OQB174" s="147"/>
      <c r="OQC174" s="148"/>
      <c r="OQD174" s="187"/>
      <c r="OQE174" s="188"/>
      <c r="OQF174" s="165"/>
      <c r="OQG174" s="166"/>
      <c r="OQH174" s="146"/>
      <c r="OQI174" s="145"/>
      <c r="OQJ174" s="145"/>
      <c r="OQK174" s="167"/>
      <c r="OQL174" s="147"/>
      <c r="OQM174" s="148"/>
      <c r="OQN174" s="187"/>
      <c r="OQO174" s="188"/>
      <c r="OQP174" s="165"/>
      <c r="OQQ174" s="166"/>
      <c r="OQR174" s="146"/>
      <c r="OQS174" s="145"/>
      <c r="OQT174" s="145"/>
      <c r="OQU174" s="167"/>
      <c r="OQV174" s="147"/>
      <c r="OQW174" s="148"/>
      <c r="OQX174" s="187"/>
      <c r="OQY174" s="188"/>
      <c r="OQZ174" s="165"/>
      <c r="ORA174" s="166"/>
      <c r="ORB174" s="146"/>
      <c r="ORC174" s="145"/>
      <c r="ORD174" s="145"/>
      <c r="ORE174" s="167"/>
      <c r="ORF174" s="147"/>
      <c r="ORG174" s="148"/>
      <c r="ORH174" s="187"/>
      <c r="ORI174" s="188"/>
      <c r="ORJ174" s="165"/>
      <c r="ORK174" s="166"/>
      <c r="ORL174" s="146"/>
      <c r="ORM174" s="145"/>
      <c r="ORN174" s="145"/>
      <c r="ORO174" s="167"/>
      <c r="ORP174" s="147"/>
      <c r="ORQ174" s="148"/>
      <c r="ORR174" s="187"/>
      <c r="ORS174" s="188"/>
      <c r="ORT174" s="165"/>
      <c r="ORU174" s="166"/>
      <c r="ORV174" s="146"/>
      <c r="ORW174" s="145"/>
      <c r="ORX174" s="145"/>
      <c r="ORY174" s="167"/>
      <c r="ORZ174" s="147"/>
      <c r="OSA174" s="148"/>
      <c r="OSB174" s="187"/>
      <c r="OSC174" s="188"/>
      <c r="OSD174" s="165"/>
      <c r="OSE174" s="166"/>
      <c r="OSF174" s="146"/>
      <c r="OSG174" s="145"/>
      <c r="OSH174" s="145"/>
      <c r="OSI174" s="167"/>
      <c r="OSJ174" s="147"/>
      <c r="OSK174" s="148"/>
      <c r="OSL174" s="187"/>
      <c r="OSM174" s="188"/>
      <c r="OSN174" s="165"/>
      <c r="OSO174" s="166"/>
      <c r="OSP174" s="146"/>
      <c r="OSQ174" s="145"/>
      <c r="OSR174" s="145"/>
      <c r="OSS174" s="167"/>
      <c r="OST174" s="147"/>
      <c r="OSU174" s="148"/>
      <c r="OSV174" s="187"/>
      <c r="OSW174" s="188"/>
      <c r="OSX174" s="165"/>
      <c r="OSY174" s="166"/>
      <c r="OSZ174" s="146"/>
      <c r="OTA174" s="145"/>
      <c r="OTB174" s="145"/>
      <c r="OTC174" s="167"/>
      <c r="OTD174" s="147"/>
      <c r="OTE174" s="148"/>
      <c r="OTF174" s="187"/>
      <c r="OTG174" s="188"/>
      <c r="OTH174" s="165"/>
      <c r="OTI174" s="166"/>
      <c r="OTJ174" s="146"/>
      <c r="OTK174" s="145"/>
      <c r="OTL174" s="145"/>
      <c r="OTM174" s="167"/>
      <c r="OTN174" s="147"/>
      <c r="OTO174" s="148"/>
      <c r="OTP174" s="187"/>
      <c r="OTQ174" s="188"/>
      <c r="OTR174" s="165"/>
      <c r="OTS174" s="166"/>
      <c r="OTT174" s="146"/>
      <c r="OTU174" s="145"/>
      <c r="OTV174" s="145"/>
      <c r="OTW174" s="167"/>
      <c r="OTX174" s="147"/>
      <c r="OTY174" s="148"/>
      <c r="OTZ174" s="187"/>
      <c r="OUA174" s="188"/>
      <c r="OUB174" s="165"/>
      <c r="OUC174" s="166"/>
      <c r="OUD174" s="146"/>
      <c r="OUE174" s="145"/>
      <c r="OUF174" s="145"/>
      <c r="OUG174" s="167"/>
      <c r="OUH174" s="147"/>
      <c r="OUI174" s="148"/>
      <c r="OUJ174" s="187"/>
      <c r="OUK174" s="188"/>
      <c r="OUL174" s="165"/>
      <c r="OUM174" s="166"/>
      <c r="OUN174" s="146"/>
      <c r="OUO174" s="145"/>
      <c r="OUP174" s="145"/>
      <c r="OUQ174" s="167"/>
      <c r="OUR174" s="147"/>
      <c r="OUS174" s="148"/>
      <c r="OUT174" s="187"/>
      <c r="OUU174" s="188"/>
      <c r="OUV174" s="165"/>
      <c r="OUW174" s="166"/>
      <c r="OUX174" s="146"/>
      <c r="OUY174" s="145"/>
      <c r="OUZ174" s="145"/>
      <c r="OVA174" s="167"/>
      <c r="OVB174" s="147"/>
      <c r="OVC174" s="148"/>
      <c r="OVD174" s="187"/>
      <c r="OVE174" s="188"/>
      <c r="OVF174" s="165"/>
      <c r="OVG174" s="166"/>
      <c r="OVH174" s="146"/>
      <c r="OVI174" s="145"/>
      <c r="OVJ174" s="145"/>
      <c r="OVK174" s="167"/>
      <c r="OVL174" s="147"/>
      <c r="OVM174" s="148"/>
      <c r="OVN174" s="187"/>
      <c r="OVO174" s="188"/>
      <c r="OVP174" s="165"/>
      <c r="OVQ174" s="166"/>
      <c r="OVR174" s="146"/>
      <c r="OVS174" s="145"/>
      <c r="OVT174" s="145"/>
      <c r="OVU174" s="167"/>
      <c r="OVV174" s="147"/>
      <c r="OVW174" s="148"/>
      <c r="OVX174" s="187"/>
      <c r="OVY174" s="188"/>
      <c r="OVZ174" s="165"/>
      <c r="OWA174" s="166"/>
      <c r="OWB174" s="146"/>
      <c r="OWC174" s="145"/>
      <c r="OWD174" s="145"/>
      <c r="OWE174" s="167"/>
      <c r="OWF174" s="147"/>
      <c r="OWG174" s="148"/>
      <c r="OWH174" s="187"/>
      <c r="OWI174" s="188"/>
      <c r="OWJ174" s="165"/>
      <c r="OWK174" s="166"/>
      <c r="OWL174" s="146"/>
      <c r="OWM174" s="145"/>
      <c r="OWN174" s="145"/>
      <c r="OWO174" s="167"/>
      <c r="OWP174" s="147"/>
      <c r="OWQ174" s="148"/>
      <c r="OWR174" s="187"/>
      <c r="OWS174" s="188"/>
      <c r="OWT174" s="165"/>
      <c r="OWU174" s="166"/>
      <c r="OWV174" s="146"/>
      <c r="OWW174" s="145"/>
      <c r="OWX174" s="145"/>
      <c r="OWY174" s="167"/>
      <c r="OWZ174" s="147"/>
      <c r="OXA174" s="148"/>
      <c r="OXB174" s="187"/>
      <c r="OXC174" s="188"/>
      <c r="OXD174" s="165"/>
      <c r="OXE174" s="166"/>
      <c r="OXF174" s="146"/>
      <c r="OXG174" s="145"/>
      <c r="OXH174" s="145"/>
      <c r="OXI174" s="167"/>
      <c r="OXJ174" s="147"/>
      <c r="OXK174" s="148"/>
      <c r="OXL174" s="187"/>
      <c r="OXM174" s="188"/>
      <c r="OXN174" s="165"/>
      <c r="OXO174" s="166"/>
      <c r="OXP174" s="146"/>
      <c r="OXQ174" s="145"/>
      <c r="OXR174" s="145"/>
      <c r="OXS174" s="167"/>
      <c r="OXT174" s="147"/>
      <c r="OXU174" s="148"/>
      <c r="OXV174" s="187"/>
      <c r="OXW174" s="188"/>
      <c r="OXX174" s="165"/>
      <c r="OXY174" s="166"/>
      <c r="OXZ174" s="146"/>
      <c r="OYA174" s="145"/>
      <c r="OYB174" s="145"/>
      <c r="OYC174" s="167"/>
      <c r="OYD174" s="147"/>
      <c r="OYE174" s="148"/>
      <c r="OYF174" s="187"/>
      <c r="OYG174" s="188"/>
      <c r="OYH174" s="165"/>
      <c r="OYI174" s="166"/>
      <c r="OYJ174" s="146"/>
      <c r="OYK174" s="145"/>
      <c r="OYL174" s="145"/>
      <c r="OYM174" s="167"/>
      <c r="OYN174" s="147"/>
      <c r="OYO174" s="148"/>
      <c r="OYP174" s="187"/>
      <c r="OYQ174" s="188"/>
      <c r="OYR174" s="165"/>
      <c r="OYS174" s="166"/>
      <c r="OYT174" s="146"/>
      <c r="OYU174" s="145"/>
      <c r="OYV174" s="145"/>
      <c r="OYW174" s="167"/>
      <c r="OYX174" s="147"/>
      <c r="OYY174" s="148"/>
      <c r="OYZ174" s="187"/>
      <c r="OZA174" s="188"/>
      <c r="OZB174" s="165"/>
      <c r="OZC174" s="166"/>
      <c r="OZD174" s="146"/>
      <c r="OZE174" s="145"/>
      <c r="OZF174" s="145"/>
      <c r="OZG174" s="167"/>
      <c r="OZH174" s="147"/>
      <c r="OZI174" s="148"/>
      <c r="OZJ174" s="187"/>
      <c r="OZK174" s="188"/>
      <c r="OZL174" s="165"/>
      <c r="OZM174" s="166"/>
      <c r="OZN174" s="146"/>
      <c r="OZO174" s="145"/>
      <c r="OZP174" s="145"/>
      <c r="OZQ174" s="167"/>
      <c r="OZR174" s="147"/>
      <c r="OZS174" s="148"/>
      <c r="OZT174" s="187"/>
      <c r="OZU174" s="188"/>
      <c r="OZV174" s="165"/>
      <c r="OZW174" s="166"/>
      <c r="OZX174" s="146"/>
      <c r="OZY174" s="145"/>
      <c r="OZZ174" s="145"/>
      <c r="PAA174" s="167"/>
      <c r="PAB174" s="147"/>
      <c r="PAC174" s="148"/>
      <c r="PAD174" s="187"/>
      <c r="PAE174" s="188"/>
      <c r="PAF174" s="165"/>
      <c r="PAG174" s="166"/>
      <c r="PAH174" s="146"/>
      <c r="PAI174" s="145"/>
      <c r="PAJ174" s="145"/>
      <c r="PAK174" s="167"/>
      <c r="PAL174" s="147"/>
      <c r="PAM174" s="148"/>
      <c r="PAN174" s="187"/>
      <c r="PAO174" s="188"/>
      <c r="PAP174" s="165"/>
      <c r="PAQ174" s="166"/>
      <c r="PAR174" s="146"/>
      <c r="PAS174" s="145"/>
      <c r="PAT174" s="145"/>
      <c r="PAU174" s="167"/>
      <c r="PAV174" s="147"/>
      <c r="PAW174" s="148"/>
      <c r="PAX174" s="187"/>
      <c r="PAY174" s="188"/>
      <c r="PAZ174" s="165"/>
      <c r="PBA174" s="166"/>
      <c r="PBB174" s="146"/>
      <c r="PBC174" s="145"/>
      <c r="PBD174" s="145"/>
      <c r="PBE174" s="167"/>
      <c r="PBF174" s="147"/>
      <c r="PBG174" s="148"/>
      <c r="PBH174" s="187"/>
      <c r="PBI174" s="188"/>
      <c r="PBJ174" s="165"/>
      <c r="PBK174" s="166"/>
      <c r="PBL174" s="146"/>
      <c r="PBM174" s="145"/>
      <c r="PBN174" s="145"/>
      <c r="PBO174" s="167"/>
      <c r="PBP174" s="147"/>
      <c r="PBQ174" s="148"/>
      <c r="PBR174" s="187"/>
      <c r="PBS174" s="188"/>
      <c r="PBT174" s="165"/>
      <c r="PBU174" s="166"/>
      <c r="PBV174" s="146"/>
      <c r="PBW174" s="145"/>
      <c r="PBX174" s="145"/>
      <c r="PBY174" s="167"/>
      <c r="PBZ174" s="147"/>
      <c r="PCA174" s="148"/>
      <c r="PCB174" s="187"/>
      <c r="PCC174" s="188"/>
      <c r="PCD174" s="165"/>
      <c r="PCE174" s="166"/>
      <c r="PCF174" s="146"/>
      <c r="PCG174" s="145"/>
      <c r="PCH174" s="145"/>
      <c r="PCI174" s="167"/>
      <c r="PCJ174" s="147"/>
      <c r="PCK174" s="148"/>
      <c r="PCL174" s="187"/>
      <c r="PCM174" s="188"/>
      <c r="PCN174" s="165"/>
      <c r="PCO174" s="166"/>
      <c r="PCP174" s="146"/>
      <c r="PCQ174" s="145"/>
      <c r="PCR174" s="145"/>
      <c r="PCS174" s="167"/>
      <c r="PCT174" s="147"/>
      <c r="PCU174" s="148"/>
      <c r="PCV174" s="187"/>
      <c r="PCW174" s="188"/>
      <c r="PCX174" s="165"/>
      <c r="PCY174" s="166"/>
      <c r="PCZ174" s="146"/>
      <c r="PDA174" s="145"/>
      <c r="PDB174" s="145"/>
      <c r="PDC174" s="167"/>
      <c r="PDD174" s="147"/>
      <c r="PDE174" s="148"/>
      <c r="PDF174" s="187"/>
      <c r="PDG174" s="188"/>
      <c r="PDH174" s="165"/>
      <c r="PDI174" s="166"/>
      <c r="PDJ174" s="146"/>
      <c r="PDK174" s="145"/>
      <c r="PDL174" s="145"/>
      <c r="PDM174" s="167"/>
      <c r="PDN174" s="147"/>
      <c r="PDO174" s="148"/>
      <c r="PDP174" s="187"/>
      <c r="PDQ174" s="188"/>
      <c r="PDR174" s="165"/>
      <c r="PDS174" s="166"/>
      <c r="PDT174" s="146"/>
      <c r="PDU174" s="145"/>
      <c r="PDV174" s="145"/>
      <c r="PDW174" s="167"/>
      <c r="PDX174" s="147"/>
      <c r="PDY174" s="148"/>
      <c r="PDZ174" s="187"/>
      <c r="PEA174" s="188"/>
      <c r="PEB174" s="165"/>
      <c r="PEC174" s="166"/>
      <c r="PED174" s="146"/>
      <c r="PEE174" s="145"/>
      <c r="PEF174" s="145"/>
      <c r="PEG174" s="167"/>
      <c r="PEH174" s="147"/>
      <c r="PEI174" s="148"/>
      <c r="PEJ174" s="187"/>
      <c r="PEK174" s="188"/>
      <c r="PEL174" s="165"/>
      <c r="PEM174" s="166"/>
      <c r="PEN174" s="146"/>
      <c r="PEO174" s="145"/>
      <c r="PEP174" s="145"/>
      <c r="PEQ174" s="167"/>
      <c r="PER174" s="147"/>
      <c r="PES174" s="148"/>
      <c r="PET174" s="187"/>
      <c r="PEU174" s="188"/>
      <c r="PEV174" s="165"/>
      <c r="PEW174" s="166"/>
      <c r="PEX174" s="146"/>
      <c r="PEY174" s="145"/>
      <c r="PEZ174" s="145"/>
      <c r="PFA174" s="167"/>
      <c r="PFB174" s="147"/>
      <c r="PFC174" s="148"/>
      <c r="PFD174" s="187"/>
      <c r="PFE174" s="188"/>
      <c r="PFF174" s="165"/>
      <c r="PFG174" s="166"/>
      <c r="PFH174" s="146"/>
      <c r="PFI174" s="145"/>
      <c r="PFJ174" s="145"/>
      <c r="PFK174" s="167"/>
      <c r="PFL174" s="147"/>
      <c r="PFM174" s="148"/>
      <c r="PFN174" s="187"/>
      <c r="PFO174" s="188"/>
      <c r="PFP174" s="165"/>
      <c r="PFQ174" s="166"/>
      <c r="PFR174" s="146"/>
      <c r="PFS174" s="145"/>
      <c r="PFT174" s="145"/>
      <c r="PFU174" s="167"/>
      <c r="PFV174" s="147"/>
      <c r="PFW174" s="148"/>
      <c r="PFX174" s="187"/>
      <c r="PFY174" s="188"/>
      <c r="PFZ174" s="165"/>
      <c r="PGA174" s="166"/>
      <c r="PGB174" s="146"/>
      <c r="PGC174" s="145"/>
      <c r="PGD174" s="145"/>
      <c r="PGE174" s="167"/>
      <c r="PGF174" s="147"/>
      <c r="PGG174" s="148"/>
      <c r="PGH174" s="187"/>
      <c r="PGI174" s="188"/>
      <c r="PGJ174" s="165"/>
      <c r="PGK174" s="166"/>
      <c r="PGL174" s="146"/>
      <c r="PGM174" s="145"/>
      <c r="PGN174" s="145"/>
      <c r="PGO174" s="167"/>
      <c r="PGP174" s="147"/>
      <c r="PGQ174" s="148"/>
      <c r="PGR174" s="187"/>
      <c r="PGS174" s="188"/>
      <c r="PGT174" s="165"/>
      <c r="PGU174" s="166"/>
      <c r="PGV174" s="146"/>
      <c r="PGW174" s="145"/>
      <c r="PGX174" s="145"/>
      <c r="PGY174" s="167"/>
      <c r="PGZ174" s="147"/>
      <c r="PHA174" s="148"/>
      <c r="PHB174" s="187"/>
      <c r="PHC174" s="188"/>
      <c r="PHD174" s="165"/>
      <c r="PHE174" s="166"/>
      <c r="PHF174" s="146"/>
      <c r="PHG174" s="145"/>
      <c r="PHH174" s="145"/>
      <c r="PHI174" s="167"/>
      <c r="PHJ174" s="147"/>
      <c r="PHK174" s="148"/>
      <c r="PHL174" s="187"/>
      <c r="PHM174" s="188"/>
      <c r="PHN174" s="165"/>
      <c r="PHO174" s="166"/>
      <c r="PHP174" s="146"/>
      <c r="PHQ174" s="145"/>
      <c r="PHR174" s="145"/>
      <c r="PHS174" s="167"/>
      <c r="PHT174" s="147"/>
      <c r="PHU174" s="148"/>
      <c r="PHV174" s="187"/>
      <c r="PHW174" s="188"/>
      <c r="PHX174" s="165"/>
      <c r="PHY174" s="166"/>
      <c r="PHZ174" s="146"/>
      <c r="PIA174" s="145"/>
      <c r="PIB174" s="145"/>
      <c r="PIC174" s="167"/>
      <c r="PID174" s="147"/>
      <c r="PIE174" s="148"/>
      <c r="PIF174" s="187"/>
      <c r="PIG174" s="188"/>
      <c r="PIH174" s="165"/>
      <c r="PII174" s="166"/>
      <c r="PIJ174" s="146"/>
      <c r="PIK174" s="145"/>
      <c r="PIL174" s="145"/>
      <c r="PIM174" s="167"/>
      <c r="PIN174" s="147"/>
      <c r="PIO174" s="148"/>
      <c r="PIP174" s="187"/>
      <c r="PIQ174" s="188"/>
      <c r="PIR174" s="165"/>
      <c r="PIS174" s="166"/>
      <c r="PIT174" s="146"/>
      <c r="PIU174" s="145"/>
      <c r="PIV174" s="145"/>
      <c r="PIW174" s="167"/>
      <c r="PIX174" s="147"/>
      <c r="PIY174" s="148"/>
      <c r="PIZ174" s="187"/>
      <c r="PJA174" s="188"/>
      <c r="PJB174" s="165"/>
      <c r="PJC174" s="166"/>
      <c r="PJD174" s="146"/>
      <c r="PJE174" s="145"/>
      <c r="PJF174" s="145"/>
      <c r="PJG174" s="167"/>
      <c r="PJH174" s="147"/>
      <c r="PJI174" s="148"/>
      <c r="PJJ174" s="187"/>
      <c r="PJK174" s="188"/>
      <c r="PJL174" s="165"/>
      <c r="PJM174" s="166"/>
      <c r="PJN174" s="146"/>
      <c r="PJO174" s="145"/>
      <c r="PJP174" s="145"/>
      <c r="PJQ174" s="167"/>
      <c r="PJR174" s="147"/>
      <c r="PJS174" s="148"/>
      <c r="PJT174" s="187"/>
      <c r="PJU174" s="188"/>
      <c r="PJV174" s="165"/>
      <c r="PJW174" s="166"/>
      <c r="PJX174" s="146"/>
      <c r="PJY174" s="145"/>
      <c r="PJZ174" s="145"/>
      <c r="PKA174" s="167"/>
      <c r="PKB174" s="147"/>
      <c r="PKC174" s="148"/>
      <c r="PKD174" s="187"/>
      <c r="PKE174" s="188"/>
      <c r="PKF174" s="165"/>
      <c r="PKG174" s="166"/>
      <c r="PKH174" s="146"/>
      <c r="PKI174" s="145"/>
      <c r="PKJ174" s="145"/>
      <c r="PKK174" s="167"/>
      <c r="PKL174" s="147"/>
      <c r="PKM174" s="148"/>
      <c r="PKN174" s="187"/>
      <c r="PKO174" s="188"/>
      <c r="PKP174" s="165"/>
      <c r="PKQ174" s="166"/>
      <c r="PKR174" s="146"/>
      <c r="PKS174" s="145"/>
      <c r="PKT174" s="145"/>
      <c r="PKU174" s="167"/>
      <c r="PKV174" s="147"/>
      <c r="PKW174" s="148"/>
      <c r="PKX174" s="187"/>
      <c r="PKY174" s="188"/>
      <c r="PKZ174" s="165"/>
      <c r="PLA174" s="166"/>
      <c r="PLB174" s="146"/>
      <c r="PLC174" s="145"/>
      <c r="PLD174" s="145"/>
      <c r="PLE174" s="167"/>
      <c r="PLF174" s="147"/>
      <c r="PLG174" s="148"/>
      <c r="PLH174" s="187"/>
      <c r="PLI174" s="188"/>
      <c r="PLJ174" s="165"/>
      <c r="PLK174" s="166"/>
      <c r="PLL174" s="146"/>
      <c r="PLM174" s="145"/>
      <c r="PLN174" s="145"/>
      <c r="PLO174" s="167"/>
      <c r="PLP174" s="147"/>
      <c r="PLQ174" s="148"/>
      <c r="PLR174" s="187"/>
      <c r="PLS174" s="188"/>
      <c r="PLT174" s="165"/>
      <c r="PLU174" s="166"/>
      <c r="PLV174" s="146"/>
      <c r="PLW174" s="145"/>
      <c r="PLX174" s="145"/>
      <c r="PLY174" s="167"/>
      <c r="PLZ174" s="147"/>
      <c r="PMA174" s="148"/>
      <c r="PMB174" s="187"/>
      <c r="PMC174" s="188"/>
      <c r="PMD174" s="165"/>
      <c r="PME174" s="166"/>
      <c r="PMF174" s="146"/>
      <c r="PMG174" s="145"/>
      <c r="PMH174" s="145"/>
      <c r="PMI174" s="167"/>
      <c r="PMJ174" s="147"/>
      <c r="PMK174" s="148"/>
      <c r="PML174" s="187"/>
      <c r="PMM174" s="188"/>
      <c r="PMN174" s="165"/>
      <c r="PMO174" s="166"/>
      <c r="PMP174" s="146"/>
      <c r="PMQ174" s="145"/>
      <c r="PMR174" s="145"/>
      <c r="PMS174" s="167"/>
      <c r="PMT174" s="147"/>
      <c r="PMU174" s="148"/>
      <c r="PMV174" s="187"/>
      <c r="PMW174" s="188"/>
      <c r="PMX174" s="165"/>
      <c r="PMY174" s="166"/>
      <c r="PMZ174" s="146"/>
      <c r="PNA174" s="145"/>
      <c r="PNB174" s="145"/>
      <c r="PNC174" s="167"/>
      <c r="PND174" s="147"/>
      <c r="PNE174" s="148"/>
      <c r="PNF174" s="187"/>
      <c r="PNG174" s="188"/>
      <c r="PNH174" s="165"/>
      <c r="PNI174" s="166"/>
      <c r="PNJ174" s="146"/>
      <c r="PNK174" s="145"/>
      <c r="PNL174" s="145"/>
      <c r="PNM174" s="167"/>
      <c r="PNN174" s="147"/>
      <c r="PNO174" s="148"/>
      <c r="PNP174" s="187"/>
      <c r="PNQ174" s="188"/>
      <c r="PNR174" s="165"/>
      <c r="PNS174" s="166"/>
      <c r="PNT174" s="146"/>
      <c r="PNU174" s="145"/>
      <c r="PNV174" s="145"/>
      <c r="PNW174" s="167"/>
      <c r="PNX174" s="147"/>
      <c r="PNY174" s="148"/>
      <c r="PNZ174" s="187"/>
      <c r="POA174" s="188"/>
      <c r="POB174" s="165"/>
      <c r="POC174" s="166"/>
      <c r="POD174" s="146"/>
      <c r="POE174" s="145"/>
      <c r="POF174" s="145"/>
      <c r="POG174" s="167"/>
      <c r="POH174" s="147"/>
      <c r="POI174" s="148"/>
      <c r="POJ174" s="187"/>
      <c r="POK174" s="188"/>
      <c r="POL174" s="165"/>
      <c r="POM174" s="166"/>
      <c r="PON174" s="146"/>
      <c r="POO174" s="145"/>
      <c r="POP174" s="145"/>
      <c r="POQ174" s="167"/>
      <c r="POR174" s="147"/>
      <c r="POS174" s="148"/>
      <c r="POT174" s="187"/>
      <c r="POU174" s="188"/>
      <c r="POV174" s="165"/>
      <c r="POW174" s="166"/>
      <c r="POX174" s="146"/>
      <c r="POY174" s="145"/>
      <c r="POZ174" s="145"/>
      <c r="PPA174" s="167"/>
      <c r="PPB174" s="147"/>
      <c r="PPC174" s="148"/>
      <c r="PPD174" s="187"/>
      <c r="PPE174" s="188"/>
      <c r="PPF174" s="165"/>
      <c r="PPG174" s="166"/>
      <c r="PPH174" s="146"/>
      <c r="PPI174" s="145"/>
      <c r="PPJ174" s="145"/>
      <c r="PPK174" s="167"/>
      <c r="PPL174" s="147"/>
      <c r="PPM174" s="148"/>
      <c r="PPN174" s="187"/>
      <c r="PPO174" s="188"/>
      <c r="PPP174" s="165"/>
      <c r="PPQ174" s="166"/>
      <c r="PPR174" s="146"/>
      <c r="PPS174" s="145"/>
      <c r="PPT174" s="145"/>
      <c r="PPU174" s="167"/>
      <c r="PPV174" s="147"/>
      <c r="PPW174" s="148"/>
      <c r="PPX174" s="187"/>
      <c r="PPY174" s="188"/>
      <c r="PPZ174" s="165"/>
      <c r="PQA174" s="166"/>
      <c r="PQB174" s="146"/>
      <c r="PQC174" s="145"/>
      <c r="PQD174" s="145"/>
      <c r="PQE174" s="167"/>
      <c r="PQF174" s="147"/>
      <c r="PQG174" s="148"/>
      <c r="PQH174" s="187"/>
      <c r="PQI174" s="188"/>
      <c r="PQJ174" s="165"/>
      <c r="PQK174" s="166"/>
      <c r="PQL174" s="146"/>
      <c r="PQM174" s="145"/>
      <c r="PQN174" s="145"/>
      <c r="PQO174" s="167"/>
      <c r="PQP174" s="147"/>
      <c r="PQQ174" s="148"/>
      <c r="PQR174" s="187"/>
      <c r="PQS174" s="188"/>
      <c r="PQT174" s="165"/>
      <c r="PQU174" s="166"/>
      <c r="PQV174" s="146"/>
      <c r="PQW174" s="145"/>
      <c r="PQX174" s="145"/>
      <c r="PQY174" s="167"/>
      <c r="PQZ174" s="147"/>
      <c r="PRA174" s="148"/>
      <c r="PRB174" s="187"/>
      <c r="PRC174" s="188"/>
      <c r="PRD174" s="165"/>
      <c r="PRE174" s="166"/>
      <c r="PRF174" s="146"/>
      <c r="PRG174" s="145"/>
      <c r="PRH174" s="145"/>
      <c r="PRI174" s="167"/>
      <c r="PRJ174" s="147"/>
      <c r="PRK174" s="148"/>
      <c r="PRL174" s="187"/>
      <c r="PRM174" s="188"/>
      <c r="PRN174" s="165"/>
      <c r="PRO174" s="166"/>
      <c r="PRP174" s="146"/>
      <c r="PRQ174" s="145"/>
      <c r="PRR174" s="145"/>
      <c r="PRS174" s="167"/>
      <c r="PRT174" s="147"/>
      <c r="PRU174" s="148"/>
      <c r="PRV174" s="187"/>
      <c r="PRW174" s="188"/>
      <c r="PRX174" s="165"/>
      <c r="PRY174" s="166"/>
      <c r="PRZ174" s="146"/>
      <c r="PSA174" s="145"/>
      <c r="PSB174" s="145"/>
      <c r="PSC174" s="167"/>
      <c r="PSD174" s="147"/>
      <c r="PSE174" s="148"/>
      <c r="PSF174" s="187"/>
      <c r="PSG174" s="188"/>
      <c r="PSH174" s="165"/>
      <c r="PSI174" s="166"/>
      <c r="PSJ174" s="146"/>
      <c r="PSK174" s="145"/>
      <c r="PSL174" s="145"/>
      <c r="PSM174" s="167"/>
      <c r="PSN174" s="147"/>
      <c r="PSO174" s="148"/>
      <c r="PSP174" s="187"/>
      <c r="PSQ174" s="188"/>
      <c r="PSR174" s="165"/>
      <c r="PSS174" s="166"/>
      <c r="PST174" s="146"/>
      <c r="PSU174" s="145"/>
      <c r="PSV174" s="145"/>
      <c r="PSW174" s="167"/>
      <c r="PSX174" s="147"/>
      <c r="PSY174" s="148"/>
      <c r="PSZ174" s="187"/>
      <c r="PTA174" s="188"/>
      <c r="PTB174" s="165"/>
      <c r="PTC174" s="166"/>
      <c r="PTD174" s="146"/>
      <c r="PTE174" s="145"/>
      <c r="PTF174" s="145"/>
      <c r="PTG174" s="167"/>
      <c r="PTH174" s="147"/>
      <c r="PTI174" s="148"/>
      <c r="PTJ174" s="187"/>
      <c r="PTK174" s="188"/>
      <c r="PTL174" s="165"/>
      <c r="PTM174" s="166"/>
      <c r="PTN174" s="146"/>
      <c r="PTO174" s="145"/>
      <c r="PTP174" s="145"/>
      <c r="PTQ174" s="167"/>
      <c r="PTR174" s="147"/>
      <c r="PTS174" s="148"/>
      <c r="PTT174" s="187"/>
      <c r="PTU174" s="188"/>
      <c r="PTV174" s="165"/>
      <c r="PTW174" s="166"/>
      <c r="PTX174" s="146"/>
      <c r="PTY174" s="145"/>
      <c r="PTZ174" s="145"/>
      <c r="PUA174" s="167"/>
      <c r="PUB174" s="147"/>
      <c r="PUC174" s="148"/>
      <c r="PUD174" s="187"/>
      <c r="PUE174" s="188"/>
      <c r="PUF174" s="165"/>
      <c r="PUG174" s="166"/>
      <c r="PUH174" s="146"/>
      <c r="PUI174" s="145"/>
      <c r="PUJ174" s="145"/>
      <c r="PUK174" s="167"/>
      <c r="PUL174" s="147"/>
      <c r="PUM174" s="148"/>
      <c r="PUN174" s="187"/>
      <c r="PUO174" s="188"/>
      <c r="PUP174" s="165"/>
      <c r="PUQ174" s="166"/>
      <c r="PUR174" s="146"/>
      <c r="PUS174" s="145"/>
      <c r="PUT174" s="145"/>
      <c r="PUU174" s="167"/>
      <c r="PUV174" s="147"/>
      <c r="PUW174" s="148"/>
      <c r="PUX174" s="187"/>
      <c r="PUY174" s="188"/>
      <c r="PUZ174" s="165"/>
      <c r="PVA174" s="166"/>
      <c r="PVB174" s="146"/>
      <c r="PVC174" s="145"/>
      <c r="PVD174" s="145"/>
      <c r="PVE174" s="167"/>
      <c r="PVF174" s="147"/>
      <c r="PVG174" s="148"/>
      <c r="PVH174" s="187"/>
      <c r="PVI174" s="188"/>
      <c r="PVJ174" s="165"/>
      <c r="PVK174" s="166"/>
      <c r="PVL174" s="146"/>
      <c r="PVM174" s="145"/>
      <c r="PVN174" s="145"/>
      <c r="PVO174" s="167"/>
      <c r="PVP174" s="147"/>
      <c r="PVQ174" s="148"/>
      <c r="PVR174" s="187"/>
      <c r="PVS174" s="188"/>
      <c r="PVT174" s="165"/>
      <c r="PVU174" s="166"/>
      <c r="PVV174" s="146"/>
      <c r="PVW174" s="145"/>
      <c r="PVX174" s="145"/>
      <c r="PVY174" s="167"/>
      <c r="PVZ174" s="147"/>
      <c r="PWA174" s="148"/>
      <c r="PWB174" s="187"/>
      <c r="PWC174" s="188"/>
      <c r="PWD174" s="165"/>
      <c r="PWE174" s="166"/>
      <c r="PWF174" s="146"/>
      <c r="PWG174" s="145"/>
      <c r="PWH174" s="145"/>
      <c r="PWI174" s="167"/>
      <c r="PWJ174" s="147"/>
      <c r="PWK174" s="148"/>
      <c r="PWL174" s="187"/>
      <c r="PWM174" s="188"/>
      <c r="PWN174" s="165"/>
      <c r="PWO174" s="166"/>
      <c r="PWP174" s="146"/>
      <c r="PWQ174" s="145"/>
      <c r="PWR174" s="145"/>
      <c r="PWS174" s="167"/>
      <c r="PWT174" s="147"/>
      <c r="PWU174" s="148"/>
      <c r="PWV174" s="187"/>
      <c r="PWW174" s="188"/>
      <c r="PWX174" s="165"/>
      <c r="PWY174" s="166"/>
      <c r="PWZ174" s="146"/>
      <c r="PXA174" s="145"/>
      <c r="PXB174" s="145"/>
      <c r="PXC174" s="167"/>
      <c r="PXD174" s="147"/>
      <c r="PXE174" s="148"/>
      <c r="PXF174" s="187"/>
      <c r="PXG174" s="188"/>
      <c r="PXH174" s="165"/>
      <c r="PXI174" s="166"/>
      <c r="PXJ174" s="146"/>
      <c r="PXK174" s="145"/>
      <c r="PXL174" s="145"/>
      <c r="PXM174" s="167"/>
      <c r="PXN174" s="147"/>
      <c r="PXO174" s="148"/>
      <c r="PXP174" s="187"/>
      <c r="PXQ174" s="188"/>
      <c r="PXR174" s="165"/>
      <c r="PXS174" s="166"/>
      <c r="PXT174" s="146"/>
      <c r="PXU174" s="145"/>
      <c r="PXV174" s="145"/>
      <c r="PXW174" s="167"/>
      <c r="PXX174" s="147"/>
      <c r="PXY174" s="148"/>
      <c r="PXZ174" s="187"/>
      <c r="PYA174" s="188"/>
      <c r="PYB174" s="165"/>
      <c r="PYC174" s="166"/>
      <c r="PYD174" s="146"/>
      <c r="PYE174" s="145"/>
      <c r="PYF174" s="145"/>
      <c r="PYG174" s="167"/>
      <c r="PYH174" s="147"/>
      <c r="PYI174" s="148"/>
      <c r="PYJ174" s="187"/>
      <c r="PYK174" s="188"/>
      <c r="PYL174" s="165"/>
      <c r="PYM174" s="166"/>
      <c r="PYN174" s="146"/>
      <c r="PYO174" s="145"/>
      <c r="PYP174" s="145"/>
      <c r="PYQ174" s="167"/>
      <c r="PYR174" s="147"/>
      <c r="PYS174" s="148"/>
      <c r="PYT174" s="187"/>
      <c r="PYU174" s="188"/>
      <c r="PYV174" s="165"/>
      <c r="PYW174" s="166"/>
      <c r="PYX174" s="146"/>
      <c r="PYY174" s="145"/>
      <c r="PYZ174" s="145"/>
      <c r="PZA174" s="167"/>
      <c r="PZB174" s="147"/>
      <c r="PZC174" s="148"/>
      <c r="PZD174" s="187"/>
      <c r="PZE174" s="188"/>
      <c r="PZF174" s="165"/>
      <c r="PZG174" s="166"/>
      <c r="PZH174" s="146"/>
      <c r="PZI174" s="145"/>
      <c r="PZJ174" s="145"/>
      <c r="PZK174" s="167"/>
      <c r="PZL174" s="147"/>
      <c r="PZM174" s="148"/>
      <c r="PZN174" s="187"/>
      <c r="PZO174" s="188"/>
      <c r="PZP174" s="165"/>
      <c r="PZQ174" s="166"/>
      <c r="PZR174" s="146"/>
      <c r="PZS174" s="145"/>
      <c r="PZT174" s="145"/>
      <c r="PZU174" s="167"/>
      <c r="PZV174" s="147"/>
      <c r="PZW174" s="148"/>
      <c r="PZX174" s="187"/>
      <c r="PZY174" s="188"/>
      <c r="PZZ174" s="165"/>
      <c r="QAA174" s="166"/>
      <c r="QAB174" s="146"/>
      <c r="QAC174" s="145"/>
      <c r="QAD174" s="145"/>
      <c r="QAE174" s="167"/>
      <c r="QAF174" s="147"/>
      <c r="QAG174" s="148"/>
      <c r="QAH174" s="187"/>
      <c r="QAI174" s="188"/>
      <c r="QAJ174" s="165"/>
      <c r="QAK174" s="166"/>
      <c r="QAL174" s="146"/>
      <c r="QAM174" s="145"/>
      <c r="QAN174" s="145"/>
      <c r="QAO174" s="167"/>
      <c r="QAP174" s="147"/>
      <c r="QAQ174" s="148"/>
      <c r="QAR174" s="187"/>
      <c r="QAS174" s="188"/>
      <c r="QAT174" s="165"/>
      <c r="QAU174" s="166"/>
      <c r="QAV174" s="146"/>
      <c r="QAW174" s="145"/>
      <c r="QAX174" s="145"/>
      <c r="QAY174" s="167"/>
      <c r="QAZ174" s="147"/>
      <c r="QBA174" s="148"/>
      <c r="QBB174" s="187"/>
      <c r="QBC174" s="188"/>
      <c r="QBD174" s="165"/>
      <c r="QBE174" s="166"/>
      <c r="QBF174" s="146"/>
      <c r="QBG174" s="145"/>
      <c r="QBH174" s="145"/>
      <c r="QBI174" s="167"/>
      <c r="QBJ174" s="147"/>
      <c r="QBK174" s="148"/>
      <c r="QBL174" s="187"/>
      <c r="QBM174" s="188"/>
      <c r="QBN174" s="165"/>
      <c r="QBO174" s="166"/>
      <c r="QBP174" s="146"/>
      <c r="QBQ174" s="145"/>
      <c r="QBR174" s="145"/>
      <c r="QBS174" s="167"/>
      <c r="QBT174" s="147"/>
      <c r="QBU174" s="148"/>
      <c r="QBV174" s="187"/>
      <c r="QBW174" s="188"/>
      <c r="QBX174" s="165"/>
      <c r="QBY174" s="166"/>
      <c r="QBZ174" s="146"/>
      <c r="QCA174" s="145"/>
      <c r="QCB174" s="145"/>
      <c r="QCC174" s="167"/>
      <c r="QCD174" s="147"/>
      <c r="QCE174" s="148"/>
      <c r="QCF174" s="187"/>
      <c r="QCG174" s="188"/>
      <c r="QCH174" s="165"/>
      <c r="QCI174" s="166"/>
      <c r="QCJ174" s="146"/>
      <c r="QCK174" s="145"/>
      <c r="QCL174" s="145"/>
      <c r="QCM174" s="167"/>
      <c r="QCN174" s="147"/>
      <c r="QCO174" s="148"/>
      <c r="QCP174" s="187"/>
      <c r="QCQ174" s="188"/>
      <c r="QCR174" s="165"/>
      <c r="QCS174" s="166"/>
      <c r="QCT174" s="146"/>
      <c r="QCU174" s="145"/>
      <c r="QCV174" s="145"/>
      <c r="QCW174" s="167"/>
      <c r="QCX174" s="147"/>
      <c r="QCY174" s="148"/>
      <c r="QCZ174" s="187"/>
      <c r="QDA174" s="188"/>
      <c r="QDB174" s="165"/>
      <c r="QDC174" s="166"/>
      <c r="QDD174" s="146"/>
      <c r="QDE174" s="145"/>
      <c r="QDF174" s="145"/>
      <c r="QDG174" s="167"/>
      <c r="QDH174" s="147"/>
      <c r="QDI174" s="148"/>
      <c r="QDJ174" s="187"/>
      <c r="QDK174" s="188"/>
      <c r="QDL174" s="165"/>
      <c r="QDM174" s="166"/>
      <c r="QDN174" s="146"/>
      <c r="QDO174" s="145"/>
      <c r="QDP174" s="145"/>
      <c r="QDQ174" s="167"/>
      <c r="QDR174" s="147"/>
      <c r="QDS174" s="148"/>
      <c r="QDT174" s="187"/>
      <c r="QDU174" s="188"/>
      <c r="QDV174" s="165"/>
      <c r="QDW174" s="166"/>
      <c r="QDX174" s="146"/>
      <c r="QDY174" s="145"/>
      <c r="QDZ174" s="145"/>
      <c r="QEA174" s="167"/>
      <c r="QEB174" s="147"/>
      <c r="QEC174" s="148"/>
      <c r="QED174" s="187"/>
      <c r="QEE174" s="188"/>
      <c r="QEF174" s="165"/>
      <c r="QEG174" s="166"/>
      <c r="QEH174" s="146"/>
      <c r="QEI174" s="145"/>
      <c r="QEJ174" s="145"/>
      <c r="QEK174" s="167"/>
      <c r="QEL174" s="147"/>
      <c r="QEM174" s="148"/>
      <c r="QEN174" s="187"/>
      <c r="QEO174" s="188"/>
      <c r="QEP174" s="165"/>
      <c r="QEQ174" s="166"/>
      <c r="QER174" s="146"/>
      <c r="QES174" s="145"/>
      <c r="QET174" s="145"/>
      <c r="QEU174" s="167"/>
      <c r="QEV174" s="147"/>
      <c r="QEW174" s="148"/>
      <c r="QEX174" s="187"/>
      <c r="QEY174" s="188"/>
      <c r="QEZ174" s="165"/>
      <c r="QFA174" s="166"/>
      <c r="QFB174" s="146"/>
      <c r="QFC174" s="145"/>
      <c r="QFD174" s="145"/>
      <c r="QFE174" s="167"/>
      <c r="QFF174" s="147"/>
      <c r="QFG174" s="148"/>
      <c r="QFH174" s="187"/>
      <c r="QFI174" s="188"/>
      <c r="QFJ174" s="165"/>
      <c r="QFK174" s="166"/>
      <c r="QFL174" s="146"/>
      <c r="QFM174" s="145"/>
      <c r="QFN174" s="145"/>
      <c r="QFO174" s="167"/>
      <c r="QFP174" s="147"/>
      <c r="QFQ174" s="148"/>
      <c r="QFR174" s="187"/>
      <c r="QFS174" s="188"/>
      <c r="QFT174" s="165"/>
      <c r="QFU174" s="166"/>
      <c r="QFV174" s="146"/>
      <c r="QFW174" s="145"/>
      <c r="QFX174" s="145"/>
      <c r="QFY174" s="167"/>
      <c r="QFZ174" s="147"/>
      <c r="QGA174" s="148"/>
      <c r="QGB174" s="187"/>
      <c r="QGC174" s="188"/>
      <c r="QGD174" s="165"/>
      <c r="QGE174" s="166"/>
      <c r="QGF174" s="146"/>
      <c r="QGG174" s="145"/>
      <c r="QGH174" s="145"/>
      <c r="QGI174" s="167"/>
      <c r="QGJ174" s="147"/>
      <c r="QGK174" s="148"/>
      <c r="QGL174" s="187"/>
      <c r="QGM174" s="188"/>
      <c r="QGN174" s="165"/>
      <c r="QGO174" s="166"/>
      <c r="QGP174" s="146"/>
      <c r="QGQ174" s="145"/>
      <c r="QGR174" s="145"/>
      <c r="QGS174" s="167"/>
      <c r="QGT174" s="147"/>
      <c r="QGU174" s="148"/>
      <c r="QGV174" s="187"/>
      <c r="QGW174" s="188"/>
      <c r="QGX174" s="165"/>
      <c r="QGY174" s="166"/>
      <c r="QGZ174" s="146"/>
      <c r="QHA174" s="145"/>
      <c r="QHB174" s="145"/>
      <c r="QHC174" s="167"/>
      <c r="QHD174" s="147"/>
      <c r="QHE174" s="148"/>
      <c r="QHF174" s="187"/>
      <c r="QHG174" s="188"/>
      <c r="QHH174" s="165"/>
      <c r="QHI174" s="166"/>
      <c r="QHJ174" s="146"/>
      <c r="QHK174" s="145"/>
      <c r="QHL174" s="145"/>
      <c r="QHM174" s="167"/>
      <c r="QHN174" s="147"/>
      <c r="QHO174" s="148"/>
      <c r="QHP174" s="187"/>
      <c r="QHQ174" s="188"/>
      <c r="QHR174" s="165"/>
      <c r="QHS174" s="166"/>
      <c r="QHT174" s="146"/>
      <c r="QHU174" s="145"/>
      <c r="QHV174" s="145"/>
      <c r="QHW174" s="167"/>
      <c r="QHX174" s="147"/>
      <c r="QHY174" s="148"/>
      <c r="QHZ174" s="187"/>
      <c r="QIA174" s="188"/>
      <c r="QIB174" s="165"/>
      <c r="QIC174" s="166"/>
      <c r="QID174" s="146"/>
      <c r="QIE174" s="145"/>
      <c r="QIF174" s="145"/>
      <c r="QIG174" s="167"/>
      <c r="QIH174" s="147"/>
      <c r="QII174" s="148"/>
      <c r="QIJ174" s="187"/>
      <c r="QIK174" s="188"/>
      <c r="QIL174" s="165"/>
      <c r="QIM174" s="166"/>
      <c r="QIN174" s="146"/>
      <c r="QIO174" s="145"/>
      <c r="QIP174" s="145"/>
      <c r="QIQ174" s="167"/>
      <c r="QIR174" s="147"/>
      <c r="QIS174" s="148"/>
      <c r="QIT174" s="187"/>
      <c r="QIU174" s="188"/>
      <c r="QIV174" s="165"/>
      <c r="QIW174" s="166"/>
      <c r="QIX174" s="146"/>
      <c r="QIY174" s="145"/>
      <c r="QIZ174" s="145"/>
      <c r="QJA174" s="167"/>
      <c r="QJB174" s="147"/>
      <c r="QJC174" s="148"/>
      <c r="QJD174" s="187"/>
      <c r="QJE174" s="188"/>
      <c r="QJF174" s="165"/>
      <c r="QJG174" s="166"/>
      <c r="QJH174" s="146"/>
      <c r="QJI174" s="145"/>
      <c r="QJJ174" s="145"/>
      <c r="QJK174" s="167"/>
      <c r="QJL174" s="147"/>
      <c r="QJM174" s="148"/>
      <c r="QJN174" s="187"/>
      <c r="QJO174" s="188"/>
      <c r="QJP174" s="165"/>
      <c r="QJQ174" s="166"/>
      <c r="QJR174" s="146"/>
      <c r="QJS174" s="145"/>
      <c r="QJT174" s="145"/>
      <c r="QJU174" s="167"/>
      <c r="QJV174" s="147"/>
      <c r="QJW174" s="148"/>
      <c r="QJX174" s="187"/>
      <c r="QJY174" s="188"/>
      <c r="QJZ174" s="165"/>
      <c r="QKA174" s="166"/>
      <c r="QKB174" s="146"/>
      <c r="QKC174" s="145"/>
      <c r="QKD174" s="145"/>
      <c r="QKE174" s="167"/>
      <c r="QKF174" s="147"/>
      <c r="QKG174" s="148"/>
      <c r="QKH174" s="187"/>
      <c r="QKI174" s="188"/>
      <c r="QKJ174" s="165"/>
      <c r="QKK174" s="166"/>
      <c r="QKL174" s="146"/>
      <c r="QKM174" s="145"/>
      <c r="QKN174" s="145"/>
      <c r="QKO174" s="167"/>
      <c r="QKP174" s="147"/>
      <c r="QKQ174" s="148"/>
      <c r="QKR174" s="187"/>
      <c r="QKS174" s="188"/>
      <c r="QKT174" s="165"/>
      <c r="QKU174" s="166"/>
      <c r="QKV174" s="146"/>
      <c r="QKW174" s="145"/>
      <c r="QKX174" s="145"/>
      <c r="QKY174" s="167"/>
      <c r="QKZ174" s="147"/>
      <c r="QLA174" s="148"/>
      <c r="QLB174" s="187"/>
      <c r="QLC174" s="188"/>
      <c r="QLD174" s="165"/>
      <c r="QLE174" s="166"/>
      <c r="QLF174" s="146"/>
      <c r="QLG174" s="145"/>
      <c r="QLH174" s="145"/>
      <c r="QLI174" s="167"/>
      <c r="QLJ174" s="147"/>
      <c r="QLK174" s="148"/>
      <c r="QLL174" s="187"/>
      <c r="QLM174" s="188"/>
      <c r="QLN174" s="165"/>
      <c r="QLO174" s="166"/>
      <c r="QLP174" s="146"/>
      <c r="QLQ174" s="145"/>
      <c r="QLR174" s="145"/>
      <c r="QLS174" s="167"/>
      <c r="QLT174" s="147"/>
      <c r="QLU174" s="148"/>
      <c r="QLV174" s="187"/>
      <c r="QLW174" s="188"/>
      <c r="QLX174" s="165"/>
      <c r="QLY174" s="166"/>
      <c r="QLZ174" s="146"/>
      <c r="QMA174" s="145"/>
      <c r="QMB174" s="145"/>
      <c r="QMC174" s="167"/>
      <c r="QMD174" s="147"/>
      <c r="QME174" s="148"/>
      <c r="QMF174" s="187"/>
      <c r="QMG174" s="188"/>
      <c r="QMH174" s="165"/>
      <c r="QMI174" s="166"/>
      <c r="QMJ174" s="146"/>
      <c r="QMK174" s="145"/>
      <c r="QML174" s="145"/>
      <c r="QMM174" s="167"/>
      <c r="QMN174" s="147"/>
      <c r="QMO174" s="148"/>
      <c r="QMP174" s="187"/>
      <c r="QMQ174" s="188"/>
      <c r="QMR174" s="165"/>
      <c r="QMS174" s="166"/>
      <c r="QMT174" s="146"/>
      <c r="QMU174" s="145"/>
      <c r="QMV174" s="145"/>
      <c r="QMW174" s="167"/>
      <c r="QMX174" s="147"/>
      <c r="QMY174" s="148"/>
      <c r="QMZ174" s="187"/>
      <c r="QNA174" s="188"/>
      <c r="QNB174" s="165"/>
      <c r="QNC174" s="166"/>
      <c r="QND174" s="146"/>
      <c r="QNE174" s="145"/>
      <c r="QNF174" s="145"/>
      <c r="QNG174" s="167"/>
      <c r="QNH174" s="147"/>
      <c r="QNI174" s="148"/>
      <c r="QNJ174" s="187"/>
      <c r="QNK174" s="188"/>
      <c r="QNL174" s="165"/>
      <c r="QNM174" s="166"/>
      <c r="QNN174" s="146"/>
      <c r="QNO174" s="145"/>
      <c r="QNP174" s="145"/>
      <c r="QNQ174" s="167"/>
      <c r="QNR174" s="147"/>
      <c r="QNS174" s="148"/>
      <c r="QNT174" s="187"/>
      <c r="QNU174" s="188"/>
      <c r="QNV174" s="165"/>
      <c r="QNW174" s="166"/>
      <c r="QNX174" s="146"/>
      <c r="QNY174" s="145"/>
      <c r="QNZ174" s="145"/>
      <c r="QOA174" s="167"/>
      <c r="QOB174" s="147"/>
      <c r="QOC174" s="148"/>
      <c r="QOD174" s="187"/>
      <c r="QOE174" s="188"/>
      <c r="QOF174" s="165"/>
      <c r="QOG174" s="166"/>
      <c r="QOH174" s="146"/>
      <c r="QOI174" s="145"/>
      <c r="QOJ174" s="145"/>
      <c r="QOK174" s="167"/>
      <c r="QOL174" s="147"/>
      <c r="QOM174" s="148"/>
      <c r="QON174" s="187"/>
      <c r="QOO174" s="188"/>
      <c r="QOP174" s="165"/>
      <c r="QOQ174" s="166"/>
      <c r="QOR174" s="146"/>
      <c r="QOS174" s="145"/>
      <c r="QOT174" s="145"/>
      <c r="QOU174" s="167"/>
      <c r="QOV174" s="147"/>
      <c r="QOW174" s="148"/>
      <c r="QOX174" s="187"/>
      <c r="QOY174" s="188"/>
      <c r="QOZ174" s="165"/>
      <c r="QPA174" s="166"/>
      <c r="QPB174" s="146"/>
      <c r="QPC174" s="145"/>
      <c r="QPD174" s="145"/>
      <c r="QPE174" s="167"/>
      <c r="QPF174" s="147"/>
      <c r="QPG174" s="148"/>
      <c r="QPH174" s="187"/>
      <c r="QPI174" s="188"/>
      <c r="QPJ174" s="165"/>
      <c r="QPK174" s="166"/>
      <c r="QPL174" s="146"/>
      <c r="QPM174" s="145"/>
      <c r="QPN174" s="145"/>
      <c r="QPO174" s="167"/>
      <c r="QPP174" s="147"/>
      <c r="QPQ174" s="148"/>
      <c r="QPR174" s="187"/>
      <c r="QPS174" s="188"/>
      <c r="QPT174" s="165"/>
      <c r="QPU174" s="166"/>
      <c r="QPV174" s="146"/>
      <c r="QPW174" s="145"/>
      <c r="QPX174" s="145"/>
      <c r="QPY174" s="167"/>
      <c r="QPZ174" s="147"/>
      <c r="QQA174" s="148"/>
      <c r="QQB174" s="187"/>
      <c r="QQC174" s="188"/>
      <c r="QQD174" s="165"/>
      <c r="QQE174" s="166"/>
      <c r="QQF174" s="146"/>
      <c r="QQG174" s="145"/>
      <c r="QQH174" s="145"/>
      <c r="QQI174" s="167"/>
      <c r="QQJ174" s="147"/>
      <c r="QQK174" s="148"/>
      <c r="QQL174" s="187"/>
      <c r="QQM174" s="188"/>
      <c r="QQN174" s="165"/>
      <c r="QQO174" s="166"/>
      <c r="QQP174" s="146"/>
      <c r="QQQ174" s="145"/>
      <c r="QQR174" s="145"/>
      <c r="QQS174" s="167"/>
      <c r="QQT174" s="147"/>
      <c r="QQU174" s="148"/>
      <c r="QQV174" s="187"/>
      <c r="QQW174" s="188"/>
      <c r="QQX174" s="165"/>
      <c r="QQY174" s="166"/>
      <c r="QQZ174" s="146"/>
      <c r="QRA174" s="145"/>
      <c r="QRB174" s="145"/>
      <c r="QRC174" s="167"/>
      <c r="QRD174" s="147"/>
      <c r="QRE174" s="148"/>
      <c r="QRF174" s="187"/>
      <c r="QRG174" s="188"/>
      <c r="QRH174" s="165"/>
      <c r="QRI174" s="166"/>
      <c r="QRJ174" s="146"/>
      <c r="QRK174" s="145"/>
      <c r="QRL174" s="145"/>
      <c r="QRM174" s="167"/>
      <c r="QRN174" s="147"/>
      <c r="QRO174" s="148"/>
      <c r="QRP174" s="187"/>
      <c r="QRQ174" s="188"/>
      <c r="QRR174" s="165"/>
      <c r="QRS174" s="166"/>
      <c r="QRT174" s="146"/>
      <c r="QRU174" s="145"/>
      <c r="QRV174" s="145"/>
      <c r="QRW174" s="167"/>
      <c r="QRX174" s="147"/>
      <c r="QRY174" s="148"/>
      <c r="QRZ174" s="187"/>
      <c r="QSA174" s="188"/>
      <c r="QSB174" s="165"/>
      <c r="QSC174" s="166"/>
      <c r="QSD174" s="146"/>
      <c r="QSE174" s="145"/>
      <c r="QSF174" s="145"/>
      <c r="QSG174" s="167"/>
      <c r="QSH174" s="147"/>
      <c r="QSI174" s="148"/>
      <c r="QSJ174" s="187"/>
      <c r="QSK174" s="188"/>
      <c r="QSL174" s="165"/>
      <c r="QSM174" s="166"/>
      <c r="QSN174" s="146"/>
      <c r="QSO174" s="145"/>
      <c r="QSP174" s="145"/>
      <c r="QSQ174" s="167"/>
      <c r="QSR174" s="147"/>
      <c r="QSS174" s="148"/>
      <c r="QST174" s="187"/>
      <c r="QSU174" s="188"/>
      <c r="QSV174" s="165"/>
      <c r="QSW174" s="166"/>
      <c r="QSX174" s="146"/>
      <c r="QSY174" s="145"/>
      <c r="QSZ174" s="145"/>
      <c r="QTA174" s="167"/>
      <c r="QTB174" s="147"/>
      <c r="QTC174" s="148"/>
      <c r="QTD174" s="187"/>
      <c r="QTE174" s="188"/>
      <c r="QTF174" s="165"/>
      <c r="QTG174" s="166"/>
      <c r="QTH174" s="146"/>
      <c r="QTI174" s="145"/>
      <c r="QTJ174" s="145"/>
      <c r="QTK174" s="167"/>
      <c r="QTL174" s="147"/>
      <c r="QTM174" s="148"/>
      <c r="QTN174" s="187"/>
      <c r="QTO174" s="188"/>
      <c r="QTP174" s="165"/>
      <c r="QTQ174" s="166"/>
      <c r="QTR174" s="146"/>
      <c r="QTS174" s="145"/>
      <c r="QTT174" s="145"/>
      <c r="QTU174" s="167"/>
      <c r="QTV174" s="147"/>
      <c r="QTW174" s="148"/>
      <c r="QTX174" s="187"/>
      <c r="QTY174" s="188"/>
      <c r="QTZ174" s="165"/>
      <c r="QUA174" s="166"/>
      <c r="QUB174" s="146"/>
      <c r="QUC174" s="145"/>
      <c r="QUD174" s="145"/>
      <c r="QUE174" s="167"/>
      <c r="QUF174" s="147"/>
      <c r="QUG174" s="148"/>
      <c r="QUH174" s="187"/>
      <c r="QUI174" s="188"/>
      <c r="QUJ174" s="165"/>
      <c r="QUK174" s="166"/>
      <c r="QUL174" s="146"/>
      <c r="QUM174" s="145"/>
      <c r="QUN174" s="145"/>
      <c r="QUO174" s="167"/>
      <c r="QUP174" s="147"/>
      <c r="QUQ174" s="148"/>
      <c r="QUR174" s="187"/>
      <c r="QUS174" s="188"/>
      <c r="QUT174" s="165"/>
      <c r="QUU174" s="166"/>
      <c r="QUV174" s="146"/>
      <c r="QUW174" s="145"/>
      <c r="QUX174" s="145"/>
      <c r="QUY174" s="167"/>
      <c r="QUZ174" s="147"/>
      <c r="QVA174" s="148"/>
      <c r="QVB174" s="187"/>
      <c r="QVC174" s="188"/>
      <c r="QVD174" s="165"/>
      <c r="QVE174" s="166"/>
      <c r="QVF174" s="146"/>
      <c r="QVG174" s="145"/>
      <c r="QVH174" s="145"/>
      <c r="QVI174" s="167"/>
      <c r="QVJ174" s="147"/>
      <c r="QVK174" s="148"/>
      <c r="QVL174" s="187"/>
      <c r="QVM174" s="188"/>
      <c r="QVN174" s="165"/>
      <c r="QVO174" s="166"/>
      <c r="QVP174" s="146"/>
      <c r="QVQ174" s="145"/>
      <c r="QVR174" s="145"/>
      <c r="QVS174" s="167"/>
      <c r="QVT174" s="147"/>
      <c r="QVU174" s="148"/>
      <c r="QVV174" s="187"/>
      <c r="QVW174" s="188"/>
      <c r="QVX174" s="165"/>
      <c r="QVY174" s="166"/>
      <c r="QVZ174" s="146"/>
      <c r="QWA174" s="145"/>
      <c r="QWB174" s="145"/>
      <c r="QWC174" s="167"/>
      <c r="QWD174" s="147"/>
      <c r="QWE174" s="148"/>
      <c r="QWF174" s="187"/>
      <c r="QWG174" s="188"/>
      <c r="QWH174" s="165"/>
      <c r="QWI174" s="166"/>
      <c r="QWJ174" s="146"/>
      <c r="QWK174" s="145"/>
      <c r="QWL174" s="145"/>
      <c r="QWM174" s="167"/>
      <c r="QWN174" s="147"/>
      <c r="QWO174" s="148"/>
      <c r="QWP174" s="187"/>
      <c r="QWQ174" s="188"/>
      <c r="QWR174" s="165"/>
      <c r="QWS174" s="166"/>
      <c r="QWT174" s="146"/>
      <c r="QWU174" s="145"/>
      <c r="QWV174" s="145"/>
      <c r="QWW174" s="167"/>
      <c r="QWX174" s="147"/>
      <c r="QWY174" s="148"/>
      <c r="QWZ174" s="187"/>
      <c r="QXA174" s="188"/>
      <c r="QXB174" s="165"/>
      <c r="QXC174" s="166"/>
      <c r="QXD174" s="146"/>
      <c r="QXE174" s="145"/>
      <c r="QXF174" s="145"/>
      <c r="QXG174" s="167"/>
      <c r="QXH174" s="147"/>
      <c r="QXI174" s="148"/>
      <c r="QXJ174" s="187"/>
      <c r="QXK174" s="188"/>
      <c r="QXL174" s="165"/>
      <c r="QXM174" s="166"/>
      <c r="QXN174" s="146"/>
      <c r="QXO174" s="145"/>
      <c r="QXP174" s="145"/>
      <c r="QXQ174" s="167"/>
      <c r="QXR174" s="147"/>
      <c r="QXS174" s="148"/>
      <c r="QXT174" s="187"/>
      <c r="QXU174" s="188"/>
      <c r="QXV174" s="165"/>
      <c r="QXW174" s="166"/>
      <c r="QXX174" s="146"/>
      <c r="QXY174" s="145"/>
      <c r="QXZ174" s="145"/>
      <c r="QYA174" s="167"/>
      <c r="QYB174" s="147"/>
      <c r="QYC174" s="148"/>
      <c r="QYD174" s="187"/>
      <c r="QYE174" s="188"/>
      <c r="QYF174" s="165"/>
      <c r="QYG174" s="166"/>
      <c r="QYH174" s="146"/>
      <c r="QYI174" s="145"/>
      <c r="QYJ174" s="145"/>
      <c r="QYK174" s="167"/>
      <c r="QYL174" s="147"/>
      <c r="QYM174" s="148"/>
      <c r="QYN174" s="187"/>
      <c r="QYO174" s="188"/>
      <c r="QYP174" s="165"/>
      <c r="QYQ174" s="166"/>
      <c r="QYR174" s="146"/>
      <c r="QYS174" s="145"/>
      <c r="QYT174" s="145"/>
      <c r="QYU174" s="167"/>
      <c r="QYV174" s="147"/>
      <c r="QYW174" s="148"/>
      <c r="QYX174" s="187"/>
      <c r="QYY174" s="188"/>
      <c r="QYZ174" s="165"/>
      <c r="QZA174" s="166"/>
      <c r="QZB174" s="146"/>
      <c r="QZC174" s="145"/>
      <c r="QZD174" s="145"/>
      <c r="QZE174" s="167"/>
      <c r="QZF174" s="147"/>
      <c r="QZG174" s="148"/>
      <c r="QZH174" s="187"/>
      <c r="QZI174" s="188"/>
      <c r="QZJ174" s="165"/>
      <c r="QZK174" s="166"/>
      <c r="QZL174" s="146"/>
      <c r="QZM174" s="145"/>
      <c r="QZN174" s="145"/>
      <c r="QZO174" s="167"/>
      <c r="QZP174" s="147"/>
      <c r="QZQ174" s="148"/>
      <c r="QZR174" s="187"/>
      <c r="QZS174" s="188"/>
      <c r="QZT174" s="165"/>
      <c r="QZU174" s="166"/>
      <c r="QZV174" s="146"/>
      <c r="QZW174" s="145"/>
      <c r="QZX174" s="145"/>
      <c r="QZY174" s="167"/>
      <c r="QZZ174" s="147"/>
      <c r="RAA174" s="148"/>
      <c r="RAB174" s="187"/>
      <c r="RAC174" s="188"/>
      <c r="RAD174" s="165"/>
      <c r="RAE174" s="166"/>
      <c r="RAF174" s="146"/>
      <c r="RAG174" s="145"/>
      <c r="RAH174" s="145"/>
      <c r="RAI174" s="167"/>
      <c r="RAJ174" s="147"/>
      <c r="RAK174" s="148"/>
      <c r="RAL174" s="187"/>
      <c r="RAM174" s="188"/>
      <c r="RAN174" s="165"/>
      <c r="RAO174" s="166"/>
      <c r="RAP174" s="146"/>
      <c r="RAQ174" s="145"/>
      <c r="RAR174" s="145"/>
      <c r="RAS174" s="167"/>
      <c r="RAT174" s="147"/>
      <c r="RAU174" s="148"/>
      <c r="RAV174" s="187"/>
      <c r="RAW174" s="188"/>
      <c r="RAX174" s="165"/>
      <c r="RAY174" s="166"/>
      <c r="RAZ174" s="146"/>
      <c r="RBA174" s="145"/>
      <c r="RBB174" s="145"/>
      <c r="RBC174" s="167"/>
      <c r="RBD174" s="147"/>
      <c r="RBE174" s="148"/>
      <c r="RBF174" s="187"/>
      <c r="RBG174" s="188"/>
      <c r="RBH174" s="165"/>
      <c r="RBI174" s="166"/>
      <c r="RBJ174" s="146"/>
      <c r="RBK174" s="145"/>
      <c r="RBL174" s="145"/>
      <c r="RBM174" s="167"/>
      <c r="RBN174" s="147"/>
      <c r="RBO174" s="148"/>
      <c r="RBP174" s="187"/>
      <c r="RBQ174" s="188"/>
      <c r="RBR174" s="165"/>
      <c r="RBS174" s="166"/>
      <c r="RBT174" s="146"/>
      <c r="RBU174" s="145"/>
      <c r="RBV174" s="145"/>
      <c r="RBW174" s="167"/>
      <c r="RBX174" s="147"/>
      <c r="RBY174" s="148"/>
      <c r="RBZ174" s="187"/>
      <c r="RCA174" s="188"/>
      <c r="RCB174" s="165"/>
      <c r="RCC174" s="166"/>
      <c r="RCD174" s="146"/>
      <c r="RCE174" s="145"/>
      <c r="RCF174" s="145"/>
      <c r="RCG174" s="167"/>
      <c r="RCH174" s="147"/>
      <c r="RCI174" s="148"/>
      <c r="RCJ174" s="187"/>
      <c r="RCK174" s="188"/>
      <c r="RCL174" s="165"/>
      <c r="RCM174" s="166"/>
      <c r="RCN174" s="146"/>
      <c r="RCO174" s="145"/>
      <c r="RCP174" s="145"/>
      <c r="RCQ174" s="167"/>
      <c r="RCR174" s="147"/>
      <c r="RCS174" s="148"/>
      <c r="RCT174" s="187"/>
      <c r="RCU174" s="188"/>
      <c r="RCV174" s="165"/>
      <c r="RCW174" s="166"/>
      <c r="RCX174" s="146"/>
      <c r="RCY174" s="145"/>
      <c r="RCZ174" s="145"/>
      <c r="RDA174" s="167"/>
      <c r="RDB174" s="147"/>
      <c r="RDC174" s="148"/>
      <c r="RDD174" s="187"/>
      <c r="RDE174" s="188"/>
      <c r="RDF174" s="165"/>
      <c r="RDG174" s="166"/>
      <c r="RDH174" s="146"/>
      <c r="RDI174" s="145"/>
      <c r="RDJ174" s="145"/>
      <c r="RDK174" s="167"/>
      <c r="RDL174" s="147"/>
      <c r="RDM174" s="148"/>
      <c r="RDN174" s="187"/>
      <c r="RDO174" s="188"/>
      <c r="RDP174" s="165"/>
      <c r="RDQ174" s="166"/>
      <c r="RDR174" s="146"/>
      <c r="RDS174" s="145"/>
      <c r="RDT174" s="145"/>
      <c r="RDU174" s="167"/>
      <c r="RDV174" s="147"/>
      <c r="RDW174" s="148"/>
      <c r="RDX174" s="187"/>
      <c r="RDY174" s="188"/>
      <c r="RDZ174" s="165"/>
      <c r="REA174" s="166"/>
      <c r="REB174" s="146"/>
      <c r="REC174" s="145"/>
      <c r="RED174" s="145"/>
      <c r="REE174" s="167"/>
      <c r="REF174" s="147"/>
      <c r="REG174" s="148"/>
      <c r="REH174" s="187"/>
      <c r="REI174" s="188"/>
      <c r="REJ174" s="165"/>
      <c r="REK174" s="166"/>
      <c r="REL174" s="146"/>
      <c r="REM174" s="145"/>
      <c r="REN174" s="145"/>
      <c r="REO174" s="167"/>
      <c r="REP174" s="147"/>
      <c r="REQ174" s="148"/>
      <c r="RER174" s="187"/>
      <c r="RES174" s="188"/>
      <c r="RET174" s="165"/>
      <c r="REU174" s="166"/>
      <c r="REV174" s="146"/>
      <c r="REW174" s="145"/>
      <c r="REX174" s="145"/>
      <c r="REY174" s="167"/>
      <c r="REZ174" s="147"/>
      <c r="RFA174" s="148"/>
      <c r="RFB174" s="187"/>
      <c r="RFC174" s="188"/>
      <c r="RFD174" s="165"/>
      <c r="RFE174" s="166"/>
      <c r="RFF174" s="146"/>
      <c r="RFG174" s="145"/>
      <c r="RFH174" s="145"/>
      <c r="RFI174" s="167"/>
      <c r="RFJ174" s="147"/>
      <c r="RFK174" s="148"/>
      <c r="RFL174" s="187"/>
      <c r="RFM174" s="188"/>
      <c r="RFN174" s="165"/>
      <c r="RFO174" s="166"/>
      <c r="RFP174" s="146"/>
      <c r="RFQ174" s="145"/>
      <c r="RFR174" s="145"/>
      <c r="RFS174" s="167"/>
      <c r="RFT174" s="147"/>
      <c r="RFU174" s="148"/>
      <c r="RFV174" s="187"/>
      <c r="RFW174" s="188"/>
      <c r="RFX174" s="165"/>
      <c r="RFY174" s="166"/>
      <c r="RFZ174" s="146"/>
      <c r="RGA174" s="145"/>
      <c r="RGB174" s="145"/>
      <c r="RGC174" s="167"/>
      <c r="RGD174" s="147"/>
      <c r="RGE174" s="148"/>
      <c r="RGF174" s="187"/>
      <c r="RGG174" s="188"/>
      <c r="RGH174" s="165"/>
      <c r="RGI174" s="166"/>
      <c r="RGJ174" s="146"/>
      <c r="RGK174" s="145"/>
      <c r="RGL174" s="145"/>
      <c r="RGM174" s="167"/>
      <c r="RGN174" s="147"/>
      <c r="RGO174" s="148"/>
      <c r="RGP174" s="187"/>
      <c r="RGQ174" s="188"/>
      <c r="RGR174" s="165"/>
      <c r="RGS174" s="166"/>
      <c r="RGT174" s="146"/>
      <c r="RGU174" s="145"/>
      <c r="RGV174" s="145"/>
      <c r="RGW174" s="167"/>
      <c r="RGX174" s="147"/>
      <c r="RGY174" s="148"/>
      <c r="RGZ174" s="187"/>
      <c r="RHA174" s="188"/>
      <c r="RHB174" s="165"/>
      <c r="RHC174" s="166"/>
      <c r="RHD174" s="146"/>
      <c r="RHE174" s="145"/>
      <c r="RHF174" s="145"/>
      <c r="RHG174" s="167"/>
      <c r="RHH174" s="147"/>
      <c r="RHI174" s="148"/>
      <c r="RHJ174" s="187"/>
      <c r="RHK174" s="188"/>
      <c r="RHL174" s="165"/>
      <c r="RHM174" s="166"/>
      <c r="RHN174" s="146"/>
      <c r="RHO174" s="145"/>
      <c r="RHP174" s="145"/>
      <c r="RHQ174" s="167"/>
      <c r="RHR174" s="147"/>
      <c r="RHS174" s="148"/>
      <c r="RHT174" s="187"/>
      <c r="RHU174" s="188"/>
      <c r="RHV174" s="165"/>
      <c r="RHW174" s="166"/>
      <c r="RHX174" s="146"/>
      <c r="RHY174" s="145"/>
      <c r="RHZ174" s="145"/>
      <c r="RIA174" s="167"/>
      <c r="RIB174" s="147"/>
      <c r="RIC174" s="148"/>
      <c r="RID174" s="187"/>
      <c r="RIE174" s="188"/>
      <c r="RIF174" s="165"/>
      <c r="RIG174" s="166"/>
      <c r="RIH174" s="146"/>
      <c r="RII174" s="145"/>
      <c r="RIJ174" s="145"/>
      <c r="RIK174" s="167"/>
      <c r="RIL174" s="147"/>
      <c r="RIM174" s="148"/>
      <c r="RIN174" s="187"/>
      <c r="RIO174" s="188"/>
      <c r="RIP174" s="165"/>
      <c r="RIQ174" s="166"/>
      <c r="RIR174" s="146"/>
      <c r="RIS174" s="145"/>
      <c r="RIT174" s="145"/>
      <c r="RIU174" s="167"/>
      <c r="RIV174" s="147"/>
      <c r="RIW174" s="148"/>
      <c r="RIX174" s="187"/>
      <c r="RIY174" s="188"/>
      <c r="RIZ174" s="165"/>
      <c r="RJA174" s="166"/>
      <c r="RJB174" s="146"/>
      <c r="RJC174" s="145"/>
      <c r="RJD174" s="145"/>
      <c r="RJE174" s="167"/>
      <c r="RJF174" s="147"/>
      <c r="RJG174" s="148"/>
      <c r="RJH174" s="187"/>
      <c r="RJI174" s="188"/>
      <c r="RJJ174" s="165"/>
      <c r="RJK174" s="166"/>
      <c r="RJL174" s="146"/>
      <c r="RJM174" s="145"/>
      <c r="RJN174" s="145"/>
      <c r="RJO174" s="167"/>
      <c r="RJP174" s="147"/>
      <c r="RJQ174" s="148"/>
      <c r="RJR174" s="187"/>
      <c r="RJS174" s="188"/>
      <c r="RJT174" s="165"/>
      <c r="RJU174" s="166"/>
      <c r="RJV174" s="146"/>
      <c r="RJW174" s="145"/>
      <c r="RJX174" s="145"/>
      <c r="RJY174" s="167"/>
      <c r="RJZ174" s="147"/>
      <c r="RKA174" s="148"/>
      <c r="RKB174" s="187"/>
      <c r="RKC174" s="188"/>
      <c r="RKD174" s="165"/>
      <c r="RKE174" s="166"/>
      <c r="RKF174" s="146"/>
      <c r="RKG174" s="145"/>
      <c r="RKH174" s="145"/>
      <c r="RKI174" s="167"/>
      <c r="RKJ174" s="147"/>
      <c r="RKK174" s="148"/>
      <c r="RKL174" s="187"/>
      <c r="RKM174" s="188"/>
      <c r="RKN174" s="165"/>
      <c r="RKO174" s="166"/>
      <c r="RKP174" s="146"/>
      <c r="RKQ174" s="145"/>
      <c r="RKR174" s="145"/>
      <c r="RKS174" s="167"/>
      <c r="RKT174" s="147"/>
      <c r="RKU174" s="148"/>
      <c r="RKV174" s="187"/>
      <c r="RKW174" s="188"/>
      <c r="RKX174" s="165"/>
      <c r="RKY174" s="166"/>
      <c r="RKZ174" s="146"/>
      <c r="RLA174" s="145"/>
      <c r="RLB174" s="145"/>
      <c r="RLC174" s="167"/>
      <c r="RLD174" s="147"/>
      <c r="RLE174" s="148"/>
      <c r="RLF174" s="187"/>
      <c r="RLG174" s="188"/>
      <c r="RLH174" s="165"/>
      <c r="RLI174" s="166"/>
      <c r="RLJ174" s="146"/>
      <c r="RLK174" s="145"/>
      <c r="RLL174" s="145"/>
      <c r="RLM174" s="167"/>
      <c r="RLN174" s="147"/>
      <c r="RLO174" s="148"/>
      <c r="RLP174" s="187"/>
      <c r="RLQ174" s="188"/>
      <c r="RLR174" s="165"/>
      <c r="RLS174" s="166"/>
      <c r="RLT174" s="146"/>
      <c r="RLU174" s="145"/>
      <c r="RLV174" s="145"/>
      <c r="RLW174" s="167"/>
      <c r="RLX174" s="147"/>
      <c r="RLY174" s="148"/>
      <c r="RLZ174" s="187"/>
      <c r="RMA174" s="188"/>
      <c r="RMB174" s="165"/>
      <c r="RMC174" s="166"/>
      <c r="RMD174" s="146"/>
      <c r="RME174" s="145"/>
      <c r="RMF174" s="145"/>
      <c r="RMG174" s="167"/>
      <c r="RMH174" s="147"/>
      <c r="RMI174" s="148"/>
      <c r="RMJ174" s="187"/>
      <c r="RMK174" s="188"/>
      <c r="RML174" s="165"/>
      <c r="RMM174" s="166"/>
      <c r="RMN174" s="146"/>
      <c r="RMO174" s="145"/>
      <c r="RMP174" s="145"/>
      <c r="RMQ174" s="167"/>
      <c r="RMR174" s="147"/>
      <c r="RMS174" s="148"/>
      <c r="RMT174" s="187"/>
      <c r="RMU174" s="188"/>
      <c r="RMV174" s="165"/>
      <c r="RMW174" s="166"/>
      <c r="RMX174" s="146"/>
      <c r="RMY174" s="145"/>
      <c r="RMZ174" s="145"/>
      <c r="RNA174" s="167"/>
      <c r="RNB174" s="147"/>
      <c r="RNC174" s="148"/>
      <c r="RND174" s="187"/>
      <c r="RNE174" s="188"/>
      <c r="RNF174" s="165"/>
      <c r="RNG174" s="166"/>
      <c r="RNH174" s="146"/>
      <c r="RNI174" s="145"/>
      <c r="RNJ174" s="145"/>
      <c r="RNK174" s="167"/>
      <c r="RNL174" s="147"/>
      <c r="RNM174" s="148"/>
      <c r="RNN174" s="187"/>
      <c r="RNO174" s="188"/>
      <c r="RNP174" s="165"/>
      <c r="RNQ174" s="166"/>
      <c r="RNR174" s="146"/>
      <c r="RNS174" s="145"/>
      <c r="RNT174" s="145"/>
      <c r="RNU174" s="167"/>
      <c r="RNV174" s="147"/>
      <c r="RNW174" s="148"/>
      <c r="RNX174" s="187"/>
      <c r="RNY174" s="188"/>
      <c r="RNZ174" s="165"/>
      <c r="ROA174" s="166"/>
      <c r="ROB174" s="146"/>
      <c r="ROC174" s="145"/>
      <c r="ROD174" s="145"/>
      <c r="ROE174" s="167"/>
      <c r="ROF174" s="147"/>
      <c r="ROG174" s="148"/>
      <c r="ROH174" s="187"/>
      <c r="ROI174" s="188"/>
      <c r="ROJ174" s="165"/>
      <c r="ROK174" s="166"/>
      <c r="ROL174" s="146"/>
      <c r="ROM174" s="145"/>
      <c r="RON174" s="145"/>
      <c r="ROO174" s="167"/>
      <c r="ROP174" s="147"/>
      <c r="ROQ174" s="148"/>
      <c r="ROR174" s="187"/>
      <c r="ROS174" s="188"/>
      <c r="ROT174" s="165"/>
      <c r="ROU174" s="166"/>
      <c r="ROV174" s="146"/>
      <c r="ROW174" s="145"/>
      <c r="ROX174" s="145"/>
      <c r="ROY174" s="167"/>
      <c r="ROZ174" s="147"/>
      <c r="RPA174" s="148"/>
      <c r="RPB174" s="187"/>
      <c r="RPC174" s="188"/>
      <c r="RPD174" s="165"/>
      <c r="RPE174" s="166"/>
      <c r="RPF174" s="146"/>
      <c r="RPG174" s="145"/>
      <c r="RPH174" s="145"/>
      <c r="RPI174" s="167"/>
      <c r="RPJ174" s="147"/>
      <c r="RPK174" s="148"/>
      <c r="RPL174" s="187"/>
      <c r="RPM174" s="188"/>
      <c r="RPN174" s="165"/>
      <c r="RPO174" s="166"/>
      <c r="RPP174" s="146"/>
      <c r="RPQ174" s="145"/>
      <c r="RPR174" s="145"/>
      <c r="RPS174" s="167"/>
      <c r="RPT174" s="147"/>
      <c r="RPU174" s="148"/>
      <c r="RPV174" s="187"/>
      <c r="RPW174" s="188"/>
      <c r="RPX174" s="165"/>
      <c r="RPY174" s="166"/>
      <c r="RPZ174" s="146"/>
      <c r="RQA174" s="145"/>
      <c r="RQB174" s="145"/>
      <c r="RQC174" s="167"/>
      <c r="RQD174" s="147"/>
      <c r="RQE174" s="148"/>
      <c r="RQF174" s="187"/>
      <c r="RQG174" s="188"/>
      <c r="RQH174" s="165"/>
      <c r="RQI174" s="166"/>
      <c r="RQJ174" s="146"/>
      <c r="RQK174" s="145"/>
      <c r="RQL174" s="145"/>
      <c r="RQM174" s="167"/>
      <c r="RQN174" s="147"/>
      <c r="RQO174" s="148"/>
      <c r="RQP174" s="187"/>
      <c r="RQQ174" s="188"/>
      <c r="RQR174" s="165"/>
      <c r="RQS174" s="166"/>
      <c r="RQT174" s="146"/>
      <c r="RQU174" s="145"/>
      <c r="RQV174" s="145"/>
      <c r="RQW174" s="167"/>
      <c r="RQX174" s="147"/>
      <c r="RQY174" s="148"/>
      <c r="RQZ174" s="187"/>
      <c r="RRA174" s="188"/>
      <c r="RRB174" s="165"/>
      <c r="RRC174" s="166"/>
      <c r="RRD174" s="146"/>
      <c r="RRE174" s="145"/>
      <c r="RRF174" s="145"/>
      <c r="RRG174" s="167"/>
      <c r="RRH174" s="147"/>
      <c r="RRI174" s="148"/>
      <c r="RRJ174" s="187"/>
      <c r="RRK174" s="188"/>
      <c r="RRL174" s="165"/>
      <c r="RRM174" s="166"/>
      <c r="RRN174" s="146"/>
      <c r="RRO174" s="145"/>
      <c r="RRP174" s="145"/>
      <c r="RRQ174" s="167"/>
      <c r="RRR174" s="147"/>
      <c r="RRS174" s="148"/>
      <c r="RRT174" s="187"/>
      <c r="RRU174" s="188"/>
      <c r="RRV174" s="165"/>
      <c r="RRW174" s="166"/>
      <c r="RRX174" s="146"/>
      <c r="RRY174" s="145"/>
      <c r="RRZ174" s="145"/>
      <c r="RSA174" s="167"/>
      <c r="RSB174" s="147"/>
      <c r="RSC174" s="148"/>
      <c r="RSD174" s="187"/>
      <c r="RSE174" s="188"/>
      <c r="RSF174" s="165"/>
      <c r="RSG174" s="166"/>
      <c r="RSH174" s="146"/>
      <c r="RSI174" s="145"/>
      <c r="RSJ174" s="145"/>
      <c r="RSK174" s="167"/>
      <c r="RSL174" s="147"/>
      <c r="RSM174" s="148"/>
      <c r="RSN174" s="187"/>
      <c r="RSO174" s="188"/>
      <c r="RSP174" s="165"/>
      <c r="RSQ174" s="166"/>
      <c r="RSR174" s="146"/>
      <c r="RSS174" s="145"/>
      <c r="RST174" s="145"/>
      <c r="RSU174" s="167"/>
      <c r="RSV174" s="147"/>
      <c r="RSW174" s="148"/>
      <c r="RSX174" s="187"/>
      <c r="RSY174" s="188"/>
      <c r="RSZ174" s="165"/>
      <c r="RTA174" s="166"/>
      <c r="RTB174" s="146"/>
      <c r="RTC174" s="145"/>
      <c r="RTD174" s="145"/>
      <c r="RTE174" s="167"/>
      <c r="RTF174" s="147"/>
      <c r="RTG174" s="148"/>
      <c r="RTH174" s="187"/>
      <c r="RTI174" s="188"/>
      <c r="RTJ174" s="165"/>
      <c r="RTK174" s="166"/>
      <c r="RTL174" s="146"/>
      <c r="RTM174" s="145"/>
      <c r="RTN174" s="145"/>
      <c r="RTO174" s="167"/>
      <c r="RTP174" s="147"/>
      <c r="RTQ174" s="148"/>
      <c r="RTR174" s="187"/>
      <c r="RTS174" s="188"/>
      <c r="RTT174" s="165"/>
      <c r="RTU174" s="166"/>
      <c r="RTV174" s="146"/>
      <c r="RTW174" s="145"/>
      <c r="RTX174" s="145"/>
      <c r="RTY174" s="167"/>
      <c r="RTZ174" s="147"/>
      <c r="RUA174" s="148"/>
      <c r="RUB174" s="187"/>
      <c r="RUC174" s="188"/>
      <c r="RUD174" s="165"/>
      <c r="RUE174" s="166"/>
      <c r="RUF174" s="146"/>
      <c r="RUG174" s="145"/>
      <c r="RUH174" s="145"/>
      <c r="RUI174" s="167"/>
      <c r="RUJ174" s="147"/>
      <c r="RUK174" s="148"/>
      <c r="RUL174" s="187"/>
      <c r="RUM174" s="188"/>
      <c r="RUN174" s="165"/>
      <c r="RUO174" s="166"/>
      <c r="RUP174" s="146"/>
      <c r="RUQ174" s="145"/>
      <c r="RUR174" s="145"/>
      <c r="RUS174" s="167"/>
      <c r="RUT174" s="147"/>
      <c r="RUU174" s="148"/>
      <c r="RUV174" s="187"/>
      <c r="RUW174" s="188"/>
      <c r="RUX174" s="165"/>
      <c r="RUY174" s="166"/>
      <c r="RUZ174" s="146"/>
      <c r="RVA174" s="145"/>
      <c r="RVB174" s="145"/>
      <c r="RVC174" s="167"/>
      <c r="RVD174" s="147"/>
      <c r="RVE174" s="148"/>
      <c r="RVF174" s="187"/>
      <c r="RVG174" s="188"/>
      <c r="RVH174" s="165"/>
      <c r="RVI174" s="166"/>
      <c r="RVJ174" s="146"/>
      <c r="RVK174" s="145"/>
      <c r="RVL174" s="145"/>
      <c r="RVM174" s="167"/>
      <c r="RVN174" s="147"/>
      <c r="RVO174" s="148"/>
      <c r="RVP174" s="187"/>
      <c r="RVQ174" s="188"/>
      <c r="RVR174" s="165"/>
      <c r="RVS174" s="166"/>
      <c r="RVT174" s="146"/>
      <c r="RVU174" s="145"/>
      <c r="RVV174" s="145"/>
      <c r="RVW174" s="167"/>
      <c r="RVX174" s="147"/>
      <c r="RVY174" s="148"/>
      <c r="RVZ174" s="187"/>
      <c r="RWA174" s="188"/>
      <c r="RWB174" s="165"/>
      <c r="RWC174" s="166"/>
      <c r="RWD174" s="146"/>
      <c r="RWE174" s="145"/>
      <c r="RWF174" s="145"/>
      <c r="RWG174" s="167"/>
      <c r="RWH174" s="147"/>
      <c r="RWI174" s="148"/>
      <c r="RWJ174" s="187"/>
      <c r="RWK174" s="188"/>
      <c r="RWL174" s="165"/>
      <c r="RWM174" s="166"/>
      <c r="RWN174" s="146"/>
      <c r="RWO174" s="145"/>
      <c r="RWP174" s="145"/>
      <c r="RWQ174" s="167"/>
      <c r="RWR174" s="147"/>
      <c r="RWS174" s="148"/>
      <c r="RWT174" s="187"/>
      <c r="RWU174" s="188"/>
      <c r="RWV174" s="165"/>
      <c r="RWW174" s="166"/>
      <c r="RWX174" s="146"/>
      <c r="RWY174" s="145"/>
      <c r="RWZ174" s="145"/>
      <c r="RXA174" s="167"/>
      <c r="RXB174" s="147"/>
      <c r="RXC174" s="148"/>
      <c r="RXD174" s="187"/>
      <c r="RXE174" s="188"/>
      <c r="RXF174" s="165"/>
      <c r="RXG174" s="166"/>
      <c r="RXH174" s="146"/>
      <c r="RXI174" s="145"/>
      <c r="RXJ174" s="145"/>
      <c r="RXK174" s="167"/>
      <c r="RXL174" s="147"/>
      <c r="RXM174" s="148"/>
      <c r="RXN174" s="187"/>
      <c r="RXO174" s="188"/>
      <c r="RXP174" s="165"/>
      <c r="RXQ174" s="166"/>
      <c r="RXR174" s="146"/>
      <c r="RXS174" s="145"/>
      <c r="RXT174" s="145"/>
      <c r="RXU174" s="167"/>
      <c r="RXV174" s="147"/>
      <c r="RXW174" s="148"/>
      <c r="RXX174" s="187"/>
      <c r="RXY174" s="188"/>
      <c r="RXZ174" s="165"/>
      <c r="RYA174" s="166"/>
      <c r="RYB174" s="146"/>
      <c r="RYC174" s="145"/>
      <c r="RYD174" s="145"/>
      <c r="RYE174" s="167"/>
      <c r="RYF174" s="147"/>
      <c r="RYG174" s="148"/>
      <c r="RYH174" s="187"/>
      <c r="RYI174" s="188"/>
      <c r="RYJ174" s="165"/>
      <c r="RYK174" s="166"/>
      <c r="RYL174" s="146"/>
      <c r="RYM174" s="145"/>
      <c r="RYN174" s="145"/>
      <c r="RYO174" s="167"/>
      <c r="RYP174" s="147"/>
      <c r="RYQ174" s="148"/>
      <c r="RYR174" s="187"/>
      <c r="RYS174" s="188"/>
      <c r="RYT174" s="165"/>
      <c r="RYU174" s="166"/>
      <c r="RYV174" s="146"/>
      <c r="RYW174" s="145"/>
      <c r="RYX174" s="145"/>
      <c r="RYY174" s="167"/>
      <c r="RYZ174" s="147"/>
      <c r="RZA174" s="148"/>
      <c r="RZB174" s="187"/>
      <c r="RZC174" s="188"/>
      <c r="RZD174" s="165"/>
      <c r="RZE174" s="166"/>
      <c r="RZF174" s="146"/>
      <c r="RZG174" s="145"/>
      <c r="RZH174" s="145"/>
      <c r="RZI174" s="167"/>
      <c r="RZJ174" s="147"/>
      <c r="RZK174" s="148"/>
      <c r="RZL174" s="187"/>
      <c r="RZM174" s="188"/>
      <c r="RZN174" s="165"/>
      <c r="RZO174" s="166"/>
      <c r="RZP174" s="146"/>
      <c r="RZQ174" s="145"/>
      <c r="RZR174" s="145"/>
      <c r="RZS174" s="167"/>
      <c r="RZT174" s="147"/>
      <c r="RZU174" s="148"/>
      <c r="RZV174" s="187"/>
      <c r="RZW174" s="188"/>
      <c r="RZX174" s="165"/>
      <c r="RZY174" s="166"/>
      <c r="RZZ174" s="146"/>
      <c r="SAA174" s="145"/>
      <c r="SAB174" s="145"/>
      <c r="SAC174" s="167"/>
      <c r="SAD174" s="147"/>
      <c r="SAE174" s="148"/>
      <c r="SAF174" s="187"/>
      <c r="SAG174" s="188"/>
      <c r="SAH174" s="165"/>
      <c r="SAI174" s="166"/>
      <c r="SAJ174" s="146"/>
      <c r="SAK174" s="145"/>
      <c r="SAL174" s="145"/>
      <c r="SAM174" s="167"/>
      <c r="SAN174" s="147"/>
      <c r="SAO174" s="148"/>
      <c r="SAP174" s="187"/>
      <c r="SAQ174" s="188"/>
      <c r="SAR174" s="165"/>
      <c r="SAS174" s="166"/>
      <c r="SAT174" s="146"/>
      <c r="SAU174" s="145"/>
      <c r="SAV174" s="145"/>
      <c r="SAW174" s="167"/>
      <c r="SAX174" s="147"/>
      <c r="SAY174" s="148"/>
      <c r="SAZ174" s="187"/>
      <c r="SBA174" s="188"/>
      <c r="SBB174" s="165"/>
      <c r="SBC174" s="166"/>
      <c r="SBD174" s="146"/>
      <c r="SBE174" s="145"/>
      <c r="SBF174" s="145"/>
      <c r="SBG174" s="167"/>
      <c r="SBH174" s="147"/>
      <c r="SBI174" s="148"/>
      <c r="SBJ174" s="187"/>
      <c r="SBK174" s="188"/>
      <c r="SBL174" s="165"/>
      <c r="SBM174" s="166"/>
      <c r="SBN174" s="146"/>
      <c r="SBO174" s="145"/>
      <c r="SBP174" s="145"/>
      <c r="SBQ174" s="167"/>
      <c r="SBR174" s="147"/>
      <c r="SBS174" s="148"/>
      <c r="SBT174" s="187"/>
      <c r="SBU174" s="188"/>
      <c r="SBV174" s="165"/>
      <c r="SBW174" s="166"/>
      <c r="SBX174" s="146"/>
      <c r="SBY174" s="145"/>
      <c r="SBZ174" s="145"/>
      <c r="SCA174" s="167"/>
      <c r="SCB174" s="147"/>
      <c r="SCC174" s="148"/>
      <c r="SCD174" s="187"/>
      <c r="SCE174" s="188"/>
      <c r="SCF174" s="165"/>
      <c r="SCG174" s="166"/>
      <c r="SCH174" s="146"/>
      <c r="SCI174" s="145"/>
      <c r="SCJ174" s="145"/>
      <c r="SCK174" s="167"/>
      <c r="SCL174" s="147"/>
      <c r="SCM174" s="148"/>
      <c r="SCN174" s="187"/>
      <c r="SCO174" s="188"/>
      <c r="SCP174" s="165"/>
      <c r="SCQ174" s="166"/>
      <c r="SCR174" s="146"/>
      <c r="SCS174" s="145"/>
      <c r="SCT174" s="145"/>
      <c r="SCU174" s="167"/>
      <c r="SCV174" s="147"/>
      <c r="SCW174" s="148"/>
      <c r="SCX174" s="187"/>
      <c r="SCY174" s="188"/>
      <c r="SCZ174" s="165"/>
      <c r="SDA174" s="166"/>
      <c r="SDB174" s="146"/>
      <c r="SDC174" s="145"/>
      <c r="SDD174" s="145"/>
      <c r="SDE174" s="167"/>
      <c r="SDF174" s="147"/>
      <c r="SDG174" s="148"/>
      <c r="SDH174" s="187"/>
      <c r="SDI174" s="188"/>
      <c r="SDJ174" s="165"/>
      <c r="SDK174" s="166"/>
      <c r="SDL174" s="146"/>
      <c r="SDM174" s="145"/>
      <c r="SDN174" s="145"/>
      <c r="SDO174" s="167"/>
      <c r="SDP174" s="147"/>
      <c r="SDQ174" s="148"/>
      <c r="SDR174" s="187"/>
      <c r="SDS174" s="188"/>
      <c r="SDT174" s="165"/>
      <c r="SDU174" s="166"/>
      <c r="SDV174" s="146"/>
      <c r="SDW174" s="145"/>
      <c r="SDX174" s="145"/>
      <c r="SDY174" s="167"/>
      <c r="SDZ174" s="147"/>
      <c r="SEA174" s="148"/>
      <c r="SEB174" s="187"/>
      <c r="SEC174" s="188"/>
      <c r="SED174" s="165"/>
      <c r="SEE174" s="166"/>
      <c r="SEF174" s="146"/>
      <c r="SEG174" s="145"/>
      <c r="SEH174" s="145"/>
      <c r="SEI174" s="167"/>
      <c r="SEJ174" s="147"/>
      <c r="SEK174" s="148"/>
      <c r="SEL174" s="187"/>
      <c r="SEM174" s="188"/>
      <c r="SEN174" s="165"/>
      <c r="SEO174" s="166"/>
      <c r="SEP174" s="146"/>
      <c r="SEQ174" s="145"/>
      <c r="SER174" s="145"/>
      <c r="SES174" s="167"/>
      <c r="SET174" s="147"/>
      <c r="SEU174" s="148"/>
      <c r="SEV174" s="187"/>
      <c r="SEW174" s="188"/>
      <c r="SEX174" s="165"/>
      <c r="SEY174" s="166"/>
      <c r="SEZ174" s="146"/>
      <c r="SFA174" s="145"/>
      <c r="SFB174" s="145"/>
      <c r="SFC174" s="167"/>
      <c r="SFD174" s="147"/>
      <c r="SFE174" s="148"/>
      <c r="SFF174" s="187"/>
      <c r="SFG174" s="188"/>
      <c r="SFH174" s="165"/>
      <c r="SFI174" s="166"/>
      <c r="SFJ174" s="146"/>
      <c r="SFK174" s="145"/>
      <c r="SFL174" s="145"/>
      <c r="SFM174" s="167"/>
      <c r="SFN174" s="147"/>
      <c r="SFO174" s="148"/>
      <c r="SFP174" s="187"/>
      <c r="SFQ174" s="188"/>
      <c r="SFR174" s="165"/>
      <c r="SFS174" s="166"/>
      <c r="SFT174" s="146"/>
      <c r="SFU174" s="145"/>
      <c r="SFV174" s="145"/>
      <c r="SFW174" s="167"/>
      <c r="SFX174" s="147"/>
      <c r="SFY174" s="148"/>
      <c r="SFZ174" s="187"/>
      <c r="SGA174" s="188"/>
      <c r="SGB174" s="165"/>
      <c r="SGC174" s="166"/>
      <c r="SGD174" s="146"/>
      <c r="SGE174" s="145"/>
      <c r="SGF174" s="145"/>
      <c r="SGG174" s="167"/>
      <c r="SGH174" s="147"/>
      <c r="SGI174" s="148"/>
      <c r="SGJ174" s="187"/>
      <c r="SGK174" s="188"/>
      <c r="SGL174" s="165"/>
      <c r="SGM174" s="166"/>
      <c r="SGN174" s="146"/>
      <c r="SGO174" s="145"/>
      <c r="SGP174" s="145"/>
      <c r="SGQ174" s="167"/>
      <c r="SGR174" s="147"/>
      <c r="SGS174" s="148"/>
      <c r="SGT174" s="187"/>
      <c r="SGU174" s="188"/>
      <c r="SGV174" s="165"/>
      <c r="SGW174" s="166"/>
      <c r="SGX174" s="146"/>
      <c r="SGY174" s="145"/>
      <c r="SGZ174" s="145"/>
      <c r="SHA174" s="167"/>
      <c r="SHB174" s="147"/>
      <c r="SHC174" s="148"/>
      <c r="SHD174" s="187"/>
      <c r="SHE174" s="188"/>
      <c r="SHF174" s="165"/>
      <c r="SHG174" s="166"/>
      <c r="SHH174" s="146"/>
      <c r="SHI174" s="145"/>
      <c r="SHJ174" s="145"/>
      <c r="SHK174" s="167"/>
      <c r="SHL174" s="147"/>
      <c r="SHM174" s="148"/>
      <c r="SHN174" s="187"/>
      <c r="SHO174" s="188"/>
      <c r="SHP174" s="165"/>
      <c r="SHQ174" s="166"/>
      <c r="SHR174" s="146"/>
      <c r="SHS174" s="145"/>
      <c r="SHT174" s="145"/>
      <c r="SHU174" s="167"/>
      <c r="SHV174" s="147"/>
      <c r="SHW174" s="148"/>
      <c r="SHX174" s="187"/>
      <c r="SHY174" s="188"/>
      <c r="SHZ174" s="165"/>
      <c r="SIA174" s="166"/>
      <c r="SIB174" s="146"/>
      <c r="SIC174" s="145"/>
      <c r="SID174" s="145"/>
      <c r="SIE174" s="167"/>
      <c r="SIF174" s="147"/>
      <c r="SIG174" s="148"/>
      <c r="SIH174" s="187"/>
      <c r="SII174" s="188"/>
      <c r="SIJ174" s="165"/>
      <c r="SIK174" s="166"/>
      <c r="SIL174" s="146"/>
      <c r="SIM174" s="145"/>
      <c r="SIN174" s="145"/>
      <c r="SIO174" s="167"/>
      <c r="SIP174" s="147"/>
      <c r="SIQ174" s="148"/>
      <c r="SIR174" s="187"/>
      <c r="SIS174" s="188"/>
      <c r="SIT174" s="165"/>
      <c r="SIU174" s="166"/>
      <c r="SIV174" s="146"/>
      <c r="SIW174" s="145"/>
      <c r="SIX174" s="145"/>
      <c r="SIY174" s="167"/>
      <c r="SIZ174" s="147"/>
      <c r="SJA174" s="148"/>
      <c r="SJB174" s="187"/>
      <c r="SJC174" s="188"/>
      <c r="SJD174" s="165"/>
      <c r="SJE174" s="166"/>
      <c r="SJF174" s="146"/>
      <c r="SJG174" s="145"/>
      <c r="SJH174" s="145"/>
      <c r="SJI174" s="167"/>
      <c r="SJJ174" s="147"/>
      <c r="SJK174" s="148"/>
      <c r="SJL174" s="187"/>
      <c r="SJM174" s="188"/>
      <c r="SJN174" s="165"/>
      <c r="SJO174" s="166"/>
      <c r="SJP174" s="146"/>
      <c r="SJQ174" s="145"/>
      <c r="SJR174" s="145"/>
      <c r="SJS174" s="167"/>
      <c r="SJT174" s="147"/>
      <c r="SJU174" s="148"/>
      <c r="SJV174" s="187"/>
      <c r="SJW174" s="188"/>
      <c r="SJX174" s="165"/>
      <c r="SJY174" s="166"/>
      <c r="SJZ174" s="146"/>
      <c r="SKA174" s="145"/>
      <c r="SKB174" s="145"/>
      <c r="SKC174" s="167"/>
      <c r="SKD174" s="147"/>
      <c r="SKE174" s="148"/>
      <c r="SKF174" s="187"/>
      <c r="SKG174" s="188"/>
      <c r="SKH174" s="165"/>
      <c r="SKI174" s="166"/>
      <c r="SKJ174" s="146"/>
      <c r="SKK174" s="145"/>
      <c r="SKL174" s="145"/>
      <c r="SKM174" s="167"/>
      <c r="SKN174" s="147"/>
      <c r="SKO174" s="148"/>
      <c r="SKP174" s="187"/>
      <c r="SKQ174" s="188"/>
      <c r="SKR174" s="165"/>
      <c r="SKS174" s="166"/>
      <c r="SKT174" s="146"/>
      <c r="SKU174" s="145"/>
      <c r="SKV174" s="145"/>
      <c r="SKW174" s="167"/>
      <c r="SKX174" s="147"/>
      <c r="SKY174" s="148"/>
      <c r="SKZ174" s="187"/>
      <c r="SLA174" s="188"/>
      <c r="SLB174" s="165"/>
      <c r="SLC174" s="166"/>
      <c r="SLD174" s="146"/>
      <c r="SLE174" s="145"/>
      <c r="SLF174" s="145"/>
      <c r="SLG174" s="167"/>
      <c r="SLH174" s="147"/>
      <c r="SLI174" s="148"/>
      <c r="SLJ174" s="187"/>
      <c r="SLK174" s="188"/>
      <c r="SLL174" s="165"/>
      <c r="SLM174" s="166"/>
      <c r="SLN174" s="146"/>
      <c r="SLO174" s="145"/>
      <c r="SLP174" s="145"/>
      <c r="SLQ174" s="167"/>
      <c r="SLR174" s="147"/>
      <c r="SLS174" s="148"/>
      <c r="SLT174" s="187"/>
      <c r="SLU174" s="188"/>
      <c r="SLV174" s="165"/>
      <c r="SLW174" s="166"/>
      <c r="SLX174" s="146"/>
      <c r="SLY174" s="145"/>
      <c r="SLZ174" s="145"/>
      <c r="SMA174" s="167"/>
      <c r="SMB174" s="147"/>
      <c r="SMC174" s="148"/>
      <c r="SMD174" s="187"/>
      <c r="SME174" s="188"/>
      <c r="SMF174" s="165"/>
      <c r="SMG174" s="166"/>
      <c r="SMH174" s="146"/>
      <c r="SMI174" s="145"/>
      <c r="SMJ174" s="145"/>
      <c r="SMK174" s="167"/>
      <c r="SML174" s="147"/>
      <c r="SMM174" s="148"/>
      <c r="SMN174" s="187"/>
      <c r="SMO174" s="188"/>
      <c r="SMP174" s="165"/>
      <c r="SMQ174" s="166"/>
      <c r="SMR174" s="146"/>
      <c r="SMS174" s="145"/>
      <c r="SMT174" s="145"/>
      <c r="SMU174" s="167"/>
      <c r="SMV174" s="147"/>
      <c r="SMW174" s="148"/>
      <c r="SMX174" s="187"/>
      <c r="SMY174" s="188"/>
      <c r="SMZ174" s="165"/>
      <c r="SNA174" s="166"/>
      <c r="SNB174" s="146"/>
      <c r="SNC174" s="145"/>
      <c r="SND174" s="145"/>
      <c r="SNE174" s="167"/>
      <c r="SNF174" s="147"/>
      <c r="SNG174" s="148"/>
      <c r="SNH174" s="187"/>
      <c r="SNI174" s="188"/>
      <c r="SNJ174" s="165"/>
      <c r="SNK174" s="166"/>
      <c r="SNL174" s="146"/>
      <c r="SNM174" s="145"/>
      <c r="SNN174" s="145"/>
      <c r="SNO174" s="167"/>
      <c r="SNP174" s="147"/>
      <c r="SNQ174" s="148"/>
      <c r="SNR174" s="187"/>
      <c r="SNS174" s="188"/>
      <c r="SNT174" s="165"/>
      <c r="SNU174" s="166"/>
      <c r="SNV174" s="146"/>
      <c r="SNW174" s="145"/>
      <c r="SNX174" s="145"/>
      <c r="SNY174" s="167"/>
      <c r="SNZ174" s="147"/>
      <c r="SOA174" s="148"/>
      <c r="SOB174" s="187"/>
      <c r="SOC174" s="188"/>
      <c r="SOD174" s="165"/>
      <c r="SOE174" s="166"/>
      <c r="SOF174" s="146"/>
      <c r="SOG174" s="145"/>
      <c r="SOH174" s="145"/>
      <c r="SOI174" s="167"/>
      <c r="SOJ174" s="147"/>
      <c r="SOK174" s="148"/>
      <c r="SOL174" s="187"/>
      <c r="SOM174" s="188"/>
      <c r="SON174" s="165"/>
      <c r="SOO174" s="166"/>
      <c r="SOP174" s="146"/>
      <c r="SOQ174" s="145"/>
      <c r="SOR174" s="145"/>
      <c r="SOS174" s="167"/>
      <c r="SOT174" s="147"/>
      <c r="SOU174" s="148"/>
      <c r="SOV174" s="187"/>
      <c r="SOW174" s="188"/>
      <c r="SOX174" s="165"/>
      <c r="SOY174" s="166"/>
      <c r="SOZ174" s="146"/>
      <c r="SPA174" s="145"/>
      <c r="SPB174" s="145"/>
      <c r="SPC174" s="167"/>
      <c r="SPD174" s="147"/>
      <c r="SPE174" s="148"/>
      <c r="SPF174" s="187"/>
      <c r="SPG174" s="188"/>
      <c r="SPH174" s="165"/>
      <c r="SPI174" s="166"/>
      <c r="SPJ174" s="146"/>
      <c r="SPK174" s="145"/>
      <c r="SPL174" s="145"/>
      <c r="SPM174" s="167"/>
      <c r="SPN174" s="147"/>
      <c r="SPO174" s="148"/>
      <c r="SPP174" s="187"/>
      <c r="SPQ174" s="188"/>
      <c r="SPR174" s="165"/>
      <c r="SPS174" s="166"/>
      <c r="SPT174" s="146"/>
      <c r="SPU174" s="145"/>
      <c r="SPV174" s="145"/>
      <c r="SPW174" s="167"/>
      <c r="SPX174" s="147"/>
      <c r="SPY174" s="148"/>
      <c r="SPZ174" s="187"/>
      <c r="SQA174" s="188"/>
      <c r="SQB174" s="165"/>
      <c r="SQC174" s="166"/>
      <c r="SQD174" s="146"/>
      <c r="SQE174" s="145"/>
      <c r="SQF174" s="145"/>
      <c r="SQG174" s="167"/>
      <c r="SQH174" s="147"/>
      <c r="SQI174" s="148"/>
      <c r="SQJ174" s="187"/>
      <c r="SQK174" s="188"/>
      <c r="SQL174" s="165"/>
      <c r="SQM174" s="166"/>
      <c r="SQN174" s="146"/>
      <c r="SQO174" s="145"/>
      <c r="SQP174" s="145"/>
      <c r="SQQ174" s="167"/>
      <c r="SQR174" s="147"/>
      <c r="SQS174" s="148"/>
      <c r="SQT174" s="187"/>
      <c r="SQU174" s="188"/>
      <c r="SQV174" s="165"/>
      <c r="SQW174" s="166"/>
      <c r="SQX174" s="146"/>
      <c r="SQY174" s="145"/>
      <c r="SQZ174" s="145"/>
      <c r="SRA174" s="167"/>
      <c r="SRB174" s="147"/>
      <c r="SRC174" s="148"/>
      <c r="SRD174" s="187"/>
      <c r="SRE174" s="188"/>
      <c r="SRF174" s="165"/>
      <c r="SRG174" s="166"/>
      <c r="SRH174" s="146"/>
      <c r="SRI174" s="145"/>
      <c r="SRJ174" s="145"/>
      <c r="SRK174" s="167"/>
      <c r="SRL174" s="147"/>
      <c r="SRM174" s="148"/>
      <c r="SRN174" s="187"/>
      <c r="SRO174" s="188"/>
      <c r="SRP174" s="165"/>
      <c r="SRQ174" s="166"/>
      <c r="SRR174" s="146"/>
      <c r="SRS174" s="145"/>
      <c r="SRT174" s="145"/>
      <c r="SRU174" s="167"/>
      <c r="SRV174" s="147"/>
      <c r="SRW174" s="148"/>
      <c r="SRX174" s="187"/>
      <c r="SRY174" s="188"/>
      <c r="SRZ174" s="165"/>
      <c r="SSA174" s="166"/>
      <c r="SSB174" s="146"/>
      <c r="SSC174" s="145"/>
      <c r="SSD174" s="145"/>
      <c r="SSE174" s="167"/>
      <c r="SSF174" s="147"/>
      <c r="SSG174" s="148"/>
      <c r="SSH174" s="187"/>
      <c r="SSI174" s="188"/>
      <c r="SSJ174" s="165"/>
      <c r="SSK174" s="166"/>
      <c r="SSL174" s="146"/>
      <c r="SSM174" s="145"/>
      <c r="SSN174" s="145"/>
      <c r="SSO174" s="167"/>
      <c r="SSP174" s="147"/>
      <c r="SSQ174" s="148"/>
      <c r="SSR174" s="187"/>
      <c r="SSS174" s="188"/>
      <c r="SST174" s="165"/>
      <c r="SSU174" s="166"/>
      <c r="SSV174" s="146"/>
      <c r="SSW174" s="145"/>
      <c r="SSX174" s="145"/>
      <c r="SSY174" s="167"/>
      <c r="SSZ174" s="147"/>
      <c r="STA174" s="148"/>
      <c r="STB174" s="187"/>
      <c r="STC174" s="188"/>
      <c r="STD174" s="165"/>
      <c r="STE174" s="166"/>
      <c r="STF174" s="146"/>
      <c r="STG174" s="145"/>
      <c r="STH174" s="145"/>
      <c r="STI174" s="167"/>
      <c r="STJ174" s="147"/>
      <c r="STK174" s="148"/>
      <c r="STL174" s="187"/>
      <c r="STM174" s="188"/>
      <c r="STN174" s="165"/>
      <c r="STO174" s="166"/>
      <c r="STP174" s="146"/>
      <c r="STQ174" s="145"/>
      <c r="STR174" s="145"/>
      <c r="STS174" s="167"/>
      <c r="STT174" s="147"/>
      <c r="STU174" s="148"/>
      <c r="STV174" s="187"/>
      <c r="STW174" s="188"/>
      <c r="STX174" s="165"/>
      <c r="STY174" s="166"/>
      <c r="STZ174" s="146"/>
      <c r="SUA174" s="145"/>
      <c r="SUB174" s="145"/>
      <c r="SUC174" s="167"/>
      <c r="SUD174" s="147"/>
      <c r="SUE174" s="148"/>
      <c r="SUF174" s="187"/>
      <c r="SUG174" s="188"/>
      <c r="SUH174" s="165"/>
      <c r="SUI174" s="166"/>
      <c r="SUJ174" s="146"/>
      <c r="SUK174" s="145"/>
      <c r="SUL174" s="145"/>
      <c r="SUM174" s="167"/>
      <c r="SUN174" s="147"/>
      <c r="SUO174" s="148"/>
      <c r="SUP174" s="187"/>
      <c r="SUQ174" s="188"/>
      <c r="SUR174" s="165"/>
      <c r="SUS174" s="166"/>
      <c r="SUT174" s="146"/>
      <c r="SUU174" s="145"/>
      <c r="SUV174" s="145"/>
      <c r="SUW174" s="167"/>
      <c r="SUX174" s="147"/>
      <c r="SUY174" s="148"/>
      <c r="SUZ174" s="187"/>
      <c r="SVA174" s="188"/>
      <c r="SVB174" s="165"/>
      <c r="SVC174" s="166"/>
      <c r="SVD174" s="146"/>
      <c r="SVE174" s="145"/>
      <c r="SVF174" s="145"/>
      <c r="SVG174" s="167"/>
      <c r="SVH174" s="147"/>
      <c r="SVI174" s="148"/>
      <c r="SVJ174" s="187"/>
      <c r="SVK174" s="188"/>
      <c r="SVL174" s="165"/>
      <c r="SVM174" s="166"/>
      <c r="SVN174" s="146"/>
      <c r="SVO174" s="145"/>
      <c r="SVP174" s="145"/>
      <c r="SVQ174" s="167"/>
      <c r="SVR174" s="147"/>
      <c r="SVS174" s="148"/>
      <c r="SVT174" s="187"/>
      <c r="SVU174" s="188"/>
      <c r="SVV174" s="165"/>
      <c r="SVW174" s="166"/>
      <c r="SVX174" s="146"/>
      <c r="SVY174" s="145"/>
      <c r="SVZ174" s="145"/>
      <c r="SWA174" s="167"/>
      <c r="SWB174" s="147"/>
      <c r="SWC174" s="148"/>
      <c r="SWD174" s="187"/>
      <c r="SWE174" s="188"/>
      <c r="SWF174" s="165"/>
      <c r="SWG174" s="166"/>
      <c r="SWH174" s="146"/>
      <c r="SWI174" s="145"/>
      <c r="SWJ174" s="145"/>
      <c r="SWK174" s="167"/>
      <c r="SWL174" s="147"/>
      <c r="SWM174" s="148"/>
      <c r="SWN174" s="187"/>
      <c r="SWO174" s="188"/>
      <c r="SWP174" s="165"/>
      <c r="SWQ174" s="166"/>
      <c r="SWR174" s="146"/>
      <c r="SWS174" s="145"/>
      <c r="SWT174" s="145"/>
      <c r="SWU174" s="167"/>
      <c r="SWV174" s="147"/>
      <c r="SWW174" s="148"/>
      <c r="SWX174" s="187"/>
      <c r="SWY174" s="188"/>
      <c r="SWZ174" s="165"/>
      <c r="SXA174" s="166"/>
      <c r="SXB174" s="146"/>
      <c r="SXC174" s="145"/>
      <c r="SXD174" s="145"/>
      <c r="SXE174" s="167"/>
      <c r="SXF174" s="147"/>
      <c r="SXG174" s="148"/>
      <c r="SXH174" s="187"/>
      <c r="SXI174" s="188"/>
      <c r="SXJ174" s="165"/>
      <c r="SXK174" s="166"/>
      <c r="SXL174" s="146"/>
      <c r="SXM174" s="145"/>
      <c r="SXN174" s="145"/>
      <c r="SXO174" s="167"/>
      <c r="SXP174" s="147"/>
      <c r="SXQ174" s="148"/>
      <c r="SXR174" s="187"/>
      <c r="SXS174" s="188"/>
      <c r="SXT174" s="165"/>
      <c r="SXU174" s="166"/>
      <c r="SXV174" s="146"/>
      <c r="SXW174" s="145"/>
      <c r="SXX174" s="145"/>
      <c r="SXY174" s="167"/>
      <c r="SXZ174" s="147"/>
      <c r="SYA174" s="148"/>
      <c r="SYB174" s="187"/>
      <c r="SYC174" s="188"/>
      <c r="SYD174" s="165"/>
      <c r="SYE174" s="166"/>
      <c r="SYF174" s="146"/>
      <c r="SYG174" s="145"/>
      <c r="SYH174" s="145"/>
      <c r="SYI174" s="167"/>
      <c r="SYJ174" s="147"/>
      <c r="SYK174" s="148"/>
      <c r="SYL174" s="187"/>
      <c r="SYM174" s="188"/>
      <c r="SYN174" s="165"/>
      <c r="SYO174" s="166"/>
      <c r="SYP174" s="146"/>
      <c r="SYQ174" s="145"/>
      <c r="SYR174" s="145"/>
      <c r="SYS174" s="167"/>
      <c r="SYT174" s="147"/>
      <c r="SYU174" s="148"/>
      <c r="SYV174" s="187"/>
      <c r="SYW174" s="188"/>
      <c r="SYX174" s="165"/>
      <c r="SYY174" s="166"/>
      <c r="SYZ174" s="146"/>
      <c r="SZA174" s="145"/>
      <c r="SZB174" s="145"/>
      <c r="SZC174" s="167"/>
      <c r="SZD174" s="147"/>
      <c r="SZE174" s="148"/>
      <c r="SZF174" s="187"/>
      <c r="SZG174" s="188"/>
      <c r="SZH174" s="165"/>
      <c r="SZI174" s="166"/>
      <c r="SZJ174" s="146"/>
      <c r="SZK174" s="145"/>
      <c r="SZL174" s="145"/>
      <c r="SZM174" s="167"/>
      <c r="SZN174" s="147"/>
      <c r="SZO174" s="148"/>
      <c r="SZP174" s="187"/>
      <c r="SZQ174" s="188"/>
      <c r="SZR174" s="165"/>
      <c r="SZS174" s="166"/>
      <c r="SZT174" s="146"/>
      <c r="SZU174" s="145"/>
      <c r="SZV174" s="145"/>
      <c r="SZW174" s="167"/>
      <c r="SZX174" s="147"/>
      <c r="SZY174" s="148"/>
      <c r="SZZ174" s="187"/>
      <c r="TAA174" s="188"/>
      <c r="TAB174" s="165"/>
      <c r="TAC174" s="166"/>
      <c r="TAD174" s="146"/>
      <c r="TAE174" s="145"/>
      <c r="TAF174" s="145"/>
      <c r="TAG174" s="167"/>
      <c r="TAH174" s="147"/>
      <c r="TAI174" s="148"/>
      <c r="TAJ174" s="187"/>
      <c r="TAK174" s="188"/>
      <c r="TAL174" s="165"/>
      <c r="TAM174" s="166"/>
      <c r="TAN174" s="146"/>
      <c r="TAO174" s="145"/>
      <c r="TAP174" s="145"/>
      <c r="TAQ174" s="167"/>
      <c r="TAR174" s="147"/>
      <c r="TAS174" s="148"/>
      <c r="TAT174" s="187"/>
      <c r="TAU174" s="188"/>
      <c r="TAV174" s="165"/>
      <c r="TAW174" s="166"/>
      <c r="TAX174" s="146"/>
      <c r="TAY174" s="145"/>
      <c r="TAZ174" s="145"/>
      <c r="TBA174" s="167"/>
      <c r="TBB174" s="147"/>
      <c r="TBC174" s="148"/>
      <c r="TBD174" s="187"/>
      <c r="TBE174" s="188"/>
      <c r="TBF174" s="165"/>
      <c r="TBG174" s="166"/>
      <c r="TBH174" s="146"/>
      <c r="TBI174" s="145"/>
      <c r="TBJ174" s="145"/>
      <c r="TBK174" s="167"/>
      <c r="TBL174" s="147"/>
      <c r="TBM174" s="148"/>
      <c r="TBN174" s="187"/>
      <c r="TBO174" s="188"/>
      <c r="TBP174" s="165"/>
      <c r="TBQ174" s="166"/>
      <c r="TBR174" s="146"/>
      <c r="TBS174" s="145"/>
      <c r="TBT174" s="145"/>
      <c r="TBU174" s="167"/>
      <c r="TBV174" s="147"/>
      <c r="TBW174" s="148"/>
      <c r="TBX174" s="187"/>
      <c r="TBY174" s="188"/>
      <c r="TBZ174" s="165"/>
      <c r="TCA174" s="166"/>
      <c r="TCB174" s="146"/>
      <c r="TCC174" s="145"/>
      <c r="TCD174" s="145"/>
      <c r="TCE174" s="167"/>
      <c r="TCF174" s="147"/>
      <c r="TCG174" s="148"/>
      <c r="TCH174" s="187"/>
      <c r="TCI174" s="188"/>
      <c r="TCJ174" s="165"/>
      <c r="TCK174" s="166"/>
      <c r="TCL174" s="146"/>
      <c r="TCM174" s="145"/>
      <c r="TCN174" s="145"/>
      <c r="TCO174" s="167"/>
      <c r="TCP174" s="147"/>
      <c r="TCQ174" s="148"/>
      <c r="TCR174" s="187"/>
      <c r="TCS174" s="188"/>
      <c r="TCT174" s="165"/>
      <c r="TCU174" s="166"/>
      <c r="TCV174" s="146"/>
      <c r="TCW174" s="145"/>
      <c r="TCX174" s="145"/>
      <c r="TCY174" s="167"/>
      <c r="TCZ174" s="147"/>
      <c r="TDA174" s="148"/>
      <c r="TDB174" s="187"/>
      <c r="TDC174" s="188"/>
      <c r="TDD174" s="165"/>
      <c r="TDE174" s="166"/>
      <c r="TDF174" s="146"/>
      <c r="TDG174" s="145"/>
      <c r="TDH174" s="145"/>
      <c r="TDI174" s="167"/>
      <c r="TDJ174" s="147"/>
      <c r="TDK174" s="148"/>
      <c r="TDL174" s="187"/>
      <c r="TDM174" s="188"/>
      <c r="TDN174" s="165"/>
      <c r="TDO174" s="166"/>
      <c r="TDP174" s="146"/>
      <c r="TDQ174" s="145"/>
      <c r="TDR174" s="145"/>
      <c r="TDS174" s="167"/>
      <c r="TDT174" s="147"/>
      <c r="TDU174" s="148"/>
      <c r="TDV174" s="187"/>
      <c r="TDW174" s="188"/>
      <c r="TDX174" s="165"/>
      <c r="TDY174" s="166"/>
      <c r="TDZ174" s="146"/>
      <c r="TEA174" s="145"/>
      <c r="TEB174" s="145"/>
      <c r="TEC174" s="167"/>
      <c r="TED174" s="147"/>
      <c r="TEE174" s="148"/>
      <c r="TEF174" s="187"/>
      <c r="TEG174" s="188"/>
      <c r="TEH174" s="165"/>
      <c r="TEI174" s="166"/>
      <c r="TEJ174" s="146"/>
      <c r="TEK174" s="145"/>
      <c r="TEL174" s="145"/>
      <c r="TEM174" s="167"/>
      <c r="TEN174" s="147"/>
      <c r="TEO174" s="148"/>
      <c r="TEP174" s="187"/>
      <c r="TEQ174" s="188"/>
      <c r="TER174" s="165"/>
      <c r="TES174" s="166"/>
      <c r="TET174" s="146"/>
      <c r="TEU174" s="145"/>
      <c r="TEV174" s="145"/>
      <c r="TEW174" s="167"/>
      <c r="TEX174" s="147"/>
      <c r="TEY174" s="148"/>
      <c r="TEZ174" s="187"/>
      <c r="TFA174" s="188"/>
      <c r="TFB174" s="165"/>
      <c r="TFC174" s="166"/>
      <c r="TFD174" s="146"/>
      <c r="TFE174" s="145"/>
      <c r="TFF174" s="145"/>
      <c r="TFG174" s="167"/>
      <c r="TFH174" s="147"/>
      <c r="TFI174" s="148"/>
      <c r="TFJ174" s="187"/>
      <c r="TFK174" s="188"/>
      <c r="TFL174" s="165"/>
      <c r="TFM174" s="166"/>
      <c r="TFN174" s="146"/>
      <c r="TFO174" s="145"/>
      <c r="TFP174" s="145"/>
      <c r="TFQ174" s="167"/>
      <c r="TFR174" s="147"/>
      <c r="TFS174" s="148"/>
      <c r="TFT174" s="187"/>
      <c r="TFU174" s="188"/>
      <c r="TFV174" s="165"/>
      <c r="TFW174" s="166"/>
      <c r="TFX174" s="146"/>
      <c r="TFY174" s="145"/>
      <c r="TFZ174" s="145"/>
      <c r="TGA174" s="167"/>
      <c r="TGB174" s="147"/>
      <c r="TGC174" s="148"/>
      <c r="TGD174" s="187"/>
      <c r="TGE174" s="188"/>
      <c r="TGF174" s="165"/>
      <c r="TGG174" s="166"/>
      <c r="TGH174" s="146"/>
      <c r="TGI174" s="145"/>
      <c r="TGJ174" s="145"/>
      <c r="TGK174" s="167"/>
      <c r="TGL174" s="147"/>
      <c r="TGM174" s="148"/>
      <c r="TGN174" s="187"/>
      <c r="TGO174" s="188"/>
      <c r="TGP174" s="165"/>
      <c r="TGQ174" s="166"/>
      <c r="TGR174" s="146"/>
      <c r="TGS174" s="145"/>
      <c r="TGT174" s="145"/>
      <c r="TGU174" s="167"/>
      <c r="TGV174" s="147"/>
      <c r="TGW174" s="148"/>
      <c r="TGX174" s="187"/>
      <c r="TGY174" s="188"/>
      <c r="TGZ174" s="165"/>
      <c r="THA174" s="166"/>
      <c r="THB174" s="146"/>
      <c r="THC174" s="145"/>
      <c r="THD174" s="145"/>
      <c r="THE174" s="167"/>
      <c r="THF174" s="147"/>
      <c r="THG174" s="148"/>
      <c r="THH174" s="187"/>
      <c r="THI174" s="188"/>
      <c r="THJ174" s="165"/>
      <c r="THK174" s="166"/>
      <c r="THL174" s="146"/>
      <c r="THM174" s="145"/>
      <c r="THN174" s="145"/>
      <c r="THO174" s="167"/>
      <c r="THP174" s="147"/>
      <c r="THQ174" s="148"/>
      <c r="THR174" s="187"/>
      <c r="THS174" s="188"/>
      <c r="THT174" s="165"/>
      <c r="THU174" s="166"/>
      <c r="THV174" s="146"/>
      <c r="THW174" s="145"/>
      <c r="THX174" s="145"/>
      <c r="THY174" s="167"/>
      <c r="THZ174" s="147"/>
      <c r="TIA174" s="148"/>
      <c r="TIB174" s="187"/>
      <c r="TIC174" s="188"/>
      <c r="TID174" s="165"/>
      <c r="TIE174" s="166"/>
      <c r="TIF174" s="146"/>
      <c r="TIG174" s="145"/>
      <c r="TIH174" s="145"/>
      <c r="TII174" s="167"/>
      <c r="TIJ174" s="147"/>
      <c r="TIK174" s="148"/>
      <c r="TIL174" s="187"/>
      <c r="TIM174" s="188"/>
      <c r="TIN174" s="165"/>
      <c r="TIO174" s="166"/>
      <c r="TIP174" s="146"/>
      <c r="TIQ174" s="145"/>
      <c r="TIR174" s="145"/>
      <c r="TIS174" s="167"/>
      <c r="TIT174" s="147"/>
      <c r="TIU174" s="148"/>
      <c r="TIV174" s="187"/>
      <c r="TIW174" s="188"/>
      <c r="TIX174" s="165"/>
      <c r="TIY174" s="166"/>
      <c r="TIZ174" s="146"/>
      <c r="TJA174" s="145"/>
      <c r="TJB174" s="145"/>
      <c r="TJC174" s="167"/>
      <c r="TJD174" s="147"/>
      <c r="TJE174" s="148"/>
      <c r="TJF174" s="187"/>
      <c r="TJG174" s="188"/>
      <c r="TJH174" s="165"/>
      <c r="TJI174" s="166"/>
      <c r="TJJ174" s="146"/>
      <c r="TJK174" s="145"/>
      <c r="TJL174" s="145"/>
      <c r="TJM174" s="167"/>
      <c r="TJN174" s="147"/>
      <c r="TJO174" s="148"/>
      <c r="TJP174" s="187"/>
      <c r="TJQ174" s="188"/>
      <c r="TJR174" s="165"/>
      <c r="TJS174" s="166"/>
      <c r="TJT174" s="146"/>
      <c r="TJU174" s="145"/>
      <c r="TJV174" s="145"/>
      <c r="TJW174" s="167"/>
      <c r="TJX174" s="147"/>
      <c r="TJY174" s="148"/>
      <c r="TJZ174" s="187"/>
      <c r="TKA174" s="188"/>
      <c r="TKB174" s="165"/>
      <c r="TKC174" s="166"/>
      <c r="TKD174" s="146"/>
      <c r="TKE174" s="145"/>
      <c r="TKF174" s="145"/>
      <c r="TKG174" s="167"/>
      <c r="TKH174" s="147"/>
      <c r="TKI174" s="148"/>
      <c r="TKJ174" s="187"/>
      <c r="TKK174" s="188"/>
      <c r="TKL174" s="165"/>
      <c r="TKM174" s="166"/>
      <c r="TKN174" s="146"/>
      <c r="TKO174" s="145"/>
      <c r="TKP174" s="145"/>
      <c r="TKQ174" s="167"/>
      <c r="TKR174" s="147"/>
      <c r="TKS174" s="148"/>
      <c r="TKT174" s="187"/>
      <c r="TKU174" s="188"/>
      <c r="TKV174" s="165"/>
      <c r="TKW174" s="166"/>
      <c r="TKX174" s="146"/>
      <c r="TKY174" s="145"/>
      <c r="TKZ174" s="145"/>
      <c r="TLA174" s="167"/>
      <c r="TLB174" s="147"/>
      <c r="TLC174" s="148"/>
      <c r="TLD174" s="187"/>
      <c r="TLE174" s="188"/>
      <c r="TLF174" s="165"/>
      <c r="TLG174" s="166"/>
      <c r="TLH174" s="146"/>
      <c r="TLI174" s="145"/>
      <c r="TLJ174" s="145"/>
      <c r="TLK174" s="167"/>
      <c r="TLL174" s="147"/>
      <c r="TLM174" s="148"/>
      <c r="TLN174" s="187"/>
      <c r="TLO174" s="188"/>
      <c r="TLP174" s="165"/>
      <c r="TLQ174" s="166"/>
      <c r="TLR174" s="146"/>
      <c r="TLS174" s="145"/>
      <c r="TLT174" s="145"/>
      <c r="TLU174" s="167"/>
      <c r="TLV174" s="147"/>
      <c r="TLW174" s="148"/>
      <c r="TLX174" s="187"/>
      <c r="TLY174" s="188"/>
      <c r="TLZ174" s="165"/>
      <c r="TMA174" s="166"/>
      <c r="TMB174" s="146"/>
      <c r="TMC174" s="145"/>
      <c r="TMD174" s="145"/>
      <c r="TME174" s="167"/>
      <c r="TMF174" s="147"/>
      <c r="TMG174" s="148"/>
      <c r="TMH174" s="187"/>
      <c r="TMI174" s="188"/>
      <c r="TMJ174" s="165"/>
      <c r="TMK174" s="166"/>
      <c r="TML174" s="146"/>
      <c r="TMM174" s="145"/>
      <c r="TMN174" s="145"/>
      <c r="TMO174" s="167"/>
      <c r="TMP174" s="147"/>
      <c r="TMQ174" s="148"/>
      <c r="TMR174" s="187"/>
      <c r="TMS174" s="188"/>
      <c r="TMT174" s="165"/>
      <c r="TMU174" s="166"/>
      <c r="TMV174" s="146"/>
      <c r="TMW174" s="145"/>
      <c r="TMX174" s="145"/>
      <c r="TMY174" s="167"/>
      <c r="TMZ174" s="147"/>
      <c r="TNA174" s="148"/>
      <c r="TNB174" s="187"/>
      <c r="TNC174" s="188"/>
      <c r="TND174" s="165"/>
      <c r="TNE174" s="166"/>
      <c r="TNF174" s="146"/>
      <c r="TNG174" s="145"/>
      <c r="TNH174" s="145"/>
      <c r="TNI174" s="167"/>
      <c r="TNJ174" s="147"/>
      <c r="TNK174" s="148"/>
      <c r="TNL174" s="187"/>
      <c r="TNM174" s="188"/>
      <c r="TNN174" s="165"/>
      <c r="TNO174" s="166"/>
      <c r="TNP174" s="146"/>
      <c r="TNQ174" s="145"/>
      <c r="TNR174" s="145"/>
      <c r="TNS174" s="167"/>
      <c r="TNT174" s="147"/>
      <c r="TNU174" s="148"/>
      <c r="TNV174" s="187"/>
      <c r="TNW174" s="188"/>
      <c r="TNX174" s="165"/>
      <c r="TNY174" s="166"/>
      <c r="TNZ174" s="146"/>
      <c r="TOA174" s="145"/>
      <c r="TOB174" s="145"/>
      <c r="TOC174" s="167"/>
      <c r="TOD174" s="147"/>
      <c r="TOE174" s="148"/>
      <c r="TOF174" s="187"/>
      <c r="TOG174" s="188"/>
      <c r="TOH174" s="165"/>
      <c r="TOI174" s="166"/>
      <c r="TOJ174" s="146"/>
      <c r="TOK174" s="145"/>
      <c r="TOL174" s="145"/>
      <c r="TOM174" s="167"/>
      <c r="TON174" s="147"/>
      <c r="TOO174" s="148"/>
      <c r="TOP174" s="187"/>
      <c r="TOQ174" s="188"/>
      <c r="TOR174" s="165"/>
      <c r="TOS174" s="166"/>
      <c r="TOT174" s="146"/>
      <c r="TOU174" s="145"/>
      <c r="TOV174" s="145"/>
      <c r="TOW174" s="167"/>
      <c r="TOX174" s="147"/>
      <c r="TOY174" s="148"/>
      <c r="TOZ174" s="187"/>
      <c r="TPA174" s="188"/>
      <c r="TPB174" s="165"/>
      <c r="TPC174" s="166"/>
      <c r="TPD174" s="146"/>
      <c r="TPE174" s="145"/>
      <c r="TPF174" s="145"/>
      <c r="TPG174" s="167"/>
      <c r="TPH174" s="147"/>
      <c r="TPI174" s="148"/>
      <c r="TPJ174" s="187"/>
      <c r="TPK174" s="188"/>
      <c r="TPL174" s="165"/>
      <c r="TPM174" s="166"/>
      <c r="TPN174" s="146"/>
      <c r="TPO174" s="145"/>
      <c r="TPP174" s="145"/>
      <c r="TPQ174" s="167"/>
      <c r="TPR174" s="147"/>
      <c r="TPS174" s="148"/>
      <c r="TPT174" s="187"/>
      <c r="TPU174" s="188"/>
      <c r="TPV174" s="165"/>
      <c r="TPW174" s="166"/>
      <c r="TPX174" s="146"/>
      <c r="TPY174" s="145"/>
      <c r="TPZ174" s="145"/>
      <c r="TQA174" s="167"/>
      <c r="TQB174" s="147"/>
      <c r="TQC174" s="148"/>
      <c r="TQD174" s="187"/>
      <c r="TQE174" s="188"/>
      <c r="TQF174" s="165"/>
      <c r="TQG174" s="166"/>
      <c r="TQH174" s="146"/>
      <c r="TQI174" s="145"/>
      <c r="TQJ174" s="145"/>
      <c r="TQK174" s="167"/>
      <c r="TQL174" s="147"/>
      <c r="TQM174" s="148"/>
      <c r="TQN174" s="187"/>
      <c r="TQO174" s="188"/>
      <c r="TQP174" s="165"/>
      <c r="TQQ174" s="166"/>
      <c r="TQR174" s="146"/>
      <c r="TQS174" s="145"/>
      <c r="TQT174" s="145"/>
      <c r="TQU174" s="167"/>
      <c r="TQV174" s="147"/>
      <c r="TQW174" s="148"/>
      <c r="TQX174" s="187"/>
      <c r="TQY174" s="188"/>
      <c r="TQZ174" s="165"/>
      <c r="TRA174" s="166"/>
      <c r="TRB174" s="146"/>
      <c r="TRC174" s="145"/>
      <c r="TRD174" s="145"/>
      <c r="TRE174" s="167"/>
      <c r="TRF174" s="147"/>
      <c r="TRG174" s="148"/>
      <c r="TRH174" s="187"/>
      <c r="TRI174" s="188"/>
      <c r="TRJ174" s="165"/>
      <c r="TRK174" s="166"/>
      <c r="TRL174" s="146"/>
      <c r="TRM174" s="145"/>
      <c r="TRN174" s="145"/>
      <c r="TRO174" s="167"/>
      <c r="TRP174" s="147"/>
      <c r="TRQ174" s="148"/>
      <c r="TRR174" s="187"/>
      <c r="TRS174" s="188"/>
      <c r="TRT174" s="165"/>
      <c r="TRU174" s="166"/>
      <c r="TRV174" s="146"/>
      <c r="TRW174" s="145"/>
      <c r="TRX174" s="145"/>
      <c r="TRY174" s="167"/>
      <c r="TRZ174" s="147"/>
      <c r="TSA174" s="148"/>
      <c r="TSB174" s="187"/>
      <c r="TSC174" s="188"/>
      <c r="TSD174" s="165"/>
      <c r="TSE174" s="166"/>
      <c r="TSF174" s="146"/>
      <c r="TSG174" s="145"/>
      <c r="TSH174" s="145"/>
      <c r="TSI174" s="167"/>
      <c r="TSJ174" s="147"/>
      <c r="TSK174" s="148"/>
      <c r="TSL174" s="187"/>
      <c r="TSM174" s="188"/>
      <c r="TSN174" s="165"/>
      <c r="TSO174" s="166"/>
      <c r="TSP174" s="146"/>
      <c r="TSQ174" s="145"/>
      <c r="TSR174" s="145"/>
      <c r="TSS174" s="167"/>
      <c r="TST174" s="147"/>
      <c r="TSU174" s="148"/>
      <c r="TSV174" s="187"/>
      <c r="TSW174" s="188"/>
      <c r="TSX174" s="165"/>
      <c r="TSY174" s="166"/>
      <c r="TSZ174" s="146"/>
      <c r="TTA174" s="145"/>
      <c r="TTB174" s="145"/>
      <c r="TTC174" s="167"/>
      <c r="TTD174" s="147"/>
      <c r="TTE174" s="148"/>
      <c r="TTF174" s="187"/>
      <c r="TTG174" s="188"/>
      <c r="TTH174" s="165"/>
      <c r="TTI174" s="166"/>
      <c r="TTJ174" s="146"/>
      <c r="TTK174" s="145"/>
      <c r="TTL174" s="145"/>
      <c r="TTM174" s="167"/>
      <c r="TTN174" s="147"/>
      <c r="TTO174" s="148"/>
      <c r="TTP174" s="187"/>
      <c r="TTQ174" s="188"/>
      <c r="TTR174" s="165"/>
      <c r="TTS174" s="166"/>
      <c r="TTT174" s="146"/>
      <c r="TTU174" s="145"/>
      <c r="TTV174" s="145"/>
      <c r="TTW174" s="167"/>
      <c r="TTX174" s="147"/>
      <c r="TTY174" s="148"/>
      <c r="TTZ174" s="187"/>
      <c r="TUA174" s="188"/>
      <c r="TUB174" s="165"/>
      <c r="TUC174" s="166"/>
      <c r="TUD174" s="146"/>
      <c r="TUE174" s="145"/>
      <c r="TUF174" s="145"/>
      <c r="TUG174" s="167"/>
      <c r="TUH174" s="147"/>
      <c r="TUI174" s="148"/>
      <c r="TUJ174" s="187"/>
      <c r="TUK174" s="188"/>
      <c r="TUL174" s="165"/>
      <c r="TUM174" s="166"/>
      <c r="TUN174" s="146"/>
      <c r="TUO174" s="145"/>
      <c r="TUP174" s="145"/>
      <c r="TUQ174" s="167"/>
      <c r="TUR174" s="147"/>
      <c r="TUS174" s="148"/>
      <c r="TUT174" s="187"/>
      <c r="TUU174" s="188"/>
      <c r="TUV174" s="165"/>
      <c r="TUW174" s="166"/>
      <c r="TUX174" s="146"/>
      <c r="TUY174" s="145"/>
      <c r="TUZ174" s="145"/>
      <c r="TVA174" s="167"/>
      <c r="TVB174" s="147"/>
      <c r="TVC174" s="148"/>
      <c r="TVD174" s="187"/>
      <c r="TVE174" s="188"/>
      <c r="TVF174" s="165"/>
      <c r="TVG174" s="166"/>
      <c r="TVH174" s="146"/>
      <c r="TVI174" s="145"/>
      <c r="TVJ174" s="145"/>
      <c r="TVK174" s="167"/>
      <c r="TVL174" s="147"/>
      <c r="TVM174" s="148"/>
      <c r="TVN174" s="187"/>
      <c r="TVO174" s="188"/>
      <c r="TVP174" s="165"/>
      <c r="TVQ174" s="166"/>
      <c r="TVR174" s="146"/>
      <c r="TVS174" s="145"/>
      <c r="TVT174" s="145"/>
      <c r="TVU174" s="167"/>
      <c r="TVV174" s="147"/>
      <c r="TVW174" s="148"/>
      <c r="TVX174" s="187"/>
      <c r="TVY174" s="188"/>
      <c r="TVZ174" s="165"/>
      <c r="TWA174" s="166"/>
      <c r="TWB174" s="146"/>
      <c r="TWC174" s="145"/>
      <c r="TWD174" s="145"/>
      <c r="TWE174" s="167"/>
      <c r="TWF174" s="147"/>
      <c r="TWG174" s="148"/>
      <c r="TWH174" s="187"/>
      <c r="TWI174" s="188"/>
      <c r="TWJ174" s="165"/>
      <c r="TWK174" s="166"/>
      <c r="TWL174" s="146"/>
      <c r="TWM174" s="145"/>
      <c r="TWN174" s="145"/>
      <c r="TWO174" s="167"/>
      <c r="TWP174" s="147"/>
      <c r="TWQ174" s="148"/>
      <c r="TWR174" s="187"/>
      <c r="TWS174" s="188"/>
      <c r="TWT174" s="165"/>
      <c r="TWU174" s="166"/>
      <c r="TWV174" s="146"/>
      <c r="TWW174" s="145"/>
      <c r="TWX174" s="145"/>
      <c r="TWY174" s="167"/>
      <c r="TWZ174" s="147"/>
      <c r="TXA174" s="148"/>
      <c r="TXB174" s="187"/>
      <c r="TXC174" s="188"/>
      <c r="TXD174" s="165"/>
      <c r="TXE174" s="166"/>
      <c r="TXF174" s="146"/>
      <c r="TXG174" s="145"/>
      <c r="TXH174" s="145"/>
      <c r="TXI174" s="167"/>
      <c r="TXJ174" s="147"/>
      <c r="TXK174" s="148"/>
      <c r="TXL174" s="187"/>
      <c r="TXM174" s="188"/>
      <c r="TXN174" s="165"/>
      <c r="TXO174" s="166"/>
      <c r="TXP174" s="146"/>
      <c r="TXQ174" s="145"/>
      <c r="TXR174" s="145"/>
      <c r="TXS174" s="167"/>
      <c r="TXT174" s="147"/>
      <c r="TXU174" s="148"/>
      <c r="TXV174" s="187"/>
      <c r="TXW174" s="188"/>
      <c r="TXX174" s="165"/>
      <c r="TXY174" s="166"/>
      <c r="TXZ174" s="146"/>
      <c r="TYA174" s="145"/>
      <c r="TYB174" s="145"/>
      <c r="TYC174" s="167"/>
      <c r="TYD174" s="147"/>
      <c r="TYE174" s="148"/>
      <c r="TYF174" s="187"/>
      <c r="TYG174" s="188"/>
      <c r="TYH174" s="165"/>
      <c r="TYI174" s="166"/>
      <c r="TYJ174" s="146"/>
      <c r="TYK174" s="145"/>
      <c r="TYL174" s="145"/>
      <c r="TYM174" s="167"/>
      <c r="TYN174" s="147"/>
      <c r="TYO174" s="148"/>
      <c r="TYP174" s="187"/>
      <c r="TYQ174" s="188"/>
      <c r="TYR174" s="165"/>
      <c r="TYS174" s="166"/>
      <c r="TYT174" s="146"/>
      <c r="TYU174" s="145"/>
      <c r="TYV174" s="145"/>
      <c r="TYW174" s="167"/>
      <c r="TYX174" s="147"/>
      <c r="TYY174" s="148"/>
      <c r="TYZ174" s="187"/>
      <c r="TZA174" s="188"/>
      <c r="TZB174" s="165"/>
      <c r="TZC174" s="166"/>
      <c r="TZD174" s="146"/>
      <c r="TZE174" s="145"/>
      <c r="TZF174" s="145"/>
      <c r="TZG174" s="167"/>
      <c r="TZH174" s="147"/>
      <c r="TZI174" s="148"/>
      <c r="TZJ174" s="187"/>
      <c r="TZK174" s="188"/>
      <c r="TZL174" s="165"/>
      <c r="TZM174" s="166"/>
      <c r="TZN174" s="146"/>
      <c r="TZO174" s="145"/>
      <c r="TZP174" s="145"/>
      <c r="TZQ174" s="167"/>
      <c r="TZR174" s="147"/>
      <c r="TZS174" s="148"/>
      <c r="TZT174" s="187"/>
      <c r="TZU174" s="188"/>
      <c r="TZV174" s="165"/>
      <c r="TZW174" s="166"/>
      <c r="TZX174" s="146"/>
      <c r="TZY174" s="145"/>
      <c r="TZZ174" s="145"/>
      <c r="UAA174" s="167"/>
      <c r="UAB174" s="147"/>
      <c r="UAC174" s="148"/>
      <c r="UAD174" s="187"/>
      <c r="UAE174" s="188"/>
      <c r="UAF174" s="165"/>
      <c r="UAG174" s="166"/>
      <c r="UAH174" s="146"/>
      <c r="UAI174" s="145"/>
      <c r="UAJ174" s="145"/>
      <c r="UAK174" s="167"/>
      <c r="UAL174" s="147"/>
      <c r="UAM174" s="148"/>
      <c r="UAN174" s="187"/>
      <c r="UAO174" s="188"/>
      <c r="UAP174" s="165"/>
      <c r="UAQ174" s="166"/>
      <c r="UAR174" s="146"/>
      <c r="UAS174" s="145"/>
      <c r="UAT174" s="145"/>
      <c r="UAU174" s="167"/>
      <c r="UAV174" s="147"/>
      <c r="UAW174" s="148"/>
      <c r="UAX174" s="187"/>
      <c r="UAY174" s="188"/>
      <c r="UAZ174" s="165"/>
      <c r="UBA174" s="166"/>
      <c r="UBB174" s="146"/>
      <c r="UBC174" s="145"/>
      <c r="UBD174" s="145"/>
      <c r="UBE174" s="167"/>
      <c r="UBF174" s="147"/>
      <c r="UBG174" s="148"/>
      <c r="UBH174" s="187"/>
      <c r="UBI174" s="188"/>
      <c r="UBJ174" s="165"/>
      <c r="UBK174" s="166"/>
      <c r="UBL174" s="146"/>
      <c r="UBM174" s="145"/>
      <c r="UBN174" s="145"/>
      <c r="UBO174" s="167"/>
      <c r="UBP174" s="147"/>
      <c r="UBQ174" s="148"/>
      <c r="UBR174" s="187"/>
      <c r="UBS174" s="188"/>
      <c r="UBT174" s="165"/>
      <c r="UBU174" s="166"/>
      <c r="UBV174" s="146"/>
      <c r="UBW174" s="145"/>
      <c r="UBX174" s="145"/>
      <c r="UBY174" s="167"/>
      <c r="UBZ174" s="147"/>
      <c r="UCA174" s="148"/>
      <c r="UCB174" s="187"/>
      <c r="UCC174" s="188"/>
      <c r="UCD174" s="165"/>
      <c r="UCE174" s="166"/>
      <c r="UCF174" s="146"/>
      <c r="UCG174" s="145"/>
      <c r="UCH174" s="145"/>
      <c r="UCI174" s="167"/>
      <c r="UCJ174" s="147"/>
      <c r="UCK174" s="148"/>
      <c r="UCL174" s="187"/>
      <c r="UCM174" s="188"/>
      <c r="UCN174" s="165"/>
      <c r="UCO174" s="166"/>
      <c r="UCP174" s="146"/>
      <c r="UCQ174" s="145"/>
      <c r="UCR174" s="145"/>
      <c r="UCS174" s="167"/>
      <c r="UCT174" s="147"/>
      <c r="UCU174" s="148"/>
      <c r="UCV174" s="187"/>
      <c r="UCW174" s="188"/>
      <c r="UCX174" s="165"/>
      <c r="UCY174" s="166"/>
      <c r="UCZ174" s="146"/>
      <c r="UDA174" s="145"/>
      <c r="UDB174" s="145"/>
      <c r="UDC174" s="167"/>
      <c r="UDD174" s="147"/>
      <c r="UDE174" s="148"/>
      <c r="UDF174" s="187"/>
      <c r="UDG174" s="188"/>
      <c r="UDH174" s="165"/>
      <c r="UDI174" s="166"/>
      <c r="UDJ174" s="146"/>
      <c r="UDK174" s="145"/>
      <c r="UDL174" s="145"/>
      <c r="UDM174" s="167"/>
      <c r="UDN174" s="147"/>
      <c r="UDO174" s="148"/>
      <c r="UDP174" s="187"/>
      <c r="UDQ174" s="188"/>
      <c r="UDR174" s="165"/>
      <c r="UDS174" s="166"/>
      <c r="UDT174" s="146"/>
      <c r="UDU174" s="145"/>
      <c r="UDV174" s="145"/>
      <c r="UDW174" s="167"/>
      <c r="UDX174" s="147"/>
      <c r="UDY174" s="148"/>
      <c r="UDZ174" s="187"/>
      <c r="UEA174" s="188"/>
      <c r="UEB174" s="165"/>
      <c r="UEC174" s="166"/>
      <c r="UED174" s="146"/>
      <c r="UEE174" s="145"/>
      <c r="UEF174" s="145"/>
      <c r="UEG174" s="167"/>
      <c r="UEH174" s="147"/>
      <c r="UEI174" s="148"/>
      <c r="UEJ174" s="187"/>
      <c r="UEK174" s="188"/>
      <c r="UEL174" s="165"/>
      <c r="UEM174" s="166"/>
      <c r="UEN174" s="146"/>
      <c r="UEO174" s="145"/>
      <c r="UEP174" s="145"/>
      <c r="UEQ174" s="167"/>
      <c r="UER174" s="147"/>
      <c r="UES174" s="148"/>
      <c r="UET174" s="187"/>
      <c r="UEU174" s="188"/>
      <c r="UEV174" s="165"/>
      <c r="UEW174" s="166"/>
      <c r="UEX174" s="146"/>
      <c r="UEY174" s="145"/>
      <c r="UEZ174" s="145"/>
      <c r="UFA174" s="167"/>
      <c r="UFB174" s="147"/>
      <c r="UFC174" s="148"/>
      <c r="UFD174" s="187"/>
      <c r="UFE174" s="188"/>
      <c r="UFF174" s="165"/>
      <c r="UFG174" s="166"/>
      <c r="UFH174" s="146"/>
      <c r="UFI174" s="145"/>
      <c r="UFJ174" s="145"/>
      <c r="UFK174" s="167"/>
      <c r="UFL174" s="147"/>
      <c r="UFM174" s="148"/>
      <c r="UFN174" s="187"/>
      <c r="UFO174" s="188"/>
      <c r="UFP174" s="165"/>
      <c r="UFQ174" s="166"/>
      <c r="UFR174" s="146"/>
      <c r="UFS174" s="145"/>
      <c r="UFT174" s="145"/>
      <c r="UFU174" s="167"/>
      <c r="UFV174" s="147"/>
      <c r="UFW174" s="148"/>
      <c r="UFX174" s="187"/>
      <c r="UFY174" s="188"/>
      <c r="UFZ174" s="165"/>
      <c r="UGA174" s="166"/>
      <c r="UGB174" s="146"/>
      <c r="UGC174" s="145"/>
      <c r="UGD174" s="145"/>
      <c r="UGE174" s="167"/>
      <c r="UGF174" s="147"/>
      <c r="UGG174" s="148"/>
      <c r="UGH174" s="187"/>
      <c r="UGI174" s="188"/>
      <c r="UGJ174" s="165"/>
      <c r="UGK174" s="166"/>
      <c r="UGL174" s="146"/>
      <c r="UGM174" s="145"/>
      <c r="UGN174" s="145"/>
      <c r="UGO174" s="167"/>
      <c r="UGP174" s="147"/>
      <c r="UGQ174" s="148"/>
      <c r="UGR174" s="187"/>
      <c r="UGS174" s="188"/>
      <c r="UGT174" s="165"/>
      <c r="UGU174" s="166"/>
      <c r="UGV174" s="146"/>
      <c r="UGW174" s="145"/>
      <c r="UGX174" s="145"/>
      <c r="UGY174" s="167"/>
      <c r="UGZ174" s="147"/>
      <c r="UHA174" s="148"/>
      <c r="UHB174" s="187"/>
      <c r="UHC174" s="188"/>
      <c r="UHD174" s="165"/>
      <c r="UHE174" s="166"/>
      <c r="UHF174" s="146"/>
      <c r="UHG174" s="145"/>
      <c r="UHH174" s="145"/>
      <c r="UHI174" s="167"/>
      <c r="UHJ174" s="147"/>
      <c r="UHK174" s="148"/>
      <c r="UHL174" s="187"/>
      <c r="UHM174" s="188"/>
      <c r="UHN174" s="165"/>
      <c r="UHO174" s="166"/>
      <c r="UHP174" s="146"/>
      <c r="UHQ174" s="145"/>
      <c r="UHR174" s="145"/>
      <c r="UHS174" s="167"/>
      <c r="UHT174" s="147"/>
      <c r="UHU174" s="148"/>
      <c r="UHV174" s="187"/>
      <c r="UHW174" s="188"/>
      <c r="UHX174" s="165"/>
      <c r="UHY174" s="166"/>
      <c r="UHZ174" s="146"/>
      <c r="UIA174" s="145"/>
      <c r="UIB174" s="145"/>
      <c r="UIC174" s="167"/>
      <c r="UID174" s="147"/>
      <c r="UIE174" s="148"/>
      <c r="UIF174" s="187"/>
      <c r="UIG174" s="188"/>
      <c r="UIH174" s="165"/>
      <c r="UII174" s="166"/>
      <c r="UIJ174" s="146"/>
      <c r="UIK174" s="145"/>
      <c r="UIL174" s="145"/>
      <c r="UIM174" s="167"/>
      <c r="UIN174" s="147"/>
      <c r="UIO174" s="148"/>
      <c r="UIP174" s="187"/>
      <c r="UIQ174" s="188"/>
      <c r="UIR174" s="165"/>
      <c r="UIS174" s="166"/>
      <c r="UIT174" s="146"/>
      <c r="UIU174" s="145"/>
      <c r="UIV174" s="145"/>
      <c r="UIW174" s="167"/>
      <c r="UIX174" s="147"/>
      <c r="UIY174" s="148"/>
      <c r="UIZ174" s="187"/>
      <c r="UJA174" s="188"/>
      <c r="UJB174" s="165"/>
      <c r="UJC174" s="166"/>
      <c r="UJD174" s="146"/>
      <c r="UJE174" s="145"/>
      <c r="UJF174" s="145"/>
      <c r="UJG174" s="167"/>
      <c r="UJH174" s="147"/>
      <c r="UJI174" s="148"/>
      <c r="UJJ174" s="187"/>
      <c r="UJK174" s="188"/>
      <c r="UJL174" s="165"/>
      <c r="UJM174" s="166"/>
      <c r="UJN174" s="146"/>
      <c r="UJO174" s="145"/>
      <c r="UJP174" s="145"/>
      <c r="UJQ174" s="167"/>
      <c r="UJR174" s="147"/>
      <c r="UJS174" s="148"/>
      <c r="UJT174" s="187"/>
      <c r="UJU174" s="188"/>
      <c r="UJV174" s="165"/>
      <c r="UJW174" s="166"/>
      <c r="UJX174" s="146"/>
      <c r="UJY174" s="145"/>
      <c r="UJZ174" s="145"/>
      <c r="UKA174" s="167"/>
      <c r="UKB174" s="147"/>
      <c r="UKC174" s="148"/>
      <c r="UKD174" s="187"/>
      <c r="UKE174" s="188"/>
      <c r="UKF174" s="165"/>
      <c r="UKG174" s="166"/>
      <c r="UKH174" s="146"/>
      <c r="UKI174" s="145"/>
      <c r="UKJ174" s="145"/>
      <c r="UKK174" s="167"/>
      <c r="UKL174" s="147"/>
      <c r="UKM174" s="148"/>
      <c r="UKN174" s="187"/>
      <c r="UKO174" s="188"/>
      <c r="UKP174" s="165"/>
      <c r="UKQ174" s="166"/>
      <c r="UKR174" s="146"/>
      <c r="UKS174" s="145"/>
      <c r="UKT174" s="145"/>
      <c r="UKU174" s="167"/>
      <c r="UKV174" s="147"/>
      <c r="UKW174" s="148"/>
      <c r="UKX174" s="187"/>
      <c r="UKY174" s="188"/>
      <c r="UKZ174" s="165"/>
      <c r="ULA174" s="166"/>
      <c r="ULB174" s="146"/>
      <c r="ULC174" s="145"/>
      <c r="ULD174" s="145"/>
      <c r="ULE174" s="167"/>
      <c r="ULF174" s="147"/>
      <c r="ULG174" s="148"/>
      <c r="ULH174" s="187"/>
      <c r="ULI174" s="188"/>
      <c r="ULJ174" s="165"/>
      <c r="ULK174" s="166"/>
      <c r="ULL174" s="146"/>
      <c r="ULM174" s="145"/>
      <c r="ULN174" s="145"/>
      <c r="ULO174" s="167"/>
      <c r="ULP174" s="147"/>
      <c r="ULQ174" s="148"/>
      <c r="ULR174" s="187"/>
      <c r="ULS174" s="188"/>
      <c r="ULT174" s="165"/>
      <c r="ULU174" s="166"/>
      <c r="ULV174" s="146"/>
      <c r="ULW174" s="145"/>
      <c r="ULX174" s="145"/>
      <c r="ULY174" s="167"/>
      <c r="ULZ174" s="147"/>
      <c r="UMA174" s="148"/>
      <c r="UMB174" s="187"/>
      <c r="UMC174" s="188"/>
      <c r="UMD174" s="165"/>
      <c r="UME174" s="166"/>
      <c r="UMF174" s="146"/>
      <c r="UMG174" s="145"/>
      <c r="UMH174" s="145"/>
      <c r="UMI174" s="167"/>
      <c r="UMJ174" s="147"/>
      <c r="UMK174" s="148"/>
      <c r="UML174" s="187"/>
      <c r="UMM174" s="188"/>
      <c r="UMN174" s="165"/>
      <c r="UMO174" s="166"/>
      <c r="UMP174" s="146"/>
      <c r="UMQ174" s="145"/>
      <c r="UMR174" s="145"/>
      <c r="UMS174" s="167"/>
      <c r="UMT174" s="147"/>
      <c r="UMU174" s="148"/>
      <c r="UMV174" s="187"/>
      <c r="UMW174" s="188"/>
      <c r="UMX174" s="165"/>
      <c r="UMY174" s="166"/>
      <c r="UMZ174" s="146"/>
      <c r="UNA174" s="145"/>
      <c r="UNB174" s="145"/>
      <c r="UNC174" s="167"/>
      <c r="UND174" s="147"/>
      <c r="UNE174" s="148"/>
      <c r="UNF174" s="187"/>
      <c r="UNG174" s="188"/>
      <c r="UNH174" s="165"/>
      <c r="UNI174" s="166"/>
      <c r="UNJ174" s="146"/>
      <c r="UNK174" s="145"/>
      <c r="UNL174" s="145"/>
      <c r="UNM174" s="167"/>
      <c r="UNN174" s="147"/>
      <c r="UNO174" s="148"/>
      <c r="UNP174" s="187"/>
      <c r="UNQ174" s="188"/>
      <c r="UNR174" s="165"/>
      <c r="UNS174" s="166"/>
      <c r="UNT174" s="146"/>
      <c r="UNU174" s="145"/>
      <c r="UNV174" s="145"/>
      <c r="UNW174" s="167"/>
      <c r="UNX174" s="147"/>
      <c r="UNY174" s="148"/>
      <c r="UNZ174" s="187"/>
      <c r="UOA174" s="188"/>
      <c r="UOB174" s="165"/>
      <c r="UOC174" s="166"/>
      <c r="UOD174" s="146"/>
      <c r="UOE174" s="145"/>
      <c r="UOF174" s="145"/>
      <c r="UOG174" s="167"/>
      <c r="UOH174" s="147"/>
      <c r="UOI174" s="148"/>
      <c r="UOJ174" s="187"/>
      <c r="UOK174" s="188"/>
      <c r="UOL174" s="165"/>
      <c r="UOM174" s="166"/>
      <c r="UON174" s="146"/>
      <c r="UOO174" s="145"/>
      <c r="UOP174" s="145"/>
      <c r="UOQ174" s="167"/>
      <c r="UOR174" s="147"/>
      <c r="UOS174" s="148"/>
      <c r="UOT174" s="187"/>
      <c r="UOU174" s="188"/>
      <c r="UOV174" s="165"/>
      <c r="UOW174" s="166"/>
      <c r="UOX174" s="146"/>
      <c r="UOY174" s="145"/>
      <c r="UOZ174" s="145"/>
      <c r="UPA174" s="167"/>
      <c r="UPB174" s="147"/>
      <c r="UPC174" s="148"/>
      <c r="UPD174" s="187"/>
      <c r="UPE174" s="188"/>
      <c r="UPF174" s="165"/>
      <c r="UPG174" s="166"/>
      <c r="UPH174" s="146"/>
      <c r="UPI174" s="145"/>
      <c r="UPJ174" s="145"/>
      <c r="UPK174" s="167"/>
      <c r="UPL174" s="147"/>
      <c r="UPM174" s="148"/>
      <c r="UPN174" s="187"/>
      <c r="UPO174" s="188"/>
      <c r="UPP174" s="165"/>
      <c r="UPQ174" s="166"/>
      <c r="UPR174" s="146"/>
      <c r="UPS174" s="145"/>
      <c r="UPT174" s="145"/>
      <c r="UPU174" s="167"/>
      <c r="UPV174" s="147"/>
      <c r="UPW174" s="148"/>
      <c r="UPX174" s="187"/>
      <c r="UPY174" s="188"/>
      <c r="UPZ174" s="165"/>
      <c r="UQA174" s="166"/>
      <c r="UQB174" s="146"/>
      <c r="UQC174" s="145"/>
      <c r="UQD174" s="145"/>
      <c r="UQE174" s="167"/>
      <c r="UQF174" s="147"/>
      <c r="UQG174" s="148"/>
      <c r="UQH174" s="187"/>
      <c r="UQI174" s="188"/>
      <c r="UQJ174" s="165"/>
      <c r="UQK174" s="166"/>
      <c r="UQL174" s="146"/>
      <c r="UQM174" s="145"/>
      <c r="UQN174" s="145"/>
      <c r="UQO174" s="167"/>
      <c r="UQP174" s="147"/>
      <c r="UQQ174" s="148"/>
      <c r="UQR174" s="187"/>
      <c r="UQS174" s="188"/>
      <c r="UQT174" s="165"/>
      <c r="UQU174" s="166"/>
      <c r="UQV174" s="146"/>
      <c r="UQW174" s="145"/>
      <c r="UQX174" s="145"/>
      <c r="UQY174" s="167"/>
      <c r="UQZ174" s="147"/>
      <c r="URA174" s="148"/>
      <c r="URB174" s="187"/>
      <c r="URC174" s="188"/>
      <c r="URD174" s="165"/>
      <c r="URE174" s="166"/>
      <c r="URF174" s="146"/>
      <c r="URG174" s="145"/>
      <c r="URH174" s="145"/>
      <c r="URI174" s="167"/>
      <c r="URJ174" s="147"/>
      <c r="URK174" s="148"/>
      <c r="URL174" s="187"/>
      <c r="URM174" s="188"/>
      <c r="URN174" s="165"/>
      <c r="URO174" s="166"/>
      <c r="URP174" s="146"/>
      <c r="URQ174" s="145"/>
      <c r="URR174" s="145"/>
      <c r="URS174" s="167"/>
      <c r="URT174" s="147"/>
      <c r="URU174" s="148"/>
      <c r="URV174" s="187"/>
      <c r="URW174" s="188"/>
      <c r="URX174" s="165"/>
      <c r="URY174" s="166"/>
      <c r="URZ174" s="146"/>
      <c r="USA174" s="145"/>
      <c r="USB174" s="145"/>
      <c r="USC174" s="167"/>
      <c r="USD174" s="147"/>
      <c r="USE174" s="148"/>
      <c r="USF174" s="187"/>
      <c r="USG174" s="188"/>
      <c r="USH174" s="165"/>
      <c r="USI174" s="166"/>
      <c r="USJ174" s="146"/>
      <c r="USK174" s="145"/>
      <c r="USL174" s="145"/>
      <c r="USM174" s="167"/>
      <c r="USN174" s="147"/>
      <c r="USO174" s="148"/>
      <c r="USP174" s="187"/>
      <c r="USQ174" s="188"/>
      <c r="USR174" s="165"/>
      <c r="USS174" s="166"/>
      <c r="UST174" s="146"/>
      <c r="USU174" s="145"/>
      <c r="USV174" s="145"/>
      <c r="USW174" s="167"/>
      <c r="USX174" s="147"/>
      <c r="USY174" s="148"/>
      <c r="USZ174" s="187"/>
      <c r="UTA174" s="188"/>
      <c r="UTB174" s="165"/>
      <c r="UTC174" s="166"/>
      <c r="UTD174" s="146"/>
      <c r="UTE174" s="145"/>
      <c r="UTF174" s="145"/>
      <c r="UTG174" s="167"/>
      <c r="UTH174" s="147"/>
      <c r="UTI174" s="148"/>
      <c r="UTJ174" s="187"/>
      <c r="UTK174" s="188"/>
      <c r="UTL174" s="165"/>
      <c r="UTM174" s="166"/>
      <c r="UTN174" s="146"/>
      <c r="UTO174" s="145"/>
      <c r="UTP174" s="145"/>
      <c r="UTQ174" s="167"/>
      <c r="UTR174" s="147"/>
      <c r="UTS174" s="148"/>
      <c r="UTT174" s="187"/>
      <c r="UTU174" s="188"/>
      <c r="UTV174" s="165"/>
      <c r="UTW174" s="166"/>
      <c r="UTX174" s="146"/>
      <c r="UTY174" s="145"/>
      <c r="UTZ174" s="145"/>
      <c r="UUA174" s="167"/>
      <c r="UUB174" s="147"/>
      <c r="UUC174" s="148"/>
      <c r="UUD174" s="187"/>
      <c r="UUE174" s="188"/>
      <c r="UUF174" s="165"/>
      <c r="UUG174" s="166"/>
      <c r="UUH174" s="146"/>
      <c r="UUI174" s="145"/>
      <c r="UUJ174" s="145"/>
      <c r="UUK174" s="167"/>
      <c r="UUL174" s="147"/>
      <c r="UUM174" s="148"/>
      <c r="UUN174" s="187"/>
      <c r="UUO174" s="188"/>
      <c r="UUP174" s="165"/>
      <c r="UUQ174" s="166"/>
      <c r="UUR174" s="146"/>
      <c r="UUS174" s="145"/>
      <c r="UUT174" s="145"/>
      <c r="UUU174" s="167"/>
      <c r="UUV174" s="147"/>
      <c r="UUW174" s="148"/>
      <c r="UUX174" s="187"/>
      <c r="UUY174" s="188"/>
      <c r="UUZ174" s="165"/>
      <c r="UVA174" s="166"/>
      <c r="UVB174" s="146"/>
      <c r="UVC174" s="145"/>
      <c r="UVD174" s="145"/>
      <c r="UVE174" s="167"/>
      <c r="UVF174" s="147"/>
      <c r="UVG174" s="148"/>
      <c r="UVH174" s="187"/>
      <c r="UVI174" s="188"/>
      <c r="UVJ174" s="165"/>
      <c r="UVK174" s="166"/>
      <c r="UVL174" s="146"/>
      <c r="UVM174" s="145"/>
      <c r="UVN174" s="145"/>
      <c r="UVO174" s="167"/>
      <c r="UVP174" s="147"/>
      <c r="UVQ174" s="148"/>
      <c r="UVR174" s="187"/>
      <c r="UVS174" s="188"/>
      <c r="UVT174" s="165"/>
      <c r="UVU174" s="166"/>
      <c r="UVV174" s="146"/>
      <c r="UVW174" s="145"/>
      <c r="UVX174" s="145"/>
      <c r="UVY174" s="167"/>
      <c r="UVZ174" s="147"/>
      <c r="UWA174" s="148"/>
      <c r="UWB174" s="187"/>
      <c r="UWC174" s="188"/>
      <c r="UWD174" s="165"/>
      <c r="UWE174" s="166"/>
      <c r="UWF174" s="146"/>
      <c r="UWG174" s="145"/>
      <c r="UWH174" s="145"/>
      <c r="UWI174" s="167"/>
      <c r="UWJ174" s="147"/>
      <c r="UWK174" s="148"/>
      <c r="UWL174" s="187"/>
      <c r="UWM174" s="188"/>
      <c r="UWN174" s="165"/>
      <c r="UWO174" s="166"/>
      <c r="UWP174" s="146"/>
      <c r="UWQ174" s="145"/>
      <c r="UWR174" s="145"/>
      <c r="UWS174" s="167"/>
      <c r="UWT174" s="147"/>
      <c r="UWU174" s="148"/>
      <c r="UWV174" s="187"/>
      <c r="UWW174" s="188"/>
      <c r="UWX174" s="165"/>
      <c r="UWY174" s="166"/>
      <c r="UWZ174" s="146"/>
      <c r="UXA174" s="145"/>
      <c r="UXB174" s="145"/>
      <c r="UXC174" s="167"/>
      <c r="UXD174" s="147"/>
      <c r="UXE174" s="148"/>
      <c r="UXF174" s="187"/>
      <c r="UXG174" s="188"/>
      <c r="UXH174" s="165"/>
      <c r="UXI174" s="166"/>
      <c r="UXJ174" s="146"/>
      <c r="UXK174" s="145"/>
      <c r="UXL174" s="145"/>
      <c r="UXM174" s="167"/>
      <c r="UXN174" s="147"/>
      <c r="UXO174" s="148"/>
      <c r="UXP174" s="187"/>
      <c r="UXQ174" s="188"/>
      <c r="UXR174" s="165"/>
      <c r="UXS174" s="166"/>
      <c r="UXT174" s="146"/>
      <c r="UXU174" s="145"/>
      <c r="UXV174" s="145"/>
      <c r="UXW174" s="167"/>
      <c r="UXX174" s="147"/>
      <c r="UXY174" s="148"/>
      <c r="UXZ174" s="187"/>
      <c r="UYA174" s="188"/>
      <c r="UYB174" s="165"/>
      <c r="UYC174" s="166"/>
      <c r="UYD174" s="146"/>
      <c r="UYE174" s="145"/>
      <c r="UYF174" s="145"/>
      <c r="UYG174" s="167"/>
      <c r="UYH174" s="147"/>
      <c r="UYI174" s="148"/>
      <c r="UYJ174" s="187"/>
      <c r="UYK174" s="188"/>
      <c r="UYL174" s="165"/>
      <c r="UYM174" s="166"/>
      <c r="UYN174" s="146"/>
      <c r="UYO174" s="145"/>
      <c r="UYP174" s="145"/>
      <c r="UYQ174" s="167"/>
      <c r="UYR174" s="147"/>
      <c r="UYS174" s="148"/>
      <c r="UYT174" s="187"/>
      <c r="UYU174" s="188"/>
      <c r="UYV174" s="165"/>
      <c r="UYW174" s="166"/>
      <c r="UYX174" s="146"/>
      <c r="UYY174" s="145"/>
      <c r="UYZ174" s="145"/>
      <c r="UZA174" s="167"/>
      <c r="UZB174" s="147"/>
      <c r="UZC174" s="148"/>
      <c r="UZD174" s="187"/>
      <c r="UZE174" s="188"/>
      <c r="UZF174" s="165"/>
      <c r="UZG174" s="166"/>
      <c r="UZH174" s="146"/>
      <c r="UZI174" s="145"/>
      <c r="UZJ174" s="145"/>
      <c r="UZK174" s="167"/>
      <c r="UZL174" s="147"/>
      <c r="UZM174" s="148"/>
      <c r="UZN174" s="187"/>
      <c r="UZO174" s="188"/>
      <c r="UZP174" s="165"/>
      <c r="UZQ174" s="166"/>
      <c r="UZR174" s="146"/>
      <c r="UZS174" s="145"/>
      <c r="UZT174" s="145"/>
      <c r="UZU174" s="167"/>
      <c r="UZV174" s="147"/>
      <c r="UZW174" s="148"/>
      <c r="UZX174" s="187"/>
      <c r="UZY174" s="188"/>
      <c r="UZZ174" s="165"/>
      <c r="VAA174" s="166"/>
      <c r="VAB174" s="146"/>
      <c r="VAC174" s="145"/>
      <c r="VAD174" s="145"/>
      <c r="VAE174" s="167"/>
      <c r="VAF174" s="147"/>
      <c r="VAG174" s="148"/>
      <c r="VAH174" s="187"/>
      <c r="VAI174" s="188"/>
      <c r="VAJ174" s="165"/>
      <c r="VAK174" s="166"/>
      <c r="VAL174" s="146"/>
      <c r="VAM174" s="145"/>
      <c r="VAN174" s="145"/>
      <c r="VAO174" s="167"/>
      <c r="VAP174" s="147"/>
      <c r="VAQ174" s="148"/>
      <c r="VAR174" s="187"/>
      <c r="VAS174" s="188"/>
      <c r="VAT174" s="165"/>
      <c r="VAU174" s="166"/>
      <c r="VAV174" s="146"/>
      <c r="VAW174" s="145"/>
      <c r="VAX174" s="145"/>
      <c r="VAY174" s="167"/>
      <c r="VAZ174" s="147"/>
      <c r="VBA174" s="148"/>
      <c r="VBB174" s="187"/>
      <c r="VBC174" s="188"/>
      <c r="VBD174" s="165"/>
      <c r="VBE174" s="166"/>
      <c r="VBF174" s="146"/>
      <c r="VBG174" s="145"/>
      <c r="VBH174" s="145"/>
      <c r="VBI174" s="167"/>
      <c r="VBJ174" s="147"/>
      <c r="VBK174" s="148"/>
      <c r="VBL174" s="187"/>
      <c r="VBM174" s="188"/>
      <c r="VBN174" s="165"/>
      <c r="VBO174" s="166"/>
      <c r="VBP174" s="146"/>
      <c r="VBQ174" s="145"/>
      <c r="VBR174" s="145"/>
      <c r="VBS174" s="167"/>
      <c r="VBT174" s="147"/>
      <c r="VBU174" s="148"/>
      <c r="VBV174" s="187"/>
      <c r="VBW174" s="188"/>
      <c r="VBX174" s="165"/>
      <c r="VBY174" s="166"/>
      <c r="VBZ174" s="146"/>
      <c r="VCA174" s="145"/>
      <c r="VCB174" s="145"/>
      <c r="VCC174" s="167"/>
      <c r="VCD174" s="147"/>
      <c r="VCE174" s="148"/>
      <c r="VCF174" s="187"/>
      <c r="VCG174" s="188"/>
      <c r="VCH174" s="165"/>
      <c r="VCI174" s="166"/>
      <c r="VCJ174" s="146"/>
      <c r="VCK174" s="145"/>
      <c r="VCL174" s="145"/>
      <c r="VCM174" s="167"/>
      <c r="VCN174" s="147"/>
      <c r="VCO174" s="148"/>
      <c r="VCP174" s="187"/>
      <c r="VCQ174" s="188"/>
      <c r="VCR174" s="165"/>
      <c r="VCS174" s="166"/>
      <c r="VCT174" s="146"/>
      <c r="VCU174" s="145"/>
      <c r="VCV174" s="145"/>
      <c r="VCW174" s="167"/>
      <c r="VCX174" s="147"/>
      <c r="VCY174" s="148"/>
      <c r="VCZ174" s="187"/>
      <c r="VDA174" s="188"/>
      <c r="VDB174" s="165"/>
      <c r="VDC174" s="166"/>
      <c r="VDD174" s="146"/>
      <c r="VDE174" s="145"/>
      <c r="VDF174" s="145"/>
      <c r="VDG174" s="167"/>
      <c r="VDH174" s="147"/>
      <c r="VDI174" s="148"/>
      <c r="VDJ174" s="187"/>
      <c r="VDK174" s="188"/>
      <c r="VDL174" s="165"/>
      <c r="VDM174" s="166"/>
      <c r="VDN174" s="146"/>
      <c r="VDO174" s="145"/>
      <c r="VDP174" s="145"/>
      <c r="VDQ174" s="167"/>
      <c r="VDR174" s="147"/>
      <c r="VDS174" s="148"/>
      <c r="VDT174" s="187"/>
      <c r="VDU174" s="188"/>
      <c r="VDV174" s="165"/>
      <c r="VDW174" s="166"/>
      <c r="VDX174" s="146"/>
      <c r="VDY174" s="145"/>
      <c r="VDZ174" s="145"/>
      <c r="VEA174" s="167"/>
      <c r="VEB174" s="147"/>
      <c r="VEC174" s="148"/>
      <c r="VED174" s="187"/>
      <c r="VEE174" s="188"/>
      <c r="VEF174" s="165"/>
      <c r="VEG174" s="166"/>
      <c r="VEH174" s="146"/>
      <c r="VEI174" s="145"/>
      <c r="VEJ174" s="145"/>
      <c r="VEK174" s="167"/>
      <c r="VEL174" s="147"/>
      <c r="VEM174" s="148"/>
      <c r="VEN174" s="187"/>
      <c r="VEO174" s="188"/>
      <c r="VEP174" s="165"/>
      <c r="VEQ174" s="166"/>
      <c r="VER174" s="146"/>
      <c r="VES174" s="145"/>
      <c r="VET174" s="145"/>
      <c r="VEU174" s="167"/>
      <c r="VEV174" s="147"/>
      <c r="VEW174" s="148"/>
      <c r="VEX174" s="187"/>
      <c r="VEY174" s="188"/>
      <c r="VEZ174" s="165"/>
      <c r="VFA174" s="166"/>
      <c r="VFB174" s="146"/>
      <c r="VFC174" s="145"/>
      <c r="VFD174" s="145"/>
      <c r="VFE174" s="167"/>
      <c r="VFF174" s="147"/>
      <c r="VFG174" s="148"/>
      <c r="VFH174" s="187"/>
      <c r="VFI174" s="188"/>
      <c r="VFJ174" s="165"/>
      <c r="VFK174" s="166"/>
      <c r="VFL174" s="146"/>
      <c r="VFM174" s="145"/>
      <c r="VFN174" s="145"/>
      <c r="VFO174" s="167"/>
      <c r="VFP174" s="147"/>
      <c r="VFQ174" s="148"/>
      <c r="VFR174" s="187"/>
      <c r="VFS174" s="188"/>
      <c r="VFT174" s="165"/>
      <c r="VFU174" s="166"/>
      <c r="VFV174" s="146"/>
      <c r="VFW174" s="145"/>
      <c r="VFX174" s="145"/>
      <c r="VFY174" s="167"/>
      <c r="VFZ174" s="147"/>
      <c r="VGA174" s="148"/>
      <c r="VGB174" s="187"/>
      <c r="VGC174" s="188"/>
      <c r="VGD174" s="165"/>
      <c r="VGE174" s="166"/>
      <c r="VGF174" s="146"/>
      <c r="VGG174" s="145"/>
      <c r="VGH174" s="145"/>
      <c r="VGI174" s="167"/>
      <c r="VGJ174" s="147"/>
      <c r="VGK174" s="148"/>
      <c r="VGL174" s="187"/>
      <c r="VGM174" s="188"/>
      <c r="VGN174" s="165"/>
      <c r="VGO174" s="166"/>
      <c r="VGP174" s="146"/>
      <c r="VGQ174" s="145"/>
      <c r="VGR174" s="145"/>
      <c r="VGS174" s="167"/>
      <c r="VGT174" s="147"/>
      <c r="VGU174" s="148"/>
      <c r="VGV174" s="187"/>
      <c r="VGW174" s="188"/>
      <c r="VGX174" s="165"/>
      <c r="VGY174" s="166"/>
      <c r="VGZ174" s="146"/>
      <c r="VHA174" s="145"/>
      <c r="VHB174" s="145"/>
      <c r="VHC174" s="167"/>
      <c r="VHD174" s="147"/>
      <c r="VHE174" s="148"/>
      <c r="VHF174" s="187"/>
      <c r="VHG174" s="188"/>
      <c r="VHH174" s="165"/>
      <c r="VHI174" s="166"/>
      <c r="VHJ174" s="146"/>
      <c r="VHK174" s="145"/>
      <c r="VHL174" s="145"/>
      <c r="VHM174" s="167"/>
      <c r="VHN174" s="147"/>
      <c r="VHO174" s="148"/>
      <c r="VHP174" s="187"/>
      <c r="VHQ174" s="188"/>
      <c r="VHR174" s="165"/>
      <c r="VHS174" s="166"/>
      <c r="VHT174" s="146"/>
      <c r="VHU174" s="145"/>
      <c r="VHV174" s="145"/>
      <c r="VHW174" s="167"/>
      <c r="VHX174" s="147"/>
      <c r="VHY174" s="148"/>
      <c r="VHZ174" s="187"/>
      <c r="VIA174" s="188"/>
      <c r="VIB174" s="165"/>
      <c r="VIC174" s="166"/>
      <c r="VID174" s="146"/>
      <c r="VIE174" s="145"/>
      <c r="VIF174" s="145"/>
      <c r="VIG174" s="167"/>
      <c r="VIH174" s="147"/>
      <c r="VII174" s="148"/>
      <c r="VIJ174" s="187"/>
      <c r="VIK174" s="188"/>
      <c r="VIL174" s="165"/>
      <c r="VIM174" s="166"/>
      <c r="VIN174" s="146"/>
      <c r="VIO174" s="145"/>
      <c r="VIP174" s="145"/>
      <c r="VIQ174" s="167"/>
      <c r="VIR174" s="147"/>
      <c r="VIS174" s="148"/>
      <c r="VIT174" s="187"/>
      <c r="VIU174" s="188"/>
      <c r="VIV174" s="165"/>
      <c r="VIW174" s="166"/>
      <c r="VIX174" s="146"/>
      <c r="VIY174" s="145"/>
      <c r="VIZ174" s="145"/>
      <c r="VJA174" s="167"/>
      <c r="VJB174" s="147"/>
      <c r="VJC174" s="148"/>
      <c r="VJD174" s="187"/>
      <c r="VJE174" s="188"/>
      <c r="VJF174" s="165"/>
      <c r="VJG174" s="166"/>
      <c r="VJH174" s="146"/>
      <c r="VJI174" s="145"/>
      <c r="VJJ174" s="145"/>
      <c r="VJK174" s="167"/>
      <c r="VJL174" s="147"/>
      <c r="VJM174" s="148"/>
      <c r="VJN174" s="187"/>
      <c r="VJO174" s="188"/>
      <c r="VJP174" s="165"/>
      <c r="VJQ174" s="166"/>
      <c r="VJR174" s="146"/>
      <c r="VJS174" s="145"/>
      <c r="VJT174" s="145"/>
      <c r="VJU174" s="167"/>
      <c r="VJV174" s="147"/>
      <c r="VJW174" s="148"/>
      <c r="VJX174" s="187"/>
      <c r="VJY174" s="188"/>
      <c r="VJZ174" s="165"/>
      <c r="VKA174" s="166"/>
      <c r="VKB174" s="146"/>
      <c r="VKC174" s="145"/>
      <c r="VKD174" s="145"/>
      <c r="VKE174" s="167"/>
      <c r="VKF174" s="147"/>
      <c r="VKG174" s="148"/>
      <c r="VKH174" s="187"/>
      <c r="VKI174" s="188"/>
      <c r="VKJ174" s="165"/>
      <c r="VKK174" s="166"/>
      <c r="VKL174" s="146"/>
      <c r="VKM174" s="145"/>
      <c r="VKN174" s="145"/>
      <c r="VKO174" s="167"/>
      <c r="VKP174" s="147"/>
      <c r="VKQ174" s="148"/>
      <c r="VKR174" s="187"/>
      <c r="VKS174" s="188"/>
      <c r="VKT174" s="165"/>
      <c r="VKU174" s="166"/>
      <c r="VKV174" s="146"/>
      <c r="VKW174" s="145"/>
      <c r="VKX174" s="145"/>
      <c r="VKY174" s="167"/>
      <c r="VKZ174" s="147"/>
      <c r="VLA174" s="148"/>
      <c r="VLB174" s="187"/>
      <c r="VLC174" s="188"/>
      <c r="VLD174" s="165"/>
      <c r="VLE174" s="166"/>
      <c r="VLF174" s="146"/>
      <c r="VLG174" s="145"/>
      <c r="VLH174" s="145"/>
      <c r="VLI174" s="167"/>
      <c r="VLJ174" s="147"/>
      <c r="VLK174" s="148"/>
      <c r="VLL174" s="187"/>
      <c r="VLM174" s="188"/>
      <c r="VLN174" s="165"/>
      <c r="VLO174" s="166"/>
      <c r="VLP174" s="146"/>
      <c r="VLQ174" s="145"/>
      <c r="VLR174" s="145"/>
      <c r="VLS174" s="167"/>
      <c r="VLT174" s="147"/>
      <c r="VLU174" s="148"/>
      <c r="VLV174" s="187"/>
      <c r="VLW174" s="188"/>
      <c r="VLX174" s="165"/>
      <c r="VLY174" s="166"/>
      <c r="VLZ174" s="146"/>
      <c r="VMA174" s="145"/>
      <c r="VMB174" s="145"/>
      <c r="VMC174" s="167"/>
      <c r="VMD174" s="147"/>
      <c r="VME174" s="148"/>
      <c r="VMF174" s="187"/>
      <c r="VMG174" s="188"/>
      <c r="VMH174" s="165"/>
      <c r="VMI174" s="166"/>
      <c r="VMJ174" s="146"/>
      <c r="VMK174" s="145"/>
      <c r="VML174" s="145"/>
      <c r="VMM174" s="167"/>
      <c r="VMN174" s="147"/>
      <c r="VMO174" s="148"/>
      <c r="VMP174" s="187"/>
      <c r="VMQ174" s="188"/>
      <c r="VMR174" s="165"/>
      <c r="VMS174" s="166"/>
      <c r="VMT174" s="146"/>
      <c r="VMU174" s="145"/>
      <c r="VMV174" s="145"/>
      <c r="VMW174" s="167"/>
      <c r="VMX174" s="147"/>
      <c r="VMY174" s="148"/>
      <c r="VMZ174" s="187"/>
      <c r="VNA174" s="188"/>
      <c r="VNB174" s="165"/>
      <c r="VNC174" s="166"/>
      <c r="VND174" s="146"/>
      <c r="VNE174" s="145"/>
      <c r="VNF174" s="145"/>
      <c r="VNG174" s="167"/>
      <c r="VNH174" s="147"/>
      <c r="VNI174" s="148"/>
      <c r="VNJ174" s="187"/>
      <c r="VNK174" s="188"/>
      <c r="VNL174" s="165"/>
      <c r="VNM174" s="166"/>
      <c r="VNN174" s="146"/>
      <c r="VNO174" s="145"/>
      <c r="VNP174" s="145"/>
      <c r="VNQ174" s="167"/>
      <c r="VNR174" s="147"/>
      <c r="VNS174" s="148"/>
      <c r="VNT174" s="187"/>
      <c r="VNU174" s="188"/>
      <c r="VNV174" s="165"/>
      <c r="VNW174" s="166"/>
      <c r="VNX174" s="146"/>
      <c r="VNY174" s="145"/>
      <c r="VNZ174" s="145"/>
      <c r="VOA174" s="167"/>
      <c r="VOB174" s="147"/>
      <c r="VOC174" s="148"/>
      <c r="VOD174" s="187"/>
      <c r="VOE174" s="188"/>
      <c r="VOF174" s="165"/>
      <c r="VOG174" s="166"/>
      <c r="VOH174" s="146"/>
      <c r="VOI174" s="145"/>
      <c r="VOJ174" s="145"/>
      <c r="VOK174" s="167"/>
      <c r="VOL174" s="147"/>
      <c r="VOM174" s="148"/>
      <c r="VON174" s="187"/>
      <c r="VOO174" s="188"/>
      <c r="VOP174" s="165"/>
      <c r="VOQ174" s="166"/>
      <c r="VOR174" s="146"/>
      <c r="VOS174" s="145"/>
      <c r="VOT174" s="145"/>
      <c r="VOU174" s="167"/>
      <c r="VOV174" s="147"/>
      <c r="VOW174" s="148"/>
      <c r="VOX174" s="187"/>
      <c r="VOY174" s="188"/>
      <c r="VOZ174" s="165"/>
      <c r="VPA174" s="166"/>
      <c r="VPB174" s="146"/>
      <c r="VPC174" s="145"/>
      <c r="VPD174" s="145"/>
      <c r="VPE174" s="167"/>
      <c r="VPF174" s="147"/>
      <c r="VPG174" s="148"/>
      <c r="VPH174" s="187"/>
      <c r="VPI174" s="188"/>
      <c r="VPJ174" s="165"/>
      <c r="VPK174" s="166"/>
      <c r="VPL174" s="146"/>
      <c r="VPM174" s="145"/>
      <c r="VPN174" s="145"/>
      <c r="VPO174" s="167"/>
      <c r="VPP174" s="147"/>
      <c r="VPQ174" s="148"/>
      <c r="VPR174" s="187"/>
      <c r="VPS174" s="188"/>
      <c r="VPT174" s="165"/>
      <c r="VPU174" s="166"/>
      <c r="VPV174" s="146"/>
      <c r="VPW174" s="145"/>
      <c r="VPX174" s="145"/>
      <c r="VPY174" s="167"/>
      <c r="VPZ174" s="147"/>
      <c r="VQA174" s="148"/>
      <c r="VQB174" s="187"/>
      <c r="VQC174" s="188"/>
      <c r="VQD174" s="165"/>
      <c r="VQE174" s="166"/>
      <c r="VQF174" s="146"/>
      <c r="VQG174" s="145"/>
      <c r="VQH174" s="145"/>
      <c r="VQI174" s="167"/>
      <c r="VQJ174" s="147"/>
      <c r="VQK174" s="148"/>
      <c r="VQL174" s="187"/>
      <c r="VQM174" s="188"/>
      <c r="VQN174" s="165"/>
      <c r="VQO174" s="166"/>
      <c r="VQP174" s="146"/>
      <c r="VQQ174" s="145"/>
      <c r="VQR174" s="145"/>
      <c r="VQS174" s="167"/>
      <c r="VQT174" s="147"/>
      <c r="VQU174" s="148"/>
      <c r="VQV174" s="187"/>
      <c r="VQW174" s="188"/>
      <c r="VQX174" s="165"/>
      <c r="VQY174" s="166"/>
      <c r="VQZ174" s="146"/>
      <c r="VRA174" s="145"/>
      <c r="VRB174" s="145"/>
      <c r="VRC174" s="167"/>
      <c r="VRD174" s="147"/>
      <c r="VRE174" s="148"/>
      <c r="VRF174" s="187"/>
      <c r="VRG174" s="188"/>
      <c r="VRH174" s="165"/>
      <c r="VRI174" s="166"/>
      <c r="VRJ174" s="146"/>
      <c r="VRK174" s="145"/>
      <c r="VRL174" s="145"/>
      <c r="VRM174" s="167"/>
      <c r="VRN174" s="147"/>
      <c r="VRO174" s="148"/>
      <c r="VRP174" s="187"/>
      <c r="VRQ174" s="188"/>
      <c r="VRR174" s="165"/>
      <c r="VRS174" s="166"/>
      <c r="VRT174" s="146"/>
      <c r="VRU174" s="145"/>
      <c r="VRV174" s="145"/>
      <c r="VRW174" s="167"/>
      <c r="VRX174" s="147"/>
      <c r="VRY174" s="148"/>
      <c r="VRZ174" s="187"/>
      <c r="VSA174" s="188"/>
      <c r="VSB174" s="165"/>
      <c r="VSC174" s="166"/>
      <c r="VSD174" s="146"/>
      <c r="VSE174" s="145"/>
      <c r="VSF174" s="145"/>
      <c r="VSG174" s="167"/>
      <c r="VSH174" s="147"/>
      <c r="VSI174" s="148"/>
      <c r="VSJ174" s="187"/>
      <c r="VSK174" s="188"/>
      <c r="VSL174" s="165"/>
      <c r="VSM174" s="166"/>
      <c r="VSN174" s="146"/>
      <c r="VSO174" s="145"/>
      <c r="VSP174" s="145"/>
      <c r="VSQ174" s="167"/>
      <c r="VSR174" s="147"/>
      <c r="VSS174" s="148"/>
      <c r="VST174" s="187"/>
      <c r="VSU174" s="188"/>
      <c r="VSV174" s="165"/>
      <c r="VSW174" s="166"/>
      <c r="VSX174" s="146"/>
      <c r="VSY174" s="145"/>
      <c r="VSZ174" s="145"/>
      <c r="VTA174" s="167"/>
      <c r="VTB174" s="147"/>
      <c r="VTC174" s="148"/>
      <c r="VTD174" s="187"/>
      <c r="VTE174" s="188"/>
      <c r="VTF174" s="165"/>
      <c r="VTG174" s="166"/>
      <c r="VTH174" s="146"/>
      <c r="VTI174" s="145"/>
      <c r="VTJ174" s="145"/>
      <c r="VTK174" s="167"/>
      <c r="VTL174" s="147"/>
      <c r="VTM174" s="148"/>
      <c r="VTN174" s="187"/>
      <c r="VTO174" s="188"/>
      <c r="VTP174" s="165"/>
      <c r="VTQ174" s="166"/>
      <c r="VTR174" s="146"/>
      <c r="VTS174" s="145"/>
      <c r="VTT174" s="145"/>
      <c r="VTU174" s="167"/>
      <c r="VTV174" s="147"/>
      <c r="VTW174" s="148"/>
      <c r="VTX174" s="187"/>
      <c r="VTY174" s="188"/>
      <c r="VTZ174" s="165"/>
      <c r="VUA174" s="166"/>
      <c r="VUB174" s="146"/>
      <c r="VUC174" s="145"/>
      <c r="VUD174" s="145"/>
      <c r="VUE174" s="167"/>
      <c r="VUF174" s="147"/>
      <c r="VUG174" s="148"/>
      <c r="VUH174" s="187"/>
      <c r="VUI174" s="188"/>
      <c r="VUJ174" s="165"/>
      <c r="VUK174" s="166"/>
      <c r="VUL174" s="146"/>
      <c r="VUM174" s="145"/>
      <c r="VUN174" s="145"/>
      <c r="VUO174" s="167"/>
      <c r="VUP174" s="147"/>
      <c r="VUQ174" s="148"/>
      <c r="VUR174" s="187"/>
      <c r="VUS174" s="188"/>
      <c r="VUT174" s="165"/>
      <c r="VUU174" s="166"/>
      <c r="VUV174" s="146"/>
      <c r="VUW174" s="145"/>
      <c r="VUX174" s="145"/>
      <c r="VUY174" s="167"/>
      <c r="VUZ174" s="147"/>
      <c r="VVA174" s="148"/>
      <c r="VVB174" s="187"/>
      <c r="VVC174" s="188"/>
      <c r="VVD174" s="165"/>
      <c r="VVE174" s="166"/>
      <c r="VVF174" s="146"/>
      <c r="VVG174" s="145"/>
      <c r="VVH174" s="145"/>
      <c r="VVI174" s="167"/>
      <c r="VVJ174" s="147"/>
      <c r="VVK174" s="148"/>
      <c r="VVL174" s="187"/>
      <c r="VVM174" s="188"/>
      <c r="VVN174" s="165"/>
      <c r="VVO174" s="166"/>
      <c r="VVP174" s="146"/>
      <c r="VVQ174" s="145"/>
      <c r="VVR174" s="145"/>
      <c r="VVS174" s="167"/>
      <c r="VVT174" s="147"/>
      <c r="VVU174" s="148"/>
      <c r="VVV174" s="187"/>
      <c r="VVW174" s="188"/>
      <c r="VVX174" s="165"/>
      <c r="VVY174" s="166"/>
      <c r="VVZ174" s="146"/>
      <c r="VWA174" s="145"/>
      <c r="VWB174" s="145"/>
      <c r="VWC174" s="167"/>
      <c r="VWD174" s="147"/>
      <c r="VWE174" s="148"/>
      <c r="VWF174" s="187"/>
      <c r="VWG174" s="188"/>
      <c r="VWH174" s="165"/>
      <c r="VWI174" s="166"/>
      <c r="VWJ174" s="146"/>
      <c r="VWK174" s="145"/>
      <c r="VWL174" s="145"/>
      <c r="VWM174" s="167"/>
      <c r="VWN174" s="147"/>
      <c r="VWO174" s="148"/>
      <c r="VWP174" s="187"/>
      <c r="VWQ174" s="188"/>
      <c r="VWR174" s="165"/>
      <c r="VWS174" s="166"/>
      <c r="VWT174" s="146"/>
      <c r="VWU174" s="145"/>
      <c r="VWV174" s="145"/>
      <c r="VWW174" s="167"/>
      <c r="VWX174" s="147"/>
      <c r="VWY174" s="148"/>
      <c r="VWZ174" s="187"/>
      <c r="VXA174" s="188"/>
      <c r="VXB174" s="165"/>
      <c r="VXC174" s="166"/>
      <c r="VXD174" s="146"/>
      <c r="VXE174" s="145"/>
      <c r="VXF174" s="145"/>
      <c r="VXG174" s="167"/>
      <c r="VXH174" s="147"/>
      <c r="VXI174" s="148"/>
      <c r="VXJ174" s="187"/>
      <c r="VXK174" s="188"/>
      <c r="VXL174" s="165"/>
      <c r="VXM174" s="166"/>
      <c r="VXN174" s="146"/>
      <c r="VXO174" s="145"/>
      <c r="VXP174" s="145"/>
      <c r="VXQ174" s="167"/>
      <c r="VXR174" s="147"/>
      <c r="VXS174" s="148"/>
      <c r="VXT174" s="187"/>
      <c r="VXU174" s="188"/>
      <c r="VXV174" s="165"/>
      <c r="VXW174" s="166"/>
      <c r="VXX174" s="146"/>
      <c r="VXY174" s="145"/>
      <c r="VXZ174" s="145"/>
      <c r="VYA174" s="167"/>
      <c r="VYB174" s="147"/>
      <c r="VYC174" s="148"/>
      <c r="VYD174" s="187"/>
      <c r="VYE174" s="188"/>
      <c r="VYF174" s="165"/>
      <c r="VYG174" s="166"/>
      <c r="VYH174" s="146"/>
      <c r="VYI174" s="145"/>
      <c r="VYJ174" s="145"/>
      <c r="VYK174" s="167"/>
      <c r="VYL174" s="147"/>
      <c r="VYM174" s="148"/>
      <c r="VYN174" s="187"/>
      <c r="VYO174" s="188"/>
      <c r="VYP174" s="165"/>
      <c r="VYQ174" s="166"/>
      <c r="VYR174" s="146"/>
      <c r="VYS174" s="145"/>
      <c r="VYT174" s="145"/>
      <c r="VYU174" s="167"/>
      <c r="VYV174" s="147"/>
      <c r="VYW174" s="148"/>
      <c r="VYX174" s="187"/>
      <c r="VYY174" s="188"/>
      <c r="VYZ174" s="165"/>
      <c r="VZA174" s="166"/>
      <c r="VZB174" s="146"/>
      <c r="VZC174" s="145"/>
      <c r="VZD174" s="145"/>
      <c r="VZE174" s="167"/>
      <c r="VZF174" s="147"/>
      <c r="VZG174" s="148"/>
      <c r="VZH174" s="187"/>
      <c r="VZI174" s="188"/>
      <c r="VZJ174" s="165"/>
      <c r="VZK174" s="166"/>
      <c r="VZL174" s="146"/>
      <c r="VZM174" s="145"/>
      <c r="VZN174" s="145"/>
      <c r="VZO174" s="167"/>
      <c r="VZP174" s="147"/>
      <c r="VZQ174" s="148"/>
      <c r="VZR174" s="187"/>
      <c r="VZS174" s="188"/>
      <c r="VZT174" s="165"/>
      <c r="VZU174" s="166"/>
      <c r="VZV174" s="146"/>
      <c r="VZW174" s="145"/>
      <c r="VZX174" s="145"/>
      <c r="VZY174" s="167"/>
      <c r="VZZ174" s="147"/>
      <c r="WAA174" s="148"/>
      <c r="WAB174" s="187"/>
      <c r="WAC174" s="188"/>
      <c r="WAD174" s="165"/>
      <c r="WAE174" s="166"/>
      <c r="WAF174" s="146"/>
      <c r="WAG174" s="145"/>
      <c r="WAH174" s="145"/>
      <c r="WAI174" s="167"/>
      <c r="WAJ174" s="147"/>
      <c r="WAK174" s="148"/>
      <c r="WAL174" s="187"/>
      <c r="WAM174" s="188"/>
      <c r="WAN174" s="165"/>
      <c r="WAO174" s="166"/>
      <c r="WAP174" s="146"/>
      <c r="WAQ174" s="145"/>
      <c r="WAR174" s="145"/>
      <c r="WAS174" s="167"/>
      <c r="WAT174" s="147"/>
      <c r="WAU174" s="148"/>
      <c r="WAV174" s="187"/>
      <c r="WAW174" s="188"/>
      <c r="WAX174" s="165"/>
      <c r="WAY174" s="166"/>
      <c r="WAZ174" s="146"/>
      <c r="WBA174" s="145"/>
      <c r="WBB174" s="145"/>
      <c r="WBC174" s="167"/>
      <c r="WBD174" s="147"/>
      <c r="WBE174" s="148"/>
      <c r="WBF174" s="187"/>
      <c r="WBG174" s="188"/>
      <c r="WBH174" s="165"/>
      <c r="WBI174" s="166"/>
      <c r="WBJ174" s="146"/>
      <c r="WBK174" s="145"/>
      <c r="WBL174" s="145"/>
      <c r="WBM174" s="167"/>
      <c r="WBN174" s="147"/>
      <c r="WBO174" s="148"/>
      <c r="WBP174" s="187"/>
      <c r="WBQ174" s="188"/>
      <c r="WBR174" s="165"/>
      <c r="WBS174" s="166"/>
      <c r="WBT174" s="146"/>
      <c r="WBU174" s="145"/>
      <c r="WBV174" s="145"/>
      <c r="WBW174" s="167"/>
      <c r="WBX174" s="147"/>
      <c r="WBY174" s="148"/>
      <c r="WBZ174" s="187"/>
      <c r="WCA174" s="188"/>
      <c r="WCB174" s="165"/>
      <c r="WCC174" s="166"/>
      <c r="WCD174" s="146"/>
      <c r="WCE174" s="145"/>
      <c r="WCF174" s="145"/>
      <c r="WCG174" s="167"/>
      <c r="WCH174" s="147"/>
      <c r="WCI174" s="148"/>
      <c r="WCJ174" s="187"/>
      <c r="WCK174" s="188"/>
      <c r="WCL174" s="165"/>
      <c r="WCM174" s="166"/>
      <c r="WCN174" s="146"/>
      <c r="WCO174" s="145"/>
      <c r="WCP174" s="145"/>
      <c r="WCQ174" s="167"/>
      <c r="WCR174" s="147"/>
      <c r="WCS174" s="148"/>
      <c r="WCT174" s="187"/>
      <c r="WCU174" s="188"/>
      <c r="WCV174" s="165"/>
      <c r="WCW174" s="166"/>
      <c r="WCX174" s="146"/>
      <c r="WCY174" s="145"/>
      <c r="WCZ174" s="145"/>
      <c r="WDA174" s="167"/>
      <c r="WDB174" s="147"/>
      <c r="WDC174" s="148"/>
      <c r="WDD174" s="187"/>
      <c r="WDE174" s="188"/>
      <c r="WDF174" s="165"/>
      <c r="WDG174" s="166"/>
      <c r="WDH174" s="146"/>
      <c r="WDI174" s="145"/>
      <c r="WDJ174" s="145"/>
      <c r="WDK174" s="167"/>
      <c r="WDL174" s="147"/>
      <c r="WDM174" s="148"/>
      <c r="WDN174" s="187"/>
      <c r="WDO174" s="188"/>
      <c r="WDP174" s="165"/>
      <c r="WDQ174" s="166"/>
      <c r="WDR174" s="146"/>
      <c r="WDS174" s="145"/>
      <c r="WDT174" s="145"/>
      <c r="WDU174" s="167"/>
      <c r="WDV174" s="147"/>
      <c r="WDW174" s="148"/>
      <c r="WDX174" s="187"/>
      <c r="WDY174" s="188"/>
      <c r="WDZ174" s="165"/>
      <c r="WEA174" s="166"/>
      <c r="WEB174" s="146"/>
      <c r="WEC174" s="145"/>
      <c r="WED174" s="145"/>
      <c r="WEE174" s="167"/>
      <c r="WEF174" s="147"/>
      <c r="WEG174" s="148"/>
      <c r="WEH174" s="187"/>
      <c r="WEI174" s="188"/>
      <c r="WEJ174" s="165"/>
      <c r="WEK174" s="166"/>
      <c r="WEL174" s="146"/>
      <c r="WEM174" s="145"/>
      <c r="WEN174" s="145"/>
      <c r="WEO174" s="167"/>
      <c r="WEP174" s="147"/>
      <c r="WEQ174" s="148"/>
      <c r="WER174" s="187"/>
      <c r="WES174" s="188"/>
      <c r="WET174" s="165"/>
      <c r="WEU174" s="166"/>
      <c r="WEV174" s="146"/>
      <c r="WEW174" s="145"/>
      <c r="WEX174" s="145"/>
      <c r="WEY174" s="167"/>
      <c r="WEZ174" s="147"/>
      <c r="WFA174" s="148"/>
      <c r="WFB174" s="187"/>
      <c r="WFC174" s="188"/>
      <c r="WFD174" s="165"/>
      <c r="WFE174" s="166"/>
      <c r="WFF174" s="146"/>
      <c r="WFG174" s="145"/>
      <c r="WFH174" s="145"/>
      <c r="WFI174" s="167"/>
      <c r="WFJ174" s="147"/>
      <c r="WFK174" s="148"/>
      <c r="WFL174" s="187"/>
      <c r="WFM174" s="188"/>
      <c r="WFN174" s="165"/>
      <c r="WFO174" s="166"/>
      <c r="WFP174" s="146"/>
      <c r="WFQ174" s="145"/>
      <c r="WFR174" s="145"/>
      <c r="WFS174" s="167"/>
      <c r="WFT174" s="147"/>
      <c r="WFU174" s="148"/>
      <c r="WFV174" s="187"/>
      <c r="WFW174" s="188"/>
      <c r="WFX174" s="165"/>
      <c r="WFY174" s="166"/>
      <c r="WFZ174" s="146"/>
      <c r="WGA174" s="145"/>
      <c r="WGB174" s="145"/>
      <c r="WGC174" s="167"/>
      <c r="WGD174" s="147"/>
      <c r="WGE174" s="148"/>
      <c r="WGF174" s="187"/>
      <c r="WGG174" s="188"/>
      <c r="WGH174" s="165"/>
      <c r="WGI174" s="166"/>
      <c r="WGJ174" s="146"/>
      <c r="WGK174" s="145"/>
      <c r="WGL174" s="145"/>
      <c r="WGM174" s="167"/>
      <c r="WGN174" s="147"/>
      <c r="WGO174" s="148"/>
      <c r="WGP174" s="187"/>
      <c r="WGQ174" s="188"/>
      <c r="WGR174" s="165"/>
      <c r="WGS174" s="166"/>
      <c r="WGT174" s="146"/>
      <c r="WGU174" s="145"/>
      <c r="WGV174" s="145"/>
      <c r="WGW174" s="167"/>
      <c r="WGX174" s="147"/>
      <c r="WGY174" s="148"/>
      <c r="WGZ174" s="187"/>
      <c r="WHA174" s="188"/>
      <c r="WHB174" s="165"/>
      <c r="WHC174" s="166"/>
      <c r="WHD174" s="146"/>
      <c r="WHE174" s="145"/>
      <c r="WHF174" s="145"/>
      <c r="WHG174" s="167"/>
      <c r="WHH174" s="147"/>
      <c r="WHI174" s="148"/>
      <c r="WHJ174" s="187"/>
      <c r="WHK174" s="188"/>
      <c r="WHL174" s="165"/>
      <c r="WHM174" s="166"/>
      <c r="WHN174" s="146"/>
      <c r="WHO174" s="145"/>
      <c r="WHP174" s="145"/>
      <c r="WHQ174" s="167"/>
      <c r="WHR174" s="147"/>
      <c r="WHS174" s="148"/>
      <c r="WHT174" s="187"/>
      <c r="WHU174" s="188"/>
      <c r="WHV174" s="165"/>
      <c r="WHW174" s="166"/>
      <c r="WHX174" s="146"/>
      <c r="WHY174" s="145"/>
      <c r="WHZ174" s="145"/>
      <c r="WIA174" s="167"/>
      <c r="WIB174" s="147"/>
      <c r="WIC174" s="148"/>
      <c r="WID174" s="187"/>
      <c r="WIE174" s="188"/>
      <c r="WIF174" s="165"/>
      <c r="WIG174" s="166"/>
      <c r="WIH174" s="146"/>
      <c r="WII174" s="145"/>
      <c r="WIJ174" s="145"/>
      <c r="WIK174" s="167"/>
      <c r="WIL174" s="147"/>
      <c r="WIM174" s="148"/>
      <c r="WIN174" s="187"/>
      <c r="WIO174" s="188"/>
      <c r="WIP174" s="165"/>
      <c r="WIQ174" s="166"/>
      <c r="WIR174" s="146"/>
      <c r="WIS174" s="145"/>
      <c r="WIT174" s="145"/>
      <c r="WIU174" s="167"/>
      <c r="WIV174" s="147"/>
      <c r="WIW174" s="148"/>
      <c r="WIX174" s="187"/>
      <c r="WIY174" s="188"/>
      <c r="WIZ174" s="165"/>
      <c r="WJA174" s="166"/>
      <c r="WJB174" s="146"/>
      <c r="WJC174" s="145"/>
      <c r="WJD174" s="145"/>
      <c r="WJE174" s="167"/>
      <c r="WJF174" s="147"/>
      <c r="WJG174" s="148"/>
      <c r="WJH174" s="187"/>
      <c r="WJI174" s="188"/>
      <c r="WJJ174" s="165"/>
      <c r="WJK174" s="166"/>
      <c r="WJL174" s="146"/>
      <c r="WJM174" s="145"/>
      <c r="WJN174" s="145"/>
      <c r="WJO174" s="167"/>
      <c r="WJP174" s="147"/>
      <c r="WJQ174" s="148"/>
      <c r="WJR174" s="187"/>
      <c r="WJS174" s="188"/>
      <c r="WJT174" s="165"/>
      <c r="WJU174" s="166"/>
      <c r="WJV174" s="146"/>
      <c r="WJW174" s="145"/>
      <c r="WJX174" s="145"/>
      <c r="WJY174" s="167"/>
      <c r="WJZ174" s="147"/>
      <c r="WKA174" s="148"/>
      <c r="WKB174" s="187"/>
      <c r="WKC174" s="188"/>
      <c r="WKD174" s="165"/>
      <c r="WKE174" s="166"/>
      <c r="WKF174" s="146"/>
      <c r="WKG174" s="145"/>
      <c r="WKH174" s="145"/>
      <c r="WKI174" s="167"/>
      <c r="WKJ174" s="147"/>
      <c r="WKK174" s="148"/>
      <c r="WKL174" s="187"/>
      <c r="WKM174" s="188"/>
      <c r="WKN174" s="165"/>
      <c r="WKO174" s="166"/>
      <c r="WKP174" s="146"/>
      <c r="WKQ174" s="145"/>
      <c r="WKR174" s="145"/>
      <c r="WKS174" s="167"/>
      <c r="WKT174" s="147"/>
      <c r="WKU174" s="148"/>
      <c r="WKV174" s="187"/>
      <c r="WKW174" s="188"/>
      <c r="WKX174" s="165"/>
      <c r="WKY174" s="166"/>
      <c r="WKZ174" s="146"/>
      <c r="WLA174" s="145"/>
      <c r="WLB174" s="145"/>
      <c r="WLC174" s="167"/>
      <c r="WLD174" s="147"/>
      <c r="WLE174" s="148"/>
      <c r="WLF174" s="187"/>
      <c r="WLG174" s="188"/>
      <c r="WLH174" s="165"/>
      <c r="WLI174" s="166"/>
      <c r="WLJ174" s="146"/>
      <c r="WLK174" s="145"/>
      <c r="WLL174" s="145"/>
      <c r="WLM174" s="167"/>
      <c r="WLN174" s="147"/>
      <c r="WLO174" s="148"/>
      <c r="WLP174" s="187"/>
      <c r="WLQ174" s="188"/>
      <c r="WLR174" s="165"/>
      <c r="WLS174" s="166"/>
      <c r="WLT174" s="146"/>
      <c r="WLU174" s="145"/>
      <c r="WLV174" s="145"/>
      <c r="WLW174" s="167"/>
      <c r="WLX174" s="147"/>
      <c r="WLY174" s="148"/>
      <c r="WLZ174" s="187"/>
      <c r="WMA174" s="188"/>
      <c r="WMB174" s="165"/>
      <c r="WMC174" s="166"/>
      <c r="WMD174" s="146"/>
      <c r="WME174" s="145"/>
      <c r="WMF174" s="145"/>
      <c r="WMG174" s="167"/>
      <c r="WMH174" s="147"/>
      <c r="WMI174" s="148"/>
      <c r="WMJ174" s="187"/>
      <c r="WMK174" s="188"/>
      <c r="WML174" s="165"/>
      <c r="WMM174" s="166"/>
      <c r="WMN174" s="146"/>
      <c r="WMO174" s="145"/>
      <c r="WMP174" s="145"/>
      <c r="WMQ174" s="167"/>
      <c r="WMR174" s="147"/>
      <c r="WMS174" s="148"/>
      <c r="WMT174" s="187"/>
      <c r="WMU174" s="188"/>
      <c r="WMV174" s="165"/>
      <c r="WMW174" s="166"/>
      <c r="WMX174" s="146"/>
      <c r="WMY174" s="145"/>
      <c r="WMZ174" s="145"/>
      <c r="WNA174" s="167"/>
      <c r="WNB174" s="147"/>
      <c r="WNC174" s="148"/>
      <c r="WND174" s="187"/>
      <c r="WNE174" s="188"/>
      <c r="WNF174" s="165"/>
      <c r="WNG174" s="166"/>
      <c r="WNH174" s="146"/>
      <c r="WNI174" s="145"/>
      <c r="WNJ174" s="145"/>
      <c r="WNK174" s="167"/>
      <c r="WNL174" s="147"/>
      <c r="WNM174" s="148"/>
      <c r="WNN174" s="187"/>
      <c r="WNO174" s="188"/>
      <c r="WNP174" s="165"/>
      <c r="WNQ174" s="166"/>
      <c r="WNR174" s="146"/>
      <c r="WNS174" s="145"/>
      <c r="WNT174" s="145"/>
      <c r="WNU174" s="167"/>
      <c r="WNV174" s="147"/>
      <c r="WNW174" s="148"/>
      <c r="WNX174" s="187"/>
      <c r="WNY174" s="188"/>
      <c r="WNZ174" s="165"/>
      <c r="WOA174" s="166"/>
      <c r="WOB174" s="146"/>
      <c r="WOC174" s="145"/>
      <c r="WOD174" s="145"/>
      <c r="WOE174" s="167"/>
      <c r="WOF174" s="147"/>
      <c r="WOG174" s="148"/>
      <c r="WOH174" s="187"/>
      <c r="WOI174" s="188"/>
      <c r="WOJ174" s="165"/>
      <c r="WOK174" s="166"/>
      <c r="WOL174" s="146"/>
      <c r="WOM174" s="145"/>
      <c r="WON174" s="145"/>
      <c r="WOO174" s="167"/>
      <c r="WOP174" s="147"/>
      <c r="WOQ174" s="148"/>
      <c r="WOR174" s="187"/>
      <c r="WOS174" s="188"/>
      <c r="WOT174" s="165"/>
      <c r="WOU174" s="166"/>
      <c r="WOV174" s="146"/>
      <c r="WOW174" s="145"/>
      <c r="WOX174" s="145"/>
      <c r="WOY174" s="167"/>
      <c r="WOZ174" s="147"/>
      <c r="WPA174" s="148"/>
      <c r="WPB174" s="187"/>
      <c r="WPC174" s="188"/>
      <c r="WPD174" s="165"/>
      <c r="WPE174" s="166"/>
      <c r="WPF174" s="146"/>
      <c r="WPG174" s="145"/>
      <c r="WPH174" s="145"/>
      <c r="WPI174" s="167"/>
      <c r="WPJ174" s="147"/>
      <c r="WPK174" s="148"/>
      <c r="WPL174" s="187"/>
      <c r="WPM174" s="188"/>
      <c r="WPN174" s="165"/>
      <c r="WPO174" s="166"/>
      <c r="WPP174" s="146"/>
      <c r="WPQ174" s="145"/>
      <c r="WPR174" s="145"/>
      <c r="WPS174" s="167"/>
      <c r="WPT174" s="147"/>
      <c r="WPU174" s="148"/>
      <c r="WPV174" s="187"/>
      <c r="WPW174" s="188"/>
      <c r="WPX174" s="165"/>
      <c r="WPY174" s="166"/>
      <c r="WPZ174" s="146"/>
      <c r="WQA174" s="145"/>
      <c r="WQB174" s="145"/>
      <c r="WQC174" s="167"/>
      <c r="WQD174" s="147"/>
      <c r="WQE174" s="148"/>
      <c r="WQF174" s="187"/>
      <c r="WQG174" s="188"/>
      <c r="WQH174" s="165"/>
      <c r="WQI174" s="166"/>
      <c r="WQJ174" s="146"/>
      <c r="WQK174" s="145"/>
      <c r="WQL174" s="145"/>
      <c r="WQM174" s="167"/>
      <c r="WQN174" s="147"/>
      <c r="WQO174" s="148"/>
      <c r="WQP174" s="187"/>
      <c r="WQQ174" s="188"/>
      <c r="WQR174" s="165"/>
      <c r="WQS174" s="166"/>
      <c r="WQT174" s="146"/>
      <c r="WQU174" s="145"/>
      <c r="WQV174" s="145"/>
      <c r="WQW174" s="167"/>
      <c r="WQX174" s="147"/>
      <c r="WQY174" s="148"/>
      <c r="WQZ174" s="187"/>
      <c r="WRA174" s="188"/>
      <c r="WRB174" s="165"/>
      <c r="WRC174" s="166"/>
      <c r="WRD174" s="146"/>
      <c r="WRE174" s="145"/>
      <c r="WRF174" s="145"/>
      <c r="WRG174" s="167"/>
      <c r="WRH174" s="147"/>
      <c r="WRI174" s="148"/>
      <c r="WRJ174" s="187"/>
      <c r="WRK174" s="188"/>
      <c r="WRL174" s="165"/>
      <c r="WRM174" s="166"/>
      <c r="WRN174" s="146"/>
      <c r="WRO174" s="145"/>
      <c r="WRP174" s="145"/>
      <c r="WRQ174" s="167"/>
      <c r="WRR174" s="147"/>
      <c r="WRS174" s="148"/>
      <c r="WRT174" s="187"/>
      <c r="WRU174" s="188"/>
      <c r="WRV174" s="165"/>
      <c r="WRW174" s="166"/>
      <c r="WRX174" s="146"/>
      <c r="WRY174" s="145"/>
      <c r="WRZ174" s="145"/>
      <c r="WSA174" s="167"/>
      <c r="WSB174" s="147"/>
      <c r="WSC174" s="148"/>
      <c r="WSD174" s="187"/>
      <c r="WSE174" s="188"/>
      <c r="WSF174" s="165"/>
      <c r="WSG174" s="166"/>
      <c r="WSH174" s="146"/>
      <c r="WSI174" s="145"/>
      <c r="WSJ174" s="145"/>
      <c r="WSK174" s="167"/>
      <c r="WSL174" s="147"/>
      <c r="WSM174" s="148"/>
      <c r="WSN174" s="187"/>
      <c r="WSO174" s="188"/>
      <c r="WSP174" s="165"/>
      <c r="WSQ174" s="166"/>
      <c r="WSR174" s="146"/>
      <c r="WSS174" s="145"/>
      <c r="WST174" s="145"/>
      <c r="WSU174" s="167"/>
      <c r="WSV174" s="147"/>
      <c r="WSW174" s="148"/>
      <c r="WSX174" s="187"/>
      <c r="WSY174" s="188"/>
      <c r="WSZ174" s="165"/>
      <c r="WTA174" s="166"/>
      <c r="WTB174" s="146"/>
      <c r="WTC174" s="145"/>
      <c r="WTD174" s="145"/>
      <c r="WTE174" s="167"/>
      <c r="WTF174" s="147"/>
      <c r="WTG174" s="148"/>
      <c r="WTH174" s="187"/>
      <c r="WTI174" s="188"/>
      <c r="WTJ174" s="165"/>
      <c r="WTK174" s="166"/>
      <c r="WTL174" s="146"/>
      <c r="WTM174" s="145"/>
      <c r="WTN174" s="145"/>
      <c r="WTO174" s="167"/>
      <c r="WTP174" s="147"/>
      <c r="WTQ174" s="148"/>
      <c r="WTR174" s="187"/>
      <c r="WTS174" s="188"/>
      <c r="WTT174" s="165"/>
      <c r="WTU174" s="166"/>
      <c r="WTV174" s="146"/>
      <c r="WTW174" s="145"/>
      <c r="WTX174" s="145"/>
      <c r="WTY174" s="167"/>
      <c r="WTZ174" s="147"/>
      <c r="WUA174" s="148"/>
      <c r="WUB174" s="187"/>
      <c r="WUC174" s="188"/>
      <c r="WUD174" s="165"/>
      <c r="WUE174" s="166"/>
      <c r="WUF174" s="146"/>
      <c r="WUG174" s="145"/>
      <c r="WUH174" s="145"/>
      <c r="WUI174" s="167"/>
      <c r="WUJ174" s="147"/>
      <c r="WUK174" s="148"/>
      <c r="WUL174" s="187"/>
      <c r="WUM174" s="188"/>
      <c r="WUN174" s="165"/>
      <c r="WUO174" s="166"/>
      <c r="WUP174" s="146"/>
      <c r="WUQ174" s="145"/>
      <c r="WUR174" s="145"/>
      <c r="WUS174" s="167"/>
      <c r="WUT174" s="147"/>
      <c r="WUU174" s="148"/>
      <c r="WUV174" s="187"/>
      <c r="WUW174" s="188"/>
      <c r="WUX174" s="165"/>
      <c r="WUY174" s="166"/>
      <c r="WUZ174" s="146"/>
      <c r="WVA174" s="145"/>
      <c r="WVB174" s="145"/>
      <c r="WVC174" s="167"/>
      <c r="WVD174" s="147"/>
      <c r="WVE174" s="148"/>
      <c r="WVF174" s="187"/>
      <c r="WVG174" s="188"/>
      <c r="WVH174" s="165"/>
      <c r="WVI174" s="166"/>
      <c r="WVJ174" s="146"/>
      <c r="WVK174" s="145"/>
      <c r="WVL174" s="145"/>
      <c r="WVM174" s="167"/>
      <c r="WVN174" s="147"/>
      <c r="WVO174" s="148"/>
      <c r="WVP174" s="187"/>
      <c r="WVQ174" s="188"/>
      <c r="WVR174" s="165"/>
      <c r="WVS174" s="166"/>
      <c r="WVT174" s="146"/>
      <c r="WVU174" s="145"/>
      <c r="WVV174" s="145"/>
      <c r="WVW174" s="167"/>
      <c r="WVX174" s="147"/>
      <c r="WVY174" s="148"/>
      <c r="WVZ174" s="187"/>
      <c r="WWA174" s="188"/>
      <c r="WWB174" s="165"/>
      <c r="WWC174" s="166"/>
      <c r="WWD174" s="146"/>
      <c r="WWE174" s="145"/>
      <c r="WWF174" s="145"/>
      <c r="WWG174" s="167"/>
      <c r="WWH174" s="147"/>
      <c r="WWI174" s="148"/>
      <c r="WWJ174" s="187"/>
      <c r="WWK174" s="188"/>
      <c r="WWL174" s="165"/>
      <c r="WWM174" s="166"/>
      <c r="WWN174" s="146"/>
      <c r="WWO174" s="145"/>
      <c r="WWP174" s="145"/>
      <c r="WWQ174" s="167"/>
      <c r="WWR174" s="147"/>
      <c r="WWS174" s="148"/>
      <c r="WWT174" s="187"/>
      <c r="WWU174" s="188"/>
      <c r="WWV174" s="165"/>
      <c r="WWW174" s="166"/>
      <c r="WWX174" s="146"/>
      <c r="WWY174" s="145"/>
      <c r="WWZ174" s="145"/>
      <c r="WXA174" s="167"/>
      <c r="WXB174" s="147"/>
      <c r="WXC174" s="148"/>
      <c r="WXD174" s="187"/>
      <c r="WXE174" s="188"/>
      <c r="WXF174" s="165"/>
      <c r="WXG174" s="166"/>
      <c r="WXH174" s="146"/>
      <c r="WXI174" s="145"/>
      <c r="WXJ174" s="145"/>
      <c r="WXK174" s="167"/>
      <c r="WXL174" s="147"/>
      <c r="WXM174" s="148"/>
      <c r="WXN174" s="187"/>
      <c r="WXO174" s="188"/>
      <c r="WXP174" s="165"/>
      <c r="WXQ174" s="166"/>
      <c r="WXR174" s="146"/>
      <c r="WXS174" s="145"/>
      <c r="WXT174" s="145"/>
      <c r="WXU174" s="167"/>
      <c r="WXV174" s="147"/>
      <c r="WXW174" s="148"/>
      <c r="WXX174" s="187"/>
      <c r="WXY174" s="188"/>
      <c r="WXZ174" s="165"/>
      <c r="WYA174" s="166"/>
      <c r="WYB174" s="146"/>
      <c r="WYC174" s="145"/>
      <c r="WYD174" s="145"/>
      <c r="WYE174" s="167"/>
      <c r="WYF174" s="147"/>
      <c r="WYG174" s="148"/>
      <c r="WYH174" s="187"/>
      <c r="WYI174" s="188"/>
      <c r="WYJ174" s="165"/>
      <c r="WYK174" s="166"/>
      <c r="WYL174" s="146"/>
      <c r="WYM174" s="145"/>
      <c r="WYN174" s="145"/>
      <c r="WYO174" s="167"/>
      <c r="WYP174" s="147"/>
      <c r="WYQ174" s="148"/>
      <c r="WYR174" s="187"/>
      <c r="WYS174" s="188"/>
      <c r="WYT174" s="165"/>
      <c r="WYU174" s="166"/>
      <c r="WYV174" s="146"/>
      <c r="WYW174" s="145"/>
      <c r="WYX174" s="145"/>
      <c r="WYY174" s="167"/>
      <c r="WYZ174" s="147"/>
      <c r="WZA174" s="148"/>
      <c r="WZB174" s="187"/>
      <c r="WZC174" s="188"/>
      <c r="WZD174" s="165"/>
      <c r="WZE174" s="166"/>
      <c r="WZF174" s="146"/>
      <c r="WZG174" s="145"/>
      <c r="WZH174" s="145"/>
      <c r="WZI174" s="167"/>
      <c r="WZJ174" s="147"/>
      <c r="WZK174" s="148"/>
      <c r="WZL174" s="187"/>
      <c r="WZM174" s="188"/>
      <c r="WZN174" s="165"/>
      <c r="WZO174" s="166"/>
      <c r="WZP174" s="146"/>
      <c r="WZQ174" s="145"/>
      <c r="WZR174" s="145"/>
      <c r="WZS174" s="167"/>
      <c r="WZT174" s="147"/>
      <c r="WZU174" s="148"/>
      <c r="WZV174" s="187"/>
      <c r="WZW174" s="188"/>
      <c r="WZX174" s="165"/>
      <c r="WZY174" s="166"/>
      <c r="WZZ174" s="146"/>
      <c r="XAA174" s="145"/>
      <c r="XAB174" s="145"/>
      <c r="XAC174" s="167"/>
      <c r="XAD174" s="147"/>
      <c r="XAE174" s="148"/>
      <c r="XAF174" s="187"/>
      <c r="XAG174" s="188"/>
      <c r="XAH174" s="165"/>
      <c r="XAI174" s="166"/>
      <c r="XAJ174" s="146"/>
      <c r="XAK174" s="145"/>
      <c r="XAL174" s="145"/>
      <c r="XAM174" s="167"/>
      <c r="XAN174" s="147"/>
      <c r="XAO174" s="148"/>
      <c r="XAP174" s="187"/>
      <c r="XAQ174" s="188"/>
      <c r="XAR174" s="165"/>
      <c r="XAS174" s="166"/>
      <c r="XAT174" s="146"/>
      <c r="XAU174" s="145"/>
      <c r="XAV174" s="145"/>
      <c r="XAW174" s="167"/>
      <c r="XAX174" s="147"/>
      <c r="XAY174" s="148"/>
      <c r="XAZ174" s="187"/>
      <c r="XBA174" s="188"/>
      <c r="XBB174" s="165"/>
      <c r="XBC174" s="166"/>
      <c r="XBD174" s="146"/>
      <c r="XBE174" s="145"/>
      <c r="XBF174" s="145"/>
      <c r="XBG174" s="167"/>
      <c r="XBH174" s="147"/>
      <c r="XBI174" s="148"/>
      <c r="XBJ174" s="187"/>
      <c r="XBK174" s="188"/>
      <c r="XBL174" s="165"/>
      <c r="XBM174" s="166"/>
      <c r="XBN174" s="146"/>
      <c r="XBO174" s="145"/>
      <c r="XBP174" s="145"/>
      <c r="XBQ174" s="167"/>
      <c r="XBR174" s="147"/>
      <c r="XBS174" s="148"/>
      <c r="XBT174" s="187"/>
      <c r="XBU174" s="188"/>
      <c r="XBV174" s="165"/>
      <c r="XBW174" s="166"/>
      <c r="XBX174" s="146"/>
      <c r="XBY174" s="145"/>
      <c r="XBZ174" s="145"/>
      <c r="XCA174" s="167"/>
      <c r="XCB174" s="147"/>
      <c r="XCC174" s="148"/>
      <c r="XCD174" s="187"/>
      <c r="XCE174" s="188"/>
      <c r="XCF174" s="165"/>
      <c r="XCG174" s="166"/>
      <c r="XCH174" s="146"/>
      <c r="XCI174" s="145"/>
      <c r="XCJ174" s="145"/>
      <c r="XCK174" s="167"/>
      <c r="XCL174" s="147"/>
      <c r="XCM174" s="148"/>
      <c r="XCN174" s="187"/>
      <c r="XCO174" s="188"/>
      <c r="XCP174" s="165"/>
      <c r="XCQ174" s="166"/>
      <c r="XCR174" s="146"/>
      <c r="XCS174" s="145"/>
      <c r="XCT174" s="145"/>
      <c r="XCU174" s="167"/>
      <c r="XCV174" s="147"/>
      <c r="XCW174" s="148"/>
      <c r="XCX174" s="187"/>
      <c r="XCY174" s="188"/>
      <c r="XCZ174" s="165"/>
      <c r="XDA174" s="166"/>
      <c r="XDB174" s="146"/>
      <c r="XDC174" s="145"/>
      <c r="XDD174" s="145"/>
      <c r="XDE174" s="167"/>
      <c r="XDF174" s="147"/>
      <c r="XDG174" s="148"/>
      <c r="XDH174" s="187"/>
      <c r="XDI174" s="188"/>
      <c r="XDJ174" s="165"/>
      <c r="XDK174" s="166"/>
      <c r="XDL174" s="146"/>
      <c r="XDM174" s="145"/>
      <c r="XDN174" s="145"/>
      <c r="XDO174" s="167"/>
      <c r="XDP174" s="147"/>
      <c r="XDQ174" s="148"/>
      <c r="XDR174" s="187"/>
      <c r="XDS174" s="188"/>
      <c r="XDT174" s="165"/>
      <c r="XDU174" s="166"/>
      <c r="XDV174" s="146"/>
      <c r="XDW174" s="145"/>
      <c r="XDX174" s="145"/>
      <c r="XDY174" s="167"/>
      <c r="XDZ174" s="147"/>
      <c r="XEA174" s="148"/>
      <c r="XEB174" s="187"/>
      <c r="XEC174" s="188"/>
      <c r="XED174" s="165"/>
      <c r="XEE174" s="166"/>
      <c r="XEF174" s="146"/>
      <c r="XEG174" s="145"/>
      <c r="XEH174" s="145"/>
      <c r="XEI174" s="167"/>
      <c r="XEJ174" s="147"/>
      <c r="XEK174" s="148"/>
      <c r="XEL174" s="187"/>
      <c r="XEM174" s="188"/>
      <c r="XEN174" s="165"/>
      <c r="XEO174" s="166"/>
      <c r="XEP174" s="146"/>
      <c r="XEQ174" s="145"/>
      <c r="XER174" s="145"/>
      <c r="XES174" s="167"/>
      <c r="XET174" s="147"/>
      <c r="XEU174" s="148"/>
      <c r="XEV174" s="187"/>
      <c r="XEW174" s="188"/>
      <c r="XEX174" s="165"/>
      <c r="XEY174" s="166"/>
      <c r="XEZ174" s="146"/>
      <c r="XFA174" s="145"/>
      <c r="XFB174" s="145"/>
      <c r="XFC174" s="167"/>
    </row>
    <row r="175" spans="1:16383" s="151" customFormat="1" ht="35.25" customHeight="1">
      <c r="A175" s="146" t="s">
        <v>959</v>
      </c>
      <c r="B175" s="145" t="s">
        <v>329</v>
      </c>
      <c r="C175" s="145" t="e">
        <f>VLOOKUP($B175,#REF!,2,FALSE)</f>
        <v>#REF!</v>
      </c>
      <c r="D175" s="162" t="e">
        <f>VLOOKUP($B175,#REF!,3,FALSE)</f>
        <v>#REF!</v>
      </c>
      <c r="E175" s="145" t="e">
        <f>VLOOKUP($B175,#REF!,4,FALSE)</f>
        <v>#REF!</v>
      </c>
      <c r="F175" s="148">
        <v>1</v>
      </c>
      <c r="G175" s="163" t="e">
        <f>VLOOKUP($B175,#REF!,13,FALSE)</f>
        <v>#REF!</v>
      </c>
      <c r="H175" s="164" t="e">
        <f>VLOOKUP($B175,#REF!,14,FALSE)</f>
        <v>#REF!</v>
      </c>
      <c r="I175" s="21" t="e">
        <f>G175*H175</f>
        <v>#REF!</v>
      </c>
      <c r="J175" s="22" t="e">
        <f>ROUND(F175*(G175+I175),2)</f>
        <v>#REF!</v>
      </c>
      <c r="K175" s="204" t="s">
        <v>159</v>
      </c>
      <c r="L175" s="145">
        <v>510056.56</v>
      </c>
      <c r="M175" s="17" t="e">
        <f t="shared" si="2"/>
        <v>#REF!</v>
      </c>
      <c r="N175" s="147"/>
      <c r="O175" s="148"/>
      <c r="P175" s="187"/>
      <c r="Q175" s="188"/>
      <c r="R175" s="165"/>
      <c r="S175" s="166"/>
      <c r="T175" s="146"/>
      <c r="U175" s="145"/>
      <c r="V175" s="145"/>
      <c r="W175" s="167"/>
      <c r="X175" s="147"/>
      <c r="Y175" s="148"/>
      <c r="Z175" s="187"/>
      <c r="AA175" s="188"/>
      <c r="AB175" s="165"/>
      <c r="AC175" s="166"/>
      <c r="AD175" s="146"/>
      <c r="AE175" s="145"/>
      <c r="AF175" s="145"/>
      <c r="AG175" s="167"/>
      <c r="AH175" s="147"/>
      <c r="AI175" s="148"/>
      <c r="AJ175" s="187"/>
      <c r="AK175" s="188"/>
      <c r="AL175" s="165"/>
      <c r="AM175" s="166"/>
      <c r="AN175" s="146"/>
      <c r="AO175" s="145"/>
      <c r="AP175" s="145"/>
      <c r="AQ175" s="167"/>
      <c r="AR175" s="147"/>
      <c r="AS175" s="148"/>
      <c r="AT175" s="187"/>
      <c r="AU175" s="188"/>
      <c r="AV175" s="165"/>
      <c r="AW175" s="166"/>
      <c r="AX175" s="146"/>
      <c r="AY175" s="145"/>
      <c r="AZ175" s="145"/>
      <c r="BA175" s="167"/>
      <c r="BB175" s="147"/>
      <c r="BC175" s="148"/>
      <c r="BD175" s="187"/>
      <c r="BE175" s="188"/>
      <c r="BF175" s="165"/>
      <c r="BG175" s="166"/>
      <c r="BH175" s="146"/>
      <c r="BI175" s="145"/>
      <c r="BJ175" s="145"/>
      <c r="BK175" s="167"/>
      <c r="BL175" s="147"/>
      <c r="BM175" s="148"/>
      <c r="BN175" s="187"/>
      <c r="BO175" s="188"/>
      <c r="BP175" s="165"/>
      <c r="BQ175" s="166"/>
      <c r="BR175" s="146"/>
      <c r="BS175" s="145"/>
      <c r="BT175" s="145"/>
      <c r="BU175" s="167"/>
      <c r="BV175" s="147"/>
      <c r="BW175" s="148"/>
      <c r="BX175" s="187"/>
      <c r="BY175" s="188"/>
      <c r="BZ175" s="165"/>
      <c r="CA175" s="166"/>
      <c r="CB175" s="146"/>
      <c r="CC175" s="145"/>
      <c r="CD175" s="145"/>
      <c r="CE175" s="167"/>
      <c r="CF175" s="147"/>
      <c r="CG175" s="148"/>
      <c r="CH175" s="187"/>
      <c r="CI175" s="188"/>
      <c r="CJ175" s="165"/>
      <c r="CK175" s="166"/>
      <c r="CL175" s="146"/>
      <c r="CM175" s="145"/>
      <c r="CN175" s="145"/>
      <c r="CO175" s="167"/>
      <c r="CP175" s="147"/>
      <c r="CQ175" s="148"/>
      <c r="CR175" s="187"/>
      <c r="CS175" s="188"/>
      <c r="CT175" s="165"/>
      <c r="CU175" s="166"/>
      <c r="CV175" s="146"/>
      <c r="CW175" s="145"/>
      <c r="CX175" s="145"/>
      <c r="CY175" s="167"/>
      <c r="CZ175" s="147"/>
      <c r="DA175" s="148"/>
      <c r="DB175" s="187"/>
      <c r="DC175" s="188"/>
      <c r="DD175" s="165"/>
      <c r="DE175" s="166"/>
      <c r="DF175" s="146"/>
      <c r="DG175" s="145"/>
      <c r="DH175" s="145"/>
      <c r="DI175" s="167"/>
      <c r="DJ175" s="147"/>
      <c r="DK175" s="148"/>
      <c r="DL175" s="187"/>
      <c r="DM175" s="188"/>
      <c r="DN175" s="165"/>
      <c r="DO175" s="166"/>
      <c r="DP175" s="146"/>
      <c r="DQ175" s="145"/>
      <c r="DR175" s="145"/>
      <c r="DS175" s="167"/>
      <c r="DT175" s="147"/>
      <c r="DU175" s="148"/>
      <c r="DV175" s="187"/>
      <c r="DW175" s="188"/>
      <c r="DX175" s="165"/>
      <c r="DY175" s="166"/>
      <c r="DZ175" s="146"/>
      <c r="EA175" s="145"/>
      <c r="EB175" s="145"/>
      <c r="EC175" s="167"/>
      <c r="ED175" s="147"/>
      <c r="EE175" s="148"/>
      <c r="EF175" s="187"/>
      <c r="EG175" s="188"/>
      <c r="EH175" s="165"/>
      <c r="EI175" s="166"/>
      <c r="EJ175" s="146"/>
      <c r="EK175" s="145"/>
      <c r="EL175" s="145"/>
      <c r="EM175" s="167"/>
      <c r="EN175" s="147"/>
      <c r="EO175" s="148"/>
      <c r="EP175" s="187"/>
      <c r="EQ175" s="188"/>
      <c r="ER175" s="165"/>
      <c r="ES175" s="166"/>
      <c r="ET175" s="146"/>
      <c r="EU175" s="145"/>
      <c r="EV175" s="145"/>
      <c r="EW175" s="167"/>
      <c r="EX175" s="147"/>
      <c r="EY175" s="148"/>
      <c r="EZ175" s="187"/>
      <c r="FA175" s="188"/>
      <c r="FB175" s="165"/>
      <c r="FC175" s="166"/>
      <c r="FD175" s="146"/>
      <c r="FE175" s="145"/>
      <c r="FF175" s="145"/>
      <c r="FG175" s="167"/>
      <c r="FH175" s="147"/>
      <c r="FI175" s="148"/>
      <c r="FJ175" s="187"/>
      <c r="FK175" s="188"/>
      <c r="FL175" s="165"/>
      <c r="FM175" s="166"/>
      <c r="FN175" s="146"/>
      <c r="FO175" s="145"/>
      <c r="FP175" s="145"/>
      <c r="FQ175" s="167"/>
      <c r="FR175" s="147"/>
      <c r="FS175" s="148"/>
      <c r="FT175" s="187"/>
      <c r="FU175" s="188"/>
      <c r="FV175" s="165"/>
      <c r="FW175" s="166"/>
      <c r="FX175" s="146"/>
      <c r="FY175" s="145"/>
      <c r="FZ175" s="145"/>
      <c r="GA175" s="167"/>
      <c r="GB175" s="147"/>
      <c r="GC175" s="148"/>
      <c r="GD175" s="187"/>
      <c r="GE175" s="188"/>
      <c r="GF175" s="165"/>
      <c r="GG175" s="166"/>
      <c r="GH175" s="146"/>
      <c r="GI175" s="145"/>
      <c r="GJ175" s="145"/>
      <c r="GK175" s="167"/>
      <c r="GL175" s="147"/>
      <c r="GM175" s="148"/>
      <c r="GN175" s="187"/>
      <c r="GO175" s="188"/>
      <c r="GP175" s="165"/>
      <c r="GQ175" s="166"/>
      <c r="GR175" s="146"/>
      <c r="GS175" s="145"/>
      <c r="GT175" s="145"/>
      <c r="GU175" s="167"/>
      <c r="GV175" s="147"/>
      <c r="GW175" s="148"/>
      <c r="GX175" s="187"/>
      <c r="GY175" s="188"/>
      <c r="GZ175" s="165"/>
      <c r="HA175" s="166"/>
      <c r="HB175" s="146"/>
      <c r="HC175" s="145"/>
      <c r="HD175" s="145"/>
      <c r="HE175" s="167"/>
      <c r="HF175" s="147"/>
      <c r="HG175" s="148"/>
      <c r="HH175" s="187"/>
      <c r="HI175" s="188"/>
      <c r="HJ175" s="165"/>
      <c r="HK175" s="166"/>
      <c r="HL175" s="146"/>
      <c r="HM175" s="145"/>
      <c r="HN175" s="145"/>
      <c r="HO175" s="167"/>
      <c r="HP175" s="147"/>
      <c r="HQ175" s="148"/>
      <c r="HR175" s="187"/>
      <c r="HS175" s="188"/>
      <c r="HT175" s="165"/>
      <c r="HU175" s="166"/>
      <c r="HV175" s="146"/>
      <c r="HW175" s="145"/>
      <c r="HX175" s="145"/>
      <c r="HY175" s="167"/>
      <c r="HZ175" s="147"/>
      <c r="IA175" s="148"/>
      <c r="IB175" s="187"/>
      <c r="IC175" s="188"/>
      <c r="ID175" s="165"/>
      <c r="IE175" s="166"/>
      <c r="IF175" s="146"/>
      <c r="IG175" s="145"/>
      <c r="IH175" s="145"/>
      <c r="II175" s="167"/>
      <c r="IJ175" s="147"/>
      <c r="IK175" s="148"/>
      <c r="IL175" s="187"/>
      <c r="IM175" s="188"/>
      <c r="IN175" s="165"/>
      <c r="IO175" s="166"/>
      <c r="IP175" s="146"/>
      <c r="IQ175" s="145"/>
      <c r="IR175" s="145"/>
      <c r="IS175" s="167"/>
      <c r="IT175" s="147"/>
      <c r="IU175" s="148"/>
      <c r="IV175" s="187"/>
      <c r="IW175" s="188"/>
      <c r="IX175" s="165"/>
      <c r="IY175" s="166"/>
      <c r="IZ175" s="146"/>
      <c r="JA175" s="145"/>
      <c r="JB175" s="145"/>
      <c r="JC175" s="167"/>
      <c r="JD175" s="147"/>
      <c r="JE175" s="148"/>
      <c r="JF175" s="187"/>
      <c r="JG175" s="188"/>
      <c r="JH175" s="165"/>
      <c r="JI175" s="166"/>
      <c r="JJ175" s="146"/>
      <c r="JK175" s="145"/>
      <c r="JL175" s="145"/>
      <c r="JM175" s="167"/>
      <c r="JN175" s="147"/>
      <c r="JO175" s="148"/>
      <c r="JP175" s="187"/>
      <c r="JQ175" s="188"/>
      <c r="JR175" s="165"/>
      <c r="JS175" s="166"/>
      <c r="JT175" s="146"/>
      <c r="JU175" s="145"/>
      <c r="JV175" s="145"/>
      <c r="JW175" s="167"/>
      <c r="JX175" s="147"/>
      <c r="JY175" s="148"/>
      <c r="JZ175" s="187"/>
      <c r="KA175" s="188"/>
      <c r="KB175" s="165"/>
      <c r="KC175" s="166"/>
      <c r="KD175" s="146"/>
      <c r="KE175" s="145"/>
      <c r="KF175" s="145"/>
      <c r="KG175" s="167"/>
      <c r="KH175" s="147"/>
      <c r="KI175" s="148"/>
      <c r="KJ175" s="187"/>
      <c r="KK175" s="188"/>
      <c r="KL175" s="165"/>
      <c r="KM175" s="166"/>
      <c r="KN175" s="146"/>
      <c r="KO175" s="145"/>
      <c r="KP175" s="145"/>
      <c r="KQ175" s="167"/>
      <c r="KR175" s="147"/>
      <c r="KS175" s="148"/>
      <c r="KT175" s="187"/>
      <c r="KU175" s="188"/>
      <c r="KV175" s="165"/>
      <c r="KW175" s="166"/>
      <c r="KX175" s="146"/>
      <c r="KY175" s="145"/>
      <c r="KZ175" s="145"/>
      <c r="LA175" s="167"/>
      <c r="LB175" s="147"/>
      <c r="LC175" s="148"/>
      <c r="LD175" s="187"/>
      <c r="LE175" s="188"/>
      <c r="LF175" s="165"/>
      <c r="LG175" s="166"/>
      <c r="LH175" s="146"/>
      <c r="LI175" s="145"/>
      <c r="LJ175" s="145"/>
      <c r="LK175" s="167"/>
      <c r="LL175" s="147"/>
      <c r="LM175" s="148"/>
      <c r="LN175" s="187"/>
      <c r="LO175" s="188"/>
      <c r="LP175" s="165"/>
      <c r="LQ175" s="166"/>
      <c r="LR175" s="146"/>
      <c r="LS175" s="145"/>
      <c r="LT175" s="145"/>
      <c r="LU175" s="167"/>
      <c r="LV175" s="147"/>
      <c r="LW175" s="148"/>
      <c r="LX175" s="187"/>
      <c r="LY175" s="188"/>
      <c r="LZ175" s="165"/>
      <c r="MA175" s="166"/>
      <c r="MB175" s="146"/>
      <c r="MC175" s="145"/>
      <c r="MD175" s="145"/>
      <c r="ME175" s="167"/>
      <c r="MF175" s="147"/>
      <c r="MG175" s="148"/>
      <c r="MH175" s="187"/>
      <c r="MI175" s="188"/>
      <c r="MJ175" s="165"/>
      <c r="MK175" s="166"/>
      <c r="ML175" s="146"/>
      <c r="MM175" s="145"/>
      <c r="MN175" s="145"/>
      <c r="MO175" s="167"/>
      <c r="MP175" s="147"/>
      <c r="MQ175" s="148"/>
      <c r="MR175" s="187"/>
      <c r="MS175" s="188"/>
      <c r="MT175" s="165"/>
      <c r="MU175" s="166"/>
      <c r="MV175" s="146"/>
      <c r="MW175" s="145"/>
      <c r="MX175" s="145"/>
      <c r="MY175" s="167"/>
      <c r="MZ175" s="147"/>
      <c r="NA175" s="148"/>
      <c r="NB175" s="187"/>
      <c r="NC175" s="188"/>
      <c r="ND175" s="165"/>
      <c r="NE175" s="166"/>
      <c r="NF175" s="146"/>
      <c r="NG175" s="145"/>
      <c r="NH175" s="145"/>
      <c r="NI175" s="167"/>
      <c r="NJ175" s="147"/>
      <c r="NK175" s="148"/>
      <c r="NL175" s="187"/>
      <c r="NM175" s="188"/>
      <c r="NN175" s="165"/>
      <c r="NO175" s="166"/>
      <c r="NP175" s="146"/>
      <c r="NQ175" s="145"/>
      <c r="NR175" s="145"/>
      <c r="NS175" s="167"/>
      <c r="NT175" s="147"/>
      <c r="NU175" s="148"/>
      <c r="NV175" s="187"/>
      <c r="NW175" s="188"/>
      <c r="NX175" s="165"/>
      <c r="NY175" s="166"/>
      <c r="NZ175" s="146"/>
      <c r="OA175" s="145"/>
      <c r="OB175" s="145"/>
      <c r="OC175" s="167"/>
      <c r="OD175" s="147"/>
      <c r="OE175" s="148"/>
      <c r="OF175" s="187"/>
      <c r="OG175" s="188"/>
      <c r="OH175" s="165"/>
      <c r="OI175" s="166"/>
      <c r="OJ175" s="146"/>
      <c r="OK175" s="145"/>
      <c r="OL175" s="145"/>
      <c r="OM175" s="167"/>
      <c r="ON175" s="147"/>
      <c r="OO175" s="148"/>
      <c r="OP175" s="187"/>
      <c r="OQ175" s="188"/>
      <c r="OR175" s="165"/>
      <c r="OS175" s="166"/>
      <c r="OT175" s="146"/>
      <c r="OU175" s="145"/>
      <c r="OV175" s="145"/>
      <c r="OW175" s="167"/>
      <c r="OX175" s="147"/>
      <c r="OY175" s="148"/>
      <c r="OZ175" s="187"/>
      <c r="PA175" s="188"/>
      <c r="PB175" s="165"/>
      <c r="PC175" s="166"/>
      <c r="PD175" s="146"/>
      <c r="PE175" s="145"/>
      <c r="PF175" s="145"/>
      <c r="PG175" s="167"/>
      <c r="PH175" s="147"/>
      <c r="PI175" s="148"/>
      <c r="PJ175" s="187"/>
      <c r="PK175" s="188"/>
      <c r="PL175" s="165"/>
      <c r="PM175" s="166"/>
      <c r="PN175" s="146"/>
      <c r="PO175" s="145"/>
      <c r="PP175" s="145"/>
      <c r="PQ175" s="167"/>
      <c r="PR175" s="147"/>
      <c r="PS175" s="148"/>
      <c r="PT175" s="187"/>
      <c r="PU175" s="188"/>
      <c r="PV175" s="165"/>
      <c r="PW175" s="166"/>
      <c r="PX175" s="146"/>
      <c r="PY175" s="145"/>
      <c r="PZ175" s="145"/>
      <c r="QA175" s="167"/>
      <c r="QB175" s="147"/>
      <c r="QC175" s="148"/>
      <c r="QD175" s="187"/>
      <c r="QE175" s="188"/>
      <c r="QF175" s="165"/>
      <c r="QG175" s="166"/>
      <c r="QH175" s="146"/>
      <c r="QI175" s="145"/>
      <c r="QJ175" s="145"/>
      <c r="QK175" s="167"/>
      <c r="QL175" s="147"/>
      <c r="QM175" s="148"/>
      <c r="QN175" s="187"/>
      <c r="QO175" s="188"/>
      <c r="QP175" s="165"/>
      <c r="QQ175" s="166"/>
      <c r="QR175" s="146"/>
      <c r="QS175" s="145"/>
      <c r="QT175" s="145"/>
      <c r="QU175" s="167"/>
      <c r="QV175" s="147"/>
      <c r="QW175" s="148"/>
      <c r="QX175" s="187"/>
      <c r="QY175" s="188"/>
      <c r="QZ175" s="165"/>
      <c r="RA175" s="166"/>
      <c r="RB175" s="146"/>
      <c r="RC175" s="145"/>
      <c r="RD175" s="145"/>
      <c r="RE175" s="167"/>
      <c r="RF175" s="147"/>
      <c r="RG175" s="148"/>
      <c r="RH175" s="187"/>
      <c r="RI175" s="188"/>
      <c r="RJ175" s="165"/>
      <c r="RK175" s="166"/>
      <c r="RL175" s="146"/>
      <c r="RM175" s="145"/>
      <c r="RN175" s="145"/>
      <c r="RO175" s="167"/>
      <c r="RP175" s="147"/>
      <c r="RQ175" s="148"/>
      <c r="RR175" s="187"/>
      <c r="RS175" s="188"/>
      <c r="RT175" s="165"/>
      <c r="RU175" s="166"/>
      <c r="RV175" s="146"/>
      <c r="RW175" s="145"/>
      <c r="RX175" s="145"/>
      <c r="RY175" s="167"/>
      <c r="RZ175" s="147"/>
      <c r="SA175" s="148"/>
      <c r="SB175" s="187"/>
      <c r="SC175" s="188"/>
      <c r="SD175" s="165"/>
      <c r="SE175" s="166"/>
      <c r="SF175" s="146"/>
      <c r="SG175" s="145"/>
      <c r="SH175" s="145"/>
      <c r="SI175" s="167"/>
      <c r="SJ175" s="147"/>
      <c r="SK175" s="148"/>
      <c r="SL175" s="187"/>
      <c r="SM175" s="188"/>
      <c r="SN175" s="165"/>
      <c r="SO175" s="166"/>
      <c r="SP175" s="146"/>
      <c r="SQ175" s="145"/>
      <c r="SR175" s="145"/>
      <c r="SS175" s="167"/>
      <c r="ST175" s="147"/>
      <c r="SU175" s="148"/>
      <c r="SV175" s="187"/>
      <c r="SW175" s="188"/>
      <c r="SX175" s="165"/>
      <c r="SY175" s="166"/>
      <c r="SZ175" s="146"/>
      <c r="TA175" s="145"/>
      <c r="TB175" s="145"/>
      <c r="TC175" s="167"/>
      <c r="TD175" s="147"/>
      <c r="TE175" s="148"/>
      <c r="TF175" s="187"/>
      <c r="TG175" s="188"/>
      <c r="TH175" s="165"/>
      <c r="TI175" s="166"/>
      <c r="TJ175" s="146"/>
      <c r="TK175" s="145"/>
      <c r="TL175" s="145"/>
      <c r="TM175" s="167"/>
      <c r="TN175" s="147"/>
      <c r="TO175" s="148"/>
      <c r="TP175" s="187"/>
      <c r="TQ175" s="188"/>
      <c r="TR175" s="165"/>
      <c r="TS175" s="166"/>
      <c r="TT175" s="146"/>
      <c r="TU175" s="145"/>
      <c r="TV175" s="145"/>
      <c r="TW175" s="167"/>
      <c r="TX175" s="147"/>
      <c r="TY175" s="148"/>
      <c r="TZ175" s="187"/>
      <c r="UA175" s="188"/>
      <c r="UB175" s="165"/>
      <c r="UC175" s="166"/>
      <c r="UD175" s="146"/>
      <c r="UE175" s="145"/>
      <c r="UF175" s="145"/>
      <c r="UG175" s="167"/>
      <c r="UH175" s="147"/>
      <c r="UI175" s="148"/>
      <c r="UJ175" s="187"/>
      <c r="UK175" s="188"/>
      <c r="UL175" s="165"/>
      <c r="UM175" s="166"/>
      <c r="UN175" s="146"/>
      <c r="UO175" s="145"/>
      <c r="UP175" s="145"/>
      <c r="UQ175" s="167"/>
      <c r="UR175" s="147"/>
      <c r="US175" s="148"/>
      <c r="UT175" s="187"/>
      <c r="UU175" s="188"/>
      <c r="UV175" s="165"/>
      <c r="UW175" s="166"/>
      <c r="UX175" s="146"/>
      <c r="UY175" s="145"/>
      <c r="UZ175" s="145"/>
      <c r="VA175" s="167"/>
      <c r="VB175" s="147"/>
      <c r="VC175" s="148"/>
      <c r="VD175" s="187"/>
      <c r="VE175" s="188"/>
      <c r="VF175" s="165"/>
      <c r="VG175" s="166"/>
      <c r="VH175" s="146"/>
      <c r="VI175" s="145"/>
      <c r="VJ175" s="145"/>
      <c r="VK175" s="167"/>
      <c r="VL175" s="147"/>
      <c r="VM175" s="148"/>
      <c r="VN175" s="187"/>
      <c r="VO175" s="188"/>
      <c r="VP175" s="165"/>
      <c r="VQ175" s="166"/>
      <c r="VR175" s="146"/>
      <c r="VS175" s="145"/>
      <c r="VT175" s="145"/>
      <c r="VU175" s="167"/>
      <c r="VV175" s="147"/>
      <c r="VW175" s="148"/>
      <c r="VX175" s="187"/>
      <c r="VY175" s="188"/>
      <c r="VZ175" s="165"/>
      <c r="WA175" s="166"/>
      <c r="WB175" s="146"/>
      <c r="WC175" s="145"/>
      <c r="WD175" s="145"/>
      <c r="WE175" s="167"/>
      <c r="WF175" s="147"/>
      <c r="WG175" s="148"/>
      <c r="WH175" s="187"/>
      <c r="WI175" s="188"/>
      <c r="WJ175" s="165"/>
      <c r="WK175" s="166"/>
      <c r="WL175" s="146"/>
      <c r="WM175" s="145"/>
      <c r="WN175" s="145"/>
      <c r="WO175" s="167"/>
      <c r="WP175" s="147"/>
      <c r="WQ175" s="148"/>
      <c r="WR175" s="187"/>
      <c r="WS175" s="188"/>
      <c r="WT175" s="165"/>
      <c r="WU175" s="166"/>
      <c r="WV175" s="146"/>
      <c r="WW175" s="145"/>
      <c r="WX175" s="145"/>
      <c r="WY175" s="167"/>
      <c r="WZ175" s="147"/>
      <c r="XA175" s="148"/>
      <c r="XB175" s="187"/>
      <c r="XC175" s="188"/>
      <c r="XD175" s="165"/>
      <c r="XE175" s="166"/>
      <c r="XF175" s="146"/>
      <c r="XG175" s="145"/>
      <c r="XH175" s="145"/>
      <c r="XI175" s="167"/>
      <c r="XJ175" s="147"/>
      <c r="XK175" s="148"/>
      <c r="XL175" s="187"/>
      <c r="XM175" s="188"/>
      <c r="XN175" s="165"/>
      <c r="XO175" s="166"/>
      <c r="XP175" s="146"/>
      <c r="XQ175" s="145"/>
      <c r="XR175" s="145"/>
      <c r="XS175" s="167"/>
      <c r="XT175" s="147"/>
      <c r="XU175" s="148"/>
      <c r="XV175" s="187"/>
      <c r="XW175" s="188"/>
      <c r="XX175" s="165"/>
      <c r="XY175" s="166"/>
      <c r="XZ175" s="146"/>
      <c r="YA175" s="145"/>
      <c r="YB175" s="145"/>
      <c r="YC175" s="167"/>
      <c r="YD175" s="147"/>
      <c r="YE175" s="148"/>
      <c r="YF175" s="187"/>
      <c r="YG175" s="188"/>
      <c r="YH175" s="165"/>
      <c r="YI175" s="166"/>
      <c r="YJ175" s="146"/>
      <c r="YK175" s="145"/>
      <c r="YL175" s="145"/>
      <c r="YM175" s="167"/>
      <c r="YN175" s="147"/>
      <c r="YO175" s="148"/>
      <c r="YP175" s="187"/>
      <c r="YQ175" s="188"/>
      <c r="YR175" s="165"/>
      <c r="YS175" s="166"/>
      <c r="YT175" s="146"/>
      <c r="YU175" s="145"/>
      <c r="YV175" s="145"/>
      <c r="YW175" s="167"/>
      <c r="YX175" s="147"/>
      <c r="YY175" s="148"/>
      <c r="YZ175" s="187"/>
      <c r="ZA175" s="188"/>
      <c r="ZB175" s="165"/>
      <c r="ZC175" s="166"/>
      <c r="ZD175" s="146"/>
      <c r="ZE175" s="145"/>
      <c r="ZF175" s="145"/>
      <c r="ZG175" s="167"/>
      <c r="ZH175" s="147"/>
      <c r="ZI175" s="148"/>
      <c r="ZJ175" s="187"/>
      <c r="ZK175" s="188"/>
      <c r="ZL175" s="165"/>
      <c r="ZM175" s="166"/>
      <c r="ZN175" s="146"/>
      <c r="ZO175" s="145"/>
      <c r="ZP175" s="145"/>
      <c r="ZQ175" s="167"/>
      <c r="ZR175" s="147"/>
      <c r="ZS175" s="148"/>
      <c r="ZT175" s="187"/>
      <c r="ZU175" s="188"/>
      <c r="ZV175" s="165"/>
      <c r="ZW175" s="166"/>
      <c r="ZX175" s="146"/>
      <c r="ZY175" s="145"/>
      <c r="ZZ175" s="145"/>
      <c r="AAA175" s="167"/>
      <c r="AAB175" s="147"/>
      <c r="AAC175" s="148"/>
      <c r="AAD175" s="187"/>
      <c r="AAE175" s="188"/>
      <c r="AAF175" s="165"/>
      <c r="AAG175" s="166"/>
      <c r="AAH175" s="146"/>
      <c r="AAI175" s="145"/>
      <c r="AAJ175" s="145"/>
      <c r="AAK175" s="167"/>
      <c r="AAL175" s="147"/>
      <c r="AAM175" s="148"/>
      <c r="AAN175" s="187"/>
      <c r="AAO175" s="188"/>
      <c r="AAP175" s="165"/>
      <c r="AAQ175" s="166"/>
      <c r="AAR175" s="146"/>
      <c r="AAS175" s="145"/>
      <c r="AAT175" s="145"/>
      <c r="AAU175" s="167"/>
      <c r="AAV175" s="147"/>
      <c r="AAW175" s="148"/>
      <c r="AAX175" s="187"/>
      <c r="AAY175" s="188"/>
      <c r="AAZ175" s="165"/>
      <c r="ABA175" s="166"/>
      <c r="ABB175" s="146"/>
      <c r="ABC175" s="145"/>
      <c r="ABD175" s="145"/>
      <c r="ABE175" s="167"/>
      <c r="ABF175" s="147"/>
      <c r="ABG175" s="148"/>
      <c r="ABH175" s="187"/>
      <c r="ABI175" s="188"/>
      <c r="ABJ175" s="165"/>
      <c r="ABK175" s="166"/>
      <c r="ABL175" s="146"/>
      <c r="ABM175" s="145"/>
      <c r="ABN175" s="145"/>
      <c r="ABO175" s="167"/>
      <c r="ABP175" s="147"/>
      <c r="ABQ175" s="148"/>
      <c r="ABR175" s="187"/>
      <c r="ABS175" s="188"/>
      <c r="ABT175" s="165"/>
      <c r="ABU175" s="166"/>
      <c r="ABV175" s="146"/>
      <c r="ABW175" s="145"/>
      <c r="ABX175" s="145"/>
      <c r="ABY175" s="167"/>
      <c r="ABZ175" s="147"/>
      <c r="ACA175" s="148"/>
      <c r="ACB175" s="187"/>
      <c r="ACC175" s="188"/>
      <c r="ACD175" s="165"/>
      <c r="ACE175" s="166"/>
      <c r="ACF175" s="146"/>
      <c r="ACG175" s="145"/>
      <c r="ACH175" s="145"/>
      <c r="ACI175" s="167"/>
      <c r="ACJ175" s="147"/>
      <c r="ACK175" s="148"/>
      <c r="ACL175" s="187"/>
      <c r="ACM175" s="188"/>
      <c r="ACN175" s="165"/>
      <c r="ACO175" s="166"/>
      <c r="ACP175" s="146"/>
      <c r="ACQ175" s="145"/>
      <c r="ACR175" s="145"/>
      <c r="ACS175" s="167"/>
      <c r="ACT175" s="147"/>
      <c r="ACU175" s="148"/>
      <c r="ACV175" s="187"/>
      <c r="ACW175" s="188"/>
      <c r="ACX175" s="165"/>
      <c r="ACY175" s="166"/>
      <c r="ACZ175" s="146"/>
      <c r="ADA175" s="145"/>
      <c r="ADB175" s="145"/>
      <c r="ADC175" s="167"/>
      <c r="ADD175" s="147"/>
      <c r="ADE175" s="148"/>
      <c r="ADF175" s="187"/>
      <c r="ADG175" s="188"/>
      <c r="ADH175" s="165"/>
      <c r="ADI175" s="166"/>
      <c r="ADJ175" s="146"/>
      <c r="ADK175" s="145"/>
      <c r="ADL175" s="145"/>
      <c r="ADM175" s="167"/>
      <c r="ADN175" s="147"/>
      <c r="ADO175" s="148"/>
      <c r="ADP175" s="187"/>
      <c r="ADQ175" s="188"/>
      <c r="ADR175" s="165"/>
      <c r="ADS175" s="166"/>
      <c r="ADT175" s="146"/>
      <c r="ADU175" s="145"/>
      <c r="ADV175" s="145"/>
      <c r="ADW175" s="167"/>
      <c r="ADX175" s="147"/>
      <c r="ADY175" s="148"/>
      <c r="ADZ175" s="187"/>
      <c r="AEA175" s="188"/>
      <c r="AEB175" s="165"/>
      <c r="AEC175" s="166"/>
      <c r="AED175" s="146"/>
      <c r="AEE175" s="145"/>
      <c r="AEF175" s="145"/>
      <c r="AEG175" s="167"/>
      <c r="AEH175" s="147"/>
      <c r="AEI175" s="148"/>
      <c r="AEJ175" s="187"/>
      <c r="AEK175" s="188"/>
      <c r="AEL175" s="165"/>
      <c r="AEM175" s="166"/>
      <c r="AEN175" s="146"/>
      <c r="AEO175" s="145"/>
      <c r="AEP175" s="145"/>
      <c r="AEQ175" s="167"/>
      <c r="AER175" s="147"/>
      <c r="AES175" s="148"/>
      <c r="AET175" s="187"/>
      <c r="AEU175" s="188"/>
      <c r="AEV175" s="165"/>
      <c r="AEW175" s="166"/>
      <c r="AEX175" s="146"/>
      <c r="AEY175" s="145"/>
      <c r="AEZ175" s="145"/>
      <c r="AFA175" s="167"/>
      <c r="AFB175" s="147"/>
      <c r="AFC175" s="148"/>
      <c r="AFD175" s="187"/>
      <c r="AFE175" s="188"/>
      <c r="AFF175" s="165"/>
      <c r="AFG175" s="166"/>
      <c r="AFH175" s="146"/>
      <c r="AFI175" s="145"/>
      <c r="AFJ175" s="145"/>
      <c r="AFK175" s="167"/>
      <c r="AFL175" s="147"/>
      <c r="AFM175" s="148"/>
      <c r="AFN175" s="187"/>
      <c r="AFO175" s="188"/>
      <c r="AFP175" s="165"/>
      <c r="AFQ175" s="166"/>
      <c r="AFR175" s="146"/>
      <c r="AFS175" s="145"/>
      <c r="AFT175" s="145"/>
      <c r="AFU175" s="167"/>
      <c r="AFV175" s="147"/>
      <c r="AFW175" s="148"/>
      <c r="AFX175" s="187"/>
      <c r="AFY175" s="188"/>
      <c r="AFZ175" s="165"/>
      <c r="AGA175" s="166"/>
      <c r="AGB175" s="146"/>
      <c r="AGC175" s="145"/>
      <c r="AGD175" s="145"/>
      <c r="AGE175" s="167"/>
      <c r="AGF175" s="147"/>
      <c r="AGG175" s="148"/>
      <c r="AGH175" s="187"/>
      <c r="AGI175" s="188"/>
      <c r="AGJ175" s="165"/>
      <c r="AGK175" s="166"/>
      <c r="AGL175" s="146"/>
      <c r="AGM175" s="145"/>
      <c r="AGN175" s="145"/>
      <c r="AGO175" s="167"/>
      <c r="AGP175" s="147"/>
      <c r="AGQ175" s="148"/>
      <c r="AGR175" s="187"/>
      <c r="AGS175" s="188"/>
      <c r="AGT175" s="165"/>
      <c r="AGU175" s="166"/>
      <c r="AGV175" s="146"/>
      <c r="AGW175" s="145"/>
      <c r="AGX175" s="145"/>
      <c r="AGY175" s="167"/>
      <c r="AGZ175" s="147"/>
      <c r="AHA175" s="148"/>
      <c r="AHB175" s="187"/>
      <c r="AHC175" s="188"/>
      <c r="AHD175" s="165"/>
      <c r="AHE175" s="166"/>
      <c r="AHF175" s="146"/>
      <c r="AHG175" s="145"/>
      <c r="AHH175" s="145"/>
      <c r="AHI175" s="167"/>
      <c r="AHJ175" s="147"/>
      <c r="AHK175" s="148"/>
      <c r="AHL175" s="187"/>
      <c r="AHM175" s="188"/>
      <c r="AHN175" s="165"/>
      <c r="AHO175" s="166"/>
      <c r="AHP175" s="146"/>
      <c r="AHQ175" s="145"/>
      <c r="AHR175" s="145"/>
      <c r="AHS175" s="167"/>
      <c r="AHT175" s="147"/>
      <c r="AHU175" s="148"/>
      <c r="AHV175" s="187"/>
      <c r="AHW175" s="188"/>
      <c r="AHX175" s="165"/>
      <c r="AHY175" s="166"/>
      <c r="AHZ175" s="146"/>
      <c r="AIA175" s="145"/>
      <c r="AIB175" s="145"/>
      <c r="AIC175" s="167"/>
      <c r="AID175" s="147"/>
      <c r="AIE175" s="148"/>
      <c r="AIF175" s="187"/>
      <c r="AIG175" s="188"/>
      <c r="AIH175" s="165"/>
      <c r="AII175" s="166"/>
      <c r="AIJ175" s="146"/>
      <c r="AIK175" s="145"/>
      <c r="AIL175" s="145"/>
      <c r="AIM175" s="167"/>
      <c r="AIN175" s="147"/>
      <c r="AIO175" s="148"/>
      <c r="AIP175" s="187"/>
      <c r="AIQ175" s="188"/>
      <c r="AIR175" s="165"/>
      <c r="AIS175" s="166"/>
      <c r="AIT175" s="146"/>
      <c r="AIU175" s="145"/>
      <c r="AIV175" s="145"/>
      <c r="AIW175" s="167"/>
      <c r="AIX175" s="147"/>
      <c r="AIY175" s="148"/>
      <c r="AIZ175" s="187"/>
      <c r="AJA175" s="188"/>
      <c r="AJB175" s="165"/>
      <c r="AJC175" s="166"/>
      <c r="AJD175" s="146"/>
      <c r="AJE175" s="145"/>
      <c r="AJF175" s="145"/>
      <c r="AJG175" s="167"/>
      <c r="AJH175" s="147"/>
      <c r="AJI175" s="148"/>
      <c r="AJJ175" s="187"/>
      <c r="AJK175" s="188"/>
      <c r="AJL175" s="165"/>
      <c r="AJM175" s="166"/>
      <c r="AJN175" s="146"/>
      <c r="AJO175" s="145"/>
      <c r="AJP175" s="145"/>
      <c r="AJQ175" s="167"/>
      <c r="AJR175" s="147"/>
      <c r="AJS175" s="148"/>
      <c r="AJT175" s="187"/>
      <c r="AJU175" s="188"/>
      <c r="AJV175" s="165"/>
      <c r="AJW175" s="166"/>
      <c r="AJX175" s="146"/>
      <c r="AJY175" s="145"/>
      <c r="AJZ175" s="145"/>
      <c r="AKA175" s="167"/>
      <c r="AKB175" s="147"/>
      <c r="AKC175" s="148"/>
      <c r="AKD175" s="187"/>
      <c r="AKE175" s="188"/>
      <c r="AKF175" s="165"/>
      <c r="AKG175" s="166"/>
      <c r="AKH175" s="146"/>
      <c r="AKI175" s="145"/>
      <c r="AKJ175" s="145"/>
      <c r="AKK175" s="167"/>
      <c r="AKL175" s="147"/>
      <c r="AKM175" s="148"/>
      <c r="AKN175" s="187"/>
      <c r="AKO175" s="188"/>
      <c r="AKP175" s="165"/>
      <c r="AKQ175" s="166"/>
      <c r="AKR175" s="146"/>
      <c r="AKS175" s="145"/>
      <c r="AKT175" s="145"/>
      <c r="AKU175" s="167"/>
      <c r="AKV175" s="147"/>
      <c r="AKW175" s="148"/>
      <c r="AKX175" s="187"/>
      <c r="AKY175" s="188"/>
      <c r="AKZ175" s="165"/>
      <c r="ALA175" s="166"/>
      <c r="ALB175" s="146"/>
      <c r="ALC175" s="145"/>
      <c r="ALD175" s="145"/>
      <c r="ALE175" s="167"/>
      <c r="ALF175" s="147"/>
      <c r="ALG175" s="148"/>
      <c r="ALH175" s="187"/>
      <c r="ALI175" s="188"/>
      <c r="ALJ175" s="165"/>
      <c r="ALK175" s="166"/>
      <c r="ALL175" s="146"/>
      <c r="ALM175" s="145"/>
      <c r="ALN175" s="145"/>
      <c r="ALO175" s="167"/>
      <c r="ALP175" s="147"/>
      <c r="ALQ175" s="148"/>
      <c r="ALR175" s="187"/>
      <c r="ALS175" s="188"/>
      <c r="ALT175" s="165"/>
      <c r="ALU175" s="166"/>
      <c r="ALV175" s="146"/>
      <c r="ALW175" s="145"/>
      <c r="ALX175" s="145"/>
      <c r="ALY175" s="167"/>
      <c r="ALZ175" s="147"/>
      <c r="AMA175" s="148"/>
      <c r="AMB175" s="187"/>
      <c r="AMC175" s="188"/>
      <c r="AMD175" s="165"/>
      <c r="AME175" s="166"/>
      <c r="AMF175" s="146"/>
      <c r="AMG175" s="145"/>
      <c r="AMH175" s="145"/>
      <c r="AMI175" s="167"/>
      <c r="AMJ175" s="147"/>
      <c r="AMK175" s="148"/>
      <c r="AML175" s="187"/>
      <c r="AMM175" s="188"/>
      <c r="AMN175" s="165"/>
      <c r="AMO175" s="166"/>
      <c r="AMP175" s="146"/>
      <c r="AMQ175" s="145"/>
      <c r="AMR175" s="145"/>
      <c r="AMS175" s="167"/>
      <c r="AMT175" s="147"/>
      <c r="AMU175" s="148"/>
      <c r="AMV175" s="187"/>
      <c r="AMW175" s="188"/>
      <c r="AMX175" s="165"/>
      <c r="AMY175" s="166"/>
      <c r="AMZ175" s="146"/>
      <c r="ANA175" s="145"/>
      <c r="ANB175" s="145"/>
      <c r="ANC175" s="167"/>
      <c r="AND175" s="147"/>
      <c r="ANE175" s="148"/>
      <c r="ANF175" s="187"/>
      <c r="ANG175" s="188"/>
      <c r="ANH175" s="165"/>
      <c r="ANI175" s="166"/>
      <c r="ANJ175" s="146"/>
      <c r="ANK175" s="145"/>
      <c r="ANL175" s="145"/>
      <c r="ANM175" s="167"/>
      <c r="ANN175" s="147"/>
      <c r="ANO175" s="148"/>
      <c r="ANP175" s="187"/>
      <c r="ANQ175" s="188"/>
      <c r="ANR175" s="165"/>
      <c r="ANS175" s="166"/>
      <c r="ANT175" s="146"/>
      <c r="ANU175" s="145"/>
      <c r="ANV175" s="145"/>
      <c r="ANW175" s="167"/>
      <c r="ANX175" s="147"/>
      <c r="ANY175" s="148"/>
      <c r="ANZ175" s="187"/>
      <c r="AOA175" s="188"/>
      <c r="AOB175" s="165"/>
      <c r="AOC175" s="166"/>
      <c r="AOD175" s="146"/>
      <c r="AOE175" s="145"/>
      <c r="AOF175" s="145"/>
      <c r="AOG175" s="167"/>
      <c r="AOH175" s="147"/>
      <c r="AOI175" s="148"/>
      <c r="AOJ175" s="187"/>
      <c r="AOK175" s="188"/>
      <c r="AOL175" s="165"/>
      <c r="AOM175" s="166"/>
      <c r="AON175" s="146"/>
      <c r="AOO175" s="145"/>
      <c r="AOP175" s="145"/>
      <c r="AOQ175" s="167"/>
      <c r="AOR175" s="147"/>
      <c r="AOS175" s="148"/>
      <c r="AOT175" s="187"/>
      <c r="AOU175" s="188"/>
      <c r="AOV175" s="165"/>
      <c r="AOW175" s="166"/>
      <c r="AOX175" s="146"/>
      <c r="AOY175" s="145"/>
      <c r="AOZ175" s="145"/>
      <c r="APA175" s="167"/>
      <c r="APB175" s="147"/>
      <c r="APC175" s="148"/>
      <c r="APD175" s="187"/>
      <c r="APE175" s="188"/>
      <c r="APF175" s="165"/>
      <c r="APG175" s="166"/>
      <c r="APH175" s="146"/>
      <c r="API175" s="145"/>
      <c r="APJ175" s="145"/>
      <c r="APK175" s="167"/>
      <c r="APL175" s="147"/>
      <c r="APM175" s="148"/>
      <c r="APN175" s="187"/>
      <c r="APO175" s="188"/>
      <c r="APP175" s="165"/>
      <c r="APQ175" s="166"/>
      <c r="APR175" s="146"/>
      <c r="APS175" s="145"/>
      <c r="APT175" s="145"/>
      <c r="APU175" s="167"/>
      <c r="APV175" s="147"/>
      <c r="APW175" s="148"/>
      <c r="APX175" s="187"/>
      <c r="APY175" s="188"/>
      <c r="APZ175" s="165"/>
      <c r="AQA175" s="166"/>
      <c r="AQB175" s="146"/>
      <c r="AQC175" s="145"/>
      <c r="AQD175" s="145"/>
      <c r="AQE175" s="167"/>
      <c r="AQF175" s="147"/>
      <c r="AQG175" s="148"/>
      <c r="AQH175" s="187"/>
      <c r="AQI175" s="188"/>
      <c r="AQJ175" s="165"/>
      <c r="AQK175" s="166"/>
      <c r="AQL175" s="146"/>
      <c r="AQM175" s="145"/>
      <c r="AQN175" s="145"/>
      <c r="AQO175" s="167"/>
      <c r="AQP175" s="147"/>
      <c r="AQQ175" s="148"/>
      <c r="AQR175" s="187"/>
      <c r="AQS175" s="188"/>
      <c r="AQT175" s="165"/>
      <c r="AQU175" s="166"/>
      <c r="AQV175" s="146"/>
      <c r="AQW175" s="145"/>
      <c r="AQX175" s="145"/>
      <c r="AQY175" s="167"/>
      <c r="AQZ175" s="147"/>
      <c r="ARA175" s="148"/>
      <c r="ARB175" s="187"/>
      <c r="ARC175" s="188"/>
      <c r="ARD175" s="165"/>
      <c r="ARE175" s="166"/>
      <c r="ARF175" s="146"/>
      <c r="ARG175" s="145"/>
      <c r="ARH175" s="145"/>
      <c r="ARI175" s="167"/>
      <c r="ARJ175" s="147"/>
      <c r="ARK175" s="148"/>
      <c r="ARL175" s="187"/>
      <c r="ARM175" s="188"/>
      <c r="ARN175" s="165"/>
      <c r="ARO175" s="166"/>
      <c r="ARP175" s="146"/>
      <c r="ARQ175" s="145"/>
      <c r="ARR175" s="145"/>
      <c r="ARS175" s="167"/>
      <c r="ART175" s="147"/>
      <c r="ARU175" s="148"/>
      <c r="ARV175" s="187"/>
      <c r="ARW175" s="188"/>
      <c r="ARX175" s="165"/>
      <c r="ARY175" s="166"/>
      <c r="ARZ175" s="146"/>
      <c r="ASA175" s="145"/>
      <c r="ASB175" s="145"/>
      <c r="ASC175" s="167"/>
      <c r="ASD175" s="147"/>
      <c r="ASE175" s="148"/>
      <c r="ASF175" s="187"/>
      <c r="ASG175" s="188"/>
      <c r="ASH175" s="165"/>
      <c r="ASI175" s="166"/>
      <c r="ASJ175" s="146"/>
      <c r="ASK175" s="145"/>
      <c r="ASL175" s="145"/>
      <c r="ASM175" s="167"/>
      <c r="ASN175" s="147"/>
      <c r="ASO175" s="148"/>
      <c r="ASP175" s="187"/>
      <c r="ASQ175" s="188"/>
      <c r="ASR175" s="165"/>
      <c r="ASS175" s="166"/>
      <c r="AST175" s="146"/>
      <c r="ASU175" s="145"/>
      <c r="ASV175" s="145"/>
      <c r="ASW175" s="167"/>
      <c r="ASX175" s="147"/>
      <c r="ASY175" s="148"/>
      <c r="ASZ175" s="187"/>
      <c r="ATA175" s="188"/>
      <c r="ATB175" s="165"/>
      <c r="ATC175" s="166"/>
      <c r="ATD175" s="146"/>
      <c r="ATE175" s="145"/>
      <c r="ATF175" s="145"/>
      <c r="ATG175" s="167"/>
      <c r="ATH175" s="147"/>
      <c r="ATI175" s="148"/>
      <c r="ATJ175" s="187"/>
      <c r="ATK175" s="188"/>
      <c r="ATL175" s="165"/>
      <c r="ATM175" s="166"/>
      <c r="ATN175" s="146"/>
      <c r="ATO175" s="145"/>
      <c r="ATP175" s="145"/>
      <c r="ATQ175" s="167"/>
      <c r="ATR175" s="147"/>
      <c r="ATS175" s="148"/>
      <c r="ATT175" s="187"/>
      <c r="ATU175" s="188"/>
      <c r="ATV175" s="165"/>
      <c r="ATW175" s="166"/>
      <c r="ATX175" s="146"/>
      <c r="ATY175" s="145"/>
      <c r="ATZ175" s="145"/>
      <c r="AUA175" s="167"/>
      <c r="AUB175" s="147"/>
      <c r="AUC175" s="148"/>
      <c r="AUD175" s="187"/>
      <c r="AUE175" s="188"/>
      <c r="AUF175" s="165"/>
      <c r="AUG175" s="166"/>
      <c r="AUH175" s="146"/>
      <c r="AUI175" s="145"/>
      <c r="AUJ175" s="145"/>
      <c r="AUK175" s="167"/>
      <c r="AUL175" s="147"/>
      <c r="AUM175" s="148"/>
      <c r="AUN175" s="187"/>
      <c r="AUO175" s="188"/>
      <c r="AUP175" s="165"/>
      <c r="AUQ175" s="166"/>
      <c r="AUR175" s="146"/>
      <c r="AUS175" s="145"/>
      <c r="AUT175" s="145"/>
      <c r="AUU175" s="167"/>
      <c r="AUV175" s="147"/>
      <c r="AUW175" s="148"/>
      <c r="AUX175" s="187"/>
      <c r="AUY175" s="188"/>
      <c r="AUZ175" s="165"/>
      <c r="AVA175" s="166"/>
      <c r="AVB175" s="146"/>
      <c r="AVC175" s="145"/>
      <c r="AVD175" s="145"/>
      <c r="AVE175" s="167"/>
      <c r="AVF175" s="147"/>
      <c r="AVG175" s="148"/>
      <c r="AVH175" s="187"/>
      <c r="AVI175" s="188"/>
      <c r="AVJ175" s="165"/>
      <c r="AVK175" s="166"/>
      <c r="AVL175" s="146"/>
      <c r="AVM175" s="145"/>
      <c r="AVN175" s="145"/>
      <c r="AVO175" s="167"/>
      <c r="AVP175" s="147"/>
      <c r="AVQ175" s="148"/>
      <c r="AVR175" s="187"/>
      <c r="AVS175" s="188"/>
      <c r="AVT175" s="165"/>
      <c r="AVU175" s="166"/>
      <c r="AVV175" s="146"/>
      <c r="AVW175" s="145"/>
      <c r="AVX175" s="145"/>
      <c r="AVY175" s="167"/>
      <c r="AVZ175" s="147"/>
      <c r="AWA175" s="148"/>
      <c r="AWB175" s="187"/>
      <c r="AWC175" s="188"/>
      <c r="AWD175" s="165"/>
      <c r="AWE175" s="166"/>
      <c r="AWF175" s="146"/>
      <c r="AWG175" s="145"/>
      <c r="AWH175" s="145"/>
      <c r="AWI175" s="167"/>
      <c r="AWJ175" s="147"/>
      <c r="AWK175" s="148"/>
      <c r="AWL175" s="187"/>
      <c r="AWM175" s="188"/>
      <c r="AWN175" s="165"/>
      <c r="AWO175" s="166"/>
      <c r="AWP175" s="146"/>
      <c r="AWQ175" s="145"/>
      <c r="AWR175" s="145"/>
      <c r="AWS175" s="167"/>
      <c r="AWT175" s="147"/>
      <c r="AWU175" s="148"/>
      <c r="AWV175" s="187"/>
      <c r="AWW175" s="188"/>
      <c r="AWX175" s="165"/>
      <c r="AWY175" s="166"/>
      <c r="AWZ175" s="146"/>
      <c r="AXA175" s="145"/>
      <c r="AXB175" s="145"/>
      <c r="AXC175" s="167"/>
      <c r="AXD175" s="147"/>
      <c r="AXE175" s="148"/>
      <c r="AXF175" s="187"/>
      <c r="AXG175" s="188"/>
      <c r="AXH175" s="165"/>
      <c r="AXI175" s="166"/>
      <c r="AXJ175" s="146"/>
      <c r="AXK175" s="145"/>
      <c r="AXL175" s="145"/>
      <c r="AXM175" s="167"/>
      <c r="AXN175" s="147"/>
      <c r="AXO175" s="148"/>
      <c r="AXP175" s="187"/>
      <c r="AXQ175" s="188"/>
      <c r="AXR175" s="165"/>
      <c r="AXS175" s="166"/>
      <c r="AXT175" s="146"/>
      <c r="AXU175" s="145"/>
      <c r="AXV175" s="145"/>
      <c r="AXW175" s="167"/>
      <c r="AXX175" s="147"/>
      <c r="AXY175" s="148"/>
      <c r="AXZ175" s="187"/>
      <c r="AYA175" s="188"/>
      <c r="AYB175" s="165"/>
      <c r="AYC175" s="166"/>
      <c r="AYD175" s="146"/>
      <c r="AYE175" s="145"/>
      <c r="AYF175" s="145"/>
      <c r="AYG175" s="167"/>
      <c r="AYH175" s="147"/>
      <c r="AYI175" s="148"/>
      <c r="AYJ175" s="187"/>
      <c r="AYK175" s="188"/>
      <c r="AYL175" s="165"/>
      <c r="AYM175" s="166"/>
      <c r="AYN175" s="146"/>
      <c r="AYO175" s="145"/>
      <c r="AYP175" s="145"/>
      <c r="AYQ175" s="167"/>
      <c r="AYR175" s="147"/>
      <c r="AYS175" s="148"/>
      <c r="AYT175" s="187"/>
      <c r="AYU175" s="188"/>
      <c r="AYV175" s="165"/>
      <c r="AYW175" s="166"/>
      <c r="AYX175" s="146"/>
      <c r="AYY175" s="145"/>
      <c r="AYZ175" s="145"/>
      <c r="AZA175" s="167"/>
      <c r="AZB175" s="147"/>
      <c r="AZC175" s="148"/>
      <c r="AZD175" s="187"/>
      <c r="AZE175" s="188"/>
      <c r="AZF175" s="165"/>
      <c r="AZG175" s="166"/>
      <c r="AZH175" s="146"/>
      <c r="AZI175" s="145"/>
      <c r="AZJ175" s="145"/>
      <c r="AZK175" s="167"/>
      <c r="AZL175" s="147"/>
      <c r="AZM175" s="148"/>
      <c r="AZN175" s="187"/>
      <c r="AZO175" s="188"/>
      <c r="AZP175" s="165"/>
      <c r="AZQ175" s="166"/>
      <c r="AZR175" s="146"/>
      <c r="AZS175" s="145"/>
      <c r="AZT175" s="145"/>
      <c r="AZU175" s="167"/>
      <c r="AZV175" s="147"/>
      <c r="AZW175" s="148"/>
      <c r="AZX175" s="187"/>
      <c r="AZY175" s="188"/>
      <c r="AZZ175" s="165"/>
      <c r="BAA175" s="166"/>
      <c r="BAB175" s="146"/>
      <c r="BAC175" s="145"/>
      <c r="BAD175" s="145"/>
      <c r="BAE175" s="167"/>
      <c r="BAF175" s="147"/>
      <c r="BAG175" s="148"/>
      <c r="BAH175" s="187"/>
      <c r="BAI175" s="188"/>
      <c r="BAJ175" s="165"/>
      <c r="BAK175" s="166"/>
      <c r="BAL175" s="146"/>
      <c r="BAM175" s="145"/>
      <c r="BAN175" s="145"/>
      <c r="BAO175" s="167"/>
      <c r="BAP175" s="147"/>
      <c r="BAQ175" s="148"/>
      <c r="BAR175" s="187"/>
      <c r="BAS175" s="188"/>
      <c r="BAT175" s="165"/>
      <c r="BAU175" s="166"/>
      <c r="BAV175" s="146"/>
      <c r="BAW175" s="145"/>
      <c r="BAX175" s="145"/>
      <c r="BAY175" s="167"/>
      <c r="BAZ175" s="147"/>
      <c r="BBA175" s="148"/>
      <c r="BBB175" s="187"/>
      <c r="BBC175" s="188"/>
      <c r="BBD175" s="165"/>
      <c r="BBE175" s="166"/>
      <c r="BBF175" s="146"/>
      <c r="BBG175" s="145"/>
      <c r="BBH175" s="145"/>
      <c r="BBI175" s="167"/>
      <c r="BBJ175" s="147"/>
      <c r="BBK175" s="148"/>
      <c r="BBL175" s="187"/>
      <c r="BBM175" s="188"/>
      <c r="BBN175" s="165"/>
      <c r="BBO175" s="166"/>
      <c r="BBP175" s="146"/>
      <c r="BBQ175" s="145"/>
      <c r="BBR175" s="145"/>
      <c r="BBS175" s="167"/>
      <c r="BBT175" s="147"/>
      <c r="BBU175" s="148"/>
      <c r="BBV175" s="187"/>
      <c r="BBW175" s="188"/>
      <c r="BBX175" s="165"/>
      <c r="BBY175" s="166"/>
      <c r="BBZ175" s="146"/>
      <c r="BCA175" s="145"/>
      <c r="BCB175" s="145"/>
      <c r="BCC175" s="167"/>
      <c r="BCD175" s="147"/>
      <c r="BCE175" s="148"/>
      <c r="BCF175" s="187"/>
      <c r="BCG175" s="188"/>
      <c r="BCH175" s="165"/>
      <c r="BCI175" s="166"/>
      <c r="BCJ175" s="146"/>
      <c r="BCK175" s="145"/>
      <c r="BCL175" s="145"/>
      <c r="BCM175" s="167"/>
      <c r="BCN175" s="147"/>
      <c r="BCO175" s="148"/>
      <c r="BCP175" s="187"/>
      <c r="BCQ175" s="188"/>
      <c r="BCR175" s="165"/>
      <c r="BCS175" s="166"/>
      <c r="BCT175" s="146"/>
      <c r="BCU175" s="145"/>
      <c r="BCV175" s="145"/>
      <c r="BCW175" s="167"/>
      <c r="BCX175" s="147"/>
      <c r="BCY175" s="148"/>
      <c r="BCZ175" s="187"/>
      <c r="BDA175" s="188"/>
      <c r="BDB175" s="165"/>
      <c r="BDC175" s="166"/>
      <c r="BDD175" s="146"/>
      <c r="BDE175" s="145"/>
      <c r="BDF175" s="145"/>
      <c r="BDG175" s="167"/>
      <c r="BDH175" s="147"/>
      <c r="BDI175" s="148"/>
      <c r="BDJ175" s="187"/>
      <c r="BDK175" s="188"/>
      <c r="BDL175" s="165"/>
      <c r="BDM175" s="166"/>
      <c r="BDN175" s="146"/>
      <c r="BDO175" s="145"/>
      <c r="BDP175" s="145"/>
      <c r="BDQ175" s="167"/>
      <c r="BDR175" s="147"/>
      <c r="BDS175" s="148"/>
      <c r="BDT175" s="187"/>
      <c r="BDU175" s="188"/>
      <c r="BDV175" s="165"/>
      <c r="BDW175" s="166"/>
      <c r="BDX175" s="146"/>
      <c r="BDY175" s="145"/>
      <c r="BDZ175" s="145"/>
      <c r="BEA175" s="167"/>
      <c r="BEB175" s="147"/>
      <c r="BEC175" s="148"/>
      <c r="BED175" s="187"/>
      <c r="BEE175" s="188"/>
      <c r="BEF175" s="165"/>
      <c r="BEG175" s="166"/>
      <c r="BEH175" s="146"/>
      <c r="BEI175" s="145"/>
      <c r="BEJ175" s="145"/>
      <c r="BEK175" s="167"/>
      <c r="BEL175" s="147"/>
      <c r="BEM175" s="148"/>
      <c r="BEN175" s="187"/>
      <c r="BEO175" s="188"/>
      <c r="BEP175" s="165"/>
      <c r="BEQ175" s="166"/>
      <c r="BER175" s="146"/>
      <c r="BES175" s="145"/>
      <c r="BET175" s="145"/>
      <c r="BEU175" s="167"/>
      <c r="BEV175" s="147"/>
      <c r="BEW175" s="148"/>
      <c r="BEX175" s="187"/>
      <c r="BEY175" s="188"/>
      <c r="BEZ175" s="165"/>
      <c r="BFA175" s="166"/>
      <c r="BFB175" s="146"/>
      <c r="BFC175" s="145"/>
      <c r="BFD175" s="145"/>
      <c r="BFE175" s="167"/>
      <c r="BFF175" s="147"/>
      <c r="BFG175" s="148"/>
      <c r="BFH175" s="187"/>
      <c r="BFI175" s="188"/>
      <c r="BFJ175" s="165"/>
      <c r="BFK175" s="166"/>
      <c r="BFL175" s="146"/>
      <c r="BFM175" s="145"/>
      <c r="BFN175" s="145"/>
      <c r="BFO175" s="167"/>
      <c r="BFP175" s="147"/>
      <c r="BFQ175" s="148"/>
      <c r="BFR175" s="187"/>
      <c r="BFS175" s="188"/>
      <c r="BFT175" s="165"/>
      <c r="BFU175" s="166"/>
      <c r="BFV175" s="146"/>
      <c r="BFW175" s="145"/>
      <c r="BFX175" s="145"/>
      <c r="BFY175" s="167"/>
      <c r="BFZ175" s="147"/>
      <c r="BGA175" s="148"/>
      <c r="BGB175" s="187"/>
      <c r="BGC175" s="188"/>
      <c r="BGD175" s="165"/>
      <c r="BGE175" s="166"/>
      <c r="BGF175" s="146"/>
      <c r="BGG175" s="145"/>
      <c r="BGH175" s="145"/>
      <c r="BGI175" s="167"/>
      <c r="BGJ175" s="147"/>
      <c r="BGK175" s="148"/>
      <c r="BGL175" s="187"/>
      <c r="BGM175" s="188"/>
      <c r="BGN175" s="165"/>
      <c r="BGO175" s="166"/>
      <c r="BGP175" s="146"/>
      <c r="BGQ175" s="145"/>
      <c r="BGR175" s="145"/>
      <c r="BGS175" s="167"/>
      <c r="BGT175" s="147"/>
      <c r="BGU175" s="148"/>
      <c r="BGV175" s="187"/>
      <c r="BGW175" s="188"/>
      <c r="BGX175" s="165"/>
      <c r="BGY175" s="166"/>
      <c r="BGZ175" s="146"/>
      <c r="BHA175" s="145"/>
      <c r="BHB175" s="145"/>
      <c r="BHC175" s="167"/>
      <c r="BHD175" s="147"/>
      <c r="BHE175" s="148"/>
      <c r="BHF175" s="187"/>
      <c r="BHG175" s="188"/>
      <c r="BHH175" s="165"/>
      <c r="BHI175" s="166"/>
      <c r="BHJ175" s="146"/>
      <c r="BHK175" s="145"/>
      <c r="BHL175" s="145"/>
      <c r="BHM175" s="167"/>
      <c r="BHN175" s="147"/>
      <c r="BHO175" s="148"/>
      <c r="BHP175" s="187"/>
      <c r="BHQ175" s="188"/>
      <c r="BHR175" s="165"/>
      <c r="BHS175" s="166"/>
      <c r="BHT175" s="146"/>
      <c r="BHU175" s="145"/>
      <c r="BHV175" s="145"/>
      <c r="BHW175" s="167"/>
      <c r="BHX175" s="147"/>
      <c r="BHY175" s="148"/>
      <c r="BHZ175" s="187"/>
      <c r="BIA175" s="188"/>
      <c r="BIB175" s="165"/>
      <c r="BIC175" s="166"/>
      <c r="BID175" s="146"/>
      <c r="BIE175" s="145"/>
      <c r="BIF175" s="145"/>
      <c r="BIG175" s="167"/>
      <c r="BIH175" s="147"/>
      <c r="BII175" s="148"/>
      <c r="BIJ175" s="187"/>
      <c r="BIK175" s="188"/>
      <c r="BIL175" s="165"/>
      <c r="BIM175" s="166"/>
      <c r="BIN175" s="146"/>
      <c r="BIO175" s="145"/>
      <c r="BIP175" s="145"/>
      <c r="BIQ175" s="167"/>
      <c r="BIR175" s="147"/>
      <c r="BIS175" s="148"/>
      <c r="BIT175" s="187"/>
      <c r="BIU175" s="188"/>
      <c r="BIV175" s="165"/>
      <c r="BIW175" s="166"/>
      <c r="BIX175" s="146"/>
      <c r="BIY175" s="145"/>
      <c r="BIZ175" s="145"/>
      <c r="BJA175" s="167"/>
      <c r="BJB175" s="147"/>
      <c r="BJC175" s="148"/>
      <c r="BJD175" s="187"/>
      <c r="BJE175" s="188"/>
      <c r="BJF175" s="165"/>
      <c r="BJG175" s="166"/>
      <c r="BJH175" s="146"/>
      <c r="BJI175" s="145"/>
      <c r="BJJ175" s="145"/>
      <c r="BJK175" s="167"/>
      <c r="BJL175" s="147"/>
      <c r="BJM175" s="148"/>
      <c r="BJN175" s="187"/>
      <c r="BJO175" s="188"/>
      <c r="BJP175" s="165"/>
      <c r="BJQ175" s="166"/>
      <c r="BJR175" s="146"/>
      <c r="BJS175" s="145"/>
      <c r="BJT175" s="145"/>
      <c r="BJU175" s="167"/>
      <c r="BJV175" s="147"/>
      <c r="BJW175" s="148"/>
      <c r="BJX175" s="187"/>
      <c r="BJY175" s="188"/>
      <c r="BJZ175" s="165"/>
      <c r="BKA175" s="166"/>
      <c r="BKB175" s="146"/>
      <c r="BKC175" s="145"/>
      <c r="BKD175" s="145"/>
      <c r="BKE175" s="167"/>
      <c r="BKF175" s="147"/>
      <c r="BKG175" s="148"/>
      <c r="BKH175" s="187"/>
      <c r="BKI175" s="188"/>
      <c r="BKJ175" s="165"/>
      <c r="BKK175" s="166"/>
      <c r="BKL175" s="146"/>
      <c r="BKM175" s="145"/>
      <c r="BKN175" s="145"/>
      <c r="BKO175" s="167"/>
      <c r="BKP175" s="147"/>
      <c r="BKQ175" s="148"/>
      <c r="BKR175" s="187"/>
      <c r="BKS175" s="188"/>
      <c r="BKT175" s="165"/>
      <c r="BKU175" s="166"/>
      <c r="BKV175" s="146"/>
      <c r="BKW175" s="145"/>
      <c r="BKX175" s="145"/>
      <c r="BKY175" s="167"/>
      <c r="BKZ175" s="147"/>
      <c r="BLA175" s="148"/>
      <c r="BLB175" s="187"/>
      <c r="BLC175" s="188"/>
      <c r="BLD175" s="165"/>
      <c r="BLE175" s="166"/>
      <c r="BLF175" s="146"/>
      <c r="BLG175" s="145"/>
      <c r="BLH175" s="145"/>
      <c r="BLI175" s="167"/>
      <c r="BLJ175" s="147"/>
      <c r="BLK175" s="148"/>
      <c r="BLL175" s="187"/>
      <c r="BLM175" s="188"/>
      <c r="BLN175" s="165"/>
      <c r="BLO175" s="166"/>
      <c r="BLP175" s="146"/>
      <c r="BLQ175" s="145"/>
      <c r="BLR175" s="145"/>
      <c r="BLS175" s="167"/>
      <c r="BLT175" s="147"/>
      <c r="BLU175" s="148"/>
      <c r="BLV175" s="187"/>
      <c r="BLW175" s="188"/>
      <c r="BLX175" s="165"/>
      <c r="BLY175" s="166"/>
      <c r="BLZ175" s="146"/>
      <c r="BMA175" s="145"/>
      <c r="BMB175" s="145"/>
      <c r="BMC175" s="167"/>
      <c r="BMD175" s="147"/>
      <c r="BME175" s="148"/>
      <c r="BMF175" s="187"/>
      <c r="BMG175" s="188"/>
      <c r="BMH175" s="165"/>
      <c r="BMI175" s="166"/>
      <c r="BMJ175" s="146"/>
      <c r="BMK175" s="145"/>
      <c r="BML175" s="145"/>
      <c r="BMM175" s="167"/>
      <c r="BMN175" s="147"/>
      <c r="BMO175" s="148"/>
      <c r="BMP175" s="187"/>
      <c r="BMQ175" s="188"/>
      <c r="BMR175" s="165"/>
      <c r="BMS175" s="166"/>
      <c r="BMT175" s="146"/>
      <c r="BMU175" s="145"/>
      <c r="BMV175" s="145"/>
      <c r="BMW175" s="167"/>
      <c r="BMX175" s="147"/>
      <c r="BMY175" s="148"/>
      <c r="BMZ175" s="187"/>
      <c r="BNA175" s="188"/>
      <c r="BNB175" s="165"/>
      <c r="BNC175" s="166"/>
      <c r="BND175" s="146"/>
      <c r="BNE175" s="145"/>
      <c r="BNF175" s="145"/>
      <c r="BNG175" s="167"/>
      <c r="BNH175" s="147"/>
      <c r="BNI175" s="148"/>
      <c r="BNJ175" s="187"/>
      <c r="BNK175" s="188"/>
      <c r="BNL175" s="165"/>
      <c r="BNM175" s="166"/>
      <c r="BNN175" s="146"/>
      <c r="BNO175" s="145"/>
      <c r="BNP175" s="145"/>
      <c r="BNQ175" s="167"/>
      <c r="BNR175" s="147"/>
      <c r="BNS175" s="148"/>
      <c r="BNT175" s="187"/>
      <c r="BNU175" s="188"/>
      <c r="BNV175" s="165"/>
      <c r="BNW175" s="166"/>
      <c r="BNX175" s="146"/>
      <c r="BNY175" s="145"/>
      <c r="BNZ175" s="145"/>
      <c r="BOA175" s="167"/>
      <c r="BOB175" s="147"/>
      <c r="BOC175" s="148"/>
      <c r="BOD175" s="187"/>
      <c r="BOE175" s="188"/>
      <c r="BOF175" s="165"/>
      <c r="BOG175" s="166"/>
      <c r="BOH175" s="146"/>
      <c r="BOI175" s="145"/>
      <c r="BOJ175" s="145"/>
      <c r="BOK175" s="167"/>
      <c r="BOL175" s="147"/>
      <c r="BOM175" s="148"/>
      <c r="BON175" s="187"/>
      <c r="BOO175" s="188"/>
      <c r="BOP175" s="165"/>
      <c r="BOQ175" s="166"/>
      <c r="BOR175" s="146"/>
      <c r="BOS175" s="145"/>
      <c r="BOT175" s="145"/>
      <c r="BOU175" s="167"/>
      <c r="BOV175" s="147"/>
      <c r="BOW175" s="148"/>
      <c r="BOX175" s="187"/>
      <c r="BOY175" s="188"/>
      <c r="BOZ175" s="165"/>
      <c r="BPA175" s="166"/>
      <c r="BPB175" s="146"/>
      <c r="BPC175" s="145"/>
      <c r="BPD175" s="145"/>
      <c r="BPE175" s="167"/>
      <c r="BPF175" s="147"/>
      <c r="BPG175" s="148"/>
      <c r="BPH175" s="187"/>
      <c r="BPI175" s="188"/>
      <c r="BPJ175" s="165"/>
      <c r="BPK175" s="166"/>
      <c r="BPL175" s="146"/>
      <c r="BPM175" s="145"/>
      <c r="BPN175" s="145"/>
      <c r="BPO175" s="167"/>
      <c r="BPP175" s="147"/>
      <c r="BPQ175" s="148"/>
      <c r="BPR175" s="187"/>
      <c r="BPS175" s="188"/>
      <c r="BPT175" s="165"/>
      <c r="BPU175" s="166"/>
      <c r="BPV175" s="146"/>
      <c r="BPW175" s="145"/>
      <c r="BPX175" s="145"/>
      <c r="BPY175" s="167"/>
      <c r="BPZ175" s="147"/>
      <c r="BQA175" s="148"/>
      <c r="BQB175" s="187"/>
      <c r="BQC175" s="188"/>
      <c r="BQD175" s="165"/>
      <c r="BQE175" s="166"/>
      <c r="BQF175" s="146"/>
      <c r="BQG175" s="145"/>
      <c r="BQH175" s="145"/>
      <c r="BQI175" s="167"/>
      <c r="BQJ175" s="147"/>
      <c r="BQK175" s="148"/>
      <c r="BQL175" s="187"/>
      <c r="BQM175" s="188"/>
      <c r="BQN175" s="165"/>
      <c r="BQO175" s="166"/>
      <c r="BQP175" s="146"/>
      <c r="BQQ175" s="145"/>
      <c r="BQR175" s="145"/>
      <c r="BQS175" s="167"/>
      <c r="BQT175" s="147"/>
      <c r="BQU175" s="148"/>
      <c r="BQV175" s="187"/>
      <c r="BQW175" s="188"/>
      <c r="BQX175" s="165"/>
      <c r="BQY175" s="166"/>
      <c r="BQZ175" s="146"/>
      <c r="BRA175" s="145"/>
      <c r="BRB175" s="145"/>
      <c r="BRC175" s="167"/>
      <c r="BRD175" s="147"/>
      <c r="BRE175" s="148"/>
      <c r="BRF175" s="187"/>
      <c r="BRG175" s="188"/>
      <c r="BRH175" s="165"/>
      <c r="BRI175" s="166"/>
      <c r="BRJ175" s="146"/>
      <c r="BRK175" s="145"/>
      <c r="BRL175" s="145"/>
      <c r="BRM175" s="167"/>
      <c r="BRN175" s="147"/>
      <c r="BRO175" s="148"/>
      <c r="BRP175" s="187"/>
      <c r="BRQ175" s="188"/>
      <c r="BRR175" s="165"/>
      <c r="BRS175" s="166"/>
      <c r="BRT175" s="146"/>
      <c r="BRU175" s="145"/>
      <c r="BRV175" s="145"/>
      <c r="BRW175" s="167"/>
      <c r="BRX175" s="147"/>
      <c r="BRY175" s="148"/>
      <c r="BRZ175" s="187"/>
      <c r="BSA175" s="188"/>
      <c r="BSB175" s="165"/>
      <c r="BSC175" s="166"/>
      <c r="BSD175" s="146"/>
      <c r="BSE175" s="145"/>
      <c r="BSF175" s="145"/>
      <c r="BSG175" s="167"/>
      <c r="BSH175" s="147"/>
      <c r="BSI175" s="148"/>
      <c r="BSJ175" s="187"/>
      <c r="BSK175" s="188"/>
      <c r="BSL175" s="165"/>
      <c r="BSM175" s="166"/>
      <c r="BSN175" s="146"/>
      <c r="BSO175" s="145"/>
      <c r="BSP175" s="145"/>
      <c r="BSQ175" s="167"/>
      <c r="BSR175" s="147"/>
      <c r="BSS175" s="148"/>
      <c r="BST175" s="187"/>
      <c r="BSU175" s="188"/>
      <c r="BSV175" s="165"/>
      <c r="BSW175" s="166"/>
      <c r="BSX175" s="146"/>
      <c r="BSY175" s="145"/>
      <c r="BSZ175" s="145"/>
      <c r="BTA175" s="167"/>
      <c r="BTB175" s="147"/>
      <c r="BTC175" s="148"/>
      <c r="BTD175" s="187"/>
      <c r="BTE175" s="188"/>
      <c r="BTF175" s="165"/>
      <c r="BTG175" s="166"/>
      <c r="BTH175" s="146"/>
      <c r="BTI175" s="145"/>
      <c r="BTJ175" s="145"/>
      <c r="BTK175" s="167"/>
      <c r="BTL175" s="147"/>
      <c r="BTM175" s="148"/>
      <c r="BTN175" s="187"/>
      <c r="BTO175" s="188"/>
      <c r="BTP175" s="165"/>
      <c r="BTQ175" s="166"/>
      <c r="BTR175" s="146"/>
      <c r="BTS175" s="145"/>
      <c r="BTT175" s="145"/>
      <c r="BTU175" s="167"/>
      <c r="BTV175" s="147"/>
      <c r="BTW175" s="148"/>
      <c r="BTX175" s="187"/>
      <c r="BTY175" s="188"/>
      <c r="BTZ175" s="165"/>
      <c r="BUA175" s="166"/>
      <c r="BUB175" s="146"/>
      <c r="BUC175" s="145"/>
      <c r="BUD175" s="145"/>
      <c r="BUE175" s="167"/>
      <c r="BUF175" s="147"/>
      <c r="BUG175" s="148"/>
      <c r="BUH175" s="187"/>
      <c r="BUI175" s="188"/>
      <c r="BUJ175" s="165"/>
      <c r="BUK175" s="166"/>
      <c r="BUL175" s="146"/>
      <c r="BUM175" s="145"/>
      <c r="BUN175" s="145"/>
      <c r="BUO175" s="167"/>
      <c r="BUP175" s="147"/>
      <c r="BUQ175" s="148"/>
      <c r="BUR175" s="187"/>
      <c r="BUS175" s="188"/>
      <c r="BUT175" s="165"/>
      <c r="BUU175" s="166"/>
      <c r="BUV175" s="146"/>
      <c r="BUW175" s="145"/>
      <c r="BUX175" s="145"/>
      <c r="BUY175" s="167"/>
      <c r="BUZ175" s="147"/>
      <c r="BVA175" s="148"/>
      <c r="BVB175" s="187"/>
      <c r="BVC175" s="188"/>
      <c r="BVD175" s="165"/>
      <c r="BVE175" s="166"/>
      <c r="BVF175" s="146"/>
      <c r="BVG175" s="145"/>
      <c r="BVH175" s="145"/>
      <c r="BVI175" s="167"/>
      <c r="BVJ175" s="147"/>
      <c r="BVK175" s="148"/>
      <c r="BVL175" s="187"/>
      <c r="BVM175" s="188"/>
      <c r="BVN175" s="165"/>
      <c r="BVO175" s="166"/>
      <c r="BVP175" s="146"/>
      <c r="BVQ175" s="145"/>
      <c r="BVR175" s="145"/>
      <c r="BVS175" s="167"/>
      <c r="BVT175" s="147"/>
      <c r="BVU175" s="148"/>
      <c r="BVV175" s="187"/>
      <c r="BVW175" s="188"/>
      <c r="BVX175" s="165"/>
      <c r="BVY175" s="166"/>
      <c r="BVZ175" s="146"/>
      <c r="BWA175" s="145"/>
      <c r="BWB175" s="145"/>
      <c r="BWC175" s="167"/>
      <c r="BWD175" s="147"/>
      <c r="BWE175" s="148"/>
      <c r="BWF175" s="187"/>
      <c r="BWG175" s="188"/>
      <c r="BWH175" s="165"/>
      <c r="BWI175" s="166"/>
      <c r="BWJ175" s="146"/>
      <c r="BWK175" s="145"/>
      <c r="BWL175" s="145"/>
      <c r="BWM175" s="167"/>
      <c r="BWN175" s="147"/>
      <c r="BWO175" s="148"/>
      <c r="BWP175" s="187"/>
      <c r="BWQ175" s="188"/>
      <c r="BWR175" s="165"/>
      <c r="BWS175" s="166"/>
      <c r="BWT175" s="146"/>
      <c r="BWU175" s="145"/>
      <c r="BWV175" s="145"/>
      <c r="BWW175" s="167"/>
      <c r="BWX175" s="147"/>
      <c r="BWY175" s="148"/>
      <c r="BWZ175" s="187"/>
      <c r="BXA175" s="188"/>
      <c r="BXB175" s="165"/>
      <c r="BXC175" s="166"/>
      <c r="BXD175" s="146"/>
      <c r="BXE175" s="145"/>
      <c r="BXF175" s="145"/>
      <c r="BXG175" s="167"/>
      <c r="BXH175" s="147"/>
      <c r="BXI175" s="148"/>
      <c r="BXJ175" s="187"/>
      <c r="BXK175" s="188"/>
      <c r="BXL175" s="165"/>
      <c r="BXM175" s="166"/>
      <c r="BXN175" s="146"/>
      <c r="BXO175" s="145"/>
      <c r="BXP175" s="145"/>
      <c r="BXQ175" s="167"/>
      <c r="BXR175" s="147"/>
      <c r="BXS175" s="148"/>
      <c r="BXT175" s="187"/>
      <c r="BXU175" s="188"/>
      <c r="BXV175" s="165"/>
      <c r="BXW175" s="166"/>
      <c r="BXX175" s="146"/>
      <c r="BXY175" s="145"/>
      <c r="BXZ175" s="145"/>
      <c r="BYA175" s="167"/>
      <c r="BYB175" s="147"/>
      <c r="BYC175" s="148"/>
      <c r="BYD175" s="187"/>
      <c r="BYE175" s="188"/>
      <c r="BYF175" s="165"/>
      <c r="BYG175" s="166"/>
      <c r="BYH175" s="146"/>
      <c r="BYI175" s="145"/>
      <c r="BYJ175" s="145"/>
      <c r="BYK175" s="167"/>
      <c r="BYL175" s="147"/>
      <c r="BYM175" s="148"/>
      <c r="BYN175" s="187"/>
      <c r="BYO175" s="188"/>
      <c r="BYP175" s="165"/>
      <c r="BYQ175" s="166"/>
      <c r="BYR175" s="146"/>
      <c r="BYS175" s="145"/>
      <c r="BYT175" s="145"/>
      <c r="BYU175" s="167"/>
      <c r="BYV175" s="147"/>
      <c r="BYW175" s="148"/>
      <c r="BYX175" s="187"/>
      <c r="BYY175" s="188"/>
      <c r="BYZ175" s="165"/>
      <c r="BZA175" s="166"/>
      <c r="BZB175" s="146"/>
      <c r="BZC175" s="145"/>
      <c r="BZD175" s="145"/>
      <c r="BZE175" s="167"/>
      <c r="BZF175" s="147"/>
      <c r="BZG175" s="148"/>
      <c r="BZH175" s="187"/>
      <c r="BZI175" s="188"/>
      <c r="BZJ175" s="165"/>
      <c r="BZK175" s="166"/>
      <c r="BZL175" s="146"/>
      <c r="BZM175" s="145"/>
      <c r="BZN175" s="145"/>
      <c r="BZO175" s="167"/>
      <c r="BZP175" s="147"/>
      <c r="BZQ175" s="148"/>
      <c r="BZR175" s="187"/>
      <c r="BZS175" s="188"/>
      <c r="BZT175" s="165"/>
      <c r="BZU175" s="166"/>
      <c r="BZV175" s="146"/>
      <c r="BZW175" s="145"/>
      <c r="BZX175" s="145"/>
      <c r="BZY175" s="167"/>
      <c r="BZZ175" s="147"/>
      <c r="CAA175" s="148"/>
      <c r="CAB175" s="187"/>
      <c r="CAC175" s="188"/>
      <c r="CAD175" s="165"/>
      <c r="CAE175" s="166"/>
      <c r="CAF175" s="146"/>
      <c r="CAG175" s="145"/>
      <c r="CAH175" s="145"/>
      <c r="CAI175" s="167"/>
      <c r="CAJ175" s="147"/>
      <c r="CAK175" s="148"/>
      <c r="CAL175" s="187"/>
      <c r="CAM175" s="188"/>
      <c r="CAN175" s="165"/>
      <c r="CAO175" s="166"/>
      <c r="CAP175" s="146"/>
      <c r="CAQ175" s="145"/>
      <c r="CAR175" s="145"/>
      <c r="CAS175" s="167"/>
      <c r="CAT175" s="147"/>
      <c r="CAU175" s="148"/>
      <c r="CAV175" s="187"/>
      <c r="CAW175" s="188"/>
      <c r="CAX175" s="165"/>
      <c r="CAY175" s="166"/>
      <c r="CAZ175" s="146"/>
      <c r="CBA175" s="145"/>
      <c r="CBB175" s="145"/>
      <c r="CBC175" s="167"/>
      <c r="CBD175" s="147"/>
      <c r="CBE175" s="148"/>
      <c r="CBF175" s="187"/>
      <c r="CBG175" s="188"/>
      <c r="CBH175" s="165"/>
      <c r="CBI175" s="166"/>
      <c r="CBJ175" s="146"/>
      <c r="CBK175" s="145"/>
      <c r="CBL175" s="145"/>
      <c r="CBM175" s="167"/>
      <c r="CBN175" s="147"/>
      <c r="CBO175" s="148"/>
      <c r="CBP175" s="187"/>
      <c r="CBQ175" s="188"/>
      <c r="CBR175" s="165"/>
      <c r="CBS175" s="166"/>
      <c r="CBT175" s="146"/>
      <c r="CBU175" s="145"/>
      <c r="CBV175" s="145"/>
      <c r="CBW175" s="167"/>
      <c r="CBX175" s="147"/>
      <c r="CBY175" s="148"/>
      <c r="CBZ175" s="187"/>
      <c r="CCA175" s="188"/>
      <c r="CCB175" s="165"/>
      <c r="CCC175" s="166"/>
      <c r="CCD175" s="146"/>
      <c r="CCE175" s="145"/>
      <c r="CCF175" s="145"/>
      <c r="CCG175" s="167"/>
      <c r="CCH175" s="147"/>
      <c r="CCI175" s="148"/>
      <c r="CCJ175" s="187"/>
      <c r="CCK175" s="188"/>
      <c r="CCL175" s="165"/>
      <c r="CCM175" s="166"/>
      <c r="CCN175" s="146"/>
      <c r="CCO175" s="145"/>
      <c r="CCP175" s="145"/>
      <c r="CCQ175" s="167"/>
      <c r="CCR175" s="147"/>
      <c r="CCS175" s="148"/>
      <c r="CCT175" s="187"/>
      <c r="CCU175" s="188"/>
      <c r="CCV175" s="165"/>
      <c r="CCW175" s="166"/>
      <c r="CCX175" s="146"/>
      <c r="CCY175" s="145"/>
      <c r="CCZ175" s="145"/>
      <c r="CDA175" s="167"/>
      <c r="CDB175" s="147"/>
      <c r="CDC175" s="148"/>
      <c r="CDD175" s="187"/>
      <c r="CDE175" s="188"/>
      <c r="CDF175" s="165"/>
      <c r="CDG175" s="166"/>
      <c r="CDH175" s="146"/>
      <c r="CDI175" s="145"/>
      <c r="CDJ175" s="145"/>
      <c r="CDK175" s="167"/>
      <c r="CDL175" s="147"/>
      <c r="CDM175" s="148"/>
      <c r="CDN175" s="187"/>
      <c r="CDO175" s="188"/>
      <c r="CDP175" s="165"/>
      <c r="CDQ175" s="166"/>
      <c r="CDR175" s="146"/>
      <c r="CDS175" s="145"/>
      <c r="CDT175" s="145"/>
      <c r="CDU175" s="167"/>
      <c r="CDV175" s="147"/>
      <c r="CDW175" s="148"/>
      <c r="CDX175" s="187"/>
      <c r="CDY175" s="188"/>
      <c r="CDZ175" s="165"/>
      <c r="CEA175" s="166"/>
      <c r="CEB175" s="146"/>
      <c r="CEC175" s="145"/>
      <c r="CED175" s="145"/>
      <c r="CEE175" s="167"/>
      <c r="CEF175" s="147"/>
      <c r="CEG175" s="148"/>
      <c r="CEH175" s="187"/>
      <c r="CEI175" s="188"/>
      <c r="CEJ175" s="165"/>
      <c r="CEK175" s="166"/>
      <c r="CEL175" s="146"/>
      <c r="CEM175" s="145"/>
      <c r="CEN175" s="145"/>
      <c r="CEO175" s="167"/>
      <c r="CEP175" s="147"/>
      <c r="CEQ175" s="148"/>
      <c r="CER175" s="187"/>
      <c r="CES175" s="188"/>
      <c r="CET175" s="165"/>
      <c r="CEU175" s="166"/>
      <c r="CEV175" s="146"/>
      <c r="CEW175" s="145"/>
      <c r="CEX175" s="145"/>
      <c r="CEY175" s="167"/>
      <c r="CEZ175" s="147"/>
      <c r="CFA175" s="148"/>
      <c r="CFB175" s="187"/>
      <c r="CFC175" s="188"/>
      <c r="CFD175" s="165"/>
      <c r="CFE175" s="166"/>
      <c r="CFF175" s="146"/>
      <c r="CFG175" s="145"/>
      <c r="CFH175" s="145"/>
      <c r="CFI175" s="167"/>
      <c r="CFJ175" s="147"/>
      <c r="CFK175" s="148"/>
      <c r="CFL175" s="187"/>
      <c r="CFM175" s="188"/>
      <c r="CFN175" s="165"/>
      <c r="CFO175" s="166"/>
      <c r="CFP175" s="146"/>
      <c r="CFQ175" s="145"/>
      <c r="CFR175" s="145"/>
      <c r="CFS175" s="167"/>
      <c r="CFT175" s="147"/>
      <c r="CFU175" s="148"/>
      <c r="CFV175" s="187"/>
      <c r="CFW175" s="188"/>
      <c r="CFX175" s="165"/>
      <c r="CFY175" s="166"/>
      <c r="CFZ175" s="146"/>
      <c r="CGA175" s="145"/>
      <c r="CGB175" s="145"/>
      <c r="CGC175" s="167"/>
      <c r="CGD175" s="147"/>
      <c r="CGE175" s="148"/>
      <c r="CGF175" s="187"/>
      <c r="CGG175" s="188"/>
      <c r="CGH175" s="165"/>
      <c r="CGI175" s="166"/>
      <c r="CGJ175" s="146"/>
      <c r="CGK175" s="145"/>
      <c r="CGL175" s="145"/>
      <c r="CGM175" s="167"/>
      <c r="CGN175" s="147"/>
      <c r="CGO175" s="148"/>
      <c r="CGP175" s="187"/>
      <c r="CGQ175" s="188"/>
      <c r="CGR175" s="165"/>
      <c r="CGS175" s="166"/>
      <c r="CGT175" s="146"/>
      <c r="CGU175" s="145"/>
      <c r="CGV175" s="145"/>
      <c r="CGW175" s="167"/>
      <c r="CGX175" s="147"/>
      <c r="CGY175" s="148"/>
      <c r="CGZ175" s="187"/>
      <c r="CHA175" s="188"/>
      <c r="CHB175" s="165"/>
      <c r="CHC175" s="166"/>
      <c r="CHD175" s="146"/>
      <c r="CHE175" s="145"/>
      <c r="CHF175" s="145"/>
      <c r="CHG175" s="167"/>
      <c r="CHH175" s="147"/>
      <c r="CHI175" s="148"/>
      <c r="CHJ175" s="187"/>
      <c r="CHK175" s="188"/>
      <c r="CHL175" s="165"/>
      <c r="CHM175" s="166"/>
      <c r="CHN175" s="146"/>
      <c r="CHO175" s="145"/>
      <c r="CHP175" s="145"/>
      <c r="CHQ175" s="167"/>
      <c r="CHR175" s="147"/>
      <c r="CHS175" s="148"/>
      <c r="CHT175" s="187"/>
      <c r="CHU175" s="188"/>
      <c r="CHV175" s="165"/>
      <c r="CHW175" s="166"/>
      <c r="CHX175" s="146"/>
      <c r="CHY175" s="145"/>
      <c r="CHZ175" s="145"/>
      <c r="CIA175" s="167"/>
      <c r="CIB175" s="147"/>
      <c r="CIC175" s="148"/>
      <c r="CID175" s="187"/>
      <c r="CIE175" s="188"/>
      <c r="CIF175" s="165"/>
      <c r="CIG175" s="166"/>
      <c r="CIH175" s="146"/>
      <c r="CII175" s="145"/>
      <c r="CIJ175" s="145"/>
      <c r="CIK175" s="167"/>
      <c r="CIL175" s="147"/>
      <c r="CIM175" s="148"/>
      <c r="CIN175" s="187"/>
      <c r="CIO175" s="188"/>
      <c r="CIP175" s="165"/>
      <c r="CIQ175" s="166"/>
      <c r="CIR175" s="146"/>
      <c r="CIS175" s="145"/>
      <c r="CIT175" s="145"/>
      <c r="CIU175" s="167"/>
      <c r="CIV175" s="147"/>
      <c r="CIW175" s="148"/>
      <c r="CIX175" s="187"/>
      <c r="CIY175" s="188"/>
      <c r="CIZ175" s="165"/>
      <c r="CJA175" s="166"/>
      <c r="CJB175" s="146"/>
      <c r="CJC175" s="145"/>
      <c r="CJD175" s="145"/>
      <c r="CJE175" s="167"/>
      <c r="CJF175" s="147"/>
      <c r="CJG175" s="148"/>
      <c r="CJH175" s="187"/>
      <c r="CJI175" s="188"/>
      <c r="CJJ175" s="165"/>
      <c r="CJK175" s="166"/>
      <c r="CJL175" s="146"/>
      <c r="CJM175" s="145"/>
      <c r="CJN175" s="145"/>
      <c r="CJO175" s="167"/>
      <c r="CJP175" s="147"/>
      <c r="CJQ175" s="148"/>
      <c r="CJR175" s="187"/>
      <c r="CJS175" s="188"/>
      <c r="CJT175" s="165"/>
      <c r="CJU175" s="166"/>
      <c r="CJV175" s="146"/>
      <c r="CJW175" s="145"/>
      <c r="CJX175" s="145"/>
      <c r="CJY175" s="167"/>
      <c r="CJZ175" s="147"/>
      <c r="CKA175" s="148"/>
      <c r="CKB175" s="187"/>
      <c r="CKC175" s="188"/>
      <c r="CKD175" s="165"/>
      <c r="CKE175" s="166"/>
      <c r="CKF175" s="146"/>
      <c r="CKG175" s="145"/>
      <c r="CKH175" s="145"/>
      <c r="CKI175" s="167"/>
      <c r="CKJ175" s="147"/>
      <c r="CKK175" s="148"/>
      <c r="CKL175" s="187"/>
      <c r="CKM175" s="188"/>
      <c r="CKN175" s="165"/>
      <c r="CKO175" s="166"/>
      <c r="CKP175" s="146"/>
      <c r="CKQ175" s="145"/>
      <c r="CKR175" s="145"/>
      <c r="CKS175" s="167"/>
      <c r="CKT175" s="147"/>
      <c r="CKU175" s="148"/>
      <c r="CKV175" s="187"/>
      <c r="CKW175" s="188"/>
      <c r="CKX175" s="165"/>
      <c r="CKY175" s="166"/>
      <c r="CKZ175" s="146"/>
      <c r="CLA175" s="145"/>
      <c r="CLB175" s="145"/>
      <c r="CLC175" s="167"/>
      <c r="CLD175" s="147"/>
      <c r="CLE175" s="148"/>
      <c r="CLF175" s="187"/>
      <c r="CLG175" s="188"/>
      <c r="CLH175" s="165"/>
      <c r="CLI175" s="166"/>
      <c r="CLJ175" s="146"/>
      <c r="CLK175" s="145"/>
      <c r="CLL175" s="145"/>
      <c r="CLM175" s="167"/>
      <c r="CLN175" s="147"/>
      <c r="CLO175" s="148"/>
      <c r="CLP175" s="187"/>
      <c r="CLQ175" s="188"/>
      <c r="CLR175" s="165"/>
      <c r="CLS175" s="166"/>
      <c r="CLT175" s="146"/>
      <c r="CLU175" s="145"/>
      <c r="CLV175" s="145"/>
      <c r="CLW175" s="167"/>
      <c r="CLX175" s="147"/>
      <c r="CLY175" s="148"/>
      <c r="CLZ175" s="187"/>
      <c r="CMA175" s="188"/>
      <c r="CMB175" s="165"/>
      <c r="CMC175" s="166"/>
      <c r="CMD175" s="146"/>
      <c r="CME175" s="145"/>
      <c r="CMF175" s="145"/>
      <c r="CMG175" s="167"/>
      <c r="CMH175" s="147"/>
      <c r="CMI175" s="148"/>
      <c r="CMJ175" s="187"/>
      <c r="CMK175" s="188"/>
      <c r="CML175" s="165"/>
      <c r="CMM175" s="166"/>
      <c r="CMN175" s="146"/>
      <c r="CMO175" s="145"/>
      <c r="CMP175" s="145"/>
      <c r="CMQ175" s="167"/>
      <c r="CMR175" s="147"/>
      <c r="CMS175" s="148"/>
      <c r="CMT175" s="187"/>
      <c r="CMU175" s="188"/>
      <c r="CMV175" s="165"/>
      <c r="CMW175" s="166"/>
      <c r="CMX175" s="146"/>
      <c r="CMY175" s="145"/>
      <c r="CMZ175" s="145"/>
      <c r="CNA175" s="167"/>
      <c r="CNB175" s="147"/>
      <c r="CNC175" s="148"/>
      <c r="CND175" s="187"/>
      <c r="CNE175" s="188"/>
      <c r="CNF175" s="165"/>
      <c r="CNG175" s="166"/>
      <c r="CNH175" s="146"/>
      <c r="CNI175" s="145"/>
      <c r="CNJ175" s="145"/>
      <c r="CNK175" s="167"/>
      <c r="CNL175" s="147"/>
      <c r="CNM175" s="148"/>
      <c r="CNN175" s="187"/>
      <c r="CNO175" s="188"/>
      <c r="CNP175" s="165"/>
      <c r="CNQ175" s="166"/>
      <c r="CNR175" s="146"/>
      <c r="CNS175" s="145"/>
      <c r="CNT175" s="145"/>
      <c r="CNU175" s="167"/>
      <c r="CNV175" s="147"/>
      <c r="CNW175" s="148"/>
      <c r="CNX175" s="187"/>
      <c r="CNY175" s="188"/>
      <c r="CNZ175" s="165"/>
      <c r="COA175" s="166"/>
      <c r="COB175" s="146"/>
      <c r="COC175" s="145"/>
      <c r="COD175" s="145"/>
      <c r="COE175" s="167"/>
      <c r="COF175" s="147"/>
      <c r="COG175" s="148"/>
      <c r="COH175" s="187"/>
      <c r="COI175" s="188"/>
      <c r="COJ175" s="165"/>
      <c r="COK175" s="166"/>
      <c r="COL175" s="146"/>
      <c r="COM175" s="145"/>
      <c r="CON175" s="145"/>
      <c r="COO175" s="167"/>
      <c r="COP175" s="147"/>
      <c r="COQ175" s="148"/>
      <c r="COR175" s="187"/>
      <c r="COS175" s="188"/>
      <c r="COT175" s="165"/>
      <c r="COU175" s="166"/>
      <c r="COV175" s="146"/>
      <c r="COW175" s="145"/>
      <c r="COX175" s="145"/>
      <c r="COY175" s="167"/>
      <c r="COZ175" s="147"/>
      <c r="CPA175" s="148"/>
      <c r="CPB175" s="187"/>
      <c r="CPC175" s="188"/>
      <c r="CPD175" s="165"/>
      <c r="CPE175" s="166"/>
      <c r="CPF175" s="146"/>
      <c r="CPG175" s="145"/>
      <c r="CPH175" s="145"/>
      <c r="CPI175" s="167"/>
      <c r="CPJ175" s="147"/>
      <c r="CPK175" s="148"/>
      <c r="CPL175" s="187"/>
      <c r="CPM175" s="188"/>
      <c r="CPN175" s="165"/>
      <c r="CPO175" s="166"/>
      <c r="CPP175" s="146"/>
      <c r="CPQ175" s="145"/>
      <c r="CPR175" s="145"/>
      <c r="CPS175" s="167"/>
      <c r="CPT175" s="147"/>
      <c r="CPU175" s="148"/>
      <c r="CPV175" s="187"/>
      <c r="CPW175" s="188"/>
      <c r="CPX175" s="165"/>
      <c r="CPY175" s="166"/>
      <c r="CPZ175" s="146"/>
      <c r="CQA175" s="145"/>
      <c r="CQB175" s="145"/>
      <c r="CQC175" s="167"/>
      <c r="CQD175" s="147"/>
      <c r="CQE175" s="148"/>
      <c r="CQF175" s="187"/>
      <c r="CQG175" s="188"/>
      <c r="CQH175" s="165"/>
      <c r="CQI175" s="166"/>
      <c r="CQJ175" s="146"/>
      <c r="CQK175" s="145"/>
      <c r="CQL175" s="145"/>
      <c r="CQM175" s="167"/>
      <c r="CQN175" s="147"/>
      <c r="CQO175" s="148"/>
      <c r="CQP175" s="187"/>
      <c r="CQQ175" s="188"/>
      <c r="CQR175" s="165"/>
      <c r="CQS175" s="166"/>
      <c r="CQT175" s="146"/>
      <c r="CQU175" s="145"/>
      <c r="CQV175" s="145"/>
      <c r="CQW175" s="167"/>
      <c r="CQX175" s="147"/>
      <c r="CQY175" s="148"/>
      <c r="CQZ175" s="187"/>
      <c r="CRA175" s="188"/>
      <c r="CRB175" s="165"/>
      <c r="CRC175" s="166"/>
      <c r="CRD175" s="146"/>
      <c r="CRE175" s="145"/>
      <c r="CRF175" s="145"/>
      <c r="CRG175" s="167"/>
      <c r="CRH175" s="147"/>
      <c r="CRI175" s="148"/>
      <c r="CRJ175" s="187"/>
      <c r="CRK175" s="188"/>
      <c r="CRL175" s="165"/>
      <c r="CRM175" s="166"/>
      <c r="CRN175" s="146"/>
      <c r="CRO175" s="145"/>
      <c r="CRP175" s="145"/>
      <c r="CRQ175" s="167"/>
      <c r="CRR175" s="147"/>
      <c r="CRS175" s="148"/>
      <c r="CRT175" s="187"/>
      <c r="CRU175" s="188"/>
      <c r="CRV175" s="165"/>
      <c r="CRW175" s="166"/>
      <c r="CRX175" s="146"/>
      <c r="CRY175" s="145"/>
      <c r="CRZ175" s="145"/>
      <c r="CSA175" s="167"/>
      <c r="CSB175" s="147"/>
      <c r="CSC175" s="148"/>
      <c r="CSD175" s="187"/>
      <c r="CSE175" s="188"/>
      <c r="CSF175" s="165"/>
      <c r="CSG175" s="166"/>
      <c r="CSH175" s="146"/>
      <c r="CSI175" s="145"/>
      <c r="CSJ175" s="145"/>
      <c r="CSK175" s="167"/>
      <c r="CSL175" s="147"/>
      <c r="CSM175" s="148"/>
      <c r="CSN175" s="187"/>
      <c r="CSO175" s="188"/>
      <c r="CSP175" s="165"/>
      <c r="CSQ175" s="166"/>
      <c r="CSR175" s="146"/>
      <c r="CSS175" s="145"/>
      <c r="CST175" s="145"/>
      <c r="CSU175" s="167"/>
      <c r="CSV175" s="147"/>
      <c r="CSW175" s="148"/>
      <c r="CSX175" s="187"/>
      <c r="CSY175" s="188"/>
      <c r="CSZ175" s="165"/>
      <c r="CTA175" s="166"/>
      <c r="CTB175" s="146"/>
      <c r="CTC175" s="145"/>
      <c r="CTD175" s="145"/>
      <c r="CTE175" s="167"/>
      <c r="CTF175" s="147"/>
      <c r="CTG175" s="148"/>
      <c r="CTH175" s="187"/>
      <c r="CTI175" s="188"/>
      <c r="CTJ175" s="165"/>
      <c r="CTK175" s="166"/>
      <c r="CTL175" s="146"/>
      <c r="CTM175" s="145"/>
      <c r="CTN175" s="145"/>
      <c r="CTO175" s="167"/>
      <c r="CTP175" s="147"/>
      <c r="CTQ175" s="148"/>
      <c r="CTR175" s="187"/>
      <c r="CTS175" s="188"/>
      <c r="CTT175" s="165"/>
      <c r="CTU175" s="166"/>
      <c r="CTV175" s="146"/>
      <c r="CTW175" s="145"/>
      <c r="CTX175" s="145"/>
      <c r="CTY175" s="167"/>
      <c r="CTZ175" s="147"/>
      <c r="CUA175" s="148"/>
      <c r="CUB175" s="187"/>
      <c r="CUC175" s="188"/>
      <c r="CUD175" s="165"/>
      <c r="CUE175" s="166"/>
      <c r="CUF175" s="146"/>
      <c r="CUG175" s="145"/>
      <c r="CUH175" s="145"/>
      <c r="CUI175" s="167"/>
      <c r="CUJ175" s="147"/>
      <c r="CUK175" s="148"/>
      <c r="CUL175" s="187"/>
      <c r="CUM175" s="188"/>
      <c r="CUN175" s="165"/>
      <c r="CUO175" s="166"/>
      <c r="CUP175" s="146"/>
      <c r="CUQ175" s="145"/>
      <c r="CUR175" s="145"/>
      <c r="CUS175" s="167"/>
      <c r="CUT175" s="147"/>
      <c r="CUU175" s="148"/>
      <c r="CUV175" s="187"/>
      <c r="CUW175" s="188"/>
      <c r="CUX175" s="165"/>
      <c r="CUY175" s="166"/>
      <c r="CUZ175" s="146"/>
      <c r="CVA175" s="145"/>
      <c r="CVB175" s="145"/>
      <c r="CVC175" s="167"/>
      <c r="CVD175" s="147"/>
      <c r="CVE175" s="148"/>
      <c r="CVF175" s="187"/>
      <c r="CVG175" s="188"/>
      <c r="CVH175" s="165"/>
      <c r="CVI175" s="166"/>
      <c r="CVJ175" s="146"/>
      <c r="CVK175" s="145"/>
      <c r="CVL175" s="145"/>
      <c r="CVM175" s="167"/>
      <c r="CVN175" s="147"/>
      <c r="CVO175" s="148"/>
      <c r="CVP175" s="187"/>
      <c r="CVQ175" s="188"/>
      <c r="CVR175" s="165"/>
      <c r="CVS175" s="166"/>
      <c r="CVT175" s="146"/>
      <c r="CVU175" s="145"/>
      <c r="CVV175" s="145"/>
      <c r="CVW175" s="167"/>
      <c r="CVX175" s="147"/>
      <c r="CVY175" s="148"/>
      <c r="CVZ175" s="187"/>
      <c r="CWA175" s="188"/>
      <c r="CWB175" s="165"/>
      <c r="CWC175" s="166"/>
      <c r="CWD175" s="146"/>
      <c r="CWE175" s="145"/>
      <c r="CWF175" s="145"/>
      <c r="CWG175" s="167"/>
      <c r="CWH175" s="147"/>
      <c r="CWI175" s="148"/>
      <c r="CWJ175" s="187"/>
      <c r="CWK175" s="188"/>
      <c r="CWL175" s="165"/>
      <c r="CWM175" s="166"/>
      <c r="CWN175" s="146"/>
      <c r="CWO175" s="145"/>
      <c r="CWP175" s="145"/>
      <c r="CWQ175" s="167"/>
      <c r="CWR175" s="147"/>
      <c r="CWS175" s="148"/>
      <c r="CWT175" s="187"/>
      <c r="CWU175" s="188"/>
      <c r="CWV175" s="165"/>
      <c r="CWW175" s="166"/>
      <c r="CWX175" s="146"/>
      <c r="CWY175" s="145"/>
      <c r="CWZ175" s="145"/>
      <c r="CXA175" s="167"/>
      <c r="CXB175" s="147"/>
      <c r="CXC175" s="148"/>
      <c r="CXD175" s="187"/>
      <c r="CXE175" s="188"/>
      <c r="CXF175" s="165"/>
      <c r="CXG175" s="166"/>
      <c r="CXH175" s="146"/>
      <c r="CXI175" s="145"/>
      <c r="CXJ175" s="145"/>
      <c r="CXK175" s="167"/>
      <c r="CXL175" s="147"/>
      <c r="CXM175" s="148"/>
      <c r="CXN175" s="187"/>
      <c r="CXO175" s="188"/>
      <c r="CXP175" s="165"/>
      <c r="CXQ175" s="166"/>
      <c r="CXR175" s="146"/>
      <c r="CXS175" s="145"/>
      <c r="CXT175" s="145"/>
      <c r="CXU175" s="167"/>
      <c r="CXV175" s="147"/>
      <c r="CXW175" s="148"/>
      <c r="CXX175" s="187"/>
      <c r="CXY175" s="188"/>
      <c r="CXZ175" s="165"/>
      <c r="CYA175" s="166"/>
      <c r="CYB175" s="146"/>
      <c r="CYC175" s="145"/>
      <c r="CYD175" s="145"/>
      <c r="CYE175" s="167"/>
      <c r="CYF175" s="147"/>
      <c r="CYG175" s="148"/>
      <c r="CYH175" s="187"/>
      <c r="CYI175" s="188"/>
      <c r="CYJ175" s="165"/>
      <c r="CYK175" s="166"/>
      <c r="CYL175" s="146"/>
      <c r="CYM175" s="145"/>
      <c r="CYN175" s="145"/>
      <c r="CYO175" s="167"/>
      <c r="CYP175" s="147"/>
      <c r="CYQ175" s="148"/>
      <c r="CYR175" s="187"/>
      <c r="CYS175" s="188"/>
      <c r="CYT175" s="165"/>
      <c r="CYU175" s="166"/>
      <c r="CYV175" s="146"/>
      <c r="CYW175" s="145"/>
      <c r="CYX175" s="145"/>
      <c r="CYY175" s="167"/>
      <c r="CYZ175" s="147"/>
      <c r="CZA175" s="148"/>
      <c r="CZB175" s="187"/>
      <c r="CZC175" s="188"/>
      <c r="CZD175" s="165"/>
      <c r="CZE175" s="166"/>
      <c r="CZF175" s="146"/>
      <c r="CZG175" s="145"/>
      <c r="CZH175" s="145"/>
      <c r="CZI175" s="167"/>
      <c r="CZJ175" s="147"/>
      <c r="CZK175" s="148"/>
      <c r="CZL175" s="187"/>
      <c r="CZM175" s="188"/>
      <c r="CZN175" s="165"/>
      <c r="CZO175" s="166"/>
      <c r="CZP175" s="146"/>
      <c r="CZQ175" s="145"/>
      <c r="CZR175" s="145"/>
      <c r="CZS175" s="167"/>
      <c r="CZT175" s="147"/>
      <c r="CZU175" s="148"/>
      <c r="CZV175" s="187"/>
      <c r="CZW175" s="188"/>
      <c r="CZX175" s="165"/>
      <c r="CZY175" s="166"/>
      <c r="CZZ175" s="146"/>
      <c r="DAA175" s="145"/>
      <c r="DAB175" s="145"/>
      <c r="DAC175" s="167"/>
      <c r="DAD175" s="147"/>
      <c r="DAE175" s="148"/>
      <c r="DAF175" s="187"/>
      <c r="DAG175" s="188"/>
      <c r="DAH175" s="165"/>
      <c r="DAI175" s="166"/>
      <c r="DAJ175" s="146"/>
      <c r="DAK175" s="145"/>
      <c r="DAL175" s="145"/>
      <c r="DAM175" s="167"/>
      <c r="DAN175" s="147"/>
      <c r="DAO175" s="148"/>
      <c r="DAP175" s="187"/>
      <c r="DAQ175" s="188"/>
      <c r="DAR175" s="165"/>
      <c r="DAS175" s="166"/>
      <c r="DAT175" s="146"/>
      <c r="DAU175" s="145"/>
      <c r="DAV175" s="145"/>
      <c r="DAW175" s="167"/>
      <c r="DAX175" s="147"/>
      <c r="DAY175" s="148"/>
      <c r="DAZ175" s="187"/>
      <c r="DBA175" s="188"/>
      <c r="DBB175" s="165"/>
      <c r="DBC175" s="166"/>
      <c r="DBD175" s="146"/>
      <c r="DBE175" s="145"/>
      <c r="DBF175" s="145"/>
      <c r="DBG175" s="167"/>
      <c r="DBH175" s="147"/>
      <c r="DBI175" s="148"/>
      <c r="DBJ175" s="187"/>
      <c r="DBK175" s="188"/>
      <c r="DBL175" s="165"/>
      <c r="DBM175" s="166"/>
      <c r="DBN175" s="146"/>
      <c r="DBO175" s="145"/>
      <c r="DBP175" s="145"/>
      <c r="DBQ175" s="167"/>
      <c r="DBR175" s="147"/>
      <c r="DBS175" s="148"/>
      <c r="DBT175" s="187"/>
      <c r="DBU175" s="188"/>
      <c r="DBV175" s="165"/>
      <c r="DBW175" s="166"/>
      <c r="DBX175" s="146"/>
      <c r="DBY175" s="145"/>
      <c r="DBZ175" s="145"/>
      <c r="DCA175" s="167"/>
      <c r="DCB175" s="147"/>
      <c r="DCC175" s="148"/>
      <c r="DCD175" s="187"/>
      <c r="DCE175" s="188"/>
      <c r="DCF175" s="165"/>
      <c r="DCG175" s="166"/>
      <c r="DCH175" s="146"/>
      <c r="DCI175" s="145"/>
      <c r="DCJ175" s="145"/>
      <c r="DCK175" s="167"/>
      <c r="DCL175" s="147"/>
      <c r="DCM175" s="148"/>
      <c r="DCN175" s="187"/>
      <c r="DCO175" s="188"/>
      <c r="DCP175" s="165"/>
      <c r="DCQ175" s="166"/>
      <c r="DCR175" s="146"/>
      <c r="DCS175" s="145"/>
      <c r="DCT175" s="145"/>
      <c r="DCU175" s="167"/>
      <c r="DCV175" s="147"/>
      <c r="DCW175" s="148"/>
      <c r="DCX175" s="187"/>
      <c r="DCY175" s="188"/>
      <c r="DCZ175" s="165"/>
      <c r="DDA175" s="166"/>
      <c r="DDB175" s="146"/>
      <c r="DDC175" s="145"/>
      <c r="DDD175" s="145"/>
      <c r="DDE175" s="167"/>
      <c r="DDF175" s="147"/>
      <c r="DDG175" s="148"/>
      <c r="DDH175" s="187"/>
      <c r="DDI175" s="188"/>
      <c r="DDJ175" s="165"/>
      <c r="DDK175" s="166"/>
      <c r="DDL175" s="146"/>
      <c r="DDM175" s="145"/>
      <c r="DDN175" s="145"/>
      <c r="DDO175" s="167"/>
      <c r="DDP175" s="147"/>
      <c r="DDQ175" s="148"/>
      <c r="DDR175" s="187"/>
      <c r="DDS175" s="188"/>
      <c r="DDT175" s="165"/>
      <c r="DDU175" s="166"/>
      <c r="DDV175" s="146"/>
      <c r="DDW175" s="145"/>
      <c r="DDX175" s="145"/>
      <c r="DDY175" s="167"/>
      <c r="DDZ175" s="147"/>
      <c r="DEA175" s="148"/>
      <c r="DEB175" s="187"/>
      <c r="DEC175" s="188"/>
      <c r="DED175" s="165"/>
      <c r="DEE175" s="166"/>
      <c r="DEF175" s="146"/>
      <c r="DEG175" s="145"/>
      <c r="DEH175" s="145"/>
      <c r="DEI175" s="167"/>
      <c r="DEJ175" s="147"/>
      <c r="DEK175" s="148"/>
      <c r="DEL175" s="187"/>
      <c r="DEM175" s="188"/>
      <c r="DEN175" s="165"/>
      <c r="DEO175" s="166"/>
      <c r="DEP175" s="146"/>
      <c r="DEQ175" s="145"/>
      <c r="DER175" s="145"/>
      <c r="DES175" s="167"/>
      <c r="DET175" s="147"/>
      <c r="DEU175" s="148"/>
      <c r="DEV175" s="187"/>
      <c r="DEW175" s="188"/>
      <c r="DEX175" s="165"/>
      <c r="DEY175" s="166"/>
      <c r="DEZ175" s="146"/>
      <c r="DFA175" s="145"/>
      <c r="DFB175" s="145"/>
      <c r="DFC175" s="167"/>
      <c r="DFD175" s="147"/>
      <c r="DFE175" s="148"/>
      <c r="DFF175" s="187"/>
      <c r="DFG175" s="188"/>
      <c r="DFH175" s="165"/>
      <c r="DFI175" s="166"/>
      <c r="DFJ175" s="146"/>
      <c r="DFK175" s="145"/>
      <c r="DFL175" s="145"/>
      <c r="DFM175" s="167"/>
      <c r="DFN175" s="147"/>
      <c r="DFO175" s="148"/>
      <c r="DFP175" s="187"/>
      <c r="DFQ175" s="188"/>
      <c r="DFR175" s="165"/>
      <c r="DFS175" s="166"/>
      <c r="DFT175" s="146"/>
      <c r="DFU175" s="145"/>
      <c r="DFV175" s="145"/>
      <c r="DFW175" s="167"/>
      <c r="DFX175" s="147"/>
      <c r="DFY175" s="148"/>
      <c r="DFZ175" s="187"/>
      <c r="DGA175" s="188"/>
      <c r="DGB175" s="165"/>
      <c r="DGC175" s="166"/>
      <c r="DGD175" s="146"/>
      <c r="DGE175" s="145"/>
      <c r="DGF175" s="145"/>
      <c r="DGG175" s="167"/>
      <c r="DGH175" s="147"/>
      <c r="DGI175" s="148"/>
      <c r="DGJ175" s="187"/>
      <c r="DGK175" s="188"/>
      <c r="DGL175" s="165"/>
      <c r="DGM175" s="166"/>
      <c r="DGN175" s="146"/>
      <c r="DGO175" s="145"/>
      <c r="DGP175" s="145"/>
      <c r="DGQ175" s="167"/>
      <c r="DGR175" s="147"/>
      <c r="DGS175" s="148"/>
      <c r="DGT175" s="187"/>
      <c r="DGU175" s="188"/>
      <c r="DGV175" s="165"/>
      <c r="DGW175" s="166"/>
      <c r="DGX175" s="146"/>
      <c r="DGY175" s="145"/>
      <c r="DGZ175" s="145"/>
      <c r="DHA175" s="167"/>
      <c r="DHB175" s="147"/>
      <c r="DHC175" s="148"/>
      <c r="DHD175" s="187"/>
      <c r="DHE175" s="188"/>
      <c r="DHF175" s="165"/>
      <c r="DHG175" s="166"/>
      <c r="DHH175" s="146"/>
      <c r="DHI175" s="145"/>
      <c r="DHJ175" s="145"/>
      <c r="DHK175" s="167"/>
      <c r="DHL175" s="147"/>
      <c r="DHM175" s="148"/>
      <c r="DHN175" s="187"/>
      <c r="DHO175" s="188"/>
      <c r="DHP175" s="165"/>
      <c r="DHQ175" s="166"/>
      <c r="DHR175" s="146"/>
      <c r="DHS175" s="145"/>
      <c r="DHT175" s="145"/>
      <c r="DHU175" s="167"/>
      <c r="DHV175" s="147"/>
      <c r="DHW175" s="148"/>
      <c r="DHX175" s="187"/>
      <c r="DHY175" s="188"/>
      <c r="DHZ175" s="165"/>
      <c r="DIA175" s="166"/>
      <c r="DIB175" s="146"/>
      <c r="DIC175" s="145"/>
      <c r="DID175" s="145"/>
      <c r="DIE175" s="167"/>
      <c r="DIF175" s="147"/>
      <c r="DIG175" s="148"/>
      <c r="DIH175" s="187"/>
      <c r="DII175" s="188"/>
      <c r="DIJ175" s="165"/>
      <c r="DIK175" s="166"/>
      <c r="DIL175" s="146"/>
      <c r="DIM175" s="145"/>
      <c r="DIN175" s="145"/>
      <c r="DIO175" s="167"/>
      <c r="DIP175" s="147"/>
      <c r="DIQ175" s="148"/>
      <c r="DIR175" s="187"/>
      <c r="DIS175" s="188"/>
      <c r="DIT175" s="165"/>
      <c r="DIU175" s="166"/>
      <c r="DIV175" s="146"/>
      <c r="DIW175" s="145"/>
      <c r="DIX175" s="145"/>
      <c r="DIY175" s="167"/>
      <c r="DIZ175" s="147"/>
      <c r="DJA175" s="148"/>
      <c r="DJB175" s="187"/>
      <c r="DJC175" s="188"/>
      <c r="DJD175" s="165"/>
      <c r="DJE175" s="166"/>
      <c r="DJF175" s="146"/>
      <c r="DJG175" s="145"/>
      <c r="DJH175" s="145"/>
      <c r="DJI175" s="167"/>
      <c r="DJJ175" s="147"/>
      <c r="DJK175" s="148"/>
      <c r="DJL175" s="187"/>
      <c r="DJM175" s="188"/>
      <c r="DJN175" s="165"/>
      <c r="DJO175" s="166"/>
      <c r="DJP175" s="146"/>
      <c r="DJQ175" s="145"/>
      <c r="DJR175" s="145"/>
      <c r="DJS175" s="167"/>
      <c r="DJT175" s="147"/>
      <c r="DJU175" s="148"/>
      <c r="DJV175" s="187"/>
      <c r="DJW175" s="188"/>
      <c r="DJX175" s="165"/>
      <c r="DJY175" s="166"/>
      <c r="DJZ175" s="146"/>
      <c r="DKA175" s="145"/>
      <c r="DKB175" s="145"/>
      <c r="DKC175" s="167"/>
      <c r="DKD175" s="147"/>
      <c r="DKE175" s="148"/>
      <c r="DKF175" s="187"/>
      <c r="DKG175" s="188"/>
      <c r="DKH175" s="165"/>
      <c r="DKI175" s="166"/>
      <c r="DKJ175" s="146"/>
      <c r="DKK175" s="145"/>
      <c r="DKL175" s="145"/>
      <c r="DKM175" s="167"/>
      <c r="DKN175" s="147"/>
      <c r="DKO175" s="148"/>
      <c r="DKP175" s="187"/>
      <c r="DKQ175" s="188"/>
      <c r="DKR175" s="165"/>
      <c r="DKS175" s="166"/>
      <c r="DKT175" s="146"/>
      <c r="DKU175" s="145"/>
      <c r="DKV175" s="145"/>
      <c r="DKW175" s="167"/>
      <c r="DKX175" s="147"/>
      <c r="DKY175" s="148"/>
      <c r="DKZ175" s="187"/>
      <c r="DLA175" s="188"/>
      <c r="DLB175" s="165"/>
      <c r="DLC175" s="166"/>
      <c r="DLD175" s="146"/>
      <c r="DLE175" s="145"/>
      <c r="DLF175" s="145"/>
      <c r="DLG175" s="167"/>
      <c r="DLH175" s="147"/>
      <c r="DLI175" s="148"/>
      <c r="DLJ175" s="187"/>
      <c r="DLK175" s="188"/>
      <c r="DLL175" s="165"/>
      <c r="DLM175" s="166"/>
      <c r="DLN175" s="146"/>
      <c r="DLO175" s="145"/>
      <c r="DLP175" s="145"/>
      <c r="DLQ175" s="167"/>
      <c r="DLR175" s="147"/>
      <c r="DLS175" s="148"/>
      <c r="DLT175" s="187"/>
      <c r="DLU175" s="188"/>
      <c r="DLV175" s="165"/>
      <c r="DLW175" s="166"/>
      <c r="DLX175" s="146"/>
      <c r="DLY175" s="145"/>
      <c r="DLZ175" s="145"/>
      <c r="DMA175" s="167"/>
      <c r="DMB175" s="147"/>
      <c r="DMC175" s="148"/>
      <c r="DMD175" s="187"/>
      <c r="DME175" s="188"/>
      <c r="DMF175" s="165"/>
      <c r="DMG175" s="166"/>
      <c r="DMH175" s="146"/>
      <c r="DMI175" s="145"/>
      <c r="DMJ175" s="145"/>
      <c r="DMK175" s="167"/>
      <c r="DML175" s="147"/>
      <c r="DMM175" s="148"/>
      <c r="DMN175" s="187"/>
      <c r="DMO175" s="188"/>
      <c r="DMP175" s="165"/>
      <c r="DMQ175" s="166"/>
      <c r="DMR175" s="146"/>
      <c r="DMS175" s="145"/>
      <c r="DMT175" s="145"/>
      <c r="DMU175" s="167"/>
      <c r="DMV175" s="147"/>
      <c r="DMW175" s="148"/>
      <c r="DMX175" s="187"/>
      <c r="DMY175" s="188"/>
      <c r="DMZ175" s="165"/>
      <c r="DNA175" s="166"/>
      <c r="DNB175" s="146"/>
      <c r="DNC175" s="145"/>
      <c r="DND175" s="145"/>
      <c r="DNE175" s="167"/>
      <c r="DNF175" s="147"/>
      <c r="DNG175" s="148"/>
      <c r="DNH175" s="187"/>
      <c r="DNI175" s="188"/>
      <c r="DNJ175" s="165"/>
      <c r="DNK175" s="166"/>
      <c r="DNL175" s="146"/>
      <c r="DNM175" s="145"/>
      <c r="DNN175" s="145"/>
      <c r="DNO175" s="167"/>
      <c r="DNP175" s="147"/>
      <c r="DNQ175" s="148"/>
      <c r="DNR175" s="187"/>
      <c r="DNS175" s="188"/>
      <c r="DNT175" s="165"/>
      <c r="DNU175" s="166"/>
      <c r="DNV175" s="146"/>
      <c r="DNW175" s="145"/>
      <c r="DNX175" s="145"/>
      <c r="DNY175" s="167"/>
      <c r="DNZ175" s="147"/>
      <c r="DOA175" s="148"/>
      <c r="DOB175" s="187"/>
      <c r="DOC175" s="188"/>
      <c r="DOD175" s="165"/>
      <c r="DOE175" s="166"/>
      <c r="DOF175" s="146"/>
      <c r="DOG175" s="145"/>
      <c r="DOH175" s="145"/>
      <c r="DOI175" s="167"/>
      <c r="DOJ175" s="147"/>
      <c r="DOK175" s="148"/>
      <c r="DOL175" s="187"/>
      <c r="DOM175" s="188"/>
      <c r="DON175" s="165"/>
      <c r="DOO175" s="166"/>
      <c r="DOP175" s="146"/>
      <c r="DOQ175" s="145"/>
      <c r="DOR175" s="145"/>
      <c r="DOS175" s="167"/>
      <c r="DOT175" s="147"/>
      <c r="DOU175" s="148"/>
      <c r="DOV175" s="187"/>
      <c r="DOW175" s="188"/>
      <c r="DOX175" s="165"/>
      <c r="DOY175" s="166"/>
      <c r="DOZ175" s="146"/>
      <c r="DPA175" s="145"/>
      <c r="DPB175" s="145"/>
      <c r="DPC175" s="167"/>
      <c r="DPD175" s="147"/>
      <c r="DPE175" s="148"/>
      <c r="DPF175" s="187"/>
      <c r="DPG175" s="188"/>
      <c r="DPH175" s="165"/>
      <c r="DPI175" s="166"/>
      <c r="DPJ175" s="146"/>
      <c r="DPK175" s="145"/>
      <c r="DPL175" s="145"/>
      <c r="DPM175" s="167"/>
      <c r="DPN175" s="147"/>
      <c r="DPO175" s="148"/>
      <c r="DPP175" s="187"/>
      <c r="DPQ175" s="188"/>
      <c r="DPR175" s="165"/>
      <c r="DPS175" s="166"/>
      <c r="DPT175" s="146"/>
      <c r="DPU175" s="145"/>
      <c r="DPV175" s="145"/>
      <c r="DPW175" s="167"/>
      <c r="DPX175" s="147"/>
      <c r="DPY175" s="148"/>
      <c r="DPZ175" s="187"/>
      <c r="DQA175" s="188"/>
      <c r="DQB175" s="165"/>
      <c r="DQC175" s="166"/>
      <c r="DQD175" s="146"/>
      <c r="DQE175" s="145"/>
      <c r="DQF175" s="145"/>
      <c r="DQG175" s="167"/>
      <c r="DQH175" s="147"/>
      <c r="DQI175" s="148"/>
      <c r="DQJ175" s="187"/>
      <c r="DQK175" s="188"/>
      <c r="DQL175" s="165"/>
      <c r="DQM175" s="166"/>
      <c r="DQN175" s="146"/>
      <c r="DQO175" s="145"/>
      <c r="DQP175" s="145"/>
      <c r="DQQ175" s="167"/>
      <c r="DQR175" s="147"/>
      <c r="DQS175" s="148"/>
      <c r="DQT175" s="187"/>
      <c r="DQU175" s="188"/>
      <c r="DQV175" s="165"/>
      <c r="DQW175" s="166"/>
      <c r="DQX175" s="146"/>
      <c r="DQY175" s="145"/>
      <c r="DQZ175" s="145"/>
      <c r="DRA175" s="167"/>
      <c r="DRB175" s="147"/>
      <c r="DRC175" s="148"/>
      <c r="DRD175" s="187"/>
      <c r="DRE175" s="188"/>
      <c r="DRF175" s="165"/>
      <c r="DRG175" s="166"/>
      <c r="DRH175" s="146"/>
      <c r="DRI175" s="145"/>
      <c r="DRJ175" s="145"/>
      <c r="DRK175" s="167"/>
      <c r="DRL175" s="147"/>
      <c r="DRM175" s="148"/>
      <c r="DRN175" s="187"/>
      <c r="DRO175" s="188"/>
      <c r="DRP175" s="165"/>
      <c r="DRQ175" s="166"/>
      <c r="DRR175" s="146"/>
      <c r="DRS175" s="145"/>
      <c r="DRT175" s="145"/>
      <c r="DRU175" s="167"/>
      <c r="DRV175" s="147"/>
      <c r="DRW175" s="148"/>
      <c r="DRX175" s="187"/>
      <c r="DRY175" s="188"/>
      <c r="DRZ175" s="165"/>
      <c r="DSA175" s="166"/>
      <c r="DSB175" s="146"/>
      <c r="DSC175" s="145"/>
      <c r="DSD175" s="145"/>
      <c r="DSE175" s="167"/>
      <c r="DSF175" s="147"/>
      <c r="DSG175" s="148"/>
      <c r="DSH175" s="187"/>
      <c r="DSI175" s="188"/>
      <c r="DSJ175" s="165"/>
      <c r="DSK175" s="166"/>
      <c r="DSL175" s="146"/>
      <c r="DSM175" s="145"/>
      <c r="DSN175" s="145"/>
      <c r="DSO175" s="167"/>
      <c r="DSP175" s="147"/>
      <c r="DSQ175" s="148"/>
      <c r="DSR175" s="187"/>
      <c r="DSS175" s="188"/>
      <c r="DST175" s="165"/>
      <c r="DSU175" s="166"/>
      <c r="DSV175" s="146"/>
      <c r="DSW175" s="145"/>
      <c r="DSX175" s="145"/>
      <c r="DSY175" s="167"/>
      <c r="DSZ175" s="147"/>
      <c r="DTA175" s="148"/>
      <c r="DTB175" s="187"/>
      <c r="DTC175" s="188"/>
      <c r="DTD175" s="165"/>
      <c r="DTE175" s="166"/>
      <c r="DTF175" s="146"/>
      <c r="DTG175" s="145"/>
      <c r="DTH175" s="145"/>
      <c r="DTI175" s="167"/>
      <c r="DTJ175" s="147"/>
      <c r="DTK175" s="148"/>
      <c r="DTL175" s="187"/>
      <c r="DTM175" s="188"/>
      <c r="DTN175" s="165"/>
      <c r="DTO175" s="166"/>
      <c r="DTP175" s="146"/>
      <c r="DTQ175" s="145"/>
      <c r="DTR175" s="145"/>
      <c r="DTS175" s="167"/>
      <c r="DTT175" s="147"/>
      <c r="DTU175" s="148"/>
      <c r="DTV175" s="187"/>
      <c r="DTW175" s="188"/>
      <c r="DTX175" s="165"/>
      <c r="DTY175" s="166"/>
      <c r="DTZ175" s="146"/>
      <c r="DUA175" s="145"/>
      <c r="DUB175" s="145"/>
      <c r="DUC175" s="167"/>
      <c r="DUD175" s="147"/>
      <c r="DUE175" s="148"/>
      <c r="DUF175" s="187"/>
      <c r="DUG175" s="188"/>
      <c r="DUH175" s="165"/>
      <c r="DUI175" s="166"/>
      <c r="DUJ175" s="146"/>
      <c r="DUK175" s="145"/>
      <c r="DUL175" s="145"/>
      <c r="DUM175" s="167"/>
      <c r="DUN175" s="147"/>
      <c r="DUO175" s="148"/>
      <c r="DUP175" s="187"/>
      <c r="DUQ175" s="188"/>
      <c r="DUR175" s="165"/>
      <c r="DUS175" s="166"/>
      <c r="DUT175" s="146"/>
      <c r="DUU175" s="145"/>
      <c r="DUV175" s="145"/>
      <c r="DUW175" s="167"/>
      <c r="DUX175" s="147"/>
      <c r="DUY175" s="148"/>
      <c r="DUZ175" s="187"/>
      <c r="DVA175" s="188"/>
      <c r="DVB175" s="165"/>
      <c r="DVC175" s="166"/>
      <c r="DVD175" s="146"/>
      <c r="DVE175" s="145"/>
      <c r="DVF175" s="145"/>
      <c r="DVG175" s="167"/>
      <c r="DVH175" s="147"/>
      <c r="DVI175" s="148"/>
      <c r="DVJ175" s="187"/>
      <c r="DVK175" s="188"/>
      <c r="DVL175" s="165"/>
      <c r="DVM175" s="166"/>
      <c r="DVN175" s="146"/>
      <c r="DVO175" s="145"/>
      <c r="DVP175" s="145"/>
      <c r="DVQ175" s="167"/>
      <c r="DVR175" s="147"/>
      <c r="DVS175" s="148"/>
      <c r="DVT175" s="187"/>
      <c r="DVU175" s="188"/>
      <c r="DVV175" s="165"/>
      <c r="DVW175" s="166"/>
      <c r="DVX175" s="146"/>
      <c r="DVY175" s="145"/>
      <c r="DVZ175" s="145"/>
      <c r="DWA175" s="167"/>
      <c r="DWB175" s="147"/>
      <c r="DWC175" s="148"/>
      <c r="DWD175" s="187"/>
      <c r="DWE175" s="188"/>
      <c r="DWF175" s="165"/>
      <c r="DWG175" s="166"/>
      <c r="DWH175" s="146"/>
      <c r="DWI175" s="145"/>
      <c r="DWJ175" s="145"/>
      <c r="DWK175" s="167"/>
      <c r="DWL175" s="147"/>
      <c r="DWM175" s="148"/>
      <c r="DWN175" s="187"/>
      <c r="DWO175" s="188"/>
      <c r="DWP175" s="165"/>
      <c r="DWQ175" s="166"/>
      <c r="DWR175" s="146"/>
      <c r="DWS175" s="145"/>
      <c r="DWT175" s="145"/>
      <c r="DWU175" s="167"/>
      <c r="DWV175" s="147"/>
      <c r="DWW175" s="148"/>
      <c r="DWX175" s="187"/>
      <c r="DWY175" s="188"/>
      <c r="DWZ175" s="165"/>
      <c r="DXA175" s="166"/>
      <c r="DXB175" s="146"/>
      <c r="DXC175" s="145"/>
      <c r="DXD175" s="145"/>
      <c r="DXE175" s="167"/>
      <c r="DXF175" s="147"/>
      <c r="DXG175" s="148"/>
      <c r="DXH175" s="187"/>
      <c r="DXI175" s="188"/>
      <c r="DXJ175" s="165"/>
      <c r="DXK175" s="166"/>
      <c r="DXL175" s="146"/>
      <c r="DXM175" s="145"/>
      <c r="DXN175" s="145"/>
      <c r="DXO175" s="167"/>
      <c r="DXP175" s="147"/>
      <c r="DXQ175" s="148"/>
      <c r="DXR175" s="187"/>
      <c r="DXS175" s="188"/>
      <c r="DXT175" s="165"/>
      <c r="DXU175" s="166"/>
      <c r="DXV175" s="146"/>
      <c r="DXW175" s="145"/>
      <c r="DXX175" s="145"/>
      <c r="DXY175" s="167"/>
      <c r="DXZ175" s="147"/>
      <c r="DYA175" s="148"/>
      <c r="DYB175" s="187"/>
      <c r="DYC175" s="188"/>
      <c r="DYD175" s="165"/>
      <c r="DYE175" s="166"/>
      <c r="DYF175" s="146"/>
      <c r="DYG175" s="145"/>
      <c r="DYH175" s="145"/>
      <c r="DYI175" s="167"/>
      <c r="DYJ175" s="147"/>
      <c r="DYK175" s="148"/>
      <c r="DYL175" s="187"/>
      <c r="DYM175" s="188"/>
      <c r="DYN175" s="165"/>
      <c r="DYO175" s="166"/>
      <c r="DYP175" s="146"/>
      <c r="DYQ175" s="145"/>
      <c r="DYR175" s="145"/>
      <c r="DYS175" s="167"/>
      <c r="DYT175" s="147"/>
      <c r="DYU175" s="148"/>
      <c r="DYV175" s="187"/>
      <c r="DYW175" s="188"/>
      <c r="DYX175" s="165"/>
      <c r="DYY175" s="166"/>
      <c r="DYZ175" s="146"/>
      <c r="DZA175" s="145"/>
      <c r="DZB175" s="145"/>
      <c r="DZC175" s="167"/>
      <c r="DZD175" s="147"/>
      <c r="DZE175" s="148"/>
      <c r="DZF175" s="187"/>
      <c r="DZG175" s="188"/>
      <c r="DZH175" s="165"/>
      <c r="DZI175" s="166"/>
      <c r="DZJ175" s="146"/>
      <c r="DZK175" s="145"/>
      <c r="DZL175" s="145"/>
      <c r="DZM175" s="167"/>
      <c r="DZN175" s="147"/>
      <c r="DZO175" s="148"/>
      <c r="DZP175" s="187"/>
      <c r="DZQ175" s="188"/>
      <c r="DZR175" s="165"/>
      <c r="DZS175" s="166"/>
      <c r="DZT175" s="146"/>
      <c r="DZU175" s="145"/>
      <c r="DZV175" s="145"/>
      <c r="DZW175" s="167"/>
      <c r="DZX175" s="147"/>
      <c r="DZY175" s="148"/>
      <c r="DZZ175" s="187"/>
      <c r="EAA175" s="188"/>
      <c r="EAB175" s="165"/>
      <c r="EAC175" s="166"/>
      <c r="EAD175" s="146"/>
      <c r="EAE175" s="145"/>
      <c r="EAF175" s="145"/>
      <c r="EAG175" s="167"/>
      <c r="EAH175" s="147"/>
      <c r="EAI175" s="148"/>
      <c r="EAJ175" s="187"/>
      <c r="EAK175" s="188"/>
      <c r="EAL175" s="165"/>
      <c r="EAM175" s="166"/>
      <c r="EAN175" s="146"/>
      <c r="EAO175" s="145"/>
      <c r="EAP175" s="145"/>
      <c r="EAQ175" s="167"/>
      <c r="EAR175" s="147"/>
      <c r="EAS175" s="148"/>
      <c r="EAT175" s="187"/>
      <c r="EAU175" s="188"/>
      <c r="EAV175" s="165"/>
      <c r="EAW175" s="166"/>
      <c r="EAX175" s="146"/>
      <c r="EAY175" s="145"/>
      <c r="EAZ175" s="145"/>
      <c r="EBA175" s="167"/>
      <c r="EBB175" s="147"/>
      <c r="EBC175" s="148"/>
      <c r="EBD175" s="187"/>
      <c r="EBE175" s="188"/>
      <c r="EBF175" s="165"/>
      <c r="EBG175" s="166"/>
      <c r="EBH175" s="146"/>
      <c r="EBI175" s="145"/>
      <c r="EBJ175" s="145"/>
      <c r="EBK175" s="167"/>
      <c r="EBL175" s="147"/>
      <c r="EBM175" s="148"/>
      <c r="EBN175" s="187"/>
      <c r="EBO175" s="188"/>
      <c r="EBP175" s="165"/>
      <c r="EBQ175" s="166"/>
      <c r="EBR175" s="146"/>
      <c r="EBS175" s="145"/>
      <c r="EBT175" s="145"/>
      <c r="EBU175" s="167"/>
      <c r="EBV175" s="147"/>
      <c r="EBW175" s="148"/>
      <c r="EBX175" s="187"/>
      <c r="EBY175" s="188"/>
      <c r="EBZ175" s="165"/>
      <c r="ECA175" s="166"/>
      <c r="ECB175" s="146"/>
      <c r="ECC175" s="145"/>
      <c r="ECD175" s="145"/>
      <c r="ECE175" s="167"/>
      <c r="ECF175" s="147"/>
      <c r="ECG175" s="148"/>
      <c r="ECH175" s="187"/>
      <c r="ECI175" s="188"/>
      <c r="ECJ175" s="165"/>
      <c r="ECK175" s="166"/>
      <c r="ECL175" s="146"/>
      <c r="ECM175" s="145"/>
      <c r="ECN175" s="145"/>
      <c r="ECO175" s="167"/>
      <c r="ECP175" s="147"/>
      <c r="ECQ175" s="148"/>
      <c r="ECR175" s="187"/>
      <c r="ECS175" s="188"/>
      <c r="ECT175" s="165"/>
      <c r="ECU175" s="166"/>
      <c r="ECV175" s="146"/>
      <c r="ECW175" s="145"/>
      <c r="ECX175" s="145"/>
      <c r="ECY175" s="167"/>
      <c r="ECZ175" s="147"/>
      <c r="EDA175" s="148"/>
      <c r="EDB175" s="187"/>
      <c r="EDC175" s="188"/>
      <c r="EDD175" s="165"/>
      <c r="EDE175" s="166"/>
      <c r="EDF175" s="146"/>
      <c r="EDG175" s="145"/>
      <c r="EDH175" s="145"/>
      <c r="EDI175" s="167"/>
      <c r="EDJ175" s="147"/>
      <c r="EDK175" s="148"/>
      <c r="EDL175" s="187"/>
      <c r="EDM175" s="188"/>
      <c r="EDN175" s="165"/>
      <c r="EDO175" s="166"/>
      <c r="EDP175" s="146"/>
      <c r="EDQ175" s="145"/>
      <c r="EDR175" s="145"/>
      <c r="EDS175" s="167"/>
      <c r="EDT175" s="147"/>
      <c r="EDU175" s="148"/>
      <c r="EDV175" s="187"/>
      <c r="EDW175" s="188"/>
      <c r="EDX175" s="165"/>
      <c r="EDY175" s="166"/>
      <c r="EDZ175" s="146"/>
      <c r="EEA175" s="145"/>
      <c r="EEB175" s="145"/>
      <c r="EEC175" s="167"/>
      <c r="EED175" s="147"/>
      <c r="EEE175" s="148"/>
      <c r="EEF175" s="187"/>
      <c r="EEG175" s="188"/>
      <c r="EEH175" s="165"/>
      <c r="EEI175" s="166"/>
      <c r="EEJ175" s="146"/>
      <c r="EEK175" s="145"/>
      <c r="EEL175" s="145"/>
      <c r="EEM175" s="167"/>
      <c r="EEN175" s="147"/>
      <c r="EEO175" s="148"/>
      <c r="EEP175" s="187"/>
      <c r="EEQ175" s="188"/>
      <c r="EER175" s="165"/>
      <c r="EES175" s="166"/>
      <c r="EET175" s="146"/>
      <c r="EEU175" s="145"/>
      <c r="EEV175" s="145"/>
      <c r="EEW175" s="167"/>
      <c r="EEX175" s="147"/>
      <c r="EEY175" s="148"/>
      <c r="EEZ175" s="187"/>
      <c r="EFA175" s="188"/>
      <c r="EFB175" s="165"/>
      <c r="EFC175" s="166"/>
      <c r="EFD175" s="146"/>
      <c r="EFE175" s="145"/>
      <c r="EFF175" s="145"/>
      <c r="EFG175" s="167"/>
      <c r="EFH175" s="147"/>
      <c r="EFI175" s="148"/>
      <c r="EFJ175" s="187"/>
      <c r="EFK175" s="188"/>
      <c r="EFL175" s="165"/>
      <c r="EFM175" s="166"/>
      <c r="EFN175" s="146"/>
      <c r="EFO175" s="145"/>
      <c r="EFP175" s="145"/>
      <c r="EFQ175" s="167"/>
      <c r="EFR175" s="147"/>
      <c r="EFS175" s="148"/>
      <c r="EFT175" s="187"/>
      <c r="EFU175" s="188"/>
      <c r="EFV175" s="165"/>
      <c r="EFW175" s="166"/>
      <c r="EFX175" s="146"/>
      <c r="EFY175" s="145"/>
      <c r="EFZ175" s="145"/>
      <c r="EGA175" s="167"/>
      <c r="EGB175" s="147"/>
      <c r="EGC175" s="148"/>
      <c r="EGD175" s="187"/>
      <c r="EGE175" s="188"/>
      <c r="EGF175" s="165"/>
      <c r="EGG175" s="166"/>
      <c r="EGH175" s="146"/>
      <c r="EGI175" s="145"/>
      <c r="EGJ175" s="145"/>
      <c r="EGK175" s="167"/>
      <c r="EGL175" s="147"/>
      <c r="EGM175" s="148"/>
      <c r="EGN175" s="187"/>
      <c r="EGO175" s="188"/>
      <c r="EGP175" s="165"/>
      <c r="EGQ175" s="166"/>
      <c r="EGR175" s="146"/>
      <c r="EGS175" s="145"/>
      <c r="EGT175" s="145"/>
      <c r="EGU175" s="167"/>
      <c r="EGV175" s="147"/>
      <c r="EGW175" s="148"/>
      <c r="EGX175" s="187"/>
      <c r="EGY175" s="188"/>
      <c r="EGZ175" s="165"/>
      <c r="EHA175" s="166"/>
      <c r="EHB175" s="146"/>
      <c r="EHC175" s="145"/>
      <c r="EHD175" s="145"/>
      <c r="EHE175" s="167"/>
      <c r="EHF175" s="147"/>
      <c r="EHG175" s="148"/>
      <c r="EHH175" s="187"/>
      <c r="EHI175" s="188"/>
      <c r="EHJ175" s="165"/>
      <c r="EHK175" s="166"/>
      <c r="EHL175" s="146"/>
      <c r="EHM175" s="145"/>
      <c r="EHN175" s="145"/>
      <c r="EHO175" s="167"/>
      <c r="EHP175" s="147"/>
      <c r="EHQ175" s="148"/>
      <c r="EHR175" s="187"/>
      <c r="EHS175" s="188"/>
      <c r="EHT175" s="165"/>
      <c r="EHU175" s="166"/>
      <c r="EHV175" s="146"/>
      <c r="EHW175" s="145"/>
      <c r="EHX175" s="145"/>
      <c r="EHY175" s="167"/>
      <c r="EHZ175" s="147"/>
      <c r="EIA175" s="148"/>
      <c r="EIB175" s="187"/>
      <c r="EIC175" s="188"/>
      <c r="EID175" s="165"/>
      <c r="EIE175" s="166"/>
      <c r="EIF175" s="146"/>
      <c r="EIG175" s="145"/>
      <c r="EIH175" s="145"/>
      <c r="EII175" s="167"/>
      <c r="EIJ175" s="147"/>
      <c r="EIK175" s="148"/>
      <c r="EIL175" s="187"/>
      <c r="EIM175" s="188"/>
      <c r="EIN175" s="165"/>
      <c r="EIO175" s="166"/>
      <c r="EIP175" s="146"/>
      <c r="EIQ175" s="145"/>
      <c r="EIR175" s="145"/>
      <c r="EIS175" s="167"/>
      <c r="EIT175" s="147"/>
      <c r="EIU175" s="148"/>
      <c r="EIV175" s="187"/>
      <c r="EIW175" s="188"/>
      <c r="EIX175" s="165"/>
      <c r="EIY175" s="166"/>
      <c r="EIZ175" s="146"/>
      <c r="EJA175" s="145"/>
      <c r="EJB175" s="145"/>
      <c r="EJC175" s="167"/>
      <c r="EJD175" s="147"/>
      <c r="EJE175" s="148"/>
      <c r="EJF175" s="187"/>
      <c r="EJG175" s="188"/>
      <c r="EJH175" s="165"/>
      <c r="EJI175" s="166"/>
      <c r="EJJ175" s="146"/>
      <c r="EJK175" s="145"/>
      <c r="EJL175" s="145"/>
      <c r="EJM175" s="167"/>
      <c r="EJN175" s="147"/>
      <c r="EJO175" s="148"/>
      <c r="EJP175" s="187"/>
      <c r="EJQ175" s="188"/>
      <c r="EJR175" s="165"/>
      <c r="EJS175" s="166"/>
      <c r="EJT175" s="146"/>
      <c r="EJU175" s="145"/>
      <c r="EJV175" s="145"/>
      <c r="EJW175" s="167"/>
      <c r="EJX175" s="147"/>
      <c r="EJY175" s="148"/>
      <c r="EJZ175" s="187"/>
      <c r="EKA175" s="188"/>
      <c r="EKB175" s="165"/>
      <c r="EKC175" s="166"/>
      <c r="EKD175" s="146"/>
      <c r="EKE175" s="145"/>
      <c r="EKF175" s="145"/>
      <c r="EKG175" s="167"/>
      <c r="EKH175" s="147"/>
      <c r="EKI175" s="148"/>
      <c r="EKJ175" s="187"/>
      <c r="EKK175" s="188"/>
      <c r="EKL175" s="165"/>
      <c r="EKM175" s="166"/>
      <c r="EKN175" s="146"/>
      <c r="EKO175" s="145"/>
      <c r="EKP175" s="145"/>
      <c r="EKQ175" s="167"/>
      <c r="EKR175" s="147"/>
      <c r="EKS175" s="148"/>
      <c r="EKT175" s="187"/>
      <c r="EKU175" s="188"/>
      <c r="EKV175" s="165"/>
      <c r="EKW175" s="166"/>
      <c r="EKX175" s="146"/>
      <c r="EKY175" s="145"/>
      <c r="EKZ175" s="145"/>
      <c r="ELA175" s="167"/>
      <c r="ELB175" s="147"/>
      <c r="ELC175" s="148"/>
      <c r="ELD175" s="187"/>
      <c r="ELE175" s="188"/>
      <c r="ELF175" s="165"/>
      <c r="ELG175" s="166"/>
      <c r="ELH175" s="146"/>
      <c r="ELI175" s="145"/>
      <c r="ELJ175" s="145"/>
      <c r="ELK175" s="167"/>
      <c r="ELL175" s="147"/>
      <c r="ELM175" s="148"/>
      <c r="ELN175" s="187"/>
      <c r="ELO175" s="188"/>
      <c r="ELP175" s="165"/>
      <c r="ELQ175" s="166"/>
      <c r="ELR175" s="146"/>
      <c r="ELS175" s="145"/>
      <c r="ELT175" s="145"/>
      <c r="ELU175" s="167"/>
      <c r="ELV175" s="147"/>
      <c r="ELW175" s="148"/>
      <c r="ELX175" s="187"/>
      <c r="ELY175" s="188"/>
      <c r="ELZ175" s="165"/>
      <c r="EMA175" s="166"/>
      <c r="EMB175" s="146"/>
      <c r="EMC175" s="145"/>
      <c r="EMD175" s="145"/>
      <c r="EME175" s="167"/>
      <c r="EMF175" s="147"/>
      <c r="EMG175" s="148"/>
      <c r="EMH175" s="187"/>
      <c r="EMI175" s="188"/>
      <c r="EMJ175" s="165"/>
      <c r="EMK175" s="166"/>
      <c r="EML175" s="146"/>
      <c r="EMM175" s="145"/>
      <c r="EMN175" s="145"/>
      <c r="EMO175" s="167"/>
      <c r="EMP175" s="147"/>
      <c r="EMQ175" s="148"/>
      <c r="EMR175" s="187"/>
      <c r="EMS175" s="188"/>
      <c r="EMT175" s="165"/>
      <c r="EMU175" s="166"/>
      <c r="EMV175" s="146"/>
      <c r="EMW175" s="145"/>
      <c r="EMX175" s="145"/>
      <c r="EMY175" s="167"/>
      <c r="EMZ175" s="147"/>
      <c r="ENA175" s="148"/>
      <c r="ENB175" s="187"/>
      <c r="ENC175" s="188"/>
      <c r="END175" s="165"/>
      <c r="ENE175" s="166"/>
      <c r="ENF175" s="146"/>
      <c r="ENG175" s="145"/>
      <c r="ENH175" s="145"/>
      <c r="ENI175" s="167"/>
      <c r="ENJ175" s="147"/>
      <c r="ENK175" s="148"/>
      <c r="ENL175" s="187"/>
      <c r="ENM175" s="188"/>
      <c r="ENN175" s="165"/>
      <c r="ENO175" s="166"/>
      <c r="ENP175" s="146"/>
      <c r="ENQ175" s="145"/>
      <c r="ENR175" s="145"/>
      <c r="ENS175" s="167"/>
      <c r="ENT175" s="147"/>
      <c r="ENU175" s="148"/>
      <c r="ENV175" s="187"/>
      <c r="ENW175" s="188"/>
      <c r="ENX175" s="165"/>
      <c r="ENY175" s="166"/>
      <c r="ENZ175" s="146"/>
      <c r="EOA175" s="145"/>
      <c r="EOB175" s="145"/>
      <c r="EOC175" s="167"/>
      <c r="EOD175" s="147"/>
      <c r="EOE175" s="148"/>
      <c r="EOF175" s="187"/>
      <c r="EOG175" s="188"/>
      <c r="EOH175" s="165"/>
      <c r="EOI175" s="166"/>
      <c r="EOJ175" s="146"/>
      <c r="EOK175" s="145"/>
      <c r="EOL175" s="145"/>
      <c r="EOM175" s="167"/>
      <c r="EON175" s="147"/>
      <c r="EOO175" s="148"/>
      <c r="EOP175" s="187"/>
      <c r="EOQ175" s="188"/>
      <c r="EOR175" s="165"/>
      <c r="EOS175" s="166"/>
      <c r="EOT175" s="146"/>
      <c r="EOU175" s="145"/>
      <c r="EOV175" s="145"/>
      <c r="EOW175" s="167"/>
      <c r="EOX175" s="147"/>
      <c r="EOY175" s="148"/>
      <c r="EOZ175" s="187"/>
      <c r="EPA175" s="188"/>
      <c r="EPB175" s="165"/>
      <c r="EPC175" s="166"/>
      <c r="EPD175" s="146"/>
      <c r="EPE175" s="145"/>
      <c r="EPF175" s="145"/>
      <c r="EPG175" s="167"/>
      <c r="EPH175" s="147"/>
      <c r="EPI175" s="148"/>
      <c r="EPJ175" s="187"/>
      <c r="EPK175" s="188"/>
      <c r="EPL175" s="165"/>
      <c r="EPM175" s="166"/>
      <c r="EPN175" s="146"/>
      <c r="EPO175" s="145"/>
      <c r="EPP175" s="145"/>
      <c r="EPQ175" s="167"/>
      <c r="EPR175" s="147"/>
      <c r="EPS175" s="148"/>
      <c r="EPT175" s="187"/>
      <c r="EPU175" s="188"/>
      <c r="EPV175" s="165"/>
      <c r="EPW175" s="166"/>
      <c r="EPX175" s="146"/>
      <c r="EPY175" s="145"/>
      <c r="EPZ175" s="145"/>
      <c r="EQA175" s="167"/>
      <c r="EQB175" s="147"/>
      <c r="EQC175" s="148"/>
      <c r="EQD175" s="187"/>
      <c r="EQE175" s="188"/>
      <c r="EQF175" s="165"/>
      <c r="EQG175" s="166"/>
      <c r="EQH175" s="146"/>
      <c r="EQI175" s="145"/>
      <c r="EQJ175" s="145"/>
      <c r="EQK175" s="167"/>
      <c r="EQL175" s="147"/>
      <c r="EQM175" s="148"/>
      <c r="EQN175" s="187"/>
      <c r="EQO175" s="188"/>
      <c r="EQP175" s="165"/>
      <c r="EQQ175" s="166"/>
      <c r="EQR175" s="146"/>
      <c r="EQS175" s="145"/>
      <c r="EQT175" s="145"/>
      <c r="EQU175" s="167"/>
      <c r="EQV175" s="147"/>
      <c r="EQW175" s="148"/>
      <c r="EQX175" s="187"/>
      <c r="EQY175" s="188"/>
      <c r="EQZ175" s="165"/>
      <c r="ERA175" s="166"/>
      <c r="ERB175" s="146"/>
      <c r="ERC175" s="145"/>
      <c r="ERD175" s="145"/>
      <c r="ERE175" s="167"/>
      <c r="ERF175" s="147"/>
      <c r="ERG175" s="148"/>
      <c r="ERH175" s="187"/>
      <c r="ERI175" s="188"/>
      <c r="ERJ175" s="165"/>
      <c r="ERK175" s="166"/>
      <c r="ERL175" s="146"/>
      <c r="ERM175" s="145"/>
      <c r="ERN175" s="145"/>
      <c r="ERO175" s="167"/>
      <c r="ERP175" s="147"/>
      <c r="ERQ175" s="148"/>
      <c r="ERR175" s="187"/>
      <c r="ERS175" s="188"/>
      <c r="ERT175" s="165"/>
      <c r="ERU175" s="166"/>
      <c r="ERV175" s="146"/>
      <c r="ERW175" s="145"/>
      <c r="ERX175" s="145"/>
      <c r="ERY175" s="167"/>
      <c r="ERZ175" s="147"/>
      <c r="ESA175" s="148"/>
      <c r="ESB175" s="187"/>
      <c r="ESC175" s="188"/>
      <c r="ESD175" s="165"/>
      <c r="ESE175" s="166"/>
      <c r="ESF175" s="146"/>
      <c r="ESG175" s="145"/>
      <c r="ESH175" s="145"/>
      <c r="ESI175" s="167"/>
      <c r="ESJ175" s="147"/>
      <c r="ESK175" s="148"/>
      <c r="ESL175" s="187"/>
      <c r="ESM175" s="188"/>
      <c r="ESN175" s="165"/>
      <c r="ESO175" s="166"/>
      <c r="ESP175" s="146"/>
      <c r="ESQ175" s="145"/>
      <c r="ESR175" s="145"/>
      <c r="ESS175" s="167"/>
      <c r="EST175" s="147"/>
      <c r="ESU175" s="148"/>
      <c r="ESV175" s="187"/>
      <c r="ESW175" s="188"/>
      <c r="ESX175" s="165"/>
      <c r="ESY175" s="166"/>
      <c r="ESZ175" s="146"/>
      <c r="ETA175" s="145"/>
      <c r="ETB175" s="145"/>
      <c r="ETC175" s="167"/>
      <c r="ETD175" s="147"/>
      <c r="ETE175" s="148"/>
      <c r="ETF175" s="187"/>
      <c r="ETG175" s="188"/>
      <c r="ETH175" s="165"/>
      <c r="ETI175" s="166"/>
      <c r="ETJ175" s="146"/>
      <c r="ETK175" s="145"/>
      <c r="ETL175" s="145"/>
      <c r="ETM175" s="167"/>
      <c r="ETN175" s="147"/>
      <c r="ETO175" s="148"/>
      <c r="ETP175" s="187"/>
      <c r="ETQ175" s="188"/>
      <c r="ETR175" s="165"/>
      <c r="ETS175" s="166"/>
      <c r="ETT175" s="146"/>
      <c r="ETU175" s="145"/>
      <c r="ETV175" s="145"/>
      <c r="ETW175" s="167"/>
      <c r="ETX175" s="147"/>
      <c r="ETY175" s="148"/>
      <c r="ETZ175" s="187"/>
      <c r="EUA175" s="188"/>
      <c r="EUB175" s="165"/>
      <c r="EUC175" s="166"/>
      <c r="EUD175" s="146"/>
      <c r="EUE175" s="145"/>
      <c r="EUF175" s="145"/>
      <c r="EUG175" s="167"/>
      <c r="EUH175" s="147"/>
      <c r="EUI175" s="148"/>
      <c r="EUJ175" s="187"/>
      <c r="EUK175" s="188"/>
      <c r="EUL175" s="165"/>
      <c r="EUM175" s="166"/>
      <c r="EUN175" s="146"/>
      <c r="EUO175" s="145"/>
      <c r="EUP175" s="145"/>
      <c r="EUQ175" s="167"/>
      <c r="EUR175" s="147"/>
      <c r="EUS175" s="148"/>
      <c r="EUT175" s="187"/>
      <c r="EUU175" s="188"/>
      <c r="EUV175" s="165"/>
      <c r="EUW175" s="166"/>
      <c r="EUX175" s="146"/>
      <c r="EUY175" s="145"/>
      <c r="EUZ175" s="145"/>
      <c r="EVA175" s="167"/>
      <c r="EVB175" s="147"/>
      <c r="EVC175" s="148"/>
      <c r="EVD175" s="187"/>
      <c r="EVE175" s="188"/>
      <c r="EVF175" s="165"/>
      <c r="EVG175" s="166"/>
      <c r="EVH175" s="146"/>
      <c r="EVI175" s="145"/>
      <c r="EVJ175" s="145"/>
      <c r="EVK175" s="167"/>
      <c r="EVL175" s="147"/>
      <c r="EVM175" s="148"/>
      <c r="EVN175" s="187"/>
      <c r="EVO175" s="188"/>
      <c r="EVP175" s="165"/>
      <c r="EVQ175" s="166"/>
      <c r="EVR175" s="146"/>
      <c r="EVS175" s="145"/>
      <c r="EVT175" s="145"/>
      <c r="EVU175" s="167"/>
      <c r="EVV175" s="147"/>
      <c r="EVW175" s="148"/>
      <c r="EVX175" s="187"/>
      <c r="EVY175" s="188"/>
      <c r="EVZ175" s="165"/>
      <c r="EWA175" s="166"/>
      <c r="EWB175" s="146"/>
      <c r="EWC175" s="145"/>
      <c r="EWD175" s="145"/>
      <c r="EWE175" s="167"/>
      <c r="EWF175" s="147"/>
      <c r="EWG175" s="148"/>
      <c r="EWH175" s="187"/>
      <c r="EWI175" s="188"/>
      <c r="EWJ175" s="165"/>
      <c r="EWK175" s="166"/>
      <c r="EWL175" s="146"/>
      <c r="EWM175" s="145"/>
      <c r="EWN175" s="145"/>
      <c r="EWO175" s="167"/>
      <c r="EWP175" s="147"/>
      <c r="EWQ175" s="148"/>
      <c r="EWR175" s="187"/>
      <c r="EWS175" s="188"/>
      <c r="EWT175" s="165"/>
      <c r="EWU175" s="166"/>
      <c r="EWV175" s="146"/>
      <c r="EWW175" s="145"/>
      <c r="EWX175" s="145"/>
      <c r="EWY175" s="167"/>
      <c r="EWZ175" s="147"/>
      <c r="EXA175" s="148"/>
      <c r="EXB175" s="187"/>
      <c r="EXC175" s="188"/>
      <c r="EXD175" s="165"/>
      <c r="EXE175" s="166"/>
      <c r="EXF175" s="146"/>
      <c r="EXG175" s="145"/>
      <c r="EXH175" s="145"/>
      <c r="EXI175" s="167"/>
      <c r="EXJ175" s="147"/>
      <c r="EXK175" s="148"/>
      <c r="EXL175" s="187"/>
      <c r="EXM175" s="188"/>
      <c r="EXN175" s="165"/>
      <c r="EXO175" s="166"/>
      <c r="EXP175" s="146"/>
      <c r="EXQ175" s="145"/>
      <c r="EXR175" s="145"/>
      <c r="EXS175" s="167"/>
      <c r="EXT175" s="147"/>
      <c r="EXU175" s="148"/>
      <c r="EXV175" s="187"/>
      <c r="EXW175" s="188"/>
      <c r="EXX175" s="165"/>
      <c r="EXY175" s="166"/>
      <c r="EXZ175" s="146"/>
      <c r="EYA175" s="145"/>
      <c r="EYB175" s="145"/>
      <c r="EYC175" s="167"/>
      <c r="EYD175" s="147"/>
      <c r="EYE175" s="148"/>
      <c r="EYF175" s="187"/>
      <c r="EYG175" s="188"/>
      <c r="EYH175" s="165"/>
      <c r="EYI175" s="166"/>
      <c r="EYJ175" s="146"/>
      <c r="EYK175" s="145"/>
      <c r="EYL175" s="145"/>
      <c r="EYM175" s="167"/>
      <c r="EYN175" s="147"/>
      <c r="EYO175" s="148"/>
      <c r="EYP175" s="187"/>
      <c r="EYQ175" s="188"/>
      <c r="EYR175" s="165"/>
      <c r="EYS175" s="166"/>
      <c r="EYT175" s="146"/>
      <c r="EYU175" s="145"/>
      <c r="EYV175" s="145"/>
      <c r="EYW175" s="167"/>
      <c r="EYX175" s="147"/>
      <c r="EYY175" s="148"/>
      <c r="EYZ175" s="187"/>
      <c r="EZA175" s="188"/>
      <c r="EZB175" s="165"/>
      <c r="EZC175" s="166"/>
      <c r="EZD175" s="146"/>
      <c r="EZE175" s="145"/>
      <c r="EZF175" s="145"/>
      <c r="EZG175" s="167"/>
      <c r="EZH175" s="147"/>
      <c r="EZI175" s="148"/>
      <c r="EZJ175" s="187"/>
      <c r="EZK175" s="188"/>
      <c r="EZL175" s="165"/>
      <c r="EZM175" s="166"/>
      <c r="EZN175" s="146"/>
      <c r="EZO175" s="145"/>
      <c r="EZP175" s="145"/>
      <c r="EZQ175" s="167"/>
      <c r="EZR175" s="147"/>
      <c r="EZS175" s="148"/>
      <c r="EZT175" s="187"/>
      <c r="EZU175" s="188"/>
      <c r="EZV175" s="165"/>
      <c r="EZW175" s="166"/>
      <c r="EZX175" s="146"/>
      <c r="EZY175" s="145"/>
      <c r="EZZ175" s="145"/>
      <c r="FAA175" s="167"/>
      <c r="FAB175" s="147"/>
      <c r="FAC175" s="148"/>
      <c r="FAD175" s="187"/>
      <c r="FAE175" s="188"/>
      <c r="FAF175" s="165"/>
      <c r="FAG175" s="166"/>
      <c r="FAH175" s="146"/>
      <c r="FAI175" s="145"/>
      <c r="FAJ175" s="145"/>
      <c r="FAK175" s="167"/>
      <c r="FAL175" s="147"/>
      <c r="FAM175" s="148"/>
      <c r="FAN175" s="187"/>
      <c r="FAO175" s="188"/>
      <c r="FAP175" s="165"/>
      <c r="FAQ175" s="166"/>
      <c r="FAR175" s="146"/>
      <c r="FAS175" s="145"/>
      <c r="FAT175" s="145"/>
      <c r="FAU175" s="167"/>
      <c r="FAV175" s="147"/>
      <c r="FAW175" s="148"/>
      <c r="FAX175" s="187"/>
      <c r="FAY175" s="188"/>
      <c r="FAZ175" s="165"/>
      <c r="FBA175" s="166"/>
      <c r="FBB175" s="146"/>
      <c r="FBC175" s="145"/>
      <c r="FBD175" s="145"/>
      <c r="FBE175" s="167"/>
      <c r="FBF175" s="147"/>
      <c r="FBG175" s="148"/>
      <c r="FBH175" s="187"/>
      <c r="FBI175" s="188"/>
      <c r="FBJ175" s="165"/>
      <c r="FBK175" s="166"/>
      <c r="FBL175" s="146"/>
      <c r="FBM175" s="145"/>
      <c r="FBN175" s="145"/>
      <c r="FBO175" s="167"/>
      <c r="FBP175" s="147"/>
      <c r="FBQ175" s="148"/>
      <c r="FBR175" s="187"/>
      <c r="FBS175" s="188"/>
      <c r="FBT175" s="165"/>
      <c r="FBU175" s="166"/>
      <c r="FBV175" s="146"/>
      <c r="FBW175" s="145"/>
      <c r="FBX175" s="145"/>
      <c r="FBY175" s="167"/>
      <c r="FBZ175" s="147"/>
      <c r="FCA175" s="148"/>
      <c r="FCB175" s="187"/>
      <c r="FCC175" s="188"/>
      <c r="FCD175" s="165"/>
      <c r="FCE175" s="166"/>
      <c r="FCF175" s="146"/>
      <c r="FCG175" s="145"/>
      <c r="FCH175" s="145"/>
      <c r="FCI175" s="167"/>
      <c r="FCJ175" s="147"/>
      <c r="FCK175" s="148"/>
      <c r="FCL175" s="187"/>
      <c r="FCM175" s="188"/>
      <c r="FCN175" s="165"/>
      <c r="FCO175" s="166"/>
      <c r="FCP175" s="146"/>
      <c r="FCQ175" s="145"/>
      <c r="FCR175" s="145"/>
      <c r="FCS175" s="167"/>
      <c r="FCT175" s="147"/>
      <c r="FCU175" s="148"/>
      <c r="FCV175" s="187"/>
      <c r="FCW175" s="188"/>
      <c r="FCX175" s="165"/>
      <c r="FCY175" s="166"/>
      <c r="FCZ175" s="146"/>
      <c r="FDA175" s="145"/>
      <c r="FDB175" s="145"/>
      <c r="FDC175" s="167"/>
      <c r="FDD175" s="147"/>
      <c r="FDE175" s="148"/>
      <c r="FDF175" s="187"/>
      <c r="FDG175" s="188"/>
      <c r="FDH175" s="165"/>
      <c r="FDI175" s="166"/>
      <c r="FDJ175" s="146"/>
      <c r="FDK175" s="145"/>
      <c r="FDL175" s="145"/>
      <c r="FDM175" s="167"/>
      <c r="FDN175" s="147"/>
      <c r="FDO175" s="148"/>
      <c r="FDP175" s="187"/>
      <c r="FDQ175" s="188"/>
      <c r="FDR175" s="165"/>
      <c r="FDS175" s="166"/>
      <c r="FDT175" s="146"/>
      <c r="FDU175" s="145"/>
      <c r="FDV175" s="145"/>
      <c r="FDW175" s="167"/>
      <c r="FDX175" s="147"/>
      <c r="FDY175" s="148"/>
      <c r="FDZ175" s="187"/>
      <c r="FEA175" s="188"/>
      <c r="FEB175" s="165"/>
      <c r="FEC175" s="166"/>
      <c r="FED175" s="146"/>
      <c r="FEE175" s="145"/>
      <c r="FEF175" s="145"/>
      <c r="FEG175" s="167"/>
      <c r="FEH175" s="147"/>
      <c r="FEI175" s="148"/>
      <c r="FEJ175" s="187"/>
      <c r="FEK175" s="188"/>
      <c r="FEL175" s="165"/>
      <c r="FEM175" s="166"/>
      <c r="FEN175" s="146"/>
      <c r="FEO175" s="145"/>
      <c r="FEP175" s="145"/>
      <c r="FEQ175" s="167"/>
      <c r="FER175" s="147"/>
      <c r="FES175" s="148"/>
      <c r="FET175" s="187"/>
      <c r="FEU175" s="188"/>
      <c r="FEV175" s="165"/>
      <c r="FEW175" s="166"/>
      <c r="FEX175" s="146"/>
      <c r="FEY175" s="145"/>
      <c r="FEZ175" s="145"/>
      <c r="FFA175" s="167"/>
      <c r="FFB175" s="147"/>
      <c r="FFC175" s="148"/>
      <c r="FFD175" s="187"/>
      <c r="FFE175" s="188"/>
      <c r="FFF175" s="165"/>
      <c r="FFG175" s="166"/>
      <c r="FFH175" s="146"/>
      <c r="FFI175" s="145"/>
      <c r="FFJ175" s="145"/>
      <c r="FFK175" s="167"/>
      <c r="FFL175" s="147"/>
      <c r="FFM175" s="148"/>
      <c r="FFN175" s="187"/>
      <c r="FFO175" s="188"/>
      <c r="FFP175" s="165"/>
      <c r="FFQ175" s="166"/>
      <c r="FFR175" s="146"/>
      <c r="FFS175" s="145"/>
      <c r="FFT175" s="145"/>
      <c r="FFU175" s="167"/>
      <c r="FFV175" s="147"/>
      <c r="FFW175" s="148"/>
      <c r="FFX175" s="187"/>
      <c r="FFY175" s="188"/>
      <c r="FFZ175" s="165"/>
      <c r="FGA175" s="166"/>
      <c r="FGB175" s="146"/>
      <c r="FGC175" s="145"/>
      <c r="FGD175" s="145"/>
      <c r="FGE175" s="167"/>
      <c r="FGF175" s="147"/>
      <c r="FGG175" s="148"/>
      <c r="FGH175" s="187"/>
      <c r="FGI175" s="188"/>
      <c r="FGJ175" s="165"/>
      <c r="FGK175" s="166"/>
      <c r="FGL175" s="146"/>
      <c r="FGM175" s="145"/>
      <c r="FGN175" s="145"/>
      <c r="FGO175" s="167"/>
      <c r="FGP175" s="147"/>
      <c r="FGQ175" s="148"/>
      <c r="FGR175" s="187"/>
      <c r="FGS175" s="188"/>
      <c r="FGT175" s="165"/>
      <c r="FGU175" s="166"/>
      <c r="FGV175" s="146"/>
      <c r="FGW175" s="145"/>
      <c r="FGX175" s="145"/>
      <c r="FGY175" s="167"/>
      <c r="FGZ175" s="147"/>
      <c r="FHA175" s="148"/>
      <c r="FHB175" s="187"/>
      <c r="FHC175" s="188"/>
      <c r="FHD175" s="165"/>
      <c r="FHE175" s="166"/>
      <c r="FHF175" s="146"/>
      <c r="FHG175" s="145"/>
      <c r="FHH175" s="145"/>
      <c r="FHI175" s="167"/>
      <c r="FHJ175" s="147"/>
      <c r="FHK175" s="148"/>
      <c r="FHL175" s="187"/>
      <c r="FHM175" s="188"/>
      <c r="FHN175" s="165"/>
      <c r="FHO175" s="166"/>
      <c r="FHP175" s="146"/>
      <c r="FHQ175" s="145"/>
      <c r="FHR175" s="145"/>
      <c r="FHS175" s="167"/>
      <c r="FHT175" s="147"/>
      <c r="FHU175" s="148"/>
      <c r="FHV175" s="187"/>
      <c r="FHW175" s="188"/>
      <c r="FHX175" s="165"/>
      <c r="FHY175" s="166"/>
      <c r="FHZ175" s="146"/>
      <c r="FIA175" s="145"/>
      <c r="FIB175" s="145"/>
      <c r="FIC175" s="167"/>
      <c r="FID175" s="147"/>
      <c r="FIE175" s="148"/>
      <c r="FIF175" s="187"/>
      <c r="FIG175" s="188"/>
      <c r="FIH175" s="165"/>
      <c r="FII175" s="166"/>
      <c r="FIJ175" s="146"/>
      <c r="FIK175" s="145"/>
      <c r="FIL175" s="145"/>
      <c r="FIM175" s="167"/>
      <c r="FIN175" s="147"/>
      <c r="FIO175" s="148"/>
      <c r="FIP175" s="187"/>
      <c r="FIQ175" s="188"/>
      <c r="FIR175" s="165"/>
      <c r="FIS175" s="166"/>
      <c r="FIT175" s="146"/>
      <c r="FIU175" s="145"/>
      <c r="FIV175" s="145"/>
      <c r="FIW175" s="167"/>
      <c r="FIX175" s="147"/>
      <c r="FIY175" s="148"/>
      <c r="FIZ175" s="187"/>
      <c r="FJA175" s="188"/>
      <c r="FJB175" s="165"/>
      <c r="FJC175" s="166"/>
      <c r="FJD175" s="146"/>
      <c r="FJE175" s="145"/>
      <c r="FJF175" s="145"/>
      <c r="FJG175" s="167"/>
      <c r="FJH175" s="147"/>
      <c r="FJI175" s="148"/>
      <c r="FJJ175" s="187"/>
      <c r="FJK175" s="188"/>
      <c r="FJL175" s="165"/>
      <c r="FJM175" s="166"/>
      <c r="FJN175" s="146"/>
      <c r="FJO175" s="145"/>
      <c r="FJP175" s="145"/>
      <c r="FJQ175" s="167"/>
      <c r="FJR175" s="147"/>
      <c r="FJS175" s="148"/>
      <c r="FJT175" s="187"/>
      <c r="FJU175" s="188"/>
      <c r="FJV175" s="165"/>
      <c r="FJW175" s="166"/>
      <c r="FJX175" s="146"/>
      <c r="FJY175" s="145"/>
      <c r="FJZ175" s="145"/>
      <c r="FKA175" s="167"/>
      <c r="FKB175" s="147"/>
      <c r="FKC175" s="148"/>
      <c r="FKD175" s="187"/>
      <c r="FKE175" s="188"/>
      <c r="FKF175" s="165"/>
      <c r="FKG175" s="166"/>
      <c r="FKH175" s="146"/>
      <c r="FKI175" s="145"/>
      <c r="FKJ175" s="145"/>
      <c r="FKK175" s="167"/>
      <c r="FKL175" s="147"/>
      <c r="FKM175" s="148"/>
      <c r="FKN175" s="187"/>
      <c r="FKO175" s="188"/>
      <c r="FKP175" s="165"/>
      <c r="FKQ175" s="166"/>
      <c r="FKR175" s="146"/>
      <c r="FKS175" s="145"/>
      <c r="FKT175" s="145"/>
      <c r="FKU175" s="167"/>
      <c r="FKV175" s="147"/>
      <c r="FKW175" s="148"/>
      <c r="FKX175" s="187"/>
      <c r="FKY175" s="188"/>
      <c r="FKZ175" s="165"/>
      <c r="FLA175" s="166"/>
      <c r="FLB175" s="146"/>
      <c r="FLC175" s="145"/>
      <c r="FLD175" s="145"/>
      <c r="FLE175" s="167"/>
      <c r="FLF175" s="147"/>
      <c r="FLG175" s="148"/>
      <c r="FLH175" s="187"/>
      <c r="FLI175" s="188"/>
      <c r="FLJ175" s="165"/>
      <c r="FLK175" s="166"/>
      <c r="FLL175" s="146"/>
      <c r="FLM175" s="145"/>
      <c r="FLN175" s="145"/>
      <c r="FLO175" s="167"/>
      <c r="FLP175" s="147"/>
      <c r="FLQ175" s="148"/>
      <c r="FLR175" s="187"/>
      <c r="FLS175" s="188"/>
      <c r="FLT175" s="165"/>
      <c r="FLU175" s="166"/>
      <c r="FLV175" s="146"/>
      <c r="FLW175" s="145"/>
      <c r="FLX175" s="145"/>
      <c r="FLY175" s="167"/>
      <c r="FLZ175" s="147"/>
      <c r="FMA175" s="148"/>
      <c r="FMB175" s="187"/>
      <c r="FMC175" s="188"/>
      <c r="FMD175" s="165"/>
      <c r="FME175" s="166"/>
      <c r="FMF175" s="146"/>
      <c r="FMG175" s="145"/>
      <c r="FMH175" s="145"/>
      <c r="FMI175" s="167"/>
      <c r="FMJ175" s="147"/>
      <c r="FMK175" s="148"/>
      <c r="FML175" s="187"/>
      <c r="FMM175" s="188"/>
      <c r="FMN175" s="165"/>
      <c r="FMO175" s="166"/>
      <c r="FMP175" s="146"/>
      <c r="FMQ175" s="145"/>
      <c r="FMR175" s="145"/>
      <c r="FMS175" s="167"/>
      <c r="FMT175" s="147"/>
      <c r="FMU175" s="148"/>
      <c r="FMV175" s="187"/>
      <c r="FMW175" s="188"/>
      <c r="FMX175" s="165"/>
      <c r="FMY175" s="166"/>
      <c r="FMZ175" s="146"/>
      <c r="FNA175" s="145"/>
      <c r="FNB175" s="145"/>
      <c r="FNC175" s="167"/>
      <c r="FND175" s="147"/>
      <c r="FNE175" s="148"/>
      <c r="FNF175" s="187"/>
      <c r="FNG175" s="188"/>
      <c r="FNH175" s="165"/>
      <c r="FNI175" s="166"/>
      <c r="FNJ175" s="146"/>
      <c r="FNK175" s="145"/>
      <c r="FNL175" s="145"/>
      <c r="FNM175" s="167"/>
      <c r="FNN175" s="147"/>
      <c r="FNO175" s="148"/>
      <c r="FNP175" s="187"/>
      <c r="FNQ175" s="188"/>
      <c r="FNR175" s="165"/>
      <c r="FNS175" s="166"/>
      <c r="FNT175" s="146"/>
      <c r="FNU175" s="145"/>
      <c r="FNV175" s="145"/>
      <c r="FNW175" s="167"/>
      <c r="FNX175" s="147"/>
      <c r="FNY175" s="148"/>
      <c r="FNZ175" s="187"/>
      <c r="FOA175" s="188"/>
      <c r="FOB175" s="165"/>
      <c r="FOC175" s="166"/>
      <c r="FOD175" s="146"/>
      <c r="FOE175" s="145"/>
      <c r="FOF175" s="145"/>
      <c r="FOG175" s="167"/>
      <c r="FOH175" s="147"/>
      <c r="FOI175" s="148"/>
      <c r="FOJ175" s="187"/>
      <c r="FOK175" s="188"/>
      <c r="FOL175" s="165"/>
      <c r="FOM175" s="166"/>
      <c r="FON175" s="146"/>
      <c r="FOO175" s="145"/>
      <c r="FOP175" s="145"/>
      <c r="FOQ175" s="167"/>
      <c r="FOR175" s="147"/>
      <c r="FOS175" s="148"/>
      <c r="FOT175" s="187"/>
      <c r="FOU175" s="188"/>
      <c r="FOV175" s="165"/>
      <c r="FOW175" s="166"/>
      <c r="FOX175" s="146"/>
      <c r="FOY175" s="145"/>
      <c r="FOZ175" s="145"/>
      <c r="FPA175" s="167"/>
      <c r="FPB175" s="147"/>
      <c r="FPC175" s="148"/>
      <c r="FPD175" s="187"/>
      <c r="FPE175" s="188"/>
      <c r="FPF175" s="165"/>
      <c r="FPG175" s="166"/>
      <c r="FPH175" s="146"/>
      <c r="FPI175" s="145"/>
      <c r="FPJ175" s="145"/>
      <c r="FPK175" s="167"/>
      <c r="FPL175" s="147"/>
      <c r="FPM175" s="148"/>
      <c r="FPN175" s="187"/>
      <c r="FPO175" s="188"/>
      <c r="FPP175" s="165"/>
      <c r="FPQ175" s="166"/>
      <c r="FPR175" s="146"/>
      <c r="FPS175" s="145"/>
      <c r="FPT175" s="145"/>
      <c r="FPU175" s="167"/>
      <c r="FPV175" s="147"/>
      <c r="FPW175" s="148"/>
      <c r="FPX175" s="187"/>
      <c r="FPY175" s="188"/>
      <c r="FPZ175" s="165"/>
      <c r="FQA175" s="166"/>
      <c r="FQB175" s="146"/>
      <c r="FQC175" s="145"/>
      <c r="FQD175" s="145"/>
      <c r="FQE175" s="167"/>
      <c r="FQF175" s="147"/>
      <c r="FQG175" s="148"/>
      <c r="FQH175" s="187"/>
      <c r="FQI175" s="188"/>
      <c r="FQJ175" s="165"/>
      <c r="FQK175" s="166"/>
      <c r="FQL175" s="146"/>
      <c r="FQM175" s="145"/>
      <c r="FQN175" s="145"/>
      <c r="FQO175" s="167"/>
      <c r="FQP175" s="147"/>
      <c r="FQQ175" s="148"/>
      <c r="FQR175" s="187"/>
      <c r="FQS175" s="188"/>
      <c r="FQT175" s="165"/>
      <c r="FQU175" s="166"/>
      <c r="FQV175" s="146"/>
      <c r="FQW175" s="145"/>
      <c r="FQX175" s="145"/>
      <c r="FQY175" s="167"/>
      <c r="FQZ175" s="147"/>
      <c r="FRA175" s="148"/>
      <c r="FRB175" s="187"/>
      <c r="FRC175" s="188"/>
      <c r="FRD175" s="165"/>
      <c r="FRE175" s="166"/>
      <c r="FRF175" s="146"/>
      <c r="FRG175" s="145"/>
      <c r="FRH175" s="145"/>
      <c r="FRI175" s="167"/>
      <c r="FRJ175" s="147"/>
      <c r="FRK175" s="148"/>
      <c r="FRL175" s="187"/>
      <c r="FRM175" s="188"/>
      <c r="FRN175" s="165"/>
      <c r="FRO175" s="166"/>
      <c r="FRP175" s="146"/>
      <c r="FRQ175" s="145"/>
      <c r="FRR175" s="145"/>
      <c r="FRS175" s="167"/>
      <c r="FRT175" s="147"/>
      <c r="FRU175" s="148"/>
      <c r="FRV175" s="187"/>
      <c r="FRW175" s="188"/>
      <c r="FRX175" s="165"/>
      <c r="FRY175" s="166"/>
      <c r="FRZ175" s="146"/>
      <c r="FSA175" s="145"/>
      <c r="FSB175" s="145"/>
      <c r="FSC175" s="167"/>
      <c r="FSD175" s="147"/>
      <c r="FSE175" s="148"/>
      <c r="FSF175" s="187"/>
      <c r="FSG175" s="188"/>
      <c r="FSH175" s="165"/>
      <c r="FSI175" s="166"/>
      <c r="FSJ175" s="146"/>
      <c r="FSK175" s="145"/>
      <c r="FSL175" s="145"/>
      <c r="FSM175" s="167"/>
      <c r="FSN175" s="147"/>
      <c r="FSO175" s="148"/>
      <c r="FSP175" s="187"/>
      <c r="FSQ175" s="188"/>
      <c r="FSR175" s="165"/>
      <c r="FSS175" s="166"/>
      <c r="FST175" s="146"/>
      <c r="FSU175" s="145"/>
      <c r="FSV175" s="145"/>
      <c r="FSW175" s="167"/>
      <c r="FSX175" s="147"/>
      <c r="FSY175" s="148"/>
      <c r="FSZ175" s="187"/>
      <c r="FTA175" s="188"/>
      <c r="FTB175" s="165"/>
      <c r="FTC175" s="166"/>
      <c r="FTD175" s="146"/>
      <c r="FTE175" s="145"/>
      <c r="FTF175" s="145"/>
      <c r="FTG175" s="167"/>
      <c r="FTH175" s="147"/>
      <c r="FTI175" s="148"/>
      <c r="FTJ175" s="187"/>
      <c r="FTK175" s="188"/>
      <c r="FTL175" s="165"/>
      <c r="FTM175" s="166"/>
      <c r="FTN175" s="146"/>
      <c r="FTO175" s="145"/>
      <c r="FTP175" s="145"/>
      <c r="FTQ175" s="167"/>
      <c r="FTR175" s="147"/>
      <c r="FTS175" s="148"/>
      <c r="FTT175" s="187"/>
      <c r="FTU175" s="188"/>
      <c r="FTV175" s="165"/>
      <c r="FTW175" s="166"/>
      <c r="FTX175" s="146"/>
      <c r="FTY175" s="145"/>
      <c r="FTZ175" s="145"/>
      <c r="FUA175" s="167"/>
      <c r="FUB175" s="147"/>
      <c r="FUC175" s="148"/>
      <c r="FUD175" s="187"/>
      <c r="FUE175" s="188"/>
      <c r="FUF175" s="165"/>
      <c r="FUG175" s="166"/>
      <c r="FUH175" s="146"/>
      <c r="FUI175" s="145"/>
      <c r="FUJ175" s="145"/>
      <c r="FUK175" s="167"/>
      <c r="FUL175" s="147"/>
      <c r="FUM175" s="148"/>
      <c r="FUN175" s="187"/>
      <c r="FUO175" s="188"/>
      <c r="FUP175" s="165"/>
      <c r="FUQ175" s="166"/>
      <c r="FUR175" s="146"/>
      <c r="FUS175" s="145"/>
      <c r="FUT175" s="145"/>
      <c r="FUU175" s="167"/>
      <c r="FUV175" s="147"/>
      <c r="FUW175" s="148"/>
      <c r="FUX175" s="187"/>
      <c r="FUY175" s="188"/>
      <c r="FUZ175" s="165"/>
      <c r="FVA175" s="166"/>
      <c r="FVB175" s="146"/>
      <c r="FVC175" s="145"/>
      <c r="FVD175" s="145"/>
      <c r="FVE175" s="167"/>
      <c r="FVF175" s="147"/>
      <c r="FVG175" s="148"/>
      <c r="FVH175" s="187"/>
      <c r="FVI175" s="188"/>
      <c r="FVJ175" s="165"/>
      <c r="FVK175" s="166"/>
      <c r="FVL175" s="146"/>
      <c r="FVM175" s="145"/>
      <c r="FVN175" s="145"/>
      <c r="FVO175" s="167"/>
      <c r="FVP175" s="147"/>
      <c r="FVQ175" s="148"/>
      <c r="FVR175" s="187"/>
      <c r="FVS175" s="188"/>
      <c r="FVT175" s="165"/>
      <c r="FVU175" s="166"/>
      <c r="FVV175" s="146"/>
      <c r="FVW175" s="145"/>
      <c r="FVX175" s="145"/>
      <c r="FVY175" s="167"/>
      <c r="FVZ175" s="147"/>
      <c r="FWA175" s="148"/>
      <c r="FWB175" s="187"/>
      <c r="FWC175" s="188"/>
      <c r="FWD175" s="165"/>
      <c r="FWE175" s="166"/>
      <c r="FWF175" s="146"/>
      <c r="FWG175" s="145"/>
      <c r="FWH175" s="145"/>
      <c r="FWI175" s="167"/>
      <c r="FWJ175" s="147"/>
      <c r="FWK175" s="148"/>
      <c r="FWL175" s="187"/>
      <c r="FWM175" s="188"/>
      <c r="FWN175" s="165"/>
      <c r="FWO175" s="166"/>
      <c r="FWP175" s="146"/>
      <c r="FWQ175" s="145"/>
      <c r="FWR175" s="145"/>
      <c r="FWS175" s="167"/>
      <c r="FWT175" s="147"/>
      <c r="FWU175" s="148"/>
      <c r="FWV175" s="187"/>
      <c r="FWW175" s="188"/>
      <c r="FWX175" s="165"/>
      <c r="FWY175" s="166"/>
      <c r="FWZ175" s="146"/>
      <c r="FXA175" s="145"/>
      <c r="FXB175" s="145"/>
      <c r="FXC175" s="167"/>
      <c r="FXD175" s="147"/>
      <c r="FXE175" s="148"/>
      <c r="FXF175" s="187"/>
      <c r="FXG175" s="188"/>
      <c r="FXH175" s="165"/>
      <c r="FXI175" s="166"/>
      <c r="FXJ175" s="146"/>
      <c r="FXK175" s="145"/>
      <c r="FXL175" s="145"/>
      <c r="FXM175" s="167"/>
      <c r="FXN175" s="147"/>
      <c r="FXO175" s="148"/>
      <c r="FXP175" s="187"/>
      <c r="FXQ175" s="188"/>
      <c r="FXR175" s="165"/>
      <c r="FXS175" s="166"/>
      <c r="FXT175" s="146"/>
      <c r="FXU175" s="145"/>
      <c r="FXV175" s="145"/>
      <c r="FXW175" s="167"/>
      <c r="FXX175" s="147"/>
      <c r="FXY175" s="148"/>
      <c r="FXZ175" s="187"/>
      <c r="FYA175" s="188"/>
      <c r="FYB175" s="165"/>
      <c r="FYC175" s="166"/>
      <c r="FYD175" s="146"/>
      <c r="FYE175" s="145"/>
      <c r="FYF175" s="145"/>
      <c r="FYG175" s="167"/>
      <c r="FYH175" s="147"/>
      <c r="FYI175" s="148"/>
      <c r="FYJ175" s="187"/>
      <c r="FYK175" s="188"/>
      <c r="FYL175" s="165"/>
      <c r="FYM175" s="166"/>
      <c r="FYN175" s="146"/>
      <c r="FYO175" s="145"/>
      <c r="FYP175" s="145"/>
      <c r="FYQ175" s="167"/>
      <c r="FYR175" s="147"/>
      <c r="FYS175" s="148"/>
      <c r="FYT175" s="187"/>
      <c r="FYU175" s="188"/>
      <c r="FYV175" s="165"/>
      <c r="FYW175" s="166"/>
      <c r="FYX175" s="146"/>
      <c r="FYY175" s="145"/>
      <c r="FYZ175" s="145"/>
      <c r="FZA175" s="167"/>
      <c r="FZB175" s="147"/>
      <c r="FZC175" s="148"/>
      <c r="FZD175" s="187"/>
      <c r="FZE175" s="188"/>
      <c r="FZF175" s="165"/>
      <c r="FZG175" s="166"/>
      <c r="FZH175" s="146"/>
      <c r="FZI175" s="145"/>
      <c r="FZJ175" s="145"/>
      <c r="FZK175" s="167"/>
      <c r="FZL175" s="147"/>
      <c r="FZM175" s="148"/>
      <c r="FZN175" s="187"/>
      <c r="FZO175" s="188"/>
      <c r="FZP175" s="165"/>
      <c r="FZQ175" s="166"/>
      <c r="FZR175" s="146"/>
      <c r="FZS175" s="145"/>
      <c r="FZT175" s="145"/>
      <c r="FZU175" s="167"/>
      <c r="FZV175" s="147"/>
      <c r="FZW175" s="148"/>
      <c r="FZX175" s="187"/>
      <c r="FZY175" s="188"/>
      <c r="FZZ175" s="165"/>
      <c r="GAA175" s="166"/>
      <c r="GAB175" s="146"/>
      <c r="GAC175" s="145"/>
      <c r="GAD175" s="145"/>
      <c r="GAE175" s="167"/>
      <c r="GAF175" s="147"/>
      <c r="GAG175" s="148"/>
      <c r="GAH175" s="187"/>
      <c r="GAI175" s="188"/>
      <c r="GAJ175" s="165"/>
      <c r="GAK175" s="166"/>
      <c r="GAL175" s="146"/>
      <c r="GAM175" s="145"/>
      <c r="GAN175" s="145"/>
      <c r="GAO175" s="167"/>
      <c r="GAP175" s="147"/>
      <c r="GAQ175" s="148"/>
      <c r="GAR175" s="187"/>
      <c r="GAS175" s="188"/>
      <c r="GAT175" s="165"/>
      <c r="GAU175" s="166"/>
      <c r="GAV175" s="146"/>
      <c r="GAW175" s="145"/>
      <c r="GAX175" s="145"/>
      <c r="GAY175" s="167"/>
      <c r="GAZ175" s="147"/>
      <c r="GBA175" s="148"/>
      <c r="GBB175" s="187"/>
      <c r="GBC175" s="188"/>
      <c r="GBD175" s="165"/>
      <c r="GBE175" s="166"/>
      <c r="GBF175" s="146"/>
      <c r="GBG175" s="145"/>
      <c r="GBH175" s="145"/>
      <c r="GBI175" s="167"/>
      <c r="GBJ175" s="147"/>
      <c r="GBK175" s="148"/>
      <c r="GBL175" s="187"/>
      <c r="GBM175" s="188"/>
      <c r="GBN175" s="165"/>
      <c r="GBO175" s="166"/>
      <c r="GBP175" s="146"/>
      <c r="GBQ175" s="145"/>
      <c r="GBR175" s="145"/>
      <c r="GBS175" s="167"/>
      <c r="GBT175" s="147"/>
      <c r="GBU175" s="148"/>
      <c r="GBV175" s="187"/>
      <c r="GBW175" s="188"/>
      <c r="GBX175" s="165"/>
      <c r="GBY175" s="166"/>
      <c r="GBZ175" s="146"/>
      <c r="GCA175" s="145"/>
      <c r="GCB175" s="145"/>
      <c r="GCC175" s="167"/>
      <c r="GCD175" s="147"/>
      <c r="GCE175" s="148"/>
      <c r="GCF175" s="187"/>
      <c r="GCG175" s="188"/>
      <c r="GCH175" s="165"/>
      <c r="GCI175" s="166"/>
      <c r="GCJ175" s="146"/>
      <c r="GCK175" s="145"/>
      <c r="GCL175" s="145"/>
      <c r="GCM175" s="167"/>
      <c r="GCN175" s="147"/>
      <c r="GCO175" s="148"/>
      <c r="GCP175" s="187"/>
      <c r="GCQ175" s="188"/>
      <c r="GCR175" s="165"/>
      <c r="GCS175" s="166"/>
      <c r="GCT175" s="146"/>
      <c r="GCU175" s="145"/>
      <c r="GCV175" s="145"/>
      <c r="GCW175" s="167"/>
      <c r="GCX175" s="147"/>
      <c r="GCY175" s="148"/>
      <c r="GCZ175" s="187"/>
      <c r="GDA175" s="188"/>
      <c r="GDB175" s="165"/>
      <c r="GDC175" s="166"/>
      <c r="GDD175" s="146"/>
      <c r="GDE175" s="145"/>
      <c r="GDF175" s="145"/>
      <c r="GDG175" s="167"/>
      <c r="GDH175" s="147"/>
      <c r="GDI175" s="148"/>
      <c r="GDJ175" s="187"/>
      <c r="GDK175" s="188"/>
      <c r="GDL175" s="165"/>
      <c r="GDM175" s="166"/>
      <c r="GDN175" s="146"/>
      <c r="GDO175" s="145"/>
      <c r="GDP175" s="145"/>
      <c r="GDQ175" s="167"/>
      <c r="GDR175" s="147"/>
      <c r="GDS175" s="148"/>
      <c r="GDT175" s="187"/>
      <c r="GDU175" s="188"/>
      <c r="GDV175" s="165"/>
      <c r="GDW175" s="166"/>
      <c r="GDX175" s="146"/>
      <c r="GDY175" s="145"/>
      <c r="GDZ175" s="145"/>
      <c r="GEA175" s="167"/>
      <c r="GEB175" s="147"/>
      <c r="GEC175" s="148"/>
      <c r="GED175" s="187"/>
      <c r="GEE175" s="188"/>
      <c r="GEF175" s="165"/>
      <c r="GEG175" s="166"/>
      <c r="GEH175" s="146"/>
      <c r="GEI175" s="145"/>
      <c r="GEJ175" s="145"/>
      <c r="GEK175" s="167"/>
      <c r="GEL175" s="147"/>
      <c r="GEM175" s="148"/>
      <c r="GEN175" s="187"/>
      <c r="GEO175" s="188"/>
      <c r="GEP175" s="165"/>
      <c r="GEQ175" s="166"/>
      <c r="GER175" s="146"/>
      <c r="GES175" s="145"/>
      <c r="GET175" s="145"/>
      <c r="GEU175" s="167"/>
      <c r="GEV175" s="147"/>
      <c r="GEW175" s="148"/>
      <c r="GEX175" s="187"/>
      <c r="GEY175" s="188"/>
      <c r="GEZ175" s="165"/>
      <c r="GFA175" s="166"/>
      <c r="GFB175" s="146"/>
      <c r="GFC175" s="145"/>
      <c r="GFD175" s="145"/>
      <c r="GFE175" s="167"/>
      <c r="GFF175" s="147"/>
      <c r="GFG175" s="148"/>
      <c r="GFH175" s="187"/>
      <c r="GFI175" s="188"/>
      <c r="GFJ175" s="165"/>
      <c r="GFK175" s="166"/>
      <c r="GFL175" s="146"/>
      <c r="GFM175" s="145"/>
      <c r="GFN175" s="145"/>
      <c r="GFO175" s="167"/>
      <c r="GFP175" s="147"/>
      <c r="GFQ175" s="148"/>
      <c r="GFR175" s="187"/>
      <c r="GFS175" s="188"/>
      <c r="GFT175" s="165"/>
      <c r="GFU175" s="166"/>
      <c r="GFV175" s="146"/>
      <c r="GFW175" s="145"/>
      <c r="GFX175" s="145"/>
      <c r="GFY175" s="167"/>
      <c r="GFZ175" s="147"/>
      <c r="GGA175" s="148"/>
      <c r="GGB175" s="187"/>
      <c r="GGC175" s="188"/>
      <c r="GGD175" s="165"/>
      <c r="GGE175" s="166"/>
      <c r="GGF175" s="146"/>
      <c r="GGG175" s="145"/>
      <c r="GGH175" s="145"/>
      <c r="GGI175" s="167"/>
      <c r="GGJ175" s="147"/>
      <c r="GGK175" s="148"/>
      <c r="GGL175" s="187"/>
      <c r="GGM175" s="188"/>
      <c r="GGN175" s="165"/>
      <c r="GGO175" s="166"/>
      <c r="GGP175" s="146"/>
      <c r="GGQ175" s="145"/>
      <c r="GGR175" s="145"/>
      <c r="GGS175" s="167"/>
      <c r="GGT175" s="147"/>
      <c r="GGU175" s="148"/>
      <c r="GGV175" s="187"/>
      <c r="GGW175" s="188"/>
      <c r="GGX175" s="165"/>
      <c r="GGY175" s="166"/>
      <c r="GGZ175" s="146"/>
      <c r="GHA175" s="145"/>
      <c r="GHB175" s="145"/>
      <c r="GHC175" s="167"/>
      <c r="GHD175" s="147"/>
      <c r="GHE175" s="148"/>
      <c r="GHF175" s="187"/>
      <c r="GHG175" s="188"/>
      <c r="GHH175" s="165"/>
      <c r="GHI175" s="166"/>
      <c r="GHJ175" s="146"/>
      <c r="GHK175" s="145"/>
      <c r="GHL175" s="145"/>
      <c r="GHM175" s="167"/>
      <c r="GHN175" s="147"/>
      <c r="GHO175" s="148"/>
      <c r="GHP175" s="187"/>
      <c r="GHQ175" s="188"/>
      <c r="GHR175" s="165"/>
      <c r="GHS175" s="166"/>
      <c r="GHT175" s="146"/>
      <c r="GHU175" s="145"/>
      <c r="GHV175" s="145"/>
      <c r="GHW175" s="167"/>
      <c r="GHX175" s="147"/>
      <c r="GHY175" s="148"/>
      <c r="GHZ175" s="187"/>
      <c r="GIA175" s="188"/>
      <c r="GIB175" s="165"/>
      <c r="GIC175" s="166"/>
      <c r="GID175" s="146"/>
      <c r="GIE175" s="145"/>
      <c r="GIF175" s="145"/>
      <c r="GIG175" s="167"/>
      <c r="GIH175" s="147"/>
      <c r="GII175" s="148"/>
      <c r="GIJ175" s="187"/>
      <c r="GIK175" s="188"/>
      <c r="GIL175" s="165"/>
      <c r="GIM175" s="166"/>
      <c r="GIN175" s="146"/>
      <c r="GIO175" s="145"/>
      <c r="GIP175" s="145"/>
      <c r="GIQ175" s="167"/>
      <c r="GIR175" s="147"/>
      <c r="GIS175" s="148"/>
      <c r="GIT175" s="187"/>
      <c r="GIU175" s="188"/>
      <c r="GIV175" s="165"/>
      <c r="GIW175" s="166"/>
      <c r="GIX175" s="146"/>
      <c r="GIY175" s="145"/>
      <c r="GIZ175" s="145"/>
      <c r="GJA175" s="167"/>
      <c r="GJB175" s="147"/>
      <c r="GJC175" s="148"/>
      <c r="GJD175" s="187"/>
      <c r="GJE175" s="188"/>
      <c r="GJF175" s="165"/>
      <c r="GJG175" s="166"/>
      <c r="GJH175" s="146"/>
      <c r="GJI175" s="145"/>
      <c r="GJJ175" s="145"/>
      <c r="GJK175" s="167"/>
      <c r="GJL175" s="147"/>
      <c r="GJM175" s="148"/>
      <c r="GJN175" s="187"/>
      <c r="GJO175" s="188"/>
      <c r="GJP175" s="165"/>
      <c r="GJQ175" s="166"/>
      <c r="GJR175" s="146"/>
      <c r="GJS175" s="145"/>
      <c r="GJT175" s="145"/>
      <c r="GJU175" s="167"/>
      <c r="GJV175" s="147"/>
      <c r="GJW175" s="148"/>
      <c r="GJX175" s="187"/>
      <c r="GJY175" s="188"/>
      <c r="GJZ175" s="165"/>
      <c r="GKA175" s="166"/>
      <c r="GKB175" s="146"/>
      <c r="GKC175" s="145"/>
      <c r="GKD175" s="145"/>
      <c r="GKE175" s="167"/>
      <c r="GKF175" s="147"/>
      <c r="GKG175" s="148"/>
      <c r="GKH175" s="187"/>
      <c r="GKI175" s="188"/>
      <c r="GKJ175" s="165"/>
      <c r="GKK175" s="166"/>
      <c r="GKL175" s="146"/>
      <c r="GKM175" s="145"/>
      <c r="GKN175" s="145"/>
      <c r="GKO175" s="167"/>
      <c r="GKP175" s="147"/>
      <c r="GKQ175" s="148"/>
      <c r="GKR175" s="187"/>
      <c r="GKS175" s="188"/>
      <c r="GKT175" s="165"/>
      <c r="GKU175" s="166"/>
      <c r="GKV175" s="146"/>
      <c r="GKW175" s="145"/>
      <c r="GKX175" s="145"/>
      <c r="GKY175" s="167"/>
      <c r="GKZ175" s="147"/>
      <c r="GLA175" s="148"/>
      <c r="GLB175" s="187"/>
      <c r="GLC175" s="188"/>
      <c r="GLD175" s="165"/>
      <c r="GLE175" s="166"/>
      <c r="GLF175" s="146"/>
      <c r="GLG175" s="145"/>
      <c r="GLH175" s="145"/>
      <c r="GLI175" s="167"/>
      <c r="GLJ175" s="147"/>
      <c r="GLK175" s="148"/>
      <c r="GLL175" s="187"/>
      <c r="GLM175" s="188"/>
      <c r="GLN175" s="165"/>
      <c r="GLO175" s="166"/>
      <c r="GLP175" s="146"/>
      <c r="GLQ175" s="145"/>
      <c r="GLR175" s="145"/>
      <c r="GLS175" s="167"/>
      <c r="GLT175" s="147"/>
      <c r="GLU175" s="148"/>
      <c r="GLV175" s="187"/>
      <c r="GLW175" s="188"/>
      <c r="GLX175" s="165"/>
      <c r="GLY175" s="166"/>
      <c r="GLZ175" s="146"/>
      <c r="GMA175" s="145"/>
      <c r="GMB175" s="145"/>
      <c r="GMC175" s="167"/>
      <c r="GMD175" s="147"/>
      <c r="GME175" s="148"/>
      <c r="GMF175" s="187"/>
      <c r="GMG175" s="188"/>
      <c r="GMH175" s="165"/>
      <c r="GMI175" s="166"/>
      <c r="GMJ175" s="146"/>
      <c r="GMK175" s="145"/>
      <c r="GML175" s="145"/>
      <c r="GMM175" s="167"/>
      <c r="GMN175" s="147"/>
      <c r="GMO175" s="148"/>
      <c r="GMP175" s="187"/>
      <c r="GMQ175" s="188"/>
      <c r="GMR175" s="165"/>
      <c r="GMS175" s="166"/>
      <c r="GMT175" s="146"/>
      <c r="GMU175" s="145"/>
      <c r="GMV175" s="145"/>
      <c r="GMW175" s="167"/>
      <c r="GMX175" s="147"/>
      <c r="GMY175" s="148"/>
      <c r="GMZ175" s="187"/>
      <c r="GNA175" s="188"/>
      <c r="GNB175" s="165"/>
      <c r="GNC175" s="166"/>
      <c r="GND175" s="146"/>
      <c r="GNE175" s="145"/>
      <c r="GNF175" s="145"/>
      <c r="GNG175" s="167"/>
      <c r="GNH175" s="147"/>
      <c r="GNI175" s="148"/>
      <c r="GNJ175" s="187"/>
      <c r="GNK175" s="188"/>
      <c r="GNL175" s="165"/>
      <c r="GNM175" s="166"/>
      <c r="GNN175" s="146"/>
      <c r="GNO175" s="145"/>
      <c r="GNP175" s="145"/>
      <c r="GNQ175" s="167"/>
      <c r="GNR175" s="147"/>
      <c r="GNS175" s="148"/>
      <c r="GNT175" s="187"/>
      <c r="GNU175" s="188"/>
      <c r="GNV175" s="165"/>
      <c r="GNW175" s="166"/>
      <c r="GNX175" s="146"/>
      <c r="GNY175" s="145"/>
      <c r="GNZ175" s="145"/>
      <c r="GOA175" s="167"/>
      <c r="GOB175" s="147"/>
      <c r="GOC175" s="148"/>
      <c r="GOD175" s="187"/>
      <c r="GOE175" s="188"/>
      <c r="GOF175" s="165"/>
      <c r="GOG175" s="166"/>
      <c r="GOH175" s="146"/>
      <c r="GOI175" s="145"/>
      <c r="GOJ175" s="145"/>
      <c r="GOK175" s="167"/>
      <c r="GOL175" s="147"/>
      <c r="GOM175" s="148"/>
      <c r="GON175" s="187"/>
      <c r="GOO175" s="188"/>
      <c r="GOP175" s="165"/>
      <c r="GOQ175" s="166"/>
      <c r="GOR175" s="146"/>
      <c r="GOS175" s="145"/>
      <c r="GOT175" s="145"/>
      <c r="GOU175" s="167"/>
      <c r="GOV175" s="147"/>
      <c r="GOW175" s="148"/>
      <c r="GOX175" s="187"/>
      <c r="GOY175" s="188"/>
      <c r="GOZ175" s="165"/>
      <c r="GPA175" s="166"/>
      <c r="GPB175" s="146"/>
      <c r="GPC175" s="145"/>
      <c r="GPD175" s="145"/>
      <c r="GPE175" s="167"/>
      <c r="GPF175" s="147"/>
      <c r="GPG175" s="148"/>
      <c r="GPH175" s="187"/>
      <c r="GPI175" s="188"/>
      <c r="GPJ175" s="165"/>
      <c r="GPK175" s="166"/>
      <c r="GPL175" s="146"/>
      <c r="GPM175" s="145"/>
      <c r="GPN175" s="145"/>
      <c r="GPO175" s="167"/>
      <c r="GPP175" s="147"/>
      <c r="GPQ175" s="148"/>
      <c r="GPR175" s="187"/>
      <c r="GPS175" s="188"/>
      <c r="GPT175" s="165"/>
      <c r="GPU175" s="166"/>
      <c r="GPV175" s="146"/>
      <c r="GPW175" s="145"/>
      <c r="GPX175" s="145"/>
      <c r="GPY175" s="167"/>
      <c r="GPZ175" s="147"/>
      <c r="GQA175" s="148"/>
      <c r="GQB175" s="187"/>
      <c r="GQC175" s="188"/>
      <c r="GQD175" s="165"/>
      <c r="GQE175" s="166"/>
      <c r="GQF175" s="146"/>
      <c r="GQG175" s="145"/>
      <c r="GQH175" s="145"/>
      <c r="GQI175" s="167"/>
      <c r="GQJ175" s="147"/>
      <c r="GQK175" s="148"/>
      <c r="GQL175" s="187"/>
      <c r="GQM175" s="188"/>
      <c r="GQN175" s="165"/>
      <c r="GQO175" s="166"/>
      <c r="GQP175" s="146"/>
      <c r="GQQ175" s="145"/>
      <c r="GQR175" s="145"/>
      <c r="GQS175" s="167"/>
      <c r="GQT175" s="147"/>
      <c r="GQU175" s="148"/>
      <c r="GQV175" s="187"/>
      <c r="GQW175" s="188"/>
      <c r="GQX175" s="165"/>
      <c r="GQY175" s="166"/>
      <c r="GQZ175" s="146"/>
      <c r="GRA175" s="145"/>
      <c r="GRB175" s="145"/>
      <c r="GRC175" s="167"/>
      <c r="GRD175" s="147"/>
      <c r="GRE175" s="148"/>
      <c r="GRF175" s="187"/>
      <c r="GRG175" s="188"/>
      <c r="GRH175" s="165"/>
      <c r="GRI175" s="166"/>
      <c r="GRJ175" s="146"/>
      <c r="GRK175" s="145"/>
      <c r="GRL175" s="145"/>
      <c r="GRM175" s="167"/>
      <c r="GRN175" s="147"/>
      <c r="GRO175" s="148"/>
      <c r="GRP175" s="187"/>
      <c r="GRQ175" s="188"/>
      <c r="GRR175" s="165"/>
      <c r="GRS175" s="166"/>
      <c r="GRT175" s="146"/>
      <c r="GRU175" s="145"/>
      <c r="GRV175" s="145"/>
      <c r="GRW175" s="167"/>
      <c r="GRX175" s="147"/>
      <c r="GRY175" s="148"/>
      <c r="GRZ175" s="187"/>
      <c r="GSA175" s="188"/>
      <c r="GSB175" s="165"/>
      <c r="GSC175" s="166"/>
      <c r="GSD175" s="146"/>
      <c r="GSE175" s="145"/>
      <c r="GSF175" s="145"/>
      <c r="GSG175" s="167"/>
      <c r="GSH175" s="147"/>
      <c r="GSI175" s="148"/>
      <c r="GSJ175" s="187"/>
      <c r="GSK175" s="188"/>
      <c r="GSL175" s="165"/>
      <c r="GSM175" s="166"/>
      <c r="GSN175" s="146"/>
      <c r="GSO175" s="145"/>
      <c r="GSP175" s="145"/>
      <c r="GSQ175" s="167"/>
      <c r="GSR175" s="147"/>
      <c r="GSS175" s="148"/>
      <c r="GST175" s="187"/>
      <c r="GSU175" s="188"/>
      <c r="GSV175" s="165"/>
      <c r="GSW175" s="166"/>
      <c r="GSX175" s="146"/>
      <c r="GSY175" s="145"/>
      <c r="GSZ175" s="145"/>
      <c r="GTA175" s="167"/>
      <c r="GTB175" s="147"/>
      <c r="GTC175" s="148"/>
      <c r="GTD175" s="187"/>
      <c r="GTE175" s="188"/>
      <c r="GTF175" s="165"/>
      <c r="GTG175" s="166"/>
      <c r="GTH175" s="146"/>
      <c r="GTI175" s="145"/>
      <c r="GTJ175" s="145"/>
      <c r="GTK175" s="167"/>
      <c r="GTL175" s="147"/>
      <c r="GTM175" s="148"/>
      <c r="GTN175" s="187"/>
      <c r="GTO175" s="188"/>
      <c r="GTP175" s="165"/>
      <c r="GTQ175" s="166"/>
      <c r="GTR175" s="146"/>
      <c r="GTS175" s="145"/>
      <c r="GTT175" s="145"/>
      <c r="GTU175" s="167"/>
      <c r="GTV175" s="147"/>
      <c r="GTW175" s="148"/>
      <c r="GTX175" s="187"/>
      <c r="GTY175" s="188"/>
      <c r="GTZ175" s="165"/>
      <c r="GUA175" s="166"/>
      <c r="GUB175" s="146"/>
      <c r="GUC175" s="145"/>
      <c r="GUD175" s="145"/>
      <c r="GUE175" s="167"/>
      <c r="GUF175" s="147"/>
      <c r="GUG175" s="148"/>
      <c r="GUH175" s="187"/>
      <c r="GUI175" s="188"/>
      <c r="GUJ175" s="165"/>
      <c r="GUK175" s="166"/>
      <c r="GUL175" s="146"/>
      <c r="GUM175" s="145"/>
      <c r="GUN175" s="145"/>
      <c r="GUO175" s="167"/>
      <c r="GUP175" s="147"/>
      <c r="GUQ175" s="148"/>
      <c r="GUR175" s="187"/>
      <c r="GUS175" s="188"/>
      <c r="GUT175" s="165"/>
      <c r="GUU175" s="166"/>
      <c r="GUV175" s="146"/>
      <c r="GUW175" s="145"/>
      <c r="GUX175" s="145"/>
      <c r="GUY175" s="167"/>
      <c r="GUZ175" s="147"/>
      <c r="GVA175" s="148"/>
      <c r="GVB175" s="187"/>
      <c r="GVC175" s="188"/>
      <c r="GVD175" s="165"/>
      <c r="GVE175" s="166"/>
      <c r="GVF175" s="146"/>
      <c r="GVG175" s="145"/>
      <c r="GVH175" s="145"/>
      <c r="GVI175" s="167"/>
      <c r="GVJ175" s="147"/>
      <c r="GVK175" s="148"/>
      <c r="GVL175" s="187"/>
      <c r="GVM175" s="188"/>
      <c r="GVN175" s="165"/>
      <c r="GVO175" s="166"/>
      <c r="GVP175" s="146"/>
      <c r="GVQ175" s="145"/>
      <c r="GVR175" s="145"/>
      <c r="GVS175" s="167"/>
      <c r="GVT175" s="147"/>
      <c r="GVU175" s="148"/>
      <c r="GVV175" s="187"/>
      <c r="GVW175" s="188"/>
      <c r="GVX175" s="165"/>
      <c r="GVY175" s="166"/>
      <c r="GVZ175" s="146"/>
      <c r="GWA175" s="145"/>
      <c r="GWB175" s="145"/>
      <c r="GWC175" s="167"/>
      <c r="GWD175" s="147"/>
      <c r="GWE175" s="148"/>
      <c r="GWF175" s="187"/>
      <c r="GWG175" s="188"/>
      <c r="GWH175" s="165"/>
      <c r="GWI175" s="166"/>
      <c r="GWJ175" s="146"/>
      <c r="GWK175" s="145"/>
      <c r="GWL175" s="145"/>
      <c r="GWM175" s="167"/>
      <c r="GWN175" s="147"/>
      <c r="GWO175" s="148"/>
      <c r="GWP175" s="187"/>
      <c r="GWQ175" s="188"/>
      <c r="GWR175" s="165"/>
      <c r="GWS175" s="166"/>
      <c r="GWT175" s="146"/>
      <c r="GWU175" s="145"/>
      <c r="GWV175" s="145"/>
      <c r="GWW175" s="167"/>
      <c r="GWX175" s="147"/>
      <c r="GWY175" s="148"/>
      <c r="GWZ175" s="187"/>
      <c r="GXA175" s="188"/>
      <c r="GXB175" s="165"/>
      <c r="GXC175" s="166"/>
      <c r="GXD175" s="146"/>
      <c r="GXE175" s="145"/>
      <c r="GXF175" s="145"/>
      <c r="GXG175" s="167"/>
      <c r="GXH175" s="147"/>
      <c r="GXI175" s="148"/>
      <c r="GXJ175" s="187"/>
      <c r="GXK175" s="188"/>
      <c r="GXL175" s="165"/>
      <c r="GXM175" s="166"/>
      <c r="GXN175" s="146"/>
      <c r="GXO175" s="145"/>
      <c r="GXP175" s="145"/>
      <c r="GXQ175" s="167"/>
      <c r="GXR175" s="147"/>
      <c r="GXS175" s="148"/>
      <c r="GXT175" s="187"/>
      <c r="GXU175" s="188"/>
      <c r="GXV175" s="165"/>
      <c r="GXW175" s="166"/>
      <c r="GXX175" s="146"/>
      <c r="GXY175" s="145"/>
      <c r="GXZ175" s="145"/>
      <c r="GYA175" s="167"/>
      <c r="GYB175" s="147"/>
      <c r="GYC175" s="148"/>
      <c r="GYD175" s="187"/>
      <c r="GYE175" s="188"/>
      <c r="GYF175" s="165"/>
      <c r="GYG175" s="166"/>
      <c r="GYH175" s="146"/>
      <c r="GYI175" s="145"/>
      <c r="GYJ175" s="145"/>
      <c r="GYK175" s="167"/>
      <c r="GYL175" s="147"/>
      <c r="GYM175" s="148"/>
      <c r="GYN175" s="187"/>
      <c r="GYO175" s="188"/>
      <c r="GYP175" s="165"/>
      <c r="GYQ175" s="166"/>
      <c r="GYR175" s="146"/>
      <c r="GYS175" s="145"/>
      <c r="GYT175" s="145"/>
      <c r="GYU175" s="167"/>
      <c r="GYV175" s="147"/>
      <c r="GYW175" s="148"/>
      <c r="GYX175" s="187"/>
      <c r="GYY175" s="188"/>
      <c r="GYZ175" s="165"/>
      <c r="GZA175" s="166"/>
      <c r="GZB175" s="146"/>
      <c r="GZC175" s="145"/>
      <c r="GZD175" s="145"/>
      <c r="GZE175" s="167"/>
      <c r="GZF175" s="147"/>
      <c r="GZG175" s="148"/>
      <c r="GZH175" s="187"/>
      <c r="GZI175" s="188"/>
      <c r="GZJ175" s="165"/>
      <c r="GZK175" s="166"/>
      <c r="GZL175" s="146"/>
      <c r="GZM175" s="145"/>
      <c r="GZN175" s="145"/>
      <c r="GZO175" s="167"/>
      <c r="GZP175" s="147"/>
      <c r="GZQ175" s="148"/>
      <c r="GZR175" s="187"/>
      <c r="GZS175" s="188"/>
      <c r="GZT175" s="165"/>
      <c r="GZU175" s="166"/>
      <c r="GZV175" s="146"/>
      <c r="GZW175" s="145"/>
      <c r="GZX175" s="145"/>
      <c r="GZY175" s="167"/>
      <c r="GZZ175" s="147"/>
      <c r="HAA175" s="148"/>
      <c r="HAB175" s="187"/>
      <c r="HAC175" s="188"/>
      <c r="HAD175" s="165"/>
      <c r="HAE175" s="166"/>
      <c r="HAF175" s="146"/>
      <c r="HAG175" s="145"/>
      <c r="HAH175" s="145"/>
      <c r="HAI175" s="167"/>
      <c r="HAJ175" s="147"/>
      <c r="HAK175" s="148"/>
      <c r="HAL175" s="187"/>
      <c r="HAM175" s="188"/>
      <c r="HAN175" s="165"/>
      <c r="HAO175" s="166"/>
      <c r="HAP175" s="146"/>
      <c r="HAQ175" s="145"/>
      <c r="HAR175" s="145"/>
      <c r="HAS175" s="167"/>
      <c r="HAT175" s="147"/>
      <c r="HAU175" s="148"/>
      <c r="HAV175" s="187"/>
      <c r="HAW175" s="188"/>
      <c r="HAX175" s="165"/>
      <c r="HAY175" s="166"/>
      <c r="HAZ175" s="146"/>
      <c r="HBA175" s="145"/>
      <c r="HBB175" s="145"/>
      <c r="HBC175" s="167"/>
      <c r="HBD175" s="147"/>
      <c r="HBE175" s="148"/>
      <c r="HBF175" s="187"/>
      <c r="HBG175" s="188"/>
      <c r="HBH175" s="165"/>
      <c r="HBI175" s="166"/>
      <c r="HBJ175" s="146"/>
      <c r="HBK175" s="145"/>
      <c r="HBL175" s="145"/>
      <c r="HBM175" s="167"/>
      <c r="HBN175" s="147"/>
      <c r="HBO175" s="148"/>
      <c r="HBP175" s="187"/>
      <c r="HBQ175" s="188"/>
      <c r="HBR175" s="165"/>
      <c r="HBS175" s="166"/>
      <c r="HBT175" s="146"/>
      <c r="HBU175" s="145"/>
      <c r="HBV175" s="145"/>
      <c r="HBW175" s="167"/>
      <c r="HBX175" s="147"/>
      <c r="HBY175" s="148"/>
      <c r="HBZ175" s="187"/>
      <c r="HCA175" s="188"/>
      <c r="HCB175" s="165"/>
      <c r="HCC175" s="166"/>
      <c r="HCD175" s="146"/>
      <c r="HCE175" s="145"/>
      <c r="HCF175" s="145"/>
      <c r="HCG175" s="167"/>
      <c r="HCH175" s="147"/>
      <c r="HCI175" s="148"/>
      <c r="HCJ175" s="187"/>
      <c r="HCK175" s="188"/>
      <c r="HCL175" s="165"/>
      <c r="HCM175" s="166"/>
      <c r="HCN175" s="146"/>
      <c r="HCO175" s="145"/>
      <c r="HCP175" s="145"/>
      <c r="HCQ175" s="167"/>
      <c r="HCR175" s="147"/>
      <c r="HCS175" s="148"/>
      <c r="HCT175" s="187"/>
      <c r="HCU175" s="188"/>
      <c r="HCV175" s="165"/>
      <c r="HCW175" s="166"/>
      <c r="HCX175" s="146"/>
      <c r="HCY175" s="145"/>
      <c r="HCZ175" s="145"/>
      <c r="HDA175" s="167"/>
      <c r="HDB175" s="147"/>
      <c r="HDC175" s="148"/>
      <c r="HDD175" s="187"/>
      <c r="HDE175" s="188"/>
      <c r="HDF175" s="165"/>
      <c r="HDG175" s="166"/>
      <c r="HDH175" s="146"/>
      <c r="HDI175" s="145"/>
      <c r="HDJ175" s="145"/>
      <c r="HDK175" s="167"/>
      <c r="HDL175" s="147"/>
      <c r="HDM175" s="148"/>
      <c r="HDN175" s="187"/>
      <c r="HDO175" s="188"/>
      <c r="HDP175" s="165"/>
      <c r="HDQ175" s="166"/>
      <c r="HDR175" s="146"/>
      <c r="HDS175" s="145"/>
      <c r="HDT175" s="145"/>
      <c r="HDU175" s="167"/>
      <c r="HDV175" s="147"/>
      <c r="HDW175" s="148"/>
      <c r="HDX175" s="187"/>
      <c r="HDY175" s="188"/>
      <c r="HDZ175" s="165"/>
      <c r="HEA175" s="166"/>
      <c r="HEB175" s="146"/>
      <c r="HEC175" s="145"/>
      <c r="HED175" s="145"/>
      <c r="HEE175" s="167"/>
      <c r="HEF175" s="147"/>
      <c r="HEG175" s="148"/>
      <c r="HEH175" s="187"/>
      <c r="HEI175" s="188"/>
      <c r="HEJ175" s="165"/>
      <c r="HEK175" s="166"/>
      <c r="HEL175" s="146"/>
      <c r="HEM175" s="145"/>
      <c r="HEN175" s="145"/>
      <c r="HEO175" s="167"/>
      <c r="HEP175" s="147"/>
      <c r="HEQ175" s="148"/>
      <c r="HER175" s="187"/>
      <c r="HES175" s="188"/>
      <c r="HET175" s="165"/>
      <c r="HEU175" s="166"/>
      <c r="HEV175" s="146"/>
      <c r="HEW175" s="145"/>
      <c r="HEX175" s="145"/>
      <c r="HEY175" s="167"/>
      <c r="HEZ175" s="147"/>
      <c r="HFA175" s="148"/>
      <c r="HFB175" s="187"/>
      <c r="HFC175" s="188"/>
      <c r="HFD175" s="165"/>
      <c r="HFE175" s="166"/>
      <c r="HFF175" s="146"/>
      <c r="HFG175" s="145"/>
      <c r="HFH175" s="145"/>
      <c r="HFI175" s="167"/>
      <c r="HFJ175" s="147"/>
      <c r="HFK175" s="148"/>
      <c r="HFL175" s="187"/>
      <c r="HFM175" s="188"/>
      <c r="HFN175" s="165"/>
      <c r="HFO175" s="166"/>
      <c r="HFP175" s="146"/>
      <c r="HFQ175" s="145"/>
      <c r="HFR175" s="145"/>
      <c r="HFS175" s="167"/>
      <c r="HFT175" s="147"/>
      <c r="HFU175" s="148"/>
      <c r="HFV175" s="187"/>
      <c r="HFW175" s="188"/>
      <c r="HFX175" s="165"/>
      <c r="HFY175" s="166"/>
      <c r="HFZ175" s="146"/>
      <c r="HGA175" s="145"/>
      <c r="HGB175" s="145"/>
      <c r="HGC175" s="167"/>
      <c r="HGD175" s="147"/>
      <c r="HGE175" s="148"/>
      <c r="HGF175" s="187"/>
      <c r="HGG175" s="188"/>
      <c r="HGH175" s="165"/>
      <c r="HGI175" s="166"/>
      <c r="HGJ175" s="146"/>
      <c r="HGK175" s="145"/>
      <c r="HGL175" s="145"/>
      <c r="HGM175" s="167"/>
      <c r="HGN175" s="147"/>
      <c r="HGO175" s="148"/>
      <c r="HGP175" s="187"/>
      <c r="HGQ175" s="188"/>
      <c r="HGR175" s="165"/>
      <c r="HGS175" s="166"/>
      <c r="HGT175" s="146"/>
      <c r="HGU175" s="145"/>
      <c r="HGV175" s="145"/>
      <c r="HGW175" s="167"/>
      <c r="HGX175" s="147"/>
      <c r="HGY175" s="148"/>
      <c r="HGZ175" s="187"/>
      <c r="HHA175" s="188"/>
      <c r="HHB175" s="165"/>
      <c r="HHC175" s="166"/>
      <c r="HHD175" s="146"/>
      <c r="HHE175" s="145"/>
      <c r="HHF175" s="145"/>
      <c r="HHG175" s="167"/>
      <c r="HHH175" s="147"/>
      <c r="HHI175" s="148"/>
      <c r="HHJ175" s="187"/>
      <c r="HHK175" s="188"/>
      <c r="HHL175" s="165"/>
      <c r="HHM175" s="166"/>
      <c r="HHN175" s="146"/>
      <c r="HHO175" s="145"/>
      <c r="HHP175" s="145"/>
      <c r="HHQ175" s="167"/>
      <c r="HHR175" s="147"/>
      <c r="HHS175" s="148"/>
      <c r="HHT175" s="187"/>
      <c r="HHU175" s="188"/>
      <c r="HHV175" s="165"/>
      <c r="HHW175" s="166"/>
      <c r="HHX175" s="146"/>
      <c r="HHY175" s="145"/>
      <c r="HHZ175" s="145"/>
      <c r="HIA175" s="167"/>
      <c r="HIB175" s="147"/>
      <c r="HIC175" s="148"/>
      <c r="HID175" s="187"/>
      <c r="HIE175" s="188"/>
      <c r="HIF175" s="165"/>
      <c r="HIG175" s="166"/>
      <c r="HIH175" s="146"/>
      <c r="HII175" s="145"/>
      <c r="HIJ175" s="145"/>
      <c r="HIK175" s="167"/>
      <c r="HIL175" s="147"/>
      <c r="HIM175" s="148"/>
      <c r="HIN175" s="187"/>
      <c r="HIO175" s="188"/>
      <c r="HIP175" s="165"/>
      <c r="HIQ175" s="166"/>
      <c r="HIR175" s="146"/>
      <c r="HIS175" s="145"/>
      <c r="HIT175" s="145"/>
      <c r="HIU175" s="167"/>
      <c r="HIV175" s="147"/>
      <c r="HIW175" s="148"/>
      <c r="HIX175" s="187"/>
      <c r="HIY175" s="188"/>
      <c r="HIZ175" s="165"/>
      <c r="HJA175" s="166"/>
      <c r="HJB175" s="146"/>
      <c r="HJC175" s="145"/>
      <c r="HJD175" s="145"/>
      <c r="HJE175" s="167"/>
      <c r="HJF175" s="147"/>
      <c r="HJG175" s="148"/>
      <c r="HJH175" s="187"/>
      <c r="HJI175" s="188"/>
      <c r="HJJ175" s="165"/>
      <c r="HJK175" s="166"/>
      <c r="HJL175" s="146"/>
      <c r="HJM175" s="145"/>
      <c r="HJN175" s="145"/>
      <c r="HJO175" s="167"/>
      <c r="HJP175" s="147"/>
      <c r="HJQ175" s="148"/>
      <c r="HJR175" s="187"/>
      <c r="HJS175" s="188"/>
      <c r="HJT175" s="165"/>
      <c r="HJU175" s="166"/>
      <c r="HJV175" s="146"/>
      <c r="HJW175" s="145"/>
      <c r="HJX175" s="145"/>
      <c r="HJY175" s="167"/>
      <c r="HJZ175" s="147"/>
      <c r="HKA175" s="148"/>
      <c r="HKB175" s="187"/>
      <c r="HKC175" s="188"/>
      <c r="HKD175" s="165"/>
      <c r="HKE175" s="166"/>
      <c r="HKF175" s="146"/>
      <c r="HKG175" s="145"/>
      <c r="HKH175" s="145"/>
      <c r="HKI175" s="167"/>
      <c r="HKJ175" s="147"/>
      <c r="HKK175" s="148"/>
      <c r="HKL175" s="187"/>
      <c r="HKM175" s="188"/>
      <c r="HKN175" s="165"/>
      <c r="HKO175" s="166"/>
      <c r="HKP175" s="146"/>
      <c r="HKQ175" s="145"/>
      <c r="HKR175" s="145"/>
      <c r="HKS175" s="167"/>
      <c r="HKT175" s="147"/>
      <c r="HKU175" s="148"/>
      <c r="HKV175" s="187"/>
      <c r="HKW175" s="188"/>
      <c r="HKX175" s="165"/>
      <c r="HKY175" s="166"/>
      <c r="HKZ175" s="146"/>
      <c r="HLA175" s="145"/>
      <c r="HLB175" s="145"/>
      <c r="HLC175" s="167"/>
      <c r="HLD175" s="147"/>
      <c r="HLE175" s="148"/>
      <c r="HLF175" s="187"/>
      <c r="HLG175" s="188"/>
      <c r="HLH175" s="165"/>
      <c r="HLI175" s="166"/>
      <c r="HLJ175" s="146"/>
      <c r="HLK175" s="145"/>
      <c r="HLL175" s="145"/>
      <c r="HLM175" s="167"/>
      <c r="HLN175" s="147"/>
      <c r="HLO175" s="148"/>
      <c r="HLP175" s="187"/>
      <c r="HLQ175" s="188"/>
      <c r="HLR175" s="165"/>
      <c r="HLS175" s="166"/>
      <c r="HLT175" s="146"/>
      <c r="HLU175" s="145"/>
      <c r="HLV175" s="145"/>
      <c r="HLW175" s="167"/>
      <c r="HLX175" s="147"/>
      <c r="HLY175" s="148"/>
      <c r="HLZ175" s="187"/>
      <c r="HMA175" s="188"/>
      <c r="HMB175" s="165"/>
      <c r="HMC175" s="166"/>
      <c r="HMD175" s="146"/>
      <c r="HME175" s="145"/>
      <c r="HMF175" s="145"/>
      <c r="HMG175" s="167"/>
      <c r="HMH175" s="147"/>
      <c r="HMI175" s="148"/>
      <c r="HMJ175" s="187"/>
      <c r="HMK175" s="188"/>
      <c r="HML175" s="165"/>
      <c r="HMM175" s="166"/>
      <c r="HMN175" s="146"/>
      <c r="HMO175" s="145"/>
      <c r="HMP175" s="145"/>
      <c r="HMQ175" s="167"/>
      <c r="HMR175" s="147"/>
      <c r="HMS175" s="148"/>
      <c r="HMT175" s="187"/>
      <c r="HMU175" s="188"/>
      <c r="HMV175" s="165"/>
      <c r="HMW175" s="166"/>
      <c r="HMX175" s="146"/>
      <c r="HMY175" s="145"/>
      <c r="HMZ175" s="145"/>
      <c r="HNA175" s="167"/>
      <c r="HNB175" s="147"/>
      <c r="HNC175" s="148"/>
      <c r="HND175" s="187"/>
      <c r="HNE175" s="188"/>
      <c r="HNF175" s="165"/>
      <c r="HNG175" s="166"/>
      <c r="HNH175" s="146"/>
      <c r="HNI175" s="145"/>
      <c r="HNJ175" s="145"/>
      <c r="HNK175" s="167"/>
      <c r="HNL175" s="147"/>
      <c r="HNM175" s="148"/>
      <c r="HNN175" s="187"/>
      <c r="HNO175" s="188"/>
      <c r="HNP175" s="165"/>
      <c r="HNQ175" s="166"/>
      <c r="HNR175" s="146"/>
      <c r="HNS175" s="145"/>
      <c r="HNT175" s="145"/>
      <c r="HNU175" s="167"/>
      <c r="HNV175" s="147"/>
      <c r="HNW175" s="148"/>
      <c r="HNX175" s="187"/>
      <c r="HNY175" s="188"/>
      <c r="HNZ175" s="165"/>
      <c r="HOA175" s="166"/>
      <c r="HOB175" s="146"/>
      <c r="HOC175" s="145"/>
      <c r="HOD175" s="145"/>
      <c r="HOE175" s="167"/>
      <c r="HOF175" s="147"/>
      <c r="HOG175" s="148"/>
      <c r="HOH175" s="187"/>
      <c r="HOI175" s="188"/>
      <c r="HOJ175" s="165"/>
      <c r="HOK175" s="166"/>
      <c r="HOL175" s="146"/>
      <c r="HOM175" s="145"/>
      <c r="HON175" s="145"/>
      <c r="HOO175" s="167"/>
      <c r="HOP175" s="147"/>
      <c r="HOQ175" s="148"/>
      <c r="HOR175" s="187"/>
      <c r="HOS175" s="188"/>
      <c r="HOT175" s="165"/>
      <c r="HOU175" s="166"/>
      <c r="HOV175" s="146"/>
      <c r="HOW175" s="145"/>
      <c r="HOX175" s="145"/>
      <c r="HOY175" s="167"/>
      <c r="HOZ175" s="147"/>
      <c r="HPA175" s="148"/>
      <c r="HPB175" s="187"/>
      <c r="HPC175" s="188"/>
      <c r="HPD175" s="165"/>
      <c r="HPE175" s="166"/>
      <c r="HPF175" s="146"/>
      <c r="HPG175" s="145"/>
      <c r="HPH175" s="145"/>
      <c r="HPI175" s="167"/>
      <c r="HPJ175" s="147"/>
      <c r="HPK175" s="148"/>
      <c r="HPL175" s="187"/>
      <c r="HPM175" s="188"/>
      <c r="HPN175" s="165"/>
      <c r="HPO175" s="166"/>
      <c r="HPP175" s="146"/>
      <c r="HPQ175" s="145"/>
      <c r="HPR175" s="145"/>
      <c r="HPS175" s="167"/>
      <c r="HPT175" s="147"/>
      <c r="HPU175" s="148"/>
      <c r="HPV175" s="187"/>
      <c r="HPW175" s="188"/>
      <c r="HPX175" s="165"/>
      <c r="HPY175" s="166"/>
      <c r="HPZ175" s="146"/>
      <c r="HQA175" s="145"/>
      <c r="HQB175" s="145"/>
      <c r="HQC175" s="167"/>
      <c r="HQD175" s="147"/>
      <c r="HQE175" s="148"/>
      <c r="HQF175" s="187"/>
      <c r="HQG175" s="188"/>
      <c r="HQH175" s="165"/>
      <c r="HQI175" s="166"/>
      <c r="HQJ175" s="146"/>
      <c r="HQK175" s="145"/>
      <c r="HQL175" s="145"/>
      <c r="HQM175" s="167"/>
      <c r="HQN175" s="147"/>
      <c r="HQO175" s="148"/>
      <c r="HQP175" s="187"/>
      <c r="HQQ175" s="188"/>
      <c r="HQR175" s="165"/>
      <c r="HQS175" s="166"/>
      <c r="HQT175" s="146"/>
      <c r="HQU175" s="145"/>
      <c r="HQV175" s="145"/>
      <c r="HQW175" s="167"/>
      <c r="HQX175" s="147"/>
      <c r="HQY175" s="148"/>
      <c r="HQZ175" s="187"/>
      <c r="HRA175" s="188"/>
      <c r="HRB175" s="165"/>
      <c r="HRC175" s="166"/>
      <c r="HRD175" s="146"/>
      <c r="HRE175" s="145"/>
      <c r="HRF175" s="145"/>
      <c r="HRG175" s="167"/>
      <c r="HRH175" s="147"/>
      <c r="HRI175" s="148"/>
      <c r="HRJ175" s="187"/>
      <c r="HRK175" s="188"/>
      <c r="HRL175" s="165"/>
      <c r="HRM175" s="166"/>
      <c r="HRN175" s="146"/>
      <c r="HRO175" s="145"/>
      <c r="HRP175" s="145"/>
      <c r="HRQ175" s="167"/>
      <c r="HRR175" s="147"/>
      <c r="HRS175" s="148"/>
      <c r="HRT175" s="187"/>
      <c r="HRU175" s="188"/>
      <c r="HRV175" s="165"/>
      <c r="HRW175" s="166"/>
      <c r="HRX175" s="146"/>
      <c r="HRY175" s="145"/>
      <c r="HRZ175" s="145"/>
      <c r="HSA175" s="167"/>
      <c r="HSB175" s="147"/>
      <c r="HSC175" s="148"/>
      <c r="HSD175" s="187"/>
      <c r="HSE175" s="188"/>
      <c r="HSF175" s="165"/>
      <c r="HSG175" s="166"/>
      <c r="HSH175" s="146"/>
      <c r="HSI175" s="145"/>
      <c r="HSJ175" s="145"/>
      <c r="HSK175" s="167"/>
      <c r="HSL175" s="147"/>
      <c r="HSM175" s="148"/>
      <c r="HSN175" s="187"/>
      <c r="HSO175" s="188"/>
      <c r="HSP175" s="165"/>
      <c r="HSQ175" s="166"/>
      <c r="HSR175" s="146"/>
      <c r="HSS175" s="145"/>
      <c r="HST175" s="145"/>
      <c r="HSU175" s="167"/>
      <c r="HSV175" s="147"/>
      <c r="HSW175" s="148"/>
      <c r="HSX175" s="187"/>
      <c r="HSY175" s="188"/>
      <c r="HSZ175" s="165"/>
      <c r="HTA175" s="166"/>
      <c r="HTB175" s="146"/>
      <c r="HTC175" s="145"/>
      <c r="HTD175" s="145"/>
      <c r="HTE175" s="167"/>
      <c r="HTF175" s="147"/>
      <c r="HTG175" s="148"/>
      <c r="HTH175" s="187"/>
      <c r="HTI175" s="188"/>
      <c r="HTJ175" s="165"/>
      <c r="HTK175" s="166"/>
      <c r="HTL175" s="146"/>
      <c r="HTM175" s="145"/>
      <c r="HTN175" s="145"/>
      <c r="HTO175" s="167"/>
      <c r="HTP175" s="147"/>
      <c r="HTQ175" s="148"/>
      <c r="HTR175" s="187"/>
      <c r="HTS175" s="188"/>
      <c r="HTT175" s="165"/>
      <c r="HTU175" s="166"/>
      <c r="HTV175" s="146"/>
      <c r="HTW175" s="145"/>
      <c r="HTX175" s="145"/>
      <c r="HTY175" s="167"/>
      <c r="HTZ175" s="147"/>
      <c r="HUA175" s="148"/>
      <c r="HUB175" s="187"/>
      <c r="HUC175" s="188"/>
      <c r="HUD175" s="165"/>
      <c r="HUE175" s="166"/>
      <c r="HUF175" s="146"/>
      <c r="HUG175" s="145"/>
      <c r="HUH175" s="145"/>
      <c r="HUI175" s="167"/>
      <c r="HUJ175" s="147"/>
      <c r="HUK175" s="148"/>
      <c r="HUL175" s="187"/>
      <c r="HUM175" s="188"/>
      <c r="HUN175" s="165"/>
      <c r="HUO175" s="166"/>
      <c r="HUP175" s="146"/>
      <c r="HUQ175" s="145"/>
      <c r="HUR175" s="145"/>
      <c r="HUS175" s="167"/>
      <c r="HUT175" s="147"/>
      <c r="HUU175" s="148"/>
      <c r="HUV175" s="187"/>
      <c r="HUW175" s="188"/>
      <c r="HUX175" s="165"/>
      <c r="HUY175" s="166"/>
      <c r="HUZ175" s="146"/>
      <c r="HVA175" s="145"/>
      <c r="HVB175" s="145"/>
      <c r="HVC175" s="167"/>
      <c r="HVD175" s="147"/>
      <c r="HVE175" s="148"/>
      <c r="HVF175" s="187"/>
      <c r="HVG175" s="188"/>
      <c r="HVH175" s="165"/>
      <c r="HVI175" s="166"/>
      <c r="HVJ175" s="146"/>
      <c r="HVK175" s="145"/>
      <c r="HVL175" s="145"/>
      <c r="HVM175" s="167"/>
      <c r="HVN175" s="147"/>
      <c r="HVO175" s="148"/>
      <c r="HVP175" s="187"/>
      <c r="HVQ175" s="188"/>
      <c r="HVR175" s="165"/>
      <c r="HVS175" s="166"/>
      <c r="HVT175" s="146"/>
      <c r="HVU175" s="145"/>
      <c r="HVV175" s="145"/>
      <c r="HVW175" s="167"/>
      <c r="HVX175" s="147"/>
      <c r="HVY175" s="148"/>
      <c r="HVZ175" s="187"/>
      <c r="HWA175" s="188"/>
      <c r="HWB175" s="165"/>
      <c r="HWC175" s="166"/>
      <c r="HWD175" s="146"/>
      <c r="HWE175" s="145"/>
      <c r="HWF175" s="145"/>
      <c r="HWG175" s="167"/>
      <c r="HWH175" s="147"/>
      <c r="HWI175" s="148"/>
      <c r="HWJ175" s="187"/>
      <c r="HWK175" s="188"/>
      <c r="HWL175" s="165"/>
      <c r="HWM175" s="166"/>
      <c r="HWN175" s="146"/>
      <c r="HWO175" s="145"/>
      <c r="HWP175" s="145"/>
      <c r="HWQ175" s="167"/>
      <c r="HWR175" s="147"/>
      <c r="HWS175" s="148"/>
      <c r="HWT175" s="187"/>
      <c r="HWU175" s="188"/>
      <c r="HWV175" s="165"/>
      <c r="HWW175" s="166"/>
      <c r="HWX175" s="146"/>
      <c r="HWY175" s="145"/>
      <c r="HWZ175" s="145"/>
      <c r="HXA175" s="167"/>
      <c r="HXB175" s="147"/>
      <c r="HXC175" s="148"/>
      <c r="HXD175" s="187"/>
      <c r="HXE175" s="188"/>
      <c r="HXF175" s="165"/>
      <c r="HXG175" s="166"/>
      <c r="HXH175" s="146"/>
      <c r="HXI175" s="145"/>
      <c r="HXJ175" s="145"/>
      <c r="HXK175" s="167"/>
      <c r="HXL175" s="147"/>
      <c r="HXM175" s="148"/>
      <c r="HXN175" s="187"/>
      <c r="HXO175" s="188"/>
      <c r="HXP175" s="165"/>
      <c r="HXQ175" s="166"/>
      <c r="HXR175" s="146"/>
      <c r="HXS175" s="145"/>
      <c r="HXT175" s="145"/>
      <c r="HXU175" s="167"/>
      <c r="HXV175" s="147"/>
      <c r="HXW175" s="148"/>
      <c r="HXX175" s="187"/>
      <c r="HXY175" s="188"/>
      <c r="HXZ175" s="165"/>
      <c r="HYA175" s="166"/>
      <c r="HYB175" s="146"/>
      <c r="HYC175" s="145"/>
      <c r="HYD175" s="145"/>
      <c r="HYE175" s="167"/>
      <c r="HYF175" s="147"/>
      <c r="HYG175" s="148"/>
      <c r="HYH175" s="187"/>
      <c r="HYI175" s="188"/>
      <c r="HYJ175" s="165"/>
      <c r="HYK175" s="166"/>
      <c r="HYL175" s="146"/>
      <c r="HYM175" s="145"/>
      <c r="HYN175" s="145"/>
      <c r="HYO175" s="167"/>
      <c r="HYP175" s="147"/>
      <c r="HYQ175" s="148"/>
      <c r="HYR175" s="187"/>
      <c r="HYS175" s="188"/>
      <c r="HYT175" s="165"/>
      <c r="HYU175" s="166"/>
      <c r="HYV175" s="146"/>
      <c r="HYW175" s="145"/>
      <c r="HYX175" s="145"/>
      <c r="HYY175" s="167"/>
      <c r="HYZ175" s="147"/>
      <c r="HZA175" s="148"/>
      <c r="HZB175" s="187"/>
      <c r="HZC175" s="188"/>
      <c r="HZD175" s="165"/>
      <c r="HZE175" s="166"/>
      <c r="HZF175" s="146"/>
      <c r="HZG175" s="145"/>
      <c r="HZH175" s="145"/>
      <c r="HZI175" s="167"/>
      <c r="HZJ175" s="147"/>
      <c r="HZK175" s="148"/>
      <c r="HZL175" s="187"/>
      <c r="HZM175" s="188"/>
      <c r="HZN175" s="165"/>
      <c r="HZO175" s="166"/>
      <c r="HZP175" s="146"/>
      <c r="HZQ175" s="145"/>
      <c r="HZR175" s="145"/>
      <c r="HZS175" s="167"/>
      <c r="HZT175" s="147"/>
      <c r="HZU175" s="148"/>
      <c r="HZV175" s="187"/>
      <c r="HZW175" s="188"/>
      <c r="HZX175" s="165"/>
      <c r="HZY175" s="166"/>
      <c r="HZZ175" s="146"/>
      <c r="IAA175" s="145"/>
      <c r="IAB175" s="145"/>
      <c r="IAC175" s="167"/>
      <c r="IAD175" s="147"/>
      <c r="IAE175" s="148"/>
      <c r="IAF175" s="187"/>
      <c r="IAG175" s="188"/>
      <c r="IAH175" s="165"/>
      <c r="IAI175" s="166"/>
      <c r="IAJ175" s="146"/>
      <c r="IAK175" s="145"/>
      <c r="IAL175" s="145"/>
      <c r="IAM175" s="167"/>
      <c r="IAN175" s="147"/>
      <c r="IAO175" s="148"/>
      <c r="IAP175" s="187"/>
      <c r="IAQ175" s="188"/>
      <c r="IAR175" s="165"/>
      <c r="IAS175" s="166"/>
      <c r="IAT175" s="146"/>
      <c r="IAU175" s="145"/>
      <c r="IAV175" s="145"/>
      <c r="IAW175" s="167"/>
      <c r="IAX175" s="147"/>
      <c r="IAY175" s="148"/>
      <c r="IAZ175" s="187"/>
      <c r="IBA175" s="188"/>
      <c r="IBB175" s="165"/>
      <c r="IBC175" s="166"/>
      <c r="IBD175" s="146"/>
      <c r="IBE175" s="145"/>
      <c r="IBF175" s="145"/>
      <c r="IBG175" s="167"/>
      <c r="IBH175" s="147"/>
      <c r="IBI175" s="148"/>
      <c r="IBJ175" s="187"/>
      <c r="IBK175" s="188"/>
      <c r="IBL175" s="165"/>
      <c r="IBM175" s="166"/>
      <c r="IBN175" s="146"/>
      <c r="IBO175" s="145"/>
      <c r="IBP175" s="145"/>
      <c r="IBQ175" s="167"/>
      <c r="IBR175" s="147"/>
      <c r="IBS175" s="148"/>
      <c r="IBT175" s="187"/>
      <c r="IBU175" s="188"/>
      <c r="IBV175" s="165"/>
      <c r="IBW175" s="166"/>
      <c r="IBX175" s="146"/>
      <c r="IBY175" s="145"/>
      <c r="IBZ175" s="145"/>
      <c r="ICA175" s="167"/>
      <c r="ICB175" s="147"/>
      <c r="ICC175" s="148"/>
      <c r="ICD175" s="187"/>
      <c r="ICE175" s="188"/>
      <c r="ICF175" s="165"/>
      <c r="ICG175" s="166"/>
      <c r="ICH175" s="146"/>
      <c r="ICI175" s="145"/>
      <c r="ICJ175" s="145"/>
      <c r="ICK175" s="167"/>
      <c r="ICL175" s="147"/>
      <c r="ICM175" s="148"/>
      <c r="ICN175" s="187"/>
      <c r="ICO175" s="188"/>
      <c r="ICP175" s="165"/>
      <c r="ICQ175" s="166"/>
      <c r="ICR175" s="146"/>
      <c r="ICS175" s="145"/>
      <c r="ICT175" s="145"/>
      <c r="ICU175" s="167"/>
      <c r="ICV175" s="147"/>
      <c r="ICW175" s="148"/>
      <c r="ICX175" s="187"/>
      <c r="ICY175" s="188"/>
      <c r="ICZ175" s="165"/>
      <c r="IDA175" s="166"/>
      <c r="IDB175" s="146"/>
      <c r="IDC175" s="145"/>
      <c r="IDD175" s="145"/>
      <c r="IDE175" s="167"/>
      <c r="IDF175" s="147"/>
      <c r="IDG175" s="148"/>
      <c r="IDH175" s="187"/>
      <c r="IDI175" s="188"/>
      <c r="IDJ175" s="165"/>
      <c r="IDK175" s="166"/>
      <c r="IDL175" s="146"/>
      <c r="IDM175" s="145"/>
      <c r="IDN175" s="145"/>
      <c r="IDO175" s="167"/>
      <c r="IDP175" s="147"/>
      <c r="IDQ175" s="148"/>
      <c r="IDR175" s="187"/>
      <c r="IDS175" s="188"/>
      <c r="IDT175" s="165"/>
      <c r="IDU175" s="166"/>
      <c r="IDV175" s="146"/>
      <c r="IDW175" s="145"/>
      <c r="IDX175" s="145"/>
      <c r="IDY175" s="167"/>
      <c r="IDZ175" s="147"/>
      <c r="IEA175" s="148"/>
      <c r="IEB175" s="187"/>
      <c r="IEC175" s="188"/>
      <c r="IED175" s="165"/>
      <c r="IEE175" s="166"/>
      <c r="IEF175" s="146"/>
      <c r="IEG175" s="145"/>
      <c r="IEH175" s="145"/>
      <c r="IEI175" s="167"/>
      <c r="IEJ175" s="147"/>
      <c r="IEK175" s="148"/>
      <c r="IEL175" s="187"/>
      <c r="IEM175" s="188"/>
      <c r="IEN175" s="165"/>
      <c r="IEO175" s="166"/>
      <c r="IEP175" s="146"/>
      <c r="IEQ175" s="145"/>
      <c r="IER175" s="145"/>
      <c r="IES175" s="167"/>
      <c r="IET175" s="147"/>
      <c r="IEU175" s="148"/>
      <c r="IEV175" s="187"/>
      <c r="IEW175" s="188"/>
      <c r="IEX175" s="165"/>
      <c r="IEY175" s="166"/>
      <c r="IEZ175" s="146"/>
      <c r="IFA175" s="145"/>
      <c r="IFB175" s="145"/>
      <c r="IFC175" s="167"/>
      <c r="IFD175" s="147"/>
      <c r="IFE175" s="148"/>
      <c r="IFF175" s="187"/>
      <c r="IFG175" s="188"/>
      <c r="IFH175" s="165"/>
      <c r="IFI175" s="166"/>
      <c r="IFJ175" s="146"/>
      <c r="IFK175" s="145"/>
      <c r="IFL175" s="145"/>
      <c r="IFM175" s="167"/>
      <c r="IFN175" s="147"/>
      <c r="IFO175" s="148"/>
      <c r="IFP175" s="187"/>
      <c r="IFQ175" s="188"/>
      <c r="IFR175" s="165"/>
      <c r="IFS175" s="166"/>
      <c r="IFT175" s="146"/>
      <c r="IFU175" s="145"/>
      <c r="IFV175" s="145"/>
      <c r="IFW175" s="167"/>
      <c r="IFX175" s="147"/>
      <c r="IFY175" s="148"/>
      <c r="IFZ175" s="187"/>
      <c r="IGA175" s="188"/>
      <c r="IGB175" s="165"/>
      <c r="IGC175" s="166"/>
      <c r="IGD175" s="146"/>
      <c r="IGE175" s="145"/>
      <c r="IGF175" s="145"/>
      <c r="IGG175" s="167"/>
      <c r="IGH175" s="147"/>
      <c r="IGI175" s="148"/>
      <c r="IGJ175" s="187"/>
      <c r="IGK175" s="188"/>
      <c r="IGL175" s="165"/>
      <c r="IGM175" s="166"/>
      <c r="IGN175" s="146"/>
      <c r="IGO175" s="145"/>
      <c r="IGP175" s="145"/>
      <c r="IGQ175" s="167"/>
      <c r="IGR175" s="147"/>
      <c r="IGS175" s="148"/>
      <c r="IGT175" s="187"/>
      <c r="IGU175" s="188"/>
      <c r="IGV175" s="165"/>
      <c r="IGW175" s="166"/>
      <c r="IGX175" s="146"/>
      <c r="IGY175" s="145"/>
      <c r="IGZ175" s="145"/>
      <c r="IHA175" s="167"/>
      <c r="IHB175" s="147"/>
      <c r="IHC175" s="148"/>
      <c r="IHD175" s="187"/>
      <c r="IHE175" s="188"/>
      <c r="IHF175" s="165"/>
      <c r="IHG175" s="166"/>
      <c r="IHH175" s="146"/>
      <c r="IHI175" s="145"/>
      <c r="IHJ175" s="145"/>
      <c r="IHK175" s="167"/>
      <c r="IHL175" s="147"/>
      <c r="IHM175" s="148"/>
      <c r="IHN175" s="187"/>
      <c r="IHO175" s="188"/>
      <c r="IHP175" s="165"/>
      <c r="IHQ175" s="166"/>
      <c r="IHR175" s="146"/>
      <c r="IHS175" s="145"/>
      <c r="IHT175" s="145"/>
      <c r="IHU175" s="167"/>
      <c r="IHV175" s="147"/>
      <c r="IHW175" s="148"/>
      <c r="IHX175" s="187"/>
      <c r="IHY175" s="188"/>
      <c r="IHZ175" s="165"/>
      <c r="IIA175" s="166"/>
      <c r="IIB175" s="146"/>
      <c r="IIC175" s="145"/>
      <c r="IID175" s="145"/>
      <c r="IIE175" s="167"/>
      <c r="IIF175" s="147"/>
      <c r="IIG175" s="148"/>
      <c r="IIH175" s="187"/>
      <c r="III175" s="188"/>
      <c r="IIJ175" s="165"/>
      <c r="IIK175" s="166"/>
      <c r="IIL175" s="146"/>
      <c r="IIM175" s="145"/>
      <c r="IIN175" s="145"/>
      <c r="IIO175" s="167"/>
      <c r="IIP175" s="147"/>
      <c r="IIQ175" s="148"/>
      <c r="IIR175" s="187"/>
      <c r="IIS175" s="188"/>
      <c r="IIT175" s="165"/>
      <c r="IIU175" s="166"/>
      <c r="IIV175" s="146"/>
      <c r="IIW175" s="145"/>
      <c r="IIX175" s="145"/>
      <c r="IIY175" s="167"/>
      <c r="IIZ175" s="147"/>
      <c r="IJA175" s="148"/>
      <c r="IJB175" s="187"/>
      <c r="IJC175" s="188"/>
      <c r="IJD175" s="165"/>
      <c r="IJE175" s="166"/>
      <c r="IJF175" s="146"/>
      <c r="IJG175" s="145"/>
      <c r="IJH175" s="145"/>
      <c r="IJI175" s="167"/>
      <c r="IJJ175" s="147"/>
      <c r="IJK175" s="148"/>
      <c r="IJL175" s="187"/>
      <c r="IJM175" s="188"/>
      <c r="IJN175" s="165"/>
      <c r="IJO175" s="166"/>
      <c r="IJP175" s="146"/>
      <c r="IJQ175" s="145"/>
      <c r="IJR175" s="145"/>
      <c r="IJS175" s="167"/>
      <c r="IJT175" s="147"/>
      <c r="IJU175" s="148"/>
      <c r="IJV175" s="187"/>
      <c r="IJW175" s="188"/>
      <c r="IJX175" s="165"/>
      <c r="IJY175" s="166"/>
      <c r="IJZ175" s="146"/>
      <c r="IKA175" s="145"/>
      <c r="IKB175" s="145"/>
      <c r="IKC175" s="167"/>
      <c r="IKD175" s="147"/>
      <c r="IKE175" s="148"/>
      <c r="IKF175" s="187"/>
      <c r="IKG175" s="188"/>
      <c r="IKH175" s="165"/>
      <c r="IKI175" s="166"/>
      <c r="IKJ175" s="146"/>
      <c r="IKK175" s="145"/>
      <c r="IKL175" s="145"/>
      <c r="IKM175" s="167"/>
      <c r="IKN175" s="147"/>
      <c r="IKO175" s="148"/>
      <c r="IKP175" s="187"/>
      <c r="IKQ175" s="188"/>
      <c r="IKR175" s="165"/>
      <c r="IKS175" s="166"/>
      <c r="IKT175" s="146"/>
      <c r="IKU175" s="145"/>
      <c r="IKV175" s="145"/>
      <c r="IKW175" s="167"/>
      <c r="IKX175" s="147"/>
      <c r="IKY175" s="148"/>
      <c r="IKZ175" s="187"/>
      <c r="ILA175" s="188"/>
      <c r="ILB175" s="165"/>
      <c r="ILC175" s="166"/>
      <c r="ILD175" s="146"/>
      <c r="ILE175" s="145"/>
      <c r="ILF175" s="145"/>
      <c r="ILG175" s="167"/>
      <c r="ILH175" s="147"/>
      <c r="ILI175" s="148"/>
      <c r="ILJ175" s="187"/>
      <c r="ILK175" s="188"/>
      <c r="ILL175" s="165"/>
      <c r="ILM175" s="166"/>
      <c r="ILN175" s="146"/>
      <c r="ILO175" s="145"/>
      <c r="ILP175" s="145"/>
      <c r="ILQ175" s="167"/>
      <c r="ILR175" s="147"/>
      <c r="ILS175" s="148"/>
      <c r="ILT175" s="187"/>
      <c r="ILU175" s="188"/>
      <c r="ILV175" s="165"/>
      <c r="ILW175" s="166"/>
      <c r="ILX175" s="146"/>
      <c r="ILY175" s="145"/>
      <c r="ILZ175" s="145"/>
      <c r="IMA175" s="167"/>
      <c r="IMB175" s="147"/>
      <c r="IMC175" s="148"/>
      <c r="IMD175" s="187"/>
      <c r="IME175" s="188"/>
      <c r="IMF175" s="165"/>
      <c r="IMG175" s="166"/>
      <c r="IMH175" s="146"/>
      <c r="IMI175" s="145"/>
      <c r="IMJ175" s="145"/>
      <c r="IMK175" s="167"/>
      <c r="IML175" s="147"/>
      <c r="IMM175" s="148"/>
      <c r="IMN175" s="187"/>
      <c r="IMO175" s="188"/>
      <c r="IMP175" s="165"/>
      <c r="IMQ175" s="166"/>
      <c r="IMR175" s="146"/>
      <c r="IMS175" s="145"/>
      <c r="IMT175" s="145"/>
      <c r="IMU175" s="167"/>
      <c r="IMV175" s="147"/>
      <c r="IMW175" s="148"/>
      <c r="IMX175" s="187"/>
      <c r="IMY175" s="188"/>
      <c r="IMZ175" s="165"/>
      <c r="INA175" s="166"/>
      <c r="INB175" s="146"/>
      <c r="INC175" s="145"/>
      <c r="IND175" s="145"/>
      <c r="INE175" s="167"/>
      <c r="INF175" s="147"/>
      <c r="ING175" s="148"/>
      <c r="INH175" s="187"/>
      <c r="INI175" s="188"/>
      <c r="INJ175" s="165"/>
      <c r="INK175" s="166"/>
      <c r="INL175" s="146"/>
      <c r="INM175" s="145"/>
      <c r="INN175" s="145"/>
      <c r="INO175" s="167"/>
      <c r="INP175" s="147"/>
      <c r="INQ175" s="148"/>
      <c r="INR175" s="187"/>
      <c r="INS175" s="188"/>
      <c r="INT175" s="165"/>
      <c r="INU175" s="166"/>
      <c r="INV175" s="146"/>
      <c r="INW175" s="145"/>
      <c r="INX175" s="145"/>
      <c r="INY175" s="167"/>
      <c r="INZ175" s="147"/>
      <c r="IOA175" s="148"/>
      <c r="IOB175" s="187"/>
      <c r="IOC175" s="188"/>
      <c r="IOD175" s="165"/>
      <c r="IOE175" s="166"/>
      <c r="IOF175" s="146"/>
      <c r="IOG175" s="145"/>
      <c r="IOH175" s="145"/>
      <c r="IOI175" s="167"/>
      <c r="IOJ175" s="147"/>
      <c r="IOK175" s="148"/>
      <c r="IOL175" s="187"/>
      <c r="IOM175" s="188"/>
      <c r="ION175" s="165"/>
      <c r="IOO175" s="166"/>
      <c r="IOP175" s="146"/>
      <c r="IOQ175" s="145"/>
      <c r="IOR175" s="145"/>
      <c r="IOS175" s="167"/>
      <c r="IOT175" s="147"/>
      <c r="IOU175" s="148"/>
      <c r="IOV175" s="187"/>
      <c r="IOW175" s="188"/>
      <c r="IOX175" s="165"/>
      <c r="IOY175" s="166"/>
      <c r="IOZ175" s="146"/>
      <c r="IPA175" s="145"/>
      <c r="IPB175" s="145"/>
      <c r="IPC175" s="167"/>
      <c r="IPD175" s="147"/>
      <c r="IPE175" s="148"/>
      <c r="IPF175" s="187"/>
      <c r="IPG175" s="188"/>
      <c r="IPH175" s="165"/>
      <c r="IPI175" s="166"/>
      <c r="IPJ175" s="146"/>
      <c r="IPK175" s="145"/>
      <c r="IPL175" s="145"/>
      <c r="IPM175" s="167"/>
      <c r="IPN175" s="147"/>
      <c r="IPO175" s="148"/>
      <c r="IPP175" s="187"/>
      <c r="IPQ175" s="188"/>
      <c r="IPR175" s="165"/>
      <c r="IPS175" s="166"/>
      <c r="IPT175" s="146"/>
      <c r="IPU175" s="145"/>
      <c r="IPV175" s="145"/>
      <c r="IPW175" s="167"/>
      <c r="IPX175" s="147"/>
      <c r="IPY175" s="148"/>
      <c r="IPZ175" s="187"/>
      <c r="IQA175" s="188"/>
      <c r="IQB175" s="165"/>
      <c r="IQC175" s="166"/>
      <c r="IQD175" s="146"/>
      <c r="IQE175" s="145"/>
      <c r="IQF175" s="145"/>
      <c r="IQG175" s="167"/>
      <c r="IQH175" s="147"/>
      <c r="IQI175" s="148"/>
      <c r="IQJ175" s="187"/>
      <c r="IQK175" s="188"/>
      <c r="IQL175" s="165"/>
      <c r="IQM175" s="166"/>
      <c r="IQN175" s="146"/>
      <c r="IQO175" s="145"/>
      <c r="IQP175" s="145"/>
      <c r="IQQ175" s="167"/>
      <c r="IQR175" s="147"/>
      <c r="IQS175" s="148"/>
      <c r="IQT175" s="187"/>
      <c r="IQU175" s="188"/>
      <c r="IQV175" s="165"/>
      <c r="IQW175" s="166"/>
      <c r="IQX175" s="146"/>
      <c r="IQY175" s="145"/>
      <c r="IQZ175" s="145"/>
      <c r="IRA175" s="167"/>
      <c r="IRB175" s="147"/>
      <c r="IRC175" s="148"/>
      <c r="IRD175" s="187"/>
      <c r="IRE175" s="188"/>
      <c r="IRF175" s="165"/>
      <c r="IRG175" s="166"/>
      <c r="IRH175" s="146"/>
      <c r="IRI175" s="145"/>
      <c r="IRJ175" s="145"/>
      <c r="IRK175" s="167"/>
      <c r="IRL175" s="147"/>
      <c r="IRM175" s="148"/>
      <c r="IRN175" s="187"/>
      <c r="IRO175" s="188"/>
      <c r="IRP175" s="165"/>
      <c r="IRQ175" s="166"/>
      <c r="IRR175" s="146"/>
      <c r="IRS175" s="145"/>
      <c r="IRT175" s="145"/>
      <c r="IRU175" s="167"/>
      <c r="IRV175" s="147"/>
      <c r="IRW175" s="148"/>
      <c r="IRX175" s="187"/>
      <c r="IRY175" s="188"/>
      <c r="IRZ175" s="165"/>
      <c r="ISA175" s="166"/>
      <c r="ISB175" s="146"/>
      <c r="ISC175" s="145"/>
      <c r="ISD175" s="145"/>
      <c r="ISE175" s="167"/>
      <c r="ISF175" s="147"/>
      <c r="ISG175" s="148"/>
      <c r="ISH175" s="187"/>
      <c r="ISI175" s="188"/>
      <c r="ISJ175" s="165"/>
      <c r="ISK175" s="166"/>
      <c r="ISL175" s="146"/>
      <c r="ISM175" s="145"/>
      <c r="ISN175" s="145"/>
      <c r="ISO175" s="167"/>
      <c r="ISP175" s="147"/>
      <c r="ISQ175" s="148"/>
      <c r="ISR175" s="187"/>
      <c r="ISS175" s="188"/>
      <c r="IST175" s="165"/>
      <c r="ISU175" s="166"/>
      <c r="ISV175" s="146"/>
      <c r="ISW175" s="145"/>
      <c r="ISX175" s="145"/>
      <c r="ISY175" s="167"/>
      <c r="ISZ175" s="147"/>
      <c r="ITA175" s="148"/>
      <c r="ITB175" s="187"/>
      <c r="ITC175" s="188"/>
      <c r="ITD175" s="165"/>
      <c r="ITE175" s="166"/>
      <c r="ITF175" s="146"/>
      <c r="ITG175" s="145"/>
      <c r="ITH175" s="145"/>
      <c r="ITI175" s="167"/>
      <c r="ITJ175" s="147"/>
      <c r="ITK175" s="148"/>
      <c r="ITL175" s="187"/>
      <c r="ITM175" s="188"/>
      <c r="ITN175" s="165"/>
      <c r="ITO175" s="166"/>
      <c r="ITP175" s="146"/>
      <c r="ITQ175" s="145"/>
      <c r="ITR175" s="145"/>
      <c r="ITS175" s="167"/>
      <c r="ITT175" s="147"/>
      <c r="ITU175" s="148"/>
      <c r="ITV175" s="187"/>
      <c r="ITW175" s="188"/>
      <c r="ITX175" s="165"/>
      <c r="ITY175" s="166"/>
      <c r="ITZ175" s="146"/>
      <c r="IUA175" s="145"/>
      <c r="IUB175" s="145"/>
      <c r="IUC175" s="167"/>
      <c r="IUD175" s="147"/>
      <c r="IUE175" s="148"/>
      <c r="IUF175" s="187"/>
      <c r="IUG175" s="188"/>
      <c r="IUH175" s="165"/>
      <c r="IUI175" s="166"/>
      <c r="IUJ175" s="146"/>
      <c r="IUK175" s="145"/>
      <c r="IUL175" s="145"/>
      <c r="IUM175" s="167"/>
      <c r="IUN175" s="147"/>
      <c r="IUO175" s="148"/>
      <c r="IUP175" s="187"/>
      <c r="IUQ175" s="188"/>
      <c r="IUR175" s="165"/>
      <c r="IUS175" s="166"/>
      <c r="IUT175" s="146"/>
      <c r="IUU175" s="145"/>
      <c r="IUV175" s="145"/>
      <c r="IUW175" s="167"/>
      <c r="IUX175" s="147"/>
      <c r="IUY175" s="148"/>
      <c r="IUZ175" s="187"/>
      <c r="IVA175" s="188"/>
      <c r="IVB175" s="165"/>
      <c r="IVC175" s="166"/>
      <c r="IVD175" s="146"/>
      <c r="IVE175" s="145"/>
      <c r="IVF175" s="145"/>
      <c r="IVG175" s="167"/>
      <c r="IVH175" s="147"/>
      <c r="IVI175" s="148"/>
      <c r="IVJ175" s="187"/>
      <c r="IVK175" s="188"/>
      <c r="IVL175" s="165"/>
      <c r="IVM175" s="166"/>
      <c r="IVN175" s="146"/>
      <c r="IVO175" s="145"/>
      <c r="IVP175" s="145"/>
      <c r="IVQ175" s="167"/>
      <c r="IVR175" s="147"/>
      <c r="IVS175" s="148"/>
      <c r="IVT175" s="187"/>
      <c r="IVU175" s="188"/>
      <c r="IVV175" s="165"/>
      <c r="IVW175" s="166"/>
      <c r="IVX175" s="146"/>
      <c r="IVY175" s="145"/>
      <c r="IVZ175" s="145"/>
      <c r="IWA175" s="167"/>
      <c r="IWB175" s="147"/>
      <c r="IWC175" s="148"/>
      <c r="IWD175" s="187"/>
      <c r="IWE175" s="188"/>
      <c r="IWF175" s="165"/>
      <c r="IWG175" s="166"/>
      <c r="IWH175" s="146"/>
      <c r="IWI175" s="145"/>
      <c r="IWJ175" s="145"/>
      <c r="IWK175" s="167"/>
      <c r="IWL175" s="147"/>
      <c r="IWM175" s="148"/>
      <c r="IWN175" s="187"/>
      <c r="IWO175" s="188"/>
      <c r="IWP175" s="165"/>
      <c r="IWQ175" s="166"/>
      <c r="IWR175" s="146"/>
      <c r="IWS175" s="145"/>
      <c r="IWT175" s="145"/>
      <c r="IWU175" s="167"/>
      <c r="IWV175" s="147"/>
      <c r="IWW175" s="148"/>
      <c r="IWX175" s="187"/>
      <c r="IWY175" s="188"/>
      <c r="IWZ175" s="165"/>
      <c r="IXA175" s="166"/>
      <c r="IXB175" s="146"/>
      <c r="IXC175" s="145"/>
      <c r="IXD175" s="145"/>
      <c r="IXE175" s="167"/>
      <c r="IXF175" s="147"/>
      <c r="IXG175" s="148"/>
      <c r="IXH175" s="187"/>
      <c r="IXI175" s="188"/>
      <c r="IXJ175" s="165"/>
      <c r="IXK175" s="166"/>
      <c r="IXL175" s="146"/>
      <c r="IXM175" s="145"/>
      <c r="IXN175" s="145"/>
      <c r="IXO175" s="167"/>
      <c r="IXP175" s="147"/>
      <c r="IXQ175" s="148"/>
      <c r="IXR175" s="187"/>
      <c r="IXS175" s="188"/>
      <c r="IXT175" s="165"/>
      <c r="IXU175" s="166"/>
      <c r="IXV175" s="146"/>
      <c r="IXW175" s="145"/>
      <c r="IXX175" s="145"/>
      <c r="IXY175" s="167"/>
      <c r="IXZ175" s="147"/>
      <c r="IYA175" s="148"/>
      <c r="IYB175" s="187"/>
      <c r="IYC175" s="188"/>
      <c r="IYD175" s="165"/>
      <c r="IYE175" s="166"/>
      <c r="IYF175" s="146"/>
      <c r="IYG175" s="145"/>
      <c r="IYH175" s="145"/>
      <c r="IYI175" s="167"/>
      <c r="IYJ175" s="147"/>
      <c r="IYK175" s="148"/>
      <c r="IYL175" s="187"/>
      <c r="IYM175" s="188"/>
      <c r="IYN175" s="165"/>
      <c r="IYO175" s="166"/>
      <c r="IYP175" s="146"/>
      <c r="IYQ175" s="145"/>
      <c r="IYR175" s="145"/>
      <c r="IYS175" s="167"/>
      <c r="IYT175" s="147"/>
      <c r="IYU175" s="148"/>
      <c r="IYV175" s="187"/>
      <c r="IYW175" s="188"/>
      <c r="IYX175" s="165"/>
      <c r="IYY175" s="166"/>
      <c r="IYZ175" s="146"/>
      <c r="IZA175" s="145"/>
      <c r="IZB175" s="145"/>
      <c r="IZC175" s="167"/>
      <c r="IZD175" s="147"/>
      <c r="IZE175" s="148"/>
      <c r="IZF175" s="187"/>
      <c r="IZG175" s="188"/>
      <c r="IZH175" s="165"/>
      <c r="IZI175" s="166"/>
      <c r="IZJ175" s="146"/>
      <c r="IZK175" s="145"/>
      <c r="IZL175" s="145"/>
      <c r="IZM175" s="167"/>
      <c r="IZN175" s="147"/>
      <c r="IZO175" s="148"/>
      <c r="IZP175" s="187"/>
      <c r="IZQ175" s="188"/>
      <c r="IZR175" s="165"/>
      <c r="IZS175" s="166"/>
      <c r="IZT175" s="146"/>
      <c r="IZU175" s="145"/>
      <c r="IZV175" s="145"/>
      <c r="IZW175" s="167"/>
      <c r="IZX175" s="147"/>
      <c r="IZY175" s="148"/>
      <c r="IZZ175" s="187"/>
      <c r="JAA175" s="188"/>
      <c r="JAB175" s="165"/>
      <c r="JAC175" s="166"/>
      <c r="JAD175" s="146"/>
      <c r="JAE175" s="145"/>
      <c r="JAF175" s="145"/>
      <c r="JAG175" s="167"/>
      <c r="JAH175" s="147"/>
      <c r="JAI175" s="148"/>
      <c r="JAJ175" s="187"/>
      <c r="JAK175" s="188"/>
      <c r="JAL175" s="165"/>
      <c r="JAM175" s="166"/>
      <c r="JAN175" s="146"/>
      <c r="JAO175" s="145"/>
      <c r="JAP175" s="145"/>
      <c r="JAQ175" s="167"/>
      <c r="JAR175" s="147"/>
      <c r="JAS175" s="148"/>
      <c r="JAT175" s="187"/>
      <c r="JAU175" s="188"/>
      <c r="JAV175" s="165"/>
      <c r="JAW175" s="166"/>
      <c r="JAX175" s="146"/>
      <c r="JAY175" s="145"/>
      <c r="JAZ175" s="145"/>
      <c r="JBA175" s="167"/>
      <c r="JBB175" s="147"/>
      <c r="JBC175" s="148"/>
      <c r="JBD175" s="187"/>
      <c r="JBE175" s="188"/>
      <c r="JBF175" s="165"/>
      <c r="JBG175" s="166"/>
      <c r="JBH175" s="146"/>
      <c r="JBI175" s="145"/>
      <c r="JBJ175" s="145"/>
      <c r="JBK175" s="167"/>
      <c r="JBL175" s="147"/>
      <c r="JBM175" s="148"/>
      <c r="JBN175" s="187"/>
      <c r="JBO175" s="188"/>
      <c r="JBP175" s="165"/>
      <c r="JBQ175" s="166"/>
      <c r="JBR175" s="146"/>
      <c r="JBS175" s="145"/>
      <c r="JBT175" s="145"/>
      <c r="JBU175" s="167"/>
      <c r="JBV175" s="147"/>
      <c r="JBW175" s="148"/>
      <c r="JBX175" s="187"/>
      <c r="JBY175" s="188"/>
      <c r="JBZ175" s="165"/>
      <c r="JCA175" s="166"/>
      <c r="JCB175" s="146"/>
      <c r="JCC175" s="145"/>
      <c r="JCD175" s="145"/>
      <c r="JCE175" s="167"/>
      <c r="JCF175" s="147"/>
      <c r="JCG175" s="148"/>
      <c r="JCH175" s="187"/>
      <c r="JCI175" s="188"/>
      <c r="JCJ175" s="165"/>
      <c r="JCK175" s="166"/>
      <c r="JCL175" s="146"/>
      <c r="JCM175" s="145"/>
      <c r="JCN175" s="145"/>
      <c r="JCO175" s="167"/>
      <c r="JCP175" s="147"/>
      <c r="JCQ175" s="148"/>
      <c r="JCR175" s="187"/>
      <c r="JCS175" s="188"/>
      <c r="JCT175" s="165"/>
      <c r="JCU175" s="166"/>
      <c r="JCV175" s="146"/>
      <c r="JCW175" s="145"/>
      <c r="JCX175" s="145"/>
      <c r="JCY175" s="167"/>
      <c r="JCZ175" s="147"/>
      <c r="JDA175" s="148"/>
      <c r="JDB175" s="187"/>
      <c r="JDC175" s="188"/>
      <c r="JDD175" s="165"/>
      <c r="JDE175" s="166"/>
      <c r="JDF175" s="146"/>
      <c r="JDG175" s="145"/>
      <c r="JDH175" s="145"/>
      <c r="JDI175" s="167"/>
      <c r="JDJ175" s="147"/>
      <c r="JDK175" s="148"/>
      <c r="JDL175" s="187"/>
      <c r="JDM175" s="188"/>
      <c r="JDN175" s="165"/>
      <c r="JDO175" s="166"/>
      <c r="JDP175" s="146"/>
      <c r="JDQ175" s="145"/>
      <c r="JDR175" s="145"/>
      <c r="JDS175" s="167"/>
      <c r="JDT175" s="147"/>
      <c r="JDU175" s="148"/>
      <c r="JDV175" s="187"/>
      <c r="JDW175" s="188"/>
      <c r="JDX175" s="165"/>
      <c r="JDY175" s="166"/>
      <c r="JDZ175" s="146"/>
      <c r="JEA175" s="145"/>
      <c r="JEB175" s="145"/>
      <c r="JEC175" s="167"/>
      <c r="JED175" s="147"/>
      <c r="JEE175" s="148"/>
      <c r="JEF175" s="187"/>
      <c r="JEG175" s="188"/>
      <c r="JEH175" s="165"/>
      <c r="JEI175" s="166"/>
      <c r="JEJ175" s="146"/>
      <c r="JEK175" s="145"/>
      <c r="JEL175" s="145"/>
      <c r="JEM175" s="167"/>
      <c r="JEN175" s="147"/>
      <c r="JEO175" s="148"/>
      <c r="JEP175" s="187"/>
      <c r="JEQ175" s="188"/>
      <c r="JER175" s="165"/>
      <c r="JES175" s="166"/>
      <c r="JET175" s="146"/>
      <c r="JEU175" s="145"/>
      <c r="JEV175" s="145"/>
      <c r="JEW175" s="167"/>
      <c r="JEX175" s="147"/>
      <c r="JEY175" s="148"/>
      <c r="JEZ175" s="187"/>
      <c r="JFA175" s="188"/>
      <c r="JFB175" s="165"/>
      <c r="JFC175" s="166"/>
      <c r="JFD175" s="146"/>
      <c r="JFE175" s="145"/>
      <c r="JFF175" s="145"/>
      <c r="JFG175" s="167"/>
      <c r="JFH175" s="147"/>
      <c r="JFI175" s="148"/>
      <c r="JFJ175" s="187"/>
      <c r="JFK175" s="188"/>
      <c r="JFL175" s="165"/>
      <c r="JFM175" s="166"/>
      <c r="JFN175" s="146"/>
      <c r="JFO175" s="145"/>
      <c r="JFP175" s="145"/>
      <c r="JFQ175" s="167"/>
      <c r="JFR175" s="147"/>
      <c r="JFS175" s="148"/>
      <c r="JFT175" s="187"/>
      <c r="JFU175" s="188"/>
      <c r="JFV175" s="165"/>
      <c r="JFW175" s="166"/>
      <c r="JFX175" s="146"/>
      <c r="JFY175" s="145"/>
      <c r="JFZ175" s="145"/>
      <c r="JGA175" s="167"/>
      <c r="JGB175" s="147"/>
      <c r="JGC175" s="148"/>
      <c r="JGD175" s="187"/>
      <c r="JGE175" s="188"/>
      <c r="JGF175" s="165"/>
      <c r="JGG175" s="166"/>
      <c r="JGH175" s="146"/>
      <c r="JGI175" s="145"/>
      <c r="JGJ175" s="145"/>
      <c r="JGK175" s="167"/>
      <c r="JGL175" s="147"/>
      <c r="JGM175" s="148"/>
      <c r="JGN175" s="187"/>
      <c r="JGO175" s="188"/>
      <c r="JGP175" s="165"/>
      <c r="JGQ175" s="166"/>
      <c r="JGR175" s="146"/>
      <c r="JGS175" s="145"/>
      <c r="JGT175" s="145"/>
      <c r="JGU175" s="167"/>
      <c r="JGV175" s="147"/>
      <c r="JGW175" s="148"/>
      <c r="JGX175" s="187"/>
      <c r="JGY175" s="188"/>
      <c r="JGZ175" s="165"/>
      <c r="JHA175" s="166"/>
      <c r="JHB175" s="146"/>
      <c r="JHC175" s="145"/>
      <c r="JHD175" s="145"/>
      <c r="JHE175" s="167"/>
      <c r="JHF175" s="147"/>
      <c r="JHG175" s="148"/>
      <c r="JHH175" s="187"/>
      <c r="JHI175" s="188"/>
      <c r="JHJ175" s="165"/>
      <c r="JHK175" s="166"/>
      <c r="JHL175" s="146"/>
      <c r="JHM175" s="145"/>
      <c r="JHN175" s="145"/>
      <c r="JHO175" s="167"/>
      <c r="JHP175" s="147"/>
      <c r="JHQ175" s="148"/>
      <c r="JHR175" s="187"/>
      <c r="JHS175" s="188"/>
      <c r="JHT175" s="165"/>
      <c r="JHU175" s="166"/>
      <c r="JHV175" s="146"/>
      <c r="JHW175" s="145"/>
      <c r="JHX175" s="145"/>
      <c r="JHY175" s="167"/>
      <c r="JHZ175" s="147"/>
      <c r="JIA175" s="148"/>
      <c r="JIB175" s="187"/>
      <c r="JIC175" s="188"/>
      <c r="JID175" s="165"/>
      <c r="JIE175" s="166"/>
      <c r="JIF175" s="146"/>
      <c r="JIG175" s="145"/>
      <c r="JIH175" s="145"/>
      <c r="JII175" s="167"/>
      <c r="JIJ175" s="147"/>
      <c r="JIK175" s="148"/>
      <c r="JIL175" s="187"/>
      <c r="JIM175" s="188"/>
      <c r="JIN175" s="165"/>
      <c r="JIO175" s="166"/>
      <c r="JIP175" s="146"/>
      <c r="JIQ175" s="145"/>
      <c r="JIR175" s="145"/>
      <c r="JIS175" s="167"/>
      <c r="JIT175" s="147"/>
      <c r="JIU175" s="148"/>
      <c r="JIV175" s="187"/>
      <c r="JIW175" s="188"/>
      <c r="JIX175" s="165"/>
      <c r="JIY175" s="166"/>
      <c r="JIZ175" s="146"/>
      <c r="JJA175" s="145"/>
      <c r="JJB175" s="145"/>
      <c r="JJC175" s="167"/>
      <c r="JJD175" s="147"/>
      <c r="JJE175" s="148"/>
      <c r="JJF175" s="187"/>
      <c r="JJG175" s="188"/>
      <c r="JJH175" s="165"/>
      <c r="JJI175" s="166"/>
      <c r="JJJ175" s="146"/>
      <c r="JJK175" s="145"/>
      <c r="JJL175" s="145"/>
      <c r="JJM175" s="167"/>
      <c r="JJN175" s="147"/>
      <c r="JJO175" s="148"/>
      <c r="JJP175" s="187"/>
      <c r="JJQ175" s="188"/>
      <c r="JJR175" s="165"/>
      <c r="JJS175" s="166"/>
      <c r="JJT175" s="146"/>
      <c r="JJU175" s="145"/>
      <c r="JJV175" s="145"/>
      <c r="JJW175" s="167"/>
      <c r="JJX175" s="147"/>
      <c r="JJY175" s="148"/>
      <c r="JJZ175" s="187"/>
      <c r="JKA175" s="188"/>
      <c r="JKB175" s="165"/>
      <c r="JKC175" s="166"/>
      <c r="JKD175" s="146"/>
      <c r="JKE175" s="145"/>
      <c r="JKF175" s="145"/>
      <c r="JKG175" s="167"/>
      <c r="JKH175" s="147"/>
      <c r="JKI175" s="148"/>
      <c r="JKJ175" s="187"/>
      <c r="JKK175" s="188"/>
      <c r="JKL175" s="165"/>
      <c r="JKM175" s="166"/>
      <c r="JKN175" s="146"/>
      <c r="JKO175" s="145"/>
      <c r="JKP175" s="145"/>
      <c r="JKQ175" s="167"/>
      <c r="JKR175" s="147"/>
      <c r="JKS175" s="148"/>
      <c r="JKT175" s="187"/>
      <c r="JKU175" s="188"/>
      <c r="JKV175" s="165"/>
      <c r="JKW175" s="166"/>
      <c r="JKX175" s="146"/>
      <c r="JKY175" s="145"/>
      <c r="JKZ175" s="145"/>
      <c r="JLA175" s="167"/>
      <c r="JLB175" s="147"/>
      <c r="JLC175" s="148"/>
      <c r="JLD175" s="187"/>
      <c r="JLE175" s="188"/>
      <c r="JLF175" s="165"/>
      <c r="JLG175" s="166"/>
      <c r="JLH175" s="146"/>
      <c r="JLI175" s="145"/>
      <c r="JLJ175" s="145"/>
      <c r="JLK175" s="167"/>
      <c r="JLL175" s="147"/>
      <c r="JLM175" s="148"/>
      <c r="JLN175" s="187"/>
      <c r="JLO175" s="188"/>
      <c r="JLP175" s="165"/>
      <c r="JLQ175" s="166"/>
      <c r="JLR175" s="146"/>
      <c r="JLS175" s="145"/>
      <c r="JLT175" s="145"/>
      <c r="JLU175" s="167"/>
      <c r="JLV175" s="147"/>
      <c r="JLW175" s="148"/>
      <c r="JLX175" s="187"/>
      <c r="JLY175" s="188"/>
      <c r="JLZ175" s="165"/>
      <c r="JMA175" s="166"/>
      <c r="JMB175" s="146"/>
      <c r="JMC175" s="145"/>
      <c r="JMD175" s="145"/>
      <c r="JME175" s="167"/>
      <c r="JMF175" s="147"/>
      <c r="JMG175" s="148"/>
      <c r="JMH175" s="187"/>
      <c r="JMI175" s="188"/>
      <c r="JMJ175" s="165"/>
      <c r="JMK175" s="166"/>
      <c r="JML175" s="146"/>
      <c r="JMM175" s="145"/>
      <c r="JMN175" s="145"/>
      <c r="JMO175" s="167"/>
      <c r="JMP175" s="147"/>
      <c r="JMQ175" s="148"/>
      <c r="JMR175" s="187"/>
      <c r="JMS175" s="188"/>
      <c r="JMT175" s="165"/>
      <c r="JMU175" s="166"/>
      <c r="JMV175" s="146"/>
      <c r="JMW175" s="145"/>
      <c r="JMX175" s="145"/>
      <c r="JMY175" s="167"/>
      <c r="JMZ175" s="147"/>
      <c r="JNA175" s="148"/>
      <c r="JNB175" s="187"/>
      <c r="JNC175" s="188"/>
      <c r="JND175" s="165"/>
      <c r="JNE175" s="166"/>
      <c r="JNF175" s="146"/>
      <c r="JNG175" s="145"/>
      <c r="JNH175" s="145"/>
      <c r="JNI175" s="167"/>
      <c r="JNJ175" s="147"/>
      <c r="JNK175" s="148"/>
      <c r="JNL175" s="187"/>
      <c r="JNM175" s="188"/>
      <c r="JNN175" s="165"/>
      <c r="JNO175" s="166"/>
      <c r="JNP175" s="146"/>
      <c r="JNQ175" s="145"/>
      <c r="JNR175" s="145"/>
      <c r="JNS175" s="167"/>
      <c r="JNT175" s="147"/>
      <c r="JNU175" s="148"/>
      <c r="JNV175" s="187"/>
      <c r="JNW175" s="188"/>
      <c r="JNX175" s="165"/>
      <c r="JNY175" s="166"/>
      <c r="JNZ175" s="146"/>
      <c r="JOA175" s="145"/>
      <c r="JOB175" s="145"/>
      <c r="JOC175" s="167"/>
      <c r="JOD175" s="147"/>
      <c r="JOE175" s="148"/>
      <c r="JOF175" s="187"/>
      <c r="JOG175" s="188"/>
      <c r="JOH175" s="165"/>
      <c r="JOI175" s="166"/>
      <c r="JOJ175" s="146"/>
      <c r="JOK175" s="145"/>
      <c r="JOL175" s="145"/>
      <c r="JOM175" s="167"/>
      <c r="JON175" s="147"/>
      <c r="JOO175" s="148"/>
      <c r="JOP175" s="187"/>
      <c r="JOQ175" s="188"/>
      <c r="JOR175" s="165"/>
      <c r="JOS175" s="166"/>
      <c r="JOT175" s="146"/>
      <c r="JOU175" s="145"/>
      <c r="JOV175" s="145"/>
      <c r="JOW175" s="167"/>
      <c r="JOX175" s="147"/>
      <c r="JOY175" s="148"/>
      <c r="JOZ175" s="187"/>
      <c r="JPA175" s="188"/>
      <c r="JPB175" s="165"/>
      <c r="JPC175" s="166"/>
      <c r="JPD175" s="146"/>
      <c r="JPE175" s="145"/>
      <c r="JPF175" s="145"/>
      <c r="JPG175" s="167"/>
      <c r="JPH175" s="147"/>
      <c r="JPI175" s="148"/>
      <c r="JPJ175" s="187"/>
      <c r="JPK175" s="188"/>
      <c r="JPL175" s="165"/>
      <c r="JPM175" s="166"/>
      <c r="JPN175" s="146"/>
      <c r="JPO175" s="145"/>
      <c r="JPP175" s="145"/>
      <c r="JPQ175" s="167"/>
      <c r="JPR175" s="147"/>
      <c r="JPS175" s="148"/>
      <c r="JPT175" s="187"/>
      <c r="JPU175" s="188"/>
      <c r="JPV175" s="165"/>
      <c r="JPW175" s="166"/>
      <c r="JPX175" s="146"/>
      <c r="JPY175" s="145"/>
      <c r="JPZ175" s="145"/>
      <c r="JQA175" s="167"/>
      <c r="JQB175" s="147"/>
      <c r="JQC175" s="148"/>
      <c r="JQD175" s="187"/>
      <c r="JQE175" s="188"/>
      <c r="JQF175" s="165"/>
      <c r="JQG175" s="166"/>
      <c r="JQH175" s="146"/>
      <c r="JQI175" s="145"/>
      <c r="JQJ175" s="145"/>
      <c r="JQK175" s="167"/>
      <c r="JQL175" s="147"/>
      <c r="JQM175" s="148"/>
      <c r="JQN175" s="187"/>
      <c r="JQO175" s="188"/>
      <c r="JQP175" s="165"/>
      <c r="JQQ175" s="166"/>
      <c r="JQR175" s="146"/>
      <c r="JQS175" s="145"/>
      <c r="JQT175" s="145"/>
      <c r="JQU175" s="167"/>
      <c r="JQV175" s="147"/>
      <c r="JQW175" s="148"/>
      <c r="JQX175" s="187"/>
      <c r="JQY175" s="188"/>
      <c r="JQZ175" s="165"/>
      <c r="JRA175" s="166"/>
      <c r="JRB175" s="146"/>
      <c r="JRC175" s="145"/>
      <c r="JRD175" s="145"/>
      <c r="JRE175" s="167"/>
      <c r="JRF175" s="147"/>
      <c r="JRG175" s="148"/>
      <c r="JRH175" s="187"/>
      <c r="JRI175" s="188"/>
      <c r="JRJ175" s="165"/>
      <c r="JRK175" s="166"/>
      <c r="JRL175" s="146"/>
      <c r="JRM175" s="145"/>
      <c r="JRN175" s="145"/>
      <c r="JRO175" s="167"/>
      <c r="JRP175" s="147"/>
      <c r="JRQ175" s="148"/>
      <c r="JRR175" s="187"/>
      <c r="JRS175" s="188"/>
      <c r="JRT175" s="165"/>
      <c r="JRU175" s="166"/>
      <c r="JRV175" s="146"/>
      <c r="JRW175" s="145"/>
      <c r="JRX175" s="145"/>
      <c r="JRY175" s="167"/>
      <c r="JRZ175" s="147"/>
      <c r="JSA175" s="148"/>
      <c r="JSB175" s="187"/>
      <c r="JSC175" s="188"/>
      <c r="JSD175" s="165"/>
      <c r="JSE175" s="166"/>
      <c r="JSF175" s="146"/>
      <c r="JSG175" s="145"/>
      <c r="JSH175" s="145"/>
      <c r="JSI175" s="167"/>
      <c r="JSJ175" s="147"/>
      <c r="JSK175" s="148"/>
      <c r="JSL175" s="187"/>
      <c r="JSM175" s="188"/>
      <c r="JSN175" s="165"/>
      <c r="JSO175" s="166"/>
      <c r="JSP175" s="146"/>
      <c r="JSQ175" s="145"/>
      <c r="JSR175" s="145"/>
      <c r="JSS175" s="167"/>
      <c r="JST175" s="147"/>
      <c r="JSU175" s="148"/>
      <c r="JSV175" s="187"/>
      <c r="JSW175" s="188"/>
      <c r="JSX175" s="165"/>
      <c r="JSY175" s="166"/>
      <c r="JSZ175" s="146"/>
      <c r="JTA175" s="145"/>
      <c r="JTB175" s="145"/>
      <c r="JTC175" s="167"/>
      <c r="JTD175" s="147"/>
      <c r="JTE175" s="148"/>
      <c r="JTF175" s="187"/>
      <c r="JTG175" s="188"/>
      <c r="JTH175" s="165"/>
      <c r="JTI175" s="166"/>
      <c r="JTJ175" s="146"/>
      <c r="JTK175" s="145"/>
      <c r="JTL175" s="145"/>
      <c r="JTM175" s="167"/>
      <c r="JTN175" s="147"/>
      <c r="JTO175" s="148"/>
      <c r="JTP175" s="187"/>
      <c r="JTQ175" s="188"/>
      <c r="JTR175" s="165"/>
      <c r="JTS175" s="166"/>
      <c r="JTT175" s="146"/>
      <c r="JTU175" s="145"/>
      <c r="JTV175" s="145"/>
      <c r="JTW175" s="167"/>
      <c r="JTX175" s="147"/>
      <c r="JTY175" s="148"/>
      <c r="JTZ175" s="187"/>
      <c r="JUA175" s="188"/>
      <c r="JUB175" s="165"/>
      <c r="JUC175" s="166"/>
      <c r="JUD175" s="146"/>
      <c r="JUE175" s="145"/>
      <c r="JUF175" s="145"/>
      <c r="JUG175" s="167"/>
      <c r="JUH175" s="147"/>
      <c r="JUI175" s="148"/>
      <c r="JUJ175" s="187"/>
      <c r="JUK175" s="188"/>
      <c r="JUL175" s="165"/>
      <c r="JUM175" s="166"/>
      <c r="JUN175" s="146"/>
      <c r="JUO175" s="145"/>
      <c r="JUP175" s="145"/>
      <c r="JUQ175" s="167"/>
      <c r="JUR175" s="147"/>
      <c r="JUS175" s="148"/>
      <c r="JUT175" s="187"/>
      <c r="JUU175" s="188"/>
      <c r="JUV175" s="165"/>
      <c r="JUW175" s="166"/>
      <c r="JUX175" s="146"/>
      <c r="JUY175" s="145"/>
      <c r="JUZ175" s="145"/>
      <c r="JVA175" s="167"/>
      <c r="JVB175" s="147"/>
      <c r="JVC175" s="148"/>
      <c r="JVD175" s="187"/>
      <c r="JVE175" s="188"/>
      <c r="JVF175" s="165"/>
      <c r="JVG175" s="166"/>
      <c r="JVH175" s="146"/>
      <c r="JVI175" s="145"/>
      <c r="JVJ175" s="145"/>
      <c r="JVK175" s="167"/>
      <c r="JVL175" s="147"/>
      <c r="JVM175" s="148"/>
      <c r="JVN175" s="187"/>
      <c r="JVO175" s="188"/>
      <c r="JVP175" s="165"/>
      <c r="JVQ175" s="166"/>
      <c r="JVR175" s="146"/>
      <c r="JVS175" s="145"/>
      <c r="JVT175" s="145"/>
      <c r="JVU175" s="167"/>
      <c r="JVV175" s="147"/>
      <c r="JVW175" s="148"/>
      <c r="JVX175" s="187"/>
      <c r="JVY175" s="188"/>
      <c r="JVZ175" s="165"/>
      <c r="JWA175" s="166"/>
      <c r="JWB175" s="146"/>
      <c r="JWC175" s="145"/>
      <c r="JWD175" s="145"/>
      <c r="JWE175" s="167"/>
      <c r="JWF175" s="147"/>
      <c r="JWG175" s="148"/>
      <c r="JWH175" s="187"/>
      <c r="JWI175" s="188"/>
      <c r="JWJ175" s="165"/>
      <c r="JWK175" s="166"/>
      <c r="JWL175" s="146"/>
      <c r="JWM175" s="145"/>
      <c r="JWN175" s="145"/>
      <c r="JWO175" s="167"/>
      <c r="JWP175" s="147"/>
      <c r="JWQ175" s="148"/>
      <c r="JWR175" s="187"/>
      <c r="JWS175" s="188"/>
      <c r="JWT175" s="165"/>
      <c r="JWU175" s="166"/>
      <c r="JWV175" s="146"/>
      <c r="JWW175" s="145"/>
      <c r="JWX175" s="145"/>
      <c r="JWY175" s="167"/>
      <c r="JWZ175" s="147"/>
      <c r="JXA175" s="148"/>
      <c r="JXB175" s="187"/>
      <c r="JXC175" s="188"/>
      <c r="JXD175" s="165"/>
      <c r="JXE175" s="166"/>
      <c r="JXF175" s="146"/>
      <c r="JXG175" s="145"/>
      <c r="JXH175" s="145"/>
      <c r="JXI175" s="167"/>
      <c r="JXJ175" s="147"/>
      <c r="JXK175" s="148"/>
      <c r="JXL175" s="187"/>
      <c r="JXM175" s="188"/>
      <c r="JXN175" s="165"/>
      <c r="JXO175" s="166"/>
      <c r="JXP175" s="146"/>
      <c r="JXQ175" s="145"/>
      <c r="JXR175" s="145"/>
      <c r="JXS175" s="167"/>
      <c r="JXT175" s="147"/>
      <c r="JXU175" s="148"/>
      <c r="JXV175" s="187"/>
      <c r="JXW175" s="188"/>
      <c r="JXX175" s="165"/>
      <c r="JXY175" s="166"/>
      <c r="JXZ175" s="146"/>
      <c r="JYA175" s="145"/>
      <c r="JYB175" s="145"/>
      <c r="JYC175" s="167"/>
      <c r="JYD175" s="147"/>
      <c r="JYE175" s="148"/>
      <c r="JYF175" s="187"/>
      <c r="JYG175" s="188"/>
      <c r="JYH175" s="165"/>
      <c r="JYI175" s="166"/>
      <c r="JYJ175" s="146"/>
      <c r="JYK175" s="145"/>
      <c r="JYL175" s="145"/>
      <c r="JYM175" s="167"/>
      <c r="JYN175" s="147"/>
      <c r="JYO175" s="148"/>
      <c r="JYP175" s="187"/>
      <c r="JYQ175" s="188"/>
      <c r="JYR175" s="165"/>
      <c r="JYS175" s="166"/>
      <c r="JYT175" s="146"/>
      <c r="JYU175" s="145"/>
      <c r="JYV175" s="145"/>
      <c r="JYW175" s="167"/>
      <c r="JYX175" s="147"/>
      <c r="JYY175" s="148"/>
      <c r="JYZ175" s="187"/>
      <c r="JZA175" s="188"/>
      <c r="JZB175" s="165"/>
      <c r="JZC175" s="166"/>
      <c r="JZD175" s="146"/>
      <c r="JZE175" s="145"/>
      <c r="JZF175" s="145"/>
      <c r="JZG175" s="167"/>
      <c r="JZH175" s="147"/>
      <c r="JZI175" s="148"/>
      <c r="JZJ175" s="187"/>
      <c r="JZK175" s="188"/>
      <c r="JZL175" s="165"/>
      <c r="JZM175" s="166"/>
      <c r="JZN175" s="146"/>
      <c r="JZO175" s="145"/>
      <c r="JZP175" s="145"/>
      <c r="JZQ175" s="167"/>
      <c r="JZR175" s="147"/>
      <c r="JZS175" s="148"/>
      <c r="JZT175" s="187"/>
      <c r="JZU175" s="188"/>
      <c r="JZV175" s="165"/>
      <c r="JZW175" s="166"/>
      <c r="JZX175" s="146"/>
      <c r="JZY175" s="145"/>
      <c r="JZZ175" s="145"/>
      <c r="KAA175" s="167"/>
      <c r="KAB175" s="147"/>
      <c r="KAC175" s="148"/>
      <c r="KAD175" s="187"/>
      <c r="KAE175" s="188"/>
      <c r="KAF175" s="165"/>
      <c r="KAG175" s="166"/>
      <c r="KAH175" s="146"/>
      <c r="KAI175" s="145"/>
      <c r="KAJ175" s="145"/>
      <c r="KAK175" s="167"/>
      <c r="KAL175" s="147"/>
      <c r="KAM175" s="148"/>
      <c r="KAN175" s="187"/>
      <c r="KAO175" s="188"/>
      <c r="KAP175" s="165"/>
      <c r="KAQ175" s="166"/>
      <c r="KAR175" s="146"/>
      <c r="KAS175" s="145"/>
      <c r="KAT175" s="145"/>
      <c r="KAU175" s="167"/>
      <c r="KAV175" s="147"/>
      <c r="KAW175" s="148"/>
      <c r="KAX175" s="187"/>
      <c r="KAY175" s="188"/>
      <c r="KAZ175" s="165"/>
      <c r="KBA175" s="166"/>
      <c r="KBB175" s="146"/>
      <c r="KBC175" s="145"/>
      <c r="KBD175" s="145"/>
      <c r="KBE175" s="167"/>
      <c r="KBF175" s="147"/>
      <c r="KBG175" s="148"/>
      <c r="KBH175" s="187"/>
      <c r="KBI175" s="188"/>
      <c r="KBJ175" s="165"/>
      <c r="KBK175" s="166"/>
      <c r="KBL175" s="146"/>
      <c r="KBM175" s="145"/>
      <c r="KBN175" s="145"/>
      <c r="KBO175" s="167"/>
      <c r="KBP175" s="147"/>
      <c r="KBQ175" s="148"/>
      <c r="KBR175" s="187"/>
      <c r="KBS175" s="188"/>
      <c r="KBT175" s="165"/>
      <c r="KBU175" s="166"/>
      <c r="KBV175" s="146"/>
      <c r="KBW175" s="145"/>
      <c r="KBX175" s="145"/>
      <c r="KBY175" s="167"/>
      <c r="KBZ175" s="147"/>
      <c r="KCA175" s="148"/>
      <c r="KCB175" s="187"/>
      <c r="KCC175" s="188"/>
      <c r="KCD175" s="165"/>
      <c r="KCE175" s="166"/>
      <c r="KCF175" s="146"/>
      <c r="KCG175" s="145"/>
      <c r="KCH175" s="145"/>
      <c r="KCI175" s="167"/>
      <c r="KCJ175" s="147"/>
      <c r="KCK175" s="148"/>
      <c r="KCL175" s="187"/>
      <c r="KCM175" s="188"/>
      <c r="KCN175" s="165"/>
      <c r="KCO175" s="166"/>
      <c r="KCP175" s="146"/>
      <c r="KCQ175" s="145"/>
      <c r="KCR175" s="145"/>
      <c r="KCS175" s="167"/>
      <c r="KCT175" s="147"/>
      <c r="KCU175" s="148"/>
      <c r="KCV175" s="187"/>
      <c r="KCW175" s="188"/>
      <c r="KCX175" s="165"/>
      <c r="KCY175" s="166"/>
      <c r="KCZ175" s="146"/>
      <c r="KDA175" s="145"/>
      <c r="KDB175" s="145"/>
      <c r="KDC175" s="167"/>
      <c r="KDD175" s="147"/>
      <c r="KDE175" s="148"/>
      <c r="KDF175" s="187"/>
      <c r="KDG175" s="188"/>
      <c r="KDH175" s="165"/>
      <c r="KDI175" s="166"/>
      <c r="KDJ175" s="146"/>
      <c r="KDK175" s="145"/>
      <c r="KDL175" s="145"/>
      <c r="KDM175" s="167"/>
      <c r="KDN175" s="147"/>
      <c r="KDO175" s="148"/>
      <c r="KDP175" s="187"/>
      <c r="KDQ175" s="188"/>
      <c r="KDR175" s="165"/>
      <c r="KDS175" s="166"/>
      <c r="KDT175" s="146"/>
      <c r="KDU175" s="145"/>
      <c r="KDV175" s="145"/>
      <c r="KDW175" s="167"/>
      <c r="KDX175" s="147"/>
      <c r="KDY175" s="148"/>
      <c r="KDZ175" s="187"/>
      <c r="KEA175" s="188"/>
      <c r="KEB175" s="165"/>
      <c r="KEC175" s="166"/>
      <c r="KED175" s="146"/>
      <c r="KEE175" s="145"/>
      <c r="KEF175" s="145"/>
      <c r="KEG175" s="167"/>
      <c r="KEH175" s="147"/>
      <c r="KEI175" s="148"/>
      <c r="KEJ175" s="187"/>
      <c r="KEK175" s="188"/>
      <c r="KEL175" s="165"/>
      <c r="KEM175" s="166"/>
      <c r="KEN175" s="146"/>
      <c r="KEO175" s="145"/>
      <c r="KEP175" s="145"/>
      <c r="KEQ175" s="167"/>
      <c r="KER175" s="147"/>
      <c r="KES175" s="148"/>
      <c r="KET175" s="187"/>
      <c r="KEU175" s="188"/>
      <c r="KEV175" s="165"/>
      <c r="KEW175" s="166"/>
      <c r="KEX175" s="146"/>
      <c r="KEY175" s="145"/>
      <c r="KEZ175" s="145"/>
      <c r="KFA175" s="167"/>
      <c r="KFB175" s="147"/>
      <c r="KFC175" s="148"/>
      <c r="KFD175" s="187"/>
      <c r="KFE175" s="188"/>
      <c r="KFF175" s="165"/>
      <c r="KFG175" s="166"/>
      <c r="KFH175" s="146"/>
      <c r="KFI175" s="145"/>
      <c r="KFJ175" s="145"/>
      <c r="KFK175" s="167"/>
      <c r="KFL175" s="147"/>
      <c r="KFM175" s="148"/>
      <c r="KFN175" s="187"/>
      <c r="KFO175" s="188"/>
      <c r="KFP175" s="165"/>
      <c r="KFQ175" s="166"/>
      <c r="KFR175" s="146"/>
      <c r="KFS175" s="145"/>
      <c r="KFT175" s="145"/>
      <c r="KFU175" s="167"/>
      <c r="KFV175" s="147"/>
      <c r="KFW175" s="148"/>
      <c r="KFX175" s="187"/>
      <c r="KFY175" s="188"/>
      <c r="KFZ175" s="165"/>
      <c r="KGA175" s="166"/>
      <c r="KGB175" s="146"/>
      <c r="KGC175" s="145"/>
      <c r="KGD175" s="145"/>
      <c r="KGE175" s="167"/>
      <c r="KGF175" s="147"/>
      <c r="KGG175" s="148"/>
      <c r="KGH175" s="187"/>
      <c r="KGI175" s="188"/>
      <c r="KGJ175" s="165"/>
      <c r="KGK175" s="166"/>
      <c r="KGL175" s="146"/>
      <c r="KGM175" s="145"/>
      <c r="KGN175" s="145"/>
      <c r="KGO175" s="167"/>
      <c r="KGP175" s="147"/>
      <c r="KGQ175" s="148"/>
      <c r="KGR175" s="187"/>
      <c r="KGS175" s="188"/>
      <c r="KGT175" s="165"/>
      <c r="KGU175" s="166"/>
      <c r="KGV175" s="146"/>
      <c r="KGW175" s="145"/>
      <c r="KGX175" s="145"/>
      <c r="KGY175" s="167"/>
      <c r="KGZ175" s="147"/>
      <c r="KHA175" s="148"/>
      <c r="KHB175" s="187"/>
      <c r="KHC175" s="188"/>
      <c r="KHD175" s="165"/>
      <c r="KHE175" s="166"/>
      <c r="KHF175" s="146"/>
      <c r="KHG175" s="145"/>
      <c r="KHH175" s="145"/>
      <c r="KHI175" s="167"/>
      <c r="KHJ175" s="147"/>
      <c r="KHK175" s="148"/>
      <c r="KHL175" s="187"/>
      <c r="KHM175" s="188"/>
      <c r="KHN175" s="165"/>
      <c r="KHO175" s="166"/>
      <c r="KHP175" s="146"/>
      <c r="KHQ175" s="145"/>
      <c r="KHR175" s="145"/>
      <c r="KHS175" s="167"/>
      <c r="KHT175" s="147"/>
      <c r="KHU175" s="148"/>
      <c r="KHV175" s="187"/>
      <c r="KHW175" s="188"/>
      <c r="KHX175" s="165"/>
      <c r="KHY175" s="166"/>
      <c r="KHZ175" s="146"/>
      <c r="KIA175" s="145"/>
      <c r="KIB175" s="145"/>
      <c r="KIC175" s="167"/>
      <c r="KID175" s="147"/>
      <c r="KIE175" s="148"/>
      <c r="KIF175" s="187"/>
      <c r="KIG175" s="188"/>
      <c r="KIH175" s="165"/>
      <c r="KII175" s="166"/>
      <c r="KIJ175" s="146"/>
      <c r="KIK175" s="145"/>
      <c r="KIL175" s="145"/>
      <c r="KIM175" s="167"/>
      <c r="KIN175" s="147"/>
      <c r="KIO175" s="148"/>
      <c r="KIP175" s="187"/>
      <c r="KIQ175" s="188"/>
      <c r="KIR175" s="165"/>
      <c r="KIS175" s="166"/>
      <c r="KIT175" s="146"/>
      <c r="KIU175" s="145"/>
      <c r="KIV175" s="145"/>
      <c r="KIW175" s="167"/>
      <c r="KIX175" s="147"/>
      <c r="KIY175" s="148"/>
      <c r="KIZ175" s="187"/>
      <c r="KJA175" s="188"/>
      <c r="KJB175" s="165"/>
      <c r="KJC175" s="166"/>
      <c r="KJD175" s="146"/>
      <c r="KJE175" s="145"/>
      <c r="KJF175" s="145"/>
      <c r="KJG175" s="167"/>
      <c r="KJH175" s="147"/>
      <c r="KJI175" s="148"/>
      <c r="KJJ175" s="187"/>
      <c r="KJK175" s="188"/>
      <c r="KJL175" s="165"/>
      <c r="KJM175" s="166"/>
      <c r="KJN175" s="146"/>
      <c r="KJO175" s="145"/>
      <c r="KJP175" s="145"/>
      <c r="KJQ175" s="167"/>
      <c r="KJR175" s="147"/>
      <c r="KJS175" s="148"/>
      <c r="KJT175" s="187"/>
      <c r="KJU175" s="188"/>
      <c r="KJV175" s="165"/>
      <c r="KJW175" s="166"/>
      <c r="KJX175" s="146"/>
      <c r="KJY175" s="145"/>
      <c r="KJZ175" s="145"/>
      <c r="KKA175" s="167"/>
      <c r="KKB175" s="147"/>
      <c r="KKC175" s="148"/>
      <c r="KKD175" s="187"/>
      <c r="KKE175" s="188"/>
      <c r="KKF175" s="165"/>
      <c r="KKG175" s="166"/>
      <c r="KKH175" s="146"/>
      <c r="KKI175" s="145"/>
      <c r="KKJ175" s="145"/>
      <c r="KKK175" s="167"/>
      <c r="KKL175" s="147"/>
      <c r="KKM175" s="148"/>
      <c r="KKN175" s="187"/>
      <c r="KKO175" s="188"/>
      <c r="KKP175" s="165"/>
      <c r="KKQ175" s="166"/>
      <c r="KKR175" s="146"/>
      <c r="KKS175" s="145"/>
      <c r="KKT175" s="145"/>
      <c r="KKU175" s="167"/>
      <c r="KKV175" s="147"/>
      <c r="KKW175" s="148"/>
      <c r="KKX175" s="187"/>
      <c r="KKY175" s="188"/>
      <c r="KKZ175" s="165"/>
      <c r="KLA175" s="166"/>
      <c r="KLB175" s="146"/>
      <c r="KLC175" s="145"/>
      <c r="KLD175" s="145"/>
      <c r="KLE175" s="167"/>
      <c r="KLF175" s="147"/>
      <c r="KLG175" s="148"/>
      <c r="KLH175" s="187"/>
      <c r="KLI175" s="188"/>
      <c r="KLJ175" s="165"/>
      <c r="KLK175" s="166"/>
      <c r="KLL175" s="146"/>
      <c r="KLM175" s="145"/>
      <c r="KLN175" s="145"/>
      <c r="KLO175" s="167"/>
      <c r="KLP175" s="147"/>
      <c r="KLQ175" s="148"/>
      <c r="KLR175" s="187"/>
      <c r="KLS175" s="188"/>
      <c r="KLT175" s="165"/>
      <c r="KLU175" s="166"/>
      <c r="KLV175" s="146"/>
      <c r="KLW175" s="145"/>
      <c r="KLX175" s="145"/>
      <c r="KLY175" s="167"/>
      <c r="KLZ175" s="147"/>
      <c r="KMA175" s="148"/>
      <c r="KMB175" s="187"/>
      <c r="KMC175" s="188"/>
      <c r="KMD175" s="165"/>
      <c r="KME175" s="166"/>
      <c r="KMF175" s="146"/>
      <c r="KMG175" s="145"/>
      <c r="KMH175" s="145"/>
      <c r="KMI175" s="167"/>
      <c r="KMJ175" s="147"/>
      <c r="KMK175" s="148"/>
      <c r="KML175" s="187"/>
      <c r="KMM175" s="188"/>
      <c r="KMN175" s="165"/>
      <c r="KMO175" s="166"/>
      <c r="KMP175" s="146"/>
      <c r="KMQ175" s="145"/>
      <c r="KMR175" s="145"/>
      <c r="KMS175" s="167"/>
      <c r="KMT175" s="147"/>
      <c r="KMU175" s="148"/>
      <c r="KMV175" s="187"/>
      <c r="KMW175" s="188"/>
      <c r="KMX175" s="165"/>
      <c r="KMY175" s="166"/>
      <c r="KMZ175" s="146"/>
      <c r="KNA175" s="145"/>
      <c r="KNB175" s="145"/>
      <c r="KNC175" s="167"/>
      <c r="KND175" s="147"/>
      <c r="KNE175" s="148"/>
      <c r="KNF175" s="187"/>
      <c r="KNG175" s="188"/>
      <c r="KNH175" s="165"/>
      <c r="KNI175" s="166"/>
      <c r="KNJ175" s="146"/>
      <c r="KNK175" s="145"/>
      <c r="KNL175" s="145"/>
      <c r="KNM175" s="167"/>
      <c r="KNN175" s="147"/>
      <c r="KNO175" s="148"/>
      <c r="KNP175" s="187"/>
      <c r="KNQ175" s="188"/>
      <c r="KNR175" s="165"/>
      <c r="KNS175" s="166"/>
      <c r="KNT175" s="146"/>
      <c r="KNU175" s="145"/>
      <c r="KNV175" s="145"/>
      <c r="KNW175" s="167"/>
      <c r="KNX175" s="147"/>
      <c r="KNY175" s="148"/>
      <c r="KNZ175" s="187"/>
      <c r="KOA175" s="188"/>
      <c r="KOB175" s="165"/>
      <c r="KOC175" s="166"/>
      <c r="KOD175" s="146"/>
      <c r="KOE175" s="145"/>
      <c r="KOF175" s="145"/>
      <c r="KOG175" s="167"/>
      <c r="KOH175" s="147"/>
      <c r="KOI175" s="148"/>
      <c r="KOJ175" s="187"/>
      <c r="KOK175" s="188"/>
      <c r="KOL175" s="165"/>
      <c r="KOM175" s="166"/>
      <c r="KON175" s="146"/>
      <c r="KOO175" s="145"/>
      <c r="KOP175" s="145"/>
      <c r="KOQ175" s="167"/>
      <c r="KOR175" s="147"/>
      <c r="KOS175" s="148"/>
      <c r="KOT175" s="187"/>
      <c r="KOU175" s="188"/>
      <c r="KOV175" s="165"/>
      <c r="KOW175" s="166"/>
      <c r="KOX175" s="146"/>
      <c r="KOY175" s="145"/>
      <c r="KOZ175" s="145"/>
      <c r="KPA175" s="167"/>
      <c r="KPB175" s="147"/>
      <c r="KPC175" s="148"/>
      <c r="KPD175" s="187"/>
      <c r="KPE175" s="188"/>
      <c r="KPF175" s="165"/>
      <c r="KPG175" s="166"/>
      <c r="KPH175" s="146"/>
      <c r="KPI175" s="145"/>
      <c r="KPJ175" s="145"/>
      <c r="KPK175" s="167"/>
      <c r="KPL175" s="147"/>
      <c r="KPM175" s="148"/>
      <c r="KPN175" s="187"/>
      <c r="KPO175" s="188"/>
      <c r="KPP175" s="165"/>
      <c r="KPQ175" s="166"/>
      <c r="KPR175" s="146"/>
      <c r="KPS175" s="145"/>
      <c r="KPT175" s="145"/>
      <c r="KPU175" s="167"/>
      <c r="KPV175" s="147"/>
      <c r="KPW175" s="148"/>
      <c r="KPX175" s="187"/>
      <c r="KPY175" s="188"/>
      <c r="KPZ175" s="165"/>
      <c r="KQA175" s="166"/>
      <c r="KQB175" s="146"/>
      <c r="KQC175" s="145"/>
      <c r="KQD175" s="145"/>
      <c r="KQE175" s="167"/>
      <c r="KQF175" s="147"/>
      <c r="KQG175" s="148"/>
      <c r="KQH175" s="187"/>
      <c r="KQI175" s="188"/>
      <c r="KQJ175" s="165"/>
      <c r="KQK175" s="166"/>
      <c r="KQL175" s="146"/>
      <c r="KQM175" s="145"/>
      <c r="KQN175" s="145"/>
      <c r="KQO175" s="167"/>
      <c r="KQP175" s="147"/>
      <c r="KQQ175" s="148"/>
      <c r="KQR175" s="187"/>
      <c r="KQS175" s="188"/>
      <c r="KQT175" s="165"/>
      <c r="KQU175" s="166"/>
      <c r="KQV175" s="146"/>
      <c r="KQW175" s="145"/>
      <c r="KQX175" s="145"/>
      <c r="KQY175" s="167"/>
      <c r="KQZ175" s="147"/>
      <c r="KRA175" s="148"/>
      <c r="KRB175" s="187"/>
      <c r="KRC175" s="188"/>
      <c r="KRD175" s="165"/>
      <c r="KRE175" s="166"/>
      <c r="KRF175" s="146"/>
      <c r="KRG175" s="145"/>
      <c r="KRH175" s="145"/>
      <c r="KRI175" s="167"/>
      <c r="KRJ175" s="147"/>
      <c r="KRK175" s="148"/>
      <c r="KRL175" s="187"/>
      <c r="KRM175" s="188"/>
      <c r="KRN175" s="165"/>
      <c r="KRO175" s="166"/>
      <c r="KRP175" s="146"/>
      <c r="KRQ175" s="145"/>
      <c r="KRR175" s="145"/>
      <c r="KRS175" s="167"/>
      <c r="KRT175" s="147"/>
      <c r="KRU175" s="148"/>
      <c r="KRV175" s="187"/>
      <c r="KRW175" s="188"/>
      <c r="KRX175" s="165"/>
      <c r="KRY175" s="166"/>
      <c r="KRZ175" s="146"/>
      <c r="KSA175" s="145"/>
      <c r="KSB175" s="145"/>
      <c r="KSC175" s="167"/>
      <c r="KSD175" s="147"/>
      <c r="KSE175" s="148"/>
      <c r="KSF175" s="187"/>
      <c r="KSG175" s="188"/>
      <c r="KSH175" s="165"/>
      <c r="KSI175" s="166"/>
      <c r="KSJ175" s="146"/>
      <c r="KSK175" s="145"/>
      <c r="KSL175" s="145"/>
      <c r="KSM175" s="167"/>
      <c r="KSN175" s="147"/>
      <c r="KSO175" s="148"/>
      <c r="KSP175" s="187"/>
      <c r="KSQ175" s="188"/>
      <c r="KSR175" s="165"/>
      <c r="KSS175" s="166"/>
      <c r="KST175" s="146"/>
      <c r="KSU175" s="145"/>
      <c r="KSV175" s="145"/>
      <c r="KSW175" s="167"/>
      <c r="KSX175" s="147"/>
      <c r="KSY175" s="148"/>
      <c r="KSZ175" s="187"/>
      <c r="KTA175" s="188"/>
      <c r="KTB175" s="165"/>
      <c r="KTC175" s="166"/>
      <c r="KTD175" s="146"/>
      <c r="KTE175" s="145"/>
      <c r="KTF175" s="145"/>
      <c r="KTG175" s="167"/>
      <c r="KTH175" s="147"/>
      <c r="KTI175" s="148"/>
      <c r="KTJ175" s="187"/>
      <c r="KTK175" s="188"/>
      <c r="KTL175" s="165"/>
      <c r="KTM175" s="166"/>
      <c r="KTN175" s="146"/>
      <c r="KTO175" s="145"/>
      <c r="KTP175" s="145"/>
      <c r="KTQ175" s="167"/>
      <c r="KTR175" s="147"/>
      <c r="KTS175" s="148"/>
      <c r="KTT175" s="187"/>
      <c r="KTU175" s="188"/>
      <c r="KTV175" s="165"/>
      <c r="KTW175" s="166"/>
      <c r="KTX175" s="146"/>
      <c r="KTY175" s="145"/>
      <c r="KTZ175" s="145"/>
      <c r="KUA175" s="167"/>
      <c r="KUB175" s="147"/>
      <c r="KUC175" s="148"/>
      <c r="KUD175" s="187"/>
      <c r="KUE175" s="188"/>
      <c r="KUF175" s="165"/>
      <c r="KUG175" s="166"/>
      <c r="KUH175" s="146"/>
      <c r="KUI175" s="145"/>
      <c r="KUJ175" s="145"/>
      <c r="KUK175" s="167"/>
      <c r="KUL175" s="147"/>
      <c r="KUM175" s="148"/>
      <c r="KUN175" s="187"/>
      <c r="KUO175" s="188"/>
      <c r="KUP175" s="165"/>
      <c r="KUQ175" s="166"/>
      <c r="KUR175" s="146"/>
      <c r="KUS175" s="145"/>
      <c r="KUT175" s="145"/>
      <c r="KUU175" s="167"/>
      <c r="KUV175" s="147"/>
      <c r="KUW175" s="148"/>
      <c r="KUX175" s="187"/>
      <c r="KUY175" s="188"/>
      <c r="KUZ175" s="165"/>
      <c r="KVA175" s="166"/>
      <c r="KVB175" s="146"/>
      <c r="KVC175" s="145"/>
      <c r="KVD175" s="145"/>
      <c r="KVE175" s="167"/>
      <c r="KVF175" s="147"/>
      <c r="KVG175" s="148"/>
      <c r="KVH175" s="187"/>
      <c r="KVI175" s="188"/>
      <c r="KVJ175" s="165"/>
      <c r="KVK175" s="166"/>
      <c r="KVL175" s="146"/>
      <c r="KVM175" s="145"/>
      <c r="KVN175" s="145"/>
      <c r="KVO175" s="167"/>
      <c r="KVP175" s="147"/>
      <c r="KVQ175" s="148"/>
      <c r="KVR175" s="187"/>
      <c r="KVS175" s="188"/>
      <c r="KVT175" s="165"/>
      <c r="KVU175" s="166"/>
      <c r="KVV175" s="146"/>
      <c r="KVW175" s="145"/>
      <c r="KVX175" s="145"/>
      <c r="KVY175" s="167"/>
      <c r="KVZ175" s="147"/>
      <c r="KWA175" s="148"/>
      <c r="KWB175" s="187"/>
      <c r="KWC175" s="188"/>
      <c r="KWD175" s="165"/>
      <c r="KWE175" s="166"/>
      <c r="KWF175" s="146"/>
      <c r="KWG175" s="145"/>
      <c r="KWH175" s="145"/>
      <c r="KWI175" s="167"/>
      <c r="KWJ175" s="147"/>
      <c r="KWK175" s="148"/>
      <c r="KWL175" s="187"/>
      <c r="KWM175" s="188"/>
      <c r="KWN175" s="165"/>
      <c r="KWO175" s="166"/>
      <c r="KWP175" s="146"/>
      <c r="KWQ175" s="145"/>
      <c r="KWR175" s="145"/>
      <c r="KWS175" s="167"/>
      <c r="KWT175" s="147"/>
      <c r="KWU175" s="148"/>
      <c r="KWV175" s="187"/>
      <c r="KWW175" s="188"/>
      <c r="KWX175" s="165"/>
      <c r="KWY175" s="166"/>
      <c r="KWZ175" s="146"/>
      <c r="KXA175" s="145"/>
      <c r="KXB175" s="145"/>
      <c r="KXC175" s="167"/>
      <c r="KXD175" s="147"/>
      <c r="KXE175" s="148"/>
      <c r="KXF175" s="187"/>
      <c r="KXG175" s="188"/>
      <c r="KXH175" s="165"/>
      <c r="KXI175" s="166"/>
      <c r="KXJ175" s="146"/>
      <c r="KXK175" s="145"/>
      <c r="KXL175" s="145"/>
      <c r="KXM175" s="167"/>
      <c r="KXN175" s="147"/>
      <c r="KXO175" s="148"/>
      <c r="KXP175" s="187"/>
      <c r="KXQ175" s="188"/>
      <c r="KXR175" s="165"/>
      <c r="KXS175" s="166"/>
      <c r="KXT175" s="146"/>
      <c r="KXU175" s="145"/>
      <c r="KXV175" s="145"/>
      <c r="KXW175" s="167"/>
      <c r="KXX175" s="147"/>
      <c r="KXY175" s="148"/>
      <c r="KXZ175" s="187"/>
      <c r="KYA175" s="188"/>
      <c r="KYB175" s="165"/>
      <c r="KYC175" s="166"/>
      <c r="KYD175" s="146"/>
      <c r="KYE175" s="145"/>
      <c r="KYF175" s="145"/>
      <c r="KYG175" s="167"/>
      <c r="KYH175" s="147"/>
      <c r="KYI175" s="148"/>
      <c r="KYJ175" s="187"/>
      <c r="KYK175" s="188"/>
      <c r="KYL175" s="165"/>
      <c r="KYM175" s="166"/>
      <c r="KYN175" s="146"/>
      <c r="KYO175" s="145"/>
      <c r="KYP175" s="145"/>
      <c r="KYQ175" s="167"/>
      <c r="KYR175" s="147"/>
      <c r="KYS175" s="148"/>
      <c r="KYT175" s="187"/>
      <c r="KYU175" s="188"/>
      <c r="KYV175" s="165"/>
      <c r="KYW175" s="166"/>
      <c r="KYX175" s="146"/>
      <c r="KYY175" s="145"/>
      <c r="KYZ175" s="145"/>
      <c r="KZA175" s="167"/>
      <c r="KZB175" s="147"/>
      <c r="KZC175" s="148"/>
      <c r="KZD175" s="187"/>
      <c r="KZE175" s="188"/>
      <c r="KZF175" s="165"/>
      <c r="KZG175" s="166"/>
      <c r="KZH175" s="146"/>
      <c r="KZI175" s="145"/>
      <c r="KZJ175" s="145"/>
      <c r="KZK175" s="167"/>
      <c r="KZL175" s="147"/>
      <c r="KZM175" s="148"/>
      <c r="KZN175" s="187"/>
      <c r="KZO175" s="188"/>
      <c r="KZP175" s="165"/>
      <c r="KZQ175" s="166"/>
      <c r="KZR175" s="146"/>
      <c r="KZS175" s="145"/>
      <c r="KZT175" s="145"/>
      <c r="KZU175" s="167"/>
      <c r="KZV175" s="147"/>
      <c r="KZW175" s="148"/>
      <c r="KZX175" s="187"/>
      <c r="KZY175" s="188"/>
      <c r="KZZ175" s="165"/>
      <c r="LAA175" s="166"/>
      <c r="LAB175" s="146"/>
      <c r="LAC175" s="145"/>
      <c r="LAD175" s="145"/>
      <c r="LAE175" s="167"/>
      <c r="LAF175" s="147"/>
      <c r="LAG175" s="148"/>
      <c r="LAH175" s="187"/>
      <c r="LAI175" s="188"/>
      <c r="LAJ175" s="165"/>
      <c r="LAK175" s="166"/>
      <c r="LAL175" s="146"/>
      <c r="LAM175" s="145"/>
      <c r="LAN175" s="145"/>
      <c r="LAO175" s="167"/>
      <c r="LAP175" s="147"/>
      <c r="LAQ175" s="148"/>
      <c r="LAR175" s="187"/>
      <c r="LAS175" s="188"/>
      <c r="LAT175" s="165"/>
      <c r="LAU175" s="166"/>
      <c r="LAV175" s="146"/>
      <c r="LAW175" s="145"/>
      <c r="LAX175" s="145"/>
      <c r="LAY175" s="167"/>
      <c r="LAZ175" s="147"/>
      <c r="LBA175" s="148"/>
      <c r="LBB175" s="187"/>
      <c r="LBC175" s="188"/>
      <c r="LBD175" s="165"/>
      <c r="LBE175" s="166"/>
      <c r="LBF175" s="146"/>
      <c r="LBG175" s="145"/>
      <c r="LBH175" s="145"/>
      <c r="LBI175" s="167"/>
      <c r="LBJ175" s="147"/>
      <c r="LBK175" s="148"/>
      <c r="LBL175" s="187"/>
      <c r="LBM175" s="188"/>
      <c r="LBN175" s="165"/>
      <c r="LBO175" s="166"/>
      <c r="LBP175" s="146"/>
      <c r="LBQ175" s="145"/>
      <c r="LBR175" s="145"/>
      <c r="LBS175" s="167"/>
      <c r="LBT175" s="147"/>
      <c r="LBU175" s="148"/>
      <c r="LBV175" s="187"/>
      <c r="LBW175" s="188"/>
      <c r="LBX175" s="165"/>
      <c r="LBY175" s="166"/>
      <c r="LBZ175" s="146"/>
      <c r="LCA175" s="145"/>
      <c r="LCB175" s="145"/>
      <c r="LCC175" s="167"/>
      <c r="LCD175" s="147"/>
      <c r="LCE175" s="148"/>
      <c r="LCF175" s="187"/>
      <c r="LCG175" s="188"/>
      <c r="LCH175" s="165"/>
      <c r="LCI175" s="166"/>
      <c r="LCJ175" s="146"/>
      <c r="LCK175" s="145"/>
      <c r="LCL175" s="145"/>
      <c r="LCM175" s="167"/>
      <c r="LCN175" s="147"/>
      <c r="LCO175" s="148"/>
      <c r="LCP175" s="187"/>
      <c r="LCQ175" s="188"/>
      <c r="LCR175" s="165"/>
      <c r="LCS175" s="166"/>
      <c r="LCT175" s="146"/>
      <c r="LCU175" s="145"/>
      <c r="LCV175" s="145"/>
      <c r="LCW175" s="167"/>
      <c r="LCX175" s="147"/>
      <c r="LCY175" s="148"/>
      <c r="LCZ175" s="187"/>
      <c r="LDA175" s="188"/>
      <c r="LDB175" s="165"/>
      <c r="LDC175" s="166"/>
      <c r="LDD175" s="146"/>
      <c r="LDE175" s="145"/>
      <c r="LDF175" s="145"/>
      <c r="LDG175" s="167"/>
      <c r="LDH175" s="147"/>
      <c r="LDI175" s="148"/>
      <c r="LDJ175" s="187"/>
      <c r="LDK175" s="188"/>
      <c r="LDL175" s="165"/>
      <c r="LDM175" s="166"/>
      <c r="LDN175" s="146"/>
      <c r="LDO175" s="145"/>
      <c r="LDP175" s="145"/>
      <c r="LDQ175" s="167"/>
      <c r="LDR175" s="147"/>
      <c r="LDS175" s="148"/>
      <c r="LDT175" s="187"/>
      <c r="LDU175" s="188"/>
      <c r="LDV175" s="165"/>
      <c r="LDW175" s="166"/>
      <c r="LDX175" s="146"/>
      <c r="LDY175" s="145"/>
      <c r="LDZ175" s="145"/>
      <c r="LEA175" s="167"/>
      <c r="LEB175" s="147"/>
      <c r="LEC175" s="148"/>
      <c r="LED175" s="187"/>
      <c r="LEE175" s="188"/>
      <c r="LEF175" s="165"/>
      <c r="LEG175" s="166"/>
      <c r="LEH175" s="146"/>
      <c r="LEI175" s="145"/>
      <c r="LEJ175" s="145"/>
      <c r="LEK175" s="167"/>
      <c r="LEL175" s="147"/>
      <c r="LEM175" s="148"/>
      <c r="LEN175" s="187"/>
      <c r="LEO175" s="188"/>
      <c r="LEP175" s="165"/>
      <c r="LEQ175" s="166"/>
      <c r="LER175" s="146"/>
      <c r="LES175" s="145"/>
      <c r="LET175" s="145"/>
      <c r="LEU175" s="167"/>
      <c r="LEV175" s="147"/>
      <c r="LEW175" s="148"/>
      <c r="LEX175" s="187"/>
      <c r="LEY175" s="188"/>
      <c r="LEZ175" s="165"/>
      <c r="LFA175" s="166"/>
      <c r="LFB175" s="146"/>
      <c r="LFC175" s="145"/>
      <c r="LFD175" s="145"/>
      <c r="LFE175" s="167"/>
      <c r="LFF175" s="147"/>
      <c r="LFG175" s="148"/>
      <c r="LFH175" s="187"/>
      <c r="LFI175" s="188"/>
      <c r="LFJ175" s="165"/>
      <c r="LFK175" s="166"/>
      <c r="LFL175" s="146"/>
      <c r="LFM175" s="145"/>
      <c r="LFN175" s="145"/>
      <c r="LFO175" s="167"/>
      <c r="LFP175" s="147"/>
      <c r="LFQ175" s="148"/>
      <c r="LFR175" s="187"/>
      <c r="LFS175" s="188"/>
      <c r="LFT175" s="165"/>
      <c r="LFU175" s="166"/>
      <c r="LFV175" s="146"/>
      <c r="LFW175" s="145"/>
      <c r="LFX175" s="145"/>
      <c r="LFY175" s="167"/>
      <c r="LFZ175" s="147"/>
      <c r="LGA175" s="148"/>
      <c r="LGB175" s="187"/>
      <c r="LGC175" s="188"/>
      <c r="LGD175" s="165"/>
      <c r="LGE175" s="166"/>
      <c r="LGF175" s="146"/>
      <c r="LGG175" s="145"/>
      <c r="LGH175" s="145"/>
      <c r="LGI175" s="167"/>
      <c r="LGJ175" s="147"/>
      <c r="LGK175" s="148"/>
      <c r="LGL175" s="187"/>
      <c r="LGM175" s="188"/>
      <c r="LGN175" s="165"/>
      <c r="LGO175" s="166"/>
      <c r="LGP175" s="146"/>
      <c r="LGQ175" s="145"/>
      <c r="LGR175" s="145"/>
      <c r="LGS175" s="167"/>
      <c r="LGT175" s="147"/>
      <c r="LGU175" s="148"/>
      <c r="LGV175" s="187"/>
      <c r="LGW175" s="188"/>
      <c r="LGX175" s="165"/>
      <c r="LGY175" s="166"/>
      <c r="LGZ175" s="146"/>
      <c r="LHA175" s="145"/>
      <c r="LHB175" s="145"/>
      <c r="LHC175" s="167"/>
      <c r="LHD175" s="147"/>
      <c r="LHE175" s="148"/>
      <c r="LHF175" s="187"/>
      <c r="LHG175" s="188"/>
      <c r="LHH175" s="165"/>
      <c r="LHI175" s="166"/>
      <c r="LHJ175" s="146"/>
      <c r="LHK175" s="145"/>
      <c r="LHL175" s="145"/>
      <c r="LHM175" s="167"/>
      <c r="LHN175" s="147"/>
      <c r="LHO175" s="148"/>
      <c r="LHP175" s="187"/>
      <c r="LHQ175" s="188"/>
      <c r="LHR175" s="165"/>
      <c r="LHS175" s="166"/>
      <c r="LHT175" s="146"/>
      <c r="LHU175" s="145"/>
      <c r="LHV175" s="145"/>
      <c r="LHW175" s="167"/>
      <c r="LHX175" s="147"/>
      <c r="LHY175" s="148"/>
      <c r="LHZ175" s="187"/>
      <c r="LIA175" s="188"/>
      <c r="LIB175" s="165"/>
      <c r="LIC175" s="166"/>
      <c r="LID175" s="146"/>
      <c r="LIE175" s="145"/>
      <c r="LIF175" s="145"/>
      <c r="LIG175" s="167"/>
      <c r="LIH175" s="147"/>
      <c r="LII175" s="148"/>
      <c r="LIJ175" s="187"/>
      <c r="LIK175" s="188"/>
      <c r="LIL175" s="165"/>
      <c r="LIM175" s="166"/>
      <c r="LIN175" s="146"/>
      <c r="LIO175" s="145"/>
      <c r="LIP175" s="145"/>
      <c r="LIQ175" s="167"/>
      <c r="LIR175" s="147"/>
      <c r="LIS175" s="148"/>
      <c r="LIT175" s="187"/>
      <c r="LIU175" s="188"/>
      <c r="LIV175" s="165"/>
      <c r="LIW175" s="166"/>
      <c r="LIX175" s="146"/>
      <c r="LIY175" s="145"/>
      <c r="LIZ175" s="145"/>
      <c r="LJA175" s="167"/>
      <c r="LJB175" s="147"/>
      <c r="LJC175" s="148"/>
      <c r="LJD175" s="187"/>
      <c r="LJE175" s="188"/>
      <c r="LJF175" s="165"/>
      <c r="LJG175" s="166"/>
      <c r="LJH175" s="146"/>
      <c r="LJI175" s="145"/>
      <c r="LJJ175" s="145"/>
      <c r="LJK175" s="167"/>
      <c r="LJL175" s="147"/>
      <c r="LJM175" s="148"/>
      <c r="LJN175" s="187"/>
      <c r="LJO175" s="188"/>
      <c r="LJP175" s="165"/>
      <c r="LJQ175" s="166"/>
      <c r="LJR175" s="146"/>
      <c r="LJS175" s="145"/>
      <c r="LJT175" s="145"/>
      <c r="LJU175" s="167"/>
      <c r="LJV175" s="147"/>
      <c r="LJW175" s="148"/>
      <c r="LJX175" s="187"/>
      <c r="LJY175" s="188"/>
      <c r="LJZ175" s="165"/>
      <c r="LKA175" s="166"/>
      <c r="LKB175" s="146"/>
      <c r="LKC175" s="145"/>
      <c r="LKD175" s="145"/>
      <c r="LKE175" s="167"/>
      <c r="LKF175" s="147"/>
      <c r="LKG175" s="148"/>
      <c r="LKH175" s="187"/>
      <c r="LKI175" s="188"/>
      <c r="LKJ175" s="165"/>
      <c r="LKK175" s="166"/>
      <c r="LKL175" s="146"/>
      <c r="LKM175" s="145"/>
      <c r="LKN175" s="145"/>
      <c r="LKO175" s="167"/>
      <c r="LKP175" s="147"/>
      <c r="LKQ175" s="148"/>
      <c r="LKR175" s="187"/>
      <c r="LKS175" s="188"/>
      <c r="LKT175" s="165"/>
      <c r="LKU175" s="166"/>
      <c r="LKV175" s="146"/>
      <c r="LKW175" s="145"/>
      <c r="LKX175" s="145"/>
      <c r="LKY175" s="167"/>
      <c r="LKZ175" s="147"/>
      <c r="LLA175" s="148"/>
      <c r="LLB175" s="187"/>
      <c r="LLC175" s="188"/>
      <c r="LLD175" s="165"/>
      <c r="LLE175" s="166"/>
      <c r="LLF175" s="146"/>
      <c r="LLG175" s="145"/>
      <c r="LLH175" s="145"/>
      <c r="LLI175" s="167"/>
      <c r="LLJ175" s="147"/>
      <c r="LLK175" s="148"/>
      <c r="LLL175" s="187"/>
      <c r="LLM175" s="188"/>
      <c r="LLN175" s="165"/>
      <c r="LLO175" s="166"/>
      <c r="LLP175" s="146"/>
      <c r="LLQ175" s="145"/>
      <c r="LLR175" s="145"/>
      <c r="LLS175" s="167"/>
      <c r="LLT175" s="147"/>
      <c r="LLU175" s="148"/>
      <c r="LLV175" s="187"/>
      <c r="LLW175" s="188"/>
      <c r="LLX175" s="165"/>
      <c r="LLY175" s="166"/>
      <c r="LLZ175" s="146"/>
      <c r="LMA175" s="145"/>
      <c r="LMB175" s="145"/>
      <c r="LMC175" s="167"/>
      <c r="LMD175" s="147"/>
      <c r="LME175" s="148"/>
      <c r="LMF175" s="187"/>
      <c r="LMG175" s="188"/>
      <c r="LMH175" s="165"/>
      <c r="LMI175" s="166"/>
      <c r="LMJ175" s="146"/>
      <c r="LMK175" s="145"/>
      <c r="LML175" s="145"/>
      <c r="LMM175" s="167"/>
      <c r="LMN175" s="147"/>
      <c r="LMO175" s="148"/>
      <c r="LMP175" s="187"/>
      <c r="LMQ175" s="188"/>
      <c r="LMR175" s="165"/>
      <c r="LMS175" s="166"/>
      <c r="LMT175" s="146"/>
      <c r="LMU175" s="145"/>
      <c r="LMV175" s="145"/>
      <c r="LMW175" s="167"/>
      <c r="LMX175" s="147"/>
      <c r="LMY175" s="148"/>
      <c r="LMZ175" s="187"/>
      <c r="LNA175" s="188"/>
      <c r="LNB175" s="165"/>
      <c r="LNC175" s="166"/>
      <c r="LND175" s="146"/>
      <c r="LNE175" s="145"/>
      <c r="LNF175" s="145"/>
      <c r="LNG175" s="167"/>
      <c r="LNH175" s="147"/>
      <c r="LNI175" s="148"/>
      <c r="LNJ175" s="187"/>
      <c r="LNK175" s="188"/>
      <c r="LNL175" s="165"/>
      <c r="LNM175" s="166"/>
      <c r="LNN175" s="146"/>
      <c r="LNO175" s="145"/>
      <c r="LNP175" s="145"/>
      <c r="LNQ175" s="167"/>
      <c r="LNR175" s="147"/>
      <c r="LNS175" s="148"/>
      <c r="LNT175" s="187"/>
      <c r="LNU175" s="188"/>
      <c r="LNV175" s="165"/>
      <c r="LNW175" s="166"/>
      <c r="LNX175" s="146"/>
      <c r="LNY175" s="145"/>
      <c r="LNZ175" s="145"/>
      <c r="LOA175" s="167"/>
      <c r="LOB175" s="147"/>
      <c r="LOC175" s="148"/>
      <c r="LOD175" s="187"/>
      <c r="LOE175" s="188"/>
      <c r="LOF175" s="165"/>
      <c r="LOG175" s="166"/>
      <c r="LOH175" s="146"/>
      <c r="LOI175" s="145"/>
      <c r="LOJ175" s="145"/>
      <c r="LOK175" s="167"/>
      <c r="LOL175" s="147"/>
      <c r="LOM175" s="148"/>
      <c r="LON175" s="187"/>
      <c r="LOO175" s="188"/>
      <c r="LOP175" s="165"/>
      <c r="LOQ175" s="166"/>
      <c r="LOR175" s="146"/>
      <c r="LOS175" s="145"/>
      <c r="LOT175" s="145"/>
      <c r="LOU175" s="167"/>
      <c r="LOV175" s="147"/>
      <c r="LOW175" s="148"/>
      <c r="LOX175" s="187"/>
      <c r="LOY175" s="188"/>
      <c r="LOZ175" s="165"/>
      <c r="LPA175" s="166"/>
      <c r="LPB175" s="146"/>
      <c r="LPC175" s="145"/>
      <c r="LPD175" s="145"/>
      <c r="LPE175" s="167"/>
      <c r="LPF175" s="147"/>
      <c r="LPG175" s="148"/>
      <c r="LPH175" s="187"/>
      <c r="LPI175" s="188"/>
      <c r="LPJ175" s="165"/>
      <c r="LPK175" s="166"/>
      <c r="LPL175" s="146"/>
      <c r="LPM175" s="145"/>
      <c r="LPN175" s="145"/>
      <c r="LPO175" s="167"/>
      <c r="LPP175" s="147"/>
      <c r="LPQ175" s="148"/>
      <c r="LPR175" s="187"/>
      <c r="LPS175" s="188"/>
      <c r="LPT175" s="165"/>
      <c r="LPU175" s="166"/>
      <c r="LPV175" s="146"/>
      <c r="LPW175" s="145"/>
      <c r="LPX175" s="145"/>
      <c r="LPY175" s="167"/>
      <c r="LPZ175" s="147"/>
      <c r="LQA175" s="148"/>
      <c r="LQB175" s="187"/>
      <c r="LQC175" s="188"/>
      <c r="LQD175" s="165"/>
      <c r="LQE175" s="166"/>
      <c r="LQF175" s="146"/>
      <c r="LQG175" s="145"/>
      <c r="LQH175" s="145"/>
      <c r="LQI175" s="167"/>
      <c r="LQJ175" s="147"/>
      <c r="LQK175" s="148"/>
      <c r="LQL175" s="187"/>
      <c r="LQM175" s="188"/>
      <c r="LQN175" s="165"/>
      <c r="LQO175" s="166"/>
      <c r="LQP175" s="146"/>
      <c r="LQQ175" s="145"/>
      <c r="LQR175" s="145"/>
      <c r="LQS175" s="167"/>
      <c r="LQT175" s="147"/>
      <c r="LQU175" s="148"/>
      <c r="LQV175" s="187"/>
      <c r="LQW175" s="188"/>
      <c r="LQX175" s="165"/>
      <c r="LQY175" s="166"/>
      <c r="LQZ175" s="146"/>
      <c r="LRA175" s="145"/>
      <c r="LRB175" s="145"/>
      <c r="LRC175" s="167"/>
      <c r="LRD175" s="147"/>
      <c r="LRE175" s="148"/>
      <c r="LRF175" s="187"/>
      <c r="LRG175" s="188"/>
      <c r="LRH175" s="165"/>
      <c r="LRI175" s="166"/>
      <c r="LRJ175" s="146"/>
      <c r="LRK175" s="145"/>
      <c r="LRL175" s="145"/>
      <c r="LRM175" s="167"/>
      <c r="LRN175" s="147"/>
      <c r="LRO175" s="148"/>
      <c r="LRP175" s="187"/>
      <c r="LRQ175" s="188"/>
      <c r="LRR175" s="165"/>
      <c r="LRS175" s="166"/>
      <c r="LRT175" s="146"/>
      <c r="LRU175" s="145"/>
      <c r="LRV175" s="145"/>
      <c r="LRW175" s="167"/>
      <c r="LRX175" s="147"/>
      <c r="LRY175" s="148"/>
      <c r="LRZ175" s="187"/>
      <c r="LSA175" s="188"/>
      <c r="LSB175" s="165"/>
      <c r="LSC175" s="166"/>
      <c r="LSD175" s="146"/>
      <c r="LSE175" s="145"/>
      <c r="LSF175" s="145"/>
      <c r="LSG175" s="167"/>
      <c r="LSH175" s="147"/>
      <c r="LSI175" s="148"/>
      <c r="LSJ175" s="187"/>
      <c r="LSK175" s="188"/>
      <c r="LSL175" s="165"/>
      <c r="LSM175" s="166"/>
      <c r="LSN175" s="146"/>
      <c r="LSO175" s="145"/>
      <c r="LSP175" s="145"/>
      <c r="LSQ175" s="167"/>
      <c r="LSR175" s="147"/>
      <c r="LSS175" s="148"/>
      <c r="LST175" s="187"/>
      <c r="LSU175" s="188"/>
      <c r="LSV175" s="165"/>
      <c r="LSW175" s="166"/>
      <c r="LSX175" s="146"/>
      <c r="LSY175" s="145"/>
      <c r="LSZ175" s="145"/>
      <c r="LTA175" s="167"/>
      <c r="LTB175" s="147"/>
      <c r="LTC175" s="148"/>
      <c r="LTD175" s="187"/>
      <c r="LTE175" s="188"/>
      <c r="LTF175" s="165"/>
      <c r="LTG175" s="166"/>
      <c r="LTH175" s="146"/>
      <c r="LTI175" s="145"/>
      <c r="LTJ175" s="145"/>
      <c r="LTK175" s="167"/>
      <c r="LTL175" s="147"/>
      <c r="LTM175" s="148"/>
      <c r="LTN175" s="187"/>
      <c r="LTO175" s="188"/>
      <c r="LTP175" s="165"/>
      <c r="LTQ175" s="166"/>
      <c r="LTR175" s="146"/>
      <c r="LTS175" s="145"/>
      <c r="LTT175" s="145"/>
      <c r="LTU175" s="167"/>
      <c r="LTV175" s="147"/>
      <c r="LTW175" s="148"/>
      <c r="LTX175" s="187"/>
      <c r="LTY175" s="188"/>
      <c r="LTZ175" s="165"/>
      <c r="LUA175" s="166"/>
      <c r="LUB175" s="146"/>
      <c r="LUC175" s="145"/>
      <c r="LUD175" s="145"/>
      <c r="LUE175" s="167"/>
      <c r="LUF175" s="147"/>
      <c r="LUG175" s="148"/>
      <c r="LUH175" s="187"/>
      <c r="LUI175" s="188"/>
      <c r="LUJ175" s="165"/>
      <c r="LUK175" s="166"/>
      <c r="LUL175" s="146"/>
      <c r="LUM175" s="145"/>
      <c r="LUN175" s="145"/>
      <c r="LUO175" s="167"/>
      <c r="LUP175" s="147"/>
      <c r="LUQ175" s="148"/>
      <c r="LUR175" s="187"/>
      <c r="LUS175" s="188"/>
      <c r="LUT175" s="165"/>
      <c r="LUU175" s="166"/>
      <c r="LUV175" s="146"/>
      <c r="LUW175" s="145"/>
      <c r="LUX175" s="145"/>
      <c r="LUY175" s="167"/>
      <c r="LUZ175" s="147"/>
      <c r="LVA175" s="148"/>
      <c r="LVB175" s="187"/>
      <c r="LVC175" s="188"/>
      <c r="LVD175" s="165"/>
      <c r="LVE175" s="166"/>
      <c r="LVF175" s="146"/>
      <c r="LVG175" s="145"/>
      <c r="LVH175" s="145"/>
      <c r="LVI175" s="167"/>
      <c r="LVJ175" s="147"/>
      <c r="LVK175" s="148"/>
      <c r="LVL175" s="187"/>
      <c r="LVM175" s="188"/>
      <c r="LVN175" s="165"/>
      <c r="LVO175" s="166"/>
      <c r="LVP175" s="146"/>
      <c r="LVQ175" s="145"/>
      <c r="LVR175" s="145"/>
      <c r="LVS175" s="167"/>
      <c r="LVT175" s="147"/>
      <c r="LVU175" s="148"/>
      <c r="LVV175" s="187"/>
      <c r="LVW175" s="188"/>
      <c r="LVX175" s="165"/>
      <c r="LVY175" s="166"/>
      <c r="LVZ175" s="146"/>
      <c r="LWA175" s="145"/>
      <c r="LWB175" s="145"/>
      <c r="LWC175" s="167"/>
      <c r="LWD175" s="147"/>
      <c r="LWE175" s="148"/>
      <c r="LWF175" s="187"/>
      <c r="LWG175" s="188"/>
      <c r="LWH175" s="165"/>
      <c r="LWI175" s="166"/>
      <c r="LWJ175" s="146"/>
      <c r="LWK175" s="145"/>
      <c r="LWL175" s="145"/>
      <c r="LWM175" s="167"/>
      <c r="LWN175" s="147"/>
      <c r="LWO175" s="148"/>
      <c r="LWP175" s="187"/>
      <c r="LWQ175" s="188"/>
      <c r="LWR175" s="165"/>
      <c r="LWS175" s="166"/>
      <c r="LWT175" s="146"/>
      <c r="LWU175" s="145"/>
      <c r="LWV175" s="145"/>
      <c r="LWW175" s="167"/>
      <c r="LWX175" s="147"/>
      <c r="LWY175" s="148"/>
      <c r="LWZ175" s="187"/>
      <c r="LXA175" s="188"/>
      <c r="LXB175" s="165"/>
      <c r="LXC175" s="166"/>
      <c r="LXD175" s="146"/>
      <c r="LXE175" s="145"/>
      <c r="LXF175" s="145"/>
      <c r="LXG175" s="167"/>
      <c r="LXH175" s="147"/>
      <c r="LXI175" s="148"/>
      <c r="LXJ175" s="187"/>
      <c r="LXK175" s="188"/>
      <c r="LXL175" s="165"/>
      <c r="LXM175" s="166"/>
      <c r="LXN175" s="146"/>
      <c r="LXO175" s="145"/>
      <c r="LXP175" s="145"/>
      <c r="LXQ175" s="167"/>
      <c r="LXR175" s="147"/>
      <c r="LXS175" s="148"/>
      <c r="LXT175" s="187"/>
      <c r="LXU175" s="188"/>
      <c r="LXV175" s="165"/>
      <c r="LXW175" s="166"/>
      <c r="LXX175" s="146"/>
      <c r="LXY175" s="145"/>
      <c r="LXZ175" s="145"/>
      <c r="LYA175" s="167"/>
      <c r="LYB175" s="147"/>
      <c r="LYC175" s="148"/>
      <c r="LYD175" s="187"/>
      <c r="LYE175" s="188"/>
      <c r="LYF175" s="165"/>
      <c r="LYG175" s="166"/>
      <c r="LYH175" s="146"/>
      <c r="LYI175" s="145"/>
      <c r="LYJ175" s="145"/>
      <c r="LYK175" s="167"/>
      <c r="LYL175" s="147"/>
      <c r="LYM175" s="148"/>
      <c r="LYN175" s="187"/>
      <c r="LYO175" s="188"/>
      <c r="LYP175" s="165"/>
      <c r="LYQ175" s="166"/>
      <c r="LYR175" s="146"/>
      <c r="LYS175" s="145"/>
      <c r="LYT175" s="145"/>
      <c r="LYU175" s="167"/>
      <c r="LYV175" s="147"/>
      <c r="LYW175" s="148"/>
      <c r="LYX175" s="187"/>
      <c r="LYY175" s="188"/>
      <c r="LYZ175" s="165"/>
      <c r="LZA175" s="166"/>
      <c r="LZB175" s="146"/>
      <c r="LZC175" s="145"/>
      <c r="LZD175" s="145"/>
      <c r="LZE175" s="167"/>
      <c r="LZF175" s="147"/>
      <c r="LZG175" s="148"/>
      <c r="LZH175" s="187"/>
      <c r="LZI175" s="188"/>
      <c r="LZJ175" s="165"/>
      <c r="LZK175" s="166"/>
      <c r="LZL175" s="146"/>
      <c r="LZM175" s="145"/>
      <c r="LZN175" s="145"/>
      <c r="LZO175" s="167"/>
      <c r="LZP175" s="147"/>
      <c r="LZQ175" s="148"/>
      <c r="LZR175" s="187"/>
      <c r="LZS175" s="188"/>
      <c r="LZT175" s="165"/>
      <c r="LZU175" s="166"/>
      <c r="LZV175" s="146"/>
      <c r="LZW175" s="145"/>
      <c r="LZX175" s="145"/>
      <c r="LZY175" s="167"/>
      <c r="LZZ175" s="147"/>
      <c r="MAA175" s="148"/>
      <c r="MAB175" s="187"/>
      <c r="MAC175" s="188"/>
      <c r="MAD175" s="165"/>
      <c r="MAE175" s="166"/>
      <c r="MAF175" s="146"/>
      <c r="MAG175" s="145"/>
      <c r="MAH175" s="145"/>
      <c r="MAI175" s="167"/>
      <c r="MAJ175" s="147"/>
      <c r="MAK175" s="148"/>
      <c r="MAL175" s="187"/>
      <c r="MAM175" s="188"/>
      <c r="MAN175" s="165"/>
      <c r="MAO175" s="166"/>
      <c r="MAP175" s="146"/>
      <c r="MAQ175" s="145"/>
      <c r="MAR175" s="145"/>
      <c r="MAS175" s="167"/>
      <c r="MAT175" s="147"/>
      <c r="MAU175" s="148"/>
      <c r="MAV175" s="187"/>
      <c r="MAW175" s="188"/>
      <c r="MAX175" s="165"/>
      <c r="MAY175" s="166"/>
      <c r="MAZ175" s="146"/>
      <c r="MBA175" s="145"/>
      <c r="MBB175" s="145"/>
      <c r="MBC175" s="167"/>
      <c r="MBD175" s="147"/>
      <c r="MBE175" s="148"/>
      <c r="MBF175" s="187"/>
      <c r="MBG175" s="188"/>
      <c r="MBH175" s="165"/>
      <c r="MBI175" s="166"/>
      <c r="MBJ175" s="146"/>
      <c r="MBK175" s="145"/>
      <c r="MBL175" s="145"/>
      <c r="MBM175" s="167"/>
      <c r="MBN175" s="147"/>
      <c r="MBO175" s="148"/>
      <c r="MBP175" s="187"/>
      <c r="MBQ175" s="188"/>
      <c r="MBR175" s="165"/>
      <c r="MBS175" s="166"/>
      <c r="MBT175" s="146"/>
      <c r="MBU175" s="145"/>
      <c r="MBV175" s="145"/>
      <c r="MBW175" s="167"/>
      <c r="MBX175" s="147"/>
      <c r="MBY175" s="148"/>
      <c r="MBZ175" s="187"/>
      <c r="MCA175" s="188"/>
      <c r="MCB175" s="165"/>
      <c r="MCC175" s="166"/>
      <c r="MCD175" s="146"/>
      <c r="MCE175" s="145"/>
      <c r="MCF175" s="145"/>
      <c r="MCG175" s="167"/>
      <c r="MCH175" s="147"/>
      <c r="MCI175" s="148"/>
      <c r="MCJ175" s="187"/>
      <c r="MCK175" s="188"/>
      <c r="MCL175" s="165"/>
      <c r="MCM175" s="166"/>
      <c r="MCN175" s="146"/>
      <c r="MCO175" s="145"/>
      <c r="MCP175" s="145"/>
      <c r="MCQ175" s="167"/>
      <c r="MCR175" s="147"/>
      <c r="MCS175" s="148"/>
      <c r="MCT175" s="187"/>
      <c r="MCU175" s="188"/>
      <c r="MCV175" s="165"/>
      <c r="MCW175" s="166"/>
      <c r="MCX175" s="146"/>
      <c r="MCY175" s="145"/>
      <c r="MCZ175" s="145"/>
      <c r="MDA175" s="167"/>
      <c r="MDB175" s="147"/>
      <c r="MDC175" s="148"/>
      <c r="MDD175" s="187"/>
      <c r="MDE175" s="188"/>
      <c r="MDF175" s="165"/>
      <c r="MDG175" s="166"/>
      <c r="MDH175" s="146"/>
      <c r="MDI175" s="145"/>
      <c r="MDJ175" s="145"/>
      <c r="MDK175" s="167"/>
      <c r="MDL175" s="147"/>
      <c r="MDM175" s="148"/>
      <c r="MDN175" s="187"/>
      <c r="MDO175" s="188"/>
      <c r="MDP175" s="165"/>
      <c r="MDQ175" s="166"/>
      <c r="MDR175" s="146"/>
      <c r="MDS175" s="145"/>
      <c r="MDT175" s="145"/>
      <c r="MDU175" s="167"/>
      <c r="MDV175" s="147"/>
      <c r="MDW175" s="148"/>
      <c r="MDX175" s="187"/>
      <c r="MDY175" s="188"/>
      <c r="MDZ175" s="165"/>
      <c r="MEA175" s="166"/>
      <c r="MEB175" s="146"/>
      <c r="MEC175" s="145"/>
      <c r="MED175" s="145"/>
      <c r="MEE175" s="167"/>
      <c r="MEF175" s="147"/>
      <c r="MEG175" s="148"/>
      <c r="MEH175" s="187"/>
      <c r="MEI175" s="188"/>
      <c r="MEJ175" s="165"/>
      <c r="MEK175" s="166"/>
      <c r="MEL175" s="146"/>
      <c r="MEM175" s="145"/>
      <c r="MEN175" s="145"/>
      <c r="MEO175" s="167"/>
      <c r="MEP175" s="147"/>
      <c r="MEQ175" s="148"/>
      <c r="MER175" s="187"/>
      <c r="MES175" s="188"/>
      <c r="MET175" s="165"/>
      <c r="MEU175" s="166"/>
      <c r="MEV175" s="146"/>
      <c r="MEW175" s="145"/>
      <c r="MEX175" s="145"/>
      <c r="MEY175" s="167"/>
      <c r="MEZ175" s="147"/>
      <c r="MFA175" s="148"/>
      <c r="MFB175" s="187"/>
      <c r="MFC175" s="188"/>
      <c r="MFD175" s="165"/>
      <c r="MFE175" s="166"/>
      <c r="MFF175" s="146"/>
      <c r="MFG175" s="145"/>
      <c r="MFH175" s="145"/>
      <c r="MFI175" s="167"/>
      <c r="MFJ175" s="147"/>
      <c r="MFK175" s="148"/>
      <c r="MFL175" s="187"/>
      <c r="MFM175" s="188"/>
      <c r="MFN175" s="165"/>
      <c r="MFO175" s="166"/>
      <c r="MFP175" s="146"/>
      <c r="MFQ175" s="145"/>
      <c r="MFR175" s="145"/>
      <c r="MFS175" s="167"/>
      <c r="MFT175" s="147"/>
      <c r="MFU175" s="148"/>
      <c r="MFV175" s="187"/>
      <c r="MFW175" s="188"/>
      <c r="MFX175" s="165"/>
      <c r="MFY175" s="166"/>
      <c r="MFZ175" s="146"/>
      <c r="MGA175" s="145"/>
      <c r="MGB175" s="145"/>
      <c r="MGC175" s="167"/>
      <c r="MGD175" s="147"/>
      <c r="MGE175" s="148"/>
      <c r="MGF175" s="187"/>
      <c r="MGG175" s="188"/>
      <c r="MGH175" s="165"/>
      <c r="MGI175" s="166"/>
      <c r="MGJ175" s="146"/>
      <c r="MGK175" s="145"/>
      <c r="MGL175" s="145"/>
      <c r="MGM175" s="167"/>
      <c r="MGN175" s="147"/>
      <c r="MGO175" s="148"/>
      <c r="MGP175" s="187"/>
      <c r="MGQ175" s="188"/>
      <c r="MGR175" s="165"/>
      <c r="MGS175" s="166"/>
      <c r="MGT175" s="146"/>
      <c r="MGU175" s="145"/>
      <c r="MGV175" s="145"/>
      <c r="MGW175" s="167"/>
      <c r="MGX175" s="147"/>
      <c r="MGY175" s="148"/>
      <c r="MGZ175" s="187"/>
      <c r="MHA175" s="188"/>
      <c r="MHB175" s="165"/>
      <c r="MHC175" s="166"/>
      <c r="MHD175" s="146"/>
      <c r="MHE175" s="145"/>
      <c r="MHF175" s="145"/>
      <c r="MHG175" s="167"/>
      <c r="MHH175" s="147"/>
      <c r="MHI175" s="148"/>
      <c r="MHJ175" s="187"/>
      <c r="MHK175" s="188"/>
      <c r="MHL175" s="165"/>
      <c r="MHM175" s="166"/>
      <c r="MHN175" s="146"/>
      <c r="MHO175" s="145"/>
      <c r="MHP175" s="145"/>
      <c r="MHQ175" s="167"/>
      <c r="MHR175" s="147"/>
      <c r="MHS175" s="148"/>
      <c r="MHT175" s="187"/>
      <c r="MHU175" s="188"/>
      <c r="MHV175" s="165"/>
      <c r="MHW175" s="166"/>
      <c r="MHX175" s="146"/>
      <c r="MHY175" s="145"/>
      <c r="MHZ175" s="145"/>
      <c r="MIA175" s="167"/>
      <c r="MIB175" s="147"/>
      <c r="MIC175" s="148"/>
      <c r="MID175" s="187"/>
      <c r="MIE175" s="188"/>
      <c r="MIF175" s="165"/>
      <c r="MIG175" s="166"/>
      <c r="MIH175" s="146"/>
      <c r="MII175" s="145"/>
      <c r="MIJ175" s="145"/>
      <c r="MIK175" s="167"/>
      <c r="MIL175" s="147"/>
      <c r="MIM175" s="148"/>
      <c r="MIN175" s="187"/>
      <c r="MIO175" s="188"/>
      <c r="MIP175" s="165"/>
      <c r="MIQ175" s="166"/>
      <c r="MIR175" s="146"/>
      <c r="MIS175" s="145"/>
      <c r="MIT175" s="145"/>
      <c r="MIU175" s="167"/>
      <c r="MIV175" s="147"/>
      <c r="MIW175" s="148"/>
      <c r="MIX175" s="187"/>
      <c r="MIY175" s="188"/>
      <c r="MIZ175" s="165"/>
      <c r="MJA175" s="166"/>
      <c r="MJB175" s="146"/>
      <c r="MJC175" s="145"/>
      <c r="MJD175" s="145"/>
      <c r="MJE175" s="167"/>
      <c r="MJF175" s="147"/>
      <c r="MJG175" s="148"/>
      <c r="MJH175" s="187"/>
      <c r="MJI175" s="188"/>
      <c r="MJJ175" s="165"/>
      <c r="MJK175" s="166"/>
      <c r="MJL175" s="146"/>
      <c r="MJM175" s="145"/>
      <c r="MJN175" s="145"/>
      <c r="MJO175" s="167"/>
      <c r="MJP175" s="147"/>
      <c r="MJQ175" s="148"/>
      <c r="MJR175" s="187"/>
      <c r="MJS175" s="188"/>
      <c r="MJT175" s="165"/>
      <c r="MJU175" s="166"/>
      <c r="MJV175" s="146"/>
      <c r="MJW175" s="145"/>
      <c r="MJX175" s="145"/>
      <c r="MJY175" s="167"/>
      <c r="MJZ175" s="147"/>
      <c r="MKA175" s="148"/>
      <c r="MKB175" s="187"/>
      <c r="MKC175" s="188"/>
      <c r="MKD175" s="165"/>
      <c r="MKE175" s="166"/>
      <c r="MKF175" s="146"/>
      <c r="MKG175" s="145"/>
      <c r="MKH175" s="145"/>
      <c r="MKI175" s="167"/>
      <c r="MKJ175" s="147"/>
      <c r="MKK175" s="148"/>
      <c r="MKL175" s="187"/>
      <c r="MKM175" s="188"/>
      <c r="MKN175" s="165"/>
      <c r="MKO175" s="166"/>
      <c r="MKP175" s="146"/>
      <c r="MKQ175" s="145"/>
      <c r="MKR175" s="145"/>
      <c r="MKS175" s="167"/>
      <c r="MKT175" s="147"/>
      <c r="MKU175" s="148"/>
      <c r="MKV175" s="187"/>
      <c r="MKW175" s="188"/>
      <c r="MKX175" s="165"/>
      <c r="MKY175" s="166"/>
      <c r="MKZ175" s="146"/>
      <c r="MLA175" s="145"/>
      <c r="MLB175" s="145"/>
      <c r="MLC175" s="167"/>
      <c r="MLD175" s="147"/>
      <c r="MLE175" s="148"/>
      <c r="MLF175" s="187"/>
      <c r="MLG175" s="188"/>
      <c r="MLH175" s="165"/>
      <c r="MLI175" s="166"/>
      <c r="MLJ175" s="146"/>
      <c r="MLK175" s="145"/>
      <c r="MLL175" s="145"/>
      <c r="MLM175" s="167"/>
      <c r="MLN175" s="147"/>
      <c r="MLO175" s="148"/>
      <c r="MLP175" s="187"/>
      <c r="MLQ175" s="188"/>
      <c r="MLR175" s="165"/>
      <c r="MLS175" s="166"/>
      <c r="MLT175" s="146"/>
      <c r="MLU175" s="145"/>
      <c r="MLV175" s="145"/>
      <c r="MLW175" s="167"/>
      <c r="MLX175" s="147"/>
      <c r="MLY175" s="148"/>
      <c r="MLZ175" s="187"/>
      <c r="MMA175" s="188"/>
      <c r="MMB175" s="165"/>
      <c r="MMC175" s="166"/>
      <c r="MMD175" s="146"/>
      <c r="MME175" s="145"/>
      <c r="MMF175" s="145"/>
      <c r="MMG175" s="167"/>
      <c r="MMH175" s="147"/>
      <c r="MMI175" s="148"/>
      <c r="MMJ175" s="187"/>
      <c r="MMK175" s="188"/>
      <c r="MML175" s="165"/>
      <c r="MMM175" s="166"/>
      <c r="MMN175" s="146"/>
      <c r="MMO175" s="145"/>
      <c r="MMP175" s="145"/>
      <c r="MMQ175" s="167"/>
      <c r="MMR175" s="147"/>
      <c r="MMS175" s="148"/>
      <c r="MMT175" s="187"/>
      <c r="MMU175" s="188"/>
      <c r="MMV175" s="165"/>
      <c r="MMW175" s="166"/>
      <c r="MMX175" s="146"/>
      <c r="MMY175" s="145"/>
      <c r="MMZ175" s="145"/>
      <c r="MNA175" s="167"/>
      <c r="MNB175" s="147"/>
      <c r="MNC175" s="148"/>
      <c r="MND175" s="187"/>
      <c r="MNE175" s="188"/>
      <c r="MNF175" s="165"/>
      <c r="MNG175" s="166"/>
      <c r="MNH175" s="146"/>
      <c r="MNI175" s="145"/>
      <c r="MNJ175" s="145"/>
      <c r="MNK175" s="167"/>
      <c r="MNL175" s="147"/>
      <c r="MNM175" s="148"/>
      <c r="MNN175" s="187"/>
      <c r="MNO175" s="188"/>
      <c r="MNP175" s="165"/>
      <c r="MNQ175" s="166"/>
      <c r="MNR175" s="146"/>
      <c r="MNS175" s="145"/>
      <c r="MNT175" s="145"/>
      <c r="MNU175" s="167"/>
      <c r="MNV175" s="147"/>
      <c r="MNW175" s="148"/>
      <c r="MNX175" s="187"/>
      <c r="MNY175" s="188"/>
      <c r="MNZ175" s="165"/>
      <c r="MOA175" s="166"/>
      <c r="MOB175" s="146"/>
      <c r="MOC175" s="145"/>
      <c r="MOD175" s="145"/>
      <c r="MOE175" s="167"/>
      <c r="MOF175" s="147"/>
      <c r="MOG175" s="148"/>
      <c r="MOH175" s="187"/>
      <c r="MOI175" s="188"/>
      <c r="MOJ175" s="165"/>
      <c r="MOK175" s="166"/>
      <c r="MOL175" s="146"/>
      <c r="MOM175" s="145"/>
      <c r="MON175" s="145"/>
      <c r="MOO175" s="167"/>
      <c r="MOP175" s="147"/>
      <c r="MOQ175" s="148"/>
      <c r="MOR175" s="187"/>
      <c r="MOS175" s="188"/>
      <c r="MOT175" s="165"/>
      <c r="MOU175" s="166"/>
      <c r="MOV175" s="146"/>
      <c r="MOW175" s="145"/>
      <c r="MOX175" s="145"/>
      <c r="MOY175" s="167"/>
      <c r="MOZ175" s="147"/>
      <c r="MPA175" s="148"/>
      <c r="MPB175" s="187"/>
      <c r="MPC175" s="188"/>
      <c r="MPD175" s="165"/>
      <c r="MPE175" s="166"/>
      <c r="MPF175" s="146"/>
      <c r="MPG175" s="145"/>
      <c r="MPH175" s="145"/>
      <c r="MPI175" s="167"/>
      <c r="MPJ175" s="147"/>
      <c r="MPK175" s="148"/>
      <c r="MPL175" s="187"/>
      <c r="MPM175" s="188"/>
      <c r="MPN175" s="165"/>
      <c r="MPO175" s="166"/>
      <c r="MPP175" s="146"/>
      <c r="MPQ175" s="145"/>
      <c r="MPR175" s="145"/>
      <c r="MPS175" s="167"/>
      <c r="MPT175" s="147"/>
      <c r="MPU175" s="148"/>
      <c r="MPV175" s="187"/>
      <c r="MPW175" s="188"/>
      <c r="MPX175" s="165"/>
      <c r="MPY175" s="166"/>
      <c r="MPZ175" s="146"/>
      <c r="MQA175" s="145"/>
      <c r="MQB175" s="145"/>
      <c r="MQC175" s="167"/>
      <c r="MQD175" s="147"/>
      <c r="MQE175" s="148"/>
      <c r="MQF175" s="187"/>
      <c r="MQG175" s="188"/>
      <c r="MQH175" s="165"/>
      <c r="MQI175" s="166"/>
      <c r="MQJ175" s="146"/>
      <c r="MQK175" s="145"/>
      <c r="MQL175" s="145"/>
      <c r="MQM175" s="167"/>
      <c r="MQN175" s="147"/>
      <c r="MQO175" s="148"/>
      <c r="MQP175" s="187"/>
      <c r="MQQ175" s="188"/>
      <c r="MQR175" s="165"/>
      <c r="MQS175" s="166"/>
      <c r="MQT175" s="146"/>
      <c r="MQU175" s="145"/>
      <c r="MQV175" s="145"/>
      <c r="MQW175" s="167"/>
      <c r="MQX175" s="147"/>
      <c r="MQY175" s="148"/>
      <c r="MQZ175" s="187"/>
      <c r="MRA175" s="188"/>
      <c r="MRB175" s="165"/>
      <c r="MRC175" s="166"/>
      <c r="MRD175" s="146"/>
      <c r="MRE175" s="145"/>
      <c r="MRF175" s="145"/>
      <c r="MRG175" s="167"/>
      <c r="MRH175" s="147"/>
      <c r="MRI175" s="148"/>
      <c r="MRJ175" s="187"/>
      <c r="MRK175" s="188"/>
      <c r="MRL175" s="165"/>
      <c r="MRM175" s="166"/>
      <c r="MRN175" s="146"/>
      <c r="MRO175" s="145"/>
      <c r="MRP175" s="145"/>
      <c r="MRQ175" s="167"/>
      <c r="MRR175" s="147"/>
      <c r="MRS175" s="148"/>
      <c r="MRT175" s="187"/>
      <c r="MRU175" s="188"/>
      <c r="MRV175" s="165"/>
      <c r="MRW175" s="166"/>
      <c r="MRX175" s="146"/>
      <c r="MRY175" s="145"/>
      <c r="MRZ175" s="145"/>
      <c r="MSA175" s="167"/>
      <c r="MSB175" s="147"/>
      <c r="MSC175" s="148"/>
      <c r="MSD175" s="187"/>
      <c r="MSE175" s="188"/>
      <c r="MSF175" s="165"/>
      <c r="MSG175" s="166"/>
      <c r="MSH175" s="146"/>
      <c r="MSI175" s="145"/>
      <c r="MSJ175" s="145"/>
      <c r="MSK175" s="167"/>
      <c r="MSL175" s="147"/>
      <c r="MSM175" s="148"/>
      <c r="MSN175" s="187"/>
      <c r="MSO175" s="188"/>
      <c r="MSP175" s="165"/>
      <c r="MSQ175" s="166"/>
      <c r="MSR175" s="146"/>
      <c r="MSS175" s="145"/>
      <c r="MST175" s="145"/>
      <c r="MSU175" s="167"/>
      <c r="MSV175" s="147"/>
      <c r="MSW175" s="148"/>
      <c r="MSX175" s="187"/>
      <c r="MSY175" s="188"/>
      <c r="MSZ175" s="165"/>
      <c r="MTA175" s="166"/>
      <c r="MTB175" s="146"/>
      <c r="MTC175" s="145"/>
      <c r="MTD175" s="145"/>
      <c r="MTE175" s="167"/>
      <c r="MTF175" s="147"/>
      <c r="MTG175" s="148"/>
      <c r="MTH175" s="187"/>
      <c r="MTI175" s="188"/>
      <c r="MTJ175" s="165"/>
      <c r="MTK175" s="166"/>
      <c r="MTL175" s="146"/>
      <c r="MTM175" s="145"/>
      <c r="MTN175" s="145"/>
      <c r="MTO175" s="167"/>
      <c r="MTP175" s="147"/>
      <c r="MTQ175" s="148"/>
      <c r="MTR175" s="187"/>
      <c r="MTS175" s="188"/>
      <c r="MTT175" s="165"/>
      <c r="MTU175" s="166"/>
      <c r="MTV175" s="146"/>
      <c r="MTW175" s="145"/>
      <c r="MTX175" s="145"/>
      <c r="MTY175" s="167"/>
      <c r="MTZ175" s="147"/>
      <c r="MUA175" s="148"/>
      <c r="MUB175" s="187"/>
      <c r="MUC175" s="188"/>
      <c r="MUD175" s="165"/>
      <c r="MUE175" s="166"/>
      <c r="MUF175" s="146"/>
      <c r="MUG175" s="145"/>
      <c r="MUH175" s="145"/>
      <c r="MUI175" s="167"/>
      <c r="MUJ175" s="147"/>
      <c r="MUK175" s="148"/>
      <c r="MUL175" s="187"/>
      <c r="MUM175" s="188"/>
      <c r="MUN175" s="165"/>
      <c r="MUO175" s="166"/>
      <c r="MUP175" s="146"/>
      <c r="MUQ175" s="145"/>
      <c r="MUR175" s="145"/>
      <c r="MUS175" s="167"/>
      <c r="MUT175" s="147"/>
      <c r="MUU175" s="148"/>
      <c r="MUV175" s="187"/>
      <c r="MUW175" s="188"/>
      <c r="MUX175" s="165"/>
      <c r="MUY175" s="166"/>
      <c r="MUZ175" s="146"/>
      <c r="MVA175" s="145"/>
      <c r="MVB175" s="145"/>
      <c r="MVC175" s="167"/>
      <c r="MVD175" s="147"/>
      <c r="MVE175" s="148"/>
      <c r="MVF175" s="187"/>
      <c r="MVG175" s="188"/>
      <c r="MVH175" s="165"/>
      <c r="MVI175" s="166"/>
      <c r="MVJ175" s="146"/>
      <c r="MVK175" s="145"/>
      <c r="MVL175" s="145"/>
      <c r="MVM175" s="167"/>
      <c r="MVN175" s="147"/>
      <c r="MVO175" s="148"/>
      <c r="MVP175" s="187"/>
      <c r="MVQ175" s="188"/>
      <c r="MVR175" s="165"/>
      <c r="MVS175" s="166"/>
      <c r="MVT175" s="146"/>
      <c r="MVU175" s="145"/>
      <c r="MVV175" s="145"/>
      <c r="MVW175" s="167"/>
      <c r="MVX175" s="147"/>
      <c r="MVY175" s="148"/>
      <c r="MVZ175" s="187"/>
      <c r="MWA175" s="188"/>
      <c r="MWB175" s="165"/>
      <c r="MWC175" s="166"/>
      <c r="MWD175" s="146"/>
      <c r="MWE175" s="145"/>
      <c r="MWF175" s="145"/>
      <c r="MWG175" s="167"/>
      <c r="MWH175" s="147"/>
      <c r="MWI175" s="148"/>
      <c r="MWJ175" s="187"/>
      <c r="MWK175" s="188"/>
      <c r="MWL175" s="165"/>
      <c r="MWM175" s="166"/>
      <c r="MWN175" s="146"/>
      <c r="MWO175" s="145"/>
      <c r="MWP175" s="145"/>
      <c r="MWQ175" s="167"/>
      <c r="MWR175" s="147"/>
      <c r="MWS175" s="148"/>
      <c r="MWT175" s="187"/>
      <c r="MWU175" s="188"/>
      <c r="MWV175" s="165"/>
      <c r="MWW175" s="166"/>
      <c r="MWX175" s="146"/>
      <c r="MWY175" s="145"/>
      <c r="MWZ175" s="145"/>
      <c r="MXA175" s="167"/>
      <c r="MXB175" s="147"/>
      <c r="MXC175" s="148"/>
      <c r="MXD175" s="187"/>
      <c r="MXE175" s="188"/>
      <c r="MXF175" s="165"/>
      <c r="MXG175" s="166"/>
      <c r="MXH175" s="146"/>
      <c r="MXI175" s="145"/>
      <c r="MXJ175" s="145"/>
      <c r="MXK175" s="167"/>
      <c r="MXL175" s="147"/>
      <c r="MXM175" s="148"/>
      <c r="MXN175" s="187"/>
      <c r="MXO175" s="188"/>
      <c r="MXP175" s="165"/>
      <c r="MXQ175" s="166"/>
      <c r="MXR175" s="146"/>
      <c r="MXS175" s="145"/>
      <c r="MXT175" s="145"/>
      <c r="MXU175" s="167"/>
      <c r="MXV175" s="147"/>
      <c r="MXW175" s="148"/>
      <c r="MXX175" s="187"/>
      <c r="MXY175" s="188"/>
      <c r="MXZ175" s="165"/>
      <c r="MYA175" s="166"/>
      <c r="MYB175" s="146"/>
      <c r="MYC175" s="145"/>
      <c r="MYD175" s="145"/>
      <c r="MYE175" s="167"/>
      <c r="MYF175" s="147"/>
      <c r="MYG175" s="148"/>
      <c r="MYH175" s="187"/>
      <c r="MYI175" s="188"/>
      <c r="MYJ175" s="165"/>
      <c r="MYK175" s="166"/>
      <c r="MYL175" s="146"/>
      <c r="MYM175" s="145"/>
      <c r="MYN175" s="145"/>
      <c r="MYO175" s="167"/>
      <c r="MYP175" s="147"/>
      <c r="MYQ175" s="148"/>
      <c r="MYR175" s="187"/>
      <c r="MYS175" s="188"/>
      <c r="MYT175" s="165"/>
      <c r="MYU175" s="166"/>
      <c r="MYV175" s="146"/>
      <c r="MYW175" s="145"/>
      <c r="MYX175" s="145"/>
      <c r="MYY175" s="167"/>
      <c r="MYZ175" s="147"/>
      <c r="MZA175" s="148"/>
      <c r="MZB175" s="187"/>
      <c r="MZC175" s="188"/>
      <c r="MZD175" s="165"/>
      <c r="MZE175" s="166"/>
      <c r="MZF175" s="146"/>
      <c r="MZG175" s="145"/>
      <c r="MZH175" s="145"/>
      <c r="MZI175" s="167"/>
      <c r="MZJ175" s="147"/>
      <c r="MZK175" s="148"/>
      <c r="MZL175" s="187"/>
      <c r="MZM175" s="188"/>
      <c r="MZN175" s="165"/>
      <c r="MZO175" s="166"/>
      <c r="MZP175" s="146"/>
      <c r="MZQ175" s="145"/>
      <c r="MZR175" s="145"/>
      <c r="MZS175" s="167"/>
      <c r="MZT175" s="147"/>
      <c r="MZU175" s="148"/>
      <c r="MZV175" s="187"/>
      <c r="MZW175" s="188"/>
      <c r="MZX175" s="165"/>
      <c r="MZY175" s="166"/>
      <c r="MZZ175" s="146"/>
      <c r="NAA175" s="145"/>
      <c r="NAB175" s="145"/>
      <c r="NAC175" s="167"/>
      <c r="NAD175" s="147"/>
      <c r="NAE175" s="148"/>
      <c r="NAF175" s="187"/>
      <c r="NAG175" s="188"/>
      <c r="NAH175" s="165"/>
      <c r="NAI175" s="166"/>
      <c r="NAJ175" s="146"/>
      <c r="NAK175" s="145"/>
      <c r="NAL175" s="145"/>
      <c r="NAM175" s="167"/>
      <c r="NAN175" s="147"/>
      <c r="NAO175" s="148"/>
      <c r="NAP175" s="187"/>
      <c r="NAQ175" s="188"/>
      <c r="NAR175" s="165"/>
      <c r="NAS175" s="166"/>
      <c r="NAT175" s="146"/>
      <c r="NAU175" s="145"/>
      <c r="NAV175" s="145"/>
      <c r="NAW175" s="167"/>
      <c r="NAX175" s="147"/>
      <c r="NAY175" s="148"/>
      <c r="NAZ175" s="187"/>
      <c r="NBA175" s="188"/>
      <c r="NBB175" s="165"/>
      <c r="NBC175" s="166"/>
      <c r="NBD175" s="146"/>
      <c r="NBE175" s="145"/>
      <c r="NBF175" s="145"/>
      <c r="NBG175" s="167"/>
      <c r="NBH175" s="147"/>
      <c r="NBI175" s="148"/>
      <c r="NBJ175" s="187"/>
      <c r="NBK175" s="188"/>
      <c r="NBL175" s="165"/>
      <c r="NBM175" s="166"/>
      <c r="NBN175" s="146"/>
      <c r="NBO175" s="145"/>
      <c r="NBP175" s="145"/>
      <c r="NBQ175" s="167"/>
      <c r="NBR175" s="147"/>
      <c r="NBS175" s="148"/>
      <c r="NBT175" s="187"/>
      <c r="NBU175" s="188"/>
      <c r="NBV175" s="165"/>
      <c r="NBW175" s="166"/>
      <c r="NBX175" s="146"/>
      <c r="NBY175" s="145"/>
      <c r="NBZ175" s="145"/>
      <c r="NCA175" s="167"/>
      <c r="NCB175" s="147"/>
      <c r="NCC175" s="148"/>
      <c r="NCD175" s="187"/>
      <c r="NCE175" s="188"/>
      <c r="NCF175" s="165"/>
      <c r="NCG175" s="166"/>
      <c r="NCH175" s="146"/>
      <c r="NCI175" s="145"/>
      <c r="NCJ175" s="145"/>
      <c r="NCK175" s="167"/>
      <c r="NCL175" s="147"/>
      <c r="NCM175" s="148"/>
      <c r="NCN175" s="187"/>
      <c r="NCO175" s="188"/>
      <c r="NCP175" s="165"/>
      <c r="NCQ175" s="166"/>
      <c r="NCR175" s="146"/>
      <c r="NCS175" s="145"/>
      <c r="NCT175" s="145"/>
      <c r="NCU175" s="167"/>
      <c r="NCV175" s="147"/>
      <c r="NCW175" s="148"/>
      <c r="NCX175" s="187"/>
      <c r="NCY175" s="188"/>
      <c r="NCZ175" s="165"/>
      <c r="NDA175" s="166"/>
      <c r="NDB175" s="146"/>
      <c r="NDC175" s="145"/>
      <c r="NDD175" s="145"/>
      <c r="NDE175" s="167"/>
      <c r="NDF175" s="147"/>
      <c r="NDG175" s="148"/>
      <c r="NDH175" s="187"/>
      <c r="NDI175" s="188"/>
      <c r="NDJ175" s="165"/>
      <c r="NDK175" s="166"/>
      <c r="NDL175" s="146"/>
      <c r="NDM175" s="145"/>
      <c r="NDN175" s="145"/>
      <c r="NDO175" s="167"/>
      <c r="NDP175" s="147"/>
      <c r="NDQ175" s="148"/>
      <c r="NDR175" s="187"/>
      <c r="NDS175" s="188"/>
      <c r="NDT175" s="165"/>
      <c r="NDU175" s="166"/>
      <c r="NDV175" s="146"/>
      <c r="NDW175" s="145"/>
      <c r="NDX175" s="145"/>
      <c r="NDY175" s="167"/>
      <c r="NDZ175" s="147"/>
      <c r="NEA175" s="148"/>
      <c r="NEB175" s="187"/>
      <c r="NEC175" s="188"/>
      <c r="NED175" s="165"/>
      <c r="NEE175" s="166"/>
      <c r="NEF175" s="146"/>
      <c r="NEG175" s="145"/>
      <c r="NEH175" s="145"/>
      <c r="NEI175" s="167"/>
      <c r="NEJ175" s="147"/>
      <c r="NEK175" s="148"/>
      <c r="NEL175" s="187"/>
      <c r="NEM175" s="188"/>
      <c r="NEN175" s="165"/>
      <c r="NEO175" s="166"/>
      <c r="NEP175" s="146"/>
      <c r="NEQ175" s="145"/>
      <c r="NER175" s="145"/>
      <c r="NES175" s="167"/>
      <c r="NET175" s="147"/>
      <c r="NEU175" s="148"/>
      <c r="NEV175" s="187"/>
      <c r="NEW175" s="188"/>
      <c r="NEX175" s="165"/>
      <c r="NEY175" s="166"/>
      <c r="NEZ175" s="146"/>
      <c r="NFA175" s="145"/>
      <c r="NFB175" s="145"/>
      <c r="NFC175" s="167"/>
      <c r="NFD175" s="147"/>
      <c r="NFE175" s="148"/>
      <c r="NFF175" s="187"/>
      <c r="NFG175" s="188"/>
      <c r="NFH175" s="165"/>
      <c r="NFI175" s="166"/>
      <c r="NFJ175" s="146"/>
      <c r="NFK175" s="145"/>
      <c r="NFL175" s="145"/>
      <c r="NFM175" s="167"/>
      <c r="NFN175" s="147"/>
      <c r="NFO175" s="148"/>
      <c r="NFP175" s="187"/>
      <c r="NFQ175" s="188"/>
      <c r="NFR175" s="165"/>
      <c r="NFS175" s="166"/>
      <c r="NFT175" s="146"/>
      <c r="NFU175" s="145"/>
      <c r="NFV175" s="145"/>
      <c r="NFW175" s="167"/>
      <c r="NFX175" s="147"/>
      <c r="NFY175" s="148"/>
      <c r="NFZ175" s="187"/>
      <c r="NGA175" s="188"/>
      <c r="NGB175" s="165"/>
      <c r="NGC175" s="166"/>
      <c r="NGD175" s="146"/>
      <c r="NGE175" s="145"/>
      <c r="NGF175" s="145"/>
      <c r="NGG175" s="167"/>
      <c r="NGH175" s="147"/>
      <c r="NGI175" s="148"/>
      <c r="NGJ175" s="187"/>
      <c r="NGK175" s="188"/>
      <c r="NGL175" s="165"/>
      <c r="NGM175" s="166"/>
      <c r="NGN175" s="146"/>
      <c r="NGO175" s="145"/>
      <c r="NGP175" s="145"/>
      <c r="NGQ175" s="167"/>
      <c r="NGR175" s="147"/>
      <c r="NGS175" s="148"/>
      <c r="NGT175" s="187"/>
      <c r="NGU175" s="188"/>
      <c r="NGV175" s="165"/>
      <c r="NGW175" s="166"/>
      <c r="NGX175" s="146"/>
      <c r="NGY175" s="145"/>
      <c r="NGZ175" s="145"/>
      <c r="NHA175" s="167"/>
      <c r="NHB175" s="147"/>
      <c r="NHC175" s="148"/>
      <c r="NHD175" s="187"/>
      <c r="NHE175" s="188"/>
      <c r="NHF175" s="165"/>
      <c r="NHG175" s="166"/>
      <c r="NHH175" s="146"/>
      <c r="NHI175" s="145"/>
      <c r="NHJ175" s="145"/>
      <c r="NHK175" s="167"/>
      <c r="NHL175" s="147"/>
      <c r="NHM175" s="148"/>
      <c r="NHN175" s="187"/>
      <c r="NHO175" s="188"/>
      <c r="NHP175" s="165"/>
      <c r="NHQ175" s="166"/>
      <c r="NHR175" s="146"/>
      <c r="NHS175" s="145"/>
      <c r="NHT175" s="145"/>
      <c r="NHU175" s="167"/>
      <c r="NHV175" s="147"/>
      <c r="NHW175" s="148"/>
      <c r="NHX175" s="187"/>
      <c r="NHY175" s="188"/>
      <c r="NHZ175" s="165"/>
      <c r="NIA175" s="166"/>
      <c r="NIB175" s="146"/>
      <c r="NIC175" s="145"/>
      <c r="NID175" s="145"/>
      <c r="NIE175" s="167"/>
      <c r="NIF175" s="147"/>
      <c r="NIG175" s="148"/>
      <c r="NIH175" s="187"/>
      <c r="NII175" s="188"/>
      <c r="NIJ175" s="165"/>
      <c r="NIK175" s="166"/>
      <c r="NIL175" s="146"/>
      <c r="NIM175" s="145"/>
      <c r="NIN175" s="145"/>
      <c r="NIO175" s="167"/>
      <c r="NIP175" s="147"/>
      <c r="NIQ175" s="148"/>
      <c r="NIR175" s="187"/>
      <c r="NIS175" s="188"/>
      <c r="NIT175" s="165"/>
      <c r="NIU175" s="166"/>
      <c r="NIV175" s="146"/>
      <c r="NIW175" s="145"/>
      <c r="NIX175" s="145"/>
      <c r="NIY175" s="167"/>
      <c r="NIZ175" s="147"/>
      <c r="NJA175" s="148"/>
      <c r="NJB175" s="187"/>
      <c r="NJC175" s="188"/>
      <c r="NJD175" s="165"/>
      <c r="NJE175" s="166"/>
      <c r="NJF175" s="146"/>
      <c r="NJG175" s="145"/>
      <c r="NJH175" s="145"/>
      <c r="NJI175" s="167"/>
      <c r="NJJ175" s="147"/>
      <c r="NJK175" s="148"/>
      <c r="NJL175" s="187"/>
      <c r="NJM175" s="188"/>
      <c r="NJN175" s="165"/>
      <c r="NJO175" s="166"/>
      <c r="NJP175" s="146"/>
      <c r="NJQ175" s="145"/>
      <c r="NJR175" s="145"/>
      <c r="NJS175" s="167"/>
      <c r="NJT175" s="147"/>
      <c r="NJU175" s="148"/>
      <c r="NJV175" s="187"/>
      <c r="NJW175" s="188"/>
      <c r="NJX175" s="165"/>
      <c r="NJY175" s="166"/>
      <c r="NJZ175" s="146"/>
      <c r="NKA175" s="145"/>
      <c r="NKB175" s="145"/>
      <c r="NKC175" s="167"/>
      <c r="NKD175" s="147"/>
      <c r="NKE175" s="148"/>
      <c r="NKF175" s="187"/>
      <c r="NKG175" s="188"/>
      <c r="NKH175" s="165"/>
      <c r="NKI175" s="166"/>
      <c r="NKJ175" s="146"/>
      <c r="NKK175" s="145"/>
      <c r="NKL175" s="145"/>
      <c r="NKM175" s="167"/>
      <c r="NKN175" s="147"/>
      <c r="NKO175" s="148"/>
      <c r="NKP175" s="187"/>
      <c r="NKQ175" s="188"/>
      <c r="NKR175" s="165"/>
      <c r="NKS175" s="166"/>
      <c r="NKT175" s="146"/>
      <c r="NKU175" s="145"/>
      <c r="NKV175" s="145"/>
      <c r="NKW175" s="167"/>
      <c r="NKX175" s="147"/>
      <c r="NKY175" s="148"/>
      <c r="NKZ175" s="187"/>
      <c r="NLA175" s="188"/>
      <c r="NLB175" s="165"/>
      <c r="NLC175" s="166"/>
      <c r="NLD175" s="146"/>
      <c r="NLE175" s="145"/>
      <c r="NLF175" s="145"/>
      <c r="NLG175" s="167"/>
      <c r="NLH175" s="147"/>
      <c r="NLI175" s="148"/>
      <c r="NLJ175" s="187"/>
      <c r="NLK175" s="188"/>
      <c r="NLL175" s="165"/>
      <c r="NLM175" s="166"/>
      <c r="NLN175" s="146"/>
      <c r="NLO175" s="145"/>
      <c r="NLP175" s="145"/>
      <c r="NLQ175" s="167"/>
      <c r="NLR175" s="147"/>
      <c r="NLS175" s="148"/>
      <c r="NLT175" s="187"/>
      <c r="NLU175" s="188"/>
      <c r="NLV175" s="165"/>
      <c r="NLW175" s="166"/>
      <c r="NLX175" s="146"/>
      <c r="NLY175" s="145"/>
      <c r="NLZ175" s="145"/>
      <c r="NMA175" s="167"/>
      <c r="NMB175" s="147"/>
      <c r="NMC175" s="148"/>
      <c r="NMD175" s="187"/>
      <c r="NME175" s="188"/>
      <c r="NMF175" s="165"/>
      <c r="NMG175" s="166"/>
      <c r="NMH175" s="146"/>
      <c r="NMI175" s="145"/>
      <c r="NMJ175" s="145"/>
      <c r="NMK175" s="167"/>
      <c r="NML175" s="147"/>
      <c r="NMM175" s="148"/>
      <c r="NMN175" s="187"/>
      <c r="NMO175" s="188"/>
      <c r="NMP175" s="165"/>
      <c r="NMQ175" s="166"/>
      <c r="NMR175" s="146"/>
      <c r="NMS175" s="145"/>
      <c r="NMT175" s="145"/>
      <c r="NMU175" s="167"/>
      <c r="NMV175" s="147"/>
      <c r="NMW175" s="148"/>
      <c r="NMX175" s="187"/>
      <c r="NMY175" s="188"/>
      <c r="NMZ175" s="165"/>
      <c r="NNA175" s="166"/>
      <c r="NNB175" s="146"/>
      <c r="NNC175" s="145"/>
      <c r="NND175" s="145"/>
      <c r="NNE175" s="167"/>
      <c r="NNF175" s="147"/>
      <c r="NNG175" s="148"/>
      <c r="NNH175" s="187"/>
      <c r="NNI175" s="188"/>
      <c r="NNJ175" s="165"/>
      <c r="NNK175" s="166"/>
      <c r="NNL175" s="146"/>
      <c r="NNM175" s="145"/>
      <c r="NNN175" s="145"/>
      <c r="NNO175" s="167"/>
      <c r="NNP175" s="147"/>
      <c r="NNQ175" s="148"/>
      <c r="NNR175" s="187"/>
      <c r="NNS175" s="188"/>
      <c r="NNT175" s="165"/>
      <c r="NNU175" s="166"/>
      <c r="NNV175" s="146"/>
      <c r="NNW175" s="145"/>
      <c r="NNX175" s="145"/>
      <c r="NNY175" s="167"/>
      <c r="NNZ175" s="147"/>
      <c r="NOA175" s="148"/>
      <c r="NOB175" s="187"/>
      <c r="NOC175" s="188"/>
      <c r="NOD175" s="165"/>
      <c r="NOE175" s="166"/>
      <c r="NOF175" s="146"/>
      <c r="NOG175" s="145"/>
      <c r="NOH175" s="145"/>
      <c r="NOI175" s="167"/>
      <c r="NOJ175" s="147"/>
      <c r="NOK175" s="148"/>
      <c r="NOL175" s="187"/>
      <c r="NOM175" s="188"/>
      <c r="NON175" s="165"/>
      <c r="NOO175" s="166"/>
      <c r="NOP175" s="146"/>
      <c r="NOQ175" s="145"/>
      <c r="NOR175" s="145"/>
      <c r="NOS175" s="167"/>
      <c r="NOT175" s="147"/>
      <c r="NOU175" s="148"/>
      <c r="NOV175" s="187"/>
      <c r="NOW175" s="188"/>
      <c r="NOX175" s="165"/>
      <c r="NOY175" s="166"/>
      <c r="NOZ175" s="146"/>
      <c r="NPA175" s="145"/>
      <c r="NPB175" s="145"/>
      <c r="NPC175" s="167"/>
      <c r="NPD175" s="147"/>
      <c r="NPE175" s="148"/>
      <c r="NPF175" s="187"/>
      <c r="NPG175" s="188"/>
      <c r="NPH175" s="165"/>
      <c r="NPI175" s="166"/>
      <c r="NPJ175" s="146"/>
      <c r="NPK175" s="145"/>
      <c r="NPL175" s="145"/>
      <c r="NPM175" s="167"/>
      <c r="NPN175" s="147"/>
      <c r="NPO175" s="148"/>
      <c r="NPP175" s="187"/>
      <c r="NPQ175" s="188"/>
      <c r="NPR175" s="165"/>
      <c r="NPS175" s="166"/>
      <c r="NPT175" s="146"/>
      <c r="NPU175" s="145"/>
      <c r="NPV175" s="145"/>
      <c r="NPW175" s="167"/>
      <c r="NPX175" s="147"/>
      <c r="NPY175" s="148"/>
      <c r="NPZ175" s="187"/>
      <c r="NQA175" s="188"/>
      <c r="NQB175" s="165"/>
      <c r="NQC175" s="166"/>
      <c r="NQD175" s="146"/>
      <c r="NQE175" s="145"/>
      <c r="NQF175" s="145"/>
      <c r="NQG175" s="167"/>
      <c r="NQH175" s="147"/>
      <c r="NQI175" s="148"/>
      <c r="NQJ175" s="187"/>
      <c r="NQK175" s="188"/>
      <c r="NQL175" s="165"/>
      <c r="NQM175" s="166"/>
      <c r="NQN175" s="146"/>
      <c r="NQO175" s="145"/>
      <c r="NQP175" s="145"/>
      <c r="NQQ175" s="167"/>
      <c r="NQR175" s="147"/>
      <c r="NQS175" s="148"/>
      <c r="NQT175" s="187"/>
      <c r="NQU175" s="188"/>
      <c r="NQV175" s="165"/>
      <c r="NQW175" s="166"/>
      <c r="NQX175" s="146"/>
      <c r="NQY175" s="145"/>
      <c r="NQZ175" s="145"/>
      <c r="NRA175" s="167"/>
      <c r="NRB175" s="147"/>
      <c r="NRC175" s="148"/>
      <c r="NRD175" s="187"/>
      <c r="NRE175" s="188"/>
      <c r="NRF175" s="165"/>
      <c r="NRG175" s="166"/>
      <c r="NRH175" s="146"/>
      <c r="NRI175" s="145"/>
      <c r="NRJ175" s="145"/>
      <c r="NRK175" s="167"/>
      <c r="NRL175" s="147"/>
      <c r="NRM175" s="148"/>
      <c r="NRN175" s="187"/>
      <c r="NRO175" s="188"/>
      <c r="NRP175" s="165"/>
      <c r="NRQ175" s="166"/>
      <c r="NRR175" s="146"/>
      <c r="NRS175" s="145"/>
      <c r="NRT175" s="145"/>
      <c r="NRU175" s="167"/>
      <c r="NRV175" s="147"/>
      <c r="NRW175" s="148"/>
      <c r="NRX175" s="187"/>
      <c r="NRY175" s="188"/>
      <c r="NRZ175" s="165"/>
      <c r="NSA175" s="166"/>
      <c r="NSB175" s="146"/>
      <c r="NSC175" s="145"/>
      <c r="NSD175" s="145"/>
      <c r="NSE175" s="167"/>
      <c r="NSF175" s="147"/>
      <c r="NSG175" s="148"/>
      <c r="NSH175" s="187"/>
      <c r="NSI175" s="188"/>
      <c r="NSJ175" s="165"/>
      <c r="NSK175" s="166"/>
      <c r="NSL175" s="146"/>
      <c r="NSM175" s="145"/>
      <c r="NSN175" s="145"/>
      <c r="NSO175" s="167"/>
      <c r="NSP175" s="147"/>
      <c r="NSQ175" s="148"/>
      <c r="NSR175" s="187"/>
      <c r="NSS175" s="188"/>
      <c r="NST175" s="165"/>
      <c r="NSU175" s="166"/>
      <c r="NSV175" s="146"/>
      <c r="NSW175" s="145"/>
      <c r="NSX175" s="145"/>
      <c r="NSY175" s="167"/>
      <c r="NSZ175" s="147"/>
      <c r="NTA175" s="148"/>
      <c r="NTB175" s="187"/>
      <c r="NTC175" s="188"/>
      <c r="NTD175" s="165"/>
      <c r="NTE175" s="166"/>
      <c r="NTF175" s="146"/>
      <c r="NTG175" s="145"/>
      <c r="NTH175" s="145"/>
      <c r="NTI175" s="167"/>
      <c r="NTJ175" s="147"/>
      <c r="NTK175" s="148"/>
      <c r="NTL175" s="187"/>
      <c r="NTM175" s="188"/>
      <c r="NTN175" s="165"/>
      <c r="NTO175" s="166"/>
      <c r="NTP175" s="146"/>
      <c r="NTQ175" s="145"/>
      <c r="NTR175" s="145"/>
      <c r="NTS175" s="167"/>
      <c r="NTT175" s="147"/>
      <c r="NTU175" s="148"/>
      <c r="NTV175" s="187"/>
      <c r="NTW175" s="188"/>
      <c r="NTX175" s="165"/>
      <c r="NTY175" s="166"/>
      <c r="NTZ175" s="146"/>
      <c r="NUA175" s="145"/>
      <c r="NUB175" s="145"/>
      <c r="NUC175" s="167"/>
      <c r="NUD175" s="147"/>
      <c r="NUE175" s="148"/>
      <c r="NUF175" s="187"/>
      <c r="NUG175" s="188"/>
      <c r="NUH175" s="165"/>
      <c r="NUI175" s="166"/>
      <c r="NUJ175" s="146"/>
      <c r="NUK175" s="145"/>
      <c r="NUL175" s="145"/>
      <c r="NUM175" s="167"/>
      <c r="NUN175" s="147"/>
      <c r="NUO175" s="148"/>
      <c r="NUP175" s="187"/>
      <c r="NUQ175" s="188"/>
      <c r="NUR175" s="165"/>
      <c r="NUS175" s="166"/>
      <c r="NUT175" s="146"/>
      <c r="NUU175" s="145"/>
      <c r="NUV175" s="145"/>
      <c r="NUW175" s="167"/>
      <c r="NUX175" s="147"/>
      <c r="NUY175" s="148"/>
      <c r="NUZ175" s="187"/>
      <c r="NVA175" s="188"/>
      <c r="NVB175" s="165"/>
      <c r="NVC175" s="166"/>
      <c r="NVD175" s="146"/>
      <c r="NVE175" s="145"/>
      <c r="NVF175" s="145"/>
      <c r="NVG175" s="167"/>
      <c r="NVH175" s="147"/>
      <c r="NVI175" s="148"/>
      <c r="NVJ175" s="187"/>
      <c r="NVK175" s="188"/>
      <c r="NVL175" s="165"/>
      <c r="NVM175" s="166"/>
      <c r="NVN175" s="146"/>
      <c r="NVO175" s="145"/>
      <c r="NVP175" s="145"/>
      <c r="NVQ175" s="167"/>
      <c r="NVR175" s="147"/>
      <c r="NVS175" s="148"/>
      <c r="NVT175" s="187"/>
      <c r="NVU175" s="188"/>
      <c r="NVV175" s="165"/>
      <c r="NVW175" s="166"/>
      <c r="NVX175" s="146"/>
      <c r="NVY175" s="145"/>
      <c r="NVZ175" s="145"/>
      <c r="NWA175" s="167"/>
      <c r="NWB175" s="147"/>
      <c r="NWC175" s="148"/>
      <c r="NWD175" s="187"/>
      <c r="NWE175" s="188"/>
      <c r="NWF175" s="165"/>
      <c r="NWG175" s="166"/>
      <c r="NWH175" s="146"/>
      <c r="NWI175" s="145"/>
      <c r="NWJ175" s="145"/>
      <c r="NWK175" s="167"/>
      <c r="NWL175" s="147"/>
      <c r="NWM175" s="148"/>
      <c r="NWN175" s="187"/>
      <c r="NWO175" s="188"/>
      <c r="NWP175" s="165"/>
      <c r="NWQ175" s="166"/>
      <c r="NWR175" s="146"/>
      <c r="NWS175" s="145"/>
      <c r="NWT175" s="145"/>
      <c r="NWU175" s="167"/>
      <c r="NWV175" s="147"/>
      <c r="NWW175" s="148"/>
      <c r="NWX175" s="187"/>
      <c r="NWY175" s="188"/>
      <c r="NWZ175" s="165"/>
      <c r="NXA175" s="166"/>
      <c r="NXB175" s="146"/>
      <c r="NXC175" s="145"/>
      <c r="NXD175" s="145"/>
      <c r="NXE175" s="167"/>
      <c r="NXF175" s="147"/>
      <c r="NXG175" s="148"/>
      <c r="NXH175" s="187"/>
      <c r="NXI175" s="188"/>
      <c r="NXJ175" s="165"/>
      <c r="NXK175" s="166"/>
      <c r="NXL175" s="146"/>
      <c r="NXM175" s="145"/>
      <c r="NXN175" s="145"/>
      <c r="NXO175" s="167"/>
      <c r="NXP175" s="147"/>
      <c r="NXQ175" s="148"/>
      <c r="NXR175" s="187"/>
      <c r="NXS175" s="188"/>
      <c r="NXT175" s="165"/>
      <c r="NXU175" s="166"/>
      <c r="NXV175" s="146"/>
      <c r="NXW175" s="145"/>
      <c r="NXX175" s="145"/>
      <c r="NXY175" s="167"/>
      <c r="NXZ175" s="147"/>
      <c r="NYA175" s="148"/>
      <c r="NYB175" s="187"/>
      <c r="NYC175" s="188"/>
      <c r="NYD175" s="165"/>
      <c r="NYE175" s="166"/>
      <c r="NYF175" s="146"/>
      <c r="NYG175" s="145"/>
      <c r="NYH175" s="145"/>
      <c r="NYI175" s="167"/>
      <c r="NYJ175" s="147"/>
      <c r="NYK175" s="148"/>
      <c r="NYL175" s="187"/>
      <c r="NYM175" s="188"/>
      <c r="NYN175" s="165"/>
      <c r="NYO175" s="166"/>
      <c r="NYP175" s="146"/>
      <c r="NYQ175" s="145"/>
      <c r="NYR175" s="145"/>
      <c r="NYS175" s="167"/>
      <c r="NYT175" s="147"/>
      <c r="NYU175" s="148"/>
      <c r="NYV175" s="187"/>
      <c r="NYW175" s="188"/>
      <c r="NYX175" s="165"/>
      <c r="NYY175" s="166"/>
      <c r="NYZ175" s="146"/>
      <c r="NZA175" s="145"/>
      <c r="NZB175" s="145"/>
      <c r="NZC175" s="167"/>
      <c r="NZD175" s="147"/>
      <c r="NZE175" s="148"/>
      <c r="NZF175" s="187"/>
      <c r="NZG175" s="188"/>
      <c r="NZH175" s="165"/>
      <c r="NZI175" s="166"/>
      <c r="NZJ175" s="146"/>
      <c r="NZK175" s="145"/>
      <c r="NZL175" s="145"/>
      <c r="NZM175" s="167"/>
      <c r="NZN175" s="147"/>
      <c r="NZO175" s="148"/>
      <c r="NZP175" s="187"/>
      <c r="NZQ175" s="188"/>
      <c r="NZR175" s="165"/>
      <c r="NZS175" s="166"/>
      <c r="NZT175" s="146"/>
      <c r="NZU175" s="145"/>
      <c r="NZV175" s="145"/>
      <c r="NZW175" s="167"/>
      <c r="NZX175" s="147"/>
      <c r="NZY175" s="148"/>
      <c r="NZZ175" s="187"/>
      <c r="OAA175" s="188"/>
      <c r="OAB175" s="165"/>
      <c r="OAC175" s="166"/>
      <c r="OAD175" s="146"/>
      <c r="OAE175" s="145"/>
      <c r="OAF175" s="145"/>
      <c r="OAG175" s="167"/>
      <c r="OAH175" s="147"/>
      <c r="OAI175" s="148"/>
      <c r="OAJ175" s="187"/>
      <c r="OAK175" s="188"/>
      <c r="OAL175" s="165"/>
      <c r="OAM175" s="166"/>
      <c r="OAN175" s="146"/>
      <c r="OAO175" s="145"/>
      <c r="OAP175" s="145"/>
      <c r="OAQ175" s="167"/>
      <c r="OAR175" s="147"/>
      <c r="OAS175" s="148"/>
      <c r="OAT175" s="187"/>
      <c r="OAU175" s="188"/>
      <c r="OAV175" s="165"/>
      <c r="OAW175" s="166"/>
      <c r="OAX175" s="146"/>
      <c r="OAY175" s="145"/>
      <c r="OAZ175" s="145"/>
      <c r="OBA175" s="167"/>
      <c r="OBB175" s="147"/>
      <c r="OBC175" s="148"/>
      <c r="OBD175" s="187"/>
      <c r="OBE175" s="188"/>
      <c r="OBF175" s="165"/>
      <c r="OBG175" s="166"/>
      <c r="OBH175" s="146"/>
      <c r="OBI175" s="145"/>
      <c r="OBJ175" s="145"/>
      <c r="OBK175" s="167"/>
      <c r="OBL175" s="147"/>
      <c r="OBM175" s="148"/>
      <c r="OBN175" s="187"/>
      <c r="OBO175" s="188"/>
      <c r="OBP175" s="165"/>
      <c r="OBQ175" s="166"/>
      <c r="OBR175" s="146"/>
      <c r="OBS175" s="145"/>
      <c r="OBT175" s="145"/>
      <c r="OBU175" s="167"/>
      <c r="OBV175" s="147"/>
      <c r="OBW175" s="148"/>
      <c r="OBX175" s="187"/>
      <c r="OBY175" s="188"/>
      <c r="OBZ175" s="165"/>
      <c r="OCA175" s="166"/>
      <c r="OCB175" s="146"/>
      <c r="OCC175" s="145"/>
      <c r="OCD175" s="145"/>
      <c r="OCE175" s="167"/>
      <c r="OCF175" s="147"/>
      <c r="OCG175" s="148"/>
      <c r="OCH175" s="187"/>
      <c r="OCI175" s="188"/>
      <c r="OCJ175" s="165"/>
      <c r="OCK175" s="166"/>
      <c r="OCL175" s="146"/>
      <c r="OCM175" s="145"/>
      <c r="OCN175" s="145"/>
      <c r="OCO175" s="167"/>
      <c r="OCP175" s="147"/>
      <c r="OCQ175" s="148"/>
      <c r="OCR175" s="187"/>
      <c r="OCS175" s="188"/>
      <c r="OCT175" s="165"/>
      <c r="OCU175" s="166"/>
      <c r="OCV175" s="146"/>
      <c r="OCW175" s="145"/>
      <c r="OCX175" s="145"/>
      <c r="OCY175" s="167"/>
      <c r="OCZ175" s="147"/>
      <c r="ODA175" s="148"/>
      <c r="ODB175" s="187"/>
      <c r="ODC175" s="188"/>
      <c r="ODD175" s="165"/>
      <c r="ODE175" s="166"/>
      <c r="ODF175" s="146"/>
      <c r="ODG175" s="145"/>
      <c r="ODH175" s="145"/>
      <c r="ODI175" s="167"/>
      <c r="ODJ175" s="147"/>
      <c r="ODK175" s="148"/>
      <c r="ODL175" s="187"/>
      <c r="ODM175" s="188"/>
      <c r="ODN175" s="165"/>
      <c r="ODO175" s="166"/>
      <c r="ODP175" s="146"/>
      <c r="ODQ175" s="145"/>
      <c r="ODR175" s="145"/>
      <c r="ODS175" s="167"/>
      <c r="ODT175" s="147"/>
      <c r="ODU175" s="148"/>
      <c r="ODV175" s="187"/>
      <c r="ODW175" s="188"/>
      <c r="ODX175" s="165"/>
      <c r="ODY175" s="166"/>
      <c r="ODZ175" s="146"/>
      <c r="OEA175" s="145"/>
      <c r="OEB175" s="145"/>
      <c r="OEC175" s="167"/>
      <c r="OED175" s="147"/>
      <c r="OEE175" s="148"/>
      <c r="OEF175" s="187"/>
      <c r="OEG175" s="188"/>
      <c r="OEH175" s="165"/>
      <c r="OEI175" s="166"/>
      <c r="OEJ175" s="146"/>
      <c r="OEK175" s="145"/>
      <c r="OEL175" s="145"/>
      <c r="OEM175" s="167"/>
      <c r="OEN175" s="147"/>
      <c r="OEO175" s="148"/>
      <c r="OEP175" s="187"/>
      <c r="OEQ175" s="188"/>
      <c r="OER175" s="165"/>
      <c r="OES175" s="166"/>
      <c r="OET175" s="146"/>
      <c r="OEU175" s="145"/>
      <c r="OEV175" s="145"/>
      <c r="OEW175" s="167"/>
      <c r="OEX175" s="147"/>
      <c r="OEY175" s="148"/>
      <c r="OEZ175" s="187"/>
      <c r="OFA175" s="188"/>
      <c r="OFB175" s="165"/>
      <c r="OFC175" s="166"/>
      <c r="OFD175" s="146"/>
      <c r="OFE175" s="145"/>
      <c r="OFF175" s="145"/>
      <c r="OFG175" s="167"/>
      <c r="OFH175" s="147"/>
      <c r="OFI175" s="148"/>
      <c r="OFJ175" s="187"/>
      <c r="OFK175" s="188"/>
      <c r="OFL175" s="165"/>
      <c r="OFM175" s="166"/>
      <c r="OFN175" s="146"/>
      <c r="OFO175" s="145"/>
      <c r="OFP175" s="145"/>
      <c r="OFQ175" s="167"/>
      <c r="OFR175" s="147"/>
      <c r="OFS175" s="148"/>
      <c r="OFT175" s="187"/>
      <c r="OFU175" s="188"/>
      <c r="OFV175" s="165"/>
      <c r="OFW175" s="166"/>
      <c r="OFX175" s="146"/>
      <c r="OFY175" s="145"/>
      <c r="OFZ175" s="145"/>
      <c r="OGA175" s="167"/>
      <c r="OGB175" s="147"/>
      <c r="OGC175" s="148"/>
      <c r="OGD175" s="187"/>
      <c r="OGE175" s="188"/>
      <c r="OGF175" s="165"/>
      <c r="OGG175" s="166"/>
      <c r="OGH175" s="146"/>
      <c r="OGI175" s="145"/>
      <c r="OGJ175" s="145"/>
      <c r="OGK175" s="167"/>
      <c r="OGL175" s="147"/>
      <c r="OGM175" s="148"/>
      <c r="OGN175" s="187"/>
      <c r="OGO175" s="188"/>
      <c r="OGP175" s="165"/>
      <c r="OGQ175" s="166"/>
      <c r="OGR175" s="146"/>
      <c r="OGS175" s="145"/>
      <c r="OGT175" s="145"/>
      <c r="OGU175" s="167"/>
      <c r="OGV175" s="147"/>
      <c r="OGW175" s="148"/>
      <c r="OGX175" s="187"/>
      <c r="OGY175" s="188"/>
      <c r="OGZ175" s="165"/>
      <c r="OHA175" s="166"/>
      <c r="OHB175" s="146"/>
      <c r="OHC175" s="145"/>
      <c r="OHD175" s="145"/>
      <c r="OHE175" s="167"/>
      <c r="OHF175" s="147"/>
      <c r="OHG175" s="148"/>
      <c r="OHH175" s="187"/>
      <c r="OHI175" s="188"/>
      <c r="OHJ175" s="165"/>
      <c r="OHK175" s="166"/>
      <c r="OHL175" s="146"/>
      <c r="OHM175" s="145"/>
      <c r="OHN175" s="145"/>
      <c r="OHO175" s="167"/>
      <c r="OHP175" s="147"/>
      <c r="OHQ175" s="148"/>
      <c r="OHR175" s="187"/>
      <c r="OHS175" s="188"/>
      <c r="OHT175" s="165"/>
      <c r="OHU175" s="166"/>
      <c r="OHV175" s="146"/>
      <c r="OHW175" s="145"/>
      <c r="OHX175" s="145"/>
      <c r="OHY175" s="167"/>
      <c r="OHZ175" s="147"/>
      <c r="OIA175" s="148"/>
      <c r="OIB175" s="187"/>
      <c r="OIC175" s="188"/>
      <c r="OID175" s="165"/>
      <c r="OIE175" s="166"/>
      <c r="OIF175" s="146"/>
      <c r="OIG175" s="145"/>
      <c r="OIH175" s="145"/>
      <c r="OII175" s="167"/>
      <c r="OIJ175" s="147"/>
      <c r="OIK175" s="148"/>
      <c r="OIL175" s="187"/>
      <c r="OIM175" s="188"/>
      <c r="OIN175" s="165"/>
      <c r="OIO175" s="166"/>
      <c r="OIP175" s="146"/>
      <c r="OIQ175" s="145"/>
      <c r="OIR175" s="145"/>
      <c r="OIS175" s="167"/>
      <c r="OIT175" s="147"/>
      <c r="OIU175" s="148"/>
      <c r="OIV175" s="187"/>
      <c r="OIW175" s="188"/>
      <c r="OIX175" s="165"/>
      <c r="OIY175" s="166"/>
      <c r="OIZ175" s="146"/>
      <c r="OJA175" s="145"/>
      <c r="OJB175" s="145"/>
      <c r="OJC175" s="167"/>
      <c r="OJD175" s="147"/>
      <c r="OJE175" s="148"/>
      <c r="OJF175" s="187"/>
      <c r="OJG175" s="188"/>
      <c r="OJH175" s="165"/>
      <c r="OJI175" s="166"/>
      <c r="OJJ175" s="146"/>
      <c r="OJK175" s="145"/>
      <c r="OJL175" s="145"/>
      <c r="OJM175" s="167"/>
      <c r="OJN175" s="147"/>
      <c r="OJO175" s="148"/>
      <c r="OJP175" s="187"/>
      <c r="OJQ175" s="188"/>
      <c r="OJR175" s="165"/>
      <c r="OJS175" s="166"/>
      <c r="OJT175" s="146"/>
      <c r="OJU175" s="145"/>
      <c r="OJV175" s="145"/>
      <c r="OJW175" s="167"/>
      <c r="OJX175" s="147"/>
      <c r="OJY175" s="148"/>
      <c r="OJZ175" s="187"/>
      <c r="OKA175" s="188"/>
      <c r="OKB175" s="165"/>
      <c r="OKC175" s="166"/>
      <c r="OKD175" s="146"/>
      <c r="OKE175" s="145"/>
      <c r="OKF175" s="145"/>
      <c r="OKG175" s="167"/>
      <c r="OKH175" s="147"/>
      <c r="OKI175" s="148"/>
      <c r="OKJ175" s="187"/>
      <c r="OKK175" s="188"/>
      <c r="OKL175" s="165"/>
      <c r="OKM175" s="166"/>
      <c r="OKN175" s="146"/>
      <c r="OKO175" s="145"/>
      <c r="OKP175" s="145"/>
      <c r="OKQ175" s="167"/>
      <c r="OKR175" s="147"/>
      <c r="OKS175" s="148"/>
      <c r="OKT175" s="187"/>
      <c r="OKU175" s="188"/>
      <c r="OKV175" s="165"/>
      <c r="OKW175" s="166"/>
      <c r="OKX175" s="146"/>
      <c r="OKY175" s="145"/>
      <c r="OKZ175" s="145"/>
      <c r="OLA175" s="167"/>
      <c r="OLB175" s="147"/>
      <c r="OLC175" s="148"/>
      <c r="OLD175" s="187"/>
      <c r="OLE175" s="188"/>
      <c r="OLF175" s="165"/>
      <c r="OLG175" s="166"/>
      <c r="OLH175" s="146"/>
      <c r="OLI175" s="145"/>
      <c r="OLJ175" s="145"/>
      <c r="OLK175" s="167"/>
      <c r="OLL175" s="147"/>
      <c r="OLM175" s="148"/>
      <c r="OLN175" s="187"/>
      <c r="OLO175" s="188"/>
      <c r="OLP175" s="165"/>
      <c r="OLQ175" s="166"/>
      <c r="OLR175" s="146"/>
      <c r="OLS175" s="145"/>
      <c r="OLT175" s="145"/>
      <c r="OLU175" s="167"/>
      <c r="OLV175" s="147"/>
      <c r="OLW175" s="148"/>
      <c r="OLX175" s="187"/>
      <c r="OLY175" s="188"/>
      <c r="OLZ175" s="165"/>
      <c r="OMA175" s="166"/>
      <c r="OMB175" s="146"/>
      <c r="OMC175" s="145"/>
      <c r="OMD175" s="145"/>
      <c r="OME175" s="167"/>
      <c r="OMF175" s="147"/>
      <c r="OMG175" s="148"/>
      <c r="OMH175" s="187"/>
      <c r="OMI175" s="188"/>
      <c r="OMJ175" s="165"/>
      <c r="OMK175" s="166"/>
      <c r="OML175" s="146"/>
      <c r="OMM175" s="145"/>
      <c r="OMN175" s="145"/>
      <c r="OMO175" s="167"/>
      <c r="OMP175" s="147"/>
      <c r="OMQ175" s="148"/>
      <c r="OMR175" s="187"/>
      <c r="OMS175" s="188"/>
      <c r="OMT175" s="165"/>
      <c r="OMU175" s="166"/>
      <c r="OMV175" s="146"/>
      <c r="OMW175" s="145"/>
      <c r="OMX175" s="145"/>
      <c r="OMY175" s="167"/>
      <c r="OMZ175" s="147"/>
      <c r="ONA175" s="148"/>
      <c r="ONB175" s="187"/>
      <c r="ONC175" s="188"/>
      <c r="OND175" s="165"/>
      <c r="ONE175" s="166"/>
      <c r="ONF175" s="146"/>
      <c r="ONG175" s="145"/>
      <c r="ONH175" s="145"/>
      <c r="ONI175" s="167"/>
      <c r="ONJ175" s="147"/>
      <c r="ONK175" s="148"/>
      <c r="ONL175" s="187"/>
      <c r="ONM175" s="188"/>
      <c r="ONN175" s="165"/>
      <c r="ONO175" s="166"/>
      <c r="ONP175" s="146"/>
      <c r="ONQ175" s="145"/>
      <c r="ONR175" s="145"/>
      <c r="ONS175" s="167"/>
      <c r="ONT175" s="147"/>
      <c r="ONU175" s="148"/>
      <c r="ONV175" s="187"/>
      <c r="ONW175" s="188"/>
      <c r="ONX175" s="165"/>
      <c r="ONY175" s="166"/>
      <c r="ONZ175" s="146"/>
      <c r="OOA175" s="145"/>
      <c r="OOB175" s="145"/>
      <c r="OOC175" s="167"/>
      <c r="OOD175" s="147"/>
      <c r="OOE175" s="148"/>
      <c r="OOF175" s="187"/>
      <c r="OOG175" s="188"/>
      <c r="OOH175" s="165"/>
      <c r="OOI175" s="166"/>
      <c r="OOJ175" s="146"/>
      <c r="OOK175" s="145"/>
      <c r="OOL175" s="145"/>
      <c r="OOM175" s="167"/>
      <c r="OON175" s="147"/>
      <c r="OOO175" s="148"/>
      <c r="OOP175" s="187"/>
      <c r="OOQ175" s="188"/>
      <c r="OOR175" s="165"/>
      <c r="OOS175" s="166"/>
      <c r="OOT175" s="146"/>
      <c r="OOU175" s="145"/>
      <c r="OOV175" s="145"/>
      <c r="OOW175" s="167"/>
      <c r="OOX175" s="147"/>
      <c r="OOY175" s="148"/>
      <c r="OOZ175" s="187"/>
      <c r="OPA175" s="188"/>
      <c r="OPB175" s="165"/>
      <c r="OPC175" s="166"/>
      <c r="OPD175" s="146"/>
      <c r="OPE175" s="145"/>
      <c r="OPF175" s="145"/>
      <c r="OPG175" s="167"/>
      <c r="OPH175" s="147"/>
      <c r="OPI175" s="148"/>
      <c r="OPJ175" s="187"/>
      <c r="OPK175" s="188"/>
      <c r="OPL175" s="165"/>
      <c r="OPM175" s="166"/>
      <c r="OPN175" s="146"/>
      <c r="OPO175" s="145"/>
      <c r="OPP175" s="145"/>
      <c r="OPQ175" s="167"/>
      <c r="OPR175" s="147"/>
      <c r="OPS175" s="148"/>
      <c r="OPT175" s="187"/>
      <c r="OPU175" s="188"/>
      <c r="OPV175" s="165"/>
      <c r="OPW175" s="166"/>
      <c r="OPX175" s="146"/>
      <c r="OPY175" s="145"/>
      <c r="OPZ175" s="145"/>
      <c r="OQA175" s="167"/>
      <c r="OQB175" s="147"/>
      <c r="OQC175" s="148"/>
      <c r="OQD175" s="187"/>
      <c r="OQE175" s="188"/>
      <c r="OQF175" s="165"/>
      <c r="OQG175" s="166"/>
      <c r="OQH175" s="146"/>
      <c r="OQI175" s="145"/>
      <c r="OQJ175" s="145"/>
      <c r="OQK175" s="167"/>
      <c r="OQL175" s="147"/>
      <c r="OQM175" s="148"/>
      <c r="OQN175" s="187"/>
      <c r="OQO175" s="188"/>
      <c r="OQP175" s="165"/>
      <c r="OQQ175" s="166"/>
      <c r="OQR175" s="146"/>
      <c r="OQS175" s="145"/>
      <c r="OQT175" s="145"/>
      <c r="OQU175" s="167"/>
      <c r="OQV175" s="147"/>
      <c r="OQW175" s="148"/>
      <c r="OQX175" s="187"/>
      <c r="OQY175" s="188"/>
      <c r="OQZ175" s="165"/>
      <c r="ORA175" s="166"/>
      <c r="ORB175" s="146"/>
      <c r="ORC175" s="145"/>
      <c r="ORD175" s="145"/>
      <c r="ORE175" s="167"/>
      <c r="ORF175" s="147"/>
      <c r="ORG175" s="148"/>
      <c r="ORH175" s="187"/>
      <c r="ORI175" s="188"/>
      <c r="ORJ175" s="165"/>
      <c r="ORK175" s="166"/>
      <c r="ORL175" s="146"/>
      <c r="ORM175" s="145"/>
      <c r="ORN175" s="145"/>
      <c r="ORO175" s="167"/>
      <c r="ORP175" s="147"/>
      <c r="ORQ175" s="148"/>
      <c r="ORR175" s="187"/>
      <c r="ORS175" s="188"/>
      <c r="ORT175" s="165"/>
      <c r="ORU175" s="166"/>
      <c r="ORV175" s="146"/>
      <c r="ORW175" s="145"/>
      <c r="ORX175" s="145"/>
      <c r="ORY175" s="167"/>
      <c r="ORZ175" s="147"/>
      <c r="OSA175" s="148"/>
      <c r="OSB175" s="187"/>
      <c r="OSC175" s="188"/>
      <c r="OSD175" s="165"/>
      <c r="OSE175" s="166"/>
      <c r="OSF175" s="146"/>
      <c r="OSG175" s="145"/>
      <c r="OSH175" s="145"/>
      <c r="OSI175" s="167"/>
      <c r="OSJ175" s="147"/>
      <c r="OSK175" s="148"/>
      <c r="OSL175" s="187"/>
      <c r="OSM175" s="188"/>
      <c r="OSN175" s="165"/>
      <c r="OSO175" s="166"/>
      <c r="OSP175" s="146"/>
      <c r="OSQ175" s="145"/>
      <c r="OSR175" s="145"/>
      <c r="OSS175" s="167"/>
      <c r="OST175" s="147"/>
      <c r="OSU175" s="148"/>
      <c r="OSV175" s="187"/>
      <c r="OSW175" s="188"/>
      <c r="OSX175" s="165"/>
      <c r="OSY175" s="166"/>
      <c r="OSZ175" s="146"/>
      <c r="OTA175" s="145"/>
      <c r="OTB175" s="145"/>
      <c r="OTC175" s="167"/>
      <c r="OTD175" s="147"/>
      <c r="OTE175" s="148"/>
      <c r="OTF175" s="187"/>
      <c r="OTG175" s="188"/>
      <c r="OTH175" s="165"/>
      <c r="OTI175" s="166"/>
      <c r="OTJ175" s="146"/>
      <c r="OTK175" s="145"/>
      <c r="OTL175" s="145"/>
      <c r="OTM175" s="167"/>
      <c r="OTN175" s="147"/>
      <c r="OTO175" s="148"/>
      <c r="OTP175" s="187"/>
      <c r="OTQ175" s="188"/>
      <c r="OTR175" s="165"/>
      <c r="OTS175" s="166"/>
      <c r="OTT175" s="146"/>
      <c r="OTU175" s="145"/>
      <c r="OTV175" s="145"/>
      <c r="OTW175" s="167"/>
      <c r="OTX175" s="147"/>
      <c r="OTY175" s="148"/>
      <c r="OTZ175" s="187"/>
      <c r="OUA175" s="188"/>
      <c r="OUB175" s="165"/>
      <c r="OUC175" s="166"/>
      <c r="OUD175" s="146"/>
      <c r="OUE175" s="145"/>
      <c r="OUF175" s="145"/>
      <c r="OUG175" s="167"/>
      <c r="OUH175" s="147"/>
      <c r="OUI175" s="148"/>
      <c r="OUJ175" s="187"/>
      <c r="OUK175" s="188"/>
      <c r="OUL175" s="165"/>
      <c r="OUM175" s="166"/>
      <c r="OUN175" s="146"/>
      <c r="OUO175" s="145"/>
      <c r="OUP175" s="145"/>
      <c r="OUQ175" s="167"/>
      <c r="OUR175" s="147"/>
      <c r="OUS175" s="148"/>
      <c r="OUT175" s="187"/>
      <c r="OUU175" s="188"/>
      <c r="OUV175" s="165"/>
      <c r="OUW175" s="166"/>
      <c r="OUX175" s="146"/>
      <c r="OUY175" s="145"/>
      <c r="OUZ175" s="145"/>
      <c r="OVA175" s="167"/>
      <c r="OVB175" s="147"/>
      <c r="OVC175" s="148"/>
      <c r="OVD175" s="187"/>
      <c r="OVE175" s="188"/>
      <c r="OVF175" s="165"/>
      <c r="OVG175" s="166"/>
      <c r="OVH175" s="146"/>
      <c r="OVI175" s="145"/>
      <c r="OVJ175" s="145"/>
      <c r="OVK175" s="167"/>
      <c r="OVL175" s="147"/>
      <c r="OVM175" s="148"/>
      <c r="OVN175" s="187"/>
      <c r="OVO175" s="188"/>
      <c r="OVP175" s="165"/>
      <c r="OVQ175" s="166"/>
      <c r="OVR175" s="146"/>
      <c r="OVS175" s="145"/>
      <c r="OVT175" s="145"/>
      <c r="OVU175" s="167"/>
      <c r="OVV175" s="147"/>
      <c r="OVW175" s="148"/>
      <c r="OVX175" s="187"/>
      <c r="OVY175" s="188"/>
      <c r="OVZ175" s="165"/>
      <c r="OWA175" s="166"/>
      <c r="OWB175" s="146"/>
      <c r="OWC175" s="145"/>
      <c r="OWD175" s="145"/>
      <c r="OWE175" s="167"/>
      <c r="OWF175" s="147"/>
      <c r="OWG175" s="148"/>
      <c r="OWH175" s="187"/>
      <c r="OWI175" s="188"/>
      <c r="OWJ175" s="165"/>
      <c r="OWK175" s="166"/>
      <c r="OWL175" s="146"/>
      <c r="OWM175" s="145"/>
      <c r="OWN175" s="145"/>
      <c r="OWO175" s="167"/>
      <c r="OWP175" s="147"/>
      <c r="OWQ175" s="148"/>
      <c r="OWR175" s="187"/>
      <c r="OWS175" s="188"/>
      <c r="OWT175" s="165"/>
      <c r="OWU175" s="166"/>
      <c r="OWV175" s="146"/>
      <c r="OWW175" s="145"/>
      <c r="OWX175" s="145"/>
      <c r="OWY175" s="167"/>
      <c r="OWZ175" s="147"/>
      <c r="OXA175" s="148"/>
      <c r="OXB175" s="187"/>
      <c r="OXC175" s="188"/>
      <c r="OXD175" s="165"/>
      <c r="OXE175" s="166"/>
      <c r="OXF175" s="146"/>
      <c r="OXG175" s="145"/>
      <c r="OXH175" s="145"/>
      <c r="OXI175" s="167"/>
      <c r="OXJ175" s="147"/>
      <c r="OXK175" s="148"/>
      <c r="OXL175" s="187"/>
      <c r="OXM175" s="188"/>
      <c r="OXN175" s="165"/>
      <c r="OXO175" s="166"/>
      <c r="OXP175" s="146"/>
      <c r="OXQ175" s="145"/>
      <c r="OXR175" s="145"/>
      <c r="OXS175" s="167"/>
      <c r="OXT175" s="147"/>
      <c r="OXU175" s="148"/>
      <c r="OXV175" s="187"/>
      <c r="OXW175" s="188"/>
      <c r="OXX175" s="165"/>
      <c r="OXY175" s="166"/>
      <c r="OXZ175" s="146"/>
      <c r="OYA175" s="145"/>
      <c r="OYB175" s="145"/>
      <c r="OYC175" s="167"/>
      <c r="OYD175" s="147"/>
      <c r="OYE175" s="148"/>
      <c r="OYF175" s="187"/>
      <c r="OYG175" s="188"/>
      <c r="OYH175" s="165"/>
      <c r="OYI175" s="166"/>
      <c r="OYJ175" s="146"/>
      <c r="OYK175" s="145"/>
      <c r="OYL175" s="145"/>
      <c r="OYM175" s="167"/>
      <c r="OYN175" s="147"/>
      <c r="OYO175" s="148"/>
      <c r="OYP175" s="187"/>
      <c r="OYQ175" s="188"/>
      <c r="OYR175" s="165"/>
      <c r="OYS175" s="166"/>
      <c r="OYT175" s="146"/>
      <c r="OYU175" s="145"/>
      <c r="OYV175" s="145"/>
      <c r="OYW175" s="167"/>
      <c r="OYX175" s="147"/>
      <c r="OYY175" s="148"/>
      <c r="OYZ175" s="187"/>
      <c r="OZA175" s="188"/>
      <c r="OZB175" s="165"/>
      <c r="OZC175" s="166"/>
      <c r="OZD175" s="146"/>
      <c r="OZE175" s="145"/>
      <c r="OZF175" s="145"/>
      <c r="OZG175" s="167"/>
      <c r="OZH175" s="147"/>
      <c r="OZI175" s="148"/>
      <c r="OZJ175" s="187"/>
      <c r="OZK175" s="188"/>
      <c r="OZL175" s="165"/>
      <c r="OZM175" s="166"/>
      <c r="OZN175" s="146"/>
      <c r="OZO175" s="145"/>
      <c r="OZP175" s="145"/>
      <c r="OZQ175" s="167"/>
      <c r="OZR175" s="147"/>
      <c r="OZS175" s="148"/>
      <c r="OZT175" s="187"/>
      <c r="OZU175" s="188"/>
      <c r="OZV175" s="165"/>
      <c r="OZW175" s="166"/>
      <c r="OZX175" s="146"/>
      <c r="OZY175" s="145"/>
      <c r="OZZ175" s="145"/>
      <c r="PAA175" s="167"/>
      <c r="PAB175" s="147"/>
      <c r="PAC175" s="148"/>
      <c r="PAD175" s="187"/>
      <c r="PAE175" s="188"/>
      <c r="PAF175" s="165"/>
      <c r="PAG175" s="166"/>
      <c r="PAH175" s="146"/>
      <c r="PAI175" s="145"/>
      <c r="PAJ175" s="145"/>
      <c r="PAK175" s="167"/>
      <c r="PAL175" s="147"/>
      <c r="PAM175" s="148"/>
      <c r="PAN175" s="187"/>
      <c r="PAO175" s="188"/>
      <c r="PAP175" s="165"/>
      <c r="PAQ175" s="166"/>
      <c r="PAR175" s="146"/>
      <c r="PAS175" s="145"/>
      <c r="PAT175" s="145"/>
      <c r="PAU175" s="167"/>
      <c r="PAV175" s="147"/>
      <c r="PAW175" s="148"/>
      <c r="PAX175" s="187"/>
      <c r="PAY175" s="188"/>
      <c r="PAZ175" s="165"/>
      <c r="PBA175" s="166"/>
      <c r="PBB175" s="146"/>
      <c r="PBC175" s="145"/>
      <c r="PBD175" s="145"/>
      <c r="PBE175" s="167"/>
      <c r="PBF175" s="147"/>
      <c r="PBG175" s="148"/>
      <c r="PBH175" s="187"/>
      <c r="PBI175" s="188"/>
      <c r="PBJ175" s="165"/>
      <c r="PBK175" s="166"/>
      <c r="PBL175" s="146"/>
      <c r="PBM175" s="145"/>
      <c r="PBN175" s="145"/>
      <c r="PBO175" s="167"/>
      <c r="PBP175" s="147"/>
      <c r="PBQ175" s="148"/>
      <c r="PBR175" s="187"/>
      <c r="PBS175" s="188"/>
      <c r="PBT175" s="165"/>
      <c r="PBU175" s="166"/>
      <c r="PBV175" s="146"/>
      <c r="PBW175" s="145"/>
      <c r="PBX175" s="145"/>
      <c r="PBY175" s="167"/>
      <c r="PBZ175" s="147"/>
      <c r="PCA175" s="148"/>
      <c r="PCB175" s="187"/>
      <c r="PCC175" s="188"/>
      <c r="PCD175" s="165"/>
      <c r="PCE175" s="166"/>
      <c r="PCF175" s="146"/>
      <c r="PCG175" s="145"/>
      <c r="PCH175" s="145"/>
      <c r="PCI175" s="167"/>
      <c r="PCJ175" s="147"/>
      <c r="PCK175" s="148"/>
      <c r="PCL175" s="187"/>
      <c r="PCM175" s="188"/>
      <c r="PCN175" s="165"/>
      <c r="PCO175" s="166"/>
      <c r="PCP175" s="146"/>
      <c r="PCQ175" s="145"/>
      <c r="PCR175" s="145"/>
      <c r="PCS175" s="167"/>
      <c r="PCT175" s="147"/>
      <c r="PCU175" s="148"/>
      <c r="PCV175" s="187"/>
      <c r="PCW175" s="188"/>
      <c r="PCX175" s="165"/>
      <c r="PCY175" s="166"/>
      <c r="PCZ175" s="146"/>
      <c r="PDA175" s="145"/>
      <c r="PDB175" s="145"/>
      <c r="PDC175" s="167"/>
      <c r="PDD175" s="147"/>
      <c r="PDE175" s="148"/>
      <c r="PDF175" s="187"/>
      <c r="PDG175" s="188"/>
      <c r="PDH175" s="165"/>
      <c r="PDI175" s="166"/>
      <c r="PDJ175" s="146"/>
      <c r="PDK175" s="145"/>
      <c r="PDL175" s="145"/>
      <c r="PDM175" s="167"/>
      <c r="PDN175" s="147"/>
      <c r="PDO175" s="148"/>
      <c r="PDP175" s="187"/>
      <c r="PDQ175" s="188"/>
      <c r="PDR175" s="165"/>
      <c r="PDS175" s="166"/>
      <c r="PDT175" s="146"/>
      <c r="PDU175" s="145"/>
      <c r="PDV175" s="145"/>
      <c r="PDW175" s="167"/>
      <c r="PDX175" s="147"/>
      <c r="PDY175" s="148"/>
      <c r="PDZ175" s="187"/>
      <c r="PEA175" s="188"/>
      <c r="PEB175" s="165"/>
      <c r="PEC175" s="166"/>
      <c r="PED175" s="146"/>
      <c r="PEE175" s="145"/>
      <c r="PEF175" s="145"/>
      <c r="PEG175" s="167"/>
      <c r="PEH175" s="147"/>
      <c r="PEI175" s="148"/>
      <c r="PEJ175" s="187"/>
      <c r="PEK175" s="188"/>
      <c r="PEL175" s="165"/>
      <c r="PEM175" s="166"/>
      <c r="PEN175" s="146"/>
      <c r="PEO175" s="145"/>
      <c r="PEP175" s="145"/>
      <c r="PEQ175" s="167"/>
      <c r="PER175" s="147"/>
      <c r="PES175" s="148"/>
      <c r="PET175" s="187"/>
      <c r="PEU175" s="188"/>
      <c r="PEV175" s="165"/>
      <c r="PEW175" s="166"/>
      <c r="PEX175" s="146"/>
      <c r="PEY175" s="145"/>
      <c r="PEZ175" s="145"/>
      <c r="PFA175" s="167"/>
      <c r="PFB175" s="147"/>
      <c r="PFC175" s="148"/>
      <c r="PFD175" s="187"/>
      <c r="PFE175" s="188"/>
      <c r="PFF175" s="165"/>
      <c r="PFG175" s="166"/>
      <c r="PFH175" s="146"/>
      <c r="PFI175" s="145"/>
      <c r="PFJ175" s="145"/>
      <c r="PFK175" s="167"/>
      <c r="PFL175" s="147"/>
      <c r="PFM175" s="148"/>
      <c r="PFN175" s="187"/>
      <c r="PFO175" s="188"/>
      <c r="PFP175" s="165"/>
      <c r="PFQ175" s="166"/>
      <c r="PFR175" s="146"/>
      <c r="PFS175" s="145"/>
      <c r="PFT175" s="145"/>
      <c r="PFU175" s="167"/>
      <c r="PFV175" s="147"/>
      <c r="PFW175" s="148"/>
      <c r="PFX175" s="187"/>
      <c r="PFY175" s="188"/>
      <c r="PFZ175" s="165"/>
      <c r="PGA175" s="166"/>
      <c r="PGB175" s="146"/>
      <c r="PGC175" s="145"/>
      <c r="PGD175" s="145"/>
      <c r="PGE175" s="167"/>
      <c r="PGF175" s="147"/>
      <c r="PGG175" s="148"/>
      <c r="PGH175" s="187"/>
      <c r="PGI175" s="188"/>
      <c r="PGJ175" s="165"/>
      <c r="PGK175" s="166"/>
      <c r="PGL175" s="146"/>
      <c r="PGM175" s="145"/>
      <c r="PGN175" s="145"/>
      <c r="PGO175" s="167"/>
      <c r="PGP175" s="147"/>
      <c r="PGQ175" s="148"/>
      <c r="PGR175" s="187"/>
      <c r="PGS175" s="188"/>
      <c r="PGT175" s="165"/>
      <c r="PGU175" s="166"/>
      <c r="PGV175" s="146"/>
      <c r="PGW175" s="145"/>
      <c r="PGX175" s="145"/>
      <c r="PGY175" s="167"/>
      <c r="PGZ175" s="147"/>
      <c r="PHA175" s="148"/>
      <c r="PHB175" s="187"/>
      <c r="PHC175" s="188"/>
      <c r="PHD175" s="165"/>
      <c r="PHE175" s="166"/>
      <c r="PHF175" s="146"/>
      <c r="PHG175" s="145"/>
      <c r="PHH175" s="145"/>
      <c r="PHI175" s="167"/>
      <c r="PHJ175" s="147"/>
      <c r="PHK175" s="148"/>
      <c r="PHL175" s="187"/>
      <c r="PHM175" s="188"/>
      <c r="PHN175" s="165"/>
      <c r="PHO175" s="166"/>
      <c r="PHP175" s="146"/>
      <c r="PHQ175" s="145"/>
      <c r="PHR175" s="145"/>
      <c r="PHS175" s="167"/>
      <c r="PHT175" s="147"/>
      <c r="PHU175" s="148"/>
      <c r="PHV175" s="187"/>
      <c r="PHW175" s="188"/>
      <c r="PHX175" s="165"/>
      <c r="PHY175" s="166"/>
      <c r="PHZ175" s="146"/>
      <c r="PIA175" s="145"/>
      <c r="PIB175" s="145"/>
      <c r="PIC175" s="167"/>
      <c r="PID175" s="147"/>
      <c r="PIE175" s="148"/>
      <c r="PIF175" s="187"/>
      <c r="PIG175" s="188"/>
      <c r="PIH175" s="165"/>
      <c r="PII175" s="166"/>
      <c r="PIJ175" s="146"/>
      <c r="PIK175" s="145"/>
      <c r="PIL175" s="145"/>
      <c r="PIM175" s="167"/>
      <c r="PIN175" s="147"/>
      <c r="PIO175" s="148"/>
      <c r="PIP175" s="187"/>
      <c r="PIQ175" s="188"/>
      <c r="PIR175" s="165"/>
      <c r="PIS175" s="166"/>
      <c r="PIT175" s="146"/>
      <c r="PIU175" s="145"/>
      <c r="PIV175" s="145"/>
      <c r="PIW175" s="167"/>
      <c r="PIX175" s="147"/>
      <c r="PIY175" s="148"/>
      <c r="PIZ175" s="187"/>
      <c r="PJA175" s="188"/>
      <c r="PJB175" s="165"/>
      <c r="PJC175" s="166"/>
      <c r="PJD175" s="146"/>
      <c r="PJE175" s="145"/>
      <c r="PJF175" s="145"/>
      <c r="PJG175" s="167"/>
      <c r="PJH175" s="147"/>
      <c r="PJI175" s="148"/>
      <c r="PJJ175" s="187"/>
      <c r="PJK175" s="188"/>
      <c r="PJL175" s="165"/>
      <c r="PJM175" s="166"/>
      <c r="PJN175" s="146"/>
      <c r="PJO175" s="145"/>
      <c r="PJP175" s="145"/>
      <c r="PJQ175" s="167"/>
      <c r="PJR175" s="147"/>
      <c r="PJS175" s="148"/>
      <c r="PJT175" s="187"/>
      <c r="PJU175" s="188"/>
      <c r="PJV175" s="165"/>
      <c r="PJW175" s="166"/>
      <c r="PJX175" s="146"/>
      <c r="PJY175" s="145"/>
      <c r="PJZ175" s="145"/>
      <c r="PKA175" s="167"/>
      <c r="PKB175" s="147"/>
      <c r="PKC175" s="148"/>
      <c r="PKD175" s="187"/>
      <c r="PKE175" s="188"/>
      <c r="PKF175" s="165"/>
      <c r="PKG175" s="166"/>
      <c r="PKH175" s="146"/>
      <c r="PKI175" s="145"/>
      <c r="PKJ175" s="145"/>
      <c r="PKK175" s="167"/>
      <c r="PKL175" s="147"/>
      <c r="PKM175" s="148"/>
      <c r="PKN175" s="187"/>
      <c r="PKO175" s="188"/>
      <c r="PKP175" s="165"/>
      <c r="PKQ175" s="166"/>
      <c r="PKR175" s="146"/>
      <c r="PKS175" s="145"/>
      <c r="PKT175" s="145"/>
      <c r="PKU175" s="167"/>
      <c r="PKV175" s="147"/>
      <c r="PKW175" s="148"/>
      <c r="PKX175" s="187"/>
      <c r="PKY175" s="188"/>
      <c r="PKZ175" s="165"/>
      <c r="PLA175" s="166"/>
      <c r="PLB175" s="146"/>
      <c r="PLC175" s="145"/>
      <c r="PLD175" s="145"/>
      <c r="PLE175" s="167"/>
      <c r="PLF175" s="147"/>
      <c r="PLG175" s="148"/>
      <c r="PLH175" s="187"/>
      <c r="PLI175" s="188"/>
      <c r="PLJ175" s="165"/>
      <c r="PLK175" s="166"/>
      <c r="PLL175" s="146"/>
      <c r="PLM175" s="145"/>
      <c r="PLN175" s="145"/>
      <c r="PLO175" s="167"/>
      <c r="PLP175" s="147"/>
      <c r="PLQ175" s="148"/>
      <c r="PLR175" s="187"/>
      <c r="PLS175" s="188"/>
      <c r="PLT175" s="165"/>
      <c r="PLU175" s="166"/>
      <c r="PLV175" s="146"/>
      <c r="PLW175" s="145"/>
      <c r="PLX175" s="145"/>
      <c r="PLY175" s="167"/>
      <c r="PLZ175" s="147"/>
      <c r="PMA175" s="148"/>
      <c r="PMB175" s="187"/>
      <c r="PMC175" s="188"/>
      <c r="PMD175" s="165"/>
      <c r="PME175" s="166"/>
      <c r="PMF175" s="146"/>
      <c r="PMG175" s="145"/>
      <c r="PMH175" s="145"/>
      <c r="PMI175" s="167"/>
      <c r="PMJ175" s="147"/>
      <c r="PMK175" s="148"/>
      <c r="PML175" s="187"/>
      <c r="PMM175" s="188"/>
      <c r="PMN175" s="165"/>
      <c r="PMO175" s="166"/>
      <c r="PMP175" s="146"/>
      <c r="PMQ175" s="145"/>
      <c r="PMR175" s="145"/>
      <c r="PMS175" s="167"/>
      <c r="PMT175" s="147"/>
      <c r="PMU175" s="148"/>
      <c r="PMV175" s="187"/>
      <c r="PMW175" s="188"/>
      <c r="PMX175" s="165"/>
      <c r="PMY175" s="166"/>
      <c r="PMZ175" s="146"/>
      <c r="PNA175" s="145"/>
      <c r="PNB175" s="145"/>
      <c r="PNC175" s="167"/>
      <c r="PND175" s="147"/>
      <c r="PNE175" s="148"/>
      <c r="PNF175" s="187"/>
      <c r="PNG175" s="188"/>
      <c r="PNH175" s="165"/>
      <c r="PNI175" s="166"/>
      <c r="PNJ175" s="146"/>
      <c r="PNK175" s="145"/>
      <c r="PNL175" s="145"/>
      <c r="PNM175" s="167"/>
      <c r="PNN175" s="147"/>
      <c r="PNO175" s="148"/>
      <c r="PNP175" s="187"/>
      <c r="PNQ175" s="188"/>
      <c r="PNR175" s="165"/>
      <c r="PNS175" s="166"/>
      <c r="PNT175" s="146"/>
      <c r="PNU175" s="145"/>
      <c r="PNV175" s="145"/>
      <c r="PNW175" s="167"/>
      <c r="PNX175" s="147"/>
      <c r="PNY175" s="148"/>
      <c r="PNZ175" s="187"/>
      <c r="POA175" s="188"/>
      <c r="POB175" s="165"/>
      <c r="POC175" s="166"/>
      <c r="POD175" s="146"/>
      <c r="POE175" s="145"/>
      <c r="POF175" s="145"/>
      <c r="POG175" s="167"/>
      <c r="POH175" s="147"/>
      <c r="POI175" s="148"/>
      <c r="POJ175" s="187"/>
      <c r="POK175" s="188"/>
      <c r="POL175" s="165"/>
      <c r="POM175" s="166"/>
      <c r="PON175" s="146"/>
      <c r="POO175" s="145"/>
      <c r="POP175" s="145"/>
      <c r="POQ175" s="167"/>
      <c r="POR175" s="147"/>
      <c r="POS175" s="148"/>
      <c r="POT175" s="187"/>
      <c r="POU175" s="188"/>
      <c r="POV175" s="165"/>
      <c r="POW175" s="166"/>
      <c r="POX175" s="146"/>
      <c r="POY175" s="145"/>
      <c r="POZ175" s="145"/>
      <c r="PPA175" s="167"/>
      <c r="PPB175" s="147"/>
      <c r="PPC175" s="148"/>
      <c r="PPD175" s="187"/>
      <c r="PPE175" s="188"/>
      <c r="PPF175" s="165"/>
      <c r="PPG175" s="166"/>
      <c r="PPH175" s="146"/>
      <c r="PPI175" s="145"/>
      <c r="PPJ175" s="145"/>
      <c r="PPK175" s="167"/>
      <c r="PPL175" s="147"/>
      <c r="PPM175" s="148"/>
      <c r="PPN175" s="187"/>
      <c r="PPO175" s="188"/>
      <c r="PPP175" s="165"/>
      <c r="PPQ175" s="166"/>
      <c r="PPR175" s="146"/>
      <c r="PPS175" s="145"/>
      <c r="PPT175" s="145"/>
      <c r="PPU175" s="167"/>
      <c r="PPV175" s="147"/>
      <c r="PPW175" s="148"/>
      <c r="PPX175" s="187"/>
      <c r="PPY175" s="188"/>
      <c r="PPZ175" s="165"/>
      <c r="PQA175" s="166"/>
      <c r="PQB175" s="146"/>
      <c r="PQC175" s="145"/>
      <c r="PQD175" s="145"/>
      <c r="PQE175" s="167"/>
      <c r="PQF175" s="147"/>
      <c r="PQG175" s="148"/>
      <c r="PQH175" s="187"/>
      <c r="PQI175" s="188"/>
      <c r="PQJ175" s="165"/>
      <c r="PQK175" s="166"/>
      <c r="PQL175" s="146"/>
      <c r="PQM175" s="145"/>
      <c r="PQN175" s="145"/>
      <c r="PQO175" s="167"/>
      <c r="PQP175" s="147"/>
      <c r="PQQ175" s="148"/>
      <c r="PQR175" s="187"/>
      <c r="PQS175" s="188"/>
      <c r="PQT175" s="165"/>
      <c r="PQU175" s="166"/>
      <c r="PQV175" s="146"/>
      <c r="PQW175" s="145"/>
      <c r="PQX175" s="145"/>
      <c r="PQY175" s="167"/>
      <c r="PQZ175" s="147"/>
      <c r="PRA175" s="148"/>
      <c r="PRB175" s="187"/>
      <c r="PRC175" s="188"/>
      <c r="PRD175" s="165"/>
      <c r="PRE175" s="166"/>
      <c r="PRF175" s="146"/>
      <c r="PRG175" s="145"/>
      <c r="PRH175" s="145"/>
      <c r="PRI175" s="167"/>
      <c r="PRJ175" s="147"/>
      <c r="PRK175" s="148"/>
      <c r="PRL175" s="187"/>
      <c r="PRM175" s="188"/>
      <c r="PRN175" s="165"/>
      <c r="PRO175" s="166"/>
      <c r="PRP175" s="146"/>
      <c r="PRQ175" s="145"/>
      <c r="PRR175" s="145"/>
      <c r="PRS175" s="167"/>
      <c r="PRT175" s="147"/>
      <c r="PRU175" s="148"/>
      <c r="PRV175" s="187"/>
      <c r="PRW175" s="188"/>
      <c r="PRX175" s="165"/>
      <c r="PRY175" s="166"/>
      <c r="PRZ175" s="146"/>
      <c r="PSA175" s="145"/>
      <c r="PSB175" s="145"/>
      <c r="PSC175" s="167"/>
      <c r="PSD175" s="147"/>
      <c r="PSE175" s="148"/>
      <c r="PSF175" s="187"/>
      <c r="PSG175" s="188"/>
      <c r="PSH175" s="165"/>
      <c r="PSI175" s="166"/>
      <c r="PSJ175" s="146"/>
      <c r="PSK175" s="145"/>
      <c r="PSL175" s="145"/>
      <c r="PSM175" s="167"/>
      <c r="PSN175" s="147"/>
      <c r="PSO175" s="148"/>
      <c r="PSP175" s="187"/>
      <c r="PSQ175" s="188"/>
      <c r="PSR175" s="165"/>
      <c r="PSS175" s="166"/>
      <c r="PST175" s="146"/>
      <c r="PSU175" s="145"/>
      <c r="PSV175" s="145"/>
      <c r="PSW175" s="167"/>
      <c r="PSX175" s="147"/>
      <c r="PSY175" s="148"/>
      <c r="PSZ175" s="187"/>
      <c r="PTA175" s="188"/>
      <c r="PTB175" s="165"/>
      <c r="PTC175" s="166"/>
      <c r="PTD175" s="146"/>
      <c r="PTE175" s="145"/>
      <c r="PTF175" s="145"/>
      <c r="PTG175" s="167"/>
      <c r="PTH175" s="147"/>
      <c r="PTI175" s="148"/>
      <c r="PTJ175" s="187"/>
      <c r="PTK175" s="188"/>
      <c r="PTL175" s="165"/>
      <c r="PTM175" s="166"/>
      <c r="PTN175" s="146"/>
      <c r="PTO175" s="145"/>
      <c r="PTP175" s="145"/>
      <c r="PTQ175" s="167"/>
      <c r="PTR175" s="147"/>
      <c r="PTS175" s="148"/>
      <c r="PTT175" s="187"/>
      <c r="PTU175" s="188"/>
      <c r="PTV175" s="165"/>
      <c r="PTW175" s="166"/>
      <c r="PTX175" s="146"/>
      <c r="PTY175" s="145"/>
      <c r="PTZ175" s="145"/>
      <c r="PUA175" s="167"/>
      <c r="PUB175" s="147"/>
      <c r="PUC175" s="148"/>
      <c r="PUD175" s="187"/>
      <c r="PUE175" s="188"/>
      <c r="PUF175" s="165"/>
      <c r="PUG175" s="166"/>
      <c r="PUH175" s="146"/>
      <c r="PUI175" s="145"/>
      <c r="PUJ175" s="145"/>
      <c r="PUK175" s="167"/>
      <c r="PUL175" s="147"/>
      <c r="PUM175" s="148"/>
      <c r="PUN175" s="187"/>
      <c r="PUO175" s="188"/>
      <c r="PUP175" s="165"/>
      <c r="PUQ175" s="166"/>
      <c r="PUR175" s="146"/>
      <c r="PUS175" s="145"/>
      <c r="PUT175" s="145"/>
      <c r="PUU175" s="167"/>
      <c r="PUV175" s="147"/>
      <c r="PUW175" s="148"/>
      <c r="PUX175" s="187"/>
      <c r="PUY175" s="188"/>
      <c r="PUZ175" s="165"/>
      <c r="PVA175" s="166"/>
      <c r="PVB175" s="146"/>
      <c r="PVC175" s="145"/>
      <c r="PVD175" s="145"/>
      <c r="PVE175" s="167"/>
      <c r="PVF175" s="147"/>
      <c r="PVG175" s="148"/>
      <c r="PVH175" s="187"/>
      <c r="PVI175" s="188"/>
      <c r="PVJ175" s="165"/>
      <c r="PVK175" s="166"/>
      <c r="PVL175" s="146"/>
      <c r="PVM175" s="145"/>
      <c r="PVN175" s="145"/>
      <c r="PVO175" s="167"/>
      <c r="PVP175" s="147"/>
      <c r="PVQ175" s="148"/>
      <c r="PVR175" s="187"/>
      <c r="PVS175" s="188"/>
      <c r="PVT175" s="165"/>
      <c r="PVU175" s="166"/>
      <c r="PVV175" s="146"/>
      <c r="PVW175" s="145"/>
      <c r="PVX175" s="145"/>
      <c r="PVY175" s="167"/>
      <c r="PVZ175" s="147"/>
      <c r="PWA175" s="148"/>
      <c r="PWB175" s="187"/>
      <c r="PWC175" s="188"/>
      <c r="PWD175" s="165"/>
      <c r="PWE175" s="166"/>
      <c r="PWF175" s="146"/>
      <c r="PWG175" s="145"/>
      <c r="PWH175" s="145"/>
      <c r="PWI175" s="167"/>
      <c r="PWJ175" s="147"/>
      <c r="PWK175" s="148"/>
      <c r="PWL175" s="187"/>
      <c r="PWM175" s="188"/>
      <c r="PWN175" s="165"/>
      <c r="PWO175" s="166"/>
      <c r="PWP175" s="146"/>
      <c r="PWQ175" s="145"/>
      <c r="PWR175" s="145"/>
      <c r="PWS175" s="167"/>
      <c r="PWT175" s="147"/>
      <c r="PWU175" s="148"/>
      <c r="PWV175" s="187"/>
      <c r="PWW175" s="188"/>
      <c r="PWX175" s="165"/>
      <c r="PWY175" s="166"/>
      <c r="PWZ175" s="146"/>
      <c r="PXA175" s="145"/>
      <c r="PXB175" s="145"/>
      <c r="PXC175" s="167"/>
      <c r="PXD175" s="147"/>
      <c r="PXE175" s="148"/>
      <c r="PXF175" s="187"/>
      <c r="PXG175" s="188"/>
      <c r="PXH175" s="165"/>
      <c r="PXI175" s="166"/>
      <c r="PXJ175" s="146"/>
      <c r="PXK175" s="145"/>
      <c r="PXL175" s="145"/>
      <c r="PXM175" s="167"/>
      <c r="PXN175" s="147"/>
      <c r="PXO175" s="148"/>
      <c r="PXP175" s="187"/>
      <c r="PXQ175" s="188"/>
      <c r="PXR175" s="165"/>
      <c r="PXS175" s="166"/>
      <c r="PXT175" s="146"/>
      <c r="PXU175" s="145"/>
      <c r="PXV175" s="145"/>
      <c r="PXW175" s="167"/>
      <c r="PXX175" s="147"/>
      <c r="PXY175" s="148"/>
      <c r="PXZ175" s="187"/>
      <c r="PYA175" s="188"/>
      <c r="PYB175" s="165"/>
      <c r="PYC175" s="166"/>
      <c r="PYD175" s="146"/>
      <c r="PYE175" s="145"/>
      <c r="PYF175" s="145"/>
      <c r="PYG175" s="167"/>
      <c r="PYH175" s="147"/>
      <c r="PYI175" s="148"/>
      <c r="PYJ175" s="187"/>
      <c r="PYK175" s="188"/>
      <c r="PYL175" s="165"/>
      <c r="PYM175" s="166"/>
      <c r="PYN175" s="146"/>
      <c r="PYO175" s="145"/>
      <c r="PYP175" s="145"/>
      <c r="PYQ175" s="167"/>
      <c r="PYR175" s="147"/>
      <c r="PYS175" s="148"/>
      <c r="PYT175" s="187"/>
      <c r="PYU175" s="188"/>
      <c r="PYV175" s="165"/>
      <c r="PYW175" s="166"/>
      <c r="PYX175" s="146"/>
      <c r="PYY175" s="145"/>
      <c r="PYZ175" s="145"/>
      <c r="PZA175" s="167"/>
      <c r="PZB175" s="147"/>
      <c r="PZC175" s="148"/>
      <c r="PZD175" s="187"/>
      <c r="PZE175" s="188"/>
      <c r="PZF175" s="165"/>
      <c r="PZG175" s="166"/>
      <c r="PZH175" s="146"/>
      <c r="PZI175" s="145"/>
      <c r="PZJ175" s="145"/>
      <c r="PZK175" s="167"/>
      <c r="PZL175" s="147"/>
      <c r="PZM175" s="148"/>
      <c r="PZN175" s="187"/>
      <c r="PZO175" s="188"/>
      <c r="PZP175" s="165"/>
      <c r="PZQ175" s="166"/>
      <c r="PZR175" s="146"/>
      <c r="PZS175" s="145"/>
      <c r="PZT175" s="145"/>
      <c r="PZU175" s="167"/>
      <c r="PZV175" s="147"/>
      <c r="PZW175" s="148"/>
      <c r="PZX175" s="187"/>
      <c r="PZY175" s="188"/>
      <c r="PZZ175" s="165"/>
      <c r="QAA175" s="166"/>
      <c r="QAB175" s="146"/>
      <c r="QAC175" s="145"/>
      <c r="QAD175" s="145"/>
      <c r="QAE175" s="167"/>
      <c r="QAF175" s="147"/>
      <c r="QAG175" s="148"/>
      <c r="QAH175" s="187"/>
      <c r="QAI175" s="188"/>
      <c r="QAJ175" s="165"/>
      <c r="QAK175" s="166"/>
      <c r="QAL175" s="146"/>
      <c r="QAM175" s="145"/>
      <c r="QAN175" s="145"/>
      <c r="QAO175" s="167"/>
      <c r="QAP175" s="147"/>
      <c r="QAQ175" s="148"/>
      <c r="QAR175" s="187"/>
      <c r="QAS175" s="188"/>
      <c r="QAT175" s="165"/>
      <c r="QAU175" s="166"/>
      <c r="QAV175" s="146"/>
      <c r="QAW175" s="145"/>
      <c r="QAX175" s="145"/>
      <c r="QAY175" s="167"/>
      <c r="QAZ175" s="147"/>
      <c r="QBA175" s="148"/>
      <c r="QBB175" s="187"/>
      <c r="QBC175" s="188"/>
      <c r="QBD175" s="165"/>
      <c r="QBE175" s="166"/>
      <c r="QBF175" s="146"/>
      <c r="QBG175" s="145"/>
      <c r="QBH175" s="145"/>
      <c r="QBI175" s="167"/>
      <c r="QBJ175" s="147"/>
      <c r="QBK175" s="148"/>
      <c r="QBL175" s="187"/>
      <c r="QBM175" s="188"/>
      <c r="QBN175" s="165"/>
      <c r="QBO175" s="166"/>
      <c r="QBP175" s="146"/>
      <c r="QBQ175" s="145"/>
      <c r="QBR175" s="145"/>
      <c r="QBS175" s="167"/>
      <c r="QBT175" s="147"/>
      <c r="QBU175" s="148"/>
      <c r="QBV175" s="187"/>
      <c r="QBW175" s="188"/>
      <c r="QBX175" s="165"/>
      <c r="QBY175" s="166"/>
      <c r="QBZ175" s="146"/>
      <c r="QCA175" s="145"/>
      <c r="QCB175" s="145"/>
      <c r="QCC175" s="167"/>
      <c r="QCD175" s="147"/>
      <c r="QCE175" s="148"/>
      <c r="QCF175" s="187"/>
      <c r="QCG175" s="188"/>
      <c r="QCH175" s="165"/>
      <c r="QCI175" s="166"/>
      <c r="QCJ175" s="146"/>
      <c r="QCK175" s="145"/>
      <c r="QCL175" s="145"/>
      <c r="QCM175" s="167"/>
      <c r="QCN175" s="147"/>
      <c r="QCO175" s="148"/>
      <c r="QCP175" s="187"/>
      <c r="QCQ175" s="188"/>
      <c r="QCR175" s="165"/>
      <c r="QCS175" s="166"/>
      <c r="QCT175" s="146"/>
      <c r="QCU175" s="145"/>
      <c r="QCV175" s="145"/>
      <c r="QCW175" s="167"/>
      <c r="QCX175" s="147"/>
      <c r="QCY175" s="148"/>
      <c r="QCZ175" s="187"/>
      <c r="QDA175" s="188"/>
      <c r="QDB175" s="165"/>
      <c r="QDC175" s="166"/>
      <c r="QDD175" s="146"/>
      <c r="QDE175" s="145"/>
      <c r="QDF175" s="145"/>
      <c r="QDG175" s="167"/>
      <c r="QDH175" s="147"/>
      <c r="QDI175" s="148"/>
      <c r="QDJ175" s="187"/>
      <c r="QDK175" s="188"/>
      <c r="QDL175" s="165"/>
      <c r="QDM175" s="166"/>
      <c r="QDN175" s="146"/>
      <c r="QDO175" s="145"/>
      <c r="QDP175" s="145"/>
      <c r="QDQ175" s="167"/>
      <c r="QDR175" s="147"/>
      <c r="QDS175" s="148"/>
      <c r="QDT175" s="187"/>
      <c r="QDU175" s="188"/>
      <c r="QDV175" s="165"/>
      <c r="QDW175" s="166"/>
      <c r="QDX175" s="146"/>
      <c r="QDY175" s="145"/>
      <c r="QDZ175" s="145"/>
      <c r="QEA175" s="167"/>
      <c r="QEB175" s="147"/>
      <c r="QEC175" s="148"/>
      <c r="QED175" s="187"/>
      <c r="QEE175" s="188"/>
      <c r="QEF175" s="165"/>
      <c r="QEG175" s="166"/>
      <c r="QEH175" s="146"/>
      <c r="QEI175" s="145"/>
      <c r="QEJ175" s="145"/>
      <c r="QEK175" s="167"/>
      <c r="QEL175" s="147"/>
      <c r="QEM175" s="148"/>
      <c r="QEN175" s="187"/>
      <c r="QEO175" s="188"/>
      <c r="QEP175" s="165"/>
      <c r="QEQ175" s="166"/>
      <c r="QER175" s="146"/>
      <c r="QES175" s="145"/>
      <c r="QET175" s="145"/>
      <c r="QEU175" s="167"/>
      <c r="QEV175" s="147"/>
      <c r="QEW175" s="148"/>
      <c r="QEX175" s="187"/>
      <c r="QEY175" s="188"/>
      <c r="QEZ175" s="165"/>
      <c r="QFA175" s="166"/>
      <c r="QFB175" s="146"/>
      <c r="QFC175" s="145"/>
      <c r="QFD175" s="145"/>
      <c r="QFE175" s="167"/>
      <c r="QFF175" s="147"/>
      <c r="QFG175" s="148"/>
      <c r="QFH175" s="187"/>
      <c r="QFI175" s="188"/>
      <c r="QFJ175" s="165"/>
      <c r="QFK175" s="166"/>
      <c r="QFL175" s="146"/>
      <c r="QFM175" s="145"/>
      <c r="QFN175" s="145"/>
      <c r="QFO175" s="167"/>
      <c r="QFP175" s="147"/>
      <c r="QFQ175" s="148"/>
      <c r="QFR175" s="187"/>
      <c r="QFS175" s="188"/>
      <c r="QFT175" s="165"/>
      <c r="QFU175" s="166"/>
      <c r="QFV175" s="146"/>
      <c r="QFW175" s="145"/>
      <c r="QFX175" s="145"/>
      <c r="QFY175" s="167"/>
      <c r="QFZ175" s="147"/>
      <c r="QGA175" s="148"/>
      <c r="QGB175" s="187"/>
      <c r="QGC175" s="188"/>
      <c r="QGD175" s="165"/>
      <c r="QGE175" s="166"/>
      <c r="QGF175" s="146"/>
      <c r="QGG175" s="145"/>
      <c r="QGH175" s="145"/>
      <c r="QGI175" s="167"/>
      <c r="QGJ175" s="147"/>
      <c r="QGK175" s="148"/>
      <c r="QGL175" s="187"/>
      <c r="QGM175" s="188"/>
      <c r="QGN175" s="165"/>
      <c r="QGO175" s="166"/>
      <c r="QGP175" s="146"/>
      <c r="QGQ175" s="145"/>
      <c r="QGR175" s="145"/>
      <c r="QGS175" s="167"/>
      <c r="QGT175" s="147"/>
      <c r="QGU175" s="148"/>
      <c r="QGV175" s="187"/>
      <c r="QGW175" s="188"/>
      <c r="QGX175" s="165"/>
      <c r="QGY175" s="166"/>
      <c r="QGZ175" s="146"/>
      <c r="QHA175" s="145"/>
      <c r="QHB175" s="145"/>
      <c r="QHC175" s="167"/>
      <c r="QHD175" s="147"/>
      <c r="QHE175" s="148"/>
      <c r="QHF175" s="187"/>
      <c r="QHG175" s="188"/>
      <c r="QHH175" s="165"/>
      <c r="QHI175" s="166"/>
      <c r="QHJ175" s="146"/>
      <c r="QHK175" s="145"/>
      <c r="QHL175" s="145"/>
      <c r="QHM175" s="167"/>
      <c r="QHN175" s="147"/>
      <c r="QHO175" s="148"/>
      <c r="QHP175" s="187"/>
      <c r="QHQ175" s="188"/>
      <c r="QHR175" s="165"/>
      <c r="QHS175" s="166"/>
      <c r="QHT175" s="146"/>
      <c r="QHU175" s="145"/>
      <c r="QHV175" s="145"/>
      <c r="QHW175" s="167"/>
      <c r="QHX175" s="147"/>
      <c r="QHY175" s="148"/>
      <c r="QHZ175" s="187"/>
      <c r="QIA175" s="188"/>
      <c r="QIB175" s="165"/>
      <c r="QIC175" s="166"/>
      <c r="QID175" s="146"/>
      <c r="QIE175" s="145"/>
      <c r="QIF175" s="145"/>
      <c r="QIG175" s="167"/>
      <c r="QIH175" s="147"/>
      <c r="QII175" s="148"/>
      <c r="QIJ175" s="187"/>
      <c r="QIK175" s="188"/>
      <c r="QIL175" s="165"/>
      <c r="QIM175" s="166"/>
      <c r="QIN175" s="146"/>
      <c r="QIO175" s="145"/>
      <c r="QIP175" s="145"/>
      <c r="QIQ175" s="167"/>
      <c r="QIR175" s="147"/>
      <c r="QIS175" s="148"/>
      <c r="QIT175" s="187"/>
      <c r="QIU175" s="188"/>
      <c r="QIV175" s="165"/>
      <c r="QIW175" s="166"/>
      <c r="QIX175" s="146"/>
      <c r="QIY175" s="145"/>
      <c r="QIZ175" s="145"/>
      <c r="QJA175" s="167"/>
      <c r="QJB175" s="147"/>
      <c r="QJC175" s="148"/>
      <c r="QJD175" s="187"/>
      <c r="QJE175" s="188"/>
      <c r="QJF175" s="165"/>
      <c r="QJG175" s="166"/>
      <c r="QJH175" s="146"/>
      <c r="QJI175" s="145"/>
      <c r="QJJ175" s="145"/>
      <c r="QJK175" s="167"/>
      <c r="QJL175" s="147"/>
      <c r="QJM175" s="148"/>
      <c r="QJN175" s="187"/>
      <c r="QJO175" s="188"/>
      <c r="QJP175" s="165"/>
      <c r="QJQ175" s="166"/>
      <c r="QJR175" s="146"/>
      <c r="QJS175" s="145"/>
      <c r="QJT175" s="145"/>
      <c r="QJU175" s="167"/>
      <c r="QJV175" s="147"/>
      <c r="QJW175" s="148"/>
      <c r="QJX175" s="187"/>
      <c r="QJY175" s="188"/>
      <c r="QJZ175" s="165"/>
      <c r="QKA175" s="166"/>
      <c r="QKB175" s="146"/>
      <c r="QKC175" s="145"/>
      <c r="QKD175" s="145"/>
      <c r="QKE175" s="167"/>
      <c r="QKF175" s="147"/>
      <c r="QKG175" s="148"/>
      <c r="QKH175" s="187"/>
      <c r="QKI175" s="188"/>
      <c r="QKJ175" s="165"/>
      <c r="QKK175" s="166"/>
      <c r="QKL175" s="146"/>
      <c r="QKM175" s="145"/>
      <c r="QKN175" s="145"/>
      <c r="QKO175" s="167"/>
      <c r="QKP175" s="147"/>
      <c r="QKQ175" s="148"/>
      <c r="QKR175" s="187"/>
      <c r="QKS175" s="188"/>
      <c r="QKT175" s="165"/>
      <c r="QKU175" s="166"/>
      <c r="QKV175" s="146"/>
      <c r="QKW175" s="145"/>
      <c r="QKX175" s="145"/>
      <c r="QKY175" s="167"/>
      <c r="QKZ175" s="147"/>
      <c r="QLA175" s="148"/>
      <c r="QLB175" s="187"/>
      <c r="QLC175" s="188"/>
      <c r="QLD175" s="165"/>
      <c r="QLE175" s="166"/>
      <c r="QLF175" s="146"/>
      <c r="QLG175" s="145"/>
      <c r="QLH175" s="145"/>
      <c r="QLI175" s="167"/>
      <c r="QLJ175" s="147"/>
      <c r="QLK175" s="148"/>
      <c r="QLL175" s="187"/>
      <c r="QLM175" s="188"/>
      <c r="QLN175" s="165"/>
      <c r="QLO175" s="166"/>
      <c r="QLP175" s="146"/>
      <c r="QLQ175" s="145"/>
      <c r="QLR175" s="145"/>
      <c r="QLS175" s="167"/>
      <c r="QLT175" s="147"/>
      <c r="QLU175" s="148"/>
      <c r="QLV175" s="187"/>
      <c r="QLW175" s="188"/>
      <c r="QLX175" s="165"/>
      <c r="QLY175" s="166"/>
      <c r="QLZ175" s="146"/>
      <c r="QMA175" s="145"/>
      <c r="QMB175" s="145"/>
      <c r="QMC175" s="167"/>
      <c r="QMD175" s="147"/>
      <c r="QME175" s="148"/>
      <c r="QMF175" s="187"/>
      <c r="QMG175" s="188"/>
      <c r="QMH175" s="165"/>
      <c r="QMI175" s="166"/>
      <c r="QMJ175" s="146"/>
      <c r="QMK175" s="145"/>
      <c r="QML175" s="145"/>
      <c r="QMM175" s="167"/>
      <c r="QMN175" s="147"/>
      <c r="QMO175" s="148"/>
      <c r="QMP175" s="187"/>
      <c r="QMQ175" s="188"/>
      <c r="QMR175" s="165"/>
      <c r="QMS175" s="166"/>
      <c r="QMT175" s="146"/>
      <c r="QMU175" s="145"/>
      <c r="QMV175" s="145"/>
      <c r="QMW175" s="167"/>
      <c r="QMX175" s="147"/>
      <c r="QMY175" s="148"/>
      <c r="QMZ175" s="187"/>
      <c r="QNA175" s="188"/>
      <c r="QNB175" s="165"/>
      <c r="QNC175" s="166"/>
      <c r="QND175" s="146"/>
      <c r="QNE175" s="145"/>
      <c r="QNF175" s="145"/>
      <c r="QNG175" s="167"/>
      <c r="QNH175" s="147"/>
      <c r="QNI175" s="148"/>
      <c r="QNJ175" s="187"/>
      <c r="QNK175" s="188"/>
      <c r="QNL175" s="165"/>
      <c r="QNM175" s="166"/>
      <c r="QNN175" s="146"/>
      <c r="QNO175" s="145"/>
      <c r="QNP175" s="145"/>
      <c r="QNQ175" s="167"/>
      <c r="QNR175" s="147"/>
      <c r="QNS175" s="148"/>
      <c r="QNT175" s="187"/>
      <c r="QNU175" s="188"/>
      <c r="QNV175" s="165"/>
      <c r="QNW175" s="166"/>
      <c r="QNX175" s="146"/>
      <c r="QNY175" s="145"/>
      <c r="QNZ175" s="145"/>
      <c r="QOA175" s="167"/>
      <c r="QOB175" s="147"/>
      <c r="QOC175" s="148"/>
      <c r="QOD175" s="187"/>
      <c r="QOE175" s="188"/>
      <c r="QOF175" s="165"/>
      <c r="QOG175" s="166"/>
      <c r="QOH175" s="146"/>
      <c r="QOI175" s="145"/>
      <c r="QOJ175" s="145"/>
      <c r="QOK175" s="167"/>
      <c r="QOL175" s="147"/>
      <c r="QOM175" s="148"/>
      <c r="QON175" s="187"/>
      <c r="QOO175" s="188"/>
      <c r="QOP175" s="165"/>
      <c r="QOQ175" s="166"/>
      <c r="QOR175" s="146"/>
      <c r="QOS175" s="145"/>
      <c r="QOT175" s="145"/>
      <c r="QOU175" s="167"/>
      <c r="QOV175" s="147"/>
      <c r="QOW175" s="148"/>
      <c r="QOX175" s="187"/>
      <c r="QOY175" s="188"/>
      <c r="QOZ175" s="165"/>
      <c r="QPA175" s="166"/>
      <c r="QPB175" s="146"/>
      <c r="QPC175" s="145"/>
      <c r="QPD175" s="145"/>
      <c r="QPE175" s="167"/>
      <c r="QPF175" s="147"/>
      <c r="QPG175" s="148"/>
      <c r="QPH175" s="187"/>
      <c r="QPI175" s="188"/>
      <c r="QPJ175" s="165"/>
      <c r="QPK175" s="166"/>
      <c r="QPL175" s="146"/>
      <c r="QPM175" s="145"/>
      <c r="QPN175" s="145"/>
      <c r="QPO175" s="167"/>
      <c r="QPP175" s="147"/>
      <c r="QPQ175" s="148"/>
      <c r="QPR175" s="187"/>
      <c r="QPS175" s="188"/>
      <c r="QPT175" s="165"/>
      <c r="QPU175" s="166"/>
      <c r="QPV175" s="146"/>
      <c r="QPW175" s="145"/>
      <c r="QPX175" s="145"/>
      <c r="QPY175" s="167"/>
      <c r="QPZ175" s="147"/>
      <c r="QQA175" s="148"/>
      <c r="QQB175" s="187"/>
      <c r="QQC175" s="188"/>
      <c r="QQD175" s="165"/>
      <c r="QQE175" s="166"/>
      <c r="QQF175" s="146"/>
      <c r="QQG175" s="145"/>
      <c r="QQH175" s="145"/>
      <c r="QQI175" s="167"/>
      <c r="QQJ175" s="147"/>
      <c r="QQK175" s="148"/>
      <c r="QQL175" s="187"/>
      <c r="QQM175" s="188"/>
      <c r="QQN175" s="165"/>
      <c r="QQO175" s="166"/>
      <c r="QQP175" s="146"/>
      <c r="QQQ175" s="145"/>
      <c r="QQR175" s="145"/>
      <c r="QQS175" s="167"/>
      <c r="QQT175" s="147"/>
      <c r="QQU175" s="148"/>
      <c r="QQV175" s="187"/>
      <c r="QQW175" s="188"/>
      <c r="QQX175" s="165"/>
      <c r="QQY175" s="166"/>
      <c r="QQZ175" s="146"/>
      <c r="QRA175" s="145"/>
      <c r="QRB175" s="145"/>
      <c r="QRC175" s="167"/>
      <c r="QRD175" s="147"/>
      <c r="QRE175" s="148"/>
      <c r="QRF175" s="187"/>
      <c r="QRG175" s="188"/>
      <c r="QRH175" s="165"/>
      <c r="QRI175" s="166"/>
      <c r="QRJ175" s="146"/>
      <c r="QRK175" s="145"/>
      <c r="QRL175" s="145"/>
      <c r="QRM175" s="167"/>
      <c r="QRN175" s="147"/>
      <c r="QRO175" s="148"/>
      <c r="QRP175" s="187"/>
      <c r="QRQ175" s="188"/>
      <c r="QRR175" s="165"/>
      <c r="QRS175" s="166"/>
      <c r="QRT175" s="146"/>
      <c r="QRU175" s="145"/>
      <c r="QRV175" s="145"/>
      <c r="QRW175" s="167"/>
      <c r="QRX175" s="147"/>
      <c r="QRY175" s="148"/>
      <c r="QRZ175" s="187"/>
      <c r="QSA175" s="188"/>
      <c r="QSB175" s="165"/>
      <c r="QSC175" s="166"/>
      <c r="QSD175" s="146"/>
      <c r="QSE175" s="145"/>
      <c r="QSF175" s="145"/>
      <c r="QSG175" s="167"/>
      <c r="QSH175" s="147"/>
      <c r="QSI175" s="148"/>
      <c r="QSJ175" s="187"/>
      <c r="QSK175" s="188"/>
      <c r="QSL175" s="165"/>
      <c r="QSM175" s="166"/>
      <c r="QSN175" s="146"/>
      <c r="QSO175" s="145"/>
      <c r="QSP175" s="145"/>
      <c r="QSQ175" s="167"/>
      <c r="QSR175" s="147"/>
      <c r="QSS175" s="148"/>
      <c r="QST175" s="187"/>
      <c r="QSU175" s="188"/>
      <c r="QSV175" s="165"/>
      <c r="QSW175" s="166"/>
      <c r="QSX175" s="146"/>
      <c r="QSY175" s="145"/>
      <c r="QSZ175" s="145"/>
      <c r="QTA175" s="167"/>
      <c r="QTB175" s="147"/>
      <c r="QTC175" s="148"/>
      <c r="QTD175" s="187"/>
      <c r="QTE175" s="188"/>
      <c r="QTF175" s="165"/>
      <c r="QTG175" s="166"/>
      <c r="QTH175" s="146"/>
      <c r="QTI175" s="145"/>
      <c r="QTJ175" s="145"/>
      <c r="QTK175" s="167"/>
      <c r="QTL175" s="147"/>
      <c r="QTM175" s="148"/>
      <c r="QTN175" s="187"/>
      <c r="QTO175" s="188"/>
      <c r="QTP175" s="165"/>
      <c r="QTQ175" s="166"/>
      <c r="QTR175" s="146"/>
      <c r="QTS175" s="145"/>
      <c r="QTT175" s="145"/>
      <c r="QTU175" s="167"/>
      <c r="QTV175" s="147"/>
      <c r="QTW175" s="148"/>
      <c r="QTX175" s="187"/>
      <c r="QTY175" s="188"/>
      <c r="QTZ175" s="165"/>
      <c r="QUA175" s="166"/>
      <c r="QUB175" s="146"/>
      <c r="QUC175" s="145"/>
      <c r="QUD175" s="145"/>
      <c r="QUE175" s="167"/>
      <c r="QUF175" s="147"/>
      <c r="QUG175" s="148"/>
      <c r="QUH175" s="187"/>
      <c r="QUI175" s="188"/>
      <c r="QUJ175" s="165"/>
      <c r="QUK175" s="166"/>
      <c r="QUL175" s="146"/>
      <c r="QUM175" s="145"/>
      <c r="QUN175" s="145"/>
      <c r="QUO175" s="167"/>
      <c r="QUP175" s="147"/>
      <c r="QUQ175" s="148"/>
      <c r="QUR175" s="187"/>
      <c r="QUS175" s="188"/>
      <c r="QUT175" s="165"/>
      <c r="QUU175" s="166"/>
      <c r="QUV175" s="146"/>
      <c r="QUW175" s="145"/>
      <c r="QUX175" s="145"/>
      <c r="QUY175" s="167"/>
      <c r="QUZ175" s="147"/>
      <c r="QVA175" s="148"/>
      <c r="QVB175" s="187"/>
      <c r="QVC175" s="188"/>
      <c r="QVD175" s="165"/>
      <c r="QVE175" s="166"/>
      <c r="QVF175" s="146"/>
      <c r="QVG175" s="145"/>
      <c r="QVH175" s="145"/>
      <c r="QVI175" s="167"/>
      <c r="QVJ175" s="147"/>
      <c r="QVK175" s="148"/>
      <c r="QVL175" s="187"/>
      <c r="QVM175" s="188"/>
      <c r="QVN175" s="165"/>
      <c r="QVO175" s="166"/>
      <c r="QVP175" s="146"/>
      <c r="QVQ175" s="145"/>
      <c r="QVR175" s="145"/>
      <c r="QVS175" s="167"/>
      <c r="QVT175" s="147"/>
      <c r="QVU175" s="148"/>
      <c r="QVV175" s="187"/>
      <c r="QVW175" s="188"/>
      <c r="QVX175" s="165"/>
      <c r="QVY175" s="166"/>
      <c r="QVZ175" s="146"/>
      <c r="QWA175" s="145"/>
      <c r="QWB175" s="145"/>
      <c r="QWC175" s="167"/>
      <c r="QWD175" s="147"/>
      <c r="QWE175" s="148"/>
      <c r="QWF175" s="187"/>
      <c r="QWG175" s="188"/>
      <c r="QWH175" s="165"/>
      <c r="QWI175" s="166"/>
      <c r="QWJ175" s="146"/>
      <c r="QWK175" s="145"/>
      <c r="QWL175" s="145"/>
      <c r="QWM175" s="167"/>
      <c r="QWN175" s="147"/>
      <c r="QWO175" s="148"/>
      <c r="QWP175" s="187"/>
      <c r="QWQ175" s="188"/>
      <c r="QWR175" s="165"/>
      <c r="QWS175" s="166"/>
      <c r="QWT175" s="146"/>
      <c r="QWU175" s="145"/>
      <c r="QWV175" s="145"/>
      <c r="QWW175" s="167"/>
      <c r="QWX175" s="147"/>
      <c r="QWY175" s="148"/>
      <c r="QWZ175" s="187"/>
      <c r="QXA175" s="188"/>
      <c r="QXB175" s="165"/>
      <c r="QXC175" s="166"/>
      <c r="QXD175" s="146"/>
      <c r="QXE175" s="145"/>
      <c r="QXF175" s="145"/>
      <c r="QXG175" s="167"/>
      <c r="QXH175" s="147"/>
      <c r="QXI175" s="148"/>
      <c r="QXJ175" s="187"/>
      <c r="QXK175" s="188"/>
      <c r="QXL175" s="165"/>
      <c r="QXM175" s="166"/>
      <c r="QXN175" s="146"/>
      <c r="QXO175" s="145"/>
      <c r="QXP175" s="145"/>
      <c r="QXQ175" s="167"/>
      <c r="QXR175" s="147"/>
      <c r="QXS175" s="148"/>
      <c r="QXT175" s="187"/>
      <c r="QXU175" s="188"/>
      <c r="QXV175" s="165"/>
      <c r="QXW175" s="166"/>
      <c r="QXX175" s="146"/>
      <c r="QXY175" s="145"/>
      <c r="QXZ175" s="145"/>
      <c r="QYA175" s="167"/>
      <c r="QYB175" s="147"/>
      <c r="QYC175" s="148"/>
      <c r="QYD175" s="187"/>
      <c r="QYE175" s="188"/>
      <c r="QYF175" s="165"/>
      <c r="QYG175" s="166"/>
      <c r="QYH175" s="146"/>
      <c r="QYI175" s="145"/>
      <c r="QYJ175" s="145"/>
      <c r="QYK175" s="167"/>
      <c r="QYL175" s="147"/>
      <c r="QYM175" s="148"/>
      <c r="QYN175" s="187"/>
      <c r="QYO175" s="188"/>
      <c r="QYP175" s="165"/>
      <c r="QYQ175" s="166"/>
      <c r="QYR175" s="146"/>
      <c r="QYS175" s="145"/>
      <c r="QYT175" s="145"/>
      <c r="QYU175" s="167"/>
      <c r="QYV175" s="147"/>
      <c r="QYW175" s="148"/>
      <c r="QYX175" s="187"/>
      <c r="QYY175" s="188"/>
      <c r="QYZ175" s="165"/>
      <c r="QZA175" s="166"/>
      <c r="QZB175" s="146"/>
      <c r="QZC175" s="145"/>
      <c r="QZD175" s="145"/>
      <c r="QZE175" s="167"/>
      <c r="QZF175" s="147"/>
      <c r="QZG175" s="148"/>
      <c r="QZH175" s="187"/>
      <c r="QZI175" s="188"/>
      <c r="QZJ175" s="165"/>
      <c r="QZK175" s="166"/>
      <c r="QZL175" s="146"/>
      <c r="QZM175" s="145"/>
      <c r="QZN175" s="145"/>
      <c r="QZO175" s="167"/>
      <c r="QZP175" s="147"/>
      <c r="QZQ175" s="148"/>
      <c r="QZR175" s="187"/>
      <c r="QZS175" s="188"/>
      <c r="QZT175" s="165"/>
      <c r="QZU175" s="166"/>
      <c r="QZV175" s="146"/>
      <c r="QZW175" s="145"/>
      <c r="QZX175" s="145"/>
      <c r="QZY175" s="167"/>
      <c r="QZZ175" s="147"/>
      <c r="RAA175" s="148"/>
      <c r="RAB175" s="187"/>
      <c r="RAC175" s="188"/>
      <c r="RAD175" s="165"/>
      <c r="RAE175" s="166"/>
      <c r="RAF175" s="146"/>
      <c r="RAG175" s="145"/>
      <c r="RAH175" s="145"/>
      <c r="RAI175" s="167"/>
      <c r="RAJ175" s="147"/>
      <c r="RAK175" s="148"/>
      <c r="RAL175" s="187"/>
      <c r="RAM175" s="188"/>
      <c r="RAN175" s="165"/>
      <c r="RAO175" s="166"/>
      <c r="RAP175" s="146"/>
      <c r="RAQ175" s="145"/>
      <c r="RAR175" s="145"/>
      <c r="RAS175" s="167"/>
      <c r="RAT175" s="147"/>
      <c r="RAU175" s="148"/>
      <c r="RAV175" s="187"/>
      <c r="RAW175" s="188"/>
      <c r="RAX175" s="165"/>
      <c r="RAY175" s="166"/>
      <c r="RAZ175" s="146"/>
      <c r="RBA175" s="145"/>
      <c r="RBB175" s="145"/>
      <c r="RBC175" s="167"/>
      <c r="RBD175" s="147"/>
      <c r="RBE175" s="148"/>
      <c r="RBF175" s="187"/>
      <c r="RBG175" s="188"/>
      <c r="RBH175" s="165"/>
      <c r="RBI175" s="166"/>
      <c r="RBJ175" s="146"/>
      <c r="RBK175" s="145"/>
      <c r="RBL175" s="145"/>
      <c r="RBM175" s="167"/>
      <c r="RBN175" s="147"/>
      <c r="RBO175" s="148"/>
      <c r="RBP175" s="187"/>
      <c r="RBQ175" s="188"/>
      <c r="RBR175" s="165"/>
      <c r="RBS175" s="166"/>
      <c r="RBT175" s="146"/>
      <c r="RBU175" s="145"/>
      <c r="RBV175" s="145"/>
      <c r="RBW175" s="167"/>
      <c r="RBX175" s="147"/>
      <c r="RBY175" s="148"/>
      <c r="RBZ175" s="187"/>
      <c r="RCA175" s="188"/>
      <c r="RCB175" s="165"/>
      <c r="RCC175" s="166"/>
      <c r="RCD175" s="146"/>
      <c r="RCE175" s="145"/>
      <c r="RCF175" s="145"/>
      <c r="RCG175" s="167"/>
      <c r="RCH175" s="147"/>
      <c r="RCI175" s="148"/>
      <c r="RCJ175" s="187"/>
      <c r="RCK175" s="188"/>
      <c r="RCL175" s="165"/>
      <c r="RCM175" s="166"/>
      <c r="RCN175" s="146"/>
      <c r="RCO175" s="145"/>
      <c r="RCP175" s="145"/>
      <c r="RCQ175" s="167"/>
      <c r="RCR175" s="147"/>
      <c r="RCS175" s="148"/>
      <c r="RCT175" s="187"/>
      <c r="RCU175" s="188"/>
      <c r="RCV175" s="165"/>
      <c r="RCW175" s="166"/>
      <c r="RCX175" s="146"/>
      <c r="RCY175" s="145"/>
      <c r="RCZ175" s="145"/>
      <c r="RDA175" s="167"/>
      <c r="RDB175" s="147"/>
      <c r="RDC175" s="148"/>
      <c r="RDD175" s="187"/>
      <c r="RDE175" s="188"/>
      <c r="RDF175" s="165"/>
      <c r="RDG175" s="166"/>
      <c r="RDH175" s="146"/>
      <c r="RDI175" s="145"/>
      <c r="RDJ175" s="145"/>
      <c r="RDK175" s="167"/>
      <c r="RDL175" s="147"/>
      <c r="RDM175" s="148"/>
      <c r="RDN175" s="187"/>
      <c r="RDO175" s="188"/>
      <c r="RDP175" s="165"/>
      <c r="RDQ175" s="166"/>
      <c r="RDR175" s="146"/>
      <c r="RDS175" s="145"/>
      <c r="RDT175" s="145"/>
      <c r="RDU175" s="167"/>
      <c r="RDV175" s="147"/>
      <c r="RDW175" s="148"/>
      <c r="RDX175" s="187"/>
      <c r="RDY175" s="188"/>
      <c r="RDZ175" s="165"/>
      <c r="REA175" s="166"/>
      <c r="REB175" s="146"/>
      <c r="REC175" s="145"/>
      <c r="RED175" s="145"/>
      <c r="REE175" s="167"/>
      <c r="REF175" s="147"/>
      <c r="REG175" s="148"/>
      <c r="REH175" s="187"/>
      <c r="REI175" s="188"/>
      <c r="REJ175" s="165"/>
      <c r="REK175" s="166"/>
      <c r="REL175" s="146"/>
      <c r="REM175" s="145"/>
      <c r="REN175" s="145"/>
      <c r="REO175" s="167"/>
      <c r="REP175" s="147"/>
      <c r="REQ175" s="148"/>
      <c r="RER175" s="187"/>
      <c r="RES175" s="188"/>
      <c r="RET175" s="165"/>
      <c r="REU175" s="166"/>
      <c r="REV175" s="146"/>
      <c r="REW175" s="145"/>
      <c r="REX175" s="145"/>
      <c r="REY175" s="167"/>
      <c r="REZ175" s="147"/>
      <c r="RFA175" s="148"/>
      <c r="RFB175" s="187"/>
      <c r="RFC175" s="188"/>
      <c r="RFD175" s="165"/>
      <c r="RFE175" s="166"/>
      <c r="RFF175" s="146"/>
      <c r="RFG175" s="145"/>
      <c r="RFH175" s="145"/>
      <c r="RFI175" s="167"/>
      <c r="RFJ175" s="147"/>
      <c r="RFK175" s="148"/>
      <c r="RFL175" s="187"/>
      <c r="RFM175" s="188"/>
      <c r="RFN175" s="165"/>
      <c r="RFO175" s="166"/>
      <c r="RFP175" s="146"/>
      <c r="RFQ175" s="145"/>
      <c r="RFR175" s="145"/>
      <c r="RFS175" s="167"/>
      <c r="RFT175" s="147"/>
      <c r="RFU175" s="148"/>
      <c r="RFV175" s="187"/>
      <c r="RFW175" s="188"/>
      <c r="RFX175" s="165"/>
      <c r="RFY175" s="166"/>
      <c r="RFZ175" s="146"/>
      <c r="RGA175" s="145"/>
      <c r="RGB175" s="145"/>
      <c r="RGC175" s="167"/>
      <c r="RGD175" s="147"/>
      <c r="RGE175" s="148"/>
      <c r="RGF175" s="187"/>
      <c r="RGG175" s="188"/>
      <c r="RGH175" s="165"/>
      <c r="RGI175" s="166"/>
      <c r="RGJ175" s="146"/>
      <c r="RGK175" s="145"/>
      <c r="RGL175" s="145"/>
      <c r="RGM175" s="167"/>
      <c r="RGN175" s="147"/>
      <c r="RGO175" s="148"/>
      <c r="RGP175" s="187"/>
      <c r="RGQ175" s="188"/>
      <c r="RGR175" s="165"/>
      <c r="RGS175" s="166"/>
      <c r="RGT175" s="146"/>
      <c r="RGU175" s="145"/>
      <c r="RGV175" s="145"/>
      <c r="RGW175" s="167"/>
      <c r="RGX175" s="147"/>
      <c r="RGY175" s="148"/>
      <c r="RGZ175" s="187"/>
      <c r="RHA175" s="188"/>
      <c r="RHB175" s="165"/>
      <c r="RHC175" s="166"/>
      <c r="RHD175" s="146"/>
      <c r="RHE175" s="145"/>
      <c r="RHF175" s="145"/>
      <c r="RHG175" s="167"/>
      <c r="RHH175" s="147"/>
      <c r="RHI175" s="148"/>
      <c r="RHJ175" s="187"/>
      <c r="RHK175" s="188"/>
      <c r="RHL175" s="165"/>
      <c r="RHM175" s="166"/>
      <c r="RHN175" s="146"/>
      <c r="RHO175" s="145"/>
      <c r="RHP175" s="145"/>
      <c r="RHQ175" s="167"/>
      <c r="RHR175" s="147"/>
      <c r="RHS175" s="148"/>
      <c r="RHT175" s="187"/>
      <c r="RHU175" s="188"/>
      <c r="RHV175" s="165"/>
      <c r="RHW175" s="166"/>
      <c r="RHX175" s="146"/>
      <c r="RHY175" s="145"/>
      <c r="RHZ175" s="145"/>
      <c r="RIA175" s="167"/>
      <c r="RIB175" s="147"/>
      <c r="RIC175" s="148"/>
      <c r="RID175" s="187"/>
      <c r="RIE175" s="188"/>
      <c r="RIF175" s="165"/>
      <c r="RIG175" s="166"/>
      <c r="RIH175" s="146"/>
      <c r="RII175" s="145"/>
      <c r="RIJ175" s="145"/>
      <c r="RIK175" s="167"/>
      <c r="RIL175" s="147"/>
      <c r="RIM175" s="148"/>
      <c r="RIN175" s="187"/>
      <c r="RIO175" s="188"/>
      <c r="RIP175" s="165"/>
      <c r="RIQ175" s="166"/>
      <c r="RIR175" s="146"/>
      <c r="RIS175" s="145"/>
      <c r="RIT175" s="145"/>
      <c r="RIU175" s="167"/>
      <c r="RIV175" s="147"/>
      <c r="RIW175" s="148"/>
      <c r="RIX175" s="187"/>
      <c r="RIY175" s="188"/>
      <c r="RIZ175" s="165"/>
      <c r="RJA175" s="166"/>
      <c r="RJB175" s="146"/>
      <c r="RJC175" s="145"/>
      <c r="RJD175" s="145"/>
      <c r="RJE175" s="167"/>
      <c r="RJF175" s="147"/>
      <c r="RJG175" s="148"/>
      <c r="RJH175" s="187"/>
      <c r="RJI175" s="188"/>
      <c r="RJJ175" s="165"/>
      <c r="RJK175" s="166"/>
      <c r="RJL175" s="146"/>
      <c r="RJM175" s="145"/>
      <c r="RJN175" s="145"/>
      <c r="RJO175" s="167"/>
      <c r="RJP175" s="147"/>
      <c r="RJQ175" s="148"/>
      <c r="RJR175" s="187"/>
      <c r="RJS175" s="188"/>
      <c r="RJT175" s="165"/>
      <c r="RJU175" s="166"/>
      <c r="RJV175" s="146"/>
      <c r="RJW175" s="145"/>
      <c r="RJX175" s="145"/>
      <c r="RJY175" s="167"/>
      <c r="RJZ175" s="147"/>
      <c r="RKA175" s="148"/>
      <c r="RKB175" s="187"/>
      <c r="RKC175" s="188"/>
      <c r="RKD175" s="165"/>
      <c r="RKE175" s="166"/>
      <c r="RKF175" s="146"/>
      <c r="RKG175" s="145"/>
      <c r="RKH175" s="145"/>
      <c r="RKI175" s="167"/>
      <c r="RKJ175" s="147"/>
      <c r="RKK175" s="148"/>
      <c r="RKL175" s="187"/>
      <c r="RKM175" s="188"/>
      <c r="RKN175" s="165"/>
      <c r="RKO175" s="166"/>
      <c r="RKP175" s="146"/>
      <c r="RKQ175" s="145"/>
      <c r="RKR175" s="145"/>
      <c r="RKS175" s="167"/>
      <c r="RKT175" s="147"/>
      <c r="RKU175" s="148"/>
      <c r="RKV175" s="187"/>
      <c r="RKW175" s="188"/>
      <c r="RKX175" s="165"/>
      <c r="RKY175" s="166"/>
      <c r="RKZ175" s="146"/>
      <c r="RLA175" s="145"/>
      <c r="RLB175" s="145"/>
      <c r="RLC175" s="167"/>
      <c r="RLD175" s="147"/>
      <c r="RLE175" s="148"/>
      <c r="RLF175" s="187"/>
      <c r="RLG175" s="188"/>
      <c r="RLH175" s="165"/>
      <c r="RLI175" s="166"/>
      <c r="RLJ175" s="146"/>
      <c r="RLK175" s="145"/>
      <c r="RLL175" s="145"/>
      <c r="RLM175" s="167"/>
      <c r="RLN175" s="147"/>
      <c r="RLO175" s="148"/>
      <c r="RLP175" s="187"/>
      <c r="RLQ175" s="188"/>
      <c r="RLR175" s="165"/>
      <c r="RLS175" s="166"/>
      <c r="RLT175" s="146"/>
      <c r="RLU175" s="145"/>
      <c r="RLV175" s="145"/>
      <c r="RLW175" s="167"/>
      <c r="RLX175" s="147"/>
      <c r="RLY175" s="148"/>
      <c r="RLZ175" s="187"/>
      <c r="RMA175" s="188"/>
      <c r="RMB175" s="165"/>
      <c r="RMC175" s="166"/>
      <c r="RMD175" s="146"/>
      <c r="RME175" s="145"/>
      <c r="RMF175" s="145"/>
      <c r="RMG175" s="167"/>
      <c r="RMH175" s="147"/>
      <c r="RMI175" s="148"/>
      <c r="RMJ175" s="187"/>
      <c r="RMK175" s="188"/>
      <c r="RML175" s="165"/>
      <c r="RMM175" s="166"/>
      <c r="RMN175" s="146"/>
      <c r="RMO175" s="145"/>
      <c r="RMP175" s="145"/>
      <c r="RMQ175" s="167"/>
      <c r="RMR175" s="147"/>
      <c r="RMS175" s="148"/>
      <c r="RMT175" s="187"/>
      <c r="RMU175" s="188"/>
      <c r="RMV175" s="165"/>
      <c r="RMW175" s="166"/>
      <c r="RMX175" s="146"/>
      <c r="RMY175" s="145"/>
      <c r="RMZ175" s="145"/>
      <c r="RNA175" s="167"/>
      <c r="RNB175" s="147"/>
      <c r="RNC175" s="148"/>
      <c r="RND175" s="187"/>
      <c r="RNE175" s="188"/>
      <c r="RNF175" s="165"/>
      <c r="RNG175" s="166"/>
      <c r="RNH175" s="146"/>
      <c r="RNI175" s="145"/>
      <c r="RNJ175" s="145"/>
      <c r="RNK175" s="167"/>
      <c r="RNL175" s="147"/>
      <c r="RNM175" s="148"/>
      <c r="RNN175" s="187"/>
      <c r="RNO175" s="188"/>
      <c r="RNP175" s="165"/>
      <c r="RNQ175" s="166"/>
      <c r="RNR175" s="146"/>
      <c r="RNS175" s="145"/>
      <c r="RNT175" s="145"/>
      <c r="RNU175" s="167"/>
      <c r="RNV175" s="147"/>
      <c r="RNW175" s="148"/>
      <c r="RNX175" s="187"/>
      <c r="RNY175" s="188"/>
      <c r="RNZ175" s="165"/>
      <c r="ROA175" s="166"/>
      <c r="ROB175" s="146"/>
      <c r="ROC175" s="145"/>
      <c r="ROD175" s="145"/>
      <c r="ROE175" s="167"/>
      <c r="ROF175" s="147"/>
      <c r="ROG175" s="148"/>
      <c r="ROH175" s="187"/>
      <c r="ROI175" s="188"/>
      <c r="ROJ175" s="165"/>
      <c r="ROK175" s="166"/>
      <c r="ROL175" s="146"/>
      <c r="ROM175" s="145"/>
      <c r="RON175" s="145"/>
      <c r="ROO175" s="167"/>
      <c r="ROP175" s="147"/>
      <c r="ROQ175" s="148"/>
      <c r="ROR175" s="187"/>
      <c r="ROS175" s="188"/>
      <c r="ROT175" s="165"/>
      <c r="ROU175" s="166"/>
      <c r="ROV175" s="146"/>
      <c r="ROW175" s="145"/>
      <c r="ROX175" s="145"/>
      <c r="ROY175" s="167"/>
      <c r="ROZ175" s="147"/>
      <c r="RPA175" s="148"/>
      <c r="RPB175" s="187"/>
      <c r="RPC175" s="188"/>
      <c r="RPD175" s="165"/>
      <c r="RPE175" s="166"/>
      <c r="RPF175" s="146"/>
      <c r="RPG175" s="145"/>
      <c r="RPH175" s="145"/>
      <c r="RPI175" s="167"/>
      <c r="RPJ175" s="147"/>
      <c r="RPK175" s="148"/>
      <c r="RPL175" s="187"/>
      <c r="RPM175" s="188"/>
      <c r="RPN175" s="165"/>
      <c r="RPO175" s="166"/>
      <c r="RPP175" s="146"/>
      <c r="RPQ175" s="145"/>
      <c r="RPR175" s="145"/>
      <c r="RPS175" s="167"/>
      <c r="RPT175" s="147"/>
      <c r="RPU175" s="148"/>
      <c r="RPV175" s="187"/>
      <c r="RPW175" s="188"/>
      <c r="RPX175" s="165"/>
      <c r="RPY175" s="166"/>
      <c r="RPZ175" s="146"/>
      <c r="RQA175" s="145"/>
      <c r="RQB175" s="145"/>
      <c r="RQC175" s="167"/>
      <c r="RQD175" s="147"/>
      <c r="RQE175" s="148"/>
      <c r="RQF175" s="187"/>
      <c r="RQG175" s="188"/>
      <c r="RQH175" s="165"/>
      <c r="RQI175" s="166"/>
      <c r="RQJ175" s="146"/>
      <c r="RQK175" s="145"/>
      <c r="RQL175" s="145"/>
      <c r="RQM175" s="167"/>
      <c r="RQN175" s="147"/>
      <c r="RQO175" s="148"/>
      <c r="RQP175" s="187"/>
      <c r="RQQ175" s="188"/>
      <c r="RQR175" s="165"/>
      <c r="RQS175" s="166"/>
      <c r="RQT175" s="146"/>
      <c r="RQU175" s="145"/>
      <c r="RQV175" s="145"/>
      <c r="RQW175" s="167"/>
      <c r="RQX175" s="147"/>
      <c r="RQY175" s="148"/>
      <c r="RQZ175" s="187"/>
      <c r="RRA175" s="188"/>
      <c r="RRB175" s="165"/>
      <c r="RRC175" s="166"/>
      <c r="RRD175" s="146"/>
      <c r="RRE175" s="145"/>
      <c r="RRF175" s="145"/>
      <c r="RRG175" s="167"/>
      <c r="RRH175" s="147"/>
      <c r="RRI175" s="148"/>
      <c r="RRJ175" s="187"/>
      <c r="RRK175" s="188"/>
      <c r="RRL175" s="165"/>
      <c r="RRM175" s="166"/>
      <c r="RRN175" s="146"/>
      <c r="RRO175" s="145"/>
      <c r="RRP175" s="145"/>
      <c r="RRQ175" s="167"/>
      <c r="RRR175" s="147"/>
      <c r="RRS175" s="148"/>
      <c r="RRT175" s="187"/>
      <c r="RRU175" s="188"/>
      <c r="RRV175" s="165"/>
      <c r="RRW175" s="166"/>
      <c r="RRX175" s="146"/>
      <c r="RRY175" s="145"/>
      <c r="RRZ175" s="145"/>
      <c r="RSA175" s="167"/>
      <c r="RSB175" s="147"/>
      <c r="RSC175" s="148"/>
      <c r="RSD175" s="187"/>
      <c r="RSE175" s="188"/>
      <c r="RSF175" s="165"/>
      <c r="RSG175" s="166"/>
      <c r="RSH175" s="146"/>
      <c r="RSI175" s="145"/>
      <c r="RSJ175" s="145"/>
      <c r="RSK175" s="167"/>
      <c r="RSL175" s="147"/>
      <c r="RSM175" s="148"/>
      <c r="RSN175" s="187"/>
      <c r="RSO175" s="188"/>
      <c r="RSP175" s="165"/>
      <c r="RSQ175" s="166"/>
      <c r="RSR175" s="146"/>
      <c r="RSS175" s="145"/>
      <c r="RST175" s="145"/>
      <c r="RSU175" s="167"/>
      <c r="RSV175" s="147"/>
      <c r="RSW175" s="148"/>
      <c r="RSX175" s="187"/>
      <c r="RSY175" s="188"/>
      <c r="RSZ175" s="165"/>
      <c r="RTA175" s="166"/>
      <c r="RTB175" s="146"/>
      <c r="RTC175" s="145"/>
      <c r="RTD175" s="145"/>
      <c r="RTE175" s="167"/>
      <c r="RTF175" s="147"/>
      <c r="RTG175" s="148"/>
      <c r="RTH175" s="187"/>
      <c r="RTI175" s="188"/>
      <c r="RTJ175" s="165"/>
      <c r="RTK175" s="166"/>
      <c r="RTL175" s="146"/>
      <c r="RTM175" s="145"/>
      <c r="RTN175" s="145"/>
      <c r="RTO175" s="167"/>
      <c r="RTP175" s="147"/>
      <c r="RTQ175" s="148"/>
      <c r="RTR175" s="187"/>
      <c r="RTS175" s="188"/>
      <c r="RTT175" s="165"/>
      <c r="RTU175" s="166"/>
      <c r="RTV175" s="146"/>
      <c r="RTW175" s="145"/>
      <c r="RTX175" s="145"/>
      <c r="RTY175" s="167"/>
      <c r="RTZ175" s="147"/>
      <c r="RUA175" s="148"/>
      <c r="RUB175" s="187"/>
      <c r="RUC175" s="188"/>
      <c r="RUD175" s="165"/>
      <c r="RUE175" s="166"/>
      <c r="RUF175" s="146"/>
      <c r="RUG175" s="145"/>
      <c r="RUH175" s="145"/>
      <c r="RUI175" s="167"/>
      <c r="RUJ175" s="147"/>
      <c r="RUK175" s="148"/>
      <c r="RUL175" s="187"/>
      <c r="RUM175" s="188"/>
      <c r="RUN175" s="165"/>
      <c r="RUO175" s="166"/>
      <c r="RUP175" s="146"/>
      <c r="RUQ175" s="145"/>
      <c r="RUR175" s="145"/>
      <c r="RUS175" s="167"/>
      <c r="RUT175" s="147"/>
      <c r="RUU175" s="148"/>
      <c r="RUV175" s="187"/>
      <c r="RUW175" s="188"/>
      <c r="RUX175" s="165"/>
      <c r="RUY175" s="166"/>
      <c r="RUZ175" s="146"/>
      <c r="RVA175" s="145"/>
      <c r="RVB175" s="145"/>
      <c r="RVC175" s="167"/>
      <c r="RVD175" s="147"/>
      <c r="RVE175" s="148"/>
      <c r="RVF175" s="187"/>
      <c r="RVG175" s="188"/>
      <c r="RVH175" s="165"/>
      <c r="RVI175" s="166"/>
      <c r="RVJ175" s="146"/>
      <c r="RVK175" s="145"/>
      <c r="RVL175" s="145"/>
      <c r="RVM175" s="167"/>
      <c r="RVN175" s="147"/>
      <c r="RVO175" s="148"/>
      <c r="RVP175" s="187"/>
      <c r="RVQ175" s="188"/>
      <c r="RVR175" s="165"/>
      <c r="RVS175" s="166"/>
      <c r="RVT175" s="146"/>
      <c r="RVU175" s="145"/>
      <c r="RVV175" s="145"/>
      <c r="RVW175" s="167"/>
      <c r="RVX175" s="147"/>
      <c r="RVY175" s="148"/>
      <c r="RVZ175" s="187"/>
      <c r="RWA175" s="188"/>
      <c r="RWB175" s="165"/>
      <c r="RWC175" s="166"/>
      <c r="RWD175" s="146"/>
      <c r="RWE175" s="145"/>
      <c r="RWF175" s="145"/>
      <c r="RWG175" s="167"/>
      <c r="RWH175" s="147"/>
      <c r="RWI175" s="148"/>
      <c r="RWJ175" s="187"/>
      <c r="RWK175" s="188"/>
      <c r="RWL175" s="165"/>
      <c r="RWM175" s="166"/>
      <c r="RWN175" s="146"/>
      <c r="RWO175" s="145"/>
      <c r="RWP175" s="145"/>
      <c r="RWQ175" s="167"/>
      <c r="RWR175" s="147"/>
      <c r="RWS175" s="148"/>
      <c r="RWT175" s="187"/>
      <c r="RWU175" s="188"/>
      <c r="RWV175" s="165"/>
      <c r="RWW175" s="166"/>
      <c r="RWX175" s="146"/>
      <c r="RWY175" s="145"/>
      <c r="RWZ175" s="145"/>
      <c r="RXA175" s="167"/>
      <c r="RXB175" s="147"/>
      <c r="RXC175" s="148"/>
      <c r="RXD175" s="187"/>
      <c r="RXE175" s="188"/>
      <c r="RXF175" s="165"/>
      <c r="RXG175" s="166"/>
      <c r="RXH175" s="146"/>
      <c r="RXI175" s="145"/>
      <c r="RXJ175" s="145"/>
      <c r="RXK175" s="167"/>
      <c r="RXL175" s="147"/>
      <c r="RXM175" s="148"/>
      <c r="RXN175" s="187"/>
      <c r="RXO175" s="188"/>
      <c r="RXP175" s="165"/>
      <c r="RXQ175" s="166"/>
      <c r="RXR175" s="146"/>
      <c r="RXS175" s="145"/>
      <c r="RXT175" s="145"/>
      <c r="RXU175" s="167"/>
      <c r="RXV175" s="147"/>
      <c r="RXW175" s="148"/>
      <c r="RXX175" s="187"/>
      <c r="RXY175" s="188"/>
      <c r="RXZ175" s="165"/>
      <c r="RYA175" s="166"/>
      <c r="RYB175" s="146"/>
      <c r="RYC175" s="145"/>
      <c r="RYD175" s="145"/>
      <c r="RYE175" s="167"/>
      <c r="RYF175" s="147"/>
      <c r="RYG175" s="148"/>
      <c r="RYH175" s="187"/>
      <c r="RYI175" s="188"/>
      <c r="RYJ175" s="165"/>
      <c r="RYK175" s="166"/>
      <c r="RYL175" s="146"/>
      <c r="RYM175" s="145"/>
      <c r="RYN175" s="145"/>
      <c r="RYO175" s="167"/>
      <c r="RYP175" s="147"/>
      <c r="RYQ175" s="148"/>
      <c r="RYR175" s="187"/>
      <c r="RYS175" s="188"/>
      <c r="RYT175" s="165"/>
      <c r="RYU175" s="166"/>
      <c r="RYV175" s="146"/>
      <c r="RYW175" s="145"/>
      <c r="RYX175" s="145"/>
      <c r="RYY175" s="167"/>
      <c r="RYZ175" s="147"/>
      <c r="RZA175" s="148"/>
      <c r="RZB175" s="187"/>
      <c r="RZC175" s="188"/>
      <c r="RZD175" s="165"/>
      <c r="RZE175" s="166"/>
      <c r="RZF175" s="146"/>
      <c r="RZG175" s="145"/>
      <c r="RZH175" s="145"/>
      <c r="RZI175" s="167"/>
      <c r="RZJ175" s="147"/>
      <c r="RZK175" s="148"/>
      <c r="RZL175" s="187"/>
      <c r="RZM175" s="188"/>
      <c r="RZN175" s="165"/>
      <c r="RZO175" s="166"/>
      <c r="RZP175" s="146"/>
      <c r="RZQ175" s="145"/>
      <c r="RZR175" s="145"/>
      <c r="RZS175" s="167"/>
      <c r="RZT175" s="147"/>
      <c r="RZU175" s="148"/>
      <c r="RZV175" s="187"/>
      <c r="RZW175" s="188"/>
      <c r="RZX175" s="165"/>
      <c r="RZY175" s="166"/>
      <c r="RZZ175" s="146"/>
      <c r="SAA175" s="145"/>
      <c r="SAB175" s="145"/>
      <c r="SAC175" s="167"/>
      <c r="SAD175" s="147"/>
      <c r="SAE175" s="148"/>
      <c r="SAF175" s="187"/>
      <c r="SAG175" s="188"/>
      <c r="SAH175" s="165"/>
      <c r="SAI175" s="166"/>
      <c r="SAJ175" s="146"/>
      <c r="SAK175" s="145"/>
      <c r="SAL175" s="145"/>
      <c r="SAM175" s="167"/>
      <c r="SAN175" s="147"/>
      <c r="SAO175" s="148"/>
      <c r="SAP175" s="187"/>
      <c r="SAQ175" s="188"/>
      <c r="SAR175" s="165"/>
      <c r="SAS175" s="166"/>
      <c r="SAT175" s="146"/>
      <c r="SAU175" s="145"/>
      <c r="SAV175" s="145"/>
      <c r="SAW175" s="167"/>
      <c r="SAX175" s="147"/>
      <c r="SAY175" s="148"/>
      <c r="SAZ175" s="187"/>
      <c r="SBA175" s="188"/>
      <c r="SBB175" s="165"/>
      <c r="SBC175" s="166"/>
      <c r="SBD175" s="146"/>
      <c r="SBE175" s="145"/>
      <c r="SBF175" s="145"/>
      <c r="SBG175" s="167"/>
      <c r="SBH175" s="147"/>
      <c r="SBI175" s="148"/>
      <c r="SBJ175" s="187"/>
      <c r="SBK175" s="188"/>
      <c r="SBL175" s="165"/>
      <c r="SBM175" s="166"/>
      <c r="SBN175" s="146"/>
      <c r="SBO175" s="145"/>
      <c r="SBP175" s="145"/>
      <c r="SBQ175" s="167"/>
      <c r="SBR175" s="147"/>
      <c r="SBS175" s="148"/>
      <c r="SBT175" s="187"/>
      <c r="SBU175" s="188"/>
      <c r="SBV175" s="165"/>
      <c r="SBW175" s="166"/>
      <c r="SBX175" s="146"/>
      <c r="SBY175" s="145"/>
      <c r="SBZ175" s="145"/>
      <c r="SCA175" s="167"/>
      <c r="SCB175" s="147"/>
      <c r="SCC175" s="148"/>
      <c r="SCD175" s="187"/>
      <c r="SCE175" s="188"/>
      <c r="SCF175" s="165"/>
      <c r="SCG175" s="166"/>
      <c r="SCH175" s="146"/>
      <c r="SCI175" s="145"/>
      <c r="SCJ175" s="145"/>
      <c r="SCK175" s="167"/>
      <c r="SCL175" s="147"/>
      <c r="SCM175" s="148"/>
      <c r="SCN175" s="187"/>
      <c r="SCO175" s="188"/>
      <c r="SCP175" s="165"/>
      <c r="SCQ175" s="166"/>
      <c r="SCR175" s="146"/>
      <c r="SCS175" s="145"/>
      <c r="SCT175" s="145"/>
      <c r="SCU175" s="167"/>
      <c r="SCV175" s="147"/>
      <c r="SCW175" s="148"/>
      <c r="SCX175" s="187"/>
      <c r="SCY175" s="188"/>
      <c r="SCZ175" s="165"/>
      <c r="SDA175" s="166"/>
      <c r="SDB175" s="146"/>
      <c r="SDC175" s="145"/>
      <c r="SDD175" s="145"/>
      <c r="SDE175" s="167"/>
      <c r="SDF175" s="147"/>
      <c r="SDG175" s="148"/>
      <c r="SDH175" s="187"/>
      <c r="SDI175" s="188"/>
      <c r="SDJ175" s="165"/>
      <c r="SDK175" s="166"/>
      <c r="SDL175" s="146"/>
      <c r="SDM175" s="145"/>
      <c r="SDN175" s="145"/>
      <c r="SDO175" s="167"/>
      <c r="SDP175" s="147"/>
      <c r="SDQ175" s="148"/>
      <c r="SDR175" s="187"/>
      <c r="SDS175" s="188"/>
      <c r="SDT175" s="165"/>
      <c r="SDU175" s="166"/>
      <c r="SDV175" s="146"/>
      <c r="SDW175" s="145"/>
      <c r="SDX175" s="145"/>
      <c r="SDY175" s="167"/>
      <c r="SDZ175" s="147"/>
      <c r="SEA175" s="148"/>
      <c r="SEB175" s="187"/>
      <c r="SEC175" s="188"/>
      <c r="SED175" s="165"/>
      <c r="SEE175" s="166"/>
      <c r="SEF175" s="146"/>
      <c r="SEG175" s="145"/>
      <c r="SEH175" s="145"/>
      <c r="SEI175" s="167"/>
      <c r="SEJ175" s="147"/>
      <c r="SEK175" s="148"/>
      <c r="SEL175" s="187"/>
      <c r="SEM175" s="188"/>
      <c r="SEN175" s="165"/>
      <c r="SEO175" s="166"/>
      <c r="SEP175" s="146"/>
      <c r="SEQ175" s="145"/>
      <c r="SER175" s="145"/>
      <c r="SES175" s="167"/>
      <c r="SET175" s="147"/>
      <c r="SEU175" s="148"/>
      <c r="SEV175" s="187"/>
      <c r="SEW175" s="188"/>
      <c r="SEX175" s="165"/>
      <c r="SEY175" s="166"/>
      <c r="SEZ175" s="146"/>
      <c r="SFA175" s="145"/>
      <c r="SFB175" s="145"/>
      <c r="SFC175" s="167"/>
      <c r="SFD175" s="147"/>
      <c r="SFE175" s="148"/>
      <c r="SFF175" s="187"/>
      <c r="SFG175" s="188"/>
      <c r="SFH175" s="165"/>
      <c r="SFI175" s="166"/>
      <c r="SFJ175" s="146"/>
      <c r="SFK175" s="145"/>
      <c r="SFL175" s="145"/>
      <c r="SFM175" s="167"/>
      <c r="SFN175" s="147"/>
      <c r="SFO175" s="148"/>
      <c r="SFP175" s="187"/>
      <c r="SFQ175" s="188"/>
      <c r="SFR175" s="165"/>
      <c r="SFS175" s="166"/>
      <c r="SFT175" s="146"/>
      <c r="SFU175" s="145"/>
      <c r="SFV175" s="145"/>
      <c r="SFW175" s="167"/>
      <c r="SFX175" s="147"/>
      <c r="SFY175" s="148"/>
      <c r="SFZ175" s="187"/>
      <c r="SGA175" s="188"/>
      <c r="SGB175" s="165"/>
      <c r="SGC175" s="166"/>
      <c r="SGD175" s="146"/>
      <c r="SGE175" s="145"/>
      <c r="SGF175" s="145"/>
      <c r="SGG175" s="167"/>
      <c r="SGH175" s="147"/>
      <c r="SGI175" s="148"/>
      <c r="SGJ175" s="187"/>
      <c r="SGK175" s="188"/>
      <c r="SGL175" s="165"/>
      <c r="SGM175" s="166"/>
      <c r="SGN175" s="146"/>
      <c r="SGO175" s="145"/>
      <c r="SGP175" s="145"/>
      <c r="SGQ175" s="167"/>
      <c r="SGR175" s="147"/>
      <c r="SGS175" s="148"/>
      <c r="SGT175" s="187"/>
      <c r="SGU175" s="188"/>
      <c r="SGV175" s="165"/>
      <c r="SGW175" s="166"/>
      <c r="SGX175" s="146"/>
      <c r="SGY175" s="145"/>
      <c r="SGZ175" s="145"/>
      <c r="SHA175" s="167"/>
      <c r="SHB175" s="147"/>
      <c r="SHC175" s="148"/>
      <c r="SHD175" s="187"/>
      <c r="SHE175" s="188"/>
      <c r="SHF175" s="165"/>
      <c r="SHG175" s="166"/>
      <c r="SHH175" s="146"/>
      <c r="SHI175" s="145"/>
      <c r="SHJ175" s="145"/>
      <c r="SHK175" s="167"/>
      <c r="SHL175" s="147"/>
      <c r="SHM175" s="148"/>
      <c r="SHN175" s="187"/>
      <c r="SHO175" s="188"/>
      <c r="SHP175" s="165"/>
      <c r="SHQ175" s="166"/>
      <c r="SHR175" s="146"/>
      <c r="SHS175" s="145"/>
      <c r="SHT175" s="145"/>
      <c r="SHU175" s="167"/>
      <c r="SHV175" s="147"/>
      <c r="SHW175" s="148"/>
      <c r="SHX175" s="187"/>
      <c r="SHY175" s="188"/>
      <c r="SHZ175" s="165"/>
      <c r="SIA175" s="166"/>
      <c r="SIB175" s="146"/>
      <c r="SIC175" s="145"/>
      <c r="SID175" s="145"/>
      <c r="SIE175" s="167"/>
      <c r="SIF175" s="147"/>
      <c r="SIG175" s="148"/>
      <c r="SIH175" s="187"/>
      <c r="SII175" s="188"/>
      <c r="SIJ175" s="165"/>
      <c r="SIK175" s="166"/>
      <c r="SIL175" s="146"/>
      <c r="SIM175" s="145"/>
      <c r="SIN175" s="145"/>
      <c r="SIO175" s="167"/>
      <c r="SIP175" s="147"/>
      <c r="SIQ175" s="148"/>
      <c r="SIR175" s="187"/>
      <c r="SIS175" s="188"/>
      <c r="SIT175" s="165"/>
      <c r="SIU175" s="166"/>
      <c r="SIV175" s="146"/>
      <c r="SIW175" s="145"/>
      <c r="SIX175" s="145"/>
      <c r="SIY175" s="167"/>
      <c r="SIZ175" s="147"/>
      <c r="SJA175" s="148"/>
      <c r="SJB175" s="187"/>
      <c r="SJC175" s="188"/>
      <c r="SJD175" s="165"/>
      <c r="SJE175" s="166"/>
      <c r="SJF175" s="146"/>
      <c r="SJG175" s="145"/>
      <c r="SJH175" s="145"/>
      <c r="SJI175" s="167"/>
      <c r="SJJ175" s="147"/>
      <c r="SJK175" s="148"/>
      <c r="SJL175" s="187"/>
      <c r="SJM175" s="188"/>
      <c r="SJN175" s="165"/>
      <c r="SJO175" s="166"/>
      <c r="SJP175" s="146"/>
      <c r="SJQ175" s="145"/>
      <c r="SJR175" s="145"/>
      <c r="SJS175" s="167"/>
      <c r="SJT175" s="147"/>
      <c r="SJU175" s="148"/>
      <c r="SJV175" s="187"/>
      <c r="SJW175" s="188"/>
      <c r="SJX175" s="165"/>
      <c r="SJY175" s="166"/>
      <c r="SJZ175" s="146"/>
      <c r="SKA175" s="145"/>
      <c r="SKB175" s="145"/>
      <c r="SKC175" s="167"/>
      <c r="SKD175" s="147"/>
      <c r="SKE175" s="148"/>
      <c r="SKF175" s="187"/>
      <c r="SKG175" s="188"/>
      <c r="SKH175" s="165"/>
      <c r="SKI175" s="166"/>
      <c r="SKJ175" s="146"/>
      <c r="SKK175" s="145"/>
      <c r="SKL175" s="145"/>
      <c r="SKM175" s="167"/>
      <c r="SKN175" s="147"/>
      <c r="SKO175" s="148"/>
      <c r="SKP175" s="187"/>
      <c r="SKQ175" s="188"/>
      <c r="SKR175" s="165"/>
      <c r="SKS175" s="166"/>
      <c r="SKT175" s="146"/>
      <c r="SKU175" s="145"/>
      <c r="SKV175" s="145"/>
      <c r="SKW175" s="167"/>
      <c r="SKX175" s="147"/>
      <c r="SKY175" s="148"/>
      <c r="SKZ175" s="187"/>
      <c r="SLA175" s="188"/>
      <c r="SLB175" s="165"/>
      <c r="SLC175" s="166"/>
      <c r="SLD175" s="146"/>
      <c r="SLE175" s="145"/>
      <c r="SLF175" s="145"/>
      <c r="SLG175" s="167"/>
      <c r="SLH175" s="147"/>
      <c r="SLI175" s="148"/>
      <c r="SLJ175" s="187"/>
      <c r="SLK175" s="188"/>
      <c r="SLL175" s="165"/>
      <c r="SLM175" s="166"/>
      <c r="SLN175" s="146"/>
      <c r="SLO175" s="145"/>
      <c r="SLP175" s="145"/>
      <c r="SLQ175" s="167"/>
      <c r="SLR175" s="147"/>
      <c r="SLS175" s="148"/>
      <c r="SLT175" s="187"/>
      <c r="SLU175" s="188"/>
      <c r="SLV175" s="165"/>
      <c r="SLW175" s="166"/>
      <c r="SLX175" s="146"/>
      <c r="SLY175" s="145"/>
      <c r="SLZ175" s="145"/>
      <c r="SMA175" s="167"/>
      <c r="SMB175" s="147"/>
      <c r="SMC175" s="148"/>
      <c r="SMD175" s="187"/>
      <c r="SME175" s="188"/>
      <c r="SMF175" s="165"/>
      <c r="SMG175" s="166"/>
      <c r="SMH175" s="146"/>
      <c r="SMI175" s="145"/>
      <c r="SMJ175" s="145"/>
      <c r="SMK175" s="167"/>
      <c r="SML175" s="147"/>
      <c r="SMM175" s="148"/>
      <c r="SMN175" s="187"/>
      <c r="SMO175" s="188"/>
      <c r="SMP175" s="165"/>
      <c r="SMQ175" s="166"/>
      <c r="SMR175" s="146"/>
      <c r="SMS175" s="145"/>
      <c r="SMT175" s="145"/>
      <c r="SMU175" s="167"/>
      <c r="SMV175" s="147"/>
      <c r="SMW175" s="148"/>
      <c r="SMX175" s="187"/>
      <c r="SMY175" s="188"/>
      <c r="SMZ175" s="165"/>
      <c r="SNA175" s="166"/>
      <c r="SNB175" s="146"/>
      <c r="SNC175" s="145"/>
      <c r="SND175" s="145"/>
      <c r="SNE175" s="167"/>
      <c r="SNF175" s="147"/>
      <c r="SNG175" s="148"/>
      <c r="SNH175" s="187"/>
      <c r="SNI175" s="188"/>
      <c r="SNJ175" s="165"/>
      <c r="SNK175" s="166"/>
      <c r="SNL175" s="146"/>
      <c r="SNM175" s="145"/>
      <c r="SNN175" s="145"/>
      <c r="SNO175" s="167"/>
      <c r="SNP175" s="147"/>
      <c r="SNQ175" s="148"/>
      <c r="SNR175" s="187"/>
      <c r="SNS175" s="188"/>
      <c r="SNT175" s="165"/>
      <c r="SNU175" s="166"/>
      <c r="SNV175" s="146"/>
      <c r="SNW175" s="145"/>
      <c r="SNX175" s="145"/>
      <c r="SNY175" s="167"/>
      <c r="SNZ175" s="147"/>
      <c r="SOA175" s="148"/>
      <c r="SOB175" s="187"/>
      <c r="SOC175" s="188"/>
      <c r="SOD175" s="165"/>
      <c r="SOE175" s="166"/>
      <c r="SOF175" s="146"/>
      <c r="SOG175" s="145"/>
      <c r="SOH175" s="145"/>
      <c r="SOI175" s="167"/>
      <c r="SOJ175" s="147"/>
      <c r="SOK175" s="148"/>
      <c r="SOL175" s="187"/>
      <c r="SOM175" s="188"/>
      <c r="SON175" s="165"/>
      <c r="SOO175" s="166"/>
      <c r="SOP175" s="146"/>
      <c r="SOQ175" s="145"/>
      <c r="SOR175" s="145"/>
      <c r="SOS175" s="167"/>
      <c r="SOT175" s="147"/>
      <c r="SOU175" s="148"/>
      <c r="SOV175" s="187"/>
      <c r="SOW175" s="188"/>
      <c r="SOX175" s="165"/>
      <c r="SOY175" s="166"/>
      <c r="SOZ175" s="146"/>
      <c r="SPA175" s="145"/>
      <c r="SPB175" s="145"/>
      <c r="SPC175" s="167"/>
      <c r="SPD175" s="147"/>
      <c r="SPE175" s="148"/>
      <c r="SPF175" s="187"/>
      <c r="SPG175" s="188"/>
      <c r="SPH175" s="165"/>
      <c r="SPI175" s="166"/>
      <c r="SPJ175" s="146"/>
      <c r="SPK175" s="145"/>
      <c r="SPL175" s="145"/>
      <c r="SPM175" s="167"/>
      <c r="SPN175" s="147"/>
      <c r="SPO175" s="148"/>
      <c r="SPP175" s="187"/>
      <c r="SPQ175" s="188"/>
      <c r="SPR175" s="165"/>
      <c r="SPS175" s="166"/>
      <c r="SPT175" s="146"/>
      <c r="SPU175" s="145"/>
      <c r="SPV175" s="145"/>
      <c r="SPW175" s="167"/>
      <c r="SPX175" s="147"/>
      <c r="SPY175" s="148"/>
      <c r="SPZ175" s="187"/>
      <c r="SQA175" s="188"/>
      <c r="SQB175" s="165"/>
      <c r="SQC175" s="166"/>
      <c r="SQD175" s="146"/>
      <c r="SQE175" s="145"/>
      <c r="SQF175" s="145"/>
      <c r="SQG175" s="167"/>
      <c r="SQH175" s="147"/>
      <c r="SQI175" s="148"/>
      <c r="SQJ175" s="187"/>
      <c r="SQK175" s="188"/>
      <c r="SQL175" s="165"/>
      <c r="SQM175" s="166"/>
      <c r="SQN175" s="146"/>
      <c r="SQO175" s="145"/>
      <c r="SQP175" s="145"/>
      <c r="SQQ175" s="167"/>
      <c r="SQR175" s="147"/>
      <c r="SQS175" s="148"/>
      <c r="SQT175" s="187"/>
      <c r="SQU175" s="188"/>
      <c r="SQV175" s="165"/>
      <c r="SQW175" s="166"/>
      <c r="SQX175" s="146"/>
      <c r="SQY175" s="145"/>
      <c r="SQZ175" s="145"/>
      <c r="SRA175" s="167"/>
      <c r="SRB175" s="147"/>
      <c r="SRC175" s="148"/>
      <c r="SRD175" s="187"/>
      <c r="SRE175" s="188"/>
      <c r="SRF175" s="165"/>
      <c r="SRG175" s="166"/>
      <c r="SRH175" s="146"/>
      <c r="SRI175" s="145"/>
      <c r="SRJ175" s="145"/>
      <c r="SRK175" s="167"/>
      <c r="SRL175" s="147"/>
      <c r="SRM175" s="148"/>
      <c r="SRN175" s="187"/>
      <c r="SRO175" s="188"/>
      <c r="SRP175" s="165"/>
      <c r="SRQ175" s="166"/>
      <c r="SRR175" s="146"/>
      <c r="SRS175" s="145"/>
      <c r="SRT175" s="145"/>
      <c r="SRU175" s="167"/>
      <c r="SRV175" s="147"/>
      <c r="SRW175" s="148"/>
      <c r="SRX175" s="187"/>
      <c r="SRY175" s="188"/>
      <c r="SRZ175" s="165"/>
      <c r="SSA175" s="166"/>
      <c r="SSB175" s="146"/>
      <c r="SSC175" s="145"/>
      <c r="SSD175" s="145"/>
      <c r="SSE175" s="167"/>
      <c r="SSF175" s="147"/>
      <c r="SSG175" s="148"/>
      <c r="SSH175" s="187"/>
      <c r="SSI175" s="188"/>
      <c r="SSJ175" s="165"/>
      <c r="SSK175" s="166"/>
      <c r="SSL175" s="146"/>
      <c r="SSM175" s="145"/>
      <c r="SSN175" s="145"/>
      <c r="SSO175" s="167"/>
      <c r="SSP175" s="147"/>
      <c r="SSQ175" s="148"/>
      <c r="SSR175" s="187"/>
      <c r="SSS175" s="188"/>
      <c r="SST175" s="165"/>
      <c r="SSU175" s="166"/>
      <c r="SSV175" s="146"/>
      <c r="SSW175" s="145"/>
      <c r="SSX175" s="145"/>
      <c r="SSY175" s="167"/>
      <c r="SSZ175" s="147"/>
      <c r="STA175" s="148"/>
      <c r="STB175" s="187"/>
      <c r="STC175" s="188"/>
      <c r="STD175" s="165"/>
      <c r="STE175" s="166"/>
      <c r="STF175" s="146"/>
      <c r="STG175" s="145"/>
      <c r="STH175" s="145"/>
      <c r="STI175" s="167"/>
      <c r="STJ175" s="147"/>
      <c r="STK175" s="148"/>
      <c r="STL175" s="187"/>
      <c r="STM175" s="188"/>
      <c r="STN175" s="165"/>
      <c r="STO175" s="166"/>
      <c r="STP175" s="146"/>
      <c r="STQ175" s="145"/>
      <c r="STR175" s="145"/>
      <c r="STS175" s="167"/>
      <c r="STT175" s="147"/>
      <c r="STU175" s="148"/>
      <c r="STV175" s="187"/>
      <c r="STW175" s="188"/>
      <c r="STX175" s="165"/>
      <c r="STY175" s="166"/>
      <c r="STZ175" s="146"/>
      <c r="SUA175" s="145"/>
      <c r="SUB175" s="145"/>
      <c r="SUC175" s="167"/>
      <c r="SUD175" s="147"/>
      <c r="SUE175" s="148"/>
      <c r="SUF175" s="187"/>
      <c r="SUG175" s="188"/>
      <c r="SUH175" s="165"/>
      <c r="SUI175" s="166"/>
      <c r="SUJ175" s="146"/>
      <c r="SUK175" s="145"/>
      <c r="SUL175" s="145"/>
      <c r="SUM175" s="167"/>
      <c r="SUN175" s="147"/>
      <c r="SUO175" s="148"/>
      <c r="SUP175" s="187"/>
      <c r="SUQ175" s="188"/>
      <c r="SUR175" s="165"/>
      <c r="SUS175" s="166"/>
      <c r="SUT175" s="146"/>
      <c r="SUU175" s="145"/>
      <c r="SUV175" s="145"/>
      <c r="SUW175" s="167"/>
      <c r="SUX175" s="147"/>
      <c r="SUY175" s="148"/>
      <c r="SUZ175" s="187"/>
      <c r="SVA175" s="188"/>
      <c r="SVB175" s="165"/>
      <c r="SVC175" s="166"/>
      <c r="SVD175" s="146"/>
      <c r="SVE175" s="145"/>
      <c r="SVF175" s="145"/>
      <c r="SVG175" s="167"/>
      <c r="SVH175" s="147"/>
      <c r="SVI175" s="148"/>
      <c r="SVJ175" s="187"/>
      <c r="SVK175" s="188"/>
      <c r="SVL175" s="165"/>
      <c r="SVM175" s="166"/>
      <c r="SVN175" s="146"/>
      <c r="SVO175" s="145"/>
      <c r="SVP175" s="145"/>
      <c r="SVQ175" s="167"/>
      <c r="SVR175" s="147"/>
      <c r="SVS175" s="148"/>
      <c r="SVT175" s="187"/>
      <c r="SVU175" s="188"/>
      <c r="SVV175" s="165"/>
      <c r="SVW175" s="166"/>
      <c r="SVX175" s="146"/>
      <c r="SVY175" s="145"/>
      <c r="SVZ175" s="145"/>
      <c r="SWA175" s="167"/>
      <c r="SWB175" s="147"/>
      <c r="SWC175" s="148"/>
      <c r="SWD175" s="187"/>
      <c r="SWE175" s="188"/>
      <c r="SWF175" s="165"/>
      <c r="SWG175" s="166"/>
      <c r="SWH175" s="146"/>
      <c r="SWI175" s="145"/>
      <c r="SWJ175" s="145"/>
      <c r="SWK175" s="167"/>
      <c r="SWL175" s="147"/>
      <c r="SWM175" s="148"/>
      <c r="SWN175" s="187"/>
      <c r="SWO175" s="188"/>
      <c r="SWP175" s="165"/>
      <c r="SWQ175" s="166"/>
      <c r="SWR175" s="146"/>
      <c r="SWS175" s="145"/>
      <c r="SWT175" s="145"/>
      <c r="SWU175" s="167"/>
      <c r="SWV175" s="147"/>
      <c r="SWW175" s="148"/>
      <c r="SWX175" s="187"/>
      <c r="SWY175" s="188"/>
      <c r="SWZ175" s="165"/>
      <c r="SXA175" s="166"/>
      <c r="SXB175" s="146"/>
      <c r="SXC175" s="145"/>
      <c r="SXD175" s="145"/>
      <c r="SXE175" s="167"/>
      <c r="SXF175" s="147"/>
      <c r="SXG175" s="148"/>
      <c r="SXH175" s="187"/>
      <c r="SXI175" s="188"/>
      <c r="SXJ175" s="165"/>
      <c r="SXK175" s="166"/>
      <c r="SXL175" s="146"/>
      <c r="SXM175" s="145"/>
      <c r="SXN175" s="145"/>
      <c r="SXO175" s="167"/>
      <c r="SXP175" s="147"/>
      <c r="SXQ175" s="148"/>
      <c r="SXR175" s="187"/>
      <c r="SXS175" s="188"/>
      <c r="SXT175" s="165"/>
      <c r="SXU175" s="166"/>
      <c r="SXV175" s="146"/>
      <c r="SXW175" s="145"/>
      <c r="SXX175" s="145"/>
      <c r="SXY175" s="167"/>
      <c r="SXZ175" s="147"/>
      <c r="SYA175" s="148"/>
      <c r="SYB175" s="187"/>
      <c r="SYC175" s="188"/>
      <c r="SYD175" s="165"/>
      <c r="SYE175" s="166"/>
      <c r="SYF175" s="146"/>
      <c r="SYG175" s="145"/>
      <c r="SYH175" s="145"/>
      <c r="SYI175" s="167"/>
      <c r="SYJ175" s="147"/>
      <c r="SYK175" s="148"/>
      <c r="SYL175" s="187"/>
      <c r="SYM175" s="188"/>
      <c r="SYN175" s="165"/>
      <c r="SYO175" s="166"/>
      <c r="SYP175" s="146"/>
      <c r="SYQ175" s="145"/>
      <c r="SYR175" s="145"/>
      <c r="SYS175" s="167"/>
      <c r="SYT175" s="147"/>
      <c r="SYU175" s="148"/>
      <c r="SYV175" s="187"/>
      <c r="SYW175" s="188"/>
      <c r="SYX175" s="165"/>
      <c r="SYY175" s="166"/>
      <c r="SYZ175" s="146"/>
      <c r="SZA175" s="145"/>
      <c r="SZB175" s="145"/>
      <c r="SZC175" s="167"/>
      <c r="SZD175" s="147"/>
      <c r="SZE175" s="148"/>
      <c r="SZF175" s="187"/>
      <c r="SZG175" s="188"/>
      <c r="SZH175" s="165"/>
      <c r="SZI175" s="166"/>
      <c r="SZJ175" s="146"/>
      <c r="SZK175" s="145"/>
      <c r="SZL175" s="145"/>
      <c r="SZM175" s="167"/>
      <c r="SZN175" s="147"/>
      <c r="SZO175" s="148"/>
      <c r="SZP175" s="187"/>
      <c r="SZQ175" s="188"/>
      <c r="SZR175" s="165"/>
      <c r="SZS175" s="166"/>
      <c r="SZT175" s="146"/>
      <c r="SZU175" s="145"/>
      <c r="SZV175" s="145"/>
      <c r="SZW175" s="167"/>
      <c r="SZX175" s="147"/>
      <c r="SZY175" s="148"/>
      <c r="SZZ175" s="187"/>
      <c r="TAA175" s="188"/>
      <c r="TAB175" s="165"/>
      <c r="TAC175" s="166"/>
      <c r="TAD175" s="146"/>
      <c r="TAE175" s="145"/>
      <c r="TAF175" s="145"/>
      <c r="TAG175" s="167"/>
      <c r="TAH175" s="147"/>
      <c r="TAI175" s="148"/>
      <c r="TAJ175" s="187"/>
      <c r="TAK175" s="188"/>
      <c r="TAL175" s="165"/>
      <c r="TAM175" s="166"/>
      <c r="TAN175" s="146"/>
      <c r="TAO175" s="145"/>
      <c r="TAP175" s="145"/>
      <c r="TAQ175" s="167"/>
      <c r="TAR175" s="147"/>
      <c r="TAS175" s="148"/>
      <c r="TAT175" s="187"/>
      <c r="TAU175" s="188"/>
      <c r="TAV175" s="165"/>
      <c r="TAW175" s="166"/>
      <c r="TAX175" s="146"/>
      <c r="TAY175" s="145"/>
      <c r="TAZ175" s="145"/>
      <c r="TBA175" s="167"/>
      <c r="TBB175" s="147"/>
      <c r="TBC175" s="148"/>
      <c r="TBD175" s="187"/>
      <c r="TBE175" s="188"/>
      <c r="TBF175" s="165"/>
      <c r="TBG175" s="166"/>
      <c r="TBH175" s="146"/>
      <c r="TBI175" s="145"/>
      <c r="TBJ175" s="145"/>
      <c r="TBK175" s="167"/>
      <c r="TBL175" s="147"/>
      <c r="TBM175" s="148"/>
      <c r="TBN175" s="187"/>
      <c r="TBO175" s="188"/>
      <c r="TBP175" s="165"/>
      <c r="TBQ175" s="166"/>
      <c r="TBR175" s="146"/>
      <c r="TBS175" s="145"/>
      <c r="TBT175" s="145"/>
      <c r="TBU175" s="167"/>
      <c r="TBV175" s="147"/>
      <c r="TBW175" s="148"/>
      <c r="TBX175" s="187"/>
      <c r="TBY175" s="188"/>
      <c r="TBZ175" s="165"/>
      <c r="TCA175" s="166"/>
      <c r="TCB175" s="146"/>
      <c r="TCC175" s="145"/>
      <c r="TCD175" s="145"/>
      <c r="TCE175" s="167"/>
      <c r="TCF175" s="147"/>
      <c r="TCG175" s="148"/>
      <c r="TCH175" s="187"/>
      <c r="TCI175" s="188"/>
      <c r="TCJ175" s="165"/>
      <c r="TCK175" s="166"/>
      <c r="TCL175" s="146"/>
      <c r="TCM175" s="145"/>
      <c r="TCN175" s="145"/>
      <c r="TCO175" s="167"/>
      <c r="TCP175" s="147"/>
      <c r="TCQ175" s="148"/>
      <c r="TCR175" s="187"/>
      <c r="TCS175" s="188"/>
      <c r="TCT175" s="165"/>
      <c r="TCU175" s="166"/>
      <c r="TCV175" s="146"/>
      <c r="TCW175" s="145"/>
      <c r="TCX175" s="145"/>
      <c r="TCY175" s="167"/>
      <c r="TCZ175" s="147"/>
      <c r="TDA175" s="148"/>
      <c r="TDB175" s="187"/>
      <c r="TDC175" s="188"/>
      <c r="TDD175" s="165"/>
      <c r="TDE175" s="166"/>
      <c r="TDF175" s="146"/>
      <c r="TDG175" s="145"/>
      <c r="TDH175" s="145"/>
      <c r="TDI175" s="167"/>
      <c r="TDJ175" s="147"/>
      <c r="TDK175" s="148"/>
      <c r="TDL175" s="187"/>
      <c r="TDM175" s="188"/>
      <c r="TDN175" s="165"/>
      <c r="TDO175" s="166"/>
      <c r="TDP175" s="146"/>
      <c r="TDQ175" s="145"/>
      <c r="TDR175" s="145"/>
      <c r="TDS175" s="167"/>
      <c r="TDT175" s="147"/>
      <c r="TDU175" s="148"/>
      <c r="TDV175" s="187"/>
      <c r="TDW175" s="188"/>
      <c r="TDX175" s="165"/>
      <c r="TDY175" s="166"/>
      <c r="TDZ175" s="146"/>
      <c r="TEA175" s="145"/>
      <c r="TEB175" s="145"/>
      <c r="TEC175" s="167"/>
      <c r="TED175" s="147"/>
      <c r="TEE175" s="148"/>
      <c r="TEF175" s="187"/>
      <c r="TEG175" s="188"/>
      <c r="TEH175" s="165"/>
      <c r="TEI175" s="166"/>
      <c r="TEJ175" s="146"/>
      <c r="TEK175" s="145"/>
      <c r="TEL175" s="145"/>
      <c r="TEM175" s="167"/>
      <c r="TEN175" s="147"/>
      <c r="TEO175" s="148"/>
      <c r="TEP175" s="187"/>
      <c r="TEQ175" s="188"/>
      <c r="TER175" s="165"/>
      <c r="TES175" s="166"/>
      <c r="TET175" s="146"/>
      <c r="TEU175" s="145"/>
      <c r="TEV175" s="145"/>
      <c r="TEW175" s="167"/>
      <c r="TEX175" s="147"/>
      <c r="TEY175" s="148"/>
      <c r="TEZ175" s="187"/>
      <c r="TFA175" s="188"/>
      <c r="TFB175" s="165"/>
      <c r="TFC175" s="166"/>
      <c r="TFD175" s="146"/>
      <c r="TFE175" s="145"/>
      <c r="TFF175" s="145"/>
      <c r="TFG175" s="167"/>
      <c r="TFH175" s="147"/>
      <c r="TFI175" s="148"/>
      <c r="TFJ175" s="187"/>
      <c r="TFK175" s="188"/>
      <c r="TFL175" s="165"/>
      <c r="TFM175" s="166"/>
      <c r="TFN175" s="146"/>
      <c r="TFO175" s="145"/>
      <c r="TFP175" s="145"/>
      <c r="TFQ175" s="167"/>
      <c r="TFR175" s="147"/>
      <c r="TFS175" s="148"/>
      <c r="TFT175" s="187"/>
      <c r="TFU175" s="188"/>
      <c r="TFV175" s="165"/>
      <c r="TFW175" s="166"/>
      <c r="TFX175" s="146"/>
      <c r="TFY175" s="145"/>
      <c r="TFZ175" s="145"/>
      <c r="TGA175" s="167"/>
      <c r="TGB175" s="147"/>
      <c r="TGC175" s="148"/>
      <c r="TGD175" s="187"/>
      <c r="TGE175" s="188"/>
      <c r="TGF175" s="165"/>
      <c r="TGG175" s="166"/>
      <c r="TGH175" s="146"/>
      <c r="TGI175" s="145"/>
      <c r="TGJ175" s="145"/>
      <c r="TGK175" s="167"/>
      <c r="TGL175" s="147"/>
      <c r="TGM175" s="148"/>
      <c r="TGN175" s="187"/>
      <c r="TGO175" s="188"/>
      <c r="TGP175" s="165"/>
      <c r="TGQ175" s="166"/>
      <c r="TGR175" s="146"/>
      <c r="TGS175" s="145"/>
      <c r="TGT175" s="145"/>
      <c r="TGU175" s="167"/>
      <c r="TGV175" s="147"/>
      <c r="TGW175" s="148"/>
      <c r="TGX175" s="187"/>
      <c r="TGY175" s="188"/>
      <c r="TGZ175" s="165"/>
      <c r="THA175" s="166"/>
      <c r="THB175" s="146"/>
      <c r="THC175" s="145"/>
      <c r="THD175" s="145"/>
      <c r="THE175" s="167"/>
      <c r="THF175" s="147"/>
      <c r="THG175" s="148"/>
      <c r="THH175" s="187"/>
      <c r="THI175" s="188"/>
      <c r="THJ175" s="165"/>
      <c r="THK175" s="166"/>
      <c r="THL175" s="146"/>
      <c r="THM175" s="145"/>
      <c r="THN175" s="145"/>
      <c r="THO175" s="167"/>
      <c r="THP175" s="147"/>
      <c r="THQ175" s="148"/>
      <c r="THR175" s="187"/>
      <c r="THS175" s="188"/>
      <c r="THT175" s="165"/>
      <c r="THU175" s="166"/>
      <c r="THV175" s="146"/>
      <c r="THW175" s="145"/>
      <c r="THX175" s="145"/>
      <c r="THY175" s="167"/>
      <c r="THZ175" s="147"/>
      <c r="TIA175" s="148"/>
      <c r="TIB175" s="187"/>
      <c r="TIC175" s="188"/>
      <c r="TID175" s="165"/>
      <c r="TIE175" s="166"/>
      <c r="TIF175" s="146"/>
      <c r="TIG175" s="145"/>
      <c r="TIH175" s="145"/>
      <c r="TII175" s="167"/>
      <c r="TIJ175" s="147"/>
      <c r="TIK175" s="148"/>
      <c r="TIL175" s="187"/>
      <c r="TIM175" s="188"/>
      <c r="TIN175" s="165"/>
      <c r="TIO175" s="166"/>
      <c r="TIP175" s="146"/>
      <c r="TIQ175" s="145"/>
      <c r="TIR175" s="145"/>
      <c r="TIS175" s="167"/>
      <c r="TIT175" s="147"/>
      <c r="TIU175" s="148"/>
      <c r="TIV175" s="187"/>
      <c r="TIW175" s="188"/>
      <c r="TIX175" s="165"/>
      <c r="TIY175" s="166"/>
      <c r="TIZ175" s="146"/>
      <c r="TJA175" s="145"/>
      <c r="TJB175" s="145"/>
      <c r="TJC175" s="167"/>
      <c r="TJD175" s="147"/>
      <c r="TJE175" s="148"/>
      <c r="TJF175" s="187"/>
      <c r="TJG175" s="188"/>
      <c r="TJH175" s="165"/>
      <c r="TJI175" s="166"/>
      <c r="TJJ175" s="146"/>
      <c r="TJK175" s="145"/>
      <c r="TJL175" s="145"/>
      <c r="TJM175" s="167"/>
      <c r="TJN175" s="147"/>
      <c r="TJO175" s="148"/>
      <c r="TJP175" s="187"/>
      <c r="TJQ175" s="188"/>
      <c r="TJR175" s="165"/>
      <c r="TJS175" s="166"/>
      <c r="TJT175" s="146"/>
      <c r="TJU175" s="145"/>
      <c r="TJV175" s="145"/>
      <c r="TJW175" s="167"/>
      <c r="TJX175" s="147"/>
      <c r="TJY175" s="148"/>
      <c r="TJZ175" s="187"/>
      <c r="TKA175" s="188"/>
      <c r="TKB175" s="165"/>
      <c r="TKC175" s="166"/>
      <c r="TKD175" s="146"/>
      <c r="TKE175" s="145"/>
      <c r="TKF175" s="145"/>
      <c r="TKG175" s="167"/>
      <c r="TKH175" s="147"/>
      <c r="TKI175" s="148"/>
      <c r="TKJ175" s="187"/>
      <c r="TKK175" s="188"/>
      <c r="TKL175" s="165"/>
      <c r="TKM175" s="166"/>
      <c r="TKN175" s="146"/>
      <c r="TKO175" s="145"/>
      <c r="TKP175" s="145"/>
      <c r="TKQ175" s="167"/>
      <c r="TKR175" s="147"/>
      <c r="TKS175" s="148"/>
      <c r="TKT175" s="187"/>
      <c r="TKU175" s="188"/>
      <c r="TKV175" s="165"/>
      <c r="TKW175" s="166"/>
      <c r="TKX175" s="146"/>
      <c r="TKY175" s="145"/>
      <c r="TKZ175" s="145"/>
      <c r="TLA175" s="167"/>
      <c r="TLB175" s="147"/>
      <c r="TLC175" s="148"/>
      <c r="TLD175" s="187"/>
      <c r="TLE175" s="188"/>
      <c r="TLF175" s="165"/>
      <c r="TLG175" s="166"/>
      <c r="TLH175" s="146"/>
      <c r="TLI175" s="145"/>
      <c r="TLJ175" s="145"/>
      <c r="TLK175" s="167"/>
      <c r="TLL175" s="147"/>
      <c r="TLM175" s="148"/>
      <c r="TLN175" s="187"/>
      <c r="TLO175" s="188"/>
      <c r="TLP175" s="165"/>
      <c r="TLQ175" s="166"/>
      <c r="TLR175" s="146"/>
      <c r="TLS175" s="145"/>
      <c r="TLT175" s="145"/>
      <c r="TLU175" s="167"/>
      <c r="TLV175" s="147"/>
      <c r="TLW175" s="148"/>
      <c r="TLX175" s="187"/>
      <c r="TLY175" s="188"/>
      <c r="TLZ175" s="165"/>
      <c r="TMA175" s="166"/>
      <c r="TMB175" s="146"/>
      <c r="TMC175" s="145"/>
      <c r="TMD175" s="145"/>
      <c r="TME175" s="167"/>
      <c r="TMF175" s="147"/>
      <c r="TMG175" s="148"/>
      <c r="TMH175" s="187"/>
      <c r="TMI175" s="188"/>
      <c r="TMJ175" s="165"/>
      <c r="TMK175" s="166"/>
      <c r="TML175" s="146"/>
      <c r="TMM175" s="145"/>
      <c r="TMN175" s="145"/>
      <c r="TMO175" s="167"/>
      <c r="TMP175" s="147"/>
      <c r="TMQ175" s="148"/>
      <c r="TMR175" s="187"/>
      <c r="TMS175" s="188"/>
      <c r="TMT175" s="165"/>
      <c r="TMU175" s="166"/>
      <c r="TMV175" s="146"/>
      <c r="TMW175" s="145"/>
      <c r="TMX175" s="145"/>
      <c r="TMY175" s="167"/>
      <c r="TMZ175" s="147"/>
      <c r="TNA175" s="148"/>
      <c r="TNB175" s="187"/>
      <c r="TNC175" s="188"/>
      <c r="TND175" s="165"/>
      <c r="TNE175" s="166"/>
      <c r="TNF175" s="146"/>
      <c r="TNG175" s="145"/>
      <c r="TNH175" s="145"/>
      <c r="TNI175" s="167"/>
      <c r="TNJ175" s="147"/>
      <c r="TNK175" s="148"/>
      <c r="TNL175" s="187"/>
      <c r="TNM175" s="188"/>
      <c r="TNN175" s="165"/>
      <c r="TNO175" s="166"/>
      <c r="TNP175" s="146"/>
      <c r="TNQ175" s="145"/>
      <c r="TNR175" s="145"/>
      <c r="TNS175" s="167"/>
      <c r="TNT175" s="147"/>
      <c r="TNU175" s="148"/>
      <c r="TNV175" s="187"/>
      <c r="TNW175" s="188"/>
      <c r="TNX175" s="165"/>
      <c r="TNY175" s="166"/>
      <c r="TNZ175" s="146"/>
      <c r="TOA175" s="145"/>
      <c r="TOB175" s="145"/>
      <c r="TOC175" s="167"/>
      <c r="TOD175" s="147"/>
      <c r="TOE175" s="148"/>
      <c r="TOF175" s="187"/>
      <c r="TOG175" s="188"/>
      <c r="TOH175" s="165"/>
      <c r="TOI175" s="166"/>
      <c r="TOJ175" s="146"/>
      <c r="TOK175" s="145"/>
      <c r="TOL175" s="145"/>
      <c r="TOM175" s="167"/>
      <c r="TON175" s="147"/>
      <c r="TOO175" s="148"/>
      <c r="TOP175" s="187"/>
      <c r="TOQ175" s="188"/>
      <c r="TOR175" s="165"/>
      <c r="TOS175" s="166"/>
      <c r="TOT175" s="146"/>
      <c r="TOU175" s="145"/>
      <c r="TOV175" s="145"/>
      <c r="TOW175" s="167"/>
      <c r="TOX175" s="147"/>
      <c r="TOY175" s="148"/>
      <c r="TOZ175" s="187"/>
      <c r="TPA175" s="188"/>
      <c r="TPB175" s="165"/>
      <c r="TPC175" s="166"/>
      <c r="TPD175" s="146"/>
      <c r="TPE175" s="145"/>
      <c r="TPF175" s="145"/>
      <c r="TPG175" s="167"/>
      <c r="TPH175" s="147"/>
      <c r="TPI175" s="148"/>
      <c r="TPJ175" s="187"/>
      <c r="TPK175" s="188"/>
      <c r="TPL175" s="165"/>
      <c r="TPM175" s="166"/>
      <c r="TPN175" s="146"/>
      <c r="TPO175" s="145"/>
      <c r="TPP175" s="145"/>
      <c r="TPQ175" s="167"/>
      <c r="TPR175" s="147"/>
      <c r="TPS175" s="148"/>
      <c r="TPT175" s="187"/>
      <c r="TPU175" s="188"/>
      <c r="TPV175" s="165"/>
      <c r="TPW175" s="166"/>
      <c r="TPX175" s="146"/>
      <c r="TPY175" s="145"/>
      <c r="TPZ175" s="145"/>
      <c r="TQA175" s="167"/>
      <c r="TQB175" s="147"/>
      <c r="TQC175" s="148"/>
      <c r="TQD175" s="187"/>
      <c r="TQE175" s="188"/>
      <c r="TQF175" s="165"/>
      <c r="TQG175" s="166"/>
      <c r="TQH175" s="146"/>
      <c r="TQI175" s="145"/>
      <c r="TQJ175" s="145"/>
      <c r="TQK175" s="167"/>
      <c r="TQL175" s="147"/>
      <c r="TQM175" s="148"/>
      <c r="TQN175" s="187"/>
      <c r="TQO175" s="188"/>
      <c r="TQP175" s="165"/>
      <c r="TQQ175" s="166"/>
      <c r="TQR175" s="146"/>
      <c r="TQS175" s="145"/>
      <c r="TQT175" s="145"/>
      <c r="TQU175" s="167"/>
      <c r="TQV175" s="147"/>
      <c r="TQW175" s="148"/>
      <c r="TQX175" s="187"/>
      <c r="TQY175" s="188"/>
      <c r="TQZ175" s="165"/>
      <c r="TRA175" s="166"/>
      <c r="TRB175" s="146"/>
      <c r="TRC175" s="145"/>
      <c r="TRD175" s="145"/>
      <c r="TRE175" s="167"/>
      <c r="TRF175" s="147"/>
      <c r="TRG175" s="148"/>
      <c r="TRH175" s="187"/>
      <c r="TRI175" s="188"/>
      <c r="TRJ175" s="165"/>
      <c r="TRK175" s="166"/>
      <c r="TRL175" s="146"/>
      <c r="TRM175" s="145"/>
      <c r="TRN175" s="145"/>
      <c r="TRO175" s="167"/>
      <c r="TRP175" s="147"/>
      <c r="TRQ175" s="148"/>
      <c r="TRR175" s="187"/>
      <c r="TRS175" s="188"/>
      <c r="TRT175" s="165"/>
      <c r="TRU175" s="166"/>
      <c r="TRV175" s="146"/>
      <c r="TRW175" s="145"/>
      <c r="TRX175" s="145"/>
      <c r="TRY175" s="167"/>
      <c r="TRZ175" s="147"/>
      <c r="TSA175" s="148"/>
      <c r="TSB175" s="187"/>
      <c r="TSC175" s="188"/>
      <c r="TSD175" s="165"/>
      <c r="TSE175" s="166"/>
      <c r="TSF175" s="146"/>
      <c r="TSG175" s="145"/>
      <c r="TSH175" s="145"/>
      <c r="TSI175" s="167"/>
      <c r="TSJ175" s="147"/>
      <c r="TSK175" s="148"/>
      <c r="TSL175" s="187"/>
      <c r="TSM175" s="188"/>
      <c r="TSN175" s="165"/>
      <c r="TSO175" s="166"/>
      <c r="TSP175" s="146"/>
      <c r="TSQ175" s="145"/>
      <c r="TSR175" s="145"/>
      <c r="TSS175" s="167"/>
      <c r="TST175" s="147"/>
      <c r="TSU175" s="148"/>
      <c r="TSV175" s="187"/>
      <c r="TSW175" s="188"/>
      <c r="TSX175" s="165"/>
      <c r="TSY175" s="166"/>
      <c r="TSZ175" s="146"/>
      <c r="TTA175" s="145"/>
      <c r="TTB175" s="145"/>
      <c r="TTC175" s="167"/>
      <c r="TTD175" s="147"/>
      <c r="TTE175" s="148"/>
      <c r="TTF175" s="187"/>
      <c r="TTG175" s="188"/>
      <c r="TTH175" s="165"/>
      <c r="TTI175" s="166"/>
      <c r="TTJ175" s="146"/>
      <c r="TTK175" s="145"/>
      <c r="TTL175" s="145"/>
      <c r="TTM175" s="167"/>
      <c r="TTN175" s="147"/>
      <c r="TTO175" s="148"/>
      <c r="TTP175" s="187"/>
      <c r="TTQ175" s="188"/>
      <c r="TTR175" s="165"/>
      <c r="TTS175" s="166"/>
      <c r="TTT175" s="146"/>
      <c r="TTU175" s="145"/>
      <c r="TTV175" s="145"/>
      <c r="TTW175" s="167"/>
      <c r="TTX175" s="147"/>
      <c r="TTY175" s="148"/>
      <c r="TTZ175" s="187"/>
      <c r="TUA175" s="188"/>
      <c r="TUB175" s="165"/>
      <c r="TUC175" s="166"/>
      <c r="TUD175" s="146"/>
      <c r="TUE175" s="145"/>
      <c r="TUF175" s="145"/>
      <c r="TUG175" s="167"/>
      <c r="TUH175" s="147"/>
      <c r="TUI175" s="148"/>
      <c r="TUJ175" s="187"/>
      <c r="TUK175" s="188"/>
      <c r="TUL175" s="165"/>
      <c r="TUM175" s="166"/>
      <c r="TUN175" s="146"/>
      <c r="TUO175" s="145"/>
      <c r="TUP175" s="145"/>
      <c r="TUQ175" s="167"/>
      <c r="TUR175" s="147"/>
      <c r="TUS175" s="148"/>
      <c r="TUT175" s="187"/>
      <c r="TUU175" s="188"/>
      <c r="TUV175" s="165"/>
      <c r="TUW175" s="166"/>
      <c r="TUX175" s="146"/>
      <c r="TUY175" s="145"/>
      <c r="TUZ175" s="145"/>
      <c r="TVA175" s="167"/>
      <c r="TVB175" s="147"/>
      <c r="TVC175" s="148"/>
      <c r="TVD175" s="187"/>
      <c r="TVE175" s="188"/>
      <c r="TVF175" s="165"/>
      <c r="TVG175" s="166"/>
      <c r="TVH175" s="146"/>
      <c r="TVI175" s="145"/>
      <c r="TVJ175" s="145"/>
      <c r="TVK175" s="167"/>
      <c r="TVL175" s="147"/>
      <c r="TVM175" s="148"/>
      <c r="TVN175" s="187"/>
      <c r="TVO175" s="188"/>
      <c r="TVP175" s="165"/>
      <c r="TVQ175" s="166"/>
      <c r="TVR175" s="146"/>
      <c r="TVS175" s="145"/>
      <c r="TVT175" s="145"/>
      <c r="TVU175" s="167"/>
      <c r="TVV175" s="147"/>
      <c r="TVW175" s="148"/>
      <c r="TVX175" s="187"/>
      <c r="TVY175" s="188"/>
      <c r="TVZ175" s="165"/>
      <c r="TWA175" s="166"/>
      <c r="TWB175" s="146"/>
      <c r="TWC175" s="145"/>
      <c r="TWD175" s="145"/>
      <c r="TWE175" s="167"/>
      <c r="TWF175" s="147"/>
      <c r="TWG175" s="148"/>
      <c r="TWH175" s="187"/>
      <c r="TWI175" s="188"/>
      <c r="TWJ175" s="165"/>
      <c r="TWK175" s="166"/>
      <c r="TWL175" s="146"/>
      <c r="TWM175" s="145"/>
      <c r="TWN175" s="145"/>
      <c r="TWO175" s="167"/>
      <c r="TWP175" s="147"/>
      <c r="TWQ175" s="148"/>
      <c r="TWR175" s="187"/>
      <c r="TWS175" s="188"/>
      <c r="TWT175" s="165"/>
      <c r="TWU175" s="166"/>
      <c r="TWV175" s="146"/>
      <c r="TWW175" s="145"/>
      <c r="TWX175" s="145"/>
      <c r="TWY175" s="167"/>
      <c r="TWZ175" s="147"/>
      <c r="TXA175" s="148"/>
      <c r="TXB175" s="187"/>
      <c r="TXC175" s="188"/>
      <c r="TXD175" s="165"/>
      <c r="TXE175" s="166"/>
      <c r="TXF175" s="146"/>
      <c r="TXG175" s="145"/>
      <c r="TXH175" s="145"/>
      <c r="TXI175" s="167"/>
      <c r="TXJ175" s="147"/>
      <c r="TXK175" s="148"/>
      <c r="TXL175" s="187"/>
      <c r="TXM175" s="188"/>
      <c r="TXN175" s="165"/>
      <c r="TXO175" s="166"/>
      <c r="TXP175" s="146"/>
      <c r="TXQ175" s="145"/>
      <c r="TXR175" s="145"/>
      <c r="TXS175" s="167"/>
      <c r="TXT175" s="147"/>
      <c r="TXU175" s="148"/>
      <c r="TXV175" s="187"/>
      <c r="TXW175" s="188"/>
      <c r="TXX175" s="165"/>
      <c r="TXY175" s="166"/>
      <c r="TXZ175" s="146"/>
      <c r="TYA175" s="145"/>
      <c r="TYB175" s="145"/>
      <c r="TYC175" s="167"/>
      <c r="TYD175" s="147"/>
      <c r="TYE175" s="148"/>
      <c r="TYF175" s="187"/>
      <c r="TYG175" s="188"/>
      <c r="TYH175" s="165"/>
      <c r="TYI175" s="166"/>
      <c r="TYJ175" s="146"/>
      <c r="TYK175" s="145"/>
      <c r="TYL175" s="145"/>
      <c r="TYM175" s="167"/>
      <c r="TYN175" s="147"/>
      <c r="TYO175" s="148"/>
      <c r="TYP175" s="187"/>
      <c r="TYQ175" s="188"/>
      <c r="TYR175" s="165"/>
      <c r="TYS175" s="166"/>
      <c r="TYT175" s="146"/>
      <c r="TYU175" s="145"/>
      <c r="TYV175" s="145"/>
      <c r="TYW175" s="167"/>
      <c r="TYX175" s="147"/>
      <c r="TYY175" s="148"/>
      <c r="TYZ175" s="187"/>
      <c r="TZA175" s="188"/>
      <c r="TZB175" s="165"/>
      <c r="TZC175" s="166"/>
      <c r="TZD175" s="146"/>
      <c r="TZE175" s="145"/>
      <c r="TZF175" s="145"/>
      <c r="TZG175" s="167"/>
      <c r="TZH175" s="147"/>
      <c r="TZI175" s="148"/>
      <c r="TZJ175" s="187"/>
      <c r="TZK175" s="188"/>
      <c r="TZL175" s="165"/>
      <c r="TZM175" s="166"/>
      <c r="TZN175" s="146"/>
      <c r="TZO175" s="145"/>
      <c r="TZP175" s="145"/>
      <c r="TZQ175" s="167"/>
      <c r="TZR175" s="147"/>
      <c r="TZS175" s="148"/>
      <c r="TZT175" s="187"/>
      <c r="TZU175" s="188"/>
      <c r="TZV175" s="165"/>
      <c r="TZW175" s="166"/>
      <c r="TZX175" s="146"/>
      <c r="TZY175" s="145"/>
      <c r="TZZ175" s="145"/>
      <c r="UAA175" s="167"/>
      <c r="UAB175" s="147"/>
      <c r="UAC175" s="148"/>
      <c r="UAD175" s="187"/>
      <c r="UAE175" s="188"/>
      <c r="UAF175" s="165"/>
      <c r="UAG175" s="166"/>
      <c r="UAH175" s="146"/>
      <c r="UAI175" s="145"/>
      <c r="UAJ175" s="145"/>
      <c r="UAK175" s="167"/>
      <c r="UAL175" s="147"/>
      <c r="UAM175" s="148"/>
      <c r="UAN175" s="187"/>
      <c r="UAO175" s="188"/>
      <c r="UAP175" s="165"/>
      <c r="UAQ175" s="166"/>
      <c r="UAR175" s="146"/>
      <c r="UAS175" s="145"/>
      <c r="UAT175" s="145"/>
      <c r="UAU175" s="167"/>
      <c r="UAV175" s="147"/>
      <c r="UAW175" s="148"/>
      <c r="UAX175" s="187"/>
      <c r="UAY175" s="188"/>
      <c r="UAZ175" s="165"/>
      <c r="UBA175" s="166"/>
      <c r="UBB175" s="146"/>
      <c r="UBC175" s="145"/>
      <c r="UBD175" s="145"/>
      <c r="UBE175" s="167"/>
      <c r="UBF175" s="147"/>
      <c r="UBG175" s="148"/>
      <c r="UBH175" s="187"/>
      <c r="UBI175" s="188"/>
      <c r="UBJ175" s="165"/>
      <c r="UBK175" s="166"/>
      <c r="UBL175" s="146"/>
      <c r="UBM175" s="145"/>
      <c r="UBN175" s="145"/>
      <c r="UBO175" s="167"/>
      <c r="UBP175" s="147"/>
      <c r="UBQ175" s="148"/>
      <c r="UBR175" s="187"/>
      <c r="UBS175" s="188"/>
      <c r="UBT175" s="165"/>
      <c r="UBU175" s="166"/>
      <c r="UBV175" s="146"/>
      <c r="UBW175" s="145"/>
      <c r="UBX175" s="145"/>
      <c r="UBY175" s="167"/>
      <c r="UBZ175" s="147"/>
      <c r="UCA175" s="148"/>
      <c r="UCB175" s="187"/>
      <c r="UCC175" s="188"/>
      <c r="UCD175" s="165"/>
      <c r="UCE175" s="166"/>
      <c r="UCF175" s="146"/>
      <c r="UCG175" s="145"/>
      <c r="UCH175" s="145"/>
      <c r="UCI175" s="167"/>
      <c r="UCJ175" s="147"/>
      <c r="UCK175" s="148"/>
      <c r="UCL175" s="187"/>
      <c r="UCM175" s="188"/>
      <c r="UCN175" s="165"/>
      <c r="UCO175" s="166"/>
      <c r="UCP175" s="146"/>
      <c r="UCQ175" s="145"/>
      <c r="UCR175" s="145"/>
      <c r="UCS175" s="167"/>
      <c r="UCT175" s="147"/>
      <c r="UCU175" s="148"/>
      <c r="UCV175" s="187"/>
      <c r="UCW175" s="188"/>
      <c r="UCX175" s="165"/>
      <c r="UCY175" s="166"/>
      <c r="UCZ175" s="146"/>
      <c r="UDA175" s="145"/>
      <c r="UDB175" s="145"/>
      <c r="UDC175" s="167"/>
      <c r="UDD175" s="147"/>
      <c r="UDE175" s="148"/>
      <c r="UDF175" s="187"/>
      <c r="UDG175" s="188"/>
      <c r="UDH175" s="165"/>
      <c r="UDI175" s="166"/>
      <c r="UDJ175" s="146"/>
      <c r="UDK175" s="145"/>
      <c r="UDL175" s="145"/>
      <c r="UDM175" s="167"/>
      <c r="UDN175" s="147"/>
      <c r="UDO175" s="148"/>
      <c r="UDP175" s="187"/>
      <c r="UDQ175" s="188"/>
      <c r="UDR175" s="165"/>
      <c r="UDS175" s="166"/>
      <c r="UDT175" s="146"/>
      <c r="UDU175" s="145"/>
      <c r="UDV175" s="145"/>
      <c r="UDW175" s="167"/>
      <c r="UDX175" s="147"/>
      <c r="UDY175" s="148"/>
      <c r="UDZ175" s="187"/>
      <c r="UEA175" s="188"/>
      <c r="UEB175" s="165"/>
      <c r="UEC175" s="166"/>
      <c r="UED175" s="146"/>
      <c r="UEE175" s="145"/>
      <c r="UEF175" s="145"/>
      <c r="UEG175" s="167"/>
      <c r="UEH175" s="147"/>
      <c r="UEI175" s="148"/>
      <c r="UEJ175" s="187"/>
      <c r="UEK175" s="188"/>
      <c r="UEL175" s="165"/>
      <c r="UEM175" s="166"/>
      <c r="UEN175" s="146"/>
      <c r="UEO175" s="145"/>
      <c r="UEP175" s="145"/>
      <c r="UEQ175" s="167"/>
      <c r="UER175" s="147"/>
      <c r="UES175" s="148"/>
      <c r="UET175" s="187"/>
      <c r="UEU175" s="188"/>
      <c r="UEV175" s="165"/>
      <c r="UEW175" s="166"/>
      <c r="UEX175" s="146"/>
      <c r="UEY175" s="145"/>
      <c r="UEZ175" s="145"/>
      <c r="UFA175" s="167"/>
      <c r="UFB175" s="147"/>
      <c r="UFC175" s="148"/>
      <c r="UFD175" s="187"/>
      <c r="UFE175" s="188"/>
      <c r="UFF175" s="165"/>
      <c r="UFG175" s="166"/>
      <c r="UFH175" s="146"/>
      <c r="UFI175" s="145"/>
      <c r="UFJ175" s="145"/>
      <c r="UFK175" s="167"/>
      <c r="UFL175" s="147"/>
      <c r="UFM175" s="148"/>
      <c r="UFN175" s="187"/>
      <c r="UFO175" s="188"/>
      <c r="UFP175" s="165"/>
      <c r="UFQ175" s="166"/>
      <c r="UFR175" s="146"/>
      <c r="UFS175" s="145"/>
      <c r="UFT175" s="145"/>
      <c r="UFU175" s="167"/>
      <c r="UFV175" s="147"/>
      <c r="UFW175" s="148"/>
      <c r="UFX175" s="187"/>
      <c r="UFY175" s="188"/>
      <c r="UFZ175" s="165"/>
      <c r="UGA175" s="166"/>
      <c r="UGB175" s="146"/>
      <c r="UGC175" s="145"/>
      <c r="UGD175" s="145"/>
      <c r="UGE175" s="167"/>
      <c r="UGF175" s="147"/>
      <c r="UGG175" s="148"/>
      <c r="UGH175" s="187"/>
      <c r="UGI175" s="188"/>
      <c r="UGJ175" s="165"/>
      <c r="UGK175" s="166"/>
      <c r="UGL175" s="146"/>
      <c r="UGM175" s="145"/>
      <c r="UGN175" s="145"/>
      <c r="UGO175" s="167"/>
      <c r="UGP175" s="147"/>
      <c r="UGQ175" s="148"/>
      <c r="UGR175" s="187"/>
      <c r="UGS175" s="188"/>
      <c r="UGT175" s="165"/>
      <c r="UGU175" s="166"/>
      <c r="UGV175" s="146"/>
      <c r="UGW175" s="145"/>
      <c r="UGX175" s="145"/>
      <c r="UGY175" s="167"/>
      <c r="UGZ175" s="147"/>
      <c r="UHA175" s="148"/>
      <c r="UHB175" s="187"/>
      <c r="UHC175" s="188"/>
      <c r="UHD175" s="165"/>
      <c r="UHE175" s="166"/>
      <c r="UHF175" s="146"/>
      <c r="UHG175" s="145"/>
      <c r="UHH175" s="145"/>
      <c r="UHI175" s="167"/>
      <c r="UHJ175" s="147"/>
      <c r="UHK175" s="148"/>
      <c r="UHL175" s="187"/>
      <c r="UHM175" s="188"/>
      <c r="UHN175" s="165"/>
      <c r="UHO175" s="166"/>
      <c r="UHP175" s="146"/>
      <c r="UHQ175" s="145"/>
      <c r="UHR175" s="145"/>
      <c r="UHS175" s="167"/>
      <c r="UHT175" s="147"/>
      <c r="UHU175" s="148"/>
      <c r="UHV175" s="187"/>
      <c r="UHW175" s="188"/>
      <c r="UHX175" s="165"/>
      <c r="UHY175" s="166"/>
      <c r="UHZ175" s="146"/>
      <c r="UIA175" s="145"/>
      <c r="UIB175" s="145"/>
      <c r="UIC175" s="167"/>
      <c r="UID175" s="147"/>
      <c r="UIE175" s="148"/>
      <c r="UIF175" s="187"/>
      <c r="UIG175" s="188"/>
      <c r="UIH175" s="165"/>
      <c r="UII175" s="166"/>
      <c r="UIJ175" s="146"/>
      <c r="UIK175" s="145"/>
      <c r="UIL175" s="145"/>
      <c r="UIM175" s="167"/>
      <c r="UIN175" s="147"/>
      <c r="UIO175" s="148"/>
      <c r="UIP175" s="187"/>
      <c r="UIQ175" s="188"/>
      <c r="UIR175" s="165"/>
      <c r="UIS175" s="166"/>
      <c r="UIT175" s="146"/>
      <c r="UIU175" s="145"/>
      <c r="UIV175" s="145"/>
      <c r="UIW175" s="167"/>
      <c r="UIX175" s="147"/>
      <c r="UIY175" s="148"/>
      <c r="UIZ175" s="187"/>
      <c r="UJA175" s="188"/>
      <c r="UJB175" s="165"/>
      <c r="UJC175" s="166"/>
      <c r="UJD175" s="146"/>
      <c r="UJE175" s="145"/>
      <c r="UJF175" s="145"/>
      <c r="UJG175" s="167"/>
      <c r="UJH175" s="147"/>
      <c r="UJI175" s="148"/>
      <c r="UJJ175" s="187"/>
      <c r="UJK175" s="188"/>
      <c r="UJL175" s="165"/>
      <c r="UJM175" s="166"/>
      <c r="UJN175" s="146"/>
      <c r="UJO175" s="145"/>
      <c r="UJP175" s="145"/>
      <c r="UJQ175" s="167"/>
      <c r="UJR175" s="147"/>
      <c r="UJS175" s="148"/>
      <c r="UJT175" s="187"/>
      <c r="UJU175" s="188"/>
      <c r="UJV175" s="165"/>
      <c r="UJW175" s="166"/>
      <c r="UJX175" s="146"/>
      <c r="UJY175" s="145"/>
      <c r="UJZ175" s="145"/>
      <c r="UKA175" s="167"/>
      <c r="UKB175" s="147"/>
      <c r="UKC175" s="148"/>
      <c r="UKD175" s="187"/>
      <c r="UKE175" s="188"/>
      <c r="UKF175" s="165"/>
      <c r="UKG175" s="166"/>
      <c r="UKH175" s="146"/>
      <c r="UKI175" s="145"/>
      <c r="UKJ175" s="145"/>
      <c r="UKK175" s="167"/>
      <c r="UKL175" s="147"/>
      <c r="UKM175" s="148"/>
      <c r="UKN175" s="187"/>
      <c r="UKO175" s="188"/>
      <c r="UKP175" s="165"/>
      <c r="UKQ175" s="166"/>
      <c r="UKR175" s="146"/>
      <c r="UKS175" s="145"/>
      <c r="UKT175" s="145"/>
      <c r="UKU175" s="167"/>
      <c r="UKV175" s="147"/>
      <c r="UKW175" s="148"/>
      <c r="UKX175" s="187"/>
      <c r="UKY175" s="188"/>
      <c r="UKZ175" s="165"/>
      <c r="ULA175" s="166"/>
      <c r="ULB175" s="146"/>
      <c r="ULC175" s="145"/>
      <c r="ULD175" s="145"/>
      <c r="ULE175" s="167"/>
      <c r="ULF175" s="147"/>
      <c r="ULG175" s="148"/>
      <c r="ULH175" s="187"/>
      <c r="ULI175" s="188"/>
      <c r="ULJ175" s="165"/>
      <c r="ULK175" s="166"/>
      <c r="ULL175" s="146"/>
      <c r="ULM175" s="145"/>
      <c r="ULN175" s="145"/>
      <c r="ULO175" s="167"/>
      <c r="ULP175" s="147"/>
      <c r="ULQ175" s="148"/>
      <c r="ULR175" s="187"/>
      <c r="ULS175" s="188"/>
      <c r="ULT175" s="165"/>
      <c r="ULU175" s="166"/>
      <c r="ULV175" s="146"/>
      <c r="ULW175" s="145"/>
      <c r="ULX175" s="145"/>
      <c r="ULY175" s="167"/>
      <c r="ULZ175" s="147"/>
      <c r="UMA175" s="148"/>
      <c r="UMB175" s="187"/>
      <c r="UMC175" s="188"/>
      <c r="UMD175" s="165"/>
      <c r="UME175" s="166"/>
      <c r="UMF175" s="146"/>
      <c r="UMG175" s="145"/>
      <c r="UMH175" s="145"/>
      <c r="UMI175" s="167"/>
      <c r="UMJ175" s="147"/>
      <c r="UMK175" s="148"/>
      <c r="UML175" s="187"/>
      <c r="UMM175" s="188"/>
      <c r="UMN175" s="165"/>
      <c r="UMO175" s="166"/>
      <c r="UMP175" s="146"/>
      <c r="UMQ175" s="145"/>
      <c r="UMR175" s="145"/>
      <c r="UMS175" s="167"/>
      <c r="UMT175" s="147"/>
      <c r="UMU175" s="148"/>
      <c r="UMV175" s="187"/>
      <c r="UMW175" s="188"/>
      <c r="UMX175" s="165"/>
      <c r="UMY175" s="166"/>
      <c r="UMZ175" s="146"/>
      <c r="UNA175" s="145"/>
      <c r="UNB175" s="145"/>
      <c r="UNC175" s="167"/>
      <c r="UND175" s="147"/>
      <c r="UNE175" s="148"/>
      <c r="UNF175" s="187"/>
      <c r="UNG175" s="188"/>
      <c r="UNH175" s="165"/>
      <c r="UNI175" s="166"/>
      <c r="UNJ175" s="146"/>
      <c r="UNK175" s="145"/>
      <c r="UNL175" s="145"/>
      <c r="UNM175" s="167"/>
      <c r="UNN175" s="147"/>
      <c r="UNO175" s="148"/>
      <c r="UNP175" s="187"/>
      <c r="UNQ175" s="188"/>
      <c r="UNR175" s="165"/>
      <c r="UNS175" s="166"/>
      <c r="UNT175" s="146"/>
      <c r="UNU175" s="145"/>
      <c r="UNV175" s="145"/>
      <c r="UNW175" s="167"/>
      <c r="UNX175" s="147"/>
      <c r="UNY175" s="148"/>
      <c r="UNZ175" s="187"/>
      <c r="UOA175" s="188"/>
      <c r="UOB175" s="165"/>
      <c r="UOC175" s="166"/>
      <c r="UOD175" s="146"/>
      <c r="UOE175" s="145"/>
      <c r="UOF175" s="145"/>
      <c r="UOG175" s="167"/>
      <c r="UOH175" s="147"/>
      <c r="UOI175" s="148"/>
      <c r="UOJ175" s="187"/>
      <c r="UOK175" s="188"/>
      <c r="UOL175" s="165"/>
      <c r="UOM175" s="166"/>
      <c r="UON175" s="146"/>
      <c r="UOO175" s="145"/>
      <c r="UOP175" s="145"/>
      <c r="UOQ175" s="167"/>
      <c r="UOR175" s="147"/>
      <c r="UOS175" s="148"/>
      <c r="UOT175" s="187"/>
      <c r="UOU175" s="188"/>
      <c r="UOV175" s="165"/>
      <c r="UOW175" s="166"/>
      <c r="UOX175" s="146"/>
      <c r="UOY175" s="145"/>
      <c r="UOZ175" s="145"/>
      <c r="UPA175" s="167"/>
      <c r="UPB175" s="147"/>
      <c r="UPC175" s="148"/>
      <c r="UPD175" s="187"/>
      <c r="UPE175" s="188"/>
      <c r="UPF175" s="165"/>
      <c r="UPG175" s="166"/>
      <c r="UPH175" s="146"/>
      <c r="UPI175" s="145"/>
      <c r="UPJ175" s="145"/>
      <c r="UPK175" s="167"/>
      <c r="UPL175" s="147"/>
      <c r="UPM175" s="148"/>
      <c r="UPN175" s="187"/>
      <c r="UPO175" s="188"/>
      <c r="UPP175" s="165"/>
      <c r="UPQ175" s="166"/>
      <c r="UPR175" s="146"/>
      <c r="UPS175" s="145"/>
      <c r="UPT175" s="145"/>
      <c r="UPU175" s="167"/>
      <c r="UPV175" s="147"/>
      <c r="UPW175" s="148"/>
      <c r="UPX175" s="187"/>
      <c r="UPY175" s="188"/>
      <c r="UPZ175" s="165"/>
      <c r="UQA175" s="166"/>
      <c r="UQB175" s="146"/>
      <c r="UQC175" s="145"/>
      <c r="UQD175" s="145"/>
      <c r="UQE175" s="167"/>
      <c r="UQF175" s="147"/>
      <c r="UQG175" s="148"/>
      <c r="UQH175" s="187"/>
      <c r="UQI175" s="188"/>
      <c r="UQJ175" s="165"/>
      <c r="UQK175" s="166"/>
      <c r="UQL175" s="146"/>
      <c r="UQM175" s="145"/>
      <c r="UQN175" s="145"/>
      <c r="UQO175" s="167"/>
      <c r="UQP175" s="147"/>
      <c r="UQQ175" s="148"/>
      <c r="UQR175" s="187"/>
      <c r="UQS175" s="188"/>
      <c r="UQT175" s="165"/>
      <c r="UQU175" s="166"/>
      <c r="UQV175" s="146"/>
      <c r="UQW175" s="145"/>
      <c r="UQX175" s="145"/>
      <c r="UQY175" s="167"/>
      <c r="UQZ175" s="147"/>
      <c r="URA175" s="148"/>
      <c r="URB175" s="187"/>
      <c r="URC175" s="188"/>
      <c r="URD175" s="165"/>
      <c r="URE175" s="166"/>
      <c r="URF175" s="146"/>
      <c r="URG175" s="145"/>
      <c r="URH175" s="145"/>
      <c r="URI175" s="167"/>
      <c r="URJ175" s="147"/>
      <c r="URK175" s="148"/>
      <c r="URL175" s="187"/>
      <c r="URM175" s="188"/>
      <c r="URN175" s="165"/>
      <c r="URO175" s="166"/>
      <c r="URP175" s="146"/>
      <c r="URQ175" s="145"/>
      <c r="URR175" s="145"/>
      <c r="URS175" s="167"/>
      <c r="URT175" s="147"/>
      <c r="URU175" s="148"/>
      <c r="URV175" s="187"/>
      <c r="URW175" s="188"/>
      <c r="URX175" s="165"/>
      <c r="URY175" s="166"/>
      <c r="URZ175" s="146"/>
      <c r="USA175" s="145"/>
      <c r="USB175" s="145"/>
      <c r="USC175" s="167"/>
      <c r="USD175" s="147"/>
      <c r="USE175" s="148"/>
      <c r="USF175" s="187"/>
      <c r="USG175" s="188"/>
      <c r="USH175" s="165"/>
      <c r="USI175" s="166"/>
      <c r="USJ175" s="146"/>
      <c r="USK175" s="145"/>
      <c r="USL175" s="145"/>
      <c r="USM175" s="167"/>
      <c r="USN175" s="147"/>
      <c r="USO175" s="148"/>
      <c r="USP175" s="187"/>
      <c r="USQ175" s="188"/>
      <c r="USR175" s="165"/>
      <c r="USS175" s="166"/>
      <c r="UST175" s="146"/>
      <c r="USU175" s="145"/>
      <c r="USV175" s="145"/>
      <c r="USW175" s="167"/>
      <c r="USX175" s="147"/>
      <c r="USY175" s="148"/>
      <c r="USZ175" s="187"/>
      <c r="UTA175" s="188"/>
      <c r="UTB175" s="165"/>
      <c r="UTC175" s="166"/>
      <c r="UTD175" s="146"/>
      <c r="UTE175" s="145"/>
      <c r="UTF175" s="145"/>
      <c r="UTG175" s="167"/>
      <c r="UTH175" s="147"/>
      <c r="UTI175" s="148"/>
      <c r="UTJ175" s="187"/>
      <c r="UTK175" s="188"/>
      <c r="UTL175" s="165"/>
      <c r="UTM175" s="166"/>
      <c r="UTN175" s="146"/>
      <c r="UTO175" s="145"/>
      <c r="UTP175" s="145"/>
      <c r="UTQ175" s="167"/>
      <c r="UTR175" s="147"/>
      <c r="UTS175" s="148"/>
      <c r="UTT175" s="187"/>
      <c r="UTU175" s="188"/>
      <c r="UTV175" s="165"/>
      <c r="UTW175" s="166"/>
      <c r="UTX175" s="146"/>
      <c r="UTY175" s="145"/>
      <c r="UTZ175" s="145"/>
      <c r="UUA175" s="167"/>
      <c r="UUB175" s="147"/>
      <c r="UUC175" s="148"/>
      <c r="UUD175" s="187"/>
      <c r="UUE175" s="188"/>
      <c r="UUF175" s="165"/>
      <c r="UUG175" s="166"/>
      <c r="UUH175" s="146"/>
      <c r="UUI175" s="145"/>
      <c r="UUJ175" s="145"/>
      <c r="UUK175" s="167"/>
      <c r="UUL175" s="147"/>
      <c r="UUM175" s="148"/>
      <c r="UUN175" s="187"/>
      <c r="UUO175" s="188"/>
      <c r="UUP175" s="165"/>
      <c r="UUQ175" s="166"/>
      <c r="UUR175" s="146"/>
      <c r="UUS175" s="145"/>
      <c r="UUT175" s="145"/>
      <c r="UUU175" s="167"/>
      <c r="UUV175" s="147"/>
      <c r="UUW175" s="148"/>
      <c r="UUX175" s="187"/>
      <c r="UUY175" s="188"/>
      <c r="UUZ175" s="165"/>
      <c r="UVA175" s="166"/>
      <c r="UVB175" s="146"/>
      <c r="UVC175" s="145"/>
      <c r="UVD175" s="145"/>
      <c r="UVE175" s="167"/>
      <c r="UVF175" s="147"/>
      <c r="UVG175" s="148"/>
      <c r="UVH175" s="187"/>
      <c r="UVI175" s="188"/>
      <c r="UVJ175" s="165"/>
      <c r="UVK175" s="166"/>
      <c r="UVL175" s="146"/>
      <c r="UVM175" s="145"/>
      <c r="UVN175" s="145"/>
      <c r="UVO175" s="167"/>
      <c r="UVP175" s="147"/>
      <c r="UVQ175" s="148"/>
      <c r="UVR175" s="187"/>
      <c r="UVS175" s="188"/>
      <c r="UVT175" s="165"/>
      <c r="UVU175" s="166"/>
      <c r="UVV175" s="146"/>
      <c r="UVW175" s="145"/>
      <c r="UVX175" s="145"/>
      <c r="UVY175" s="167"/>
      <c r="UVZ175" s="147"/>
      <c r="UWA175" s="148"/>
      <c r="UWB175" s="187"/>
      <c r="UWC175" s="188"/>
      <c r="UWD175" s="165"/>
      <c r="UWE175" s="166"/>
      <c r="UWF175" s="146"/>
      <c r="UWG175" s="145"/>
      <c r="UWH175" s="145"/>
      <c r="UWI175" s="167"/>
      <c r="UWJ175" s="147"/>
      <c r="UWK175" s="148"/>
      <c r="UWL175" s="187"/>
      <c r="UWM175" s="188"/>
      <c r="UWN175" s="165"/>
      <c r="UWO175" s="166"/>
      <c r="UWP175" s="146"/>
      <c r="UWQ175" s="145"/>
      <c r="UWR175" s="145"/>
      <c r="UWS175" s="167"/>
      <c r="UWT175" s="147"/>
      <c r="UWU175" s="148"/>
      <c r="UWV175" s="187"/>
      <c r="UWW175" s="188"/>
      <c r="UWX175" s="165"/>
      <c r="UWY175" s="166"/>
      <c r="UWZ175" s="146"/>
      <c r="UXA175" s="145"/>
      <c r="UXB175" s="145"/>
      <c r="UXC175" s="167"/>
      <c r="UXD175" s="147"/>
      <c r="UXE175" s="148"/>
      <c r="UXF175" s="187"/>
      <c r="UXG175" s="188"/>
      <c r="UXH175" s="165"/>
      <c r="UXI175" s="166"/>
      <c r="UXJ175" s="146"/>
      <c r="UXK175" s="145"/>
      <c r="UXL175" s="145"/>
      <c r="UXM175" s="167"/>
      <c r="UXN175" s="147"/>
      <c r="UXO175" s="148"/>
      <c r="UXP175" s="187"/>
      <c r="UXQ175" s="188"/>
      <c r="UXR175" s="165"/>
      <c r="UXS175" s="166"/>
      <c r="UXT175" s="146"/>
      <c r="UXU175" s="145"/>
      <c r="UXV175" s="145"/>
      <c r="UXW175" s="167"/>
      <c r="UXX175" s="147"/>
      <c r="UXY175" s="148"/>
      <c r="UXZ175" s="187"/>
      <c r="UYA175" s="188"/>
      <c r="UYB175" s="165"/>
      <c r="UYC175" s="166"/>
      <c r="UYD175" s="146"/>
      <c r="UYE175" s="145"/>
      <c r="UYF175" s="145"/>
      <c r="UYG175" s="167"/>
      <c r="UYH175" s="147"/>
      <c r="UYI175" s="148"/>
      <c r="UYJ175" s="187"/>
      <c r="UYK175" s="188"/>
      <c r="UYL175" s="165"/>
      <c r="UYM175" s="166"/>
      <c r="UYN175" s="146"/>
      <c r="UYO175" s="145"/>
      <c r="UYP175" s="145"/>
      <c r="UYQ175" s="167"/>
      <c r="UYR175" s="147"/>
      <c r="UYS175" s="148"/>
      <c r="UYT175" s="187"/>
      <c r="UYU175" s="188"/>
      <c r="UYV175" s="165"/>
      <c r="UYW175" s="166"/>
      <c r="UYX175" s="146"/>
      <c r="UYY175" s="145"/>
      <c r="UYZ175" s="145"/>
      <c r="UZA175" s="167"/>
      <c r="UZB175" s="147"/>
      <c r="UZC175" s="148"/>
      <c r="UZD175" s="187"/>
      <c r="UZE175" s="188"/>
      <c r="UZF175" s="165"/>
      <c r="UZG175" s="166"/>
      <c r="UZH175" s="146"/>
      <c r="UZI175" s="145"/>
      <c r="UZJ175" s="145"/>
      <c r="UZK175" s="167"/>
      <c r="UZL175" s="147"/>
      <c r="UZM175" s="148"/>
      <c r="UZN175" s="187"/>
      <c r="UZO175" s="188"/>
      <c r="UZP175" s="165"/>
      <c r="UZQ175" s="166"/>
      <c r="UZR175" s="146"/>
      <c r="UZS175" s="145"/>
      <c r="UZT175" s="145"/>
      <c r="UZU175" s="167"/>
      <c r="UZV175" s="147"/>
      <c r="UZW175" s="148"/>
      <c r="UZX175" s="187"/>
      <c r="UZY175" s="188"/>
      <c r="UZZ175" s="165"/>
      <c r="VAA175" s="166"/>
      <c r="VAB175" s="146"/>
      <c r="VAC175" s="145"/>
      <c r="VAD175" s="145"/>
      <c r="VAE175" s="167"/>
      <c r="VAF175" s="147"/>
      <c r="VAG175" s="148"/>
      <c r="VAH175" s="187"/>
      <c r="VAI175" s="188"/>
      <c r="VAJ175" s="165"/>
      <c r="VAK175" s="166"/>
      <c r="VAL175" s="146"/>
      <c r="VAM175" s="145"/>
      <c r="VAN175" s="145"/>
      <c r="VAO175" s="167"/>
      <c r="VAP175" s="147"/>
      <c r="VAQ175" s="148"/>
      <c r="VAR175" s="187"/>
      <c r="VAS175" s="188"/>
      <c r="VAT175" s="165"/>
      <c r="VAU175" s="166"/>
      <c r="VAV175" s="146"/>
      <c r="VAW175" s="145"/>
      <c r="VAX175" s="145"/>
      <c r="VAY175" s="167"/>
      <c r="VAZ175" s="147"/>
      <c r="VBA175" s="148"/>
      <c r="VBB175" s="187"/>
      <c r="VBC175" s="188"/>
      <c r="VBD175" s="165"/>
      <c r="VBE175" s="166"/>
      <c r="VBF175" s="146"/>
      <c r="VBG175" s="145"/>
      <c r="VBH175" s="145"/>
      <c r="VBI175" s="167"/>
      <c r="VBJ175" s="147"/>
      <c r="VBK175" s="148"/>
      <c r="VBL175" s="187"/>
      <c r="VBM175" s="188"/>
      <c r="VBN175" s="165"/>
      <c r="VBO175" s="166"/>
      <c r="VBP175" s="146"/>
      <c r="VBQ175" s="145"/>
      <c r="VBR175" s="145"/>
      <c r="VBS175" s="167"/>
      <c r="VBT175" s="147"/>
      <c r="VBU175" s="148"/>
      <c r="VBV175" s="187"/>
      <c r="VBW175" s="188"/>
      <c r="VBX175" s="165"/>
      <c r="VBY175" s="166"/>
      <c r="VBZ175" s="146"/>
      <c r="VCA175" s="145"/>
      <c r="VCB175" s="145"/>
      <c r="VCC175" s="167"/>
      <c r="VCD175" s="147"/>
      <c r="VCE175" s="148"/>
      <c r="VCF175" s="187"/>
      <c r="VCG175" s="188"/>
      <c r="VCH175" s="165"/>
      <c r="VCI175" s="166"/>
      <c r="VCJ175" s="146"/>
      <c r="VCK175" s="145"/>
      <c r="VCL175" s="145"/>
      <c r="VCM175" s="167"/>
      <c r="VCN175" s="147"/>
      <c r="VCO175" s="148"/>
      <c r="VCP175" s="187"/>
      <c r="VCQ175" s="188"/>
      <c r="VCR175" s="165"/>
      <c r="VCS175" s="166"/>
      <c r="VCT175" s="146"/>
      <c r="VCU175" s="145"/>
      <c r="VCV175" s="145"/>
      <c r="VCW175" s="167"/>
      <c r="VCX175" s="147"/>
      <c r="VCY175" s="148"/>
      <c r="VCZ175" s="187"/>
      <c r="VDA175" s="188"/>
      <c r="VDB175" s="165"/>
      <c r="VDC175" s="166"/>
      <c r="VDD175" s="146"/>
      <c r="VDE175" s="145"/>
      <c r="VDF175" s="145"/>
      <c r="VDG175" s="167"/>
      <c r="VDH175" s="147"/>
      <c r="VDI175" s="148"/>
      <c r="VDJ175" s="187"/>
      <c r="VDK175" s="188"/>
      <c r="VDL175" s="165"/>
      <c r="VDM175" s="166"/>
      <c r="VDN175" s="146"/>
      <c r="VDO175" s="145"/>
      <c r="VDP175" s="145"/>
      <c r="VDQ175" s="167"/>
      <c r="VDR175" s="147"/>
      <c r="VDS175" s="148"/>
      <c r="VDT175" s="187"/>
      <c r="VDU175" s="188"/>
      <c r="VDV175" s="165"/>
      <c r="VDW175" s="166"/>
      <c r="VDX175" s="146"/>
      <c r="VDY175" s="145"/>
      <c r="VDZ175" s="145"/>
      <c r="VEA175" s="167"/>
      <c r="VEB175" s="147"/>
      <c r="VEC175" s="148"/>
      <c r="VED175" s="187"/>
      <c r="VEE175" s="188"/>
      <c r="VEF175" s="165"/>
      <c r="VEG175" s="166"/>
      <c r="VEH175" s="146"/>
      <c r="VEI175" s="145"/>
      <c r="VEJ175" s="145"/>
      <c r="VEK175" s="167"/>
      <c r="VEL175" s="147"/>
      <c r="VEM175" s="148"/>
      <c r="VEN175" s="187"/>
      <c r="VEO175" s="188"/>
      <c r="VEP175" s="165"/>
      <c r="VEQ175" s="166"/>
      <c r="VER175" s="146"/>
      <c r="VES175" s="145"/>
      <c r="VET175" s="145"/>
      <c r="VEU175" s="167"/>
      <c r="VEV175" s="147"/>
      <c r="VEW175" s="148"/>
      <c r="VEX175" s="187"/>
      <c r="VEY175" s="188"/>
      <c r="VEZ175" s="165"/>
      <c r="VFA175" s="166"/>
      <c r="VFB175" s="146"/>
      <c r="VFC175" s="145"/>
      <c r="VFD175" s="145"/>
      <c r="VFE175" s="167"/>
      <c r="VFF175" s="147"/>
      <c r="VFG175" s="148"/>
      <c r="VFH175" s="187"/>
      <c r="VFI175" s="188"/>
      <c r="VFJ175" s="165"/>
      <c r="VFK175" s="166"/>
      <c r="VFL175" s="146"/>
      <c r="VFM175" s="145"/>
      <c r="VFN175" s="145"/>
      <c r="VFO175" s="167"/>
      <c r="VFP175" s="147"/>
      <c r="VFQ175" s="148"/>
      <c r="VFR175" s="187"/>
      <c r="VFS175" s="188"/>
      <c r="VFT175" s="165"/>
      <c r="VFU175" s="166"/>
      <c r="VFV175" s="146"/>
      <c r="VFW175" s="145"/>
      <c r="VFX175" s="145"/>
      <c r="VFY175" s="167"/>
      <c r="VFZ175" s="147"/>
      <c r="VGA175" s="148"/>
      <c r="VGB175" s="187"/>
      <c r="VGC175" s="188"/>
      <c r="VGD175" s="165"/>
      <c r="VGE175" s="166"/>
      <c r="VGF175" s="146"/>
      <c r="VGG175" s="145"/>
      <c r="VGH175" s="145"/>
      <c r="VGI175" s="167"/>
      <c r="VGJ175" s="147"/>
      <c r="VGK175" s="148"/>
      <c r="VGL175" s="187"/>
      <c r="VGM175" s="188"/>
      <c r="VGN175" s="165"/>
      <c r="VGO175" s="166"/>
      <c r="VGP175" s="146"/>
      <c r="VGQ175" s="145"/>
      <c r="VGR175" s="145"/>
      <c r="VGS175" s="167"/>
      <c r="VGT175" s="147"/>
      <c r="VGU175" s="148"/>
      <c r="VGV175" s="187"/>
      <c r="VGW175" s="188"/>
      <c r="VGX175" s="165"/>
      <c r="VGY175" s="166"/>
      <c r="VGZ175" s="146"/>
      <c r="VHA175" s="145"/>
      <c r="VHB175" s="145"/>
      <c r="VHC175" s="167"/>
      <c r="VHD175" s="147"/>
      <c r="VHE175" s="148"/>
      <c r="VHF175" s="187"/>
      <c r="VHG175" s="188"/>
      <c r="VHH175" s="165"/>
      <c r="VHI175" s="166"/>
      <c r="VHJ175" s="146"/>
      <c r="VHK175" s="145"/>
      <c r="VHL175" s="145"/>
      <c r="VHM175" s="167"/>
      <c r="VHN175" s="147"/>
      <c r="VHO175" s="148"/>
      <c r="VHP175" s="187"/>
      <c r="VHQ175" s="188"/>
      <c r="VHR175" s="165"/>
      <c r="VHS175" s="166"/>
      <c r="VHT175" s="146"/>
      <c r="VHU175" s="145"/>
      <c r="VHV175" s="145"/>
      <c r="VHW175" s="167"/>
      <c r="VHX175" s="147"/>
      <c r="VHY175" s="148"/>
      <c r="VHZ175" s="187"/>
      <c r="VIA175" s="188"/>
      <c r="VIB175" s="165"/>
      <c r="VIC175" s="166"/>
      <c r="VID175" s="146"/>
      <c r="VIE175" s="145"/>
      <c r="VIF175" s="145"/>
      <c r="VIG175" s="167"/>
      <c r="VIH175" s="147"/>
      <c r="VII175" s="148"/>
      <c r="VIJ175" s="187"/>
      <c r="VIK175" s="188"/>
      <c r="VIL175" s="165"/>
      <c r="VIM175" s="166"/>
      <c r="VIN175" s="146"/>
      <c r="VIO175" s="145"/>
      <c r="VIP175" s="145"/>
      <c r="VIQ175" s="167"/>
      <c r="VIR175" s="147"/>
      <c r="VIS175" s="148"/>
      <c r="VIT175" s="187"/>
      <c r="VIU175" s="188"/>
      <c r="VIV175" s="165"/>
      <c r="VIW175" s="166"/>
      <c r="VIX175" s="146"/>
      <c r="VIY175" s="145"/>
      <c r="VIZ175" s="145"/>
      <c r="VJA175" s="167"/>
      <c r="VJB175" s="147"/>
      <c r="VJC175" s="148"/>
      <c r="VJD175" s="187"/>
      <c r="VJE175" s="188"/>
      <c r="VJF175" s="165"/>
      <c r="VJG175" s="166"/>
      <c r="VJH175" s="146"/>
      <c r="VJI175" s="145"/>
      <c r="VJJ175" s="145"/>
      <c r="VJK175" s="167"/>
      <c r="VJL175" s="147"/>
      <c r="VJM175" s="148"/>
      <c r="VJN175" s="187"/>
      <c r="VJO175" s="188"/>
      <c r="VJP175" s="165"/>
      <c r="VJQ175" s="166"/>
      <c r="VJR175" s="146"/>
      <c r="VJS175" s="145"/>
      <c r="VJT175" s="145"/>
      <c r="VJU175" s="167"/>
      <c r="VJV175" s="147"/>
      <c r="VJW175" s="148"/>
      <c r="VJX175" s="187"/>
      <c r="VJY175" s="188"/>
      <c r="VJZ175" s="165"/>
      <c r="VKA175" s="166"/>
      <c r="VKB175" s="146"/>
      <c r="VKC175" s="145"/>
      <c r="VKD175" s="145"/>
      <c r="VKE175" s="167"/>
      <c r="VKF175" s="147"/>
      <c r="VKG175" s="148"/>
      <c r="VKH175" s="187"/>
      <c r="VKI175" s="188"/>
      <c r="VKJ175" s="165"/>
      <c r="VKK175" s="166"/>
      <c r="VKL175" s="146"/>
      <c r="VKM175" s="145"/>
      <c r="VKN175" s="145"/>
      <c r="VKO175" s="167"/>
      <c r="VKP175" s="147"/>
      <c r="VKQ175" s="148"/>
      <c r="VKR175" s="187"/>
      <c r="VKS175" s="188"/>
      <c r="VKT175" s="165"/>
      <c r="VKU175" s="166"/>
      <c r="VKV175" s="146"/>
      <c r="VKW175" s="145"/>
      <c r="VKX175" s="145"/>
      <c r="VKY175" s="167"/>
      <c r="VKZ175" s="147"/>
      <c r="VLA175" s="148"/>
      <c r="VLB175" s="187"/>
      <c r="VLC175" s="188"/>
      <c r="VLD175" s="165"/>
      <c r="VLE175" s="166"/>
      <c r="VLF175" s="146"/>
      <c r="VLG175" s="145"/>
      <c r="VLH175" s="145"/>
      <c r="VLI175" s="167"/>
      <c r="VLJ175" s="147"/>
      <c r="VLK175" s="148"/>
      <c r="VLL175" s="187"/>
      <c r="VLM175" s="188"/>
      <c r="VLN175" s="165"/>
      <c r="VLO175" s="166"/>
      <c r="VLP175" s="146"/>
      <c r="VLQ175" s="145"/>
      <c r="VLR175" s="145"/>
      <c r="VLS175" s="167"/>
      <c r="VLT175" s="147"/>
      <c r="VLU175" s="148"/>
      <c r="VLV175" s="187"/>
      <c r="VLW175" s="188"/>
      <c r="VLX175" s="165"/>
      <c r="VLY175" s="166"/>
      <c r="VLZ175" s="146"/>
      <c r="VMA175" s="145"/>
      <c r="VMB175" s="145"/>
      <c r="VMC175" s="167"/>
      <c r="VMD175" s="147"/>
      <c r="VME175" s="148"/>
      <c r="VMF175" s="187"/>
      <c r="VMG175" s="188"/>
      <c r="VMH175" s="165"/>
      <c r="VMI175" s="166"/>
      <c r="VMJ175" s="146"/>
      <c r="VMK175" s="145"/>
      <c r="VML175" s="145"/>
      <c r="VMM175" s="167"/>
      <c r="VMN175" s="147"/>
      <c r="VMO175" s="148"/>
      <c r="VMP175" s="187"/>
      <c r="VMQ175" s="188"/>
      <c r="VMR175" s="165"/>
      <c r="VMS175" s="166"/>
      <c r="VMT175" s="146"/>
      <c r="VMU175" s="145"/>
      <c r="VMV175" s="145"/>
      <c r="VMW175" s="167"/>
      <c r="VMX175" s="147"/>
      <c r="VMY175" s="148"/>
      <c r="VMZ175" s="187"/>
      <c r="VNA175" s="188"/>
      <c r="VNB175" s="165"/>
      <c r="VNC175" s="166"/>
      <c r="VND175" s="146"/>
      <c r="VNE175" s="145"/>
      <c r="VNF175" s="145"/>
      <c r="VNG175" s="167"/>
      <c r="VNH175" s="147"/>
      <c r="VNI175" s="148"/>
      <c r="VNJ175" s="187"/>
      <c r="VNK175" s="188"/>
      <c r="VNL175" s="165"/>
      <c r="VNM175" s="166"/>
      <c r="VNN175" s="146"/>
      <c r="VNO175" s="145"/>
      <c r="VNP175" s="145"/>
      <c r="VNQ175" s="167"/>
      <c r="VNR175" s="147"/>
      <c r="VNS175" s="148"/>
      <c r="VNT175" s="187"/>
      <c r="VNU175" s="188"/>
      <c r="VNV175" s="165"/>
      <c r="VNW175" s="166"/>
      <c r="VNX175" s="146"/>
      <c r="VNY175" s="145"/>
      <c r="VNZ175" s="145"/>
      <c r="VOA175" s="167"/>
      <c r="VOB175" s="147"/>
      <c r="VOC175" s="148"/>
      <c r="VOD175" s="187"/>
      <c r="VOE175" s="188"/>
      <c r="VOF175" s="165"/>
      <c r="VOG175" s="166"/>
      <c r="VOH175" s="146"/>
      <c r="VOI175" s="145"/>
      <c r="VOJ175" s="145"/>
      <c r="VOK175" s="167"/>
      <c r="VOL175" s="147"/>
      <c r="VOM175" s="148"/>
      <c r="VON175" s="187"/>
      <c r="VOO175" s="188"/>
      <c r="VOP175" s="165"/>
      <c r="VOQ175" s="166"/>
      <c r="VOR175" s="146"/>
      <c r="VOS175" s="145"/>
      <c r="VOT175" s="145"/>
      <c r="VOU175" s="167"/>
      <c r="VOV175" s="147"/>
      <c r="VOW175" s="148"/>
      <c r="VOX175" s="187"/>
      <c r="VOY175" s="188"/>
      <c r="VOZ175" s="165"/>
      <c r="VPA175" s="166"/>
      <c r="VPB175" s="146"/>
      <c r="VPC175" s="145"/>
      <c r="VPD175" s="145"/>
      <c r="VPE175" s="167"/>
      <c r="VPF175" s="147"/>
      <c r="VPG175" s="148"/>
      <c r="VPH175" s="187"/>
      <c r="VPI175" s="188"/>
      <c r="VPJ175" s="165"/>
      <c r="VPK175" s="166"/>
      <c r="VPL175" s="146"/>
      <c r="VPM175" s="145"/>
      <c r="VPN175" s="145"/>
      <c r="VPO175" s="167"/>
      <c r="VPP175" s="147"/>
      <c r="VPQ175" s="148"/>
      <c r="VPR175" s="187"/>
      <c r="VPS175" s="188"/>
      <c r="VPT175" s="165"/>
      <c r="VPU175" s="166"/>
      <c r="VPV175" s="146"/>
      <c r="VPW175" s="145"/>
      <c r="VPX175" s="145"/>
      <c r="VPY175" s="167"/>
      <c r="VPZ175" s="147"/>
      <c r="VQA175" s="148"/>
      <c r="VQB175" s="187"/>
      <c r="VQC175" s="188"/>
      <c r="VQD175" s="165"/>
      <c r="VQE175" s="166"/>
      <c r="VQF175" s="146"/>
      <c r="VQG175" s="145"/>
      <c r="VQH175" s="145"/>
      <c r="VQI175" s="167"/>
      <c r="VQJ175" s="147"/>
      <c r="VQK175" s="148"/>
      <c r="VQL175" s="187"/>
      <c r="VQM175" s="188"/>
      <c r="VQN175" s="165"/>
      <c r="VQO175" s="166"/>
      <c r="VQP175" s="146"/>
      <c r="VQQ175" s="145"/>
      <c r="VQR175" s="145"/>
      <c r="VQS175" s="167"/>
      <c r="VQT175" s="147"/>
      <c r="VQU175" s="148"/>
      <c r="VQV175" s="187"/>
      <c r="VQW175" s="188"/>
      <c r="VQX175" s="165"/>
      <c r="VQY175" s="166"/>
      <c r="VQZ175" s="146"/>
      <c r="VRA175" s="145"/>
      <c r="VRB175" s="145"/>
      <c r="VRC175" s="167"/>
      <c r="VRD175" s="147"/>
      <c r="VRE175" s="148"/>
      <c r="VRF175" s="187"/>
      <c r="VRG175" s="188"/>
      <c r="VRH175" s="165"/>
      <c r="VRI175" s="166"/>
      <c r="VRJ175" s="146"/>
      <c r="VRK175" s="145"/>
      <c r="VRL175" s="145"/>
      <c r="VRM175" s="167"/>
      <c r="VRN175" s="147"/>
      <c r="VRO175" s="148"/>
      <c r="VRP175" s="187"/>
      <c r="VRQ175" s="188"/>
      <c r="VRR175" s="165"/>
      <c r="VRS175" s="166"/>
      <c r="VRT175" s="146"/>
      <c r="VRU175" s="145"/>
      <c r="VRV175" s="145"/>
      <c r="VRW175" s="167"/>
      <c r="VRX175" s="147"/>
      <c r="VRY175" s="148"/>
      <c r="VRZ175" s="187"/>
      <c r="VSA175" s="188"/>
      <c r="VSB175" s="165"/>
      <c r="VSC175" s="166"/>
      <c r="VSD175" s="146"/>
      <c r="VSE175" s="145"/>
      <c r="VSF175" s="145"/>
      <c r="VSG175" s="167"/>
      <c r="VSH175" s="147"/>
      <c r="VSI175" s="148"/>
      <c r="VSJ175" s="187"/>
      <c r="VSK175" s="188"/>
      <c r="VSL175" s="165"/>
      <c r="VSM175" s="166"/>
      <c r="VSN175" s="146"/>
      <c r="VSO175" s="145"/>
      <c r="VSP175" s="145"/>
      <c r="VSQ175" s="167"/>
      <c r="VSR175" s="147"/>
      <c r="VSS175" s="148"/>
      <c r="VST175" s="187"/>
      <c r="VSU175" s="188"/>
      <c r="VSV175" s="165"/>
      <c r="VSW175" s="166"/>
      <c r="VSX175" s="146"/>
      <c r="VSY175" s="145"/>
      <c r="VSZ175" s="145"/>
      <c r="VTA175" s="167"/>
      <c r="VTB175" s="147"/>
      <c r="VTC175" s="148"/>
      <c r="VTD175" s="187"/>
      <c r="VTE175" s="188"/>
      <c r="VTF175" s="165"/>
      <c r="VTG175" s="166"/>
      <c r="VTH175" s="146"/>
      <c r="VTI175" s="145"/>
      <c r="VTJ175" s="145"/>
      <c r="VTK175" s="167"/>
      <c r="VTL175" s="147"/>
      <c r="VTM175" s="148"/>
      <c r="VTN175" s="187"/>
      <c r="VTO175" s="188"/>
      <c r="VTP175" s="165"/>
      <c r="VTQ175" s="166"/>
      <c r="VTR175" s="146"/>
      <c r="VTS175" s="145"/>
      <c r="VTT175" s="145"/>
      <c r="VTU175" s="167"/>
      <c r="VTV175" s="147"/>
      <c r="VTW175" s="148"/>
      <c r="VTX175" s="187"/>
      <c r="VTY175" s="188"/>
      <c r="VTZ175" s="165"/>
      <c r="VUA175" s="166"/>
      <c r="VUB175" s="146"/>
      <c r="VUC175" s="145"/>
      <c r="VUD175" s="145"/>
      <c r="VUE175" s="167"/>
      <c r="VUF175" s="147"/>
      <c r="VUG175" s="148"/>
      <c r="VUH175" s="187"/>
      <c r="VUI175" s="188"/>
      <c r="VUJ175" s="165"/>
      <c r="VUK175" s="166"/>
      <c r="VUL175" s="146"/>
      <c r="VUM175" s="145"/>
      <c r="VUN175" s="145"/>
      <c r="VUO175" s="167"/>
      <c r="VUP175" s="147"/>
      <c r="VUQ175" s="148"/>
      <c r="VUR175" s="187"/>
      <c r="VUS175" s="188"/>
      <c r="VUT175" s="165"/>
      <c r="VUU175" s="166"/>
      <c r="VUV175" s="146"/>
      <c r="VUW175" s="145"/>
      <c r="VUX175" s="145"/>
      <c r="VUY175" s="167"/>
      <c r="VUZ175" s="147"/>
      <c r="VVA175" s="148"/>
      <c r="VVB175" s="187"/>
      <c r="VVC175" s="188"/>
      <c r="VVD175" s="165"/>
      <c r="VVE175" s="166"/>
      <c r="VVF175" s="146"/>
      <c r="VVG175" s="145"/>
      <c r="VVH175" s="145"/>
      <c r="VVI175" s="167"/>
      <c r="VVJ175" s="147"/>
      <c r="VVK175" s="148"/>
      <c r="VVL175" s="187"/>
      <c r="VVM175" s="188"/>
      <c r="VVN175" s="165"/>
      <c r="VVO175" s="166"/>
      <c r="VVP175" s="146"/>
      <c r="VVQ175" s="145"/>
      <c r="VVR175" s="145"/>
      <c r="VVS175" s="167"/>
      <c r="VVT175" s="147"/>
      <c r="VVU175" s="148"/>
      <c r="VVV175" s="187"/>
      <c r="VVW175" s="188"/>
      <c r="VVX175" s="165"/>
      <c r="VVY175" s="166"/>
      <c r="VVZ175" s="146"/>
      <c r="VWA175" s="145"/>
      <c r="VWB175" s="145"/>
      <c r="VWC175" s="167"/>
      <c r="VWD175" s="147"/>
      <c r="VWE175" s="148"/>
      <c r="VWF175" s="187"/>
      <c r="VWG175" s="188"/>
      <c r="VWH175" s="165"/>
      <c r="VWI175" s="166"/>
      <c r="VWJ175" s="146"/>
      <c r="VWK175" s="145"/>
      <c r="VWL175" s="145"/>
      <c r="VWM175" s="167"/>
      <c r="VWN175" s="147"/>
      <c r="VWO175" s="148"/>
      <c r="VWP175" s="187"/>
      <c r="VWQ175" s="188"/>
      <c r="VWR175" s="165"/>
      <c r="VWS175" s="166"/>
      <c r="VWT175" s="146"/>
      <c r="VWU175" s="145"/>
      <c r="VWV175" s="145"/>
      <c r="VWW175" s="167"/>
      <c r="VWX175" s="147"/>
      <c r="VWY175" s="148"/>
      <c r="VWZ175" s="187"/>
      <c r="VXA175" s="188"/>
      <c r="VXB175" s="165"/>
      <c r="VXC175" s="166"/>
      <c r="VXD175" s="146"/>
      <c r="VXE175" s="145"/>
      <c r="VXF175" s="145"/>
      <c r="VXG175" s="167"/>
      <c r="VXH175" s="147"/>
      <c r="VXI175" s="148"/>
      <c r="VXJ175" s="187"/>
      <c r="VXK175" s="188"/>
      <c r="VXL175" s="165"/>
      <c r="VXM175" s="166"/>
      <c r="VXN175" s="146"/>
      <c r="VXO175" s="145"/>
      <c r="VXP175" s="145"/>
      <c r="VXQ175" s="167"/>
      <c r="VXR175" s="147"/>
      <c r="VXS175" s="148"/>
      <c r="VXT175" s="187"/>
      <c r="VXU175" s="188"/>
      <c r="VXV175" s="165"/>
      <c r="VXW175" s="166"/>
      <c r="VXX175" s="146"/>
      <c r="VXY175" s="145"/>
      <c r="VXZ175" s="145"/>
      <c r="VYA175" s="167"/>
      <c r="VYB175" s="147"/>
      <c r="VYC175" s="148"/>
      <c r="VYD175" s="187"/>
      <c r="VYE175" s="188"/>
      <c r="VYF175" s="165"/>
      <c r="VYG175" s="166"/>
      <c r="VYH175" s="146"/>
      <c r="VYI175" s="145"/>
      <c r="VYJ175" s="145"/>
      <c r="VYK175" s="167"/>
      <c r="VYL175" s="147"/>
      <c r="VYM175" s="148"/>
      <c r="VYN175" s="187"/>
      <c r="VYO175" s="188"/>
      <c r="VYP175" s="165"/>
      <c r="VYQ175" s="166"/>
      <c r="VYR175" s="146"/>
      <c r="VYS175" s="145"/>
      <c r="VYT175" s="145"/>
      <c r="VYU175" s="167"/>
      <c r="VYV175" s="147"/>
      <c r="VYW175" s="148"/>
      <c r="VYX175" s="187"/>
      <c r="VYY175" s="188"/>
      <c r="VYZ175" s="165"/>
      <c r="VZA175" s="166"/>
      <c r="VZB175" s="146"/>
      <c r="VZC175" s="145"/>
      <c r="VZD175" s="145"/>
      <c r="VZE175" s="167"/>
      <c r="VZF175" s="147"/>
      <c r="VZG175" s="148"/>
      <c r="VZH175" s="187"/>
      <c r="VZI175" s="188"/>
      <c r="VZJ175" s="165"/>
      <c r="VZK175" s="166"/>
      <c r="VZL175" s="146"/>
      <c r="VZM175" s="145"/>
      <c r="VZN175" s="145"/>
      <c r="VZO175" s="167"/>
      <c r="VZP175" s="147"/>
      <c r="VZQ175" s="148"/>
      <c r="VZR175" s="187"/>
      <c r="VZS175" s="188"/>
      <c r="VZT175" s="165"/>
      <c r="VZU175" s="166"/>
      <c r="VZV175" s="146"/>
      <c r="VZW175" s="145"/>
      <c r="VZX175" s="145"/>
      <c r="VZY175" s="167"/>
      <c r="VZZ175" s="147"/>
      <c r="WAA175" s="148"/>
      <c r="WAB175" s="187"/>
      <c r="WAC175" s="188"/>
      <c r="WAD175" s="165"/>
      <c r="WAE175" s="166"/>
      <c r="WAF175" s="146"/>
      <c r="WAG175" s="145"/>
      <c r="WAH175" s="145"/>
      <c r="WAI175" s="167"/>
      <c r="WAJ175" s="147"/>
      <c r="WAK175" s="148"/>
      <c r="WAL175" s="187"/>
      <c r="WAM175" s="188"/>
      <c r="WAN175" s="165"/>
      <c r="WAO175" s="166"/>
      <c r="WAP175" s="146"/>
      <c r="WAQ175" s="145"/>
      <c r="WAR175" s="145"/>
      <c r="WAS175" s="167"/>
      <c r="WAT175" s="147"/>
      <c r="WAU175" s="148"/>
      <c r="WAV175" s="187"/>
      <c r="WAW175" s="188"/>
      <c r="WAX175" s="165"/>
      <c r="WAY175" s="166"/>
      <c r="WAZ175" s="146"/>
      <c r="WBA175" s="145"/>
      <c r="WBB175" s="145"/>
      <c r="WBC175" s="167"/>
      <c r="WBD175" s="147"/>
      <c r="WBE175" s="148"/>
      <c r="WBF175" s="187"/>
      <c r="WBG175" s="188"/>
      <c r="WBH175" s="165"/>
      <c r="WBI175" s="166"/>
      <c r="WBJ175" s="146"/>
      <c r="WBK175" s="145"/>
      <c r="WBL175" s="145"/>
      <c r="WBM175" s="167"/>
      <c r="WBN175" s="147"/>
      <c r="WBO175" s="148"/>
      <c r="WBP175" s="187"/>
      <c r="WBQ175" s="188"/>
      <c r="WBR175" s="165"/>
      <c r="WBS175" s="166"/>
      <c r="WBT175" s="146"/>
      <c r="WBU175" s="145"/>
      <c r="WBV175" s="145"/>
      <c r="WBW175" s="167"/>
      <c r="WBX175" s="147"/>
      <c r="WBY175" s="148"/>
      <c r="WBZ175" s="187"/>
      <c r="WCA175" s="188"/>
      <c r="WCB175" s="165"/>
      <c r="WCC175" s="166"/>
      <c r="WCD175" s="146"/>
      <c r="WCE175" s="145"/>
      <c r="WCF175" s="145"/>
      <c r="WCG175" s="167"/>
      <c r="WCH175" s="147"/>
      <c r="WCI175" s="148"/>
      <c r="WCJ175" s="187"/>
      <c r="WCK175" s="188"/>
      <c r="WCL175" s="165"/>
      <c r="WCM175" s="166"/>
      <c r="WCN175" s="146"/>
      <c r="WCO175" s="145"/>
      <c r="WCP175" s="145"/>
      <c r="WCQ175" s="167"/>
      <c r="WCR175" s="147"/>
      <c r="WCS175" s="148"/>
      <c r="WCT175" s="187"/>
      <c r="WCU175" s="188"/>
      <c r="WCV175" s="165"/>
      <c r="WCW175" s="166"/>
      <c r="WCX175" s="146"/>
      <c r="WCY175" s="145"/>
      <c r="WCZ175" s="145"/>
      <c r="WDA175" s="167"/>
      <c r="WDB175" s="147"/>
      <c r="WDC175" s="148"/>
      <c r="WDD175" s="187"/>
      <c r="WDE175" s="188"/>
      <c r="WDF175" s="165"/>
      <c r="WDG175" s="166"/>
      <c r="WDH175" s="146"/>
      <c r="WDI175" s="145"/>
      <c r="WDJ175" s="145"/>
      <c r="WDK175" s="167"/>
      <c r="WDL175" s="147"/>
      <c r="WDM175" s="148"/>
      <c r="WDN175" s="187"/>
      <c r="WDO175" s="188"/>
      <c r="WDP175" s="165"/>
      <c r="WDQ175" s="166"/>
      <c r="WDR175" s="146"/>
      <c r="WDS175" s="145"/>
      <c r="WDT175" s="145"/>
      <c r="WDU175" s="167"/>
      <c r="WDV175" s="147"/>
      <c r="WDW175" s="148"/>
      <c r="WDX175" s="187"/>
      <c r="WDY175" s="188"/>
      <c r="WDZ175" s="165"/>
      <c r="WEA175" s="166"/>
      <c r="WEB175" s="146"/>
      <c r="WEC175" s="145"/>
      <c r="WED175" s="145"/>
      <c r="WEE175" s="167"/>
      <c r="WEF175" s="147"/>
      <c r="WEG175" s="148"/>
      <c r="WEH175" s="187"/>
      <c r="WEI175" s="188"/>
      <c r="WEJ175" s="165"/>
      <c r="WEK175" s="166"/>
      <c r="WEL175" s="146"/>
      <c r="WEM175" s="145"/>
      <c r="WEN175" s="145"/>
      <c r="WEO175" s="167"/>
      <c r="WEP175" s="147"/>
      <c r="WEQ175" s="148"/>
      <c r="WER175" s="187"/>
      <c r="WES175" s="188"/>
      <c r="WET175" s="165"/>
      <c r="WEU175" s="166"/>
      <c r="WEV175" s="146"/>
      <c r="WEW175" s="145"/>
      <c r="WEX175" s="145"/>
      <c r="WEY175" s="167"/>
      <c r="WEZ175" s="147"/>
      <c r="WFA175" s="148"/>
      <c r="WFB175" s="187"/>
      <c r="WFC175" s="188"/>
      <c r="WFD175" s="165"/>
      <c r="WFE175" s="166"/>
      <c r="WFF175" s="146"/>
      <c r="WFG175" s="145"/>
      <c r="WFH175" s="145"/>
      <c r="WFI175" s="167"/>
      <c r="WFJ175" s="147"/>
      <c r="WFK175" s="148"/>
      <c r="WFL175" s="187"/>
      <c r="WFM175" s="188"/>
      <c r="WFN175" s="165"/>
      <c r="WFO175" s="166"/>
      <c r="WFP175" s="146"/>
      <c r="WFQ175" s="145"/>
      <c r="WFR175" s="145"/>
      <c r="WFS175" s="167"/>
      <c r="WFT175" s="147"/>
      <c r="WFU175" s="148"/>
      <c r="WFV175" s="187"/>
      <c r="WFW175" s="188"/>
      <c r="WFX175" s="165"/>
      <c r="WFY175" s="166"/>
      <c r="WFZ175" s="146"/>
      <c r="WGA175" s="145"/>
      <c r="WGB175" s="145"/>
      <c r="WGC175" s="167"/>
      <c r="WGD175" s="147"/>
      <c r="WGE175" s="148"/>
      <c r="WGF175" s="187"/>
      <c r="WGG175" s="188"/>
      <c r="WGH175" s="165"/>
      <c r="WGI175" s="166"/>
      <c r="WGJ175" s="146"/>
      <c r="WGK175" s="145"/>
      <c r="WGL175" s="145"/>
      <c r="WGM175" s="167"/>
      <c r="WGN175" s="147"/>
      <c r="WGO175" s="148"/>
      <c r="WGP175" s="187"/>
      <c r="WGQ175" s="188"/>
      <c r="WGR175" s="165"/>
      <c r="WGS175" s="166"/>
      <c r="WGT175" s="146"/>
      <c r="WGU175" s="145"/>
      <c r="WGV175" s="145"/>
      <c r="WGW175" s="167"/>
      <c r="WGX175" s="147"/>
      <c r="WGY175" s="148"/>
      <c r="WGZ175" s="187"/>
      <c r="WHA175" s="188"/>
      <c r="WHB175" s="165"/>
      <c r="WHC175" s="166"/>
      <c r="WHD175" s="146"/>
      <c r="WHE175" s="145"/>
      <c r="WHF175" s="145"/>
      <c r="WHG175" s="167"/>
      <c r="WHH175" s="147"/>
      <c r="WHI175" s="148"/>
      <c r="WHJ175" s="187"/>
      <c r="WHK175" s="188"/>
      <c r="WHL175" s="165"/>
      <c r="WHM175" s="166"/>
      <c r="WHN175" s="146"/>
      <c r="WHO175" s="145"/>
      <c r="WHP175" s="145"/>
      <c r="WHQ175" s="167"/>
      <c r="WHR175" s="147"/>
      <c r="WHS175" s="148"/>
      <c r="WHT175" s="187"/>
      <c r="WHU175" s="188"/>
      <c r="WHV175" s="165"/>
      <c r="WHW175" s="166"/>
      <c r="WHX175" s="146"/>
      <c r="WHY175" s="145"/>
      <c r="WHZ175" s="145"/>
      <c r="WIA175" s="167"/>
      <c r="WIB175" s="147"/>
      <c r="WIC175" s="148"/>
      <c r="WID175" s="187"/>
      <c r="WIE175" s="188"/>
      <c r="WIF175" s="165"/>
      <c r="WIG175" s="166"/>
      <c r="WIH175" s="146"/>
      <c r="WII175" s="145"/>
      <c r="WIJ175" s="145"/>
      <c r="WIK175" s="167"/>
      <c r="WIL175" s="147"/>
      <c r="WIM175" s="148"/>
      <c r="WIN175" s="187"/>
      <c r="WIO175" s="188"/>
      <c r="WIP175" s="165"/>
      <c r="WIQ175" s="166"/>
      <c r="WIR175" s="146"/>
      <c r="WIS175" s="145"/>
      <c r="WIT175" s="145"/>
      <c r="WIU175" s="167"/>
      <c r="WIV175" s="147"/>
      <c r="WIW175" s="148"/>
      <c r="WIX175" s="187"/>
      <c r="WIY175" s="188"/>
      <c r="WIZ175" s="165"/>
      <c r="WJA175" s="166"/>
      <c r="WJB175" s="146"/>
      <c r="WJC175" s="145"/>
      <c r="WJD175" s="145"/>
      <c r="WJE175" s="167"/>
      <c r="WJF175" s="147"/>
      <c r="WJG175" s="148"/>
      <c r="WJH175" s="187"/>
      <c r="WJI175" s="188"/>
      <c r="WJJ175" s="165"/>
      <c r="WJK175" s="166"/>
      <c r="WJL175" s="146"/>
      <c r="WJM175" s="145"/>
      <c r="WJN175" s="145"/>
      <c r="WJO175" s="167"/>
      <c r="WJP175" s="147"/>
      <c r="WJQ175" s="148"/>
      <c r="WJR175" s="187"/>
      <c r="WJS175" s="188"/>
      <c r="WJT175" s="165"/>
      <c r="WJU175" s="166"/>
      <c r="WJV175" s="146"/>
      <c r="WJW175" s="145"/>
      <c r="WJX175" s="145"/>
      <c r="WJY175" s="167"/>
      <c r="WJZ175" s="147"/>
      <c r="WKA175" s="148"/>
      <c r="WKB175" s="187"/>
      <c r="WKC175" s="188"/>
      <c r="WKD175" s="165"/>
      <c r="WKE175" s="166"/>
      <c r="WKF175" s="146"/>
      <c r="WKG175" s="145"/>
      <c r="WKH175" s="145"/>
      <c r="WKI175" s="167"/>
      <c r="WKJ175" s="147"/>
      <c r="WKK175" s="148"/>
      <c r="WKL175" s="187"/>
      <c r="WKM175" s="188"/>
      <c r="WKN175" s="165"/>
      <c r="WKO175" s="166"/>
      <c r="WKP175" s="146"/>
      <c r="WKQ175" s="145"/>
      <c r="WKR175" s="145"/>
      <c r="WKS175" s="167"/>
      <c r="WKT175" s="147"/>
      <c r="WKU175" s="148"/>
      <c r="WKV175" s="187"/>
      <c r="WKW175" s="188"/>
      <c r="WKX175" s="165"/>
      <c r="WKY175" s="166"/>
      <c r="WKZ175" s="146"/>
      <c r="WLA175" s="145"/>
      <c r="WLB175" s="145"/>
      <c r="WLC175" s="167"/>
      <c r="WLD175" s="147"/>
      <c r="WLE175" s="148"/>
      <c r="WLF175" s="187"/>
      <c r="WLG175" s="188"/>
      <c r="WLH175" s="165"/>
      <c r="WLI175" s="166"/>
      <c r="WLJ175" s="146"/>
      <c r="WLK175" s="145"/>
      <c r="WLL175" s="145"/>
      <c r="WLM175" s="167"/>
      <c r="WLN175" s="147"/>
      <c r="WLO175" s="148"/>
      <c r="WLP175" s="187"/>
      <c r="WLQ175" s="188"/>
      <c r="WLR175" s="165"/>
      <c r="WLS175" s="166"/>
      <c r="WLT175" s="146"/>
      <c r="WLU175" s="145"/>
      <c r="WLV175" s="145"/>
      <c r="WLW175" s="167"/>
      <c r="WLX175" s="147"/>
      <c r="WLY175" s="148"/>
      <c r="WLZ175" s="187"/>
      <c r="WMA175" s="188"/>
      <c r="WMB175" s="165"/>
      <c r="WMC175" s="166"/>
      <c r="WMD175" s="146"/>
      <c r="WME175" s="145"/>
      <c r="WMF175" s="145"/>
      <c r="WMG175" s="167"/>
      <c r="WMH175" s="147"/>
      <c r="WMI175" s="148"/>
      <c r="WMJ175" s="187"/>
      <c r="WMK175" s="188"/>
      <c r="WML175" s="165"/>
      <c r="WMM175" s="166"/>
      <c r="WMN175" s="146"/>
      <c r="WMO175" s="145"/>
      <c r="WMP175" s="145"/>
      <c r="WMQ175" s="167"/>
      <c r="WMR175" s="147"/>
      <c r="WMS175" s="148"/>
      <c r="WMT175" s="187"/>
      <c r="WMU175" s="188"/>
      <c r="WMV175" s="165"/>
      <c r="WMW175" s="166"/>
      <c r="WMX175" s="146"/>
      <c r="WMY175" s="145"/>
      <c r="WMZ175" s="145"/>
      <c r="WNA175" s="167"/>
      <c r="WNB175" s="147"/>
      <c r="WNC175" s="148"/>
      <c r="WND175" s="187"/>
      <c r="WNE175" s="188"/>
      <c r="WNF175" s="165"/>
      <c r="WNG175" s="166"/>
      <c r="WNH175" s="146"/>
      <c r="WNI175" s="145"/>
      <c r="WNJ175" s="145"/>
      <c r="WNK175" s="167"/>
      <c r="WNL175" s="147"/>
      <c r="WNM175" s="148"/>
      <c r="WNN175" s="187"/>
      <c r="WNO175" s="188"/>
      <c r="WNP175" s="165"/>
      <c r="WNQ175" s="166"/>
      <c r="WNR175" s="146"/>
      <c r="WNS175" s="145"/>
      <c r="WNT175" s="145"/>
      <c r="WNU175" s="167"/>
      <c r="WNV175" s="147"/>
      <c r="WNW175" s="148"/>
      <c r="WNX175" s="187"/>
      <c r="WNY175" s="188"/>
      <c r="WNZ175" s="165"/>
      <c r="WOA175" s="166"/>
      <c r="WOB175" s="146"/>
      <c r="WOC175" s="145"/>
      <c r="WOD175" s="145"/>
      <c r="WOE175" s="167"/>
      <c r="WOF175" s="147"/>
      <c r="WOG175" s="148"/>
      <c r="WOH175" s="187"/>
      <c r="WOI175" s="188"/>
      <c r="WOJ175" s="165"/>
      <c r="WOK175" s="166"/>
      <c r="WOL175" s="146"/>
      <c r="WOM175" s="145"/>
      <c r="WON175" s="145"/>
      <c r="WOO175" s="167"/>
      <c r="WOP175" s="147"/>
      <c r="WOQ175" s="148"/>
      <c r="WOR175" s="187"/>
      <c r="WOS175" s="188"/>
      <c r="WOT175" s="165"/>
      <c r="WOU175" s="166"/>
      <c r="WOV175" s="146"/>
      <c r="WOW175" s="145"/>
      <c r="WOX175" s="145"/>
      <c r="WOY175" s="167"/>
      <c r="WOZ175" s="147"/>
      <c r="WPA175" s="148"/>
      <c r="WPB175" s="187"/>
      <c r="WPC175" s="188"/>
      <c r="WPD175" s="165"/>
      <c r="WPE175" s="166"/>
      <c r="WPF175" s="146"/>
      <c r="WPG175" s="145"/>
      <c r="WPH175" s="145"/>
      <c r="WPI175" s="167"/>
      <c r="WPJ175" s="147"/>
      <c r="WPK175" s="148"/>
      <c r="WPL175" s="187"/>
      <c r="WPM175" s="188"/>
      <c r="WPN175" s="165"/>
      <c r="WPO175" s="166"/>
      <c r="WPP175" s="146"/>
      <c r="WPQ175" s="145"/>
      <c r="WPR175" s="145"/>
      <c r="WPS175" s="167"/>
      <c r="WPT175" s="147"/>
      <c r="WPU175" s="148"/>
      <c r="WPV175" s="187"/>
      <c r="WPW175" s="188"/>
      <c r="WPX175" s="165"/>
      <c r="WPY175" s="166"/>
      <c r="WPZ175" s="146"/>
      <c r="WQA175" s="145"/>
      <c r="WQB175" s="145"/>
      <c r="WQC175" s="167"/>
      <c r="WQD175" s="147"/>
      <c r="WQE175" s="148"/>
      <c r="WQF175" s="187"/>
      <c r="WQG175" s="188"/>
      <c r="WQH175" s="165"/>
      <c r="WQI175" s="166"/>
      <c r="WQJ175" s="146"/>
      <c r="WQK175" s="145"/>
      <c r="WQL175" s="145"/>
      <c r="WQM175" s="167"/>
      <c r="WQN175" s="147"/>
      <c r="WQO175" s="148"/>
      <c r="WQP175" s="187"/>
      <c r="WQQ175" s="188"/>
      <c r="WQR175" s="165"/>
      <c r="WQS175" s="166"/>
      <c r="WQT175" s="146"/>
      <c r="WQU175" s="145"/>
      <c r="WQV175" s="145"/>
      <c r="WQW175" s="167"/>
      <c r="WQX175" s="147"/>
      <c r="WQY175" s="148"/>
      <c r="WQZ175" s="187"/>
      <c r="WRA175" s="188"/>
      <c r="WRB175" s="165"/>
      <c r="WRC175" s="166"/>
      <c r="WRD175" s="146"/>
      <c r="WRE175" s="145"/>
      <c r="WRF175" s="145"/>
      <c r="WRG175" s="167"/>
      <c r="WRH175" s="147"/>
      <c r="WRI175" s="148"/>
      <c r="WRJ175" s="187"/>
      <c r="WRK175" s="188"/>
      <c r="WRL175" s="165"/>
      <c r="WRM175" s="166"/>
      <c r="WRN175" s="146"/>
      <c r="WRO175" s="145"/>
      <c r="WRP175" s="145"/>
      <c r="WRQ175" s="167"/>
      <c r="WRR175" s="147"/>
      <c r="WRS175" s="148"/>
      <c r="WRT175" s="187"/>
      <c r="WRU175" s="188"/>
      <c r="WRV175" s="165"/>
      <c r="WRW175" s="166"/>
      <c r="WRX175" s="146"/>
      <c r="WRY175" s="145"/>
      <c r="WRZ175" s="145"/>
      <c r="WSA175" s="167"/>
      <c r="WSB175" s="147"/>
      <c r="WSC175" s="148"/>
      <c r="WSD175" s="187"/>
      <c r="WSE175" s="188"/>
      <c r="WSF175" s="165"/>
      <c r="WSG175" s="166"/>
      <c r="WSH175" s="146"/>
      <c r="WSI175" s="145"/>
      <c r="WSJ175" s="145"/>
      <c r="WSK175" s="167"/>
      <c r="WSL175" s="147"/>
      <c r="WSM175" s="148"/>
      <c r="WSN175" s="187"/>
      <c r="WSO175" s="188"/>
      <c r="WSP175" s="165"/>
      <c r="WSQ175" s="166"/>
      <c r="WSR175" s="146"/>
      <c r="WSS175" s="145"/>
      <c r="WST175" s="145"/>
      <c r="WSU175" s="167"/>
      <c r="WSV175" s="147"/>
      <c r="WSW175" s="148"/>
      <c r="WSX175" s="187"/>
      <c r="WSY175" s="188"/>
      <c r="WSZ175" s="165"/>
      <c r="WTA175" s="166"/>
      <c r="WTB175" s="146"/>
      <c r="WTC175" s="145"/>
      <c r="WTD175" s="145"/>
      <c r="WTE175" s="167"/>
      <c r="WTF175" s="147"/>
      <c r="WTG175" s="148"/>
      <c r="WTH175" s="187"/>
      <c r="WTI175" s="188"/>
      <c r="WTJ175" s="165"/>
      <c r="WTK175" s="166"/>
      <c r="WTL175" s="146"/>
      <c r="WTM175" s="145"/>
      <c r="WTN175" s="145"/>
      <c r="WTO175" s="167"/>
      <c r="WTP175" s="147"/>
      <c r="WTQ175" s="148"/>
      <c r="WTR175" s="187"/>
      <c r="WTS175" s="188"/>
      <c r="WTT175" s="165"/>
      <c r="WTU175" s="166"/>
      <c r="WTV175" s="146"/>
      <c r="WTW175" s="145"/>
      <c r="WTX175" s="145"/>
      <c r="WTY175" s="167"/>
      <c r="WTZ175" s="147"/>
      <c r="WUA175" s="148"/>
      <c r="WUB175" s="187"/>
      <c r="WUC175" s="188"/>
      <c r="WUD175" s="165"/>
      <c r="WUE175" s="166"/>
      <c r="WUF175" s="146"/>
      <c r="WUG175" s="145"/>
      <c r="WUH175" s="145"/>
      <c r="WUI175" s="167"/>
      <c r="WUJ175" s="147"/>
      <c r="WUK175" s="148"/>
      <c r="WUL175" s="187"/>
      <c r="WUM175" s="188"/>
      <c r="WUN175" s="165"/>
      <c r="WUO175" s="166"/>
      <c r="WUP175" s="146"/>
      <c r="WUQ175" s="145"/>
      <c r="WUR175" s="145"/>
      <c r="WUS175" s="167"/>
      <c r="WUT175" s="147"/>
      <c r="WUU175" s="148"/>
      <c r="WUV175" s="187"/>
      <c r="WUW175" s="188"/>
      <c r="WUX175" s="165"/>
      <c r="WUY175" s="166"/>
      <c r="WUZ175" s="146"/>
      <c r="WVA175" s="145"/>
      <c r="WVB175" s="145"/>
      <c r="WVC175" s="167"/>
      <c r="WVD175" s="147"/>
      <c r="WVE175" s="148"/>
      <c r="WVF175" s="187"/>
      <c r="WVG175" s="188"/>
      <c r="WVH175" s="165"/>
      <c r="WVI175" s="166"/>
      <c r="WVJ175" s="146"/>
      <c r="WVK175" s="145"/>
      <c r="WVL175" s="145"/>
      <c r="WVM175" s="167"/>
      <c r="WVN175" s="147"/>
      <c r="WVO175" s="148"/>
      <c r="WVP175" s="187"/>
      <c r="WVQ175" s="188"/>
      <c r="WVR175" s="165"/>
      <c r="WVS175" s="166"/>
      <c r="WVT175" s="146"/>
      <c r="WVU175" s="145"/>
      <c r="WVV175" s="145"/>
      <c r="WVW175" s="167"/>
      <c r="WVX175" s="147"/>
      <c r="WVY175" s="148"/>
      <c r="WVZ175" s="187"/>
      <c r="WWA175" s="188"/>
      <c r="WWB175" s="165"/>
      <c r="WWC175" s="166"/>
      <c r="WWD175" s="146"/>
      <c r="WWE175" s="145"/>
      <c r="WWF175" s="145"/>
      <c r="WWG175" s="167"/>
      <c r="WWH175" s="147"/>
      <c r="WWI175" s="148"/>
      <c r="WWJ175" s="187"/>
      <c r="WWK175" s="188"/>
      <c r="WWL175" s="165"/>
      <c r="WWM175" s="166"/>
      <c r="WWN175" s="146"/>
      <c r="WWO175" s="145"/>
      <c r="WWP175" s="145"/>
      <c r="WWQ175" s="167"/>
      <c r="WWR175" s="147"/>
      <c r="WWS175" s="148"/>
      <c r="WWT175" s="187"/>
      <c r="WWU175" s="188"/>
      <c r="WWV175" s="165"/>
      <c r="WWW175" s="166"/>
      <c r="WWX175" s="146"/>
      <c r="WWY175" s="145"/>
      <c r="WWZ175" s="145"/>
      <c r="WXA175" s="167"/>
      <c r="WXB175" s="147"/>
      <c r="WXC175" s="148"/>
      <c r="WXD175" s="187"/>
      <c r="WXE175" s="188"/>
      <c r="WXF175" s="165"/>
      <c r="WXG175" s="166"/>
      <c r="WXH175" s="146"/>
      <c r="WXI175" s="145"/>
      <c r="WXJ175" s="145"/>
      <c r="WXK175" s="167"/>
      <c r="WXL175" s="147"/>
      <c r="WXM175" s="148"/>
      <c r="WXN175" s="187"/>
      <c r="WXO175" s="188"/>
      <c r="WXP175" s="165"/>
      <c r="WXQ175" s="166"/>
      <c r="WXR175" s="146"/>
      <c r="WXS175" s="145"/>
      <c r="WXT175" s="145"/>
      <c r="WXU175" s="167"/>
      <c r="WXV175" s="147"/>
      <c r="WXW175" s="148"/>
      <c r="WXX175" s="187"/>
      <c r="WXY175" s="188"/>
      <c r="WXZ175" s="165"/>
      <c r="WYA175" s="166"/>
      <c r="WYB175" s="146"/>
      <c r="WYC175" s="145"/>
      <c r="WYD175" s="145"/>
      <c r="WYE175" s="167"/>
      <c r="WYF175" s="147"/>
      <c r="WYG175" s="148"/>
      <c r="WYH175" s="187"/>
      <c r="WYI175" s="188"/>
      <c r="WYJ175" s="165"/>
      <c r="WYK175" s="166"/>
      <c r="WYL175" s="146"/>
      <c r="WYM175" s="145"/>
      <c r="WYN175" s="145"/>
      <c r="WYO175" s="167"/>
      <c r="WYP175" s="147"/>
      <c r="WYQ175" s="148"/>
      <c r="WYR175" s="187"/>
      <c r="WYS175" s="188"/>
      <c r="WYT175" s="165"/>
      <c r="WYU175" s="166"/>
      <c r="WYV175" s="146"/>
      <c r="WYW175" s="145"/>
      <c r="WYX175" s="145"/>
      <c r="WYY175" s="167"/>
      <c r="WYZ175" s="147"/>
      <c r="WZA175" s="148"/>
      <c r="WZB175" s="187"/>
      <c r="WZC175" s="188"/>
      <c r="WZD175" s="165"/>
      <c r="WZE175" s="166"/>
      <c r="WZF175" s="146"/>
      <c r="WZG175" s="145"/>
      <c r="WZH175" s="145"/>
      <c r="WZI175" s="167"/>
      <c r="WZJ175" s="147"/>
      <c r="WZK175" s="148"/>
      <c r="WZL175" s="187"/>
      <c r="WZM175" s="188"/>
      <c r="WZN175" s="165"/>
      <c r="WZO175" s="166"/>
      <c r="WZP175" s="146"/>
      <c r="WZQ175" s="145"/>
      <c r="WZR175" s="145"/>
      <c r="WZS175" s="167"/>
      <c r="WZT175" s="147"/>
      <c r="WZU175" s="148"/>
      <c r="WZV175" s="187"/>
      <c r="WZW175" s="188"/>
      <c r="WZX175" s="165"/>
      <c r="WZY175" s="166"/>
      <c r="WZZ175" s="146"/>
      <c r="XAA175" s="145"/>
      <c r="XAB175" s="145"/>
      <c r="XAC175" s="167"/>
      <c r="XAD175" s="147"/>
      <c r="XAE175" s="148"/>
      <c r="XAF175" s="187"/>
      <c r="XAG175" s="188"/>
      <c r="XAH175" s="165"/>
      <c r="XAI175" s="166"/>
      <c r="XAJ175" s="146"/>
      <c r="XAK175" s="145"/>
      <c r="XAL175" s="145"/>
      <c r="XAM175" s="167"/>
      <c r="XAN175" s="147"/>
      <c r="XAO175" s="148"/>
      <c r="XAP175" s="187"/>
      <c r="XAQ175" s="188"/>
      <c r="XAR175" s="165"/>
      <c r="XAS175" s="166"/>
      <c r="XAT175" s="146"/>
      <c r="XAU175" s="145"/>
      <c r="XAV175" s="145"/>
      <c r="XAW175" s="167"/>
      <c r="XAX175" s="147"/>
      <c r="XAY175" s="148"/>
      <c r="XAZ175" s="187"/>
      <c r="XBA175" s="188"/>
      <c r="XBB175" s="165"/>
      <c r="XBC175" s="166"/>
      <c r="XBD175" s="146"/>
      <c r="XBE175" s="145"/>
      <c r="XBF175" s="145"/>
      <c r="XBG175" s="167"/>
      <c r="XBH175" s="147"/>
      <c r="XBI175" s="148"/>
      <c r="XBJ175" s="187"/>
      <c r="XBK175" s="188"/>
      <c r="XBL175" s="165"/>
      <c r="XBM175" s="166"/>
      <c r="XBN175" s="146"/>
      <c r="XBO175" s="145"/>
      <c r="XBP175" s="145"/>
      <c r="XBQ175" s="167"/>
      <c r="XBR175" s="147"/>
      <c r="XBS175" s="148"/>
      <c r="XBT175" s="187"/>
      <c r="XBU175" s="188"/>
      <c r="XBV175" s="165"/>
      <c r="XBW175" s="166"/>
      <c r="XBX175" s="146"/>
      <c r="XBY175" s="145"/>
      <c r="XBZ175" s="145"/>
      <c r="XCA175" s="167"/>
      <c r="XCB175" s="147"/>
      <c r="XCC175" s="148"/>
      <c r="XCD175" s="187"/>
      <c r="XCE175" s="188"/>
      <c r="XCF175" s="165"/>
      <c r="XCG175" s="166"/>
      <c r="XCH175" s="146"/>
      <c r="XCI175" s="145"/>
      <c r="XCJ175" s="145"/>
      <c r="XCK175" s="167"/>
      <c r="XCL175" s="147"/>
      <c r="XCM175" s="148"/>
      <c r="XCN175" s="187"/>
      <c r="XCO175" s="188"/>
      <c r="XCP175" s="165"/>
      <c r="XCQ175" s="166"/>
      <c r="XCR175" s="146"/>
      <c r="XCS175" s="145"/>
      <c r="XCT175" s="145"/>
      <c r="XCU175" s="167"/>
      <c r="XCV175" s="147"/>
      <c r="XCW175" s="148"/>
      <c r="XCX175" s="187"/>
      <c r="XCY175" s="188"/>
      <c r="XCZ175" s="165"/>
      <c r="XDA175" s="166"/>
      <c r="XDB175" s="146"/>
      <c r="XDC175" s="145"/>
      <c r="XDD175" s="145"/>
      <c r="XDE175" s="167"/>
      <c r="XDF175" s="147"/>
      <c r="XDG175" s="148"/>
      <c r="XDH175" s="187"/>
      <c r="XDI175" s="188"/>
      <c r="XDJ175" s="165"/>
      <c r="XDK175" s="166"/>
      <c r="XDL175" s="146"/>
      <c r="XDM175" s="145"/>
      <c r="XDN175" s="145"/>
      <c r="XDO175" s="167"/>
      <c r="XDP175" s="147"/>
      <c r="XDQ175" s="148"/>
      <c r="XDR175" s="187"/>
      <c r="XDS175" s="188"/>
      <c r="XDT175" s="165"/>
      <c r="XDU175" s="166"/>
      <c r="XDV175" s="146"/>
      <c r="XDW175" s="145"/>
      <c r="XDX175" s="145"/>
      <c r="XDY175" s="167"/>
      <c r="XDZ175" s="147"/>
      <c r="XEA175" s="148"/>
      <c r="XEB175" s="187"/>
      <c r="XEC175" s="188"/>
      <c r="XED175" s="165"/>
      <c r="XEE175" s="166"/>
      <c r="XEF175" s="146"/>
      <c r="XEG175" s="145"/>
      <c r="XEH175" s="145"/>
      <c r="XEI175" s="167"/>
      <c r="XEJ175" s="147"/>
      <c r="XEK175" s="148"/>
      <c r="XEL175" s="187"/>
      <c r="XEM175" s="188"/>
      <c r="XEN175" s="165"/>
      <c r="XEO175" s="166"/>
      <c r="XEP175" s="146"/>
      <c r="XEQ175" s="145"/>
      <c r="XER175" s="145"/>
      <c r="XES175" s="167"/>
      <c r="XET175" s="147"/>
      <c r="XEU175" s="148"/>
      <c r="XEV175" s="187"/>
      <c r="XEW175" s="188"/>
      <c r="XEX175" s="165"/>
      <c r="XEY175" s="166"/>
      <c r="XEZ175" s="146"/>
      <c r="XFA175" s="145"/>
      <c r="XFB175" s="145"/>
      <c r="XFC175" s="167"/>
    </row>
    <row r="176" spans="1:16383" s="151" customFormat="1" ht="35.25" customHeight="1">
      <c r="A176" s="146" t="s">
        <v>960</v>
      </c>
      <c r="B176" s="145" t="s">
        <v>330</v>
      </c>
      <c r="C176" s="145" t="e">
        <f>VLOOKUP($B176,#REF!,2,FALSE)</f>
        <v>#REF!</v>
      </c>
      <c r="D176" s="162" t="e">
        <f>VLOOKUP($B176,#REF!,3,FALSE)</f>
        <v>#REF!</v>
      </c>
      <c r="E176" s="145" t="e">
        <f>VLOOKUP($B176,#REF!,4,FALSE)</f>
        <v>#REF!</v>
      </c>
      <c r="F176" s="148">
        <v>1</v>
      </c>
      <c r="G176" s="163" t="e">
        <f>VLOOKUP($B176,#REF!,13,FALSE)</f>
        <v>#REF!</v>
      </c>
      <c r="H176" s="164" t="e">
        <f>VLOOKUP($B176,#REF!,14,FALSE)</f>
        <v>#REF!</v>
      </c>
      <c r="I176" s="21" t="e">
        <f>G176*H176</f>
        <v>#REF!</v>
      </c>
      <c r="J176" s="22" t="e">
        <f>ROUND(F176*(G176+I176),2)</f>
        <v>#REF!</v>
      </c>
      <c r="K176" s="204" t="s">
        <v>159</v>
      </c>
      <c r="L176" s="145">
        <v>136015.07999999999</v>
      </c>
      <c r="M176" s="17" t="e">
        <f t="shared" si="2"/>
        <v>#REF!</v>
      </c>
      <c r="N176" s="147"/>
      <c r="O176" s="148"/>
      <c r="P176" s="187"/>
      <c r="Q176" s="188"/>
      <c r="R176" s="165"/>
      <c r="S176" s="166"/>
      <c r="T176" s="146"/>
      <c r="U176" s="145"/>
      <c r="V176" s="145"/>
      <c r="W176" s="167"/>
      <c r="X176" s="147"/>
      <c r="Y176" s="148"/>
      <c r="Z176" s="187"/>
      <c r="AA176" s="188"/>
      <c r="AB176" s="165"/>
      <c r="AC176" s="166"/>
      <c r="AD176" s="146"/>
      <c r="AE176" s="145"/>
      <c r="AF176" s="145"/>
      <c r="AG176" s="167"/>
      <c r="AH176" s="147"/>
      <c r="AI176" s="148"/>
      <c r="AJ176" s="187"/>
      <c r="AK176" s="188"/>
      <c r="AL176" s="165"/>
      <c r="AM176" s="166"/>
      <c r="AN176" s="146"/>
      <c r="AO176" s="145"/>
      <c r="AP176" s="145"/>
      <c r="AQ176" s="167"/>
      <c r="AR176" s="147"/>
      <c r="AS176" s="148"/>
      <c r="AT176" s="187"/>
      <c r="AU176" s="188"/>
      <c r="AV176" s="165"/>
      <c r="AW176" s="166"/>
      <c r="AX176" s="146"/>
      <c r="AY176" s="145"/>
      <c r="AZ176" s="145"/>
      <c r="BA176" s="167"/>
      <c r="BB176" s="147"/>
      <c r="BC176" s="148"/>
      <c r="BD176" s="187"/>
      <c r="BE176" s="188"/>
      <c r="BF176" s="165"/>
      <c r="BG176" s="166"/>
      <c r="BH176" s="146"/>
      <c r="BI176" s="145"/>
      <c r="BJ176" s="145"/>
      <c r="BK176" s="167"/>
      <c r="BL176" s="147"/>
      <c r="BM176" s="148"/>
      <c r="BN176" s="187"/>
      <c r="BO176" s="188"/>
      <c r="BP176" s="165"/>
      <c r="BQ176" s="166"/>
      <c r="BR176" s="146"/>
      <c r="BS176" s="145"/>
      <c r="BT176" s="145"/>
      <c r="BU176" s="167"/>
      <c r="BV176" s="147"/>
      <c r="BW176" s="148"/>
      <c r="BX176" s="187"/>
      <c r="BY176" s="188"/>
      <c r="BZ176" s="165"/>
      <c r="CA176" s="166"/>
      <c r="CB176" s="146"/>
      <c r="CC176" s="145"/>
      <c r="CD176" s="145"/>
      <c r="CE176" s="167"/>
      <c r="CF176" s="147"/>
      <c r="CG176" s="148"/>
      <c r="CH176" s="187"/>
      <c r="CI176" s="188"/>
      <c r="CJ176" s="165"/>
      <c r="CK176" s="166"/>
      <c r="CL176" s="146"/>
      <c r="CM176" s="145"/>
      <c r="CN176" s="145"/>
      <c r="CO176" s="167"/>
      <c r="CP176" s="147"/>
      <c r="CQ176" s="148"/>
      <c r="CR176" s="187"/>
      <c r="CS176" s="188"/>
      <c r="CT176" s="165"/>
      <c r="CU176" s="166"/>
      <c r="CV176" s="146"/>
      <c r="CW176" s="145"/>
      <c r="CX176" s="145"/>
      <c r="CY176" s="167"/>
      <c r="CZ176" s="147"/>
      <c r="DA176" s="148"/>
      <c r="DB176" s="187"/>
      <c r="DC176" s="188"/>
      <c r="DD176" s="165"/>
      <c r="DE176" s="166"/>
      <c r="DF176" s="146"/>
      <c r="DG176" s="145"/>
      <c r="DH176" s="145"/>
      <c r="DI176" s="167"/>
      <c r="DJ176" s="147"/>
      <c r="DK176" s="148"/>
      <c r="DL176" s="187"/>
      <c r="DM176" s="188"/>
      <c r="DN176" s="165"/>
      <c r="DO176" s="166"/>
      <c r="DP176" s="146"/>
      <c r="DQ176" s="145"/>
      <c r="DR176" s="145"/>
      <c r="DS176" s="167"/>
      <c r="DT176" s="147"/>
      <c r="DU176" s="148"/>
      <c r="DV176" s="187"/>
      <c r="DW176" s="188"/>
      <c r="DX176" s="165"/>
      <c r="DY176" s="166"/>
      <c r="DZ176" s="146"/>
      <c r="EA176" s="145"/>
      <c r="EB176" s="145"/>
      <c r="EC176" s="167"/>
      <c r="ED176" s="147"/>
      <c r="EE176" s="148"/>
      <c r="EF176" s="187"/>
      <c r="EG176" s="188"/>
      <c r="EH176" s="165"/>
      <c r="EI176" s="166"/>
      <c r="EJ176" s="146"/>
      <c r="EK176" s="145"/>
      <c r="EL176" s="145"/>
      <c r="EM176" s="167"/>
      <c r="EN176" s="147"/>
      <c r="EO176" s="148"/>
      <c r="EP176" s="187"/>
      <c r="EQ176" s="188"/>
      <c r="ER176" s="165"/>
      <c r="ES176" s="166"/>
      <c r="ET176" s="146"/>
      <c r="EU176" s="145"/>
      <c r="EV176" s="145"/>
      <c r="EW176" s="167"/>
      <c r="EX176" s="147"/>
      <c r="EY176" s="148"/>
      <c r="EZ176" s="187"/>
      <c r="FA176" s="188"/>
      <c r="FB176" s="165"/>
      <c r="FC176" s="166"/>
      <c r="FD176" s="146"/>
      <c r="FE176" s="145"/>
      <c r="FF176" s="145"/>
      <c r="FG176" s="167"/>
      <c r="FH176" s="147"/>
      <c r="FI176" s="148"/>
      <c r="FJ176" s="187"/>
      <c r="FK176" s="188"/>
      <c r="FL176" s="165"/>
      <c r="FM176" s="166"/>
      <c r="FN176" s="146"/>
      <c r="FO176" s="145"/>
      <c r="FP176" s="145"/>
      <c r="FQ176" s="167"/>
      <c r="FR176" s="147"/>
      <c r="FS176" s="148"/>
      <c r="FT176" s="187"/>
      <c r="FU176" s="188"/>
      <c r="FV176" s="165"/>
      <c r="FW176" s="166"/>
      <c r="FX176" s="146"/>
      <c r="FY176" s="145"/>
      <c r="FZ176" s="145"/>
      <c r="GA176" s="167"/>
      <c r="GB176" s="147"/>
      <c r="GC176" s="148"/>
      <c r="GD176" s="187"/>
      <c r="GE176" s="188"/>
      <c r="GF176" s="165"/>
      <c r="GG176" s="166"/>
      <c r="GH176" s="146"/>
      <c r="GI176" s="145"/>
      <c r="GJ176" s="145"/>
      <c r="GK176" s="167"/>
      <c r="GL176" s="147"/>
      <c r="GM176" s="148"/>
      <c r="GN176" s="187"/>
      <c r="GO176" s="188"/>
      <c r="GP176" s="165"/>
      <c r="GQ176" s="166"/>
      <c r="GR176" s="146"/>
      <c r="GS176" s="145"/>
      <c r="GT176" s="145"/>
      <c r="GU176" s="167"/>
      <c r="GV176" s="147"/>
      <c r="GW176" s="148"/>
      <c r="GX176" s="187"/>
      <c r="GY176" s="188"/>
      <c r="GZ176" s="165"/>
      <c r="HA176" s="166"/>
      <c r="HB176" s="146"/>
      <c r="HC176" s="145"/>
      <c r="HD176" s="145"/>
      <c r="HE176" s="167"/>
      <c r="HF176" s="147"/>
      <c r="HG176" s="148"/>
      <c r="HH176" s="187"/>
      <c r="HI176" s="188"/>
      <c r="HJ176" s="165"/>
      <c r="HK176" s="166"/>
      <c r="HL176" s="146"/>
      <c r="HM176" s="145"/>
      <c r="HN176" s="145"/>
      <c r="HO176" s="167"/>
      <c r="HP176" s="147"/>
      <c r="HQ176" s="148"/>
      <c r="HR176" s="187"/>
      <c r="HS176" s="188"/>
      <c r="HT176" s="165"/>
      <c r="HU176" s="166"/>
      <c r="HV176" s="146"/>
      <c r="HW176" s="145"/>
      <c r="HX176" s="145"/>
      <c r="HY176" s="167"/>
      <c r="HZ176" s="147"/>
      <c r="IA176" s="148"/>
      <c r="IB176" s="187"/>
      <c r="IC176" s="188"/>
      <c r="ID176" s="165"/>
      <c r="IE176" s="166"/>
      <c r="IF176" s="146"/>
      <c r="IG176" s="145"/>
      <c r="IH176" s="145"/>
      <c r="II176" s="167"/>
      <c r="IJ176" s="147"/>
      <c r="IK176" s="148"/>
      <c r="IL176" s="187"/>
      <c r="IM176" s="188"/>
      <c r="IN176" s="165"/>
      <c r="IO176" s="166"/>
      <c r="IP176" s="146"/>
      <c r="IQ176" s="145"/>
      <c r="IR176" s="145"/>
      <c r="IS176" s="167"/>
      <c r="IT176" s="147"/>
      <c r="IU176" s="148"/>
      <c r="IV176" s="187"/>
      <c r="IW176" s="188"/>
      <c r="IX176" s="165"/>
      <c r="IY176" s="166"/>
      <c r="IZ176" s="146"/>
      <c r="JA176" s="145"/>
      <c r="JB176" s="145"/>
      <c r="JC176" s="167"/>
      <c r="JD176" s="147"/>
      <c r="JE176" s="148"/>
      <c r="JF176" s="187"/>
      <c r="JG176" s="188"/>
      <c r="JH176" s="165"/>
      <c r="JI176" s="166"/>
      <c r="JJ176" s="146"/>
      <c r="JK176" s="145"/>
      <c r="JL176" s="145"/>
      <c r="JM176" s="167"/>
      <c r="JN176" s="147"/>
      <c r="JO176" s="148"/>
      <c r="JP176" s="187"/>
      <c r="JQ176" s="188"/>
      <c r="JR176" s="165"/>
      <c r="JS176" s="166"/>
      <c r="JT176" s="146"/>
      <c r="JU176" s="145"/>
      <c r="JV176" s="145"/>
      <c r="JW176" s="167"/>
      <c r="JX176" s="147"/>
      <c r="JY176" s="148"/>
      <c r="JZ176" s="187"/>
      <c r="KA176" s="188"/>
      <c r="KB176" s="165"/>
      <c r="KC176" s="166"/>
      <c r="KD176" s="146"/>
      <c r="KE176" s="145"/>
      <c r="KF176" s="145"/>
      <c r="KG176" s="167"/>
      <c r="KH176" s="147"/>
      <c r="KI176" s="148"/>
      <c r="KJ176" s="187"/>
      <c r="KK176" s="188"/>
      <c r="KL176" s="165"/>
      <c r="KM176" s="166"/>
      <c r="KN176" s="146"/>
      <c r="KO176" s="145"/>
      <c r="KP176" s="145"/>
      <c r="KQ176" s="167"/>
      <c r="KR176" s="147"/>
      <c r="KS176" s="148"/>
      <c r="KT176" s="187"/>
      <c r="KU176" s="188"/>
      <c r="KV176" s="165"/>
      <c r="KW176" s="166"/>
      <c r="KX176" s="146"/>
      <c r="KY176" s="145"/>
      <c r="KZ176" s="145"/>
      <c r="LA176" s="167"/>
      <c r="LB176" s="147"/>
      <c r="LC176" s="148"/>
      <c r="LD176" s="187"/>
      <c r="LE176" s="188"/>
      <c r="LF176" s="165"/>
      <c r="LG176" s="166"/>
      <c r="LH176" s="146"/>
      <c r="LI176" s="145"/>
      <c r="LJ176" s="145"/>
      <c r="LK176" s="167"/>
      <c r="LL176" s="147"/>
      <c r="LM176" s="148"/>
      <c r="LN176" s="187"/>
      <c r="LO176" s="188"/>
      <c r="LP176" s="165"/>
      <c r="LQ176" s="166"/>
      <c r="LR176" s="146"/>
      <c r="LS176" s="145"/>
      <c r="LT176" s="145"/>
      <c r="LU176" s="167"/>
      <c r="LV176" s="147"/>
      <c r="LW176" s="148"/>
      <c r="LX176" s="187"/>
      <c r="LY176" s="188"/>
      <c r="LZ176" s="165"/>
      <c r="MA176" s="166"/>
      <c r="MB176" s="146"/>
      <c r="MC176" s="145"/>
      <c r="MD176" s="145"/>
      <c r="ME176" s="167"/>
      <c r="MF176" s="147"/>
      <c r="MG176" s="148"/>
      <c r="MH176" s="187"/>
      <c r="MI176" s="188"/>
      <c r="MJ176" s="165"/>
      <c r="MK176" s="166"/>
      <c r="ML176" s="146"/>
      <c r="MM176" s="145"/>
      <c r="MN176" s="145"/>
      <c r="MO176" s="167"/>
      <c r="MP176" s="147"/>
      <c r="MQ176" s="148"/>
      <c r="MR176" s="187"/>
      <c r="MS176" s="188"/>
      <c r="MT176" s="165"/>
      <c r="MU176" s="166"/>
      <c r="MV176" s="146"/>
      <c r="MW176" s="145"/>
      <c r="MX176" s="145"/>
      <c r="MY176" s="167"/>
      <c r="MZ176" s="147"/>
      <c r="NA176" s="148"/>
      <c r="NB176" s="187"/>
      <c r="NC176" s="188"/>
      <c r="ND176" s="165"/>
      <c r="NE176" s="166"/>
      <c r="NF176" s="146"/>
      <c r="NG176" s="145"/>
      <c r="NH176" s="145"/>
      <c r="NI176" s="167"/>
      <c r="NJ176" s="147"/>
      <c r="NK176" s="148"/>
      <c r="NL176" s="187"/>
      <c r="NM176" s="188"/>
      <c r="NN176" s="165"/>
      <c r="NO176" s="166"/>
      <c r="NP176" s="146"/>
      <c r="NQ176" s="145"/>
      <c r="NR176" s="145"/>
      <c r="NS176" s="167"/>
      <c r="NT176" s="147"/>
      <c r="NU176" s="148"/>
      <c r="NV176" s="187"/>
      <c r="NW176" s="188"/>
      <c r="NX176" s="165"/>
      <c r="NY176" s="166"/>
      <c r="NZ176" s="146"/>
      <c r="OA176" s="145"/>
      <c r="OB176" s="145"/>
      <c r="OC176" s="167"/>
      <c r="OD176" s="147"/>
      <c r="OE176" s="148"/>
      <c r="OF176" s="187"/>
      <c r="OG176" s="188"/>
      <c r="OH176" s="165"/>
      <c r="OI176" s="166"/>
      <c r="OJ176" s="146"/>
      <c r="OK176" s="145"/>
      <c r="OL176" s="145"/>
      <c r="OM176" s="167"/>
      <c r="ON176" s="147"/>
      <c r="OO176" s="148"/>
      <c r="OP176" s="187"/>
      <c r="OQ176" s="188"/>
      <c r="OR176" s="165"/>
      <c r="OS176" s="166"/>
      <c r="OT176" s="146"/>
      <c r="OU176" s="145"/>
      <c r="OV176" s="145"/>
      <c r="OW176" s="167"/>
      <c r="OX176" s="147"/>
      <c r="OY176" s="148"/>
      <c r="OZ176" s="187"/>
      <c r="PA176" s="188"/>
      <c r="PB176" s="165"/>
      <c r="PC176" s="166"/>
      <c r="PD176" s="146"/>
      <c r="PE176" s="145"/>
      <c r="PF176" s="145"/>
      <c r="PG176" s="167"/>
      <c r="PH176" s="147"/>
      <c r="PI176" s="148"/>
      <c r="PJ176" s="187"/>
      <c r="PK176" s="188"/>
      <c r="PL176" s="165"/>
      <c r="PM176" s="166"/>
      <c r="PN176" s="146"/>
      <c r="PO176" s="145"/>
      <c r="PP176" s="145"/>
      <c r="PQ176" s="167"/>
      <c r="PR176" s="147"/>
      <c r="PS176" s="148"/>
      <c r="PT176" s="187"/>
      <c r="PU176" s="188"/>
      <c r="PV176" s="165"/>
      <c r="PW176" s="166"/>
      <c r="PX176" s="146"/>
      <c r="PY176" s="145"/>
      <c r="PZ176" s="145"/>
      <c r="QA176" s="167"/>
      <c r="QB176" s="147"/>
      <c r="QC176" s="148"/>
      <c r="QD176" s="187"/>
      <c r="QE176" s="188"/>
      <c r="QF176" s="165"/>
      <c r="QG176" s="166"/>
      <c r="QH176" s="146"/>
      <c r="QI176" s="145"/>
      <c r="QJ176" s="145"/>
      <c r="QK176" s="167"/>
      <c r="QL176" s="147"/>
      <c r="QM176" s="148"/>
      <c r="QN176" s="187"/>
      <c r="QO176" s="188"/>
      <c r="QP176" s="165"/>
      <c r="QQ176" s="166"/>
      <c r="QR176" s="146"/>
      <c r="QS176" s="145"/>
      <c r="QT176" s="145"/>
      <c r="QU176" s="167"/>
      <c r="QV176" s="147"/>
      <c r="QW176" s="148"/>
      <c r="QX176" s="187"/>
      <c r="QY176" s="188"/>
      <c r="QZ176" s="165"/>
      <c r="RA176" s="166"/>
      <c r="RB176" s="146"/>
      <c r="RC176" s="145"/>
      <c r="RD176" s="145"/>
      <c r="RE176" s="167"/>
      <c r="RF176" s="147"/>
      <c r="RG176" s="148"/>
      <c r="RH176" s="187"/>
      <c r="RI176" s="188"/>
      <c r="RJ176" s="165"/>
      <c r="RK176" s="166"/>
      <c r="RL176" s="146"/>
      <c r="RM176" s="145"/>
      <c r="RN176" s="145"/>
      <c r="RO176" s="167"/>
      <c r="RP176" s="147"/>
      <c r="RQ176" s="148"/>
      <c r="RR176" s="187"/>
      <c r="RS176" s="188"/>
      <c r="RT176" s="165"/>
      <c r="RU176" s="166"/>
      <c r="RV176" s="146"/>
      <c r="RW176" s="145"/>
      <c r="RX176" s="145"/>
      <c r="RY176" s="167"/>
      <c r="RZ176" s="147"/>
      <c r="SA176" s="148"/>
      <c r="SB176" s="187"/>
      <c r="SC176" s="188"/>
      <c r="SD176" s="165"/>
      <c r="SE176" s="166"/>
      <c r="SF176" s="146"/>
      <c r="SG176" s="145"/>
      <c r="SH176" s="145"/>
      <c r="SI176" s="167"/>
      <c r="SJ176" s="147"/>
      <c r="SK176" s="148"/>
      <c r="SL176" s="187"/>
      <c r="SM176" s="188"/>
      <c r="SN176" s="165"/>
      <c r="SO176" s="166"/>
      <c r="SP176" s="146"/>
      <c r="SQ176" s="145"/>
      <c r="SR176" s="145"/>
      <c r="SS176" s="167"/>
      <c r="ST176" s="147"/>
      <c r="SU176" s="148"/>
      <c r="SV176" s="187"/>
      <c r="SW176" s="188"/>
      <c r="SX176" s="165"/>
      <c r="SY176" s="166"/>
      <c r="SZ176" s="146"/>
      <c r="TA176" s="145"/>
      <c r="TB176" s="145"/>
      <c r="TC176" s="167"/>
      <c r="TD176" s="147"/>
      <c r="TE176" s="148"/>
      <c r="TF176" s="187"/>
      <c r="TG176" s="188"/>
      <c r="TH176" s="165"/>
      <c r="TI176" s="166"/>
      <c r="TJ176" s="146"/>
      <c r="TK176" s="145"/>
      <c r="TL176" s="145"/>
      <c r="TM176" s="167"/>
      <c r="TN176" s="147"/>
      <c r="TO176" s="148"/>
      <c r="TP176" s="187"/>
      <c r="TQ176" s="188"/>
      <c r="TR176" s="165"/>
      <c r="TS176" s="166"/>
      <c r="TT176" s="146"/>
      <c r="TU176" s="145"/>
      <c r="TV176" s="145"/>
      <c r="TW176" s="167"/>
      <c r="TX176" s="147"/>
      <c r="TY176" s="148"/>
      <c r="TZ176" s="187"/>
      <c r="UA176" s="188"/>
      <c r="UB176" s="165"/>
      <c r="UC176" s="166"/>
      <c r="UD176" s="146"/>
      <c r="UE176" s="145"/>
      <c r="UF176" s="145"/>
      <c r="UG176" s="167"/>
      <c r="UH176" s="147"/>
      <c r="UI176" s="148"/>
      <c r="UJ176" s="187"/>
      <c r="UK176" s="188"/>
      <c r="UL176" s="165"/>
      <c r="UM176" s="166"/>
      <c r="UN176" s="146"/>
      <c r="UO176" s="145"/>
      <c r="UP176" s="145"/>
      <c r="UQ176" s="167"/>
      <c r="UR176" s="147"/>
      <c r="US176" s="148"/>
      <c r="UT176" s="187"/>
      <c r="UU176" s="188"/>
      <c r="UV176" s="165"/>
      <c r="UW176" s="166"/>
      <c r="UX176" s="146"/>
      <c r="UY176" s="145"/>
      <c r="UZ176" s="145"/>
      <c r="VA176" s="167"/>
      <c r="VB176" s="147"/>
      <c r="VC176" s="148"/>
      <c r="VD176" s="187"/>
      <c r="VE176" s="188"/>
      <c r="VF176" s="165"/>
      <c r="VG176" s="166"/>
      <c r="VH176" s="146"/>
      <c r="VI176" s="145"/>
      <c r="VJ176" s="145"/>
      <c r="VK176" s="167"/>
      <c r="VL176" s="147"/>
      <c r="VM176" s="148"/>
      <c r="VN176" s="187"/>
      <c r="VO176" s="188"/>
      <c r="VP176" s="165"/>
      <c r="VQ176" s="166"/>
      <c r="VR176" s="146"/>
      <c r="VS176" s="145"/>
      <c r="VT176" s="145"/>
      <c r="VU176" s="167"/>
      <c r="VV176" s="147"/>
      <c r="VW176" s="148"/>
      <c r="VX176" s="187"/>
      <c r="VY176" s="188"/>
      <c r="VZ176" s="165"/>
      <c r="WA176" s="166"/>
      <c r="WB176" s="146"/>
      <c r="WC176" s="145"/>
      <c r="WD176" s="145"/>
      <c r="WE176" s="167"/>
      <c r="WF176" s="147"/>
      <c r="WG176" s="148"/>
      <c r="WH176" s="187"/>
      <c r="WI176" s="188"/>
      <c r="WJ176" s="165"/>
      <c r="WK176" s="166"/>
      <c r="WL176" s="146"/>
      <c r="WM176" s="145"/>
      <c r="WN176" s="145"/>
      <c r="WO176" s="167"/>
      <c r="WP176" s="147"/>
      <c r="WQ176" s="148"/>
      <c r="WR176" s="187"/>
      <c r="WS176" s="188"/>
      <c r="WT176" s="165"/>
      <c r="WU176" s="166"/>
      <c r="WV176" s="146"/>
      <c r="WW176" s="145"/>
      <c r="WX176" s="145"/>
      <c r="WY176" s="167"/>
      <c r="WZ176" s="147"/>
      <c r="XA176" s="148"/>
      <c r="XB176" s="187"/>
      <c r="XC176" s="188"/>
      <c r="XD176" s="165"/>
      <c r="XE176" s="166"/>
      <c r="XF176" s="146"/>
      <c r="XG176" s="145"/>
      <c r="XH176" s="145"/>
      <c r="XI176" s="167"/>
      <c r="XJ176" s="147"/>
      <c r="XK176" s="148"/>
      <c r="XL176" s="187"/>
      <c r="XM176" s="188"/>
      <c r="XN176" s="165"/>
      <c r="XO176" s="166"/>
      <c r="XP176" s="146"/>
      <c r="XQ176" s="145"/>
      <c r="XR176" s="145"/>
      <c r="XS176" s="167"/>
      <c r="XT176" s="147"/>
      <c r="XU176" s="148"/>
      <c r="XV176" s="187"/>
      <c r="XW176" s="188"/>
      <c r="XX176" s="165"/>
      <c r="XY176" s="166"/>
      <c r="XZ176" s="146"/>
      <c r="YA176" s="145"/>
      <c r="YB176" s="145"/>
      <c r="YC176" s="167"/>
      <c r="YD176" s="147"/>
      <c r="YE176" s="148"/>
      <c r="YF176" s="187"/>
      <c r="YG176" s="188"/>
      <c r="YH176" s="165"/>
      <c r="YI176" s="166"/>
      <c r="YJ176" s="146"/>
      <c r="YK176" s="145"/>
      <c r="YL176" s="145"/>
      <c r="YM176" s="167"/>
      <c r="YN176" s="147"/>
      <c r="YO176" s="148"/>
      <c r="YP176" s="187"/>
      <c r="YQ176" s="188"/>
      <c r="YR176" s="165"/>
      <c r="YS176" s="166"/>
      <c r="YT176" s="146"/>
      <c r="YU176" s="145"/>
      <c r="YV176" s="145"/>
      <c r="YW176" s="167"/>
      <c r="YX176" s="147"/>
      <c r="YY176" s="148"/>
      <c r="YZ176" s="187"/>
      <c r="ZA176" s="188"/>
      <c r="ZB176" s="165"/>
      <c r="ZC176" s="166"/>
      <c r="ZD176" s="146"/>
      <c r="ZE176" s="145"/>
      <c r="ZF176" s="145"/>
      <c r="ZG176" s="167"/>
      <c r="ZH176" s="147"/>
      <c r="ZI176" s="148"/>
      <c r="ZJ176" s="187"/>
      <c r="ZK176" s="188"/>
      <c r="ZL176" s="165"/>
      <c r="ZM176" s="166"/>
      <c r="ZN176" s="146"/>
      <c r="ZO176" s="145"/>
      <c r="ZP176" s="145"/>
      <c r="ZQ176" s="167"/>
      <c r="ZR176" s="147"/>
      <c r="ZS176" s="148"/>
      <c r="ZT176" s="187"/>
      <c r="ZU176" s="188"/>
      <c r="ZV176" s="165"/>
      <c r="ZW176" s="166"/>
      <c r="ZX176" s="146"/>
      <c r="ZY176" s="145"/>
      <c r="ZZ176" s="145"/>
      <c r="AAA176" s="167"/>
      <c r="AAB176" s="147"/>
      <c r="AAC176" s="148"/>
      <c r="AAD176" s="187"/>
      <c r="AAE176" s="188"/>
      <c r="AAF176" s="165"/>
      <c r="AAG176" s="166"/>
      <c r="AAH176" s="146"/>
      <c r="AAI176" s="145"/>
      <c r="AAJ176" s="145"/>
      <c r="AAK176" s="167"/>
      <c r="AAL176" s="147"/>
      <c r="AAM176" s="148"/>
      <c r="AAN176" s="187"/>
      <c r="AAO176" s="188"/>
      <c r="AAP176" s="165"/>
      <c r="AAQ176" s="166"/>
      <c r="AAR176" s="146"/>
      <c r="AAS176" s="145"/>
      <c r="AAT176" s="145"/>
      <c r="AAU176" s="167"/>
      <c r="AAV176" s="147"/>
      <c r="AAW176" s="148"/>
      <c r="AAX176" s="187"/>
      <c r="AAY176" s="188"/>
      <c r="AAZ176" s="165"/>
      <c r="ABA176" s="166"/>
      <c r="ABB176" s="146"/>
      <c r="ABC176" s="145"/>
      <c r="ABD176" s="145"/>
      <c r="ABE176" s="167"/>
      <c r="ABF176" s="147"/>
      <c r="ABG176" s="148"/>
      <c r="ABH176" s="187"/>
      <c r="ABI176" s="188"/>
      <c r="ABJ176" s="165"/>
      <c r="ABK176" s="166"/>
      <c r="ABL176" s="146"/>
      <c r="ABM176" s="145"/>
      <c r="ABN176" s="145"/>
      <c r="ABO176" s="167"/>
      <c r="ABP176" s="147"/>
      <c r="ABQ176" s="148"/>
      <c r="ABR176" s="187"/>
      <c r="ABS176" s="188"/>
      <c r="ABT176" s="165"/>
      <c r="ABU176" s="166"/>
      <c r="ABV176" s="146"/>
      <c r="ABW176" s="145"/>
      <c r="ABX176" s="145"/>
      <c r="ABY176" s="167"/>
      <c r="ABZ176" s="147"/>
      <c r="ACA176" s="148"/>
      <c r="ACB176" s="187"/>
      <c r="ACC176" s="188"/>
      <c r="ACD176" s="165"/>
      <c r="ACE176" s="166"/>
      <c r="ACF176" s="146"/>
      <c r="ACG176" s="145"/>
      <c r="ACH176" s="145"/>
      <c r="ACI176" s="167"/>
      <c r="ACJ176" s="147"/>
      <c r="ACK176" s="148"/>
      <c r="ACL176" s="187"/>
      <c r="ACM176" s="188"/>
      <c r="ACN176" s="165"/>
      <c r="ACO176" s="166"/>
      <c r="ACP176" s="146"/>
      <c r="ACQ176" s="145"/>
      <c r="ACR176" s="145"/>
      <c r="ACS176" s="167"/>
      <c r="ACT176" s="147"/>
      <c r="ACU176" s="148"/>
      <c r="ACV176" s="187"/>
      <c r="ACW176" s="188"/>
      <c r="ACX176" s="165"/>
      <c r="ACY176" s="166"/>
      <c r="ACZ176" s="146"/>
      <c r="ADA176" s="145"/>
      <c r="ADB176" s="145"/>
      <c r="ADC176" s="167"/>
      <c r="ADD176" s="147"/>
      <c r="ADE176" s="148"/>
      <c r="ADF176" s="187"/>
      <c r="ADG176" s="188"/>
      <c r="ADH176" s="165"/>
      <c r="ADI176" s="166"/>
      <c r="ADJ176" s="146"/>
      <c r="ADK176" s="145"/>
      <c r="ADL176" s="145"/>
      <c r="ADM176" s="167"/>
      <c r="ADN176" s="147"/>
      <c r="ADO176" s="148"/>
      <c r="ADP176" s="187"/>
      <c r="ADQ176" s="188"/>
      <c r="ADR176" s="165"/>
      <c r="ADS176" s="166"/>
      <c r="ADT176" s="146"/>
      <c r="ADU176" s="145"/>
      <c r="ADV176" s="145"/>
      <c r="ADW176" s="167"/>
      <c r="ADX176" s="147"/>
      <c r="ADY176" s="148"/>
      <c r="ADZ176" s="187"/>
      <c r="AEA176" s="188"/>
      <c r="AEB176" s="165"/>
      <c r="AEC176" s="166"/>
      <c r="AED176" s="146"/>
      <c r="AEE176" s="145"/>
      <c r="AEF176" s="145"/>
      <c r="AEG176" s="167"/>
      <c r="AEH176" s="147"/>
      <c r="AEI176" s="148"/>
      <c r="AEJ176" s="187"/>
      <c r="AEK176" s="188"/>
      <c r="AEL176" s="165"/>
      <c r="AEM176" s="166"/>
      <c r="AEN176" s="146"/>
      <c r="AEO176" s="145"/>
      <c r="AEP176" s="145"/>
      <c r="AEQ176" s="167"/>
      <c r="AER176" s="147"/>
      <c r="AES176" s="148"/>
      <c r="AET176" s="187"/>
      <c r="AEU176" s="188"/>
      <c r="AEV176" s="165"/>
      <c r="AEW176" s="166"/>
      <c r="AEX176" s="146"/>
      <c r="AEY176" s="145"/>
      <c r="AEZ176" s="145"/>
      <c r="AFA176" s="167"/>
      <c r="AFB176" s="147"/>
      <c r="AFC176" s="148"/>
      <c r="AFD176" s="187"/>
      <c r="AFE176" s="188"/>
      <c r="AFF176" s="165"/>
      <c r="AFG176" s="166"/>
      <c r="AFH176" s="146"/>
      <c r="AFI176" s="145"/>
      <c r="AFJ176" s="145"/>
      <c r="AFK176" s="167"/>
      <c r="AFL176" s="147"/>
      <c r="AFM176" s="148"/>
      <c r="AFN176" s="187"/>
      <c r="AFO176" s="188"/>
      <c r="AFP176" s="165"/>
      <c r="AFQ176" s="166"/>
      <c r="AFR176" s="146"/>
      <c r="AFS176" s="145"/>
      <c r="AFT176" s="145"/>
      <c r="AFU176" s="167"/>
      <c r="AFV176" s="147"/>
      <c r="AFW176" s="148"/>
      <c r="AFX176" s="187"/>
      <c r="AFY176" s="188"/>
      <c r="AFZ176" s="165"/>
      <c r="AGA176" s="166"/>
      <c r="AGB176" s="146"/>
      <c r="AGC176" s="145"/>
      <c r="AGD176" s="145"/>
      <c r="AGE176" s="167"/>
      <c r="AGF176" s="147"/>
      <c r="AGG176" s="148"/>
      <c r="AGH176" s="187"/>
      <c r="AGI176" s="188"/>
      <c r="AGJ176" s="165"/>
      <c r="AGK176" s="166"/>
      <c r="AGL176" s="146"/>
      <c r="AGM176" s="145"/>
      <c r="AGN176" s="145"/>
      <c r="AGO176" s="167"/>
      <c r="AGP176" s="147"/>
      <c r="AGQ176" s="148"/>
      <c r="AGR176" s="187"/>
      <c r="AGS176" s="188"/>
      <c r="AGT176" s="165"/>
      <c r="AGU176" s="166"/>
      <c r="AGV176" s="146"/>
      <c r="AGW176" s="145"/>
      <c r="AGX176" s="145"/>
      <c r="AGY176" s="167"/>
      <c r="AGZ176" s="147"/>
      <c r="AHA176" s="148"/>
      <c r="AHB176" s="187"/>
      <c r="AHC176" s="188"/>
      <c r="AHD176" s="165"/>
      <c r="AHE176" s="166"/>
      <c r="AHF176" s="146"/>
      <c r="AHG176" s="145"/>
      <c r="AHH176" s="145"/>
      <c r="AHI176" s="167"/>
      <c r="AHJ176" s="147"/>
      <c r="AHK176" s="148"/>
      <c r="AHL176" s="187"/>
      <c r="AHM176" s="188"/>
      <c r="AHN176" s="165"/>
      <c r="AHO176" s="166"/>
      <c r="AHP176" s="146"/>
      <c r="AHQ176" s="145"/>
      <c r="AHR176" s="145"/>
      <c r="AHS176" s="167"/>
      <c r="AHT176" s="147"/>
      <c r="AHU176" s="148"/>
      <c r="AHV176" s="187"/>
      <c r="AHW176" s="188"/>
      <c r="AHX176" s="165"/>
      <c r="AHY176" s="166"/>
      <c r="AHZ176" s="146"/>
      <c r="AIA176" s="145"/>
      <c r="AIB176" s="145"/>
      <c r="AIC176" s="167"/>
      <c r="AID176" s="147"/>
      <c r="AIE176" s="148"/>
      <c r="AIF176" s="187"/>
      <c r="AIG176" s="188"/>
      <c r="AIH176" s="165"/>
      <c r="AII176" s="166"/>
      <c r="AIJ176" s="146"/>
      <c r="AIK176" s="145"/>
      <c r="AIL176" s="145"/>
      <c r="AIM176" s="167"/>
      <c r="AIN176" s="147"/>
      <c r="AIO176" s="148"/>
      <c r="AIP176" s="187"/>
      <c r="AIQ176" s="188"/>
      <c r="AIR176" s="165"/>
      <c r="AIS176" s="166"/>
      <c r="AIT176" s="146"/>
      <c r="AIU176" s="145"/>
      <c r="AIV176" s="145"/>
      <c r="AIW176" s="167"/>
      <c r="AIX176" s="147"/>
      <c r="AIY176" s="148"/>
      <c r="AIZ176" s="187"/>
      <c r="AJA176" s="188"/>
      <c r="AJB176" s="165"/>
      <c r="AJC176" s="166"/>
      <c r="AJD176" s="146"/>
      <c r="AJE176" s="145"/>
      <c r="AJF176" s="145"/>
      <c r="AJG176" s="167"/>
      <c r="AJH176" s="147"/>
      <c r="AJI176" s="148"/>
      <c r="AJJ176" s="187"/>
      <c r="AJK176" s="188"/>
      <c r="AJL176" s="165"/>
      <c r="AJM176" s="166"/>
      <c r="AJN176" s="146"/>
      <c r="AJO176" s="145"/>
      <c r="AJP176" s="145"/>
      <c r="AJQ176" s="167"/>
      <c r="AJR176" s="147"/>
      <c r="AJS176" s="148"/>
      <c r="AJT176" s="187"/>
      <c r="AJU176" s="188"/>
      <c r="AJV176" s="165"/>
      <c r="AJW176" s="166"/>
      <c r="AJX176" s="146"/>
      <c r="AJY176" s="145"/>
      <c r="AJZ176" s="145"/>
      <c r="AKA176" s="167"/>
      <c r="AKB176" s="147"/>
      <c r="AKC176" s="148"/>
      <c r="AKD176" s="187"/>
      <c r="AKE176" s="188"/>
      <c r="AKF176" s="165"/>
      <c r="AKG176" s="166"/>
      <c r="AKH176" s="146"/>
      <c r="AKI176" s="145"/>
      <c r="AKJ176" s="145"/>
      <c r="AKK176" s="167"/>
      <c r="AKL176" s="147"/>
      <c r="AKM176" s="148"/>
      <c r="AKN176" s="187"/>
      <c r="AKO176" s="188"/>
      <c r="AKP176" s="165"/>
      <c r="AKQ176" s="166"/>
      <c r="AKR176" s="146"/>
      <c r="AKS176" s="145"/>
      <c r="AKT176" s="145"/>
      <c r="AKU176" s="167"/>
      <c r="AKV176" s="147"/>
      <c r="AKW176" s="148"/>
      <c r="AKX176" s="187"/>
      <c r="AKY176" s="188"/>
      <c r="AKZ176" s="165"/>
      <c r="ALA176" s="166"/>
      <c r="ALB176" s="146"/>
      <c r="ALC176" s="145"/>
      <c r="ALD176" s="145"/>
      <c r="ALE176" s="167"/>
      <c r="ALF176" s="147"/>
      <c r="ALG176" s="148"/>
      <c r="ALH176" s="187"/>
      <c r="ALI176" s="188"/>
      <c r="ALJ176" s="165"/>
      <c r="ALK176" s="166"/>
      <c r="ALL176" s="146"/>
      <c r="ALM176" s="145"/>
      <c r="ALN176" s="145"/>
      <c r="ALO176" s="167"/>
      <c r="ALP176" s="147"/>
      <c r="ALQ176" s="148"/>
      <c r="ALR176" s="187"/>
      <c r="ALS176" s="188"/>
      <c r="ALT176" s="165"/>
      <c r="ALU176" s="166"/>
      <c r="ALV176" s="146"/>
      <c r="ALW176" s="145"/>
      <c r="ALX176" s="145"/>
      <c r="ALY176" s="167"/>
      <c r="ALZ176" s="147"/>
      <c r="AMA176" s="148"/>
      <c r="AMB176" s="187"/>
      <c r="AMC176" s="188"/>
      <c r="AMD176" s="165"/>
      <c r="AME176" s="166"/>
      <c r="AMF176" s="146"/>
      <c r="AMG176" s="145"/>
      <c r="AMH176" s="145"/>
      <c r="AMI176" s="167"/>
      <c r="AMJ176" s="147"/>
      <c r="AMK176" s="148"/>
      <c r="AML176" s="187"/>
      <c r="AMM176" s="188"/>
      <c r="AMN176" s="165"/>
      <c r="AMO176" s="166"/>
      <c r="AMP176" s="146"/>
      <c r="AMQ176" s="145"/>
      <c r="AMR176" s="145"/>
      <c r="AMS176" s="167"/>
      <c r="AMT176" s="147"/>
      <c r="AMU176" s="148"/>
      <c r="AMV176" s="187"/>
      <c r="AMW176" s="188"/>
      <c r="AMX176" s="165"/>
      <c r="AMY176" s="166"/>
      <c r="AMZ176" s="146"/>
      <c r="ANA176" s="145"/>
      <c r="ANB176" s="145"/>
      <c r="ANC176" s="167"/>
      <c r="AND176" s="147"/>
      <c r="ANE176" s="148"/>
      <c r="ANF176" s="187"/>
      <c r="ANG176" s="188"/>
      <c r="ANH176" s="165"/>
      <c r="ANI176" s="166"/>
      <c r="ANJ176" s="146"/>
      <c r="ANK176" s="145"/>
      <c r="ANL176" s="145"/>
      <c r="ANM176" s="167"/>
      <c r="ANN176" s="147"/>
      <c r="ANO176" s="148"/>
      <c r="ANP176" s="187"/>
      <c r="ANQ176" s="188"/>
      <c r="ANR176" s="165"/>
      <c r="ANS176" s="166"/>
      <c r="ANT176" s="146"/>
      <c r="ANU176" s="145"/>
      <c r="ANV176" s="145"/>
      <c r="ANW176" s="167"/>
      <c r="ANX176" s="147"/>
      <c r="ANY176" s="148"/>
      <c r="ANZ176" s="187"/>
      <c r="AOA176" s="188"/>
      <c r="AOB176" s="165"/>
      <c r="AOC176" s="166"/>
      <c r="AOD176" s="146"/>
      <c r="AOE176" s="145"/>
      <c r="AOF176" s="145"/>
      <c r="AOG176" s="167"/>
      <c r="AOH176" s="147"/>
      <c r="AOI176" s="148"/>
      <c r="AOJ176" s="187"/>
      <c r="AOK176" s="188"/>
      <c r="AOL176" s="165"/>
      <c r="AOM176" s="166"/>
      <c r="AON176" s="146"/>
      <c r="AOO176" s="145"/>
      <c r="AOP176" s="145"/>
      <c r="AOQ176" s="167"/>
      <c r="AOR176" s="147"/>
      <c r="AOS176" s="148"/>
      <c r="AOT176" s="187"/>
      <c r="AOU176" s="188"/>
      <c r="AOV176" s="165"/>
      <c r="AOW176" s="166"/>
      <c r="AOX176" s="146"/>
      <c r="AOY176" s="145"/>
      <c r="AOZ176" s="145"/>
      <c r="APA176" s="167"/>
      <c r="APB176" s="147"/>
      <c r="APC176" s="148"/>
      <c r="APD176" s="187"/>
      <c r="APE176" s="188"/>
      <c r="APF176" s="165"/>
      <c r="APG176" s="166"/>
      <c r="APH176" s="146"/>
      <c r="API176" s="145"/>
      <c r="APJ176" s="145"/>
      <c r="APK176" s="167"/>
      <c r="APL176" s="147"/>
      <c r="APM176" s="148"/>
      <c r="APN176" s="187"/>
      <c r="APO176" s="188"/>
      <c r="APP176" s="165"/>
      <c r="APQ176" s="166"/>
      <c r="APR176" s="146"/>
      <c r="APS176" s="145"/>
      <c r="APT176" s="145"/>
      <c r="APU176" s="167"/>
      <c r="APV176" s="147"/>
      <c r="APW176" s="148"/>
      <c r="APX176" s="187"/>
      <c r="APY176" s="188"/>
      <c r="APZ176" s="165"/>
      <c r="AQA176" s="166"/>
      <c r="AQB176" s="146"/>
      <c r="AQC176" s="145"/>
      <c r="AQD176" s="145"/>
      <c r="AQE176" s="167"/>
      <c r="AQF176" s="147"/>
      <c r="AQG176" s="148"/>
      <c r="AQH176" s="187"/>
      <c r="AQI176" s="188"/>
      <c r="AQJ176" s="165"/>
      <c r="AQK176" s="166"/>
      <c r="AQL176" s="146"/>
      <c r="AQM176" s="145"/>
      <c r="AQN176" s="145"/>
      <c r="AQO176" s="167"/>
      <c r="AQP176" s="147"/>
      <c r="AQQ176" s="148"/>
      <c r="AQR176" s="187"/>
      <c r="AQS176" s="188"/>
      <c r="AQT176" s="165"/>
      <c r="AQU176" s="166"/>
      <c r="AQV176" s="146"/>
      <c r="AQW176" s="145"/>
      <c r="AQX176" s="145"/>
      <c r="AQY176" s="167"/>
      <c r="AQZ176" s="147"/>
      <c r="ARA176" s="148"/>
      <c r="ARB176" s="187"/>
      <c r="ARC176" s="188"/>
      <c r="ARD176" s="165"/>
      <c r="ARE176" s="166"/>
      <c r="ARF176" s="146"/>
      <c r="ARG176" s="145"/>
      <c r="ARH176" s="145"/>
      <c r="ARI176" s="167"/>
      <c r="ARJ176" s="147"/>
      <c r="ARK176" s="148"/>
      <c r="ARL176" s="187"/>
      <c r="ARM176" s="188"/>
      <c r="ARN176" s="165"/>
      <c r="ARO176" s="166"/>
      <c r="ARP176" s="146"/>
      <c r="ARQ176" s="145"/>
      <c r="ARR176" s="145"/>
      <c r="ARS176" s="167"/>
      <c r="ART176" s="147"/>
      <c r="ARU176" s="148"/>
      <c r="ARV176" s="187"/>
      <c r="ARW176" s="188"/>
      <c r="ARX176" s="165"/>
      <c r="ARY176" s="166"/>
      <c r="ARZ176" s="146"/>
      <c r="ASA176" s="145"/>
      <c r="ASB176" s="145"/>
      <c r="ASC176" s="167"/>
      <c r="ASD176" s="147"/>
      <c r="ASE176" s="148"/>
      <c r="ASF176" s="187"/>
      <c r="ASG176" s="188"/>
      <c r="ASH176" s="165"/>
      <c r="ASI176" s="166"/>
      <c r="ASJ176" s="146"/>
      <c r="ASK176" s="145"/>
      <c r="ASL176" s="145"/>
      <c r="ASM176" s="167"/>
      <c r="ASN176" s="147"/>
      <c r="ASO176" s="148"/>
      <c r="ASP176" s="187"/>
      <c r="ASQ176" s="188"/>
      <c r="ASR176" s="165"/>
      <c r="ASS176" s="166"/>
      <c r="AST176" s="146"/>
      <c r="ASU176" s="145"/>
      <c r="ASV176" s="145"/>
      <c r="ASW176" s="167"/>
      <c r="ASX176" s="147"/>
      <c r="ASY176" s="148"/>
      <c r="ASZ176" s="187"/>
      <c r="ATA176" s="188"/>
      <c r="ATB176" s="165"/>
      <c r="ATC176" s="166"/>
      <c r="ATD176" s="146"/>
      <c r="ATE176" s="145"/>
      <c r="ATF176" s="145"/>
      <c r="ATG176" s="167"/>
      <c r="ATH176" s="147"/>
      <c r="ATI176" s="148"/>
      <c r="ATJ176" s="187"/>
      <c r="ATK176" s="188"/>
      <c r="ATL176" s="165"/>
      <c r="ATM176" s="166"/>
      <c r="ATN176" s="146"/>
      <c r="ATO176" s="145"/>
      <c r="ATP176" s="145"/>
      <c r="ATQ176" s="167"/>
      <c r="ATR176" s="147"/>
      <c r="ATS176" s="148"/>
      <c r="ATT176" s="187"/>
      <c r="ATU176" s="188"/>
      <c r="ATV176" s="165"/>
      <c r="ATW176" s="166"/>
      <c r="ATX176" s="146"/>
      <c r="ATY176" s="145"/>
      <c r="ATZ176" s="145"/>
      <c r="AUA176" s="167"/>
      <c r="AUB176" s="147"/>
      <c r="AUC176" s="148"/>
      <c r="AUD176" s="187"/>
      <c r="AUE176" s="188"/>
      <c r="AUF176" s="165"/>
      <c r="AUG176" s="166"/>
      <c r="AUH176" s="146"/>
      <c r="AUI176" s="145"/>
      <c r="AUJ176" s="145"/>
      <c r="AUK176" s="167"/>
      <c r="AUL176" s="147"/>
      <c r="AUM176" s="148"/>
      <c r="AUN176" s="187"/>
      <c r="AUO176" s="188"/>
      <c r="AUP176" s="165"/>
      <c r="AUQ176" s="166"/>
      <c r="AUR176" s="146"/>
      <c r="AUS176" s="145"/>
      <c r="AUT176" s="145"/>
      <c r="AUU176" s="167"/>
      <c r="AUV176" s="147"/>
      <c r="AUW176" s="148"/>
      <c r="AUX176" s="187"/>
      <c r="AUY176" s="188"/>
      <c r="AUZ176" s="165"/>
      <c r="AVA176" s="166"/>
      <c r="AVB176" s="146"/>
      <c r="AVC176" s="145"/>
      <c r="AVD176" s="145"/>
      <c r="AVE176" s="167"/>
      <c r="AVF176" s="147"/>
      <c r="AVG176" s="148"/>
      <c r="AVH176" s="187"/>
      <c r="AVI176" s="188"/>
      <c r="AVJ176" s="165"/>
      <c r="AVK176" s="166"/>
      <c r="AVL176" s="146"/>
      <c r="AVM176" s="145"/>
      <c r="AVN176" s="145"/>
      <c r="AVO176" s="167"/>
      <c r="AVP176" s="147"/>
      <c r="AVQ176" s="148"/>
      <c r="AVR176" s="187"/>
      <c r="AVS176" s="188"/>
      <c r="AVT176" s="165"/>
      <c r="AVU176" s="166"/>
      <c r="AVV176" s="146"/>
      <c r="AVW176" s="145"/>
      <c r="AVX176" s="145"/>
      <c r="AVY176" s="167"/>
      <c r="AVZ176" s="147"/>
      <c r="AWA176" s="148"/>
      <c r="AWB176" s="187"/>
      <c r="AWC176" s="188"/>
      <c r="AWD176" s="165"/>
      <c r="AWE176" s="166"/>
      <c r="AWF176" s="146"/>
      <c r="AWG176" s="145"/>
      <c r="AWH176" s="145"/>
      <c r="AWI176" s="167"/>
      <c r="AWJ176" s="147"/>
      <c r="AWK176" s="148"/>
      <c r="AWL176" s="187"/>
      <c r="AWM176" s="188"/>
      <c r="AWN176" s="165"/>
      <c r="AWO176" s="166"/>
      <c r="AWP176" s="146"/>
      <c r="AWQ176" s="145"/>
      <c r="AWR176" s="145"/>
      <c r="AWS176" s="167"/>
      <c r="AWT176" s="147"/>
      <c r="AWU176" s="148"/>
      <c r="AWV176" s="187"/>
      <c r="AWW176" s="188"/>
      <c r="AWX176" s="165"/>
      <c r="AWY176" s="166"/>
      <c r="AWZ176" s="146"/>
      <c r="AXA176" s="145"/>
      <c r="AXB176" s="145"/>
      <c r="AXC176" s="167"/>
      <c r="AXD176" s="147"/>
      <c r="AXE176" s="148"/>
      <c r="AXF176" s="187"/>
      <c r="AXG176" s="188"/>
      <c r="AXH176" s="165"/>
      <c r="AXI176" s="166"/>
      <c r="AXJ176" s="146"/>
      <c r="AXK176" s="145"/>
      <c r="AXL176" s="145"/>
      <c r="AXM176" s="167"/>
      <c r="AXN176" s="147"/>
      <c r="AXO176" s="148"/>
      <c r="AXP176" s="187"/>
      <c r="AXQ176" s="188"/>
      <c r="AXR176" s="165"/>
      <c r="AXS176" s="166"/>
      <c r="AXT176" s="146"/>
      <c r="AXU176" s="145"/>
      <c r="AXV176" s="145"/>
      <c r="AXW176" s="167"/>
      <c r="AXX176" s="147"/>
      <c r="AXY176" s="148"/>
      <c r="AXZ176" s="187"/>
      <c r="AYA176" s="188"/>
      <c r="AYB176" s="165"/>
      <c r="AYC176" s="166"/>
      <c r="AYD176" s="146"/>
      <c r="AYE176" s="145"/>
      <c r="AYF176" s="145"/>
      <c r="AYG176" s="167"/>
      <c r="AYH176" s="147"/>
      <c r="AYI176" s="148"/>
      <c r="AYJ176" s="187"/>
      <c r="AYK176" s="188"/>
      <c r="AYL176" s="165"/>
      <c r="AYM176" s="166"/>
      <c r="AYN176" s="146"/>
      <c r="AYO176" s="145"/>
      <c r="AYP176" s="145"/>
      <c r="AYQ176" s="167"/>
      <c r="AYR176" s="147"/>
      <c r="AYS176" s="148"/>
      <c r="AYT176" s="187"/>
      <c r="AYU176" s="188"/>
      <c r="AYV176" s="165"/>
      <c r="AYW176" s="166"/>
      <c r="AYX176" s="146"/>
      <c r="AYY176" s="145"/>
      <c r="AYZ176" s="145"/>
      <c r="AZA176" s="167"/>
      <c r="AZB176" s="147"/>
      <c r="AZC176" s="148"/>
      <c r="AZD176" s="187"/>
      <c r="AZE176" s="188"/>
      <c r="AZF176" s="165"/>
      <c r="AZG176" s="166"/>
      <c r="AZH176" s="146"/>
      <c r="AZI176" s="145"/>
      <c r="AZJ176" s="145"/>
      <c r="AZK176" s="167"/>
      <c r="AZL176" s="147"/>
      <c r="AZM176" s="148"/>
      <c r="AZN176" s="187"/>
      <c r="AZO176" s="188"/>
      <c r="AZP176" s="165"/>
      <c r="AZQ176" s="166"/>
      <c r="AZR176" s="146"/>
      <c r="AZS176" s="145"/>
      <c r="AZT176" s="145"/>
      <c r="AZU176" s="167"/>
      <c r="AZV176" s="147"/>
      <c r="AZW176" s="148"/>
      <c r="AZX176" s="187"/>
      <c r="AZY176" s="188"/>
      <c r="AZZ176" s="165"/>
      <c r="BAA176" s="166"/>
      <c r="BAB176" s="146"/>
      <c r="BAC176" s="145"/>
      <c r="BAD176" s="145"/>
      <c r="BAE176" s="167"/>
      <c r="BAF176" s="147"/>
      <c r="BAG176" s="148"/>
      <c r="BAH176" s="187"/>
      <c r="BAI176" s="188"/>
      <c r="BAJ176" s="165"/>
      <c r="BAK176" s="166"/>
      <c r="BAL176" s="146"/>
      <c r="BAM176" s="145"/>
      <c r="BAN176" s="145"/>
      <c r="BAO176" s="167"/>
      <c r="BAP176" s="147"/>
      <c r="BAQ176" s="148"/>
      <c r="BAR176" s="187"/>
      <c r="BAS176" s="188"/>
      <c r="BAT176" s="165"/>
      <c r="BAU176" s="166"/>
      <c r="BAV176" s="146"/>
      <c r="BAW176" s="145"/>
      <c r="BAX176" s="145"/>
      <c r="BAY176" s="167"/>
      <c r="BAZ176" s="147"/>
      <c r="BBA176" s="148"/>
      <c r="BBB176" s="187"/>
      <c r="BBC176" s="188"/>
      <c r="BBD176" s="165"/>
      <c r="BBE176" s="166"/>
      <c r="BBF176" s="146"/>
      <c r="BBG176" s="145"/>
      <c r="BBH176" s="145"/>
      <c r="BBI176" s="167"/>
      <c r="BBJ176" s="147"/>
      <c r="BBK176" s="148"/>
      <c r="BBL176" s="187"/>
      <c r="BBM176" s="188"/>
      <c r="BBN176" s="165"/>
      <c r="BBO176" s="166"/>
      <c r="BBP176" s="146"/>
      <c r="BBQ176" s="145"/>
      <c r="BBR176" s="145"/>
      <c r="BBS176" s="167"/>
      <c r="BBT176" s="147"/>
      <c r="BBU176" s="148"/>
      <c r="BBV176" s="187"/>
      <c r="BBW176" s="188"/>
      <c r="BBX176" s="165"/>
      <c r="BBY176" s="166"/>
      <c r="BBZ176" s="146"/>
      <c r="BCA176" s="145"/>
      <c r="BCB176" s="145"/>
      <c r="BCC176" s="167"/>
      <c r="BCD176" s="147"/>
      <c r="BCE176" s="148"/>
      <c r="BCF176" s="187"/>
      <c r="BCG176" s="188"/>
      <c r="BCH176" s="165"/>
      <c r="BCI176" s="166"/>
      <c r="BCJ176" s="146"/>
      <c r="BCK176" s="145"/>
      <c r="BCL176" s="145"/>
      <c r="BCM176" s="167"/>
      <c r="BCN176" s="147"/>
      <c r="BCO176" s="148"/>
      <c r="BCP176" s="187"/>
      <c r="BCQ176" s="188"/>
      <c r="BCR176" s="165"/>
      <c r="BCS176" s="166"/>
      <c r="BCT176" s="146"/>
      <c r="BCU176" s="145"/>
      <c r="BCV176" s="145"/>
      <c r="BCW176" s="167"/>
      <c r="BCX176" s="147"/>
      <c r="BCY176" s="148"/>
      <c r="BCZ176" s="187"/>
      <c r="BDA176" s="188"/>
      <c r="BDB176" s="165"/>
      <c r="BDC176" s="166"/>
      <c r="BDD176" s="146"/>
      <c r="BDE176" s="145"/>
      <c r="BDF176" s="145"/>
      <c r="BDG176" s="167"/>
      <c r="BDH176" s="147"/>
      <c r="BDI176" s="148"/>
      <c r="BDJ176" s="187"/>
      <c r="BDK176" s="188"/>
      <c r="BDL176" s="165"/>
      <c r="BDM176" s="166"/>
      <c r="BDN176" s="146"/>
      <c r="BDO176" s="145"/>
      <c r="BDP176" s="145"/>
      <c r="BDQ176" s="167"/>
      <c r="BDR176" s="147"/>
      <c r="BDS176" s="148"/>
      <c r="BDT176" s="187"/>
      <c r="BDU176" s="188"/>
      <c r="BDV176" s="165"/>
      <c r="BDW176" s="166"/>
      <c r="BDX176" s="146"/>
      <c r="BDY176" s="145"/>
      <c r="BDZ176" s="145"/>
      <c r="BEA176" s="167"/>
      <c r="BEB176" s="147"/>
      <c r="BEC176" s="148"/>
      <c r="BED176" s="187"/>
      <c r="BEE176" s="188"/>
      <c r="BEF176" s="165"/>
      <c r="BEG176" s="166"/>
      <c r="BEH176" s="146"/>
      <c r="BEI176" s="145"/>
      <c r="BEJ176" s="145"/>
      <c r="BEK176" s="167"/>
      <c r="BEL176" s="147"/>
      <c r="BEM176" s="148"/>
      <c r="BEN176" s="187"/>
      <c r="BEO176" s="188"/>
      <c r="BEP176" s="165"/>
      <c r="BEQ176" s="166"/>
      <c r="BER176" s="146"/>
      <c r="BES176" s="145"/>
      <c r="BET176" s="145"/>
      <c r="BEU176" s="167"/>
      <c r="BEV176" s="147"/>
      <c r="BEW176" s="148"/>
      <c r="BEX176" s="187"/>
      <c r="BEY176" s="188"/>
      <c r="BEZ176" s="165"/>
      <c r="BFA176" s="166"/>
      <c r="BFB176" s="146"/>
      <c r="BFC176" s="145"/>
      <c r="BFD176" s="145"/>
      <c r="BFE176" s="167"/>
      <c r="BFF176" s="147"/>
      <c r="BFG176" s="148"/>
      <c r="BFH176" s="187"/>
      <c r="BFI176" s="188"/>
      <c r="BFJ176" s="165"/>
      <c r="BFK176" s="166"/>
      <c r="BFL176" s="146"/>
      <c r="BFM176" s="145"/>
      <c r="BFN176" s="145"/>
      <c r="BFO176" s="167"/>
      <c r="BFP176" s="147"/>
      <c r="BFQ176" s="148"/>
      <c r="BFR176" s="187"/>
      <c r="BFS176" s="188"/>
      <c r="BFT176" s="165"/>
      <c r="BFU176" s="166"/>
      <c r="BFV176" s="146"/>
      <c r="BFW176" s="145"/>
      <c r="BFX176" s="145"/>
      <c r="BFY176" s="167"/>
      <c r="BFZ176" s="147"/>
      <c r="BGA176" s="148"/>
      <c r="BGB176" s="187"/>
      <c r="BGC176" s="188"/>
      <c r="BGD176" s="165"/>
      <c r="BGE176" s="166"/>
      <c r="BGF176" s="146"/>
      <c r="BGG176" s="145"/>
      <c r="BGH176" s="145"/>
      <c r="BGI176" s="167"/>
      <c r="BGJ176" s="147"/>
      <c r="BGK176" s="148"/>
      <c r="BGL176" s="187"/>
      <c r="BGM176" s="188"/>
      <c r="BGN176" s="165"/>
      <c r="BGO176" s="166"/>
      <c r="BGP176" s="146"/>
      <c r="BGQ176" s="145"/>
      <c r="BGR176" s="145"/>
      <c r="BGS176" s="167"/>
      <c r="BGT176" s="147"/>
      <c r="BGU176" s="148"/>
      <c r="BGV176" s="187"/>
      <c r="BGW176" s="188"/>
      <c r="BGX176" s="165"/>
      <c r="BGY176" s="166"/>
      <c r="BGZ176" s="146"/>
      <c r="BHA176" s="145"/>
      <c r="BHB176" s="145"/>
      <c r="BHC176" s="167"/>
      <c r="BHD176" s="147"/>
      <c r="BHE176" s="148"/>
      <c r="BHF176" s="187"/>
      <c r="BHG176" s="188"/>
      <c r="BHH176" s="165"/>
      <c r="BHI176" s="166"/>
      <c r="BHJ176" s="146"/>
      <c r="BHK176" s="145"/>
      <c r="BHL176" s="145"/>
      <c r="BHM176" s="167"/>
      <c r="BHN176" s="147"/>
      <c r="BHO176" s="148"/>
      <c r="BHP176" s="187"/>
      <c r="BHQ176" s="188"/>
      <c r="BHR176" s="165"/>
      <c r="BHS176" s="166"/>
      <c r="BHT176" s="146"/>
      <c r="BHU176" s="145"/>
      <c r="BHV176" s="145"/>
      <c r="BHW176" s="167"/>
      <c r="BHX176" s="147"/>
      <c r="BHY176" s="148"/>
      <c r="BHZ176" s="187"/>
      <c r="BIA176" s="188"/>
      <c r="BIB176" s="165"/>
      <c r="BIC176" s="166"/>
      <c r="BID176" s="146"/>
      <c r="BIE176" s="145"/>
      <c r="BIF176" s="145"/>
      <c r="BIG176" s="167"/>
      <c r="BIH176" s="147"/>
      <c r="BII176" s="148"/>
      <c r="BIJ176" s="187"/>
      <c r="BIK176" s="188"/>
      <c r="BIL176" s="165"/>
      <c r="BIM176" s="166"/>
      <c r="BIN176" s="146"/>
      <c r="BIO176" s="145"/>
      <c r="BIP176" s="145"/>
      <c r="BIQ176" s="167"/>
      <c r="BIR176" s="147"/>
      <c r="BIS176" s="148"/>
      <c r="BIT176" s="187"/>
      <c r="BIU176" s="188"/>
      <c r="BIV176" s="165"/>
      <c r="BIW176" s="166"/>
      <c r="BIX176" s="146"/>
      <c r="BIY176" s="145"/>
      <c r="BIZ176" s="145"/>
      <c r="BJA176" s="167"/>
      <c r="BJB176" s="147"/>
      <c r="BJC176" s="148"/>
      <c r="BJD176" s="187"/>
      <c r="BJE176" s="188"/>
      <c r="BJF176" s="165"/>
      <c r="BJG176" s="166"/>
      <c r="BJH176" s="146"/>
      <c r="BJI176" s="145"/>
      <c r="BJJ176" s="145"/>
      <c r="BJK176" s="167"/>
      <c r="BJL176" s="147"/>
      <c r="BJM176" s="148"/>
      <c r="BJN176" s="187"/>
      <c r="BJO176" s="188"/>
      <c r="BJP176" s="165"/>
      <c r="BJQ176" s="166"/>
      <c r="BJR176" s="146"/>
      <c r="BJS176" s="145"/>
      <c r="BJT176" s="145"/>
      <c r="BJU176" s="167"/>
      <c r="BJV176" s="147"/>
      <c r="BJW176" s="148"/>
      <c r="BJX176" s="187"/>
      <c r="BJY176" s="188"/>
      <c r="BJZ176" s="165"/>
      <c r="BKA176" s="166"/>
      <c r="BKB176" s="146"/>
      <c r="BKC176" s="145"/>
      <c r="BKD176" s="145"/>
      <c r="BKE176" s="167"/>
      <c r="BKF176" s="147"/>
      <c r="BKG176" s="148"/>
      <c r="BKH176" s="187"/>
      <c r="BKI176" s="188"/>
      <c r="BKJ176" s="165"/>
      <c r="BKK176" s="166"/>
      <c r="BKL176" s="146"/>
      <c r="BKM176" s="145"/>
      <c r="BKN176" s="145"/>
      <c r="BKO176" s="167"/>
      <c r="BKP176" s="147"/>
      <c r="BKQ176" s="148"/>
      <c r="BKR176" s="187"/>
      <c r="BKS176" s="188"/>
      <c r="BKT176" s="165"/>
      <c r="BKU176" s="166"/>
      <c r="BKV176" s="146"/>
      <c r="BKW176" s="145"/>
      <c r="BKX176" s="145"/>
      <c r="BKY176" s="167"/>
      <c r="BKZ176" s="147"/>
      <c r="BLA176" s="148"/>
      <c r="BLB176" s="187"/>
      <c r="BLC176" s="188"/>
      <c r="BLD176" s="165"/>
      <c r="BLE176" s="166"/>
      <c r="BLF176" s="146"/>
      <c r="BLG176" s="145"/>
      <c r="BLH176" s="145"/>
      <c r="BLI176" s="167"/>
      <c r="BLJ176" s="147"/>
      <c r="BLK176" s="148"/>
      <c r="BLL176" s="187"/>
      <c r="BLM176" s="188"/>
      <c r="BLN176" s="165"/>
      <c r="BLO176" s="166"/>
      <c r="BLP176" s="146"/>
      <c r="BLQ176" s="145"/>
      <c r="BLR176" s="145"/>
      <c r="BLS176" s="167"/>
      <c r="BLT176" s="147"/>
      <c r="BLU176" s="148"/>
      <c r="BLV176" s="187"/>
      <c r="BLW176" s="188"/>
      <c r="BLX176" s="165"/>
      <c r="BLY176" s="166"/>
      <c r="BLZ176" s="146"/>
      <c r="BMA176" s="145"/>
      <c r="BMB176" s="145"/>
      <c r="BMC176" s="167"/>
      <c r="BMD176" s="147"/>
      <c r="BME176" s="148"/>
      <c r="BMF176" s="187"/>
      <c r="BMG176" s="188"/>
      <c r="BMH176" s="165"/>
      <c r="BMI176" s="166"/>
      <c r="BMJ176" s="146"/>
      <c r="BMK176" s="145"/>
      <c r="BML176" s="145"/>
      <c r="BMM176" s="167"/>
      <c r="BMN176" s="147"/>
      <c r="BMO176" s="148"/>
      <c r="BMP176" s="187"/>
      <c r="BMQ176" s="188"/>
      <c r="BMR176" s="165"/>
      <c r="BMS176" s="166"/>
      <c r="BMT176" s="146"/>
      <c r="BMU176" s="145"/>
      <c r="BMV176" s="145"/>
      <c r="BMW176" s="167"/>
      <c r="BMX176" s="147"/>
      <c r="BMY176" s="148"/>
      <c r="BMZ176" s="187"/>
      <c r="BNA176" s="188"/>
      <c r="BNB176" s="165"/>
      <c r="BNC176" s="166"/>
      <c r="BND176" s="146"/>
      <c r="BNE176" s="145"/>
      <c r="BNF176" s="145"/>
      <c r="BNG176" s="167"/>
      <c r="BNH176" s="147"/>
      <c r="BNI176" s="148"/>
      <c r="BNJ176" s="187"/>
      <c r="BNK176" s="188"/>
      <c r="BNL176" s="165"/>
      <c r="BNM176" s="166"/>
      <c r="BNN176" s="146"/>
      <c r="BNO176" s="145"/>
      <c r="BNP176" s="145"/>
      <c r="BNQ176" s="167"/>
      <c r="BNR176" s="147"/>
      <c r="BNS176" s="148"/>
      <c r="BNT176" s="187"/>
      <c r="BNU176" s="188"/>
      <c r="BNV176" s="165"/>
      <c r="BNW176" s="166"/>
      <c r="BNX176" s="146"/>
      <c r="BNY176" s="145"/>
      <c r="BNZ176" s="145"/>
      <c r="BOA176" s="167"/>
      <c r="BOB176" s="147"/>
      <c r="BOC176" s="148"/>
      <c r="BOD176" s="187"/>
      <c r="BOE176" s="188"/>
      <c r="BOF176" s="165"/>
      <c r="BOG176" s="166"/>
      <c r="BOH176" s="146"/>
      <c r="BOI176" s="145"/>
      <c r="BOJ176" s="145"/>
      <c r="BOK176" s="167"/>
      <c r="BOL176" s="147"/>
      <c r="BOM176" s="148"/>
      <c r="BON176" s="187"/>
      <c r="BOO176" s="188"/>
      <c r="BOP176" s="165"/>
      <c r="BOQ176" s="166"/>
      <c r="BOR176" s="146"/>
      <c r="BOS176" s="145"/>
      <c r="BOT176" s="145"/>
      <c r="BOU176" s="167"/>
      <c r="BOV176" s="147"/>
      <c r="BOW176" s="148"/>
      <c r="BOX176" s="187"/>
      <c r="BOY176" s="188"/>
      <c r="BOZ176" s="165"/>
      <c r="BPA176" s="166"/>
      <c r="BPB176" s="146"/>
      <c r="BPC176" s="145"/>
      <c r="BPD176" s="145"/>
      <c r="BPE176" s="167"/>
      <c r="BPF176" s="147"/>
      <c r="BPG176" s="148"/>
      <c r="BPH176" s="187"/>
      <c r="BPI176" s="188"/>
      <c r="BPJ176" s="165"/>
      <c r="BPK176" s="166"/>
      <c r="BPL176" s="146"/>
      <c r="BPM176" s="145"/>
      <c r="BPN176" s="145"/>
      <c r="BPO176" s="167"/>
      <c r="BPP176" s="147"/>
      <c r="BPQ176" s="148"/>
      <c r="BPR176" s="187"/>
      <c r="BPS176" s="188"/>
      <c r="BPT176" s="165"/>
      <c r="BPU176" s="166"/>
      <c r="BPV176" s="146"/>
      <c r="BPW176" s="145"/>
      <c r="BPX176" s="145"/>
      <c r="BPY176" s="167"/>
      <c r="BPZ176" s="147"/>
      <c r="BQA176" s="148"/>
      <c r="BQB176" s="187"/>
      <c r="BQC176" s="188"/>
      <c r="BQD176" s="165"/>
      <c r="BQE176" s="166"/>
      <c r="BQF176" s="146"/>
      <c r="BQG176" s="145"/>
      <c r="BQH176" s="145"/>
      <c r="BQI176" s="167"/>
      <c r="BQJ176" s="147"/>
      <c r="BQK176" s="148"/>
      <c r="BQL176" s="187"/>
      <c r="BQM176" s="188"/>
      <c r="BQN176" s="165"/>
      <c r="BQO176" s="166"/>
      <c r="BQP176" s="146"/>
      <c r="BQQ176" s="145"/>
      <c r="BQR176" s="145"/>
      <c r="BQS176" s="167"/>
      <c r="BQT176" s="147"/>
      <c r="BQU176" s="148"/>
      <c r="BQV176" s="187"/>
      <c r="BQW176" s="188"/>
      <c r="BQX176" s="165"/>
      <c r="BQY176" s="166"/>
      <c r="BQZ176" s="146"/>
      <c r="BRA176" s="145"/>
      <c r="BRB176" s="145"/>
      <c r="BRC176" s="167"/>
      <c r="BRD176" s="147"/>
      <c r="BRE176" s="148"/>
      <c r="BRF176" s="187"/>
      <c r="BRG176" s="188"/>
      <c r="BRH176" s="165"/>
      <c r="BRI176" s="166"/>
      <c r="BRJ176" s="146"/>
      <c r="BRK176" s="145"/>
      <c r="BRL176" s="145"/>
      <c r="BRM176" s="167"/>
      <c r="BRN176" s="147"/>
      <c r="BRO176" s="148"/>
      <c r="BRP176" s="187"/>
      <c r="BRQ176" s="188"/>
      <c r="BRR176" s="165"/>
      <c r="BRS176" s="166"/>
      <c r="BRT176" s="146"/>
      <c r="BRU176" s="145"/>
      <c r="BRV176" s="145"/>
      <c r="BRW176" s="167"/>
      <c r="BRX176" s="147"/>
      <c r="BRY176" s="148"/>
      <c r="BRZ176" s="187"/>
      <c r="BSA176" s="188"/>
      <c r="BSB176" s="165"/>
      <c r="BSC176" s="166"/>
      <c r="BSD176" s="146"/>
      <c r="BSE176" s="145"/>
      <c r="BSF176" s="145"/>
      <c r="BSG176" s="167"/>
      <c r="BSH176" s="147"/>
      <c r="BSI176" s="148"/>
      <c r="BSJ176" s="187"/>
      <c r="BSK176" s="188"/>
      <c r="BSL176" s="165"/>
      <c r="BSM176" s="166"/>
      <c r="BSN176" s="146"/>
      <c r="BSO176" s="145"/>
      <c r="BSP176" s="145"/>
      <c r="BSQ176" s="167"/>
      <c r="BSR176" s="147"/>
      <c r="BSS176" s="148"/>
      <c r="BST176" s="187"/>
      <c r="BSU176" s="188"/>
      <c r="BSV176" s="165"/>
      <c r="BSW176" s="166"/>
      <c r="BSX176" s="146"/>
      <c r="BSY176" s="145"/>
      <c r="BSZ176" s="145"/>
      <c r="BTA176" s="167"/>
      <c r="BTB176" s="147"/>
      <c r="BTC176" s="148"/>
      <c r="BTD176" s="187"/>
      <c r="BTE176" s="188"/>
      <c r="BTF176" s="165"/>
      <c r="BTG176" s="166"/>
      <c r="BTH176" s="146"/>
      <c r="BTI176" s="145"/>
      <c r="BTJ176" s="145"/>
      <c r="BTK176" s="167"/>
      <c r="BTL176" s="147"/>
      <c r="BTM176" s="148"/>
      <c r="BTN176" s="187"/>
      <c r="BTO176" s="188"/>
      <c r="BTP176" s="165"/>
      <c r="BTQ176" s="166"/>
      <c r="BTR176" s="146"/>
      <c r="BTS176" s="145"/>
      <c r="BTT176" s="145"/>
      <c r="BTU176" s="167"/>
      <c r="BTV176" s="147"/>
      <c r="BTW176" s="148"/>
      <c r="BTX176" s="187"/>
      <c r="BTY176" s="188"/>
      <c r="BTZ176" s="165"/>
      <c r="BUA176" s="166"/>
      <c r="BUB176" s="146"/>
      <c r="BUC176" s="145"/>
      <c r="BUD176" s="145"/>
      <c r="BUE176" s="167"/>
      <c r="BUF176" s="147"/>
      <c r="BUG176" s="148"/>
      <c r="BUH176" s="187"/>
      <c r="BUI176" s="188"/>
      <c r="BUJ176" s="165"/>
      <c r="BUK176" s="166"/>
      <c r="BUL176" s="146"/>
      <c r="BUM176" s="145"/>
      <c r="BUN176" s="145"/>
      <c r="BUO176" s="167"/>
      <c r="BUP176" s="147"/>
      <c r="BUQ176" s="148"/>
      <c r="BUR176" s="187"/>
      <c r="BUS176" s="188"/>
      <c r="BUT176" s="165"/>
      <c r="BUU176" s="166"/>
      <c r="BUV176" s="146"/>
      <c r="BUW176" s="145"/>
      <c r="BUX176" s="145"/>
      <c r="BUY176" s="167"/>
      <c r="BUZ176" s="147"/>
      <c r="BVA176" s="148"/>
      <c r="BVB176" s="187"/>
      <c r="BVC176" s="188"/>
      <c r="BVD176" s="165"/>
      <c r="BVE176" s="166"/>
      <c r="BVF176" s="146"/>
      <c r="BVG176" s="145"/>
      <c r="BVH176" s="145"/>
      <c r="BVI176" s="167"/>
      <c r="BVJ176" s="147"/>
      <c r="BVK176" s="148"/>
      <c r="BVL176" s="187"/>
      <c r="BVM176" s="188"/>
      <c r="BVN176" s="165"/>
      <c r="BVO176" s="166"/>
      <c r="BVP176" s="146"/>
      <c r="BVQ176" s="145"/>
      <c r="BVR176" s="145"/>
      <c r="BVS176" s="167"/>
      <c r="BVT176" s="147"/>
      <c r="BVU176" s="148"/>
      <c r="BVV176" s="187"/>
      <c r="BVW176" s="188"/>
      <c r="BVX176" s="165"/>
      <c r="BVY176" s="166"/>
      <c r="BVZ176" s="146"/>
      <c r="BWA176" s="145"/>
      <c r="BWB176" s="145"/>
      <c r="BWC176" s="167"/>
      <c r="BWD176" s="147"/>
      <c r="BWE176" s="148"/>
      <c r="BWF176" s="187"/>
      <c r="BWG176" s="188"/>
      <c r="BWH176" s="165"/>
      <c r="BWI176" s="166"/>
      <c r="BWJ176" s="146"/>
      <c r="BWK176" s="145"/>
      <c r="BWL176" s="145"/>
      <c r="BWM176" s="167"/>
      <c r="BWN176" s="147"/>
      <c r="BWO176" s="148"/>
      <c r="BWP176" s="187"/>
      <c r="BWQ176" s="188"/>
      <c r="BWR176" s="165"/>
      <c r="BWS176" s="166"/>
      <c r="BWT176" s="146"/>
      <c r="BWU176" s="145"/>
      <c r="BWV176" s="145"/>
      <c r="BWW176" s="167"/>
      <c r="BWX176" s="147"/>
      <c r="BWY176" s="148"/>
      <c r="BWZ176" s="187"/>
      <c r="BXA176" s="188"/>
      <c r="BXB176" s="165"/>
      <c r="BXC176" s="166"/>
      <c r="BXD176" s="146"/>
      <c r="BXE176" s="145"/>
      <c r="BXF176" s="145"/>
      <c r="BXG176" s="167"/>
      <c r="BXH176" s="147"/>
      <c r="BXI176" s="148"/>
      <c r="BXJ176" s="187"/>
      <c r="BXK176" s="188"/>
      <c r="BXL176" s="165"/>
      <c r="BXM176" s="166"/>
      <c r="BXN176" s="146"/>
      <c r="BXO176" s="145"/>
      <c r="BXP176" s="145"/>
      <c r="BXQ176" s="167"/>
      <c r="BXR176" s="147"/>
      <c r="BXS176" s="148"/>
      <c r="BXT176" s="187"/>
      <c r="BXU176" s="188"/>
      <c r="BXV176" s="165"/>
      <c r="BXW176" s="166"/>
      <c r="BXX176" s="146"/>
      <c r="BXY176" s="145"/>
      <c r="BXZ176" s="145"/>
      <c r="BYA176" s="167"/>
      <c r="BYB176" s="147"/>
      <c r="BYC176" s="148"/>
      <c r="BYD176" s="187"/>
      <c r="BYE176" s="188"/>
      <c r="BYF176" s="165"/>
      <c r="BYG176" s="166"/>
      <c r="BYH176" s="146"/>
      <c r="BYI176" s="145"/>
      <c r="BYJ176" s="145"/>
      <c r="BYK176" s="167"/>
      <c r="BYL176" s="147"/>
      <c r="BYM176" s="148"/>
      <c r="BYN176" s="187"/>
      <c r="BYO176" s="188"/>
      <c r="BYP176" s="165"/>
      <c r="BYQ176" s="166"/>
      <c r="BYR176" s="146"/>
      <c r="BYS176" s="145"/>
      <c r="BYT176" s="145"/>
      <c r="BYU176" s="167"/>
      <c r="BYV176" s="147"/>
      <c r="BYW176" s="148"/>
      <c r="BYX176" s="187"/>
      <c r="BYY176" s="188"/>
      <c r="BYZ176" s="165"/>
      <c r="BZA176" s="166"/>
      <c r="BZB176" s="146"/>
      <c r="BZC176" s="145"/>
      <c r="BZD176" s="145"/>
      <c r="BZE176" s="167"/>
      <c r="BZF176" s="147"/>
      <c r="BZG176" s="148"/>
      <c r="BZH176" s="187"/>
      <c r="BZI176" s="188"/>
      <c r="BZJ176" s="165"/>
      <c r="BZK176" s="166"/>
      <c r="BZL176" s="146"/>
      <c r="BZM176" s="145"/>
      <c r="BZN176" s="145"/>
      <c r="BZO176" s="167"/>
      <c r="BZP176" s="147"/>
      <c r="BZQ176" s="148"/>
      <c r="BZR176" s="187"/>
      <c r="BZS176" s="188"/>
      <c r="BZT176" s="165"/>
      <c r="BZU176" s="166"/>
      <c r="BZV176" s="146"/>
      <c r="BZW176" s="145"/>
      <c r="BZX176" s="145"/>
      <c r="BZY176" s="167"/>
      <c r="BZZ176" s="147"/>
      <c r="CAA176" s="148"/>
      <c r="CAB176" s="187"/>
      <c r="CAC176" s="188"/>
      <c r="CAD176" s="165"/>
      <c r="CAE176" s="166"/>
      <c r="CAF176" s="146"/>
      <c r="CAG176" s="145"/>
      <c r="CAH176" s="145"/>
      <c r="CAI176" s="167"/>
      <c r="CAJ176" s="147"/>
      <c r="CAK176" s="148"/>
      <c r="CAL176" s="187"/>
      <c r="CAM176" s="188"/>
      <c r="CAN176" s="165"/>
      <c r="CAO176" s="166"/>
      <c r="CAP176" s="146"/>
      <c r="CAQ176" s="145"/>
      <c r="CAR176" s="145"/>
      <c r="CAS176" s="167"/>
      <c r="CAT176" s="147"/>
      <c r="CAU176" s="148"/>
      <c r="CAV176" s="187"/>
      <c r="CAW176" s="188"/>
      <c r="CAX176" s="165"/>
      <c r="CAY176" s="166"/>
      <c r="CAZ176" s="146"/>
      <c r="CBA176" s="145"/>
      <c r="CBB176" s="145"/>
      <c r="CBC176" s="167"/>
      <c r="CBD176" s="147"/>
      <c r="CBE176" s="148"/>
      <c r="CBF176" s="187"/>
      <c r="CBG176" s="188"/>
      <c r="CBH176" s="165"/>
      <c r="CBI176" s="166"/>
      <c r="CBJ176" s="146"/>
      <c r="CBK176" s="145"/>
      <c r="CBL176" s="145"/>
      <c r="CBM176" s="167"/>
      <c r="CBN176" s="147"/>
      <c r="CBO176" s="148"/>
      <c r="CBP176" s="187"/>
      <c r="CBQ176" s="188"/>
      <c r="CBR176" s="165"/>
      <c r="CBS176" s="166"/>
      <c r="CBT176" s="146"/>
      <c r="CBU176" s="145"/>
      <c r="CBV176" s="145"/>
      <c r="CBW176" s="167"/>
      <c r="CBX176" s="147"/>
      <c r="CBY176" s="148"/>
      <c r="CBZ176" s="187"/>
      <c r="CCA176" s="188"/>
      <c r="CCB176" s="165"/>
      <c r="CCC176" s="166"/>
      <c r="CCD176" s="146"/>
      <c r="CCE176" s="145"/>
      <c r="CCF176" s="145"/>
      <c r="CCG176" s="167"/>
      <c r="CCH176" s="147"/>
      <c r="CCI176" s="148"/>
      <c r="CCJ176" s="187"/>
      <c r="CCK176" s="188"/>
      <c r="CCL176" s="165"/>
      <c r="CCM176" s="166"/>
      <c r="CCN176" s="146"/>
      <c r="CCO176" s="145"/>
      <c r="CCP176" s="145"/>
      <c r="CCQ176" s="167"/>
      <c r="CCR176" s="147"/>
      <c r="CCS176" s="148"/>
      <c r="CCT176" s="187"/>
      <c r="CCU176" s="188"/>
      <c r="CCV176" s="165"/>
      <c r="CCW176" s="166"/>
      <c r="CCX176" s="146"/>
      <c r="CCY176" s="145"/>
      <c r="CCZ176" s="145"/>
      <c r="CDA176" s="167"/>
      <c r="CDB176" s="147"/>
      <c r="CDC176" s="148"/>
      <c r="CDD176" s="187"/>
      <c r="CDE176" s="188"/>
      <c r="CDF176" s="165"/>
      <c r="CDG176" s="166"/>
      <c r="CDH176" s="146"/>
      <c r="CDI176" s="145"/>
      <c r="CDJ176" s="145"/>
      <c r="CDK176" s="167"/>
      <c r="CDL176" s="147"/>
      <c r="CDM176" s="148"/>
      <c r="CDN176" s="187"/>
      <c r="CDO176" s="188"/>
      <c r="CDP176" s="165"/>
      <c r="CDQ176" s="166"/>
      <c r="CDR176" s="146"/>
      <c r="CDS176" s="145"/>
      <c r="CDT176" s="145"/>
      <c r="CDU176" s="167"/>
      <c r="CDV176" s="147"/>
      <c r="CDW176" s="148"/>
      <c r="CDX176" s="187"/>
      <c r="CDY176" s="188"/>
      <c r="CDZ176" s="165"/>
      <c r="CEA176" s="166"/>
      <c r="CEB176" s="146"/>
      <c r="CEC176" s="145"/>
      <c r="CED176" s="145"/>
      <c r="CEE176" s="167"/>
      <c r="CEF176" s="147"/>
      <c r="CEG176" s="148"/>
      <c r="CEH176" s="187"/>
      <c r="CEI176" s="188"/>
      <c r="CEJ176" s="165"/>
      <c r="CEK176" s="166"/>
      <c r="CEL176" s="146"/>
      <c r="CEM176" s="145"/>
      <c r="CEN176" s="145"/>
      <c r="CEO176" s="167"/>
      <c r="CEP176" s="147"/>
      <c r="CEQ176" s="148"/>
      <c r="CER176" s="187"/>
      <c r="CES176" s="188"/>
      <c r="CET176" s="165"/>
      <c r="CEU176" s="166"/>
      <c r="CEV176" s="146"/>
      <c r="CEW176" s="145"/>
      <c r="CEX176" s="145"/>
      <c r="CEY176" s="167"/>
      <c r="CEZ176" s="147"/>
      <c r="CFA176" s="148"/>
      <c r="CFB176" s="187"/>
      <c r="CFC176" s="188"/>
      <c r="CFD176" s="165"/>
      <c r="CFE176" s="166"/>
      <c r="CFF176" s="146"/>
      <c r="CFG176" s="145"/>
      <c r="CFH176" s="145"/>
      <c r="CFI176" s="167"/>
      <c r="CFJ176" s="147"/>
      <c r="CFK176" s="148"/>
      <c r="CFL176" s="187"/>
      <c r="CFM176" s="188"/>
      <c r="CFN176" s="165"/>
      <c r="CFO176" s="166"/>
      <c r="CFP176" s="146"/>
      <c r="CFQ176" s="145"/>
      <c r="CFR176" s="145"/>
      <c r="CFS176" s="167"/>
      <c r="CFT176" s="147"/>
      <c r="CFU176" s="148"/>
      <c r="CFV176" s="187"/>
      <c r="CFW176" s="188"/>
      <c r="CFX176" s="165"/>
      <c r="CFY176" s="166"/>
      <c r="CFZ176" s="146"/>
      <c r="CGA176" s="145"/>
      <c r="CGB176" s="145"/>
      <c r="CGC176" s="167"/>
      <c r="CGD176" s="147"/>
      <c r="CGE176" s="148"/>
      <c r="CGF176" s="187"/>
      <c r="CGG176" s="188"/>
      <c r="CGH176" s="165"/>
      <c r="CGI176" s="166"/>
      <c r="CGJ176" s="146"/>
      <c r="CGK176" s="145"/>
      <c r="CGL176" s="145"/>
      <c r="CGM176" s="167"/>
      <c r="CGN176" s="147"/>
      <c r="CGO176" s="148"/>
      <c r="CGP176" s="187"/>
      <c r="CGQ176" s="188"/>
      <c r="CGR176" s="165"/>
      <c r="CGS176" s="166"/>
      <c r="CGT176" s="146"/>
      <c r="CGU176" s="145"/>
      <c r="CGV176" s="145"/>
      <c r="CGW176" s="167"/>
      <c r="CGX176" s="147"/>
      <c r="CGY176" s="148"/>
      <c r="CGZ176" s="187"/>
      <c r="CHA176" s="188"/>
      <c r="CHB176" s="165"/>
      <c r="CHC176" s="166"/>
      <c r="CHD176" s="146"/>
      <c r="CHE176" s="145"/>
      <c r="CHF176" s="145"/>
      <c r="CHG176" s="167"/>
      <c r="CHH176" s="147"/>
      <c r="CHI176" s="148"/>
      <c r="CHJ176" s="187"/>
      <c r="CHK176" s="188"/>
      <c r="CHL176" s="165"/>
      <c r="CHM176" s="166"/>
      <c r="CHN176" s="146"/>
      <c r="CHO176" s="145"/>
      <c r="CHP176" s="145"/>
      <c r="CHQ176" s="167"/>
      <c r="CHR176" s="147"/>
      <c r="CHS176" s="148"/>
      <c r="CHT176" s="187"/>
      <c r="CHU176" s="188"/>
      <c r="CHV176" s="165"/>
      <c r="CHW176" s="166"/>
      <c r="CHX176" s="146"/>
      <c r="CHY176" s="145"/>
      <c r="CHZ176" s="145"/>
      <c r="CIA176" s="167"/>
      <c r="CIB176" s="147"/>
      <c r="CIC176" s="148"/>
      <c r="CID176" s="187"/>
      <c r="CIE176" s="188"/>
      <c r="CIF176" s="165"/>
      <c r="CIG176" s="166"/>
      <c r="CIH176" s="146"/>
      <c r="CII176" s="145"/>
      <c r="CIJ176" s="145"/>
      <c r="CIK176" s="167"/>
      <c r="CIL176" s="147"/>
      <c r="CIM176" s="148"/>
      <c r="CIN176" s="187"/>
      <c r="CIO176" s="188"/>
      <c r="CIP176" s="165"/>
      <c r="CIQ176" s="166"/>
      <c r="CIR176" s="146"/>
      <c r="CIS176" s="145"/>
      <c r="CIT176" s="145"/>
      <c r="CIU176" s="167"/>
      <c r="CIV176" s="147"/>
      <c r="CIW176" s="148"/>
      <c r="CIX176" s="187"/>
      <c r="CIY176" s="188"/>
      <c r="CIZ176" s="165"/>
      <c r="CJA176" s="166"/>
      <c r="CJB176" s="146"/>
      <c r="CJC176" s="145"/>
      <c r="CJD176" s="145"/>
      <c r="CJE176" s="167"/>
      <c r="CJF176" s="147"/>
      <c r="CJG176" s="148"/>
      <c r="CJH176" s="187"/>
      <c r="CJI176" s="188"/>
      <c r="CJJ176" s="165"/>
      <c r="CJK176" s="166"/>
      <c r="CJL176" s="146"/>
      <c r="CJM176" s="145"/>
      <c r="CJN176" s="145"/>
      <c r="CJO176" s="167"/>
      <c r="CJP176" s="147"/>
      <c r="CJQ176" s="148"/>
      <c r="CJR176" s="187"/>
      <c r="CJS176" s="188"/>
      <c r="CJT176" s="165"/>
      <c r="CJU176" s="166"/>
      <c r="CJV176" s="146"/>
      <c r="CJW176" s="145"/>
      <c r="CJX176" s="145"/>
      <c r="CJY176" s="167"/>
      <c r="CJZ176" s="147"/>
      <c r="CKA176" s="148"/>
      <c r="CKB176" s="187"/>
      <c r="CKC176" s="188"/>
      <c r="CKD176" s="165"/>
      <c r="CKE176" s="166"/>
      <c r="CKF176" s="146"/>
      <c r="CKG176" s="145"/>
      <c r="CKH176" s="145"/>
      <c r="CKI176" s="167"/>
      <c r="CKJ176" s="147"/>
      <c r="CKK176" s="148"/>
      <c r="CKL176" s="187"/>
      <c r="CKM176" s="188"/>
      <c r="CKN176" s="165"/>
      <c r="CKO176" s="166"/>
      <c r="CKP176" s="146"/>
      <c r="CKQ176" s="145"/>
      <c r="CKR176" s="145"/>
      <c r="CKS176" s="167"/>
      <c r="CKT176" s="147"/>
      <c r="CKU176" s="148"/>
      <c r="CKV176" s="187"/>
      <c r="CKW176" s="188"/>
      <c r="CKX176" s="165"/>
      <c r="CKY176" s="166"/>
      <c r="CKZ176" s="146"/>
      <c r="CLA176" s="145"/>
      <c r="CLB176" s="145"/>
      <c r="CLC176" s="167"/>
      <c r="CLD176" s="147"/>
      <c r="CLE176" s="148"/>
      <c r="CLF176" s="187"/>
      <c r="CLG176" s="188"/>
      <c r="CLH176" s="165"/>
      <c r="CLI176" s="166"/>
      <c r="CLJ176" s="146"/>
      <c r="CLK176" s="145"/>
      <c r="CLL176" s="145"/>
      <c r="CLM176" s="167"/>
      <c r="CLN176" s="147"/>
      <c r="CLO176" s="148"/>
      <c r="CLP176" s="187"/>
      <c r="CLQ176" s="188"/>
      <c r="CLR176" s="165"/>
      <c r="CLS176" s="166"/>
      <c r="CLT176" s="146"/>
      <c r="CLU176" s="145"/>
      <c r="CLV176" s="145"/>
      <c r="CLW176" s="167"/>
      <c r="CLX176" s="147"/>
      <c r="CLY176" s="148"/>
      <c r="CLZ176" s="187"/>
      <c r="CMA176" s="188"/>
      <c r="CMB176" s="165"/>
      <c r="CMC176" s="166"/>
      <c r="CMD176" s="146"/>
      <c r="CME176" s="145"/>
      <c r="CMF176" s="145"/>
      <c r="CMG176" s="167"/>
      <c r="CMH176" s="147"/>
      <c r="CMI176" s="148"/>
      <c r="CMJ176" s="187"/>
      <c r="CMK176" s="188"/>
      <c r="CML176" s="165"/>
      <c r="CMM176" s="166"/>
      <c r="CMN176" s="146"/>
      <c r="CMO176" s="145"/>
      <c r="CMP176" s="145"/>
      <c r="CMQ176" s="167"/>
      <c r="CMR176" s="147"/>
      <c r="CMS176" s="148"/>
      <c r="CMT176" s="187"/>
      <c r="CMU176" s="188"/>
      <c r="CMV176" s="165"/>
      <c r="CMW176" s="166"/>
      <c r="CMX176" s="146"/>
      <c r="CMY176" s="145"/>
      <c r="CMZ176" s="145"/>
      <c r="CNA176" s="167"/>
      <c r="CNB176" s="147"/>
      <c r="CNC176" s="148"/>
      <c r="CND176" s="187"/>
      <c r="CNE176" s="188"/>
      <c r="CNF176" s="165"/>
      <c r="CNG176" s="166"/>
      <c r="CNH176" s="146"/>
      <c r="CNI176" s="145"/>
      <c r="CNJ176" s="145"/>
      <c r="CNK176" s="167"/>
      <c r="CNL176" s="147"/>
      <c r="CNM176" s="148"/>
      <c r="CNN176" s="187"/>
      <c r="CNO176" s="188"/>
      <c r="CNP176" s="165"/>
      <c r="CNQ176" s="166"/>
      <c r="CNR176" s="146"/>
      <c r="CNS176" s="145"/>
      <c r="CNT176" s="145"/>
      <c r="CNU176" s="167"/>
      <c r="CNV176" s="147"/>
      <c r="CNW176" s="148"/>
      <c r="CNX176" s="187"/>
      <c r="CNY176" s="188"/>
      <c r="CNZ176" s="165"/>
      <c r="COA176" s="166"/>
      <c r="COB176" s="146"/>
      <c r="COC176" s="145"/>
      <c r="COD176" s="145"/>
      <c r="COE176" s="167"/>
      <c r="COF176" s="147"/>
      <c r="COG176" s="148"/>
      <c r="COH176" s="187"/>
      <c r="COI176" s="188"/>
      <c r="COJ176" s="165"/>
      <c r="COK176" s="166"/>
      <c r="COL176" s="146"/>
      <c r="COM176" s="145"/>
      <c r="CON176" s="145"/>
      <c r="COO176" s="167"/>
      <c r="COP176" s="147"/>
      <c r="COQ176" s="148"/>
      <c r="COR176" s="187"/>
      <c r="COS176" s="188"/>
      <c r="COT176" s="165"/>
      <c r="COU176" s="166"/>
      <c r="COV176" s="146"/>
      <c r="COW176" s="145"/>
      <c r="COX176" s="145"/>
      <c r="COY176" s="167"/>
      <c r="COZ176" s="147"/>
      <c r="CPA176" s="148"/>
      <c r="CPB176" s="187"/>
      <c r="CPC176" s="188"/>
      <c r="CPD176" s="165"/>
      <c r="CPE176" s="166"/>
      <c r="CPF176" s="146"/>
      <c r="CPG176" s="145"/>
      <c r="CPH176" s="145"/>
      <c r="CPI176" s="167"/>
      <c r="CPJ176" s="147"/>
      <c r="CPK176" s="148"/>
      <c r="CPL176" s="187"/>
      <c r="CPM176" s="188"/>
      <c r="CPN176" s="165"/>
      <c r="CPO176" s="166"/>
      <c r="CPP176" s="146"/>
      <c r="CPQ176" s="145"/>
      <c r="CPR176" s="145"/>
      <c r="CPS176" s="167"/>
      <c r="CPT176" s="147"/>
      <c r="CPU176" s="148"/>
      <c r="CPV176" s="187"/>
      <c r="CPW176" s="188"/>
      <c r="CPX176" s="165"/>
      <c r="CPY176" s="166"/>
      <c r="CPZ176" s="146"/>
      <c r="CQA176" s="145"/>
      <c r="CQB176" s="145"/>
      <c r="CQC176" s="167"/>
      <c r="CQD176" s="147"/>
      <c r="CQE176" s="148"/>
      <c r="CQF176" s="187"/>
      <c r="CQG176" s="188"/>
      <c r="CQH176" s="165"/>
      <c r="CQI176" s="166"/>
      <c r="CQJ176" s="146"/>
      <c r="CQK176" s="145"/>
      <c r="CQL176" s="145"/>
      <c r="CQM176" s="167"/>
      <c r="CQN176" s="147"/>
      <c r="CQO176" s="148"/>
      <c r="CQP176" s="187"/>
      <c r="CQQ176" s="188"/>
      <c r="CQR176" s="165"/>
      <c r="CQS176" s="166"/>
      <c r="CQT176" s="146"/>
      <c r="CQU176" s="145"/>
      <c r="CQV176" s="145"/>
      <c r="CQW176" s="167"/>
      <c r="CQX176" s="147"/>
      <c r="CQY176" s="148"/>
      <c r="CQZ176" s="187"/>
      <c r="CRA176" s="188"/>
      <c r="CRB176" s="165"/>
      <c r="CRC176" s="166"/>
      <c r="CRD176" s="146"/>
      <c r="CRE176" s="145"/>
      <c r="CRF176" s="145"/>
      <c r="CRG176" s="167"/>
      <c r="CRH176" s="147"/>
      <c r="CRI176" s="148"/>
      <c r="CRJ176" s="187"/>
      <c r="CRK176" s="188"/>
      <c r="CRL176" s="165"/>
      <c r="CRM176" s="166"/>
      <c r="CRN176" s="146"/>
      <c r="CRO176" s="145"/>
      <c r="CRP176" s="145"/>
      <c r="CRQ176" s="167"/>
      <c r="CRR176" s="147"/>
      <c r="CRS176" s="148"/>
      <c r="CRT176" s="187"/>
      <c r="CRU176" s="188"/>
      <c r="CRV176" s="165"/>
      <c r="CRW176" s="166"/>
      <c r="CRX176" s="146"/>
      <c r="CRY176" s="145"/>
      <c r="CRZ176" s="145"/>
      <c r="CSA176" s="167"/>
      <c r="CSB176" s="147"/>
      <c r="CSC176" s="148"/>
      <c r="CSD176" s="187"/>
      <c r="CSE176" s="188"/>
      <c r="CSF176" s="165"/>
      <c r="CSG176" s="166"/>
      <c r="CSH176" s="146"/>
      <c r="CSI176" s="145"/>
      <c r="CSJ176" s="145"/>
      <c r="CSK176" s="167"/>
      <c r="CSL176" s="147"/>
      <c r="CSM176" s="148"/>
      <c r="CSN176" s="187"/>
      <c r="CSO176" s="188"/>
      <c r="CSP176" s="165"/>
      <c r="CSQ176" s="166"/>
      <c r="CSR176" s="146"/>
      <c r="CSS176" s="145"/>
      <c r="CST176" s="145"/>
      <c r="CSU176" s="167"/>
      <c r="CSV176" s="147"/>
      <c r="CSW176" s="148"/>
      <c r="CSX176" s="187"/>
      <c r="CSY176" s="188"/>
      <c r="CSZ176" s="165"/>
      <c r="CTA176" s="166"/>
      <c r="CTB176" s="146"/>
      <c r="CTC176" s="145"/>
      <c r="CTD176" s="145"/>
      <c r="CTE176" s="167"/>
      <c r="CTF176" s="147"/>
      <c r="CTG176" s="148"/>
      <c r="CTH176" s="187"/>
      <c r="CTI176" s="188"/>
      <c r="CTJ176" s="165"/>
      <c r="CTK176" s="166"/>
      <c r="CTL176" s="146"/>
      <c r="CTM176" s="145"/>
      <c r="CTN176" s="145"/>
      <c r="CTO176" s="167"/>
      <c r="CTP176" s="147"/>
      <c r="CTQ176" s="148"/>
      <c r="CTR176" s="187"/>
      <c r="CTS176" s="188"/>
      <c r="CTT176" s="165"/>
      <c r="CTU176" s="166"/>
      <c r="CTV176" s="146"/>
      <c r="CTW176" s="145"/>
      <c r="CTX176" s="145"/>
      <c r="CTY176" s="167"/>
      <c r="CTZ176" s="147"/>
      <c r="CUA176" s="148"/>
      <c r="CUB176" s="187"/>
      <c r="CUC176" s="188"/>
      <c r="CUD176" s="165"/>
      <c r="CUE176" s="166"/>
      <c r="CUF176" s="146"/>
      <c r="CUG176" s="145"/>
      <c r="CUH176" s="145"/>
      <c r="CUI176" s="167"/>
      <c r="CUJ176" s="147"/>
      <c r="CUK176" s="148"/>
      <c r="CUL176" s="187"/>
      <c r="CUM176" s="188"/>
      <c r="CUN176" s="165"/>
      <c r="CUO176" s="166"/>
      <c r="CUP176" s="146"/>
      <c r="CUQ176" s="145"/>
      <c r="CUR176" s="145"/>
      <c r="CUS176" s="167"/>
      <c r="CUT176" s="147"/>
      <c r="CUU176" s="148"/>
      <c r="CUV176" s="187"/>
      <c r="CUW176" s="188"/>
      <c r="CUX176" s="165"/>
      <c r="CUY176" s="166"/>
      <c r="CUZ176" s="146"/>
      <c r="CVA176" s="145"/>
      <c r="CVB176" s="145"/>
      <c r="CVC176" s="167"/>
      <c r="CVD176" s="147"/>
      <c r="CVE176" s="148"/>
      <c r="CVF176" s="187"/>
      <c r="CVG176" s="188"/>
      <c r="CVH176" s="165"/>
      <c r="CVI176" s="166"/>
      <c r="CVJ176" s="146"/>
      <c r="CVK176" s="145"/>
      <c r="CVL176" s="145"/>
      <c r="CVM176" s="167"/>
      <c r="CVN176" s="147"/>
      <c r="CVO176" s="148"/>
      <c r="CVP176" s="187"/>
      <c r="CVQ176" s="188"/>
      <c r="CVR176" s="165"/>
      <c r="CVS176" s="166"/>
      <c r="CVT176" s="146"/>
      <c r="CVU176" s="145"/>
      <c r="CVV176" s="145"/>
      <c r="CVW176" s="167"/>
      <c r="CVX176" s="147"/>
      <c r="CVY176" s="148"/>
      <c r="CVZ176" s="187"/>
      <c r="CWA176" s="188"/>
      <c r="CWB176" s="165"/>
      <c r="CWC176" s="166"/>
      <c r="CWD176" s="146"/>
      <c r="CWE176" s="145"/>
      <c r="CWF176" s="145"/>
      <c r="CWG176" s="167"/>
      <c r="CWH176" s="147"/>
      <c r="CWI176" s="148"/>
      <c r="CWJ176" s="187"/>
      <c r="CWK176" s="188"/>
      <c r="CWL176" s="165"/>
      <c r="CWM176" s="166"/>
      <c r="CWN176" s="146"/>
      <c r="CWO176" s="145"/>
      <c r="CWP176" s="145"/>
      <c r="CWQ176" s="167"/>
      <c r="CWR176" s="147"/>
      <c r="CWS176" s="148"/>
      <c r="CWT176" s="187"/>
      <c r="CWU176" s="188"/>
      <c r="CWV176" s="165"/>
      <c r="CWW176" s="166"/>
      <c r="CWX176" s="146"/>
      <c r="CWY176" s="145"/>
      <c r="CWZ176" s="145"/>
      <c r="CXA176" s="167"/>
      <c r="CXB176" s="147"/>
      <c r="CXC176" s="148"/>
      <c r="CXD176" s="187"/>
      <c r="CXE176" s="188"/>
      <c r="CXF176" s="165"/>
      <c r="CXG176" s="166"/>
      <c r="CXH176" s="146"/>
      <c r="CXI176" s="145"/>
      <c r="CXJ176" s="145"/>
      <c r="CXK176" s="167"/>
      <c r="CXL176" s="147"/>
      <c r="CXM176" s="148"/>
      <c r="CXN176" s="187"/>
      <c r="CXO176" s="188"/>
      <c r="CXP176" s="165"/>
      <c r="CXQ176" s="166"/>
      <c r="CXR176" s="146"/>
      <c r="CXS176" s="145"/>
      <c r="CXT176" s="145"/>
      <c r="CXU176" s="167"/>
      <c r="CXV176" s="147"/>
      <c r="CXW176" s="148"/>
      <c r="CXX176" s="187"/>
      <c r="CXY176" s="188"/>
      <c r="CXZ176" s="165"/>
      <c r="CYA176" s="166"/>
      <c r="CYB176" s="146"/>
      <c r="CYC176" s="145"/>
      <c r="CYD176" s="145"/>
      <c r="CYE176" s="167"/>
      <c r="CYF176" s="147"/>
      <c r="CYG176" s="148"/>
      <c r="CYH176" s="187"/>
      <c r="CYI176" s="188"/>
      <c r="CYJ176" s="165"/>
      <c r="CYK176" s="166"/>
      <c r="CYL176" s="146"/>
      <c r="CYM176" s="145"/>
      <c r="CYN176" s="145"/>
      <c r="CYO176" s="167"/>
      <c r="CYP176" s="147"/>
      <c r="CYQ176" s="148"/>
      <c r="CYR176" s="187"/>
      <c r="CYS176" s="188"/>
      <c r="CYT176" s="165"/>
      <c r="CYU176" s="166"/>
      <c r="CYV176" s="146"/>
      <c r="CYW176" s="145"/>
      <c r="CYX176" s="145"/>
      <c r="CYY176" s="167"/>
      <c r="CYZ176" s="147"/>
      <c r="CZA176" s="148"/>
      <c r="CZB176" s="187"/>
      <c r="CZC176" s="188"/>
      <c r="CZD176" s="165"/>
      <c r="CZE176" s="166"/>
      <c r="CZF176" s="146"/>
      <c r="CZG176" s="145"/>
      <c r="CZH176" s="145"/>
      <c r="CZI176" s="167"/>
      <c r="CZJ176" s="147"/>
      <c r="CZK176" s="148"/>
      <c r="CZL176" s="187"/>
      <c r="CZM176" s="188"/>
      <c r="CZN176" s="165"/>
      <c r="CZO176" s="166"/>
      <c r="CZP176" s="146"/>
      <c r="CZQ176" s="145"/>
      <c r="CZR176" s="145"/>
      <c r="CZS176" s="167"/>
      <c r="CZT176" s="147"/>
      <c r="CZU176" s="148"/>
      <c r="CZV176" s="187"/>
      <c r="CZW176" s="188"/>
      <c r="CZX176" s="165"/>
      <c r="CZY176" s="166"/>
      <c r="CZZ176" s="146"/>
      <c r="DAA176" s="145"/>
      <c r="DAB176" s="145"/>
      <c r="DAC176" s="167"/>
      <c r="DAD176" s="147"/>
      <c r="DAE176" s="148"/>
      <c r="DAF176" s="187"/>
      <c r="DAG176" s="188"/>
      <c r="DAH176" s="165"/>
      <c r="DAI176" s="166"/>
      <c r="DAJ176" s="146"/>
      <c r="DAK176" s="145"/>
      <c r="DAL176" s="145"/>
      <c r="DAM176" s="167"/>
      <c r="DAN176" s="147"/>
      <c r="DAO176" s="148"/>
      <c r="DAP176" s="187"/>
      <c r="DAQ176" s="188"/>
      <c r="DAR176" s="165"/>
      <c r="DAS176" s="166"/>
      <c r="DAT176" s="146"/>
      <c r="DAU176" s="145"/>
      <c r="DAV176" s="145"/>
      <c r="DAW176" s="167"/>
      <c r="DAX176" s="147"/>
      <c r="DAY176" s="148"/>
      <c r="DAZ176" s="187"/>
      <c r="DBA176" s="188"/>
      <c r="DBB176" s="165"/>
      <c r="DBC176" s="166"/>
      <c r="DBD176" s="146"/>
      <c r="DBE176" s="145"/>
      <c r="DBF176" s="145"/>
      <c r="DBG176" s="167"/>
      <c r="DBH176" s="147"/>
      <c r="DBI176" s="148"/>
      <c r="DBJ176" s="187"/>
      <c r="DBK176" s="188"/>
      <c r="DBL176" s="165"/>
      <c r="DBM176" s="166"/>
      <c r="DBN176" s="146"/>
      <c r="DBO176" s="145"/>
      <c r="DBP176" s="145"/>
      <c r="DBQ176" s="167"/>
      <c r="DBR176" s="147"/>
      <c r="DBS176" s="148"/>
      <c r="DBT176" s="187"/>
      <c r="DBU176" s="188"/>
      <c r="DBV176" s="165"/>
      <c r="DBW176" s="166"/>
      <c r="DBX176" s="146"/>
      <c r="DBY176" s="145"/>
      <c r="DBZ176" s="145"/>
      <c r="DCA176" s="167"/>
      <c r="DCB176" s="147"/>
      <c r="DCC176" s="148"/>
      <c r="DCD176" s="187"/>
      <c r="DCE176" s="188"/>
      <c r="DCF176" s="165"/>
      <c r="DCG176" s="166"/>
      <c r="DCH176" s="146"/>
      <c r="DCI176" s="145"/>
      <c r="DCJ176" s="145"/>
      <c r="DCK176" s="167"/>
      <c r="DCL176" s="147"/>
      <c r="DCM176" s="148"/>
      <c r="DCN176" s="187"/>
      <c r="DCO176" s="188"/>
      <c r="DCP176" s="165"/>
      <c r="DCQ176" s="166"/>
      <c r="DCR176" s="146"/>
      <c r="DCS176" s="145"/>
      <c r="DCT176" s="145"/>
      <c r="DCU176" s="167"/>
      <c r="DCV176" s="147"/>
      <c r="DCW176" s="148"/>
      <c r="DCX176" s="187"/>
      <c r="DCY176" s="188"/>
      <c r="DCZ176" s="165"/>
      <c r="DDA176" s="166"/>
      <c r="DDB176" s="146"/>
      <c r="DDC176" s="145"/>
      <c r="DDD176" s="145"/>
      <c r="DDE176" s="167"/>
      <c r="DDF176" s="147"/>
      <c r="DDG176" s="148"/>
      <c r="DDH176" s="187"/>
      <c r="DDI176" s="188"/>
      <c r="DDJ176" s="165"/>
      <c r="DDK176" s="166"/>
      <c r="DDL176" s="146"/>
      <c r="DDM176" s="145"/>
      <c r="DDN176" s="145"/>
      <c r="DDO176" s="167"/>
      <c r="DDP176" s="147"/>
      <c r="DDQ176" s="148"/>
      <c r="DDR176" s="187"/>
      <c r="DDS176" s="188"/>
      <c r="DDT176" s="165"/>
      <c r="DDU176" s="166"/>
      <c r="DDV176" s="146"/>
      <c r="DDW176" s="145"/>
      <c r="DDX176" s="145"/>
      <c r="DDY176" s="167"/>
      <c r="DDZ176" s="147"/>
      <c r="DEA176" s="148"/>
      <c r="DEB176" s="187"/>
      <c r="DEC176" s="188"/>
      <c r="DED176" s="165"/>
      <c r="DEE176" s="166"/>
      <c r="DEF176" s="146"/>
      <c r="DEG176" s="145"/>
      <c r="DEH176" s="145"/>
      <c r="DEI176" s="167"/>
      <c r="DEJ176" s="147"/>
      <c r="DEK176" s="148"/>
      <c r="DEL176" s="187"/>
      <c r="DEM176" s="188"/>
      <c r="DEN176" s="165"/>
      <c r="DEO176" s="166"/>
      <c r="DEP176" s="146"/>
      <c r="DEQ176" s="145"/>
      <c r="DER176" s="145"/>
      <c r="DES176" s="167"/>
      <c r="DET176" s="147"/>
      <c r="DEU176" s="148"/>
      <c r="DEV176" s="187"/>
      <c r="DEW176" s="188"/>
      <c r="DEX176" s="165"/>
      <c r="DEY176" s="166"/>
      <c r="DEZ176" s="146"/>
      <c r="DFA176" s="145"/>
      <c r="DFB176" s="145"/>
      <c r="DFC176" s="167"/>
      <c r="DFD176" s="147"/>
      <c r="DFE176" s="148"/>
      <c r="DFF176" s="187"/>
      <c r="DFG176" s="188"/>
      <c r="DFH176" s="165"/>
      <c r="DFI176" s="166"/>
      <c r="DFJ176" s="146"/>
      <c r="DFK176" s="145"/>
      <c r="DFL176" s="145"/>
      <c r="DFM176" s="167"/>
      <c r="DFN176" s="147"/>
      <c r="DFO176" s="148"/>
      <c r="DFP176" s="187"/>
      <c r="DFQ176" s="188"/>
      <c r="DFR176" s="165"/>
      <c r="DFS176" s="166"/>
      <c r="DFT176" s="146"/>
      <c r="DFU176" s="145"/>
      <c r="DFV176" s="145"/>
      <c r="DFW176" s="167"/>
      <c r="DFX176" s="147"/>
      <c r="DFY176" s="148"/>
      <c r="DFZ176" s="187"/>
      <c r="DGA176" s="188"/>
      <c r="DGB176" s="165"/>
      <c r="DGC176" s="166"/>
      <c r="DGD176" s="146"/>
      <c r="DGE176" s="145"/>
      <c r="DGF176" s="145"/>
      <c r="DGG176" s="167"/>
      <c r="DGH176" s="147"/>
      <c r="DGI176" s="148"/>
      <c r="DGJ176" s="187"/>
      <c r="DGK176" s="188"/>
      <c r="DGL176" s="165"/>
      <c r="DGM176" s="166"/>
      <c r="DGN176" s="146"/>
      <c r="DGO176" s="145"/>
      <c r="DGP176" s="145"/>
      <c r="DGQ176" s="167"/>
      <c r="DGR176" s="147"/>
      <c r="DGS176" s="148"/>
      <c r="DGT176" s="187"/>
      <c r="DGU176" s="188"/>
      <c r="DGV176" s="165"/>
      <c r="DGW176" s="166"/>
      <c r="DGX176" s="146"/>
      <c r="DGY176" s="145"/>
      <c r="DGZ176" s="145"/>
      <c r="DHA176" s="167"/>
      <c r="DHB176" s="147"/>
      <c r="DHC176" s="148"/>
      <c r="DHD176" s="187"/>
      <c r="DHE176" s="188"/>
      <c r="DHF176" s="165"/>
      <c r="DHG176" s="166"/>
      <c r="DHH176" s="146"/>
      <c r="DHI176" s="145"/>
      <c r="DHJ176" s="145"/>
      <c r="DHK176" s="167"/>
      <c r="DHL176" s="147"/>
      <c r="DHM176" s="148"/>
      <c r="DHN176" s="187"/>
      <c r="DHO176" s="188"/>
      <c r="DHP176" s="165"/>
      <c r="DHQ176" s="166"/>
      <c r="DHR176" s="146"/>
      <c r="DHS176" s="145"/>
      <c r="DHT176" s="145"/>
      <c r="DHU176" s="167"/>
      <c r="DHV176" s="147"/>
      <c r="DHW176" s="148"/>
      <c r="DHX176" s="187"/>
      <c r="DHY176" s="188"/>
      <c r="DHZ176" s="165"/>
      <c r="DIA176" s="166"/>
      <c r="DIB176" s="146"/>
      <c r="DIC176" s="145"/>
      <c r="DID176" s="145"/>
      <c r="DIE176" s="167"/>
      <c r="DIF176" s="147"/>
      <c r="DIG176" s="148"/>
      <c r="DIH176" s="187"/>
      <c r="DII176" s="188"/>
      <c r="DIJ176" s="165"/>
      <c r="DIK176" s="166"/>
      <c r="DIL176" s="146"/>
      <c r="DIM176" s="145"/>
      <c r="DIN176" s="145"/>
      <c r="DIO176" s="167"/>
      <c r="DIP176" s="147"/>
      <c r="DIQ176" s="148"/>
      <c r="DIR176" s="187"/>
      <c r="DIS176" s="188"/>
      <c r="DIT176" s="165"/>
      <c r="DIU176" s="166"/>
      <c r="DIV176" s="146"/>
      <c r="DIW176" s="145"/>
      <c r="DIX176" s="145"/>
      <c r="DIY176" s="167"/>
      <c r="DIZ176" s="147"/>
      <c r="DJA176" s="148"/>
      <c r="DJB176" s="187"/>
      <c r="DJC176" s="188"/>
      <c r="DJD176" s="165"/>
      <c r="DJE176" s="166"/>
      <c r="DJF176" s="146"/>
      <c r="DJG176" s="145"/>
      <c r="DJH176" s="145"/>
      <c r="DJI176" s="167"/>
      <c r="DJJ176" s="147"/>
      <c r="DJK176" s="148"/>
      <c r="DJL176" s="187"/>
      <c r="DJM176" s="188"/>
      <c r="DJN176" s="165"/>
      <c r="DJO176" s="166"/>
      <c r="DJP176" s="146"/>
      <c r="DJQ176" s="145"/>
      <c r="DJR176" s="145"/>
      <c r="DJS176" s="167"/>
      <c r="DJT176" s="147"/>
      <c r="DJU176" s="148"/>
      <c r="DJV176" s="187"/>
      <c r="DJW176" s="188"/>
      <c r="DJX176" s="165"/>
      <c r="DJY176" s="166"/>
      <c r="DJZ176" s="146"/>
      <c r="DKA176" s="145"/>
      <c r="DKB176" s="145"/>
      <c r="DKC176" s="167"/>
      <c r="DKD176" s="147"/>
      <c r="DKE176" s="148"/>
      <c r="DKF176" s="187"/>
      <c r="DKG176" s="188"/>
      <c r="DKH176" s="165"/>
      <c r="DKI176" s="166"/>
      <c r="DKJ176" s="146"/>
      <c r="DKK176" s="145"/>
      <c r="DKL176" s="145"/>
      <c r="DKM176" s="167"/>
      <c r="DKN176" s="147"/>
      <c r="DKO176" s="148"/>
      <c r="DKP176" s="187"/>
      <c r="DKQ176" s="188"/>
      <c r="DKR176" s="165"/>
      <c r="DKS176" s="166"/>
      <c r="DKT176" s="146"/>
      <c r="DKU176" s="145"/>
      <c r="DKV176" s="145"/>
      <c r="DKW176" s="167"/>
      <c r="DKX176" s="147"/>
      <c r="DKY176" s="148"/>
      <c r="DKZ176" s="187"/>
      <c r="DLA176" s="188"/>
      <c r="DLB176" s="165"/>
      <c r="DLC176" s="166"/>
      <c r="DLD176" s="146"/>
      <c r="DLE176" s="145"/>
      <c r="DLF176" s="145"/>
      <c r="DLG176" s="167"/>
      <c r="DLH176" s="147"/>
      <c r="DLI176" s="148"/>
      <c r="DLJ176" s="187"/>
      <c r="DLK176" s="188"/>
      <c r="DLL176" s="165"/>
      <c r="DLM176" s="166"/>
      <c r="DLN176" s="146"/>
      <c r="DLO176" s="145"/>
      <c r="DLP176" s="145"/>
      <c r="DLQ176" s="167"/>
      <c r="DLR176" s="147"/>
      <c r="DLS176" s="148"/>
      <c r="DLT176" s="187"/>
      <c r="DLU176" s="188"/>
      <c r="DLV176" s="165"/>
      <c r="DLW176" s="166"/>
      <c r="DLX176" s="146"/>
      <c r="DLY176" s="145"/>
      <c r="DLZ176" s="145"/>
      <c r="DMA176" s="167"/>
      <c r="DMB176" s="147"/>
      <c r="DMC176" s="148"/>
      <c r="DMD176" s="187"/>
      <c r="DME176" s="188"/>
      <c r="DMF176" s="165"/>
      <c r="DMG176" s="166"/>
      <c r="DMH176" s="146"/>
      <c r="DMI176" s="145"/>
      <c r="DMJ176" s="145"/>
      <c r="DMK176" s="167"/>
      <c r="DML176" s="147"/>
      <c r="DMM176" s="148"/>
      <c r="DMN176" s="187"/>
      <c r="DMO176" s="188"/>
      <c r="DMP176" s="165"/>
      <c r="DMQ176" s="166"/>
      <c r="DMR176" s="146"/>
      <c r="DMS176" s="145"/>
      <c r="DMT176" s="145"/>
      <c r="DMU176" s="167"/>
      <c r="DMV176" s="147"/>
      <c r="DMW176" s="148"/>
      <c r="DMX176" s="187"/>
      <c r="DMY176" s="188"/>
      <c r="DMZ176" s="165"/>
      <c r="DNA176" s="166"/>
      <c r="DNB176" s="146"/>
      <c r="DNC176" s="145"/>
      <c r="DND176" s="145"/>
      <c r="DNE176" s="167"/>
      <c r="DNF176" s="147"/>
      <c r="DNG176" s="148"/>
      <c r="DNH176" s="187"/>
      <c r="DNI176" s="188"/>
      <c r="DNJ176" s="165"/>
      <c r="DNK176" s="166"/>
      <c r="DNL176" s="146"/>
      <c r="DNM176" s="145"/>
      <c r="DNN176" s="145"/>
      <c r="DNO176" s="167"/>
      <c r="DNP176" s="147"/>
      <c r="DNQ176" s="148"/>
      <c r="DNR176" s="187"/>
      <c r="DNS176" s="188"/>
      <c r="DNT176" s="165"/>
      <c r="DNU176" s="166"/>
      <c r="DNV176" s="146"/>
      <c r="DNW176" s="145"/>
      <c r="DNX176" s="145"/>
      <c r="DNY176" s="167"/>
      <c r="DNZ176" s="147"/>
      <c r="DOA176" s="148"/>
      <c r="DOB176" s="187"/>
      <c r="DOC176" s="188"/>
      <c r="DOD176" s="165"/>
      <c r="DOE176" s="166"/>
      <c r="DOF176" s="146"/>
      <c r="DOG176" s="145"/>
      <c r="DOH176" s="145"/>
      <c r="DOI176" s="167"/>
      <c r="DOJ176" s="147"/>
      <c r="DOK176" s="148"/>
      <c r="DOL176" s="187"/>
      <c r="DOM176" s="188"/>
      <c r="DON176" s="165"/>
      <c r="DOO176" s="166"/>
      <c r="DOP176" s="146"/>
      <c r="DOQ176" s="145"/>
      <c r="DOR176" s="145"/>
      <c r="DOS176" s="167"/>
      <c r="DOT176" s="147"/>
      <c r="DOU176" s="148"/>
      <c r="DOV176" s="187"/>
      <c r="DOW176" s="188"/>
      <c r="DOX176" s="165"/>
      <c r="DOY176" s="166"/>
      <c r="DOZ176" s="146"/>
      <c r="DPA176" s="145"/>
      <c r="DPB176" s="145"/>
      <c r="DPC176" s="167"/>
      <c r="DPD176" s="147"/>
      <c r="DPE176" s="148"/>
      <c r="DPF176" s="187"/>
      <c r="DPG176" s="188"/>
      <c r="DPH176" s="165"/>
      <c r="DPI176" s="166"/>
      <c r="DPJ176" s="146"/>
      <c r="DPK176" s="145"/>
      <c r="DPL176" s="145"/>
      <c r="DPM176" s="167"/>
      <c r="DPN176" s="147"/>
      <c r="DPO176" s="148"/>
      <c r="DPP176" s="187"/>
      <c r="DPQ176" s="188"/>
      <c r="DPR176" s="165"/>
      <c r="DPS176" s="166"/>
      <c r="DPT176" s="146"/>
      <c r="DPU176" s="145"/>
      <c r="DPV176" s="145"/>
      <c r="DPW176" s="167"/>
      <c r="DPX176" s="147"/>
      <c r="DPY176" s="148"/>
      <c r="DPZ176" s="187"/>
      <c r="DQA176" s="188"/>
      <c r="DQB176" s="165"/>
      <c r="DQC176" s="166"/>
      <c r="DQD176" s="146"/>
      <c r="DQE176" s="145"/>
      <c r="DQF176" s="145"/>
      <c r="DQG176" s="167"/>
      <c r="DQH176" s="147"/>
      <c r="DQI176" s="148"/>
      <c r="DQJ176" s="187"/>
      <c r="DQK176" s="188"/>
      <c r="DQL176" s="165"/>
      <c r="DQM176" s="166"/>
      <c r="DQN176" s="146"/>
      <c r="DQO176" s="145"/>
      <c r="DQP176" s="145"/>
      <c r="DQQ176" s="167"/>
      <c r="DQR176" s="147"/>
      <c r="DQS176" s="148"/>
      <c r="DQT176" s="187"/>
      <c r="DQU176" s="188"/>
      <c r="DQV176" s="165"/>
      <c r="DQW176" s="166"/>
      <c r="DQX176" s="146"/>
      <c r="DQY176" s="145"/>
      <c r="DQZ176" s="145"/>
      <c r="DRA176" s="167"/>
      <c r="DRB176" s="147"/>
      <c r="DRC176" s="148"/>
      <c r="DRD176" s="187"/>
      <c r="DRE176" s="188"/>
      <c r="DRF176" s="165"/>
      <c r="DRG176" s="166"/>
      <c r="DRH176" s="146"/>
      <c r="DRI176" s="145"/>
      <c r="DRJ176" s="145"/>
      <c r="DRK176" s="167"/>
      <c r="DRL176" s="147"/>
      <c r="DRM176" s="148"/>
      <c r="DRN176" s="187"/>
      <c r="DRO176" s="188"/>
      <c r="DRP176" s="165"/>
      <c r="DRQ176" s="166"/>
      <c r="DRR176" s="146"/>
      <c r="DRS176" s="145"/>
      <c r="DRT176" s="145"/>
      <c r="DRU176" s="167"/>
      <c r="DRV176" s="147"/>
      <c r="DRW176" s="148"/>
      <c r="DRX176" s="187"/>
      <c r="DRY176" s="188"/>
      <c r="DRZ176" s="165"/>
      <c r="DSA176" s="166"/>
      <c r="DSB176" s="146"/>
      <c r="DSC176" s="145"/>
      <c r="DSD176" s="145"/>
      <c r="DSE176" s="167"/>
      <c r="DSF176" s="147"/>
      <c r="DSG176" s="148"/>
      <c r="DSH176" s="187"/>
      <c r="DSI176" s="188"/>
      <c r="DSJ176" s="165"/>
      <c r="DSK176" s="166"/>
      <c r="DSL176" s="146"/>
      <c r="DSM176" s="145"/>
      <c r="DSN176" s="145"/>
      <c r="DSO176" s="167"/>
      <c r="DSP176" s="147"/>
      <c r="DSQ176" s="148"/>
      <c r="DSR176" s="187"/>
      <c r="DSS176" s="188"/>
      <c r="DST176" s="165"/>
      <c r="DSU176" s="166"/>
      <c r="DSV176" s="146"/>
      <c r="DSW176" s="145"/>
      <c r="DSX176" s="145"/>
      <c r="DSY176" s="167"/>
      <c r="DSZ176" s="147"/>
      <c r="DTA176" s="148"/>
      <c r="DTB176" s="187"/>
      <c r="DTC176" s="188"/>
      <c r="DTD176" s="165"/>
      <c r="DTE176" s="166"/>
      <c r="DTF176" s="146"/>
      <c r="DTG176" s="145"/>
      <c r="DTH176" s="145"/>
      <c r="DTI176" s="167"/>
      <c r="DTJ176" s="147"/>
      <c r="DTK176" s="148"/>
      <c r="DTL176" s="187"/>
      <c r="DTM176" s="188"/>
      <c r="DTN176" s="165"/>
      <c r="DTO176" s="166"/>
      <c r="DTP176" s="146"/>
      <c r="DTQ176" s="145"/>
      <c r="DTR176" s="145"/>
      <c r="DTS176" s="167"/>
      <c r="DTT176" s="147"/>
      <c r="DTU176" s="148"/>
      <c r="DTV176" s="187"/>
      <c r="DTW176" s="188"/>
      <c r="DTX176" s="165"/>
      <c r="DTY176" s="166"/>
      <c r="DTZ176" s="146"/>
      <c r="DUA176" s="145"/>
      <c r="DUB176" s="145"/>
      <c r="DUC176" s="167"/>
      <c r="DUD176" s="147"/>
      <c r="DUE176" s="148"/>
      <c r="DUF176" s="187"/>
      <c r="DUG176" s="188"/>
      <c r="DUH176" s="165"/>
      <c r="DUI176" s="166"/>
      <c r="DUJ176" s="146"/>
      <c r="DUK176" s="145"/>
      <c r="DUL176" s="145"/>
      <c r="DUM176" s="167"/>
      <c r="DUN176" s="147"/>
      <c r="DUO176" s="148"/>
      <c r="DUP176" s="187"/>
      <c r="DUQ176" s="188"/>
      <c r="DUR176" s="165"/>
      <c r="DUS176" s="166"/>
      <c r="DUT176" s="146"/>
      <c r="DUU176" s="145"/>
      <c r="DUV176" s="145"/>
      <c r="DUW176" s="167"/>
      <c r="DUX176" s="147"/>
      <c r="DUY176" s="148"/>
      <c r="DUZ176" s="187"/>
      <c r="DVA176" s="188"/>
      <c r="DVB176" s="165"/>
      <c r="DVC176" s="166"/>
      <c r="DVD176" s="146"/>
      <c r="DVE176" s="145"/>
      <c r="DVF176" s="145"/>
      <c r="DVG176" s="167"/>
      <c r="DVH176" s="147"/>
      <c r="DVI176" s="148"/>
      <c r="DVJ176" s="187"/>
      <c r="DVK176" s="188"/>
      <c r="DVL176" s="165"/>
      <c r="DVM176" s="166"/>
      <c r="DVN176" s="146"/>
      <c r="DVO176" s="145"/>
      <c r="DVP176" s="145"/>
      <c r="DVQ176" s="167"/>
      <c r="DVR176" s="147"/>
      <c r="DVS176" s="148"/>
      <c r="DVT176" s="187"/>
      <c r="DVU176" s="188"/>
      <c r="DVV176" s="165"/>
      <c r="DVW176" s="166"/>
      <c r="DVX176" s="146"/>
      <c r="DVY176" s="145"/>
      <c r="DVZ176" s="145"/>
      <c r="DWA176" s="167"/>
      <c r="DWB176" s="147"/>
      <c r="DWC176" s="148"/>
      <c r="DWD176" s="187"/>
      <c r="DWE176" s="188"/>
      <c r="DWF176" s="165"/>
      <c r="DWG176" s="166"/>
      <c r="DWH176" s="146"/>
      <c r="DWI176" s="145"/>
      <c r="DWJ176" s="145"/>
      <c r="DWK176" s="167"/>
      <c r="DWL176" s="147"/>
      <c r="DWM176" s="148"/>
      <c r="DWN176" s="187"/>
      <c r="DWO176" s="188"/>
      <c r="DWP176" s="165"/>
      <c r="DWQ176" s="166"/>
      <c r="DWR176" s="146"/>
      <c r="DWS176" s="145"/>
      <c r="DWT176" s="145"/>
      <c r="DWU176" s="167"/>
      <c r="DWV176" s="147"/>
      <c r="DWW176" s="148"/>
      <c r="DWX176" s="187"/>
      <c r="DWY176" s="188"/>
      <c r="DWZ176" s="165"/>
      <c r="DXA176" s="166"/>
      <c r="DXB176" s="146"/>
      <c r="DXC176" s="145"/>
      <c r="DXD176" s="145"/>
      <c r="DXE176" s="167"/>
      <c r="DXF176" s="147"/>
      <c r="DXG176" s="148"/>
      <c r="DXH176" s="187"/>
      <c r="DXI176" s="188"/>
      <c r="DXJ176" s="165"/>
      <c r="DXK176" s="166"/>
      <c r="DXL176" s="146"/>
      <c r="DXM176" s="145"/>
      <c r="DXN176" s="145"/>
      <c r="DXO176" s="167"/>
      <c r="DXP176" s="147"/>
      <c r="DXQ176" s="148"/>
      <c r="DXR176" s="187"/>
      <c r="DXS176" s="188"/>
      <c r="DXT176" s="165"/>
      <c r="DXU176" s="166"/>
      <c r="DXV176" s="146"/>
      <c r="DXW176" s="145"/>
      <c r="DXX176" s="145"/>
      <c r="DXY176" s="167"/>
      <c r="DXZ176" s="147"/>
      <c r="DYA176" s="148"/>
      <c r="DYB176" s="187"/>
      <c r="DYC176" s="188"/>
      <c r="DYD176" s="165"/>
      <c r="DYE176" s="166"/>
      <c r="DYF176" s="146"/>
      <c r="DYG176" s="145"/>
      <c r="DYH176" s="145"/>
      <c r="DYI176" s="167"/>
      <c r="DYJ176" s="147"/>
      <c r="DYK176" s="148"/>
      <c r="DYL176" s="187"/>
      <c r="DYM176" s="188"/>
      <c r="DYN176" s="165"/>
      <c r="DYO176" s="166"/>
      <c r="DYP176" s="146"/>
      <c r="DYQ176" s="145"/>
      <c r="DYR176" s="145"/>
      <c r="DYS176" s="167"/>
      <c r="DYT176" s="147"/>
      <c r="DYU176" s="148"/>
      <c r="DYV176" s="187"/>
      <c r="DYW176" s="188"/>
      <c r="DYX176" s="165"/>
      <c r="DYY176" s="166"/>
      <c r="DYZ176" s="146"/>
      <c r="DZA176" s="145"/>
      <c r="DZB176" s="145"/>
      <c r="DZC176" s="167"/>
      <c r="DZD176" s="147"/>
      <c r="DZE176" s="148"/>
      <c r="DZF176" s="187"/>
      <c r="DZG176" s="188"/>
      <c r="DZH176" s="165"/>
      <c r="DZI176" s="166"/>
      <c r="DZJ176" s="146"/>
      <c r="DZK176" s="145"/>
      <c r="DZL176" s="145"/>
      <c r="DZM176" s="167"/>
      <c r="DZN176" s="147"/>
      <c r="DZO176" s="148"/>
      <c r="DZP176" s="187"/>
      <c r="DZQ176" s="188"/>
      <c r="DZR176" s="165"/>
      <c r="DZS176" s="166"/>
      <c r="DZT176" s="146"/>
      <c r="DZU176" s="145"/>
      <c r="DZV176" s="145"/>
      <c r="DZW176" s="167"/>
      <c r="DZX176" s="147"/>
      <c r="DZY176" s="148"/>
      <c r="DZZ176" s="187"/>
      <c r="EAA176" s="188"/>
      <c r="EAB176" s="165"/>
      <c r="EAC176" s="166"/>
      <c r="EAD176" s="146"/>
      <c r="EAE176" s="145"/>
      <c r="EAF176" s="145"/>
      <c r="EAG176" s="167"/>
      <c r="EAH176" s="147"/>
      <c r="EAI176" s="148"/>
      <c r="EAJ176" s="187"/>
      <c r="EAK176" s="188"/>
      <c r="EAL176" s="165"/>
      <c r="EAM176" s="166"/>
      <c r="EAN176" s="146"/>
      <c r="EAO176" s="145"/>
      <c r="EAP176" s="145"/>
      <c r="EAQ176" s="167"/>
      <c r="EAR176" s="147"/>
      <c r="EAS176" s="148"/>
      <c r="EAT176" s="187"/>
      <c r="EAU176" s="188"/>
      <c r="EAV176" s="165"/>
      <c r="EAW176" s="166"/>
      <c r="EAX176" s="146"/>
      <c r="EAY176" s="145"/>
      <c r="EAZ176" s="145"/>
      <c r="EBA176" s="167"/>
      <c r="EBB176" s="147"/>
      <c r="EBC176" s="148"/>
      <c r="EBD176" s="187"/>
      <c r="EBE176" s="188"/>
      <c r="EBF176" s="165"/>
      <c r="EBG176" s="166"/>
      <c r="EBH176" s="146"/>
      <c r="EBI176" s="145"/>
      <c r="EBJ176" s="145"/>
      <c r="EBK176" s="167"/>
      <c r="EBL176" s="147"/>
      <c r="EBM176" s="148"/>
      <c r="EBN176" s="187"/>
      <c r="EBO176" s="188"/>
      <c r="EBP176" s="165"/>
      <c r="EBQ176" s="166"/>
      <c r="EBR176" s="146"/>
      <c r="EBS176" s="145"/>
      <c r="EBT176" s="145"/>
      <c r="EBU176" s="167"/>
      <c r="EBV176" s="147"/>
      <c r="EBW176" s="148"/>
      <c r="EBX176" s="187"/>
      <c r="EBY176" s="188"/>
      <c r="EBZ176" s="165"/>
      <c r="ECA176" s="166"/>
      <c r="ECB176" s="146"/>
      <c r="ECC176" s="145"/>
      <c r="ECD176" s="145"/>
      <c r="ECE176" s="167"/>
      <c r="ECF176" s="147"/>
      <c r="ECG176" s="148"/>
      <c r="ECH176" s="187"/>
      <c r="ECI176" s="188"/>
      <c r="ECJ176" s="165"/>
      <c r="ECK176" s="166"/>
      <c r="ECL176" s="146"/>
      <c r="ECM176" s="145"/>
      <c r="ECN176" s="145"/>
      <c r="ECO176" s="167"/>
      <c r="ECP176" s="147"/>
      <c r="ECQ176" s="148"/>
      <c r="ECR176" s="187"/>
      <c r="ECS176" s="188"/>
      <c r="ECT176" s="165"/>
      <c r="ECU176" s="166"/>
      <c r="ECV176" s="146"/>
      <c r="ECW176" s="145"/>
      <c r="ECX176" s="145"/>
      <c r="ECY176" s="167"/>
      <c r="ECZ176" s="147"/>
      <c r="EDA176" s="148"/>
      <c r="EDB176" s="187"/>
      <c r="EDC176" s="188"/>
      <c r="EDD176" s="165"/>
      <c r="EDE176" s="166"/>
      <c r="EDF176" s="146"/>
      <c r="EDG176" s="145"/>
      <c r="EDH176" s="145"/>
      <c r="EDI176" s="167"/>
      <c r="EDJ176" s="147"/>
      <c r="EDK176" s="148"/>
      <c r="EDL176" s="187"/>
      <c r="EDM176" s="188"/>
      <c r="EDN176" s="165"/>
      <c r="EDO176" s="166"/>
      <c r="EDP176" s="146"/>
      <c r="EDQ176" s="145"/>
      <c r="EDR176" s="145"/>
      <c r="EDS176" s="167"/>
      <c r="EDT176" s="147"/>
      <c r="EDU176" s="148"/>
      <c r="EDV176" s="187"/>
      <c r="EDW176" s="188"/>
      <c r="EDX176" s="165"/>
      <c r="EDY176" s="166"/>
      <c r="EDZ176" s="146"/>
      <c r="EEA176" s="145"/>
      <c r="EEB176" s="145"/>
      <c r="EEC176" s="167"/>
      <c r="EED176" s="147"/>
      <c r="EEE176" s="148"/>
      <c r="EEF176" s="187"/>
      <c r="EEG176" s="188"/>
      <c r="EEH176" s="165"/>
      <c r="EEI176" s="166"/>
      <c r="EEJ176" s="146"/>
      <c r="EEK176" s="145"/>
      <c r="EEL176" s="145"/>
      <c r="EEM176" s="167"/>
      <c r="EEN176" s="147"/>
      <c r="EEO176" s="148"/>
      <c r="EEP176" s="187"/>
      <c r="EEQ176" s="188"/>
      <c r="EER176" s="165"/>
      <c r="EES176" s="166"/>
      <c r="EET176" s="146"/>
      <c r="EEU176" s="145"/>
      <c r="EEV176" s="145"/>
      <c r="EEW176" s="167"/>
      <c r="EEX176" s="147"/>
      <c r="EEY176" s="148"/>
      <c r="EEZ176" s="187"/>
      <c r="EFA176" s="188"/>
      <c r="EFB176" s="165"/>
      <c r="EFC176" s="166"/>
      <c r="EFD176" s="146"/>
      <c r="EFE176" s="145"/>
      <c r="EFF176" s="145"/>
      <c r="EFG176" s="167"/>
      <c r="EFH176" s="147"/>
      <c r="EFI176" s="148"/>
      <c r="EFJ176" s="187"/>
      <c r="EFK176" s="188"/>
      <c r="EFL176" s="165"/>
      <c r="EFM176" s="166"/>
      <c r="EFN176" s="146"/>
      <c r="EFO176" s="145"/>
      <c r="EFP176" s="145"/>
      <c r="EFQ176" s="167"/>
      <c r="EFR176" s="147"/>
      <c r="EFS176" s="148"/>
      <c r="EFT176" s="187"/>
      <c r="EFU176" s="188"/>
      <c r="EFV176" s="165"/>
      <c r="EFW176" s="166"/>
      <c r="EFX176" s="146"/>
      <c r="EFY176" s="145"/>
      <c r="EFZ176" s="145"/>
      <c r="EGA176" s="167"/>
      <c r="EGB176" s="147"/>
      <c r="EGC176" s="148"/>
      <c r="EGD176" s="187"/>
      <c r="EGE176" s="188"/>
      <c r="EGF176" s="165"/>
      <c r="EGG176" s="166"/>
      <c r="EGH176" s="146"/>
      <c r="EGI176" s="145"/>
      <c r="EGJ176" s="145"/>
      <c r="EGK176" s="167"/>
      <c r="EGL176" s="147"/>
      <c r="EGM176" s="148"/>
      <c r="EGN176" s="187"/>
      <c r="EGO176" s="188"/>
      <c r="EGP176" s="165"/>
      <c r="EGQ176" s="166"/>
      <c r="EGR176" s="146"/>
      <c r="EGS176" s="145"/>
      <c r="EGT176" s="145"/>
      <c r="EGU176" s="167"/>
      <c r="EGV176" s="147"/>
      <c r="EGW176" s="148"/>
      <c r="EGX176" s="187"/>
      <c r="EGY176" s="188"/>
      <c r="EGZ176" s="165"/>
      <c r="EHA176" s="166"/>
      <c r="EHB176" s="146"/>
      <c r="EHC176" s="145"/>
      <c r="EHD176" s="145"/>
      <c r="EHE176" s="167"/>
      <c r="EHF176" s="147"/>
      <c r="EHG176" s="148"/>
      <c r="EHH176" s="187"/>
      <c r="EHI176" s="188"/>
      <c r="EHJ176" s="165"/>
      <c r="EHK176" s="166"/>
      <c r="EHL176" s="146"/>
      <c r="EHM176" s="145"/>
      <c r="EHN176" s="145"/>
      <c r="EHO176" s="167"/>
      <c r="EHP176" s="147"/>
      <c r="EHQ176" s="148"/>
      <c r="EHR176" s="187"/>
      <c r="EHS176" s="188"/>
      <c r="EHT176" s="165"/>
      <c r="EHU176" s="166"/>
      <c r="EHV176" s="146"/>
      <c r="EHW176" s="145"/>
      <c r="EHX176" s="145"/>
      <c r="EHY176" s="167"/>
      <c r="EHZ176" s="147"/>
      <c r="EIA176" s="148"/>
      <c r="EIB176" s="187"/>
      <c r="EIC176" s="188"/>
      <c r="EID176" s="165"/>
      <c r="EIE176" s="166"/>
      <c r="EIF176" s="146"/>
      <c r="EIG176" s="145"/>
      <c r="EIH176" s="145"/>
      <c r="EII176" s="167"/>
      <c r="EIJ176" s="147"/>
      <c r="EIK176" s="148"/>
      <c r="EIL176" s="187"/>
      <c r="EIM176" s="188"/>
      <c r="EIN176" s="165"/>
      <c r="EIO176" s="166"/>
      <c r="EIP176" s="146"/>
      <c r="EIQ176" s="145"/>
      <c r="EIR176" s="145"/>
      <c r="EIS176" s="167"/>
      <c r="EIT176" s="147"/>
      <c r="EIU176" s="148"/>
      <c r="EIV176" s="187"/>
      <c r="EIW176" s="188"/>
      <c r="EIX176" s="165"/>
      <c r="EIY176" s="166"/>
      <c r="EIZ176" s="146"/>
      <c r="EJA176" s="145"/>
      <c r="EJB176" s="145"/>
      <c r="EJC176" s="167"/>
      <c r="EJD176" s="147"/>
      <c r="EJE176" s="148"/>
      <c r="EJF176" s="187"/>
      <c r="EJG176" s="188"/>
      <c r="EJH176" s="165"/>
      <c r="EJI176" s="166"/>
      <c r="EJJ176" s="146"/>
      <c r="EJK176" s="145"/>
      <c r="EJL176" s="145"/>
      <c r="EJM176" s="167"/>
      <c r="EJN176" s="147"/>
      <c r="EJO176" s="148"/>
      <c r="EJP176" s="187"/>
      <c r="EJQ176" s="188"/>
      <c r="EJR176" s="165"/>
      <c r="EJS176" s="166"/>
      <c r="EJT176" s="146"/>
      <c r="EJU176" s="145"/>
      <c r="EJV176" s="145"/>
      <c r="EJW176" s="167"/>
      <c r="EJX176" s="147"/>
      <c r="EJY176" s="148"/>
      <c r="EJZ176" s="187"/>
      <c r="EKA176" s="188"/>
      <c r="EKB176" s="165"/>
      <c r="EKC176" s="166"/>
      <c r="EKD176" s="146"/>
      <c r="EKE176" s="145"/>
      <c r="EKF176" s="145"/>
      <c r="EKG176" s="167"/>
      <c r="EKH176" s="147"/>
      <c r="EKI176" s="148"/>
      <c r="EKJ176" s="187"/>
      <c r="EKK176" s="188"/>
      <c r="EKL176" s="165"/>
      <c r="EKM176" s="166"/>
      <c r="EKN176" s="146"/>
      <c r="EKO176" s="145"/>
      <c r="EKP176" s="145"/>
      <c r="EKQ176" s="167"/>
      <c r="EKR176" s="147"/>
      <c r="EKS176" s="148"/>
      <c r="EKT176" s="187"/>
      <c r="EKU176" s="188"/>
      <c r="EKV176" s="165"/>
      <c r="EKW176" s="166"/>
      <c r="EKX176" s="146"/>
      <c r="EKY176" s="145"/>
      <c r="EKZ176" s="145"/>
      <c r="ELA176" s="167"/>
      <c r="ELB176" s="147"/>
      <c r="ELC176" s="148"/>
      <c r="ELD176" s="187"/>
      <c r="ELE176" s="188"/>
      <c r="ELF176" s="165"/>
      <c r="ELG176" s="166"/>
      <c r="ELH176" s="146"/>
      <c r="ELI176" s="145"/>
      <c r="ELJ176" s="145"/>
      <c r="ELK176" s="167"/>
      <c r="ELL176" s="147"/>
      <c r="ELM176" s="148"/>
      <c r="ELN176" s="187"/>
      <c r="ELO176" s="188"/>
      <c r="ELP176" s="165"/>
      <c r="ELQ176" s="166"/>
      <c r="ELR176" s="146"/>
      <c r="ELS176" s="145"/>
      <c r="ELT176" s="145"/>
      <c r="ELU176" s="167"/>
      <c r="ELV176" s="147"/>
      <c r="ELW176" s="148"/>
      <c r="ELX176" s="187"/>
      <c r="ELY176" s="188"/>
      <c r="ELZ176" s="165"/>
      <c r="EMA176" s="166"/>
      <c r="EMB176" s="146"/>
      <c r="EMC176" s="145"/>
      <c r="EMD176" s="145"/>
      <c r="EME176" s="167"/>
      <c r="EMF176" s="147"/>
      <c r="EMG176" s="148"/>
      <c r="EMH176" s="187"/>
      <c r="EMI176" s="188"/>
      <c r="EMJ176" s="165"/>
      <c r="EMK176" s="166"/>
      <c r="EML176" s="146"/>
      <c r="EMM176" s="145"/>
      <c r="EMN176" s="145"/>
      <c r="EMO176" s="167"/>
      <c r="EMP176" s="147"/>
      <c r="EMQ176" s="148"/>
      <c r="EMR176" s="187"/>
      <c r="EMS176" s="188"/>
      <c r="EMT176" s="165"/>
      <c r="EMU176" s="166"/>
      <c r="EMV176" s="146"/>
      <c r="EMW176" s="145"/>
      <c r="EMX176" s="145"/>
      <c r="EMY176" s="167"/>
      <c r="EMZ176" s="147"/>
      <c r="ENA176" s="148"/>
      <c r="ENB176" s="187"/>
      <c r="ENC176" s="188"/>
      <c r="END176" s="165"/>
      <c r="ENE176" s="166"/>
      <c r="ENF176" s="146"/>
      <c r="ENG176" s="145"/>
      <c r="ENH176" s="145"/>
      <c r="ENI176" s="167"/>
      <c r="ENJ176" s="147"/>
      <c r="ENK176" s="148"/>
      <c r="ENL176" s="187"/>
      <c r="ENM176" s="188"/>
      <c r="ENN176" s="165"/>
      <c r="ENO176" s="166"/>
      <c r="ENP176" s="146"/>
      <c r="ENQ176" s="145"/>
      <c r="ENR176" s="145"/>
      <c r="ENS176" s="167"/>
      <c r="ENT176" s="147"/>
      <c r="ENU176" s="148"/>
      <c r="ENV176" s="187"/>
      <c r="ENW176" s="188"/>
      <c r="ENX176" s="165"/>
      <c r="ENY176" s="166"/>
      <c r="ENZ176" s="146"/>
      <c r="EOA176" s="145"/>
      <c r="EOB176" s="145"/>
      <c r="EOC176" s="167"/>
      <c r="EOD176" s="147"/>
      <c r="EOE176" s="148"/>
      <c r="EOF176" s="187"/>
      <c r="EOG176" s="188"/>
      <c r="EOH176" s="165"/>
      <c r="EOI176" s="166"/>
      <c r="EOJ176" s="146"/>
      <c r="EOK176" s="145"/>
      <c r="EOL176" s="145"/>
      <c r="EOM176" s="167"/>
      <c r="EON176" s="147"/>
      <c r="EOO176" s="148"/>
      <c r="EOP176" s="187"/>
      <c r="EOQ176" s="188"/>
      <c r="EOR176" s="165"/>
      <c r="EOS176" s="166"/>
      <c r="EOT176" s="146"/>
      <c r="EOU176" s="145"/>
      <c r="EOV176" s="145"/>
      <c r="EOW176" s="167"/>
      <c r="EOX176" s="147"/>
      <c r="EOY176" s="148"/>
      <c r="EOZ176" s="187"/>
      <c r="EPA176" s="188"/>
      <c r="EPB176" s="165"/>
      <c r="EPC176" s="166"/>
      <c r="EPD176" s="146"/>
      <c r="EPE176" s="145"/>
      <c r="EPF176" s="145"/>
      <c r="EPG176" s="167"/>
      <c r="EPH176" s="147"/>
      <c r="EPI176" s="148"/>
      <c r="EPJ176" s="187"/>
      <c r="EPK176" s="188"/>
      <c r="EPL176" s="165"/>
      <c r="EPM176" s="166"/>
      <c r="EPN176" s="146"/>
      <c r="EPO176" s="145"/>
      <c r="EPP176" s="145"/>
      <c r="EPQ176" s="167"/>
      <c r="EPR176" s="147"/>
      <c r="EPS176" s="148"/>
      <c r="EPT176" s="187"/>
      <c r="EPU176" s="188"/>
      <c r="EPV176" s="165"/>
      <c r="EPW176" s="166"/>
      <c r="EPX176" s="146"/>
      <c r="EPY176" s="145"/>
      <c r="EPZ176" s="145"/>
      <c r="EQA176" s="167"/>
      <c r="EQB176" s="147"/>
      <c r="EQC176" s="148"/>
      <c r="EQD176" s="187"/>
      <c r="EQE176" s="188"/>
      <c r="EQF176" s="165"/>
      <c r="EQG176" s="166"/>
      <c r="EQH176" s="146"/>
      <c r="EQI176" s="145"/>
      <c r="EQJ176" s="145"/>
      <c r="EQK176" s="167"/>
      <c r="EQL176" s="147"/>
      <c r="EQM176" s="148"/>
      <c r="EQN176" s="187"/>
      <c r="EQO176" s="188"/>
      <c r="EQP176" s="165"/>
      <c r="EQQ176" s="166"/>
      <c r="EQR176" s="146"/>
      <c r="EQS176" s="145"/>
      <c r="EQT176" s="145"/>
      <c r="EQU176" s="167"/>
      <c r="EQV176" s="147"/>
      <c r="EQW176" s="148"/>
      <c r="EQX176" s="187"/>
      <c r="EQY176" s="188"/>
      <c r="EQZ176" s="165"/>
      <c r="ERA176" s="166"/>
      <c r="ERB176" s="146"/>
      <c r="ERC176" s="145"/>
      <c r="ERD176" s="145"/>
      <c r="ERE176" s="167"/>
      <c r="ERF176" s="147"/>
      <c r="ERG176" s="148"/>
      <c r="ERH176" s="187"/>
      <c r="ERI176" s="188"/>
      <c r="ERJ176" s="165"/>
      <c r="ERK176" s="166"/>
      <c r="ERL176" s="146"/>
      <c r="ERM176" s="145"/>
      <c r="ERN176" s="145"/>
      <c r="ERO176" s="167"/>
      <c r="ERP176" s="147"/>
      <c r="ERQ176" s="148"/>
      <c r="ERR176" s="187"/>
      <c r="ERS176" s="188"/>
      <c r="ERT176" s="165"/>
      <c r="ERU176" s="166"/>
      <c r="ERV176" s="146"/>
      <c r="ERW176" s="145"/>
      <c r="ERX176" s="145"/>
      <c r="ERY176" s="167"/>
      <c r="ERZ176" s="147"/>
      <c r="ESA176" s="148"/>
      <c r="ESB176" s="187"/>
      <c r="ESC176" s="188"/>
      <c r="ESD176" s="165"/>
      <c r="ESE176" s="166"/>
      <c r="ESF176" s="146"/>
      <c r="ESG176" s="145"/>
      <c r="ESH176" s="145"/>
      <c r="ESI176" s="167"/>
      <c r="ESJ176" s="147"/>
      <c r="ESK176" s="148"/>
      <c r="ESL176" s="187"/>
      <c r="ESM176" s="188"/>
      <c r="ESN176" s="165"/>
      <c r="ESO176" s="166"/>
      <c r="ESP176" s="146"/>
      <c r="ESQ176" s="145"/>
      <c r="ESR176" s="145"/>
      <c r="ESS176" s="167"/>
      <c r="EST176" s="147"/>
      <c r="ESU176" s="148"/>
      <c r="ESV176" s="187"/>
      <c r="ESW176" s="188"/>
      <c r="ESX176" s="165"/>
      <c r="ESY176" s="166"/>
      <c r="ESZ176" s="146"/>
      <c r="ETA176" s="145"/>
      <c r="ETB176" s="145"/>
      <c r="ETC176" s="167"/>
      <c r="ETD176" s="147"/>
      <c r="ETE176" s="148"/>
      <c r="ETF176" s="187"/>
      <c r="ETG176" s="188"/>
      <c r="ETH176" s="165"/>
      <c r="ETI176" s="166"/>
      <c r="ETJ176" s="146"/>
      <c r="ETK176" s="145"/>
      <c r="ETL176" s="145"/>
      <c r="ETM176" s="167"/>
      <c r="ETN176" s="147"/>
      <c r="ETO176" s="148"/>
      <c r="ETP176" s="187"/>
      <c r="ETQ176" s="188"/>
      <c r="ETR176" s="165"/>
      <c r="ETS176" s="166"/>
      <c r="ETT176" s="146"/>
      <c r="ETU176" s="145"/>
      <c r="ETV176" s="145"/>
      <c r="ETW176" s="167"/>
      <c r="ETX176" s="147"/>
      <c r="ETY176" s="148"/>
      <c r="ETZ176" s="187"/>
      <c r="EUA176" s="188"/>
      <c r="EUB176" s="165"/>
      <c r="EUC176" s="166"/>
      <c r="EUD176" s="146"/>
      <c r="EUE176" s="145"/>
      <c r="EUF176" s="145"/>
      <c r="EUG176" s="167"/>
      <c r="EUH176" s="147"/>
      <c r="EUI176" s="148"/>
      <c r="EUJ176" s="187"/>
      <c r="EUK176" s="188"/>
      <c r="EUL176" s="165"/>
      <c r="EUM176" s="166"/>
      <c r="EUN176" s="146"/>
      <c r="EUO176" s="145"/>
      <c r="EUP176" s="145"/>
      <c r="EUQ176" s="167"/>
      <c r="EUR176" s="147"/>
      <c r="EUS176" s="148"/>
      <c r="EUT176" s="187"/>
      <c r="EUU176" s="188"/>
      <c r="EUV176" s="165"/>
      <c r="EUW176" s="166"/>
      <c r="EUX176" s="146"/>
      <c r="EUY176" s="145"/>
      <c r="EUZ176" s="145"/>
      <c r="EVA176" s="167"/>
      <c r="EVB176" s="147"/>
      <c r="EVC176" s="148"/>
      <c r="EVD176" s="187"/>
      <c r="EVE176" s="188"/>
      <c r="EVF176" s="165"/>
      <c r="EVG176" s="166"/>
      <c r="EVH176" s="146"/>
      <c r="EVI176" s="145"/>
      <c r="EVJ176" s="145"/>
      <c r="EVK176" s="167"/>
      <c r="EVL176" s="147"/>
      <c r="EVM176" s="148"/>
      <c r="EVN176" s="187"/>
      <c r="EVO176" s="188"/>
      <c r="EVP176" s="165"/>
      <c r="EVQ176" s="166"/>
      <c r="EVR176" s="146"/>
      <c r="EVS176" s="145"/>
      <c r="EVT176" s="145"/>
      <c r="EVU176" s="167"/>
      <c r="EVV176" s="147"/>
      <c r="EVW176" s="148"/>
      <c r="EVX176" s="187"/>
      <c r="EVY176" s="188"/>
      <c r="EVZ176" s="165"/>
      <c r="EWA176" s="166"/>
      <c r="EWB176" s="146"/>
      <c r="EWC176" s="145"/>
      <c r="EWD176" s="145"/>
      <c r="EWE176" s="167"/>
      <c r="EWF176" s="147"/>
      <c r="EWG176" s="148"/>
      <c r="EWH176" s="187"/>
      <c r="EWI176" s="188"/>
      <c r="EWJ176" s="165"/>
      <c r="EWK176" s="166"/>
      <c r="EWL176" s="146"/>
      <c r="EWM176" s="145"/>
      <c r="EWN176" s="145"/>
      <c r="EWO176" s="167"/>
      <c r="EWP176" s="147"/>
      <c r="EWQ176" s="148"/>
      <c r="EWR176" s="187"/>
      <c r="EWS176" s="188"/>
      <c r="EWT176" s="165"/>
      <c r="EWU176" s="166"/>
      <c r="EWV176" s="146"/>
      <c r="EWW176" s="145"/>
      <c r="EWX176" s="145"/>
      <c r="EWY176" s="167"/>
      <c r="EWZ176" s="147"/>
      <c r="EXA176" s="148"/>
      <c r="EXB176" s="187"/>
      <c r="EXC176" s="188"/>
      <c r="EXD176" s="165"/>
      <c r="EXE176" s="166"/>
      <c r="EXF176" s="146"/>
      <c r="EXG176" s="145"/>
      <c r="EXH176" s="145"/>
      <c r="EXI176" s="167"/>
      <c r="EXJ176" s="147"/>
      <c r="EXK176" s="148"/>
      <c r="EXL176" s="187"/>
      <c r="EXM176" s="188"/>
      <c r="EXN176" s="165"/>
      <c r="EXO176" s="166"/>
      <c r="EXP176" s="146"/>
      <c r="EXQ176" s="145"/>
      <c r="EXR176" s="145"/>
      <c r="EXS176" s="167"/>
      <c r="EXT176" s="147"/>
      <c r="EXU176" s="148"/>
      <c r="EXV176" s="187"/>
      <c r="EXW176" s="188"/>
      <c r="EXX176" s="165"/>
      <c r="EXY176" s="166"/>
      <c r="EXZ176" s="146"/>
      <c r="EYA176" s="145"/>
      <c r="EYB176" s="145"/>
      <c r="EYC176" s="167"/>
      <c r="EYD176" s="147"/>
      <c r="EYE176" s="148"/>
      <c r="EYF176" s="187"/>
      <c r="EYG176" s="188"/>
      <c r="EYH176" s="165"/>
      <c r="EYI176" s="166"/>
      <c r="EYJ176" s="146"/>
      <c r="EYK176" s="145"/>
      <c r="EYL176" s="145"/>
      <c r="EYM176" s="167"/>
      <c r="EYN176" s="147"/>
      <c r="EYO176" s="148"/>
      <c r="EYP176" s="187"/>
      <c r="EYQ176" s="188"/>
      <c r="EYR176" s="165"/>
      <c r="EYS176" s="166"/>
      <c r="EYT176" s="146"/>
      <c r="EYU176" s="145"/>
      <c r="EYV176" s="145"/>
      <c r="EYW176" s="167"/>
      <c r="EYX176" s="147"/>
      <c r="EYY176" s="148"/>
      <c r="EYZ176" s="187"/>
      <c r="EZA176" s="188"/>
      <c r="EZB176" s="165"/>
      <c r="EZC176" s="166"/>
      <c r="EZD176" s="146"/>
      <c r="EZE176" s="145"/>
      <c r="EZF176" s="145"/>
      <c r="EZG176" s="167"/>
      <c r="EZH176" s="147"/>
      <c r="EZI176" s="148"/>
      <c r="EZJ176" s="187"/>
      <c r="EZK176" s="188"/>
      <c r="EZL176" s="165"/>
      <c r="EZM176" s="166"/>
      <c r="EZN176" s="146"/>
      <c r="EZO176" s="145"/>
      <c r="EZP176" s="145"/>
      <c r="EZQ176" s="167"/>
      <c r="EZR176" s="147"/>
      <c r="EZS176" s="148"/>
      <c r="EZT176" s="187"/>
      <c r="EZU176" s="188"/>
      <c r="EZV176" s="165"/>
      <c r="EZW176" s="166"/>
      <c r="EZX176" s="146"/>
      <c r="EZY176" s="145"/>
      <c r="EZZ176" s="145"/>
      <c r="FAA176" s="167"/>
      <c r="FAB176" s="147"/>
      <c r="FAC176" s="148"/>
      <c r="FAD176" s="187"/>
      <c r="FAE176" s="188"/>
      <c r="FAF176" s="165"/>
      <c r="FAG176" s="166"/>
      <c r="FAH176" s="146"/>
      <c r="FAI176" s="145"/>
      <c r="FAJ176" s="145"/>
      <c r="FAK176" s="167"/>
      <c r="FAL176" s="147"/>
      <c r="FAM176" s="148"/>
      <c r="FAN176" s="187"/>
      <c r="FAO176" s="188"/>
      <c r="FAP176" s="165"/>
      <c r="FAQ176" s="166"/>
      <c r="FAR176" s="146"/>
      <c r="FAS176" s="145"/>
      <c r="FAT176" s="145"/>
      <c r="FAU176" s="167"/>
      <c r="FAV176" s="147"/>
      <c r="FAW176" s="148"/>
      <c r="FAX176" s="187"/>
      <c r="FAY176" s="188"/>
      <c r="FAZ176" s="165"/>
      <c r="FBA176" s="166"/>
      <c r="FBB176" s="146"/>
      <c r="FBC176" s="145"/>
      <c r="FBD176" s="145"/>
      <c r="FBE176" s="167"/>
      <c r="FBF176" s="147"/>
      <c r="FBG176" s="148"/>
      <c r="FBH176" s="187"/>
      <c r="FBI176" s="188"/>
      <c r="FBJ176" s="165"/>
      <c r="FBK176" s="166"/>
      <c r="FBL176" s="146"/>
      <c r="FBM176" s="145"/>
      <c r="FBN176" s="145"/>
      <c r="FBO176" s="167"/>
      <c r="FBP176" s="147"/>
      <c r="FBQ176" s="148"/>
      <c r="FBR176" s="187"/>
      <c r="FBS176" s="188"/>
      <c r="FBT176" s="165"/>
      <c r="FBU176" s="166"/>
      <c r="FBV176" s="146"/>
      <c r="FBW176" s="145"/>
      <c r="FBX176" s="145"/>
      <c r="FBY176" s="167"/>
      <c r="FBZ176" s="147"/>
      <c r="FCA176" s="148"/>
      <c r="FCB176" s="187"/>
      <c r="FCC176" s="188"/>
      <c r="FCD176" s="165"/>
      <c r="FCE176" s="166"/>
      <c r="FCF176" s="146"/>
      <c r="FCG176" s="145"/>
      <c r="FCH176" s="145"/>
      <c r="FCI176" s="167"/>
      <c r="FCJ176" s="147"/>
      <c r="FCK176" s="148"/>
      <c r="FCL176" s="187"/>
      <c r="FCM176" s="188"/>
      <c r="FCN176" s="165"/>
      <c r="FCO176" s="166"/>
      <c r="FCP176" s="146"/>
      <c r="FCQ176" s="145"/>
      <c r="FCR176" s="145"/>
      <c r="FCS176" s="167"/>
      <c r="FCT176" s="147"/>
      <c r="FCU176" s="148"/>
      <c r="FCV176" s="187"/>
      <c r="FCW176" s="188"/>
      <c r="FCX176" s="165"/>
      <c r="FCY176" s="166"/>
      <c r="FCZ176" s="146"/>
      <c r="FDA176" s="145"/>
      <c r="FDB176" s="145"/>
      <c r="FDC176" s="167"/>
      <c r="FDD176" s="147"/>
      <c r="FDE176" s="148"/>
      <c r="FDF176" s="187"/>
      <c r="FDG176" s="188"/>
      <c r="FDH176" s="165"/>
      <c r="FDI176" s="166"/>
      <c r="FDJ176" s="146"/>
      <c r="FDK176" s="145"/>
      <c r="FDL176" s="145"/>
      <c r="FDM176" s="167"/>
      <c r="FDN176" s="147"/>
      <c r="FDO176" s="148"/>
      <c r="FDP176" s="187"/>
      <c r="FDQ176" s="188"/>
      <c r="FDR176" s="165"/>
      <c r="FDS176" s="166"/>
      <c r="FDT176" s="146"/>
      <c r="FDU176" s="145"/>
      <c r="FDV176" s="145"/>
      <c r="FDW176" s="167"/>
      <c r="FDX176" s="147"/>
      <c r="FDY176" s="148"/>
      <c r="FDZ176" s="187"/>
      <c r="FEA176" s="188"/>
      <c r="FEB176" s="165"/>
      <c r="FEC176" s="166"/>
      <c r="FED176" s="146"/>
      <c r="FEE176" s="145"/>
      <c r="FEF176" s="145"/>
      <c r="FEG176" s="167"/>
      <c r="FEH176" s="147"/>
      <c r="FEI176" s="148"/>
      <c r="FEJ176" s="187"/>
      <c r="FEK176" s="188"/>
      <c r="FEL176" s="165"/>
      <c r="FEM176" s="166"/>
      <c r="FEN176" s="146"/>
      <c r="FEO176" s="145"/>
      <c r="FEP176" s="145"/>
      <c r="FEQ176" s="167"/>
      <c r="FER176" s="147"/>
      <c r="FES176" s="148"/>
      <c r="FET176" s="187"/>
      <c r="FEU176" s="188"/>
      <c r="FEV176" s="165"/>
      <c r="FEW176" s="166"/>
      <c r="FEX176" s="146"/>
      <c r="FEY176" s="145"/>
      <c r="FEZ176" s="145"/>
      <c r="FFA176" s="167"/>
      <c r="FFB176" s="147"/>
      <c r="FFC176" s="148"/>
      <c r="FFD176" s="187"/>
      <c r="FFE176" s="188"/>
      <c r="FFF176" s="165"/>
      <c r="FFG176" s="166"/>
      <c r="FFH176" s="146"/>
      <c r="FFI176" s="145"/>
      <c r="FFJ176" s="145"/>
      <c r="FFK176" s="167"/>
      <c r="FFL176" s="147"/>
      <c r="FFM176" s="148"/>
      <c r="FFN176" s="187"/>
      <c r="FFO176" s="188"/>
      <c r="FFP176" s="165"/>
      <c r="FFQ176" s="166"/>
      <c r="FFR176" s="146"/>
      <c r="FFS176" s="145"/>
      <c r="FFT176" s="145"/>
      <c r="FFU176" s="167"/>
      <c r="FFV176" s="147"/>
      <c r="FFW176" s="148"/>
      <c r="FFX176" s="187"/>
      <c r="FFY176" s="188"/>
      <c r="FFZ176" s="165"/>
      <c r="FGA176" s="166"/>
      <c r="FGB176" s="146"/>
      <c r="FGC176" s="145"/>
      <c r="FGD176" s="145"/>
      <c r="FGE176" s="167"/>
      <c r="FGF176" s="147"/>
      <c r="FGG176" s="148"/>
      <c r="FGH176" s="187"/>
      <c r="FGI176" s="188"/>
      <c r="FGJ176" s="165"/>
      <c r="FGK176" s="166"/>
      <c r="FGL176" s="146"/>
      <c r="FGM176" s="145"/>
      <c r="FGN176" s="145"/>
      <c r="FGO176" s="167"/>
      <c r="FGP176" s="147"/>
      <c r="FGQ176" s="148"/>
      <c r="FGR176" s="187"/>
      <c r="FGS176" s="188"/>
      <c r="FGT176" s="165"/>
      <c r="FGU176" s="166"/>
      <c r="FGV176" s="146"/>
      <c r="FGW176" s="145"/>
      <c r="FGX176" s="145"/>
      <c r="FGY176" s="167"/>
      <c r="FGZ176" s="147"/>
      <c r="FHA176" s="148"/>
      <c r="FHB176" s="187"/>
      <c r="FHC176" s="188"/>
      <c r="FHD176" s="165"/>
      <c r="FHE176" s="166"/>
      <c r="FHF176" s="146"/>
      <c r="FHG176" s="145"/>
      <c r="FHH176" s="145"/>
      <c r="FHI176" s="167"/>
      <c r="FHJ176" s="147"/>
      <c r="FHK176" s="148"/>
      <c r="FHL176" s="187"/>
      <c r="FHM176" s="188"/>
      <c r="FHN176" s="165"/>
      <c r="FHO176" s="166"/>
      <c r="FHP176" s="146"/>
      <c r="FHQ176" s="145"/>
      <c r="FHR176" s="145"/>
      <c r="FHS176" s="167"/>
      <c r="FHT176" s="147"/>
      <c r="FHU176" s="148"/>
      <c r="FHV176" s="187"/>
      <c r="FHW176" s="188"/>
      <c r="FHX176" s="165"/>
      <c r="FHY176" s="166"/>
      <c r="FHZ176" s="146"/>
      <c r="FIA176" s="145"/>
      <c r="FIB176" s="145"/>
      <c r="FIC176" s="167"/>
      <c r="FID176" s="147"/>
      <c r="FIE176" s="148"/>
      <c r="FIF176" s="187"/>
      <c r="FIG176" s="188"/>
      <c r="FIH176" s="165"/>
      <c r="FII176" s="166"/>
      <c r="FIJ176" s="146"/>
      <c r="FIK176" s="145"/>
      <c r="FIL176" s="145"/>
      <c r="FIM176" s="167"/>
      <c r="FIN176" s="147"/>
      <c r="FIO176" s="148"/>
      <c r="FIP176" s="187"/>
      <c r="FIQ176" s="188"/>
      <c r="FIR176" s="165"/>
      <c r="FIS176" s="166"/>
      <c r="FIT176" s="146"/>
      <c r="FIU176" s="145"/>
      <c r="FIV176" s="145"/>
      <c r="FIW176" s="167"/>
      <c r="FIX176" s="147"/>
      <c r="FIY176" s="148"/>
      <c r="FIZ176" s="187"/>
      <c r="FJA176" s="188"/>
      <c r="FJB176" s="165"/>
      <c r="FJC176" s="166"/>
      <c r="FJD176" s="146"/>
      <c r="FJE176" s="145"/>
      <c r="FJF176" s="145"/>
      <c r="FJG176" s="167"/>
      <c r="FJH176" s="147"/>
      <c r="FJI176" s="148"/>
      <c r="FJJ176" s="187"/>
      <c r="FJK176" s="188"/>
      <c r="FJL176" s="165"/>
      <c r="FJM176" s="166"/>
      <c r="FJN176" s="146"/>
      <c r="FJO176" s="145"/>
      <c r="FJP176" s="145"/>
      <c r="FJQ176" s="167"/>
      <c r="FJR176" s="147"/>
      <c r="FJS176" s="148"/>
      <c r="FJT176" s="187"/>
      <c r="FJU176" s="188"/>
      <c r="FJV176" s="165"/>
      <c r="FJW176" s="166"/>
      <c r="FJX176" s="146"/>
      <c r="FJY176" s="145"/>
      <c r="FJZ176" s="145"/>
      <c r="FKA176" s="167"/>
      <c r="FKB176" s="147"/>
      <c r="FKC176" s="148"/>
      <c r="FKD176" s="187"/>
      <c r="FKE176" s="188"/>
      <c r="FKF176" s="165"/>
      <c r="FKG176" s="166"/>
      <c r="FKH176" s="146"/>
      <c r="FKI176" s="145"/>
      <c r="FKJ176" s="145"/>
      <c r="FKK176" s="167"/>
      <c r="FKL176" s="147"/>
      <c r="FKM176" s="148"/>
      <c r="FKN176" s="187"/>
      <c r="FKO176" s="188"/>
      <c r="FKP176" s="165"/>
      <c r="FKQ176" s="166"/>
      <c r="FKR176" s="146"/>
      <c r="FKS176" s="145"/>
      <c r="FKT176" s="145"/>
      <c r="FKU176" s="167"/>
      <c r="FKV176" s="147"/>
      <c r="FKW176" s="148"/>
      <c r="FKX176" s="187"/>
      <c r="FKY176" s="188"/>
      <c r="FKZ176" s="165"/>
      <c r="FLA176" s="166"/>
      <c r="FLB176" s="146"/>
      <c r="FLC176" s="145"/>
      <c r="FLD176" s="145"/>
      <c r="FLE176" s="167"/>
      <c r="FLF176" s="147"/>
      <c r="FLG176" s="148"/>
      <c r="FLH176" s="187"/>
      <c r="FLI176" s="188"/>
      <c r="FLJ176" s="165"/>
      <c r="FLK176" s="166"/>
      <c r="FLL176" s="146"/>
      <c r="FLM176" s="145"/>
      <c r="FLN176" s="145"/>
      <c r="FLO176" s="167"/>
      <c r="FLP176" s="147"/>
      <c r="FLQ176" s="148"/>
      <c r="FLR176" s="187"/>
      <c r="FLS176" s="188"/>
      <c r="FLT176" s="165"/>
      <c r="FLU176" s="166"/>
      <c r="FLV176" s="146"/>
      <c r="FLW176" s="145"/>
      <c r="FLX176" s="145"/>
      <c r="FLY176" s="167"/>
      <c r="FLZ176" s="147"/>
      <c r="FMA176" s="148"/>
      <c r="FMB176" s="187"/>
      <c r="FMC176" s="188"/>
      <c r="FMD176" s="165"/>
      <c r="FME176" s="166"/>
      <c r="FMF176" s="146"/>
      <c r="FMG176" s="145"/>
      <c r="FMH176" s="145"/>
      <c r="FMI176" s="167"/>
      <c r="FMJ176" s="147"/>
      <c r="FMK176" s="148"/>
      <c r="FML176" s="187"/>
      <c r="FMM176" s="188"/>
      <c r="FMN176" s="165"/>
      <c r="FMO176" s="166"/>
      <c r="FMP176" s="146"/>
      <c r="FMQ176" s="145"/>
      <c r="FMR176" s="145"/>
      <c r="FMS176" s="167"/>
      <c r="FMT176" s="147"/>
      <c r="FMU176" s="148"/>
      <c r="FMV176" s="187"/>
      <c r="FMW176" s="188"/>
      <c r="FMX176" s="165"/>
      <c r="FMY176" s="166"/>
      <c r="FMZ176" s="146"/>
      <c r="FNA176" s="145"/>
      <c r="FNB176" s="145"/>
      <c r="FNC176" s="167"/>
      <c r="FND176" s="147"/>
      <c r="FNE176" s="148"/>
      <c r="FNF176" s="187"/>
      <c r="FNG176" s="188"/>
      <c r="FNH176" s="165"/>
      <c r="FNI176" s="166"/>
      <c r="FNJ176" s="146"/>
      <c r="FNK176" s="145"/>
      <c r="FNL176" s="145"/>
      <c r="FNM176" s="167"/>
      <c r="FNN176" s="147"/>
      <c r="FNO176" s="148"/>
      <c r="FNP176" s="187"/>
      <c r="FNQ176" s="188"/>
      <c r="FNR176" s="165"/>
      <c r="FNS176" s="166"/>
      <c r="FNT176" s="146"/>
      <c r="FNU176" s="145"/>
      <c r="FNV176" s="145"/>
      <c r="FNW176" s="167"/>
      <c r="FNX176" s="147"/>
      <c r="FNY176" s="148"/>
      <c r="FNZ176" s="187"/>
      <c r="FOA176" s="188"/>
      <c r="FOB176" s="165"/>
      <c r="FOC176" s="166"/>
      <c r="FOD176" s="146"/>
      <c r="FOE176" s="145"/>
      <c r="FOF176" s="145"/>
      <c r="FOG176" s="167"/>
      <c r="FOH176" s="147"/>
      <c r="FOI176" s="148"/>
      <c r="FOJ176" s="187"/>
      <c r="FOK176" s="188"/>
      <c r="FOL176" s="165"/>
      <c r="FOM176" s="166"/>
      <c r="FON176" s="146"/>
      <c r="FOO176" s="145"/>
      <c r="FOP176" s="145"/>
      <c r="FOQ176" s="167"/>
      <c r="FOR176" s="147"/>
      <c r="FOS176" s="148"/>
      <c r="FOT176" s="187"/>
      <c r="FOU176" s="188"/>
      <c r="FOV176" s="165"/>
      <c r="FOW176" s="166"/>
      <c r="FOX176" s="146"/>
      <c r="FOY176" s="145"/>
      <c r="FOZ176" s="145"/>
      <c r="FPA176" s="167"/>
      <c r="FPB176" s="147"/>
      <c r="FPC176" s="148"/>
      <c r="FPD176" s="187"/>
      <c r="FPE176" s="188"/>
      <c r="FPF176" s="165"/>
      <c r="FPG176" s="166"/>
      <c r="FPH176" s="146"/>
      <c r="FPI176" s="145"/>
      <c r="FPJ176" s="145"/>
      <c r="FPK176" s="167"/>
      <c r="FPL176" s="147"/>
      <c r="FPM176" s="148"/>
      <c r="FPN176" s="187"/>
      <c r="FPO176" s="188"/>
      <c r="FPP176" s="165"/>
      <c r="FPQ176" s="166"/>
      <c r="FPR176" s="146"/>
      <c r="FPS176" s="145"/>
      <c r="FPT176" s="145"/>
      <c r="FPU176" s="167"/>
      <c r="FPV176" s="147"/>
      <c r="FPW176" s="148"/>
      <c r="FPX176" s="187"/>
      <c r="FPY176" s="188"/>
      <c r="FPZ176" s="165"/>
      <c r="FQA176" s="166"/>
      <c r="FQB176" s="146"/>
      <c r="FQC176" s="145"/>
      <c r="FQD176" s="145"/>
      <c r="FQE176" s="167"/>
      <c r="FQF176" s="147"/>
      <c r="FQG176" s="148"/>
      <c r="FQH176" s="187"/>
      <c r="FQI176" s="188"/>
      <c r="FQJ176" s="165"/>
      <c r="FQK176" s="166"/>
      <c r="FQL176" s="146"/>
      <c r="FQM176" s="145"/>
      <c r="FQN176" s="145"/>
      <c r="FQO176" s="167"/>
      <c r="FQP176" s="147"/>
      <c r="FQQ176" s="148"/>
      <c r="FQR176" s="187"/>
      <c r="FQS176" s="188"/>
      <c r="FQT176" s="165"/>
      <c r="FQU176" s="166"/>
      <c r="FQV176" s="146"/>
      <c r="FQW176" s="145"/>
      <c r="FQX176" s="145"/>
      <c r="FQY176" s="167"/>
      <c r="FQZ176" s="147"/>
      <c r="FRA176" s="148"/>
      <c r="FRB176" s="187"/>
      <c r="FRC176" s="188"/>
      <c r="FRD176" s="165"/>
      <c r="FRE176" s="166"/>
      <c r="FRF176" s="146"/>
      <c r="FRG176" s="145"/>
      <c r="FRH176" s="145"/>
      <c r="FRI176" s="167"/>
      <c r="FRJ176" s="147"/>
      <c r="FRK176" s="148"/>
      <c r="FRL176" s="187"/>
      <c r="FRM176" s="188"/>
      <c r="FRN176" s="165"/>
      <c r="FRO176" s="166"/>
      <c r="FRP176" s="146"/>
      <c r="FRQ176" s="145"/>
      <c r="FRR176" s="145"/>
      <c r="FRS176" s="167"/>
      <c r="FRT176" s="147"/>
      <c r="FRU176" s="148"/>
      <c r="FRV176" s="187"/>
      <c r="FRW176" s="188"/>
      <c r="FRX176" s="165"/>
      <c r="FRY176" s="166"/>
      <c r="FRZ176" s="146"/>
      <c r="FSA176" s="145"/>
      <c r="FSB176" s="145"/>
      <c r="FSC176" s="167"/>
      <c r="FSD176" s="147"/>
      <c r="FSE176" s="148"/>
      <c r="FSF176" s="187"/>
      <c r="FSG176" s="188"/>
      <c r="FSH176" s="165"/>
      <c r="FSI176" s="166"/>
      <c r="FSJ176" s="146"/>
      <c r="FSK176" s="145"/>
      <c r="FSL176" s="145"/>
      <c r="FSM176" s="167"/>
      <c r="FSN176" s="147"/>
      <c r="FSO176" s="148"/>
      <c r="FSP176" s="187"/>
      <c r="FSQ176" s="188"/>
      <c r="FSR176" s="165"/>
      <c r="FSS176" s="166"/>
      <c r="FST176" s="146"/>
      <c r="FSU176" s="145"/>
      <c r="FSV176" s="145"/>
      <c r="FSW176" s="167"/>
      <c r="FSX176" s="147"/>
      <c r="FSY176" s="148"/>
      <c r="FSZ176" s="187"/>
      <c r="FTA176" s="188"/>
      <c r="FTB176" s="165"/>
      <c r="FTC176" s="166"/>
      <c r="FTD176" s="146"/>
      <c r="FTE176" s="145"/>
      <c r="FTF176" s="145"/>
      <c r="FTG176" s="167"/>
      <c r="FTH176" s="147"/>
      <c r="FTI176" s="148"/>
      <c r="FTJ176" s="187"/>
      <c r="FTK176" s="188"/>
      <c r="FTL176" s="165"/>
      <c r="FTM176" s="166"/>
      <c r="FTN176" s="146"/>
      <c r="FTO176" s="145"/>
      <c r="FTP176" s="145"/>
      <c r="FTQ176" s="167"/>
      <c r="FTR176" s="147"/>
      <c r="FTS176" s="148"/>
      <c r="FTT176" s="187"/>
      <c r="FTU176" s="188"/>
      <c r="FTV176" s="165"/>
      <c r="FTW176" s="166"/>
      <c r="FTX176" s="146"/>
      <c r="FTY176" s="145"/>
      <c r="FTZ176" s="145"/>
      <c r="FUA176" s="167"/>
      <c r="FUB176" s="147"/>
      <c r="FUC176" s="148"/>
      <c r="FUD176" s="187"/>
      <c r="FUE176" s="188"/>
      <c r="FUF176" s="165"/>
      <c r="FUG176" s="166"/>
      <c r="FUH176" s="146"/>
      <c r="FUI176" s="145"/>
      <c r="FUJ176" s="145"/>
      <c r="FUK176" s="167"/>
      <c r="FUL176" s="147"/>
      <c r="FUM176" s="148"/>
      <c r="FUN176" s="187"/>
      <c r="FUO176" s="188"/>
      <c r="FUP176" s="165"/>
      <c r="FUQ176" s="166"/>
      <c r="FUR176" s="146"/>
      <c r="FUS176" s="145"/>
      <c r="FUT176" s="145"/>
      <c r="FUU176" s="167"/>
      <c r="FUV176" s="147"/>
      <c r="FUW176" s="148"/>
      <c r="FUX176" s="187"/>
      <c r="FUY176" s="188"/>
      <c r="FUZ176" s="165"/>
      <c r="FVA176" s="166"/>
      <c r="FVB176" s="146"/>
      <c r="FVC176" s="145"/>
      <c r="FVD176" s="145"/>
      <c r="FVE176" s="167"/>
      <c r="FVF176" s="147"/>
      <c r="FVG176" s="148"/>
      <c r="FVH176" s="187"/>
      <c r="FVI176" s="188"/>
      <c r="FVJ176" s="165"/>
      <c r="FVK176" s="166"/>
      <c r="FVL176" s="146"/>
      <c r="FVM176" s="145"/>
      <c r="FVN176" s="145"/>
      <c r="FVO176" s="167"/>
      <c r="FVP176" s="147"/>
      <c r="FVQ176" s="148"/>
      <c r="FVR176" s="187"/>
      <c r="FVS176" s="188"/>
      <c r="FVT176" s="165"/>
      <c r="FVU176" s="166"/>
      <c r="FVV176" s="146"/>
      <c r="FVW176" s="145"/>
      <c r="FVX176" s="145"/>
      <c r="FVY176" s="167"/>
      <c r="FVZ176" s="147"/>
      <c r="FWA176" s="148"/>
      <c r="FWB176" s="187"/>
      <c r="FWC176" s="188"/>
      <c r="FWD176" s="165"/>
      <c r="FWE176" s="166"/>
      <c r="FWF176" s="146"/>
      <c r="FWG176" s="145"/>
      <c r="FWH176" s="145"/>
      <c r="FWI176" s="167"/>
      <c r="FWJ176" s="147"/>
      <c r="FWK176" s="148"/>
      <c r="FWL176" s="187"/>
      <c r="FWM176" s="188"/>
      <c r="FWN176" s="165"/>
      <c r="FWO176" s="166"/>
      <c r="FWP176" s="146"/>
      <c r="FWQ176" s="145"/>
      <c r="FWR176" s="145"/>
      <c r="FWS176" s="167"/>
      <c r="FWT176" s="147"/>
      <c r="FWU176" s="148"/>
      <c r="FWV176" s="187"/>
      <c r="FWW176" s="188"/>
      <c r="FWX176" s="165"/>
      <c r="FWY176" s="166"/>
      <c r="FWZ176" s="146"/>
      <c r="FXA176" s="145"/>
      <c r="FXB176" s="145"/>
      <c r="FXC176" s="167"/>
      <c r="FXD176" s="147"/>
      <c r="FXE176" s="148"/>
      <c r="FXF176" s="187"/>
      <c r="FXG176" s="188"/>
      <c r="FXH176" s="165"/>
      <c r="FXI176" s="166"/>
      <c r="FXJ176" s="146"/>
      <c r="FXK176" s="145"/>
      <c r="FXL176" s="145"/>
      <c r="FXM176" s="167"/>
      <c r="FXN176" s="147"/>
      <c r="FXO176" s="148"/>
      <c r="FXP176" s="187"/>
      <c r="FXQ176" s="188"/>
      <c r="FXR176" s="165"/>
      <c r="FXS176" s="166"/>
      <c r="FXT176" s="146"/>
      <c r="FXU176" s="145"/>
      <c r="FXV176" s="145"/>
      <c r="FXW176" s="167"/>
      <c r="FXX176" s="147"/>
      <c r="FXY176" s="148"/>
      <c r="FXZ176" s="187"/>
      <c r="FYA176" s="188"/>
      <c r="FYB176" s="165"/>
      <c r="FYC176" s="166"/>
      <c r="FYD176" s="146"/>
      <c r="FYE176" s="145"/>
      <c r="FYF176" s="145"/>
      <c r="FYG176" s="167"/>
      <c r="FYH176" s="147"/>
      <c r="FYI176" s="148"/>
      <c r="FYJ176" s="187"/>
      <c r="FYK176" s="188"/>
      <c r="FYL176" s="165"/>
      <c r="FYM176" s="166"/>
      <c r="FYN176" s="146"/>
      <c r="FYO176" s="145"/>
      <c r="FYP176" s="145"/>
      <c r="FYQ176" s="167"/>
      <c r="FYR176" s="147"/>
      <c r="FYS176" s="148"/>
      <c r="FYT176" s="187"/>
      <c r="FYU176" s="188"/>
      <c r="FYV176" s="165"/>
      <c r="FYW176" s="166"/>
      <c r="FYX176" s="146"/>
      <c r="FYY176" s="145"/>
      <c r="FYZ176" s="145"/>
      <c r="FZA176" s="167"/>
      <c r="FZB176" s="147"/>
      <c r="FZC176" s="148"/>
      <c r="FZD176" s="187"/>
      <c r="FZE176" s="188"/>
      <c r="FZF176" s="165"/>
      <c r="FZG176" s="166"/>
      <c r="FZH176" s="146"/>
      <c r="FZI176" s="145"/>
      <c r="FZJ176" s="145"/>
      <c r="FZK176" s="167"/>
      <c r="FZL176" s="147"/>
      <c r="FZM176" s="148"/>
      <c r="FZN176" s="187"/>
      <c r="FZO176" s="188"/>
      <c r="FZP176" s="165"/>
      <c r="FZQ176" s="166"/>
      <c r="FZR176" s="146"/>
      <c r="FZS176" s="145"/>
      <c r="FZT176" s="145"/>
      <c r="FZU176" s="167"/>
      <c r="FZV176" s="147"/>
      <c r="FZW176" s="148"/>
      <c r="FZX176" s="187"/>
      <c r="FZY176" s="188"/>
      <c r="FZZ176" s="165"/>
      <c r="GAA176" s="166"/>
      <c r="GAB176" s="146"/>
      <c r="GAC176" s="145"/>
      <c r="GAD176" s="145"/>
      <c r="GAE176" s="167"/>
      <c r="GAF176" s="147"/>
      <c r="GAG176" s="148"/>
      <c r="GAH176" s="187"/>
      <c r="GAI176" s="188"/>
      <c r="GAJ176" s="165"/>
      <c r="GAK176" s="166"/>
      <c r="GAL176" s="146"/>
      <c r="GAM176" s="145"/>
      <c r="GAN176" s="145"/>
      <c r="GAO176" s="167"/>
      <c r="GAP176" s="147"/>
      <c r="GAQ176" s="148"/>
      <c r="GAR176" s="187"/>
      <c r="GAS176" s="188"/>
      <c r="GAT176" s="165"/>
      <c r="GAU176" s="166"/>
      <c r="GAV176" s="146"/>
      <c r="GAW176" s="145"/>
      <c r="GAX176" s="145"/>
      <c r="GAY176" s="167"/>
      <c r="GAZ176" s="147"/>
      <c r="GBA176" s="148"/>
      <c r="GBB176" s="187"/>
      <c r="GBC176" s="188"/>
      <c r="GBD176" s="165"/>
      <c r="GBE176" s="166"/>
      <c r="GBF176" s="146"/>
      <c r="GBG176" s="145"/>
      <c r="GBH176" s="145"/>
      <c r="GBI176" s="167"/>
      <c r="GBJ176" s="147"/>
      <c r="GBK176" s="148"/>
      <c r="GBL176" s="187"/>
      <c r="GBM176" s="188"/>
      <c r="GBN176" s="165"/>
      <c r="GBO176" s="166"/>
      <c r="GBP176" s="146"/>
      <c r="GBQ176" s="145"/>
      <c r="GBR176" s="145"/>
      <c r="GBS176" s="167"/>
      <c r="GBT176" s="147"/>
      <c r="GBU176" s="148"/>
      <c r="GBV176" s="187"/>
      <c r="GBW176" s="188"/>
      <c r="GBX176" s="165"/>
      <c r="GBY176" s="166"/>
      <c r="GBZ176" s="146"/>
      <c r="GCA176" s="145"/>
      <c r="GCB176" s="145"/>
      <c r="GCC176" s="167"/>
      <c r="GCD176" s="147"/>
      <c r="GCE176" s="148"/>
      <c r="GCF176" s="187"/>
      <c r="GCG176" s="188"/>
      <c r="GCH176" s="165"/>
      <c r="GCI176" s="166"/>
      <c r="GCJ176" s="146"/>
      <c r="GCK176" s="145"/>
      <c r="GCL176" s="145"/>
      <c r="GCM176" s="167"/>
      <c r="GCN176" s="147"/>
      <c r="GCO176" s="148"/>
      <c r="GCP176" s="187"/>
      <c r="GCQ176" s="188"/>
      <c r="GCR176" s="165"/>
      <c r="GCS176" s="166"/>
      <c r="GCT176" s="146"/>
      <c r="GCU176" s="145"/>
      <c r="GCV176" s="145"/>
      <c r="GCW176" s="167"/>
      <c r="GCX176" s="147"/>
      <c r="GCY176" s="148"/>
      <c r="GCZ176" s="187"/>
      <c r="GDA176" s="188"/>
      <c r="GDB176" s="165"/>
      <c r="GDC176" s="166"/>
      <c r="GDD176" s="146"/>
      <c r="GDE176" s="145"/>
      <c r="GDF176" s="145"/>
      <c r="GDG176" s="167"/>
      <c r="GDH176" s="147"/>
      <c r="GDI176" s="148"/>
      <c r="GDJ176" s="187"/>
      <c r="GDK176" s="188"/>
      <c r="GDL176" s="165"/>
      <c r="GDM176" s="166"/>
      <c r="GDN176" s="146"/>
      <c r="GDO176" s="145"/>
      <c r="GDP176" s="145"/>
      <c r="GDQ176" s="167"/>
      <c r="GDR176" s="147"/>
      <c r="GDS176" s="148"/>
      <c r="GDT176" s="187"/>
      <c r="GDU176" s="188"/>
      <c r="GDV176" s="165"/>
      <c r="GDW176" s="166"/>
      <c r="GDX176" s="146"/>
      <c r="GDY176" s="145"/>
      <c r="GDZ176" s="145"/>
      <c r="GEA176" s="167"/>
      <c r="GEB176" s="147"/>
      <c r="GEC176" s="148"/>
      <c r="GED176" s="187"/>
      <c r="GEE176" s="188"/>
      <c r="GEF176" s="165"/>
      <c r="GEG176" s="166"/>
      <c r="GEH176" s="146"/>
      <c r="GEI176" s="145"/>
      <c r="GEJ176" s="145"/>
      <c r="GEK176" s="167"/>
      <c r="GEL176" s="147"/>
      <c r="GEM176" s="148"/>
      <c r="GEN176" s="187"/>
      <c r="GEO176" s="188"/>
      <c r="GEP176" s="165"/>
      <c r="GEQ176" s="166"/>
      <c r="GER176" s="146"/>
      <c r="GES176" s="145"/>
      <c r="GET176" s="145"/>
      <c r="GEU176" s="167"/>
      <c r="GEV176" s="147"/>
      <c r="GEW176" s="148"/>
      <c r="GEX176" s="187"/>
      <c r="GEY176" s="188"/>
      <c r="GEZ176" s="165"/>
      <c r="GFA176" s="166"/>
      <c r="GFB176" s="146"/>
      <c r="GFC176" s="145"/>
      <c r="GFD176" s="145"/>
      <c r="GFE176" s="167"/>
      <c r="GFF176" s="147"/>
      <c r="GFG176" s="148"/>
      <c r="GFH176" s="187"/>
      <c r="GFI176" s="188"/>
      <c r="GFJ176" s="165"/>
      <c r="GFK176" s="166"/>
      <c r="GFL176" s="146"/>
      <c r="GFM176" s="145"/>
      <c r="GFN176" s="145"/>
      <c r="GFO176" s="167"/>
      <c r="GFP176" s="147"/>
      <c r="GFQ176" s="148"/>
      <c r="GFR176" s="187"/>
      <c r="GFS176" s="188"/>
      <c r="GFT176" s="165"/>
      <c r="GFU176" s="166"/>
      <c r="GFV176" s="146"/>
      <c r="GFW176" s="145"/>
      <c r="GFX176" s="145"/>
      <c r="GFY176" s="167"/>
      <c r="GFZ176" s="147"/>
      <c r="GGA176" s="148"/>
      <c r="GGB176" s="187"/>
      <c r="GGC176" s="188"/>
      <c r="GGD176" s="165"/>
      <c r="GGE176" s="166"/>
      <c r="GGF176" s="146"/>
      <c r="GGG176" s="145"/>
      <c r="GGH176" s="145"/>
      <c r="GGI176" s="167"/>
      <c r="GGJ176" s="147"/>
      <c r="GGK176" s="148"/>
      <c r="GGL176" s="187"/>
      <c r="GGM176" s="188"/>
      <c r="GGN176" s="165"/>
      <c r="GGO176" s="166"/>
      <c r="GGP176" s="146"/>
      <c r="GGQ176" s="145"/>
      <c r="GGR176" s="145"/>
      <c r="GGS176" s="167"/>
      <c r="GGT176" s="147"/>
      <c r="GGU176" s="148"/>
      <c r="GGV176" s="187"/>
      <c r="GGW176" s="188"/>
      <c r="GGX176" s="165"/>
      <c r="GGY176" s="166"/>
      <c r="GGZ176" s="146"/>
      <c r="GHA176" s="145"/>
      <c r="GHB176" s="145"/>
      <c r="GHC176" s="167"/>
      <c r="GHD176" s="147"/>
      <c r="GHE176" s="148"/>
      <c r="GHF176" s="187"/>
      <c r="GHG176" s="188"/>
      <c r="GHH176" s="165"/>
      <c r="GHI176" s="166"/>
      <c r="GHJ176" s="146"/>
      <c r="GHK176" s="145"/>
      <c r="GHL176" s="145"/>
      <c r="GHM176" s="167"/>
      <c r="GHN176" s="147"/>
      <c r="GHO176" s="148"/>
      <c r="GHP176" s="187"/>
      <c r="GHQ176" s="188"/>
      <c r="GHR176" s="165"/>
      <c r="GHS176" s="166"/>
      <c r="GHT176" s="146"/>
      <c r="GHU176" s="145"/>
      <c r="GHV176" s="145"/>
      <c r="GHW176" s="167"/>
      <c r="GHX176" s="147"/>
      <c r="GHY176" s="148"/>
      <c r="GHZ176" s="187"/>
      <c r="GIA176" s="188"/>
      <c r="GIB176" s="165"/>
      <c r="GIC176" s="166"/>
      <c r="GID176" s="146"/>
      <c r="GIE176" s="145"/>
      <c r="GIF176" s="145"/>
      <c r="GIG176" s="167"/>
      <c r="GIH176" s="147"/>
      <c r="GII176" s="148"/>
      <c r="GIJ176" s="187"/>
      <c r="GIK176" s="188"/>
      <c r="GIL176" s="165"/>
      <c r="GIM176" s="166"/>
      <c r="GIN176" s="146"/>
      <c r="GIO176" s="145"/>
      <c r="GIP176" s="145"/>
      <c r="GIQ176" s="167"/>
      <c r="GIR176" s="147"/>
      <c r="GIS176" s="148"/>
      <c r="GIT176" s="187"/>
      <c r="GIU176" s="188"/>
      <c r="GIV176" s="165"/>
      <c r="GIW176" s="166"/>
      <c r="GIX176" s="146"/>
      <c r="GIY176" s="145"/>
      <c r="GIZ176" s="145"/>
      <c r="GJA176" s="167"/>
      <c r="GJB176" s="147"/>
      <c r="GJC176" s="148"/>
      <c r="GJD176" s="187"/>
      <c r="GJE176" s="188"/>
      <c r="GJF176" s="165"/>
      <c r="GJG176" s="166"/>
      <c r="GJH176" s="146"/>
      <c r="GJI176" s="145"/>
      <c r="GJJ176" s="145"/>
      <c r="GJK176" s="167"/>
      <c r="GJL176" s="147"/>
      <c r="GJM176" s="148"/>
      <c r="GJN176" s="187"/>
      <c r="GJO176" s="188"/>
      <c r="GJP176" s="165"/>
      <c r="GJQ176" s="166"/>
      <c r="GJR176" s="146"/>
      <c r="GJS176" s="145"/>
      <c r="GJT176" s="145"/>
      <c r="GJU176" s="167"/>
      <c r="GJV176" s="147"/>
      <c r="GJW176" s="148"/>
      <c r="GJX176" s="187"/>
      <c r="GJY176" s="188"/>
      <c r="GJZ176" s="165"/>
      <c r="GKA176" s="166"/>
      <c r="GKB176" s="146"/>
      <c r="GKC176" s="145"/>
      <c r="GKD176" s="145"/>
      <c r="GKE176" s="167"/>
      <c r="GKF176" s="147"/>
      <c r="GKG176" s="148"/>
      <c r="GKH176" s="187"/>
      <c r="GKI176" s="188"/>
      <c r="GKJ176" s="165"/>
      <c r="GKK176" s="166"/>
      <c r="GKL176" s="146"/>
      <c r="GKM176" s="145"/>
      <c r="GKN176" s="145"/>
      <c r="GKO176" s="167"/>
      <c r="GKP176" s="147"/>
      <c r="GKQ176" s="148"/>
      <c r="GKR176" s="187"/>
      <c r="GKS176" s="188"/>
      <c r="GKT176" s="165"/>
      <c r="GKU176" s="166"/>
      <c r="GKV176" s="146"/>
      <c r="GKW176" s="145"/>
      <c r="GKX176" s="145"/>
      <c r="GKY176" s="167"/>
      <c r="GKZ176" s="147"/>
      <c r="GLA176" s="148"/>
      <c r="GLB176" s="187"/>
      <c r="GLC176" s="188"/>
      <c r="GLD176" s="165"/>
      <c r="GLE176" s="166"/>
      <c r="GLF176" s="146"/>
      <c r="GLG176" s="145"/>
      <c r="GLH176" s="145"/>
      <c r="GLI176" s="167"/>
      <c r="GLJ176" s="147"/>
      <c r="GLK176" s="148"/>
      <c r="GLL176" s="187"/>
      <c r="GLM176" s="188"/>
      <c r="GLN176" s="165"/>
      <c r="GLO176" s="166"/>
      <c r="GLP176" s="146"/>
      <c r="GLQ176" s="145"/>
      <c r="GLR176" s="145"/>
      <c r="GLS176" s="167"/>
      <c r="GLT176" s="147"/>
      <c r="GLU176" s="148"/>
      <c r="GLV176" s="187"/>
      <c r="GLW176" s="188"/>
      <c r="GLX176" s="165"/>
      <c r="GLY176" s="166"/>
      <c r="GLZ176" s="146"/>
      <c r="GMA176" s="145"/>
      <c r="GMB176" s="145"/>
      <c r="GMC176" s="167"/>
      <c r="GMD176" s="147"/>
      <c r="GME176" s="148"/>
      <c r="GMF176" s="187"/>
      <c r="GMG176" s="188"/>
      <c r="GMH176" s="165"/>
      <c r="GMI176" s="166"/>
      <c r="GMJ176" s="146"/>
      <c r="GMK176" s="145"/>
      <c r="GML176" s="145"/>
      <c r="GMM176" s="167"/>
      <c r="GMN176" s="147"/>
      <c r="GMO176" s="148"/>
      <c r="GMP176" s="187"/>
      <c r="GMQ176" s="188"/>
      <c r="GMR176" s="165"/>
      <c r="GMS176" s="166"/>
      <c r="GMT176" s="146"/>
      <c r="GMU176" s="145"/>
      <c r="GMV176" s="145"/>
      <c r="GMW176" s="167"/>
      <c r="GMX176" s="147"/>
      <c r="GMY176" s="148"/>
      <c r="GMZ176" s="187"/>
      <c r="GNA176" s="188"/>
      <c r="GNB176" s="165"/>
      <c r="GNC176" s="166"/>
      <c r="GND176" s="146"/>
      <c r="GNE176" s="145"/>
      <c r="GNF176" s="145"/>
      <c r="GNG176" s="167"/>
      <c r="GNH176" s="147"/>
      <c r="GNI176" s="148"/>
      <c r="GNJ176" s="187"/>
      <c r="GNK176" s="188"/>
      <c r="GNL176" s="165"/>
      <c r="GNM176" s="166"/>
      <c r="GNN176" s="146"/>
      <c r="GNO176" s="145"/>
      <c r="GNP176" s="145"/>
      <c r="GNQ176" s="167"/>
      <c r="GNR176" s="147"/>
      <c r="GNS176" s="148"/>
      <c r="GNT176" s="187"/>
      <c r="GNU176" s="188"/>
      <c r="GNV176" s="165"/>
      <c r="GNW176" s="166"/>
      <c r="GNX176" s="146"/>
      <c r="GNY176" s="145"/>
      <c r="GNZ176" s="145"/>
      <c r="GOA176" s="167"/>
      <c r="GOB176" s="147"/>
      <c r="GOC176" s="148"/>
      <c r="GOD176" s="187"/>
      <c r="GOE176" s="188"/>
      <c r="GOF176" s="165"/>
      <c r="GOG176" s="166"/>
      <c r="GOH176" s="146"/>
      <c r="GOI176" s="145"/>
      <c r="GOJ176" s="145"/>
      <c r="GOK176" s="167"/>
      <c r="GOL176" s="147"/>
      <c r="GOM176" s="148"/>
      <c r="GON176" s="187"/>
      <c r="GOO176" s="188"/>
      <c r="GOP176" s="165"/>
      <c r="GOQ176" s="166"/>
      <c r="GOR176" s="146"/>
      <c r="GOS176" s="145"/>
      <c r="GOT176" s="145"/>
      <c r="GOU176" s="167"/>
      <c r="GOV176" s="147"/>
      <c r="GOW176" s="148"/>
      <c r="GOX176" s="187"/>
      <c r="GOY176" s="188"/>
      <c r="GOZ176" s="165"/>
      <c r="GPA176" s="166"/>
      <c r="GPB176" s="146"/>
      <c r="GPC176" s="145"/>
      <c r="GPD176" s="145"/>
      <c r="GPE176" s="167"/>
      <c r="GPF176" s="147"/>
      <c r="GPG176" s="148"/>
      <c r="GPH176" s="187"/>
      <c r="GPI176" s="188"/>
      <c r="GPJ176" s="165"/>
      <c r="GPK176" s="166"/>
      <c r="GPL176" s="146"/>
      <c r="GPM176" s="145"/>
      <c r="GPN176" s="145"/>
      <c r="GPO176" s="167"/>
      <c r="GPP176" s="147"/>
      <c r="GPQ176" s="148"/>
      <c r="GPR176" s="187"/>
      <c r="GPS176" s="188"/>
      <c r="GPT176" s="165"/>
      <c r="GPU176" s="166"/>
      <c r="GPV176" s="146"/>
      <c r="GPW176" s="145"/>
      <c r="GPX176" s="145"/>
      <c r="GPY176" s="167"/>
      <c r="GPZ176" s="147"/>
      <c r="GQA176" s="148"/>
      <c r="GQB176" s="187"/>
      <c r="GQC176" s="188"/>
      <c r="GQD176" s="165"/>
      <c r="GQE176" s="166"/>
      <c r="GQF176" s="146"/>
      <c r="GQG176" s="145"/>
      <c r="GQH176" s="145"/>
      <c r="GQI176" s="167"/>
      <c r="GQJ176" s="147"/>
      <c r="GQK176" s="148"/>
      <c r="GQL176" s="187"/>
      <c r="GQM176" s="188"/>
      <c r="GQN176" s="165"/>
      <c r="GQO176" s="166"/>
      <c r="GQP176" s="146"/>
      <c r="GQQ176" s="145"/>
      <c r="GQR176" s="145"/>
      <c r="GQS176" s="167"/>
      <c r="GQT176" s="147"/>
      <c r="GQU176" s="148"/>
      <c r="GQV176" s="187"/>
      <c r="GQW176" s="188"/>
      <c r="GQX176" s="165"/>
      <c r="GQY176" s="166"/>
      <c r="GQZ176" s="146"/>
      <c r="GRA176" s="145"/>
      <c r="GRB176" s="145"/>
      <c r="GRC176" s="167"/>
      <c r="GRD176" s="147"/>
      <c r="GRE176" s="148"/>
      <c r="GRF176" s="187"/>
      <c r="GRG176" s="188"/>
      <c r="GRH176" s="165"/>
      <c r="GRI176" s="166"/>
      <c r="GRJ176" s="146"/>
      <c r="GRK176" s="145"/>
      <c r="GRL176" s="145"/>
      <c r="GRM176" s="167"/>
      <c r="GRN176" s="147"/>
      <c r="GRO176" s="148"/>
      <c r="GRP176" s="187"/>
      <c r="GRQ176" s="188"/>
      <c r="GRR176" s="165"/>
      <c r="GRS176" s="166"/>
      <c r="GRT176" s="146"/>
      <c r="GRU176" s="145"/>
      <c r="GRV176" s="145"/>
      <c r="GRW176" s="167"/>
      <c r="GRX176" s="147"/>
      <c r="GRY176" s="148"/>
      <c r="GRZ176" s="187"/>
      <c r="GSA176" s="188"/>
      <c r="GSB176" s="165"/>
      <c r="GSC176" s="166"/>
      <c r="GSD176" s="146"/>
      <c r="GSE176" s="145"/>
      <c r="GSF176" s="145"/>
      <c r="GSG176" s="167"/>
      <c r="GSH176" s="147"/>
      <c r="GSI176" s="148"/>
      <c r="GSJ176" s="187"/>
      <c r="GSK176" s="188"/>
      <c r="GSL176" s="165"/>
      <c r="GSM176" s="166"/>
      <c r="GSN176" s="146"/>
      <c r="GSO176" s="145"/>
      <c r="GSP176" s="145"/>
      <c r="GSQ176" s="167"/>
      <c r="GSR176" s="147"/>
      <c r="GSS176" s="148"/>
      <c r="GST176" s="187"/>
      <c r="GSU176" s="188"/>
      <c r="GSV176" s="165"/>
      <c r="GSW176" s="166"/>
      <c r="GSX176" s="146"/>
      <c r="GSY176" s="145"/>
      <c r="GSZ176" s="145"/>
      <c r="GTA176" s="167"/>
      <c r="GTB176" s="147"/>
      <c r="GTC176" s="148"/>
      <c r="GTD176" s="187"/>
      <c r="GTE176" s="188"/>
      <c r="GTF176" s="165"/>
      <c r="GTG176" s="166"/>
      <c r="GTH176" s="146"/>
      <c r="GTI176" s="145"/>
      <c r="GTJ176" s="145"/>
      <c r="GTK176" s="167"/>
      <c r="GTL176" s="147"/>
      <c r="GTM176" s="148"/>
      <c r="GTN176" s="187"/>
      <c r="GTO176" s="188"/>
      <c r="GTP176" s="165"/>
      <c r="GTQ176" s="166"/>
      <c r="GTR176" s="146"/>
      <c r="GTS176" s="145"/>
      <c r="GTT176" s="145"/>
      <c r="GTU176" s="167"/>
      <c r="GTV176" s="147"/>
      <c r="GTW176" s="148"/>
      <c r="GTX176" s="187"/>
      <c r="GTY176" s="188"/>
      <c r="GTZ176" s="165"/>
      <c r="GUA176" s="166"/>
      <c r="GUB176" s="146"/>
      <c r="GUC176" s="145"/>
      <c r="GUD176" s="145"/>
      <c r="GUE176" s="167"/>
      <c r="GUF176" s="147"/>
      <c r="GUG176" s="148"/>
      <c r="GUH176" s="187"/>
      <c r="GUI176" s="188"/>
      <c r="GUJ176" s="165"/>
      <c r="GUK176" s="166"/>
      <c r="GUL176" s="146"/>
      <c r="GUM176" s="145"/>
      <c r="GUN176" s="145"/>
      <c r="GUO176" s="167"/>
      <c r="GUP176" s="147"/>
      <c r="GUQ176" s="148"/>
      <c r="GUR176" s="187"/>
      <c r="GUS176" s="188"/>
      <c r="GUT176" s="165"/>
      <c r="GUU176" s="166"/>
      <c r="GUV176" s="146"/>
      <c r="GUW176" s="145"/>
      <c r="GUX176" s="145"/>
      <c r="GUY176" s="167"/>
      <c r="GUZ176" s="147"/>
      <c r="GVA176" s="148"/>
      <c r="GVB176" s="187"/>
      <c r="GVC176" s="188"/>
      <c r="GVD176" s="165"/>
      <c r="GVE176" s="166"/>
      <c r="GVF176" s="146"/>
      <c r="GVG176" s="145"/>
      <c r="GVH176" s="145"/>
      <c r="GVI176" s="167"/>
      <c r="GVJ176" s="147"/>
      <c r="GVK176" s="148"/>
      <c r="GVL176" s="187"/>
      <c r="GVM176" s="188"/>
      <c r="GVN176" s="165"/>
      <c r="GVO176" s="166"/>
      <c r="GVP176" s="146"/>
      <c r="GVQ176" s="145"/>
      <c r="GVR176" s="145"/>
      <c r="GVS176" s="167"/>
      <c r="GVT176" s="147"/>
      <c r="GVU176" s="148"/>
      <c r="GVV176" s="187"/>
      <c r="GVW176" s="188"/>
      <c r="GVX176" s="165"/>
      <c r="GVY176" s="166"/>
      <c r="GVZ176" s="146"/>
      <c r="GWA176" s="145"/>
      <c r="GWB176" s="145"/>
      <c r="GWC176" s="167"/>
      <c r="GWD176" s="147"/>
      <c r="GWE176" s="148"/>
      <c r="GWF176" s="187"/>
      <c r="GWG176" s="188"/>
      <c r="GWH176" s="165"/>
      <c r="GWI176" s="166"/>
      <c r="GWJ176" s="146"/>
      <c r="GWK176" s="145"/>
      <c r="GWL176" s="145"/>
      <c r="GWM176" s="167"/>
      <c r="GWN176" s="147"/>
      <c r="GWO176" s="148"/>
      <c r="GWP176" s="187"/>
      <c r="GWQ176" s="188"/>
      <c r="GWR176" s="165"/>
      <c r="GWS176" s="166"/>
      <c r="GWT176" s="146"/>
      <c r="GWU176" s="145"/>
      <c r="GWV176" s="145"/>
      <c r="GWW176" s="167"/>
      <c r="GWX176" s="147"/>
      <c r="GWY176" s="148"/>
      <c r="GWZ176" s="187"/>
      <c r="GXA176" s="188"/>
      <c r="GXB176" s="165"/>
      <c r="GXC176" s="166"/>
      <c r="GXD176" s="146"/>
      <c r="GXE176" s="145"/>
      <c r="GXF176" s="145"/>
      <c r="GXG176" s="167"/>
      <c r="GXH176" s="147"/>
      <c r="GXI176" s="148"/>
      <c r="GXJ176" s="187"/>
      <c r="GXK176" s="188"/>
      <c r="GXL176" s="165"/>
      <c r="GXM176" s="166"/>
      <c r="GXN176" s="146"/>
      <c r="GXO176" s="145"/>
      <c r="GXP176" s="145"/>
      <c r="GXQ176" s="167"/>
      <c r="GXR176" s="147"/>
      <c r="GXS176" s="148"/>
      <c r="GXT176" s="187"/>
      <c r="GXU176" s="188"/>
      <c r="GXV176" s="165"/>
      <c r="GXW176" s="166"/>
      <c r="GXX176" s="146"/>
      <c r="GXY176" s="145"/>
      <c r="GXZ176" s="145"/>
      <c r="GYA176" s="167"/>
      <c r="GYB176" s="147"/>
      <c r="GYC176" s="148"/>
      <c r="GYD176" s="187"/>
      <c r="GYE176" s="188"/>
      <c r="GYF176" s="165"/>
      <c r="GYG176" s="166"/>
      <c r="GYH176" s="146"/>
      <c r="GYI176" s="145"/>
      <c r="GYJ176" s="145"/>
      <c r="GYK176" s="167"/>
      <c r="GYL176" s="147"/>
      <c r="GYM176" s="148"/>
      <c r="GYN176" s="187"/>
      <c r="GYO176" s="188"/>
      <c r="GYP176" s="165"/>
      <c r="GYQ176" s="166"/>
      <c r="GYR176" s="146"/>
      <c r="GYS176" s="145"/>
      <c r="GYT176" s="145"/>
      <c r="GYU176" s="167"/>
      <c r="GYV176" s="147"/>
      <c r="GYW176" s="148"/>
      <c r="GYX176" s="187"/>
      <c r="GYY176" s="188"/>
      <c r="GYZ176" s="165"/>
      <c r="GZA176" s="166"/>
      <c r="GZB176" s="146"/>
      <c r="GZC176" s="145"/>
      <c r="GZD176" s="145"/>
      <c r="GZE176" s="167"/>
      <c r="GZF176" s="147"/>
      <c r="GZG176" s="148"/>
      <c r="GZH176" s="187"/>
      <c r="GZI176" s="188"/>
      <c r="GZJ176" s="165"/>
      <c r="GZK176" s="166"/>
      <c r="GZL176" s="146"/>
      <c r="GZM176" s="145"/>
      <c r="GZN176" s="145"/>
      <c r="GZO176" s="167"/>
      <c r="GZP176" s="147"/>
      <c r="GZQ176" s="148"/>
      <c r="GZR176" s="187"/>
      <c r="GZS176" s="188"/>
      <c r="GZT176" s="165"/>
      <c r="GZU176" s="166"/>
      <c r="GZV176" s="146"/>
      <c r="GZW176" s="145"/>
      <c r="GZX176" s="145"/>
      <c r="GZY176" s="167"/>
      <c r="GZZ176" s="147"/>
      <c r="HAA176" s="148"/>
      <c r="HAB176" s="187"/>
      <c r="HAC176" s="188"/>
      <c r="HAD176" s="165"/>
      <c r="HAE176" s="166"/>
      <c r="HAF176" s="146"/>
      <c r="HAG176" s="145"/>
      <c r="HAH176" s="145"/>
      <c r="HAI176" s="167"/>
      <c r="HAJ176" s="147"/>
      <c r="HAK176" s="148"/>
      <c r="HAL176" s="187"/>
      <c r="HAM176" s="188"/>
      <c r="HAN176" s="165"/>
      <c r="HAO176" s="166"/>
      <c r="HAP176" s="146"/>
      <c r="HAQ176" s="145"/>
      <c r="HAR176" s="145"/>
      <c r="HAS176" s="167"/>
      <c r="HAT176" s="147"/>
      <c r="HAU176" s="148"/>
      <c r="HAV176" s="187"/>
      <c r="HAW176" s="188"/>
      <c r="HAX176" s="165"/>
      <c r="HAY176" s="166"/>
      <c r="HAZ176" s="146"/>
      <c r="HBA176" s="145"/>
      <c r="HBB176" s="145"/>
      <c r="HBC176" s="167"/>
      <c r="HBD176" s="147"/>
      <c r="HBE176" s="148"/>
      <c r="HBF176" s="187"/>
      <c r="HBG176" s="188"/>
      <c r="HBH176" s="165"/>
      <c r="HBI176" s="166"/>
      <c r="HBJ176" s="146"/>
      <c r="HBK176" s="145"/>
      <c r="HBL176" s="145"/>
      <c r="HBM176" s="167"/>
      <c r="HBN176" s="147"/>
      <c r="HBO176" s="148"/>
      <c r="HBP176" s="187"/>
      <c r="HBQ176" s="188"/>
      <c r="HBR176" s="165"/>
      <c r="HBS176" s="166"/>
      <c r="HBT176" s="146"/>
      <c r="HBU176" s="145"/>
      <c r="HBV176" s="145"/>
      <c r="HBW176" s="167"/>
      <c r="HBX176" s="147"/>
      <c r="HBY176" s="148"/>
      <c r="HBZ176" s="187"/>
      <c r="HCA176" s="188"/>
      <c r="HCB176" s="165"/>
      <c r="HCC176" s="166"/>
      <c r="HCD176" s="146"/>
      <c r="HCE176" s="145"/>
      <c r="HCF176" s="145"/>
      <c r="HCG176" s="167"/>
      <c r="HCH176" s="147"/>
      <c r="HCI176" s="148"/>
      <c r="HCJ176" s="187"/>
      <c r="HCK176" s="188"/>
      <c r="HCL176" s="165"/>
      <c r="HCM176" s="166"/>
      <c r="HCN176" s="146"/>
      <c r="HCO176" s="145"/>
      <c r="HCP176" s="145"/>
      <c r="HCQ176" s="167"/>
      <c r="HCR176" s="147"/>
      <c r="HCS176" s="148"/>
      <c r="HCT176" s="187"/>
      <c r="HCU176" s="188"/>
      <c r="HCV176" s="165"/>
      <c r="HCW176" s="166"/>
      <c r="HCX176" s="146"/>
      <c r="HCY176" s="145"/>
      <c r="HCZ176" s="145"/>
      <c r="HDA176" s="167"/>
      <c r="HDB176" s="147"/>
      <c r="HDC176" s="148"/>
      <c r="HDD176" s="187"/>
      <c r="HDE176" s="188"/>
      <c r="HDF176" s="165"/>
      <c r="HDG176" s="166"/>
      <c r="HDH176" s="146"/>
      <c r="HDI176" s="145"/>
      <c r="HDJ176" s="145"/>
      <c r="HDK176" s="167"/>
      <c r="HDL176" s="147"/>
      <c r="HDM176" s="148"/>
      <c r="HDN176" s="187"/>
      <c r="HDO176" s="188"/>
      <c r="HDP176" s="165"/>
      <c r="HDQ176" s="166"/>
      <c r="HDR176" s="146"/>
      <c r="HDS176" s="145"/>
      <c r="HDT176" s="145"/>
      <c r="HDU176" s="167"/>
      <c r="HDV176" s="147"/>
      <c r="HDW176" s="148"/>
      <c r="HDX176" s="187"/>
      <c r="HDY176" s="188"/>
      <c r="HDZ176" s="165"/>
      <c r="HEA176" s="166"/>
      <c r="HEB176" s="146"/>
      <c r="HEC176" s="145"/>
      <c r="HED176" s="145"/>
      <c r="HEE176" s="167"/>
      <c r="HEF176" s="147"/>
      <c r="HEG176" s="148"/>
      <c r="HEH176" s="187"/>
      <c r="HEI176" s="188"/>
      <c r="HEJ176" s="165"/>
      <c r="HEK176" s="166"/>
      <c r="HEL176" s="146"/>
      <c r="HEM176" s="145"/>
      <c r="HEN176" s="145"/>
      <c r="HEO176" s="167"/>
      <c r="HEP176" s="147"/>
      <c r="HEQ176" s="148"/>
      <c r="HER176" s="187"/>
      <c r="HES176" s="188"/>
      <c r="HET176" s="165"/>
      <c r="HEU176" s="166"/>
      <c r="HEV176" s="146"/>
      <c r="HEW176" s="145"/>
      <c r="HEX176" s="145"/>
      <c r="HEY176" s="167"/>
      <c r="HEZ176" s="147"/>
      <c r="HFA176" s="148"/>
      <c r="HFB176" s="187"/>
      <c r="HFC176" s="188"/>
      <c r="HFD176" s="165"/>
      <c r="HFE176" s="166"/>
      <c r="HFF176" s="146"/>
      <c r="HFG176" s="145"/>
      <c r="HFH176" s="145"/>
      <c r="HFI176" s="167"/>
      <c r="HFJ176" s="147"/>
      <c r="HFK176" s="148"/>
      <c r="HFL176" s="187"/>
      <c r="HFM176" s="188"/>
      <c r="HFN176" s="165"/>
      <c r="HFO176" s="166"/>
      <c r="HFP176" s="146"/>
      <c r="HFQ176" s="145"/>
      <c r="HFR176" s="145"/>
      <c r="HFS176" s="167"/>
      <c r="HFT176" s="147"/>
      <c r="HFU176" s="148"/>
      <c r="HFV176" s="187"/>
      <c r="HFW176" s="188"/>
      <c r="HFX176" s="165"/>
      <c r="HFY176" s="166"/>
      <c r="HFZ176" s="146"/>
      <c r="HGA176" s="145"/>
      <c r="HGB176" s="145"/>
      <c r="HGC176" s="167"/>
      <c r="HGD176" s="147"/>
      <c r="HGE176" s="148"/>
      <c r="HGF176" s="187"/>
      <c r="HGG176" s="188"/>
      <c r="HGH176" s="165"/>
      <c r="HGI176" s="166"/>
      <c r="HGJ176" s="146"/>
      <c r="HGK176" s="145"/>
      <c r="HGL176" s="145"/>
      <c r="HGM176" s="167"/>
      <c r="HGN176" s="147"/>
      <c r="HGO176" s="148"/>
      <c r="HGP176" s="187"/>
      <c r="HGQ176" s="188"/>
      <c r="HGR176" s="165"/>
      <c r="HGS176" s="166"/>
      <c r="HGT176" s="146"/>
      <c r="HGU176" s="145"/>
      <c r="HGV176" s="145"/>
      <c r="HGW176" s="167"/>
      <c r="HGX176" s="147"/>
      <c r="HGY176" s="148"/>
      <c r="HGZ176" s="187"/>
      <c r="HHA176" s="188"/>
      <c r="HHB176" s="165"/>
      <c r="HHC176" s="166"/>
      <c r="HHD176" s="146"/>
      <c r="HHE176" s="145"/>
      <c r="HHF176" s="145"/>
      <c r="HHG176" s="167"/>
      <c r="HHH176" s="147"/>
      <c r="HHI176" s="148"/>
      <c r="HHJ176" s="187"/>
      <c r="HHK176" s="188"/>
      <c r="HHL176" s="165"/>
      <c r="HHM176" s="166"/>
      <c r="HHN176" s="146"/>
      <c r="HHO176" s="145"/>
      <c r="HHP176" s="145"/>
      <c r="HHQ176" s="167"/>
      <c r="HHR176" s="147"/>
      <c r="HHS176" s="148"/>
      <c r="HHT176" s="187"/>
      <c r="HHU176" s="188"/>
      <c r="HHV176" s="165"/>
      <c r="HHW176" s="166"/>
      <c r="HHX176" s="146"/>
      <c r="HHY176" s="145"/>
      <c r="HHZ176" s="145"/>
      <c r="HIA176" s="167"/>
      <c r="HIB176" s="147"/>
      <c r="HIC176" s="148"/>
      <c r="HID176" s="187"/>
      <c r="HIE176" s="188"/>
      <c r="HIF176" s="165"/>
      <c r="HIG176" s="166"/>
      <c r="HIH176" s="146"/>
      <c r="HII176" s="145"/>
      <c r="HIJ176" s="145"/>
      <c r="HIK176" s="167"/>
      <c r="HIL176" s="147"/>
      <c r="HIM176" s="148"/>
      <c r="HIN176" s="187"/>
      <c r="HIO176" s="188"/>
      <c r="HIP176" s="165"/>
      <c r="HIQ176" s="166"/>
      <c r="HIR176" s="146"/>
      <c r="HIS176" s="145"/>
      <c r="HIT176" s="145"/>
      <c r="HIU176" s="167"/>
      <c r="HIV176" s="147"/>
      <c r="HIW176" s="148"/>
      <c r="HIX176" s="187"/>
      <c r="HIY176" s="188"/>
      <c r="HIZ176" s="165"/>
      <c r="HJA176" s="166"/>
      <c r="HJB176" s="146"/>
      <c r="HJC176" s="145"/>
      <c r="HJD176" s="145"/>
      <c r="HJE176" s="167"/>
      <c r="HJF176" s="147"/>
      <c r="HJG176" s="148"/>
      <c r="HJH176" s="187"/>
      <c r="HJI176" s="188"/>
      <c r="HJJ176" s="165"/>
      <c r="HJK176" s="166"/>
      <c r="HJL176" s="146"/>
      <c r="HJM176" s="145"/>
      <c r="HJN176" s="145"/>
      <c r="HJO176" s="167"/>
      <c r="HJP176" s="147"/>
      <c r="HJQ176" s="148"/>
      <c r="HJR176" s="187"/>
      <c r="HJS176" s="188"/>
      <c r="HJT176" s="165"/>
      <c r="HJU176" s="166"/>
      <c r="HJV176" s="146"/>
      <c r="HJW176" s="145"/>
      <c r="HJX176" s="145"/>
      <c r="HJY176" s="167"/>
      <c r="HJZ176" s="147"/>
      <c r="HKA176" s="148"/>
      <c r="HKB176" s="187"/>
      <c r="HKC176" s="188"/>
      <c r="HKD176" s="165"/>
      <c r="HKE176" s="166"/>
      <c r="HKF176" s="146"/>
      <c r="HKG176" s="145"/>
      <c r="HKH176" s="145"/>
      <c r="HKI176" s="167"/>
      <c r="HKJ176" s="147"/>
      <c r="HKK176" s="148"/>
      <c r="HKL176" s="187"/>
      <c r="HKM176" s="188"/>
      <c r="HKN176" s="165"/>
      <c r="HKO176" s="166"/>
      <c r="HKP176" s="146"/>
      <c r="HKQ176" s="145"/>
      <c r="HKR176" s="145"/>
      <c r="HKS176" s="167"/>
      <c r="HKT176" s="147"/>
      <c r="HKU176" s="148"/>
      <c r="HKV176" s="187"/>
      <c r="HKW176" s="188"/>
      <c r="HKX176" s="165"/>
      <c r="HKY176" s="166"/>
      <c r="HKZ176" s="146"/>
      <c r="HLA176" s="145"/>
      <c r="HLB176" s="145"/>
      <c r="HLC176" s="167"/>
      <c r="HLD176" s="147"/>
      <c r="HLE176" s="148"/>
      <c r="HLF176" s="187"/>
      <c r="HLG176" s="188"/>
      <c r="HLH176" s="165"/>
      <c r="HLI176" s="166"/>
      <c r="HLJ176" s="146"/>
      <c r="HLK176" s="145"/>
      <c r="HLL176" s="145"/>
      <c r="HLM176" s="167"/>
      <c r="HLN176" s="147"/>
      <c r="HLO176" s="148"/>
      <c r="HLP176" s="187"/>
      <c r="HLQ176" s="188"/>
      <c r="HLR176" s="165"/>
      <c r="HLS176" s="166"/>
      <c r="HLT176" s="146"/>
      <c r="HLU176" s="145"/>
      <c r="HLV176" s="145"/>
      <c r="HLW176" s="167"/>
      <c r="HLX176" s="147"/>
      <c r="HLY176" s="148"/>
      <c r="HLZ176" s="187"/>
      <c r="HMA176" s="188"/>
      <c r="HMB176" s="165"/>
      <c r="HMC176" s="166"/>
      <c r="HMD176" s="146"/>
      <c r="HME176" s="145"/>
      <c r="HMF176" s="145"/>
      <c r="HMG176" s="167"/>
      <c r="HMH176" s="147"/>
      <c r="HMI176" s="148"/>
      <c r="HMJ176" s="187"/>
      <c r="HMK176" s="188"/>
      <c r="HML176" s="165"/>
      <c r="HMM176" s="166"/>
      <c r="HMN176" s="146"/>
      <c r="HMO176" s="145"/>
      <c r="HMP176" s="145"/>
      <c r="HMQ176" s="167"/>
      <c r="HMR176" s="147"/>
      <c r="HMS176" s="148"/>
      <c r="HMT176" s="187"/>
      <c r="HMU176" s="188"/>
      <c r="HMV176" s="165"/>
      <c r="HMW176" s="166"/>
      <c r="HMX176" s="146"/>
      <c r="HMY176" s="145"/>
      <c r="HMZ176" s="145"/>
      <c r="HNA176" s="167"/>
      <c r="HNB176" s="147"/>
      <c r="HNC176" s="148"/>
      <c r="HND176" s="187"/>
      <c r="HNE176" s="188"/>
      <c r="HNF176" s="165"/>
      <c r="HNG176" s="166"/>
      <c r="HNH176" s="146"/>
      <c r="HNI176" s="145"/>
      <c r="HNJ176" s="145"/>
      <c r="HNK176" s="167"/>
      <c r="HNL176" s="147"/>
      <c r="HNM176" s="148"/>
      <c r="HNN176" s="187"/>
      <c r="HNO176" s="188"/>
      <c r="HNP176" s="165"/>
      <c r="HNQ176" s="166"/>
      <c r="HNR176" s="146"/>
      <c r="HNS176" s="145"/>
      <c r="HNT176" s="145"/>
      <c r="HNU176" s="167"/>
      <c r="HNV176" s="147"/>
      <c r="HNW176" s="148"/>
      <c r="HNX176" s="187"/>
      <c r="HNY176" s="188"/>
      <c r="HNZ176" s="165"/>
      <c r="HOA176" s="166"/>
      <c r="HOB176" s="146"/>
      <c r="HOC176" s="145"/>
      <c r="HOD176" s="145"/>
      <c r="HOE176" s="167"/>
      <c r="HOF176" s="147"/>
      <c r="HOG176" s="148"/>
      <c r="HOH176" s="187"/>
      <c r="HOI176" s="188"/>
      <c r="HOJ176" s="165"/>
      <c r="HOK176" s="166"/>
      <c r="HOL176" s="146"/>
      <c r="HOM176" s="145"/>
      <c r="HON176" s="145"/>
      <c r="HOO176" s="167"/>
      <c r="HOP176" s="147"/>
      <c r="HOQ176" s="148"/>
      <c r="HOR176" s="187"/>
      <c r="HOS176" s="188"/>
      <c r="HOT176" s="165"/>
      <c r="HOU176" s="166"/>
      <c r="HOV176" s="146"/>
      <c r="HOW176" s="145"/>
      <c r="HOX176" s="145"/>
      <c r="HOY176" s="167"/>
      <c r="HOZ176" s="147"/>
      <c r="HPA176" s="148"/>
      <c r="HPB176" s="187"/>
      <c r="HPC176" s="188"/>
      <c r="HPD176" s="165"/>
      <c r="HPE176" s="166"/>
      <c r="HPF176" s="146"/>
      <c r="HPG176" s="145"/>
      <c r="HPH176" s="145"/>
      <c r="HPI176" s="167"/>
      <c r="HPJ176" s="147"/>
      <c r="HPK176" s="148"/>
      <c r="HPL176" s="187"/>
      <c r="HPM176" s="188"/>
      <c r="HPN176" s="165"/>
      <c r="HPO176" s="166"/>
      <c r="HPP176" s="146"/>
      <c r="HPQ176" s="145"/>
      <c r="HPR176" s="145"/>
      <c r="HPS176" s="167"/>
      <c r="HPT176" s="147"/>
      <c r="HPU176" s="148"/>
      <c r="HPV176" s="187"/>
      <c r="HPW176" s="188"/>
      <c r="HPX176" s="165"/>
      <c r="HPY176" s="166"/>
      <c r="HPZ176" s="146"/>
      <c r="HQA176" s="145"/>
      <c r="HQB176" s="145"/>
      <c r="HQC176" s="167"/>
      <c r="HQD176" s="147"/>
      <c r="HQE176" s="148"/>
      <c r="HQF176" s="187"/>
      <c r="HQG176" s="188"/>
      <c r="HQH176" s="165"/>
      <c r="HQI176" s="166"/>
      <c r="HQJ176" s="146"/>
      <c r="HQK176" s="145"/>
      <c r="HQL176" s="145"/>
      <c r="HQM176" s="167"/>
      <c r="HQN176" s="147"/>
      <c r="HQO176" s="148"/>
      <c r="HQP176" s="187"/>
      <c r="HQQ176" s="188"/>
      <c r="HQR176" s="165"/>
      <c r="HQS176" s="166"/>
      <c r="HQT176" s="146"/>
      <c r="HQU176" s="145"/>
      <c r="HQV176" s="145"/>
      <c r="HQW176" s="167"/>
      <c r="HQX176" s="147"/>
      <c r="HQY176" s="148"/>
      <c r="HQZ176" s="187"/>
      <c r="HRA176" s="188"/>
      <c r="HRB176" s="165"/>
      <c r="HRC176" s="166"/>
      <c r="HRD176" s="146"/>
      <c r="HRE176" s="145"/>
      <c r="HRF176" s="145"/>
      <c r="HRG176" s="167"/>
      <c r="HRH176" s="147"/>
      <c r="HRI176" s="148"/>
      <c r="HRJ176" s="187"/>
      <c r="HRK176" s="188"/>
      <c r="HRL176" s="165"/>
      <c r="HRM176" s="166"/>
      <c r="HRN176" s="146"/>
      <c r="HRO176" s="145"/>
      <c r="HRP176" s="145"/>
      <c r="HRQ176" s="167"/>
      <c r="HRR176" s="147"/>
      <c r="HRS176" s="148"/>
      <c r="HRT176" s="187"/>
      <c r="HRU176" s="188"/>
      <c r="HRV176" s="165"/>
      <c r="HRW176" s="166"/>
      <c r="HRX176" s="146"/>
      <c r="HRY176" s="145"/>
      <c r="HRZ176" s="145"/>
      <c r="HSA176" s="167"/>
      <c r="HSB176" s="147"/>
      <c r="HSC176" s="148"/>
      <c r="HSD176" s="187"/>
      <c r="HSE176" s="188"/>
      <c r="HSF176" s="165"/>
      <c r="HSG176" s="166"/>
      <c r="HSH176" s="146"/>
      <c r="HSI176" s="145"/>
      <c r="HSJ176" s="145"/>
      <c r="HSK176" s="167"/>
      <c r="HSL176" s="147"/>
      <c r="HSM176" s="148"/>
      <c r="HSN176" s="187"/>
      <c r="HSO176" s="188"/>
      <c r="HSP176" s="165"/>
      <c r="HSQ176" s="166"/>
      <c r="HSR176" s="146"/>
      <c r="HSS176" s="145"/>
      <c r="HST176" s="145"/>
      <c r="HSU176" s="167"/>
      <c r="HSV176" s="147"/>
      <c r="HSW176" s="148"/>
      <c r="HSX176" s="187"/>
      <c r="HSY176" s="188"/>
      <c r="HSZ176" s="165"/>
      <c r="HTA176" s="166"/>
      <c r="HTB176" s="146"/>
      <c r="HTC176" s="145"/>
      <c r="HTD176" s="145"/>
      <c r="HTE176" s="167"/>
      <c r="HTF176" s="147"/>
      <c r="HTG176" s="148"/>
      <c r="HTH176" s="187"/>
      <c r="HTI176" s="188"/>
      <c r="HTJ176" s="165"/>
      <c r="HTK176" s="166"/>
      <c r="HTL176" s="146"/>
      <c r="HTM176" s="145"/>
      <c r="HTN176" s="145"/>
      <c r="HTO176" s="167"/>
      <c r="HTP176" s="147"/>
      <c r="HTQ176" s="148"/>
      <c r="HTR176" s="187"/>
      <c r="HTS176" s="188"/>
      <c r="HTT176" s="165"/>
      <c r="HTU176" s="166"/>
      <c r="HTV176" s="146"/>
      <c r="HTW176" s="145"/>
      <c r="HTX176" s="145"/>
      <c r="HTY176" s="167"/>
      <c r="HTZ176" s="147"/>
      <c r="HUA176" s="148"/>
      <c r="HUB176" s="187"/>
      <c r="HUC176" s="188"/>
      <c r="HUD176" s="165"/>
      <c r="HUE176" s="166"/>
      <c r="HUF176" s="146"/>
      <c r="HUG176" s="145"/>
      <c r="HUH176" s="145"/>
      <c r="HUI176" s="167"/>
      <c r="HUJ176" s="147"/>
      <c r="HUK176" s="148"/>
      <c r="HUL176" s="187"/>
      <c r="HUM176" s="188"/>
      <c r="HUN176" s="165"/>
      <c r="HUO176" s="166"/>
      <c r="HUP176" s="146"/>
      <c r="HUQ176" s="145"/>
      <c r="HUR176" s="145"/>
      <c r="HUS176" s="167"/>
      <c r="HUT176" s="147"/>
      <c r="HUU176" s="148"/>
      <c r="HUV176" s="187"/>
      <c r="HUW176" s="188"/>
      <c r="HUX176" s="165"/>
      <c r="HUY176" s="166"/>
      <c r="HUZ176" s="146"/>
      <c r="HVA176" s="145"/>
      <c r="HVB176" s="145"/>
      <c r="HVC176" s="167"/>
      <c r="HVD176" s="147"/>
      <c r="HVE176" s="148"/>
      <c r="HVF176" s="187"/>
      <c r="HVG176" s="188"/>
      <c r="HVH176" s="165"/>
      <c r="HVI176" s="166"/>
      <c r="HVJ176" s="146"/>
      <c r="HVK176" s="145"/>
      <c r="HVL176" s="145"/>
      <c r="HVM176" s="167"/>
      <c r="HVN176" s="147"/>
      <c r="HVO176" s="148"/>
      <c r="HVP176" s="187"/>
      <c r="HVQ176" s="188"/>
      <c r="HVR176" s="165"/>
      <c r="HVS176" s="166"/>
      <c r="HVT176" s="146"/>
      <c r="HVU176" s="145"/>
      <c r="HVV176" s="145"/>
      <c r="HVW176" s="167"/>
      <c r="HVX176" s="147"/>
      <c r="HVY176" s="148"/>
      <c r="HVZ176" s="187"/>
      <c r="HWA176" s="188"/>
      <c r="HWB176" s="165"/>
      <c r="HWC176" s="166"/>
      <c r="HWD176" s="146"/>
      <c r="HWE176" s="145"/>
      <c r="HWF176" s="145"/>
      <c r="HWG176" s="167"/>
      <c r="HWH176" s="147"/>
      <c r="HWI176" s="148"/>
      <c r="HWJ176" s="187"/>
      <c r="HWK176" s="188"/>
      <c r="HWL176" s="165"/>
      <c r="HWM176" s="166"/>
      <c r="HWN176" s="146"/>
      <c r="HWO176" s="145"/>
      <c r="HWP176" s="145"/>
      <c r="HWQ176" s="167"/>
      <c r="HWR176" s="147"/>
      <c r="HWS176" s="148"/>
      <c r="HWT176" s="187"/>
      <c r="HWU176" s="188"/>
      <c r="HWV176" s="165"/>
      <c r="HWW176" s="166"/>
      <c r="HWX176" s="146"/>
      <c r="HWY176" s="145"/>
      <c r="HWZ176" s="145"/>
      <c r="HXA176" s="167"/>
      <c r="HXB176" s="147"/>
      <c r="HXC176" s="148"/>
      <c r="HXD176" s="187"/>
      <c r="HXE176" s="188"/>
      <c r="HXF176" s="165"/>
      <c r="HXG176" s="166"/>
      <c r="HXH176" s="146"/>
      <c r="HXI176" s="145"/>
      <c r="HXJ176" s="145"/>
      <c r="HXK176" s="167"/>
      <c r="HXL176" s="147"/>
      <c r="HXM176" s="148"/>
      <c r="HXN176" s="187"/>
      <c r="HXO176" s="188"/>
      <c r="HXP176" s="165"/>
      <c r="HXQ176" s="166"/>
      <c r="HXR176" s="146"/>
      <c r="HXS176" s="145"/>
      <c r="HXT176" s="145"/>
      <c r="HXU176" s="167"/>
      <c r="HXV176" s="147"/>
      <c r="HXW176" s="148"/>
      <c r="HXX176" s="187"/>
      <c r="HXY176" s="188"/>
      <c r="HXZ176" s="165"/>
      <c r="HYA176" s="166"/>
      <c r="HYB176" s="146"/>
      <c r="HYC176" s="145"/>
      <c r="HYD176" s="145"/>
      <c r="HYE176" s="167"/>
      <c r="HYF176" s="147"/>
      <c r="HYG176" s="148"/>
      <c r="HYH176" s="187"/>
      <c r="HYI176" s="188"/>
      <c r="HYJ176" s="165"/>
      <c r="HYK176" s="166"/>
      <c r="HYL176" s="146"/>
      <c r="HYM176" s="145"/>
      <c r="HYN176" s="145"/>
      <c r="HYO176" s="167"/>
      <c r="HYP176" s="147"/>
      <c r="HYQ176" s="148"/>
      <c r="HYR176" s="187"/>
      <c r="HYS176" s="188"/>
      <c r="HYT176" s="165"/>
      <c r="HYU176" s="166"/>
      <c r="HYV176" s="146"/>
      <c r="HYW176" s="145"/>
      <c r="HYX176" s="145"/>
      <c r="HYY176" s="167"/>
      <c r="HYZ176" s="147"/>
      <c r="HZA176" s="148"/>
      <c r="HZB176" s="187"/>
      <c r="HZC176" s="188"/>
      <c r="HZD176" s="165"/>
      <c r="HZE176" s="166"/>
      <c r="HZF176" s="146"/>
      <c r="HZG176" s="145"/>
      <c r="HZH176" s="145"/>
      <c r="HZI176" s="167"/>
      <c r="HZJ176" s="147"/>
      <c r="HZK176" s="148"/>
      <c r="HZL176" s="187"/>
      <c r="HZM176" s="188"/>
      <c r="HZN176" s="165"/>
      <c r="HZO176" s="166"/>
      <c r="HZP176" s="146"/>
      <c r="HZQ176" s="145"/>
      <c r="HZR176" s="145"/>
      <c r="HZS176" s="167"/>
      <c r="HZT176" s="147"/>
      <c r="HZU176" s="148"/>
      <c r="HZV176" s="187"/>
      <c r="HZW176" s="188"/>
      <c r="HZX176" s="165"/>
      <c r="HZY176" s="166"/>
      <c r="HZZ176" s="146"/>
      <c r="IAA176" s="145"/>
      <c r="IAB176" s="145"/>
      <c r="IAC176" s="167"/>
      <c r="IAD176" s="147"/>
      <c r="IAE176" s="148"/>
      <c r="IAF176" s="187"/>
      <c r="IAG176" s="188"/>
      <c r="IAH176" s="165"/>
      <c r="IAI176" s="166"/>
      <c r="IAJ176" s="146"/>
      <c r="IAK176" s="145"/>
      <c r="IAL176" s="145"/>
      <c r="IAM176" s="167"/>
      <c r="IAN176" s="147"/>
      <c r="IAO176" s="148"/>
      <c r="IAP176" s="187"/>
      <c r="IAQ176" s="188"/>
      <c r="IAR176" s="165"/>
      <c r="IAS176" s="166"/>
      <c r="IAT176" s="146"/>
      <c r="IAU176" s="145"/>
      <c r="IAV176" s="145"/>
      <c r="IAW176" s="167"/>
      <c r="IAX176" s="147"/>
      <c r="IAY176" s="148"/>
      <c r="IAZ176" s="187"/>
      <c r="IBA176" s="188"/>
      <c r="IBB176" s="165"/>
      <c r="IBC176" s="166"/>
      <c r="IBD176" s="146"/>
      <c r="IBE176" s="145"/>
      <c r="IBF176" s="145"/>
      <c r="IBG176" s="167"/>
      <c r="IBH176" s="147"/>
      <c r="IBI176" s="148"/>
      <c r="IBJ176" s="187"/>
      <c r="IBK176" s="188"/>
      <c r="IBL176" s="165"/>
      <c r="IBM176" s="166"/>
      <c r="IBN176" s="146"/>
      <c r="IBO176" s="145"/>
      <c r="IBP176" s="145"/>
      <c r="IBQ176" s="167"/>
      <c r="IBR176" s="147"/>
      <c r="IBS176" s="148"/>
      <c r="IBT176" s="187"/>
      <c r="IBU176" s="188"/>
      <c r="IBV176" s="165"/>
      <c r="IBW176" s="166"/>
      <c r="IBX176" s="146"/>
      <c r="IBY176" s="145"/>
      <c r="IBZ176" s="145"/>
      <c r="ICA176" s="167"/>
      <c r="ICB176" s="147"/>
      <c r="ICC176" s="148"/>
      <c r="ICD176" s="187"/>
      <c r="ICE176" s="188"/>
      <c r="ICF176" s="165"/>
      <c r="ICG176" s="166"/>
      <c r="ICH176" s="146"/>
      <c r="ICI176" s="145"/>
      <c r="ICJ176" s="145"/>
      <c r="ICK176" s="167"/>
      <c r="ICL176" s="147"/>
      <c r="ICM176" s="148"/>
      <c r="ICN176" s="187"/>
      <c r="ICO176" s="188"/>
      <c r="ICP176" s="165"/>
      <c r="ICQ176" s="166"/>
      <c r="ICR176" s="146"/>
      <c r="ICS176" s="145"/>
      <c r="ICT176" s="145"/>
      <c r="ICU176" s="167"/>
      <c r="ICV176" s="147"/>
      <c r="ICW176" s="148"/>
      <c r="ICX176" s="187"/>
      <c r="ICY176" s="188"/>
      <c r="ICZ176" s="165"/>
      <c r="IDA176" s="166"/>
      <c r="IDB176" s="146"/>
      <c r="IDC176" s="145"/>
      <c r="IDD176" s="145"/>
      <c r="IDE176" s="167"/>
      <c r="IDF176" s="147"/>
      <c r="IDG176" s="148"/>
      <c r="IDH176" s="187"/>
      <c r="IDI176" s="188"/>
      <c r="IDJ176" s="165"/>
      <c r="IDK176" s="166"/>
      <c r="IDL176" s="146"/>
      <c r="IDM176" s="145"/>
      <c r="IDN176" s="145"/>
      <c r="IDO176" s="167"/>
      <c r="IDP176" s="147"/>
      <c r="IDQ176" s="148"/>
      <c r="IDR176" s="187"/>
      <c r="IDS176" s="188"/>
      <c r="IDT176" s="165"/>
      <c r="IDU176" s="166"/>
      <c r="IDV176" s="146"/>
      <c r="IDW176" s="145"/>
      <c r="IDX176" s="145"/>
      <c r="IDY176" s="167"/>
      <c r="IDZ176" s="147"/>
      <c r="IEA176" s="148"/>
      <c r="IEB176" s="187"/>
      <c r="IEC176" s="188"/>
      <c r="IED176" s="165"/>
      <c r="IEE176" s="166"/>
      <c r="IEF176" s="146"/>
      <c r="IEG176" s="145"/>
      <c r="IEH176" s="145"/>
      <c r="IEI176" s="167"/>
      <c r="IEJ176" s="147"/>
      <c r="IEK176" s="148"/>
      <c r="IEL176" s="187"/>
      <c r="IEM176" s="188"/>
      <c r="IEN176" s="165"/>
      <c r="IEO176" s="166"/>
      <c r="IEP176" s="146"/>
      <c r="IEQ176" s="145"/>
      <c r="IER176" s="145"/>
      <c r="IES176" s="167"/>
      <c r="IET176" s="147"/>
      <c r="IEU176" s="148"/>
      <c r="IEV176" s="187"/>
      <c r="IEW176" s="188"/>
      <c r="IEX176" s="165"/>
      <c r="IEY176" s="166"/>
      <c r="IEZ176" s="146"/>
      <c r="IFA176" s="145"/>
      <c r="IFB176" s="145"/>
      <c r="IFC176" s="167"/>
      <c r="IFD176" s="147"/>
      <c r="IFE176" s="148"/>
      <c r="IFF176" s="187"/>
      <c r="IFG176" s="188"/>
      <c r="IFH176" s="165"/>
      <c r="IFI176" s="166"/>
      <c r="IFJ176" s="146"/>
      <c r="IFK176" s="145"/>
      <c r="IFL176" s="145"/>
      <c r="IFM176" s="167"/>
      <c r="IFN176" s="147"/>
      <c r="IFO176" s="148"/>
      <c r="IFP176" s="187"/>
      <c r="IFQ176" s="188"/>
      <c r="IFR176" s="165"/>
      <c r="IFS176" s="166"/>
      <c r="IFT176" s="146"/>
      <c r="IFU176" s="145"/>
      <c r="IFV176" s="145"/>
      <c r="IFW176" s="167"/>
      <c r="IFX176" s="147"/>
      <c r="IFY176" s="148"/>
      <c r="IFZ176" s="187"/>
      <c r="IGA176" s="188"/>
      <c r="IGB176" s="165"/>
      <c r="IGC176" s="166"/>
      <c r="IGD176" s="146"/>
      <c r="IGE176" s="145"/>
      <c r="IGF176" s="145"/>
      <c r="IGG176" s="167"/>
      <c r="IGH176" s="147"/>
      <c r="IGI176" s="148"/>
      <c r="IGJ176" s="187"/>
      <c r="IGK176" s="188"/>
      <c r="IGL176" s="165"/>
      <c r="IGM176" s="166"/>
      <c r="IGN176" s="146"/>
      <c r="IGO176" s="145"/>
      <c r="IGP176" s="145"/>
      <c r="IGQ176" s="167"/>
      <c r="IGR176" s="147"/>
      <c r="IGS176" s="148"/>
      <c r="IGT176" s="187"/>
      <c r="IGU176" s="188"/>
      <c r="IGV176" s="165"/>
      <c r="IGW176" s="166"/>
      <c r="IGX176" s="146"/>
      <c r="IGY176" s="145"/>
      <c r="IGZ176" s="145"/>
      <c r="IHA176" s="167"/>
      <c r="IHB176" s="147"/>
      <c r="IHC176" s="148"/>
      <c r="IHD176" s="187"/>
      <c r="IHE176" s="188"/>
      <c r="IHF176" s="165"/>
      <c r="IHG176" s="166"/>
      <c r="IHH176" s="146"/>
      <c r="IHI176" s="145"/>
      <c r="IHJ176" s="145"/>
      <c r="IHK176" s="167"/>
      <c r="IHL176" s="147"/>
      <c r="IHM176" s="148"/>
      <c r="IHN176" s="187"/>
      <c r="IHO176" s="188"/>
      <c r="IHP176" s="165"/>
      <c r="IHQ176" s="166"/>
      <c r="IHR176" s="146"/>
      <c r="IHS176" s="145"/>
      <c r="IHT176" s="145"/>
      <c r="IHU176" s="167"/>
      <c r="IHV176" s="147"/>
      <c r="IHW176" s="148"/>
      <c r="IHX176" s="187"/>
      <c r="IHY176" s="188"/>
      <c r="IHZ176" s="165"/>
      <c r="IIA176" s="166"/>
      <c r="IIB176" s="146"/>
      <c r="IIC176" s="145"/>
      <c r="IID176" s="145"/>
      <c r="IIE176" s="167"/>
      <c r="IIF176" s="147"/>
      <c r="IIG176" s="148"/>
      <c r="IIH176" s="187"/>
      <c r="III176" s="188"/>
      <c r="IIJ176" s="165"/>
      <c r="IIK176" s="166"/>
      <c r="IIL176" s="146"/>
      <c r="IIM176" s="145"/>
      <c r="IIN176" s="145"/>
      <c r="IIO176" s="167"/>
      <c r="IIP176" s="147"/>
      <c r="IIQ176" s="148"/>
      <c r="IIR176" s="187"/>
      <c r="IIS176" s="188"/>
      <c r="IIT176" s="165"/>
      <c r="IIU176" s="166"/>
      <c r="IIV176" s="146"/>
      <c r="IIW176" s="145"/>
      <c r="IIX176" s="145"/>
      <c r="IIY176" s="167"/>
      <c r="IIZ176" s="147"/>
      <c r="IJA176" s="148"/>
      <c r="IJB176" s="187"/>
      <c r="IJC176" s="188"/>
      <c r="IJD176" s="165"/>
      <c r="IJE176" s="166"/>
      <c r="IJF176" s="146"/>
      <c r="IJG176" s="145"/>
      <c r="IJH176" s="145"/>
      <c r="IJI176" s="167"/>
      <c r="IJJ176" s="147"/>
      <c r="IJK176" s="148"/>
      <c r="IJL176" s="187"/>
      <c r="IJM176" s="188"/>
      <c r="IJN176" s="165"/>
      <c r="IJO176" s="166"/>
      <c r="IJP176" s="146"/>
      <c r="IJQ176" s="145"/>
      <c r="IJR176" s="145"/>
      <c r="IJS176" s="167"/>
      <c r="IJT176" s="147"/>
      <c r="IJU176" s="148"/>
      <c r="IJV176" s="187"/>
      <c r="IJW176" s="188"/>
      <c r="IJX176" s="165"/>
      <c r="IJY176" s="166"/>
      <c r="IJZ176" s="146"/>
      <c r="IKA176" s="145"/>
      <c r="IKB176" s="145"/>
      <c r="IKC176" s="167"/>
      <c r="IKD176" s="147"/>
      <c r="IKE176" s="148"/>
      <c r="IKF176" s="187"/>
      <c r="IKG176" s="188"/>
      <c r="IKH176" s="165"/>
      <c r="IKI176" s="166"/>
      <c r="IKJ176" s="146"/>
      <c r="IKK176" s="145"/>
      <c r="IKL176" s="145"/>
      <c r="IKM176" s="167"/>
      <c r="IKN176" s="147"/>
      <c r="IKO176" s="148"/>
      <c r="IKP176" s="187"/>
      <c r="IKQ176" s="188"/>
      <c r="IKR176" s="165"/>
      <c r="IKS176" s="166"/>
      <c r="IKT176" s="146"/>
      <c r="IKU176" s="145"/>
      <c r="IKV176" s="145"/>
      <c r="IKW176" s="167"/>
      <c r="IKX176" s="147"/>
      <c r="IKY176" s="148"/>
      <c r="IKZ176" s="187"/>
      <c r="ILA176" s="188"/>
      <c r="ILB176" s="165"/>
      <c r="ILC176" s="166"/>
      <c r="ILD176" s="146"/>
      <c r="ILE176" s="145"/>
      <c r="ILF176" s="145"/>
      <c r="ILG176" s="167"/>
      <c r="ILH176" s="147"/>
      <c r="ILI176" s="148"/>
      <c r="ILJ176" s="187"/>
      <c r="ILK176" s="188"/>
      <c r="ILL176" s="165"/>
      <c r="ILM176" s="166"/>
      <c r="ILN176" s="146"/>
      <c r="ILO176" s="145"/>
      <c r="ILP176" s="145"/>
      <c r="ILQ176" s="167"/>
      <c r="ILR176" s="147"/>
      <c r="ILS176" s="148"/>
      <c r="ILT176" s="187"/>
      <c r="ILU176" s="188"/>
      <c r="ILV176" s="165"/>
      <c r="ILW176" s="166"/>
      <c r="ILX176" s="146"/>
      <c r="ILY176" s="145"/>
      <c r="ILZ176" s="145"/>
      <c r="IMA176" s="167"/>
      <c r="IMB176" s="147"/>
      <c r="IMC176" s="148"/>
      <c r="IMD176" s="187"/>
      <c r="IME176" s="188"/>
      <c r="IMF176" s="165"/>
      <c r="IMG176" s="166"/>
      <c r="IMH176" s="146"/>
      <c r="IMI176" s="145"/>
      <c r="IMJ176" s="145"/>
      <c r="IMK176" s="167"/>
      <c r="IML176" s="147"/>
      <c r="IMM176" s="148"/>
      <c r="IMN176" s="187"/>
      <c r="IMO176" s="188"/>
      <c r="IMP176" s="165"/>
      <c r="IMQ176" s="166"/>
      <c r="IMR176" s="146"/>
      <c r="IMS176" s="145"/>
      <c r="IMT176" s="145"/>
      <c r="IMU176" s="167"/>
      <c r="IMV176" s="147"/>
      <c r="IMW176" s="148"/>
      <c r="IMX176" s="187"/>
      <c r="IMY176" s="188"/>
      <c r="IMZ176" s="165"/>
      <c r="INA176" s="166"/>
      <c r="INB176" s="146"/>
      <c r="INC176" s="145"/>
      <c r="IND176" s="145"/>
      <c r="INE176" s="167"/>
      <c r="INF176" s="147"/>
      <c r="ING176" s="148"/>
      <c r="INH176" s="187"/>
      <c r="INI176" s="188"/>
      <c r="INJ176" s="165"/>
      <c r="INK176" s="166"/>
      <c r="INL176" s="146"/>
      <c r="INM176" s="145"/>
      <c r="INN176" s="145"/>
      <c r="INO176" s="167"/>
      <c r="INP176" s="147"/>
      <c r="INQ176" s="148"/>
      <c r="INR176" s="187"/>
      <c r="INS176" s="188"/>
      <c r="INT176" s="165"/>
      <c r="INU176" s="166"/>
      <c r="INV176" s="146"/>
      <c r="INW176" s="145"/>
      <c r="INX176" s="145"/>
      <c r="INY176" s="167"/>
      <c r="INZ176" s="147"/>
      <c r="IOA176" s="148"/>
      <c r="IOB176" s="187"/>
      <c r="IOC176" s="188"/>
      <c r="IOD176" s="165"/>
      <c r="IOE176" s="166"/>
      <c r="IOF176" s="146"/>
      <c r="IOG176" s="145"/>
      <c r="IOH176" s="145"/>
      <c r="IOI176" s="167"/>
      <c r="IOJ176" s="147"/>
      <c r="IOK176" s="148"/>
      <c r="IOL176" s="187"/>
      <c r="IOM176" s="188"/>
      <c r="ION176" s="165"/>
      <c r="IOO176" s="166"/>
      <c r="IOP176" s="146"/>
      <c r="IOQ176" s="145"/>
      <c r="IOR176" s="145"/>
      <c r="IOS176" s="167"/>
      <c r="IOT176" s="147"/>
      <c r="IOU176" s="148"/>
      <c r="IOV176" s="187"/>
      <c r="IOW176" s="188"/>
      <c r="IOX176" s="165"/>
      <c r="IOY176" s="166"/>
      <c r="IOZ176" s="146"/>
      <c r="IPA176" s="145"/>
      <c r="IPB176" s="145"/>
      <c r="IPC176" s="167"/>
      <c r="IPD176" s="147"/>
      <c r="IPE176" s="148"/>
      <c r="IPF176" s="187"/>
      <c r="IPG176" s="188"/>
      <c r="IPH176" s="165"/>
      <c r="IPI176" s="166"/>
      <c r="IPJ176" s="146"/>
      <c r="IPK176" s="145"/>
      <c r="IPL176" s="145"/>
      <c r="IPM176" s="167"/>
      <c r="IPN176" s="147"/>
      <c r="IPO176" s="148"/>
      <c r="IPP176" s="187"/>
      <c r="IPQ176" s="188"/>
      <c r="IPR176" s="165"/>
      <c r="IPS176" s="166"/>
      <c r="IPT176" s="146"/>
      <c r="IPU176" s="145"/>
      <c r="IPV176" s="145"/>
      <c r="IPW176" s="167"/>
      <c r="IPX176" s="147"/>
      <c r="IPY176" s="148"/>
      <c r="IPZ176" s="187"/>
      <c r="IQA176" s="188"/>
      <c r="IQB176" s="165"/>
      <c r="IQC176" s="166"/>
      <c r="IQD176" s="146"/>
      <c r="IQE176" s="145"/>
      <c r="IQF176" s="145"/>
      <c r="IQG176" s="167"/>
      <c r="IQH176" s="147"/>
      <c r="IQI176" s="148"/>
      <c r="IQJ176" s="187"/>
      <c r="IQK176" s="188"/>
      <c r="IQL176" s="165"/>
      <c r="IQM176" s="166"/>
      <c r="IQN176" s="146"/>
      <c r="IQO176" s="145"/>
      <c r="IQP176" s="145"/>
      <c r="IQQ176" s="167"/>
      <c r="IQR176" s="147"/>
      <c r="IQS176" s="148"/>
      <c r="IQT176" s="187"/>
      <c r="IQU176" s="188"/>
      <c r="IQV176" s="165"/>
      <c r="IQW176" s="166"/>
      <c r="IQX176" s="146"/>
      <c r="IQY176" s="145"/>
      <c r="IQZ176" s="145"/>
      <c r="IRA176" s="167"/>
      <c r="IRB176" s="147"/>
      <c r="IRC176" s="148"/>
      <c r="IRD176" s="187"/>
      <c r="IRE176" s="188"/>
      <c r="IRF176" s="165"/>
      <c r="IRG176" s="166"/>
      <c r="IRH176" s="146"/>
      <c r="IRI176" s="145"/>
      <c r="IRJ176" s="145"/>
      <c r="IRK176" s="167"/>
      <c r="IRL176" s="147"/>
      <c r="IRM176" s="148"/>
      <c r="IRN176" s="187"/>
      <c r="IRO176" s="188"/>
      <c r="IRP176" s="165"/>
      <c r="IRQ176" s="166"/>
      <c r="IRR176" s="146"/>
      <c r="IRS176" s="145"/>
      <c r="IRT176" s="145"/>
      <c r="IRU176" s="167"/>
      <c r="IRV176" s="147"/>
      <c r="IRW176" s="148"/>
      <c r="IRX176" s="187"/>
      <c r="IRY176" s="188"/>
      <c r="IRZ176" s="165"/>
      <c r="ISA176" s="166"/>
      <c r="ISB176" s="146"/>
      <c r="ISC176" s="145"/>
      <c r="ISD176" s="145"/>
      <c r="ISE176" s="167"/>
      <c r="ISF176" s="147"/>
      <c r="ISG176" s="148"/>
      <c r="ISH176" s="187"/>
      <c r="ISI176" s="188"/>
      <c r="ISJ176" s="165"/>
      <c r="ISK176" s="166"/>
      <c r="ISL176" s="146"/>
      <c r="ISM176" s="145"/>
      <c r="ISN176" s="145"/>
      <c r="ISO176" s="167"/>
      <c r="ISP176" s="147"/>
      <c r="ISQ176" s="148"/>
      <c r="ISR176" s="187"/>
      <c r="ISS176" s="188"/>
      <c r="IST176" s="165"/>
      <c r="ISU176" s="166"/>
      <c r="ISV176" s="146"/>
      <c r="ISW176" s="145"/>
      <c r="ISX176" s="145"/>
      <c r="ISY176" s="167"/>
      <c r="ISZ176" s="147"/>
      <c r="ITA176" s="148"/>
      <c r="ITB176" s="187"/>
      <c r="ITC176" s="188"/>
      <c r="ITD176" s="165"/>
      <c r="ITE176" s="166"/>
      <c r="ITF176" s="146"/>
      <c r="ITG176" s="145"/>
      <c r="ITH176" s="145"/>
      <c r="ITI176" s="167"/>
      <c r="ITJ176" s="147"/>
      <c r="ITK176" s="148"/>
      <c r="ITL176" s="187"/>
      <c r="ITM176" s="188"/>
      <c r="ITN176" s="165"/>
      <c r="ITO176" s="166"/>
      <c r="ITP176" s="146"/>
      <c r="ITQ176" s="145"/>
      <c r="ITR176" s="145"/>
      <c r="ITS176" s="167"/>
      <c r="ITT176" s="147"/>
      <c r="ITU176" s="148"/>
      <c r="ITV176" s="187"/>
      <c r="ITW176" s="188"/>
      <c r="ITX176" s="165"/>
      <c r="ITY176" s="166"/>
      <c r="ITZ176" s="146"/>
      <c r="IUA176" s="145"/>
      <c r="IUB176" s="145"/>
      <c r="IUC176" s="167"/>
      <c r="IUD176" s="147"/>
      <c r="IUE176" s="148"/>
      <c r="IUF176" s="187"/>
      <c r="IUG176" s="188"/>
      <c r="IUH176" s="165"/>
      <c r="IUI176" s="166"/>
      <c r="IUJ176" s="146"/>
      <c r="IUK176" s="145"/>
      <c r="IUL176" s="145"/>
      <c r="IUM176" s="167"/>
      <c r="IUN176" s="147"/>
      <c r="IUO176" s="148"/>
      <c r="IUP176" s="187"/>
      <c r="IUQ176" s="188"/>
      <c r="IUR176" s="165"/>
      <c r="IUS176" s="166"/>
      <c r="IUT176" s="146"/>
      <c r="IUU176" s="145"/>
      <c r="IUV176" s="145"/>
      <c r="IUW176" s="167"/>
      <c r="IUX176" s="147"/>
      <c r="IUY176" s="148"/>
      <c r="IUZ176" s="187"/>
      <c r="IVA176" s="188"/>
      <c r="IVB176" s="165"/>
      <c r="IVC176" s="166"/>
      <c r="IVD176" s="146"/>
      <c r="IVE176" s="145"/>
      <c r="IVF176" s="145"/>
      <c r="IVG176" s="167"/>
      <c r="IVH176" s="147"/>
      <c r="IVI176" s="148"/>
      <c r="IVJ176" s="187"/>
      <c r="IVK176" s="188"/>
      <c r="IVL176" s="165"/>
      <c r="IVM176" s="166"/>
      <c r="IVN176" s="146"/>
      <c r="IVO176" s="145"/>
      <c r="IVP176" s="145"/>
      <c r="IVQ176" s="167"/>
      <c r="IVR176" s="147"/>
      <c r="IVS176" s="148"/>
      <c r="IVT176" s="187"/>
      <c r="IVU176" s="188"/>
      <c r="IVV176" s="165"/>
      <c r="IVW176" s="166"/>
      <c r="IVX176" s="146"/>
      <c r="IVY176" s="145"/>
      <c r="IVZ176" s="145"/>
      <c r="IWA176" s="167"/>
      <c r="IWB176" s="147"/>
      <c r="IWC176" s="148"/>
      <c r="IWD176" s="187"/>
      <c r="IWE176" s="188"/>
      <c r="IWF176" s="165"/>
      <c r="IWG176" s="166"/>
      <c r="IWH176" s="146"/>
      <c r="IWI176" s="145"/>
      <c r="IWJ176" s="145"/>
      <c r="IWK176" s="167"/>
      <c r="IWL176" s="147"/>
      <c r="IWM176" s="148"/>
      <c r="IWN176" s="187"/>
      <c r="IWO176" s="188"/>
      <c r="IWP176" s="165"/>
      <c r="IWQ176" s="166"/>
      <c r="IWR176" s="146"/>
      <c r="IWS176" s="145"/>
      <c r="IWT176" s="145"/>
      <c r="IWU176" s="167"/>
      <c r="IWV176" s="147"/>
      <c r="IWW176" s="148"/>
      <c r="IWX176" s="187"/>
      <c r="IWY176" s="188"/>
      <c r="IWZ176" s="165"/>
      <c r="IXA176" s="166"/>
      <c r="IXB176" s="146"/>
      <c r="IXC176" s="145"/>
      <c r="IXD176" s="145"/>
      <c r="IXE176" s="167"/>
      <c r="IXF176" s="147"/>
      <c r="IXG176" s="148"/>
      <c r="IXH176" s="187"/>
      <c r="IXI176" s="188"/>
      <c r="IXJ176" s="165"/>
      <c r="IXK176" s="166"/>
      <c r="IXL176" s="146"/>
      <c r="IXM176" s="145"/>
      <c r="IXN176" s="145"/>
      <c r="IXO176" s="167"/>
      <c r="IXP176" s="147"/>
      <c r="IXQ176" s="148"/>
      <c r="IXR176" s="187"/>
      <c r="IXS176" s="188"/>
      <c r="IXT176" s="165"/>
      <c r="IXU176" s="166"/>
      <c r="IXV176" s="146"/>
      <c r="IXW176" s="145"/>
      <c r="IXX176" s="145"/>
      <c r="IXY176" s="167"/>
      <c r="IXZ176" s="147"/>
      <c r="IYA176" s="148"/>
      <c r="IYB176" s="187"/>
      <c r="IYC176" s="188"/>
      <c r="IYD176" s="165"/>
      <c r="IYE176" s="166"/>
      <c r="IYF176" s="146"/>
      <c r="IYG176" s="145"/>
      <c r="IYH176" s="145"/>
      <c r="IYI176" s="167"/>
      <c r="IYJ176" s="147"/>
      <c r="IYK176" s="148"/>
      <c r="IYL176" s="187"/>
      <c r="IYM176" s="188"/>
      <c r="IYN176" s="165"/>
      <c r="IYO176" s="166"/>
      <c r="IYP176" s="146"/>
      <c r="IYQ176" s="145"/>
      <c r="IYR176" s="145"/>
      <c r="IYS176" s="167"/>
      <c r="IYT176" s="147"/>
      <c r="IYU176" s="148"/>
      <c r="IYV176" s="187"/>
      <c r="IYW176" s="188"/>
      <c r="IYX176" s="165"/>
      <c r="IYY176" s="166"/>
      <c r="IYZ176" s="146"/>
      <c r="IZA176" s="145"/>
      <c r="IZB176" s="145"/>
      <c r="IZC176" s="167"/>
      <c r="IZD176" s="147"/>
      <c r="IZE176" s="148"/>
      <c r="IZF176" s="187"/>
      <c r="IZG176" s="188"/>
      <c r="IZH176" s="165"/>
      <c r="IZI176" s="166"/>
      <c r="IZJ176" s="146"/>
      <c r="IZK176" s="145"/>
      <c r="IZL176" s="145"/>
      <c r="IZM176" s="167"/>
      <c r="IZN176" s="147"/>
      <c r="IZO176" s="148"/>
      <c r="IZP176" s="187"/>
      <c r="IZQ176" s="188"/>
      <c r="IZR176" s="165"/>
      <c r="IZS176" s="166"/>
      <c r="IZT176" s="146"/>
      <c r="IZU176" s="145"/>
      <c r="IZV176" s="145"/>
      <c r="IZW176" s="167"/>
      <c r="IZX176" s="147"/>
      <c r="IZY176" s="148"/>
      <c r="IZZ176" s="187"/>
      <c r="JAA176" s="188"/>
      <c r="JAB176" s="165"/>
      <c r="JAC176" s="166"/>
      <c r="JAD176" s="146"/>
      <c r="JAE176" s="145"/>
      <c r="JAF176" s="145"/>
      <c r="JAG176" s="167"/>
      <c r="JAH176" s="147"/>
      <c r="JAI176" s="148"/>
      <c r="JAJ176" s="187"/>
      <c r="JAK176" s="188"/>
      <c r="JAL176" s="165"/>
      <c r="JAM176" s="166"/>
      <c r="JAN176" s="146"/>
      <c r="JAO176" s="145"/>
      <c r="JAP176" s="145"/>
      <c r="JAQ176" s="167"/>
      <c r="JAR176" s="147"/>
      <c r="JAS176" s="148"/>
      <c r="JAT176" s="187"/>
      <c r="JAU176" s="188"/>
      <c r="JAV176" s="165"/>
      <c r="JAW176" s="166"/>
      <c r="JAX176" s="146"/>
      <c r="JAY176" s="145"/>
      <c r="JAZ176" s="145"/>
      <c r="JBA176" s="167"/>
      <c r="JBB176" s="147"/>
      <c r="JBC176" s="148"/>
      <c r="JBD176" s="187"/>
      <c r="JBE176" s="188"/>
      <c r="JBF176" s="165"/>
      <c r="JBG176" s="166"/>
      <c r="JBH176" s="146"/>
      <c r="JBI176" s="145"/>
      <c r="JBJ176" s="145"/>
      <c r="JBK176" s="167"/>
      <c r="JBL176" s="147"/>
      <c r="JBM176" s="148"/>
      <c r="JBN176" s="187"/>
      <c r="JBO176" s="188"/>
      <c r="JBP176" s="165"/>
      <c r="JBQ176" s="166"/>
      <c r="JBR176" s="146"/>
      <c r="JBS176" s="145"/>
      <c r="JBT176" s="145"/>
      <c r="JBU176" s="167"/>
      <c r="JBV176" s="147"/>
      <c r="JBW176" s="148"/>
      <c r="JBX176" s="187"/>
      <c r="JBY176" s="188"/>
      <c r="JBZ176" s="165"/>
      <c r="JCA176" s="166"/>
      <c r="JCB176" s="146"/>
      <c r="JCC176" s="145"/>
      <c r="JCD176" s="145"/>
      <c r="JCE176" s="167"/>
      <c r="JCF176" s="147"/>
      <c r="JCG176" s="148"/>
      <c r="JCH176" s="187"/>
      <c r="JCI176" s="188"/>
      <c r="JCJ176" s="165"/>
      <c r="JCK176" s="166"/>
      <c r="JCL176" s="146"/>
      <c r="JCM176" s="145"/>
      <c r="JCN176" s="145"/>
      <c r="JCO176" s="167"/>
      <c r="JCP176" s="147"/>
      <c r="JCQ176" s="148"/>
      <c r="JCR176" s="187"/>
      <c r="JCS176" s="188"/>
      <c r="JCT176" s="165"/>
      <c r="JCU176" s="166"/>
      <c r="JCV176" s="146"/>
      <c r="JCW176" s="145"/>
      <c r="JCX176" s="145"/>
      <c r="JCY176" s="167"/>
      <c r="JCZ176" s="147"/>
      <c r="JDA176" s="148"/>
      <c r="JDB176" s="187"/>
      <c r="JDC176" s="188"/>
      <c r="JDD176" s="165"/>
      <c r="JDE176" s="166"/>
      <c r="JDF176" s="146"/>
      <c r="JDG176" s="145"/>
      <c r="JDH176" s="145"/>
      <c r="JDI176" s="167"/>
      <c r="JDJ176" s="147"/>
      <c r="JDK176" s="148"/>
      <c r="JDL176" s="187"/>
      <c r="JDM176" s="188"/>
      <c r="JDN176" s="165"/>
      <c r="JDO176" s="166"/>
      <c r="JDP176" s="146"/>
      <c r="JDQ176" s="145"/>
      <c r="JDR176" s="145"/>
      <c r="JDS176" s="167"/>
      <c r="JDT176" s="147"/>
      <c r="JDU176" s="148"/>
      <c r="JDV176" s="187"/>
      <c r="JDW176" s="188"/>
      <c r="JDX176" s="165"/>
      <c r="JDY176" s="166"/>
      <c r="JDZ176" s="146"/>
      <c r="JEA176" s="145"/>
      <c r="JEB176" s="145"/>
      <c r="JEC176" s="167"/>
      <c r="JED176" s="147"/>
      <c r="JEE176" s="148"/>
      <c r="JEF176" s="187"/>
      <c r="JEG176" s="188"/>
      <c r="JEH176" s="165"/>
      <c r="JEI176" s="166"/>
      <c r="JEJ176" s="146"/>
      <c r="JEK176" s="145"/>
      <c r="JEL176" s="145"/>
      <c r="JEM176" s="167"/>
      <c r="JEN176" s="147"/>
      <c r="JEO176" s="148"/>
      <c r="JEP176" s="187"/>
      <c r="JEQ176" s="188"/>
      <c r="JER176" s="165"/>
      <c r="JES176" s="166"/>
      <c r="JET176" s="146"/>
      <c r="JEU176" s="145"/>
      <c r="JEV176" s="145"/>
      <c r="JEW176" s="167"/>
      <c r="JEX176" s="147"/>
      <c r="JEY176" s="148"/>
      <c r="JEZ176" s="187"/>
      <c r="JFA176" s="188"/>
      <c r="JFB176" s="165"/>
      <c r="JFC176" s="166"/>
      <c r="JFD176" s="146"/>
      <c r="JFE176" s="145"/>
      <c r="JFF176" s="145"/>
      <c r="JFG176" s="167"/>
      <c r="JFH176" s="147"/>
      <c r="JFI176" s="148"/>
      <c r="JFJ176" s="187"/>
      <c r="JFK176" s="188"/>
      <c r="JFL176" s="165"/>
      <c r="JFM176" s="166"/>
      <c r="JFN176" s="146"/>
      <c r="JFO176" s="145"/>
      <c r="JFP176" s="145"/>
      <c r="JFQ176" s="167"/>
      <c r="JFR176" s="147"/>
      <c r="JFS176" s="148"/>
      <c r="JFT176" s="187"/>
      <c r="JFU176" s="188"/>
      <c r="JFV176" s="165"/>
      <c r="JFW176" s="166"/>
      <c r="JFX176" s="146"/>
      <c r="JFY176" s="145"/>
      <c r="JFZ176" s="145"/>
      <c r="JGA176" s="167"/>
      <c r="JGB176" s="147"/>
      <c r="JGC176" s="148"/>
      <c r="JGD176" s="187"/>
      <c r="JGE176" s="188"/>
      <c r="JGF176" s="165"/>
      <c r="JGG176" s="166"/>
      <c r="JGH176" s="146"/>
      <c r="JGI176" s="145"/>
      <c r="JGJ176" s="145"/>
      <c r="JGK176" s="167"/>
      <c r="JGL176" s="147"/>
      <c r="JGM176" s="148"/>
      <c r="JGN176" s="187"/>
      <c r="JGO176" s="188"/>
      <c r="JGP176" s="165"/>
      <c r="JGQ176" s="166"/>
      <c r="JGR176" s="146"/>
      <c r="JGS176" s="145"/>
      <c r="JGT176" s="145"/>
      <c r="JGU176" s="167"/>
      <c r="JGV176" s="147"/>
      <c r="JGW176" s="148"/>
      <c r="JGX176" s="187"/>
      <c r="JGY176" s="188"/>
      <c r="JGZ176" s="165"/>
      <c r="JHA176" s="166"/>
      <c r="JHB176" s="146"/>
      <c r="JHC176" s="145"/>
      <c r="JHD176" s="145"/>
      <c r="JHE176" s="167"/>
      <c r="JHF176" s="147"/>
      <c r="JHG176" s="148"/>
      <c r="JHH176" s="187"/>
      <c r="JHI176" s="188"/>
      <c r="JHJ176" s="165"/>
      <c r="JHK176" s="166"/>
      <c r="JHL176" s="146"/>
      <c r="JHM176" s="145"/>
      <c r="JHN176" s="145"/>
      <c r="JHO176" s="167"/>
      <c r="JHP176" s="147"/>
      <c r="JHQ176" s="148"/>
      <c r="JHR176" s="187"/>
      <c r="JHS176" s="188"/>
      <c r="JHT176" s="165"/>
      <c r="JHU176" s="166"/>
      <c r="JHV176" s="146"/>
      <c r="JHW176" s="145"/>
      <c r="JHX176" s="145"/>
      <c r="JHY176" s="167"/>
      <c r="JHZ176" s="147"/>
      <c r="JIA176" s="148"/>
      <c r="JIB176" s="187"/>
      <c r="JIC176" s="188"/>
      <c r="JID176" s="165"/>
      <c r="JIE176" s="166"/>
      <c r="JIF176" s="146"/>
      <c r="JIG176" s="145"/>
      <c r="JIH176" s="145"/>
      <c r="JII176" s="167"/>
      <c r="JIJ176" s="147"/>
      <c r="JIK176" s="148"/>
      <c r="JIL176" s="187"/>
      <c r="JIM176" s="188"/>
      <c r="JIN176" s="165"/>
      <c r="JIO176" s="166"/>
      <c r="JIP176" s="146"/>
      <c r="JIQ176" s="145"/>
      <c r="JIR176" s="145"/>
      <c r="JIS176" s="167"/>
      <c r="JIT176" s="147"/>
      <c r="JIU176" s="148"/>
      <c r="JIV176" s="187"/>
      <c r="JIW176" s="188"/>
      <c r="JIX176" s="165"/>
      <c r="JIY176" s="166"/>
      <c r="JIZ176" s="146"/>
      <c r="JJA176" s="145"/>
      <c r="JJB176" s="145"/>
      <c r="JJC176" s="167"/>
      <c r="JJD176" s="147"/>
      <c r="JJE176" s="148"/>
      <c r="JJF176" s="187"/>
      <c r="JJG176" s="188"/>
      <c r="JJH176" s="165"/>
      <c r="JJI176" s="166"/>
      <c r="JJJ176" s="146"/>
      <c r="JJK176" s="145"/>
      <c r="JJL176" s="145"/>
      <c r="JJM176" s="167"/>
      <c r="JJN176" s="147"/>
      <c r="JJO176" s="148"/>
      <c r="JJP176" s="187"/>
      <c r="JJQ176" s="188"/>
      <c r="JJR176" s="165"/>
      <c r="JJS176" s="166"/>
      <c r="JJT176" s="146"/>
      <c r="JJU176" s="145"/>
      <c r="JJV176" s="145"/>
      <c r="JJW176" s="167"/>
      <c r="JJX176" s="147"/>
      <c r="JJY176" s="148"/>
      <c r="JJZ176" s="187"/>
      <c r="JKA176" s="188"/>
      <c r="JKB176" s="165"/>
      <c r="JKC176" s="166"/>
      <c r="JKD176" s="146"/>
      <c r="JKE176" s="145"/>
      <c r="JKF176" s="145"/>
      <c r="JKG176" s="167"/>
      <c r="JKH176" s="147"/>
      <c r="JKI176" s="148"/>
      <c r="JKJ176" s="187"/>
      <c r="JKK176" s="188"/>
      <c r="JKL176" s="165"/>
      <c r="JKM176" s="166"/>
      <c r="JKN176" s="146"/>
      <c r="JKO176" s="145"/>
      <c r="JKP176" s="145"/>
      <c r="JKQ176" s="167"/>
      <c r="JKR176" s="147"/>
      <c r="JKS176" s="148"/>
      <c r="JKT176" s="187"/>
      <c r="JKU176" s="188"/>
      <c r="JKV176" s="165"/>
      <c r="JKW176" s="166"/>
      <c r="JKX176" s="146"/>
      <c r="JKY176" s="145"/>
      <c r="JKZ176" s="145"/>
      <c r="JLA176" s="167"/>
      <c r="JLB176" s="147"/>
      <c r="JLC176" s="148"/>
      <c r="JLD176" s="187"/>
      <c r="JLE176" s="188"/>
      <c r="JLF176" s="165"/>
      <c r="JLG176" s="166"/>
      <c r="JLH176" s="146"/>
      <c r="JLI176" s="145"/>
      <c r="JLJ176" s="145"/>
      <c r="JLK176" s="167"/>
      <c r="JLL176" s="147"/>
      <c r="JLM176" s="148"/>
      <c r="JLN176" s="187"/>
      <c r="JLO176" s="188"/>
      <c r="JLP176" s="165"/>
      <c r="JLQ176" s="166"/>
      <c r="JLR176" s="146"/>
      <c r="JLS176" s="145"/>
      <c r="JLT176" s="145"/>
      <c r="JLU176" s="167"/>
      <c r="JLV176" s="147"/>
      <c r="JLW176" s="148"/>
      <c r="JLX176" s="187"/>
      <c r="JLY176" s="188"/>
      <c r="JLZ176" s="165"/>
      <c r="JMA176" s="166"/>
      <c r="JMB176" s="146"/>
      <c r="JMC176" s="145"/>
      <c r="JMD176" s="145"/>
      <c r="JME176" s="167"/>
      <c r="JMF176" s="147"/>
      <c r="JMG176" s="148"/>
      <c r="JMH176" s="187"/>
      <c r="JMI176" s="188"/>
      <c r="JMJ176" s="165"/>
      <c r="JMK176" s="166"/>
      <c r="JML176" s="146"/>
      <c r="JMM176" s="145"/>
      <c r="JMN176" s="145"/>
      <c r="JMO176" s="167"/>
      <c r="JMP176" s="147"/>
      <c r="JMQ176" s="148"/>
      <c r="JMR176" s="187"/>
      <c r="JMS176" s="188"/>
      <c r="JMT176" s="165"/>
      <c r="JMU176" s="166"/>
      <c r="JMV176" s="146"/>
      <c r="JMW176" s="145"/>
      <c r="JMX176" s="145"/>
      <c r="JMY176" s="167"/>
      <c r="JMZ176" s="147"/>
      <c r="JNA176" s="148"/>
      <c r="JNB176" s="187"/>
      <c r="JNC176" s="188"/>
      <c r="JND176" s="165"/>
      <c r="JNE176" s="166"/>
      <c r="JNF176" s="146"/>
      <c r="JNG176" s="145"/>
      <c r="JNH176" s="145"/>
      <c r="JNI176" s="167"/>
      <c r="JNJ176" s="147"/>
      <c r="JNK176" s="148"/>
      <c r="JNL176" s="187"/>
      <c r="JNM176" s="188"/>
      <c r="JNN176" s="165"/>
      <c r="JNO176" s="166"/>
      <c r="JNP176" s="146"/>
      <c r="JNQ176" s="145"/>
      <c r="JNR176" s="145"/>
      <c r="JNS176" s="167"/>
      <c r="JNT176" s="147"/>
      <c r="JNU176" s="148"/>
      <c r="JNV176" s="187"/>
      <c r="JNW176" s="188"/>
      <c r="JNX176" s="165"/>
      <c r="JNY176" s="166"/>
      <c r="JNZ176" s="146"/>
      <c r="JOA176" s="145"/>
      <c r="JOB176" s="145"/>
      <c r="JOC176" s="167"/>
      <c r="JOD176" s="147"/>
      <c r="JOE176" s="148"/>
      <c r="JOF176" s="187"/>
      <c r="JOG176" s="188"/>
      <c r="JOH176" s="165"/>
      <c r="JOI176" s="166"/>
      <c r="JOJ176" s="146"/>
      <c r="JOK176" s="145"/>
      <c r="JOL176" s="145"/>
      <c r="JOM176" s="167"/>
      <c r="JON176" s="147"/>
      <c r="JOO176" s="148"/>
      <c r="JOP176" s="187"/>
      <c r="JOQ176" s="188"/>
      <c r="JOR176" s="165"/>
      <c r="JOS176" s="166"/>
      <c r="JOT176" s="146"/>
      <c r="JOU176" s="145"/>
      <c r="JOV176" s="145"/>
      <c r="JOW176" s="167"/>
      <c r="JOX176" s="147"/>
      <c r="JOY176" s="148"/>
      <c r="JOZ176" s="187"/>
      <c r="JPA176" s="188"/>
      <c r="JPB176" s="165"/>
      <c r="JPC176" s="166"/>
      <c r="JPD176" s="146"/>
      <c r="JPE176" s="145"/>
      <c r="JPF176" s="145"/>
      <c r="JPG176" s="167"/>
      <c r="JPH176" s="147"/>
      <c r="JPI176" s="148"/>
      <c r="JPJ176" s="187"/>
      <c r="JPK176" s="188"/>
      <c r="JPL176" s="165"/>
      <c r="JPM176" s="166"/>
      <c r="JPN176" s="146"/>
      <c r="JPO176" s="145"/>
      <c r="JPP176" s="145"/>
      <c r="JPQ176" s="167"/>
      <c r="JPR176" s="147"/>
      <c r="JPS176" s="148"/>
      <c r="JPT176" s="187"/>
      <c r="JPU176" s="188"/>
      <c r="JPV176" s="165"/>
      <c r="JPW176" s="166"/>
      <c r="JPX176" s="146"/>
      <c r="JPY176" s="145"/>
      <c r="JPZ176" s="145"/>
      <c r="JQA176" s="167"/>
      <c r="JQB176" s="147"/>
      <c r="JQC176" s="148"/>
      <c r="JQD176" s="187"/>
      <c r="JQE176" s="188"/>
      <c r="JQF176" s="165"/>
      <c r="JQG176" s="166"/>
      <c r="JQH176" s="146"/>
      <c r="JQI176" s="145"/>
      <c r="JQJ176" s="145"/>
      <c r="JQK176" s="167"/>
      <c r="JQL176" s="147"/>
      <c r="JQM176" s="148"/>
      <c r="JQN176" s="187"/>
      <c r="JQO176" s="188"/>
      <c r="JQP176" s="165"/>
      <c r="JQQ176" s="166"/>
      <c r="JQR176" s="146"/>
      <c r="JQS176" s="145"/>
      <c r="JQT176" s="145"/>
      <c r="JQU176" s="167"/>
      <c r="JQV176" s="147"/>
      <c r="JQW176" s="148"/>
      <c r="JQX176" s="187"/>
      <c r="JQY176" s="188"/>
      <c r="JQZ176" s="165"/>
      <c r="JRA176" s="166"/>
      <c r="JRB176" s="146"/>
      <c r="JRC176" s="145"/>
      <c r="JRD176" s="145"/>
      <c r="JRE176" s="167"/>
      <c r="JRF176" s="147"/>
      <c r="JRG176" s="148"/>
      <c r="JRH176" s="187"/>
      <c r="JRI176" s="188"/>
      <c r="JRJ176" s="165"/>
      <c r="JRK176" s="166"/>
      <c r="JRL176" s="146"/>
      <c r="JRM176" s="145"/>
      <c r="JRN176" s="145"/>
      <c r="JRO176" s="167"/>
      <c r="JRP176" s="147"/>
      <c r="JRQ176" s="148"/>
      <c r="JRR176" s="187"/>
      <c r="JRS176" s="188"/>
      <c r="JRT176" s="165"/>
      <c r="JRU176" s="166"/>
      <c r="JRV176" s="146"/>
      <c r="JRW176" s="145"/>
      <c r="JRX176" s="145"/>
      <c r="JRY176" s="167"/>
      <c r="JRZ176" s="147"/>
      <c r="JSA176" s="148"/>
      <c r="JSB176" s="187"/>
      <c r="JSC176" s="188"/>
      <c r="JSD176" s="165"/>
      <c r="JSE176" s="166"/>
      <c r="JSF176" s="146"/>
      <c r="JSG176" s="145"/>
      <c r="JSH176" s="145"/>
      <c r="JSI176" s="167"/>
      <c r="JSJ176" s="147"/>
      <c r="JSK176" s="148"/>
      <c r="JSL176" s="187"/>
      <c r="JSM176" s="188"/>
      <c r="JSN176" s="165"/>
      <c r="JSO176" s="166"/>
      <c r="JSP176" s="146"/>
      <c r="JSQ176" s="145"/>
      <c r="JSR176" s="145"/>
      <c r="JSS176" s="167"/>
      <c r="JST176" s="147"/>
      <c r="JSU176" s="148"/>
      <c r="JSV176" s="187"/>
      <c r="JSW176" s="188"/>
      <c r="JSX176" s="165"/>
      <c r="JSY176" s="166"/>
      <c r="JSZ176" s="146"/>
      <c r="JTA176" s="145"/>
      <c r="JTB176" s="145"/>
      <c r="JTC176" s="167"/>
      <c r="JTD176" s="147"/>
      <c r="JTE176" s="148"/>
      <c r="JTF176" s="187"/>
      <c r="JTG176" s="188"/>
      <c r="JTH176" s="165"/>
      <c r="JTI176" s="166"/>
      <c r="JTJ176" s="146"/>
      <c r="JTK176" s="145"/>
      <c r="JTL176" s="145"/>
      <c r="JTM176" s="167"/>
      <c r="JTN176" s="147"/>
      <c r="JTO176" s="148"/>
      <c r="JTP176" s="187"/>
      <c r="JTQ176" s="188"/>
      <c r="JTR176" s="165"/>
      <c r="JTS176" s="166"/>
      <c r="JTT176" s="146"/>
      <c r="JTU176" s="145"/>
      <c r="JTV176" s="145"/>
      <c r="JTW176" s="167"/>
      <c r="JTX176" s="147"/>
      <c r="JTY176" s="148"/>
      <c r="JTZ176" s="187"/>
      <c r="JUA176" s="188"/>
      <c r="JUB176" s="165"/>
      <c r="JUC176" s="166"/>
      <c r="JUD176" s="146"/>
      <c r="JUE176" s="145"/>
      <c r="JUF176" s="145"/>
      <c r="JUG176" s="167"/>
      <c r="JUH176" s="147"/>
      <c r="JUI176" s="148"/>
      <c r="JUJ176" s="187"/>
      <c r="JUK176" s="188"/>
      <c r="JUL176" s="165"/>
      <c r="JUM176" s="166"/>
      <c r="JUN176" s="146"/>
      <c r="JUO176" s="145"/>
      <c r="JUP176" s="145"/>
      <c r="JUQ176" s="167"/>
      <c r="JUR176" s="147"/>
      <c r="JUS176" s="148"/>
      <c r="JUT176" s="187"/>
      <c r="JUU176" s="188"/>
      <c r="JUV176" s="165"/>
      <c r="JUW176" s="166"/>
      <c r="JUX176" s="146"/>
      <c r="JUY176" s="145"/>
      <c r="JUZ176" s="145"/>
      <c r="JVA176" s="167"/>
      <c r="JVB176" s="147"/>
      <c r="JVC176" s="148"/>
      <c r="JVD176" s="187"/>
      <c r="JVE176" s="188"/>
      <c r="JVF176" s="165"/>
      <c r="JVG176" s="166"/>
      <c r="JVH176" s="146"/>
      <c r="JVI176" s="145"/>
      <c r="JVJ176" s="145"/>
      <c r="JVK176" s="167"/>
      <c r="JVL176" s="147"/>
      <c r="JVM176" s="148"/>
      <c r="JVN176" s="187"/>
      <c r="JVO176" s="188"/>
      <c r="JVP176" s="165"/>
      <c r="JVQ176" s="166"/>
      <c r="JVR176" s="146"/>
      <c r="JVS176" s="145"/>
      <c r="JVT176" s="145"/>
      <c r="JVU176" s="167"/>
      <c r="JVV176" s="147"/>
      <c r="JVW176" s="148"/>
      <c r="JVX176" s="187"/>
      <c r="JVY176" s="188"/>
      <c r="JVZ176" s="165"/>
      <c r="JWA176" s="166"/>
      <c r="JWB176" s="146"/>
      <c r="JWC176" s="145"/>
      <c r="JWD176" s="145"/>
      <c r="JWE176" s="167"/>
      <c r="JWF176" s="147"/>
      <c r="JWG176" s="148"/>
      <c r="JWH176" s="187"/>
      <c r="JWI176" s="188"/>
      <c r="JWJ176" s="165"/>
      <c r="JWK176" s="166"/>
      <c r="JWL176" s="146"/>
      <c r="JWM176" s="145"/>
      <c r="JWN176" s="145"/>
      <c r="JWO176" s="167"/>
      <c r="JWP176" s="147"/>
      <c r="JWQ176" s="148"/>
      <c r="JWR176" s="187"/>
      <c r="JWS176" s="188"/>
      <c r="JWT176" s="165"/>
      <c r="JWU176" s="166"/>
      <c r="JWV176" s="146"/>
      <c r="JWW176" s="145"/>
      <c r="JWX176" s="145"/>
      <c r="JWY176" s="167"/>
      <c r="JWZ176" s="147"/>
      <c r="JXA176" s="148"/>
      <c r="JXB176" s="187"/>
      <c r="JXC176" s="188"/>
      <c r="JXD176" s="165"/>
      <c r="JXE176" s="166"/>
      <c r="JXF176" s="146"/>
      <c r="JXG176" s="145"/>
      <c r="JXH176" s="145"/>
      <c r="JXI176" s="167"/>
      <c r="JXJ176" s="147"/>
      <c r="JXK176" s="148"/>
      <c r="JXL176" s="187"/>
      <c r="JXM176" s="188"/>
      <c r="JXN176" s="165"/>
      <c r="JXO176" s="166"/>
      <c r="JXP176" s="146"/>
      <c r="JXQ176" s="145"/>
      <c r="JXR176" s="145"/>
      <c r="JXS176" s="167"/>
      <c r="JXT176" s="147"/>
      <c r="JXU176" s="148"/>
      <c r="JXV176" s="187"/>
      <c r="JXW176" s="188"/>
      <c r="JXX176" s="165"/>
      <c r="JXY176" s="166"/>
      <c r="JXZ176" s="146"/>
      <c r="JYA176" s="145"/>
      <c r="JYB176" s="145"/>
      <c r="JYC176" s="167"/>
      <c r="JYD176" s="147"/>
      <c r="JYE176" s="148"/>
      <c r="JYF176" s="187"/>
      <c r="JYG176" s="188"/>
      <c r="JYH176" s="165"/>
      <c r="JYI176" s="166"/>
      <c r="JYJ176" s="146"/>
      <c r="JYK176" s="145"/>
      <c r="JYL176" s="145"/>
      <c r="JYM176" s="167"/>
      <c r="JYN176" s="147"/>
      <c r="JYO176" s="148"/>
      <c r="JYP176" s="187"/>
      <c r="JYQ176" s="188"/>
      <c r="JYR176" s="165"/>
      <c r="JYS176" s="166"/>
      <c r="JYT176" s="146"/>
      <c r="JYU176" s="145"/>
      <c r="JYV176" s="145"/>
      <c r="JYW176" s="167"/>
      <c r="JYX176" s="147"/>
      <c r="JYY176" s="148"/>
      <c r="JYZ176" s="187"/>
      <c r="JZA176" s="188"/>
      <c r="JZB176" s="165"/>
      <c r="JZC176" s="166"/>
      <c r="JZD176" s="146"/>
      <c r="JZE176" s="145"/>
      <c r="JZF176" s="145"/>
      <c r="JZG176" s="167"/>
      <c r="JZH176" s="147"/>
      <c r="JZI176" s="148"/>
      <c r="JZJ176" s="187"/>
      <c r="JZK176" s="188"/>
      <c r="JZL176" s="165"/>
      <c r="JZM176" s="166"/>
      <c r="JZN176" s="146"/>
      <c r="JZO176" s="145"/>
      <c r="JZP176" s="145"/>
      <c r="JZQ176" s="167"/>
      <c r="JZR176" s="147"/>
      <c r="JZS176" s="148"/>
      <c r="JZT176" s="187"/>
      <c r="JZU176" s="188"/>
      <c r="JZV176" s="165"/>
      <c r="JZW176" s="166"/>
      <c r="JZX176" s="146"/>
      <c r="JZY176" s="145"/>
      <c r="JZZ176" s="145"/>
      <c r="KAA176" s="167"/>
      <c r="KAB176" s="147"/>
      <c r="KAC176" s="148"/>
      <c r="KAD176" s="187"/>
      <c r="KAE176" s="188"/>
      <c r="KAF176" s="165"/>
      <c r="KAG176" s="166"/>
      <c r="KAH176" s="146"/>
      <c r="KAI176" s="145"/>
      <c r="KAJ176" s="145"/>
      <c r="KAK176" s="167"/>
      <c r="KAL176" s="147"/>
      <c r="KAM176" s="148"/>
      <c r="KAN176" s="187"/>
      <c r="KAO176" s="188"/>
      <c r="KAP176" s="165"/>
      <c r="KAQ176" s="166"/>
      <c r="KAR176" s="146"/>
      <c r="KAS176" s="145"/>
      <c r="KAT176" s="145"/>
      <c r="KAU176" s="167"/>
      <c r="KAV176" s="147"/>
      <c r="KAW176" s="148"/>
      <c r="KAX176" s="187"/>
      <c r="KAY176" s="188"/>
      <c r="KAZ176" s="165"/>
      <c r="KBA176" s="166"/>
      <c r="KBB176" s="146"/>
      <c r="KBC176" s="145"/>
      <c r="KBD176" s="145"/>
      <c r="KBE176" s="167"/>
      <c r="KBF176" s="147"/>
      <c r="KBG176" s="148"/>
      <c r="KBH176" s="187"/>
      <c r="KBI176" s="188"/>
      <c r="KBJ176" s="165"/>
      <c r="KBK176" s="166"/>
      <c r="KBL176" s="146"/>
      <c r="KBM176" s="145"/>
      <c r="KBN176" s="145"/>
      <c r="KBO176" s="167"/>
      <c r="KBP176" s="147"/>
      <c r="KBQ176" s="148"/>
      <c r="KBR176" s="187"/>
      <c r="KBS176" s="188"/>
      <c r="KBT176" s="165"/>
      <c r="KBU176" s="166"/>
      <c r="KBV176" s="146"/>
      <c r="KBW176" s="145"/>
      <c r="KBX176" s="145"/>
      <c r="KBY176" s="167"/>
      <c r="KBZ176" s="147"/>
      <c r="KCA176" s="148"/>
      <c r="KCB176" s="187"/>
      <c r="KCC176" s="188"/>
      <c r="KCD176" s="165"/>
      <c r="KCE176" s="166"/>
      <c r="KCF176" s="146"/>
      <c r="KCG176" s="145"/>
      <c r="KCH176" s="145"/>
      <c r="KCI176" s="167"/>
      <c r="KCJ176" s="147"/>
      <c r="KCK176" s="148"/>
      <c r="KCL176" s="187"/>
      <c r="KCM176" s="188"/>
      <c r="KCN176" s="165"/>
      <c r="KCO176" s="166"/>
      <c r="KCP176" s="146"/>
      <c r="KCQ176" s="145"/>
      <c r="KCR176" s="145"/>
      <c r="KCS176" s="167"/>
      <c r="KCT176" s="147"/>
      <c r="KCU176" s="148"/>
      <c r="KCV176" s="187"/>
      <c r="KCW176" s="188"/>
      <c r="KCX176" s="165"/>
      <c r="KCY176" s="166"/>
      <c r="KCZ176" s="146"/>
      <c r="KDA176" s="145"/>
      <c r="KDB176" s="145"/>
      <c r="KDC176" s="167"/>
      <c r="KDD176" s="147"/>
      <c r="KDE176" s="148"/>
      <c r="KDF176" s="187"/>
      <c r="KDG176" s="188"/>
      <c r="KDH176" s="165"/>
      <c r="KDI176" s="166"/>
      <c r="KDJ176" s="146"/>
      <c r="KDK176" s="145"/>
      <c r="KDL176" s="145"/>
      <c r="KDM176" s="167"/>
      <c r="KDN176" s="147"/>
      <c r="KDO176" s="148"/>
      <c r="KDP176" s="187"/>
      <c r="KDQ176" s="188"/>
      <c r="KDR176" s="165"/>
      <c r="KDS176" s="166"/>
      <c r="KDT176" s="146"/>
      <c r="KDU176" s="145"/>
      <c r="KDV176" s="145"/>
      <c r="KDW176" s="167"/>
      <c r="KDX176" s="147"/>
      <c r="KDY176" s="148"/>
      <c r="KDZ176" s="187"/>
      <c r="KEA176" s="188"/>
      <c r="KEB176" s="165"/>
      <c r="KEC176" s="166"/>
      <c r="KED176" s="146"/>
      <c r="KEE176" s="145"/>
      <c r="KEF176" s="145"/>
      <c r="KEG176" s="167"/>
      <c r="KEH176" s="147"/>
      <c r="KEI176" s="148"/>
      <c r="KEJ176" s="187"/>
      <c r="KEK176" s="188"/>
      <c r="KEL176" s="165"/>
      <c r="KEM176" s="166"/>
      <c r="KEN176" s="146"/>
      <c r="KEO176" s="145"/>
      <c r="KEP176" s="145"/>
      <c r="KEQ176" s="167"/>
      <c r="KER176" s="147"/>
      <c r="KES176" s="148"/>
      <c r="KET176" s="187"/>
      <c r="KEU176" s="188"/>
      <c r="KEV176" s="165"/>
      <c r="KEW176" s="166"/>
      <c r="KEX176" s="146"/>
      <c r="KEY176" s="145"/>
      <c r="KEZ176" s="145"/>
      <c r="KFA176" s="167"/>
      <c r="KFB176" s="147"/>
      <c r="KFC176" s="148"/>
      <c r="KFD176" s="187"/>
      <c r="KFE176" s="188"/>
      <c r="KFF176" s="165"/>
      <c r="KFG176" s="166"/>
      <c r="KFH176" s="146"/>
      <c r="KFI176" s="145"/>
      <c r="KFJ176" s="145"/>
      <c r="KFK176" s="167"/>
      <c r="KFL176" s="147"/>
      <c r="KFM176" s="148"/>
      <c r="KFN176" s="187"/>
      <c r="KFO176" s="188"/>
      <c r="KFP176" s="165"/>
      <c r="KFQ176" s="166"/>
      <c r="KFR176" s="146"/>
      <c r="KFS176" s="145"/>
      <c r="KFT176" s="145"/>
      <c r="KFU176" s="167"/>
      <c r="KFV176" s="147"/>
      <c r="KFW176" s="148"/>
      <c r="KFX176" s="187"/>
      <c r="KFY176" s="188"/>
      <c r="KFZ176" s="165"/>
      <c r="KGA176" s="166"/>
      <c r="KGB176" s="146"/>
      <c r="KGC176" s="145"/>
      <c r="KGD176" s="145"/>
      <c r="KGE176" s="167"/>
      <c r="KGF176" s="147"/>
      <c r="KGG176" s="148"/>
      <c r="KGH176" s="187"/>
      <c r="KGI176" s="188"/>
      <c r="KGJ176" s="165"/>
      <c r="KGK176" s="166"/>
      <c r="KGL176" s="146"/>
      <c r="KGM176" s="145"/>
      <c r="KGN176" s="145"/>
      <c r="KGO176" s="167"/>
      <c r="KGP176" s="147"/>
      <c r="KGQ176" s="148"/>
      <c r="KGR176" s="187"/>
      <c r="KGS176" s="188"/>
      <c r="KGT176" s="165"/>
      <c r="KGU176" s="166"/>
      <c r="KGV176" s="146"/>
      <c r="KGW176" s="145"/>
      <c r="KGX176" s="145"/>
      <c r="KGY176" s="167"/>
      <c r="KGZ176" s="147"/>
      <c r="KHA176" s="148"/>
      <c r="KHB176" s="187"/>
      <c r="KHC176" s="188"/>
      <c r="KHD176" s="165"/>
      <c r="KHE176" s="166"/>
      <c r="KHF176" s="146"/>
      <c r="KHG176" s="145"/>
      <c r="KHH176" s="145"/>
      <c r="KHI176" s="167"/>
      <c r="KHJ176" s="147"/>
      <c r="KHK176" s="148"/>
      <c r="KHL176" s="187"/>
      <c r="KHM176" s="188"/>
      <c r="KHN176" s="165"/>
      <c r="KHO176" s="166"/>
      <c r="KHP176" s="146"/>
      <c r="KHQ176" s="145"/>
      <c r="KHR176" s="145"/>
      <c r="KHS176" s="167"/>
      <c r="KHT176" s="147"/>
      <c r="KHU176" s="148"/>
      <c r="KHV176" s="187"/>
      <c r="KHW176" s="188"/>
      <c r="KHX176" s="165"/>
      <c r="KHY176" s="166"/>
      <c r="KHZ176" s="146"/>
      <c r="KIA176" s="145"/>
      <c r="KIB176" s="145"/>
      <c r="KIC176" s="167"/>
      <c r="KID176" s="147"/>
      <c r="KIE176" s="148"/>
      <c r="KIF176" s="187"/>
      <c r="KIG176" s="188"/>
      <c r="KIH176" s="165"/>
      <c r="KII176" s="166"/>
      <c r="KIJ176" s="146"/>
      <c r="KIK176" s="145"/>
      <c r="KIL176" s="145"/>
      <c r="KIM176" s="167"/>
      <c r="KIN176" s="147"/>
      <c r="KIO176" s="148"/>
      <c r="KIP176" s="187"/>
      <c r="KIQ176" s="188"/>
      <c r="KIR176" s="165"/>
      <c r="KIS176" s="166"/>
      <c r="KIT176" s="146"/>
      <c r="KIU176" s="145"/>
      <c r="KIV176" s="145"/>
      <c r="KIW176" s="167"/>
      <c r="KIX176" s="147"/>
      <c r="KIY176" s="148"/>
      <c r="KIZ176" s="187"/>
      <c r="KJA176" s="188"/>
      <c r="KJB176" s="165"/>
      <c r="KJC176" s="166"/>
      <c r="KJD176" s="146"/>
      <c r="KJE176" s="145"/>
      <c r="KJF176" s="145"/>
      <c r="KJG176" s="167"/>
      <c r="KJH176" s="147"/>
      <c r="KJI176" s="148"/>
      <c r="KJJ176" s="187"/>
      <c r="KJK176" s="188"/>
      <c r="KJL176" s="165"/>
      <c r="KJM176" s="166"/>
      <c r="KJN176" s="146"/>
      <c r="KJO176" s="145"/>
      <c r="KJP176" s="145"/>
      <c r="KJQ176" s="167"/>
      <c r="KJR176" s="147"/>
      <c r="KJS176" s="148"/>
      <c r="KJT176" s="187"/>
      <c r="KJU176" s="188"/>
      <c r="KJV176" s="165"/>
      <c r="KJW176" s="166"/>
      <c r="KJX176" s="146"/>
      <c r="KJY176" s="145"/>
      <c r="KJZ176" s="145"/>
      <c r="KKA176" s="167"/>
      <c r="KKB176" s="147"/>
      <c r="KKC176" s="148"/>
      <c r="KKD176" s="187"/>
      <c r="KKE176" s="188"/>
      <c r="KKF176" s="165"/>
      <c r="KKG176" s="166"/>
      <c r="KKH176" s="146"/>
      <c r="KKI176" s="145"/>
      <c r="KKJ176" s="145"/>
      <c r="KKK176" s="167"/>
      <c r="KKL176" s="147"/>
      <c r="KKM176" s="148"/>
      <c r="KKN176" s="187"/>
      <c r="KKO176" s="188"/>
      <c r="KKP176" s="165"/>
      <c r="KKQ176" s="166"/>
      <c r="KKR176" s="146"/>
      <c r="KKS176" s="145"/>
      <c r="KKT176" s="145"/>
      <c r="KKU176" s="167"/>
      <c r="KKV176" s="147"/>
      <c r="KKW176" s="148"/>
      <c r="KKX176" s="187"/>
      <c r="KKY176" s="188"/>
      <c r="KKZ176" s="165"/>
      <c r="KLA176" s="166"/>
      <c r="KLB176" s="146"/>
      <c r="KLC176" s="145"/>
      <c r="KLD176" s="145"/>
      <c r="KLE176" s="167"/>
      <c r="KLF176" s="147"/>
      <c r="KLG176" s="148"/>
      <c r="KLH176" s="187"/>
      <c r="KLI176" s="188"/>
      <c r="KLJ176" s="165"/>
      <c r="KLK176" s="166"/>
      <c r="KLL176" s="146"/>
      <c r="KLM176" s="145"/>
      <c r="KLN176" s="145"/>
      <c r="KLO176" s="167"/>
      <c r="KLP176" s="147"/>
      <c r="KLQ176" s="148"/>
      <c r="KLR176" s="187"/>
      <c r="KLS176" s="188"/>
      <c r="KLT176" s="165"/>
      <c r="KLU176" s="166"/>
      <c r="KLV176" s="146"/>
      <c r="KLW176" s="145"/>
      <c r="KLX176" s="145"/>
      <c r="KLY176" s="167"/>
      <c r="KLZ176" s="147"/>
      <c r="KMA176" s="148"/>
      <c r="KMB176" s="187"/>
      <c r="KMC176" s="188"/>
      <c r="KMD176" s="165"/>
      <c r="KME176" s="166"/>
      <c r="KMF176" s="146"/>
      <c r="KMG176" s="145"/>
      <c r="KMH176" s="145"/>
      <c r="KMI176" s="167"/>
      <c r="KMJ176" s="147"/>
      <c r="KMK176" s="148"/>
      <c r="KML176" s="187"/>
      <c r="KMM176" s="188"/>
      <c r="KMN176" s="165"/>
      <c r="KMO176" s="166"/>
      <c r="KMP176" s="146"/>
      <c r="KMQ176" s="145"/>
      <c r="KMR176" s="145"/>
      <c r="KMS176" s="167"/>
      <c r="KMT176" s="147"/>
      <c r="KMU176" s="148"/>
      <c r="KMV176" s="187"/>
      <c r="KMW176" s="188"/>
      <c r="KMX176" s="165"/>
      <c r="KMY176" s="166"/>
      <c r="KMZ176" s="146"/>
      <c r="KNA176" s="145"/>
      <c r="KNB176" s="145"/>
      <c r="KNC176" s="167"/>
      <c r="KND176" s="147"/>
      <c r="KNE176" s="148"/>
      <c r="KNF176" s="187"/>
      <c r="KNG176" s="188"/>
      <c r="KNH176" s="165"/>
      <c r="KNI176" s="166"/>
      <c r="KNJ176" s="146"/>
      <c r="KNK176" s="145"/>
      <c r="KNL176" s="145"/>
      <c r="KNM176" s="167"/>
      <c r="KNN176" s="147"/>
      <c r="KNO176" s="148"/>
      <c r="KNP176" s="187"/>
      <c r="KNQ176" s="188"/>
      <c r="KNR176" s="165"/>
      <c r="KNS176" s="166"/>
      <c r="KNT176" s="146"/>
      <c r="KNU176" s="145"/>
      <c r="KNV176" s="145"/>
      <c r="KNW176" s="167"/>
      <c r="KNX176" s="147"/>
      <c r="KNY176" s="148"/>
      <c r="KNZ176" s="187"/>
      <c r="KOA176" s="188"/>
      <c r="KOB176" s="165"/>
      <c r="KOC176" s="166"/>
      <c r="KOD176" s="146"/>
      <c r="KOE176" s="145"/>
      <c r="KOF176" s="145"/>
      <c r="KOG176" s="167"/>
      <c r="KOH176" s="147"/>
      <c r="KOI176" s="148"/>
      <c r="KOJ176" s="187"/>
      <c r="KOK176" s="188"/>
      <c r="KOL176" s="165"/>
      <c r="KOM176" s="166"/>
      <c r="KON176" s="146"/>
      <c r="KOO176" s="145"/>
      <c r="KOP176" s="145"/>
      <c r="KOQ176" s="167"/>
      <c r="KOR176" s="147"/>
      <c r="KOS176" s="148"/>
      <c r="KOT176" s="187"/>
      <c r="KOU176" s="188"/>
      <c r="KOV176" s="165"/>
      <c r="KOW176" s="166"/>
      <c r="KOX176" s="146"/>
      <c r="KOY176" s="145"/>
      <c r="KOZ176" s="145"/>
      <c r="KPA176" s="167"/>
      <c r="KPB176" s="147"/>
      <c r="KPC176" s="148"/>
      <c r="KPD176" s="187"/>
      <c r="KPE176" s="188"/>
      <c r="KPF176" s="165"/>
      <c r="KPG176" s="166"/>
      <c r="KPH176" s="146"/>
      <c r="KPI176" s="145"/>
      <c r="KPJ176" s="145"/>
      <c r="KPK176" s="167"/>
      <c r="KPL176" s="147"/>
      <c r="KPM176" s="148"/>
      <c r="KPN176" s="187"/>
      <c r="KPO176" s="188"/>
      <c r="KPP176" s="165"/>
      <c r="KPQ176" s="166"/>
      <c r="KPR176" s="146"/>
      <c r="KPS176" s="145"/>
      <c r="KPT176" s="145"/>
      <c r="KPU176" s="167"/>
      <c r="KPV176" s="147"/>
      <c r="KPW176" s="148"/>
      <c r="KPX176" s="187"/>
      <c r="KPY176" s="188"/>
      <c r="KPZ176" s="165"/>
      <c r="KQA176" s="166"/>
      <c r="KQB176" s="146"/>
      <c r="KQC176" s="145"/>
      <c r="KQD176" s="145"/>
      <c r="KQE176" s="167"/>
      <c r="KQF176" s="147"/>
      <c r="KQG176" s="148"/>
      <c r="KQH176" s="187"/>
      <c r="KQI176" s="188"/>
      <c r="KQJ176" s="165"/>
      <c r="KQK176" s="166"/>
      <c r="KQL176" s="146"/>
      <c r="KQM176" s="145"/>
      <c r="KQN176" s="145"/>
      <c r="KQO176" s="167"/>
      <c r="KQP176" s="147"/>
      <c r="KQQ176" s="148"/>
      <c r="KQR176" s="187"/>
      <c r="KQS176" s="188"/>
      <c r="KQT176" s="165"/>
      <c r="KQU176" s="166"/>
      <c r="KQV176" s="146"/>
      <c r="KQW176" s="145"/>
      <c r="KQX176" s="145"/>
      <c r="KQY176" s="167"/>
      <c r="KQZ176" s="147"/>
      <c r="KRA176" s="148"/>
      <c r="KRB176" s="187"/>
      <c r="KRC176" s="188"/>
      <c r="KRD176" s="165"/>
      <c r="KRE176" s="166"/>
      <c r="KRF176" s="146"/>
      <c r="KRG176" s="145"/>
      <c r="KRH176" s="145"/>
      <c r="KRI176" s="167"/>
      <c r="KRJ176" s="147"/>
      <c r="KRK176" s="148"/>
      <c r="KRL176" s="187"/>
      <c r="KRM176" s="188"/>
      <c r="KRN176" s="165"/>
      <c r="KRO176" s="166"/>
      <c r="KRP176" s="146"/>
      <c r="KRQ176" s="145"/>
      <c r="KRR176" s="145"/>
      <c r="KRS176" s="167"/>
      <c r="KRT176" s="147"/>
      <c r="KRU176" s="148"/>
      <c r="KRV176" s="187"/>
      <c r="KRW176" s="188"/>
      <c r="KRX176" s="165"/>
      <c r="KRY176" s="166"/>
      <c r="KRZ176" s="146"/>
      <c r="KSA176" s="145"/>
      <c r="KSB176" s="145"/>
      <c r="KSC176" s="167"/>
      <c r="KSD176" s="147"/>
      <c r="KSE176" s="148"/>
      <c r="KSF176" s="187"/>
      <c r="KSG176" s="188"/>
      <c r="KSH176" s="165"/>
      <c r="KSI176" s="166"/>
      <c r="KSJ176" s="146"/>
      <c r="KSK176" s="145"/>
      <c r="KSL176" s="145"/>
      <c r="KSM176" s="167"/>
      <c r="KSN176" s="147"/>
      <c r="KSO176" s="148"/>
      <c r="KSP176" s="187"/>
      <c r="KSQ176" s="188"/>
      <c r="KSR176" s="165"/>
      <c r="KSS176" s="166"/>
      <c r="KST176" s="146"/>
      <c r="KSU176" s="145"/>
      <c r="KSV176" s="145"/>
      <c r="KSW176" s="167"/>
      <c r="KSX176" s="147"/>
      <c r="KSY176" s="148"/>
      <c r="KSZ176" s="187"/>
      <c r="KTA176" s="188"/>
      <c r="KTB176" s="165"/>
      <c r="KTC176" s="166"/>
      <c r="KTD176" s="146"/>
      <c r="KTE176" s="145"/>
      <c r="KTF176" s="145"/>
      <c r="KTG176" s="167"/>
      <c r="KTH176" s="147"/>
      <c r="KTI176" s="148"/>
      <c r="KTJ176" s="187"/>
      <c r="KTK176" s="188"/>
      <c r="KTL176" s="165"/>
      <c r="KTM176" s="166"/>
      <c r="KTN176" s="146"/>
      <c r="KTO176" s="145"/>
      <c r="KTP176" s="145"/>
      <c r="KTQ176" s="167"/>
      <c r="KTR176" s="147"/>
      <c r="KTS176" s="148"/>
      <c r="KTT176" s="187"/>
      <c r="KTU176" s="188"/>
      <c r="KTV176" s="165"/>
      <c r="KTW176" s="166"/>
      <c r="KTX176" s="146"/>
      <c r="KTY176" s="145"/>
      <c r="KTZ176" s="145"/>
      <c r="KUA176" s="167"/>
      <c r="KUB176" s="147"/>
      <c r="KUC176" s="148"/>
      <c r="KUD176" s="187"/>
      <c r="KUE176" s="188"/>
      <c r="KUF176" s="165"/>
      <c r="KUG176" s="166"/>
      <c r="KUH176" s="146"/>
      <c r="KUI176" s="145"/>
      <c r="KUJ176" s="145"/>
      <c r="KUK176" s="167"/>
      <c r="KUL176" s="147"/>
      <c r="KUM176" s="148"/>
      <c r="KUN176" s="187"/>
      <c r="KUO176" s="188"/>
      <c r="KUP176" s="165"/>
      <c r="KUQ176" s="166"/>
      <c r="KUR176" s="146"/>
      <c r="KUS176" s="145"/>
      <c r="KUT176" s="145"/>
      <c r="KUU176" s="167"/>
      <c r="KUV176" s="147"/>
      <c r="KUW176" s="148"/>
      <c r="KUX176" s="187"/>
      <c r="KUY176" s="188"/>
      <c r="KUZ176" s="165"/>
      <c r="KVA176" s="166"/>
      <c r="KVB176" s="146"/>
      <c r="KVC176" s="145"/>
      <c r="KVD176" s="145"/>
      <c r="KVE176" s="167"/>
      <c r="KVF176" s="147"/>
      <c r="KVG176" s="148"/>
      <c r="KVH176" s="187"/>
      <c r="KVI176" s="188"/>
      <c r="KVJ176" s="165"/>
      <c r="KVK176" s="166"/>
      <c r="KVL176" s="146"/>
      <c r="KVM176" s="145"/>
      <c r="KVN176" s="145"/>
      <c r="KVO176" s="167"/>
      <c r="KVP176" s="147"/>
      <c r="KVQ176" s="148"/>
      <c r="KVR176" s="187"/>
      <c r="KVS176" s="188"/>
      <c r="KVT176" s="165"/>
      <c r="KVU176" s="166"/>
      <c r="KVV176" s="146"/>
      <c r="KVW176" s="145"/>
      <c r="KVX176" s="145"/>
      <c r="KVY176" s="167"/>
      <c r="KVZ176" s="147"/>
      <c r="KWA176" s="148"/>
      <c r="KWB176" s="187"/>
      <c r="KWC176" s="188"/>
      <c r="KWD176" s="165"/>
      <c r="KWE176" s="166"/>
      <c r="KWF176" s="146"/>
      <c r="KWG176" s="145"/>
      <c r="KWH176" s="145"/>
      <c r="KWI176" s="167"/>
      <c r="KWJ176" s="147"/>
      <c r="KWK176" s="148"/>
      <c r="KWL176" s="187"/>
      <c r="KWM176" s="188"/>
      <c r="KWN176" s="165"/>
      <c r="KWO176" s="166"/>
      <c r="KWP176" s="146"/>
      <c r="KWQ176" s="145"/>
      <c r="KWR176" s="145"/>
      <c r="KWS176" s="167"/>
      <c r="KWT176" s="147"/>
      <c r="KWU176" s="148"/>
      <c r="KWV176" s="187"/>
      <c r="KWW176" s="188"/>
      <c r="KWX176" s="165"/>
      <c r="KWY176" s="166"/>
      <c r="KWZ176" s="146"/>
      <c r="KXA176" s="145"/>
      <c r="KXB176" s="145"/>
      <c r="KXC176" s="167"/>
      <c r="KXD176" s="147"/>
      <c r="KXE176" s="148"/>
      <c r="KXF176" s="187"/>
      <c r="KXG176" s="188"/>
      <c r="KXH176" s="165"/>
      <c r="KXI176" s="166"/>
      <c r="KXJ176" s="146"/>
      <c r="KXK176" s="145"/>
      <c r="KXL176" s="145"/>
      <c r="KXM176" s="167"/>
      <c r="KXN176" s="147"/>
      <c r="KXO176" s="148"/>
      <c r="KXP176" s="187"/>
      <c r="KXQ176" s="188"/>
      <c r="KXR176" s="165"/>
      <c r="KXS176" s="166"/>
      <c r="KXT176" s="146"/>
      <c r="KXU176" s="145"/>
      <c r="KXV176" s="145"/>
      <c r="KXW176" s="167"/>
      <c r="KXX176" s="147"/>
      <c r="KXY176" s="148"/>
      <c r="KXZ176" s="187"/>
      <c r="KYA176" s="188"/>
      <c r="KYB176" s="165"/>
      <c r="KYC176" s="166"/>
      <c r="KYD176" s="146"/>
      <c r="KYE176" s="145"/>
      <c r="KYF176" s="145"/>
      <c r="KYG176" s="167"/>
      <c r="KYH176" s="147"/>
      <c r="KYI176" s="148"/>
      <c r="KYJ176" s="187"/>
      <c r="KYK176" s="188"/>
      <c r="KYL176" s="165"/>
      <c r="KYM176" s="166"/>
      <c r="KYN176" s="146"/>
      <c r="KYO176" s="145"/>
      <c r="KYP176" s="145"/>
      <c r="KYQ176" s="167"/>
      <c r="KYR176" s="147"/>
      <c r="KYS176" s="148"/>
      <c r="KYT176" s="187"/>
      <c r="KYU176" s="188"/>
      <c r="KYV176" s="165"/>
      <c r="KYW176" s="166"/>
      <c r="KYX176" s="146"/>
      <c r="KYY176" s="145"/>
      <c r="KYZ176" s="145"/>
      <c r="KZA176" s="167"/>
      <c r="KZB176" s="147"/>
      <c r="KZC176" s="148"/>
      <c r="KZD176" s="187"/>
      <c r="KZE176" s="188"/>
      <c r="KZF176" s="165"/>
      <c r="KZG176" s="166"/>
      <c r="KZH176" s="146"/>
      <c r="KZI176" s="145"/>
      <c r="KZJ176" s="145"/>
      <c r="KZK176" s="167"/>
      <c r="KZL176" s="147"/>
      <c r="KZM176" s="148"/>
      <c r="KZN176" s="187"/>
      <c r="KZO176" s="188"/>
      <c r="KZP176" s="165"/>
      <c r="KZQ176" s="166"/>
      <c r="KZR176" s="146"/>
      <c r="KZS176" s="145"/>
      <c r="KZT176" s="145"/>
      <c r="KZU176" s="167"/>
      <c r="KZV176" s="147"/>
      <c r="KZW176" s="148"/>
      <c r="KZX176" s="187"/>
      <c r="KZY176" s="188"/>
      <c r="KZZ176" s="165"/>
      <c r="LAA176" s="166"/>
      <c r="LAB176" s="146"/>
      <c r="LAC176" s="145"/>
      <c r="LAD176" s="145"/>
      <c r="LAE176" s="167"/>
      <c r="LAF176" s="147"/>
      <c r="LAG176" s="148"/>
      <c r="LAH176" s="187"/>
      <c r="LAI176" s="188"/>
      <c r="LAJ176" s="165"/>
      <c r="LAK176" s="166"/>
      <c r="LAL176" s="146"/>
      <c r="LAM176" s="145"/>
      <c r="LAN176" s="145"/>
      <c r="LAO176" s="167"/>
      <c r="LAP176" s="147"/>
      <c r="LAQ176" s="148"/>
      <c r="LAR176" s="187"/>
      <c r="LAS176" s="188"/>
      <c r="LAT176" s="165"/>
      <c r="LAU176" s="166"/>
      <c r="LAV176" s="146"/>
      <c r="LAW176" s="145"/>
      <c r="LAX176" s="145"/>
      <c r="LAY176" s="167"/>
      <c r="LAZ176" s="147"/>
      <c r="LBA176" s="148"/>
      <c r="LBB176" s="187"/>
      <c r="LBC176" s="188"/>
      <c r="LBD176" s="165"/>
      <c r="LBE176" s="166"/>
      <c r="LBF176" s="146"/>
      <c r="LBG176" s="145"/>
      <c r="LBH176" s="145"/>
      <c r="LBI176" s="167"/>
      <c r="LBJ176" s="147"/>
      <c r="LBK176" s="148"/>
      <c r="LBL176" s="187"/>
      <c r="LBM176" s="188"/>
      <c r="LBN176" s="165"/>
      <c r="LBO176" s="166"/>
      <c r="LBP176" s="146"/>
      <c r="LBQ176" s="145"/>
      <c r="LBR176" s="145"/>
      <c r="LBS176" s="167"/>
      <c r="LBT176" s="147"/>
      <c r="LBU176" s="148"/>
      <c r="LBV176" s="187"/>
      <c r="LBW176" s="188"/>
      <c r="LBX176" s="165"/>
      <c r="LBY176" s="166"/>
      <c r="LBZ176" s="146"/>
      <c r="LCA176" s="145"/>
      <c r="LCB176" s="145"/>
      <c r="LCC176" s="167"/>
      <c r="LCD176" s="147"/>
      <c r="LCE176" s="148"/>
      <c r="LCF176" s="187"/>
      <c r="LCG176" s="188"/>
      <c r="LCH176" s="165"/>
      <c r="LCI176" s="166"/>
      <c r="LCJ176" s="146"/>
      <c r="LCK176" s="145"/>
      <c r="LCL176" s="145"/>
      <c r="LCM176" s="167"/>
      <c r="LCN176" s="147"/>
      <c r="LCO176" s="148"/>
      <c r="LCP176" s="187"/>
      <c r="LCQ176" s="188"/>
      <c r="LCR176" s="165"/>
      <c r="LCS176" s="166"/>
      <c r="LCT176" s="146"/>
      <c r="LCU176" s="145"/>
      <c r="LCV176" s="145"/>
      <c r="LCW176" s="167"/>
      <c r="LCX176" s="147"/>
      <c r="LCY176" s="148"/>
      <c r="LCZ176" s="187"/>
      <c r="LDA176" s="188"/>
      <c r="LDB176" s="165"/>
      <c r="LDC176" s="166"/>
      <c r="LDD176" s="146"/>
      <c r="LDE176" s="145"/>
      <c r="LDF176" s="145"/>
      <c r="LDG176" s="167"/>
      <c r="LDH176" s="147"/>
      <c r="LDI176" s="148"/>
      <c r="LDJ176" s="187"/>
      <c r="LDK176" s="188"/>
      <c r="LDL176" s="165"/>
      <c r="LDM176" s="166"/>
      <c r="LDN176" s="146"/>
      <c r="LDO176" s="145"/>
      <c r="LDP176" s="145"/>
      <c r="LDQ176" s="167"/>
      <c r="LDR176" s="147"/>
      <c r="LDS176" s="148"/>
      <c r="LDT176" s="187"/>
      <c r="LDU176" s="188"/>
      <c r="LDV176" s="165"/>
      <c r="LDW176" s="166"/>
      <c r="LDX176" s="146"/>
      <c r="LDY176" s="145"/>
      <c r="LDZ176" s="145"/>
      <c r="LEA176" s="167"/>
      <c r="LEB176" s="147"/>
      <c r="LEC176" s="148"/>
      <c r="LED176" s="187"/>
      <c r="LEE176" s="188"/>
      <c r="LEF176" s="165"/>
      <c r="LEG176" s="166"/>
      <c r="LEH176" s="146"/>
      <c r="LEI176" s="145"/>
      <c r="LEJ176" s="145"/>
      <c r="LEK176" s="167"/>
      <c r="LEL176" s="147"/>
      <c r="LEM176" s="148"/>
      <c r="LEN176" s="187"/>
      <c r="LEO176" s="188"/>
      <c r="LEP176" s="165"/>
      <c r="LEQ176" s="166"/>
      <c r="LER176" s="146"/>
      <c r="LES176" s="145"/>
      <c r="LET176" s="145"/>
      <c r="LEU176" s="167"/>
      <c r="LEV176" s="147"/>
      <c r="LEW176" s="148"/>
      <c r="LEX176" s="187"/>
      <c r="LEY176" s="188"/>
      <c r="LEZ176" s="165"/>
      <c r="LFA176" s="166"/>
      <c r="LFB176" s="146"/>
      <c r="LFC176" s="145"/>
      <c r="LFD176" s="145"/>
      <c r="LFE176" s="167"/>
      <c r="LFF176" s="147"/>
      <c r="LFG176" s="148"/>
      <c r="LFH176" s="187"/>
      <c r="LFI176" s="188"/>
      <c r="LFJ176" s="165"/>
      <c r="LFK176" s="166"/>
      <c r="LFL176" s="146"/>
      <c r="LFM176" s="145"/>
      <c r="LFN176" s="145"/>
      <c r="LFO176" s="167"/>
      <c r="LFP176" s="147"/>
      <c r="LFQ176" s="148"/>
      <c r="LFR176" s="187"/>
      <c r="LFS176" s="188"/>
      <c r="LFT176" s="165"/>
      <c r="LFU176" s="166"/>
      <c r="LFV176" s="146"/>
      <c r="LFW176" s="145"/>
      <c r="LFX176" s="145"/>
      <c r="LFY176" s="167"/>
      <c r="LFZ176" s="147"/>
      <c r="LGA176" s="148"/>
      <c r="LGB176" s="187"/>
      <c r="LGC176" s="188"/>
      <c r="LGD176" s="165"/>
      <c r="LGE176" s="166"/>
      <c r="LGF176" s="146"/>
      <c r="LGG176" s="145"/>
      <c r="LGH176" s="145"/>
      <c r="LGI176" s="167"/>
      <c r="LGJ176" s="147"/>
      <c r="LGK176" s="148"/>
      <c r="LGL176" s="187"/>
      <c r="LGM176" s="188"/>
      <c r="LGN176" s="165"/>
      <c r="LGO176" s="166"/>
      <c r="LGP176" s="146"/>
      <c r="LGQ176" s="145"/>
      <c r="LGR176" s="145"/>
      <c r="LGS176" s="167"/>
      <c r="LGT176" s="147"/>
      <c r="LGU176" s="148"/>
      <c r="LGV176" s="187"/>
      <c r="LGW176" s="188"/>
      <c r="LGX176" s="165"/>
      <c r="LGY176" s="166"/>
      <c r="LGZ176" s="146"/>
      <c r="LHA176" s="145"/>
      <c r="LHB176" s="145"/>
      <c r="LHC176" s="167"/>
      <c r="LHD176" s="147"/>
      <c r="LHE176" s="148"/>
      <c r="LHF176" s="187"/>
      <c r="LHG176" s="188"/>
      <c r="LHH176" s="165"/>
      <c r="LHI176" s="166"/>
      <c r="LHJ176" s="146"/>
      <c r="LHK176" s="145"/>
      <c r="LHL176" s="145"/>
      <c r="LHM176" s="167"/>
      <c r="LHN176" s="147"/>
      <c r="LHO176" s="148"/>
      <c r="LHP176" s="187"/>
      <c r="LHQ176" s="188"/>
      <c r="LHR176" s="165"/>
      <c r="LHS176" s="166"/>
      <c r="LHT176" s="146"/>
      <c r="LHU176" s="145"/>
      <c r="LHV176" s="145"/>
      <c r="LHW176" s="167"/>
      <c r="LHX176" s="147"/>
      <c r="LHY176" s="148"/>
      <c r="LHZ176" s="187"/>
      <c r="LIA176" s="188"/>
      <c r="LIB176" s="165"/>
      <c r="LIC176" s="166"/>
      <c r="LID176" s="146"/>
      <c r="LIE176" s="145"/>
      <c r="LIF176" s="145"/>
      <c r="LIG176" s="167"/>
      <c r="LIH176" s="147"/>
      <c r="LII176" s="148"/>
      <c r="LIJ176" s="187"/>
      <c r="LIK176" s="188"/>
      <c r="LIL176" s="165"/>
      <c r="LIM176" s="166"/>
      <c r="LIN176" s="146"/>
      <c r="LIO176" s="145"/>
      <c r="LIP176" s="145"/>
      <c r="LIQ176" s="167"/>
      <c r="LIR176" s="147"/>
      <c r="LIS176" s="148"/>
      <c r="LIT176" s="187"/>
      <c r="LIU176" s="188"/>
      <c r="LIV176" s="165"/>
      <c r="LIW176" s="166"/>
      <c r="LIX176" s="146"/>
      <c r="LIY176" s="145"/>
      <c r="LIZ176" s="145"/>
      <c r="LJA176" s="167"/>
      <c r="LJB176" s="147"/>
      <c r="LJC176" s="148"/>
      <c r="LJD176" s="187"/>
      <c r="LJE176" s="188"/>
      <c r="LJF176" s="165"/>
      <c r="LJG176" s="166"/>
      <c r="LJH176" s="146"/>
      <c r="LJI176" s="145"/>
      <c r="LJJ176" s="145"/>
      <c r="LJK176" s="167"/>
      <c r="LJL176" s="147"/>
      <c r="LJM176" s="148"/>
      <c r="LJN176" s="187"/>
      <c r="LJO176" s="188"/>
      <c r="LJP176" s="165"/>
      <c r="LJQ176" s="166"/>
      <c r="LJR176" s="146"/>
      <c r="LJS176" s="145"/>
      <c r="LJT176" s="145"/>
      <c r="LJU176" s="167"/>
      <c r="LJV176" s="147"/>
      <c r="LJW176" s="148"/>
      <c r="LJX176" s="187"/>
      <c r="LJY176" s="188"/>
      <c r="LJZ176" s="165"/>
      <c r="LKA176" s="166"/>
      <c r="LKB176" s="146"/>
      <c r="LKC176" s="145"/>
      <c r="LKD176" s="145"/>
      <c r="LKE176" s="167"/>
      <c r="LKF176" s="147"/>
      <c r="LKG176" s="148"/>
      <c r="LKH176" s="187"/>
      <c r="LKI176" s="188"/>
      <c r="LKJ176" s="165"/>
      <c r="LKK176" s="166"/>
      <c r="LKL176" s="146"/>
      <c r="LKM176" s="145"/>
      <c r="LKN176" s="145"/>
      <c r="LKO176" s="167"/>
      <c r="LKP176" s="147"/>
      <c r="LKQ176" s="148"/>
      <c r="LKR176" s="187"/>
      <c r="LKS176" s="188"/>
      <c r="LKT176" s="165"/>
      <c r="LKU176" s="166"/>
      <c r="LKV176" s="146"/>
      <c r="LKW176" s="145"/>
      <c r="LKX176" s="145"/>
      <c r="LKY176" s="167"/>
      <c r="LKZ176" s="147"/>
      <c r="LLA176" s="148"/>
      <c r="LLB176" s="187"/>
      <c r="LLC176" s="188"/>
      <c r="LLD176" s="165"/>
      <c r="LLE176" s="166"/>
      <c r="LLF176" s="146"/>
      <c r="LLG176" s="145"/>
      <c r="LLH176" s="145"/>
      <c r="LLI176" s="167"/>
      <c r="LLJ176" s="147"/>
      <c r="LLK176" s="148"/>
      <c r="LLL176" s="187"/>
      <c r="LLM176" s="188"/>
      <c r="LLN176" s="165"/>
      <c r="LLO176" s="166"/>
      <c r="LLP176" s="146"/>
      <c r="LLQ176" s="145"/>
      <c r="LLR176" s="145"/>
      <c r="LLS176" s="167"/>
      <c r="LLT176" s="147"/>
      <c r="LLU176" s="148"/>
      <c r="LLV176" s="187"/>
      <c r="LLW176" s="188"/>
      <c r="LLX176" s="165"/>
      <c r="LLY176" s="166"/>
      <c r="LLZ176" s="146"/>
      <c r="LMA176" s="145"/>
      <c r="LMB176" s="145"/>
      <c r="LMC176" s="167"/>
      <c r="LMD176" s="147"/>
      <c r="LME176" s="148"/>
      <c r="LMF176" s="187"/>
      <c r="LMG176" s="188"/>
      <c r="LMH176" s="165"/>
      <c r="LMI176" s="166"/>
      <c r="LMJ176" s="146"/>
      <c r="LMK176" s="145"/>
      <c r="LML176" s="145"/>
      <c r="LMM176" s="167"/>
      <c r="LMN176" s="147"/>
      <c r="LMO176" s="148"/>
      <c r="LMP176" s="187"/>
      <c r="LMQ176" s="188"/>
      <c r="LMR176" s="165"/>
      <c r="LMS176" s="166"/>
      <c r="LMT176" s="146"/>
      <c r="LMU176" s="145"/>
      <c r="LMV176" s="145"/>
      <c r="LMW176" s="167"/>
      <c r="LMX176" s="147"/>
      <c r="LMY176" s="148"/>
      <c r="LMZ176" s="187"/>
      <c r="LNA176" s="188"/>
      <c r="LNB176" s="165"/>
      <c r="LNC176" s="166"/>
      <c r="LND176" s="146"/>
      <c r="LNE176" s="145"/>
      <c r="LNF176" s="145"/>
      <c r="LNG176" s="167"/>
      <c r="LNH176" s="147"/>
      <c r="LNI176" s="148"/>
      <c r="LNJ176" s="187"/>
      <c r="LNK176" s="188"/>
      <c r="LNL176" s="165"/>
      <c r="LNM176" s="166"/>
      <c r="LNN176" s="146"/>
      <c r="LNO176" s="145"/>
      <c r="LNP176" s="145"/>
      <c r="LNQ176" s="167"/>
      <c r="LNR176" s="147"/>
      <c r="LNS176" s="148"/>
      <c r="LNT176" s="187"/>
      <c r="LNU176" s="188"/>
      <c r="LNV176" s="165"/>
      <c r="LNW176" s="166"/>
      <c r="LNX176" s="146"/>
      <c r="LNY176" s="145"/>
      <c r="LNZ176" s="145"/>
      <c r="LOA176" s="167"/>
      <c r="LOB176" s="147"/>
      <c r="LOC176" s="148"/>
      <c r="LOD176" s="187"/>
      <c r="LOE176" s="188"/>
      <c r="LOF176" s="165"/>
      <c r="LOG176" s="166"/>
      <c r="LOH176" s="146"/>
      <c r="LOI176" s="145"/>
      <c r="LOJ176" s="145"/>
      <c r="LOK176" s="167"/>
      <c r="LOL176" s="147"/>
      <c r="LOM176" s="148"/>
      <c r="LON176" s="187"/>
      <c r="LOO176" s="188"/>
      <c r="LOP176" s="165"/>
      <c r="LOQ176" s="166"/>
      <c r="LOR176" s="146"/>
      <c r="LOS176" s="145"/>
      <c r="LOT176" s="145"/>
      <c r="LOU176" s="167"/>
      <c r="LOV176" s="147"/>
      <c r="LOW176" s="148"/>
      <c r="LOX176" s="187"/>
      <c r="LOY176" s="188"/>
      <c r="LOZ176" s="165"/>
      <c r="LPA176" s="166"/>
      <c r="LPB176" s="146"/>
      <c r="LPC176" s="145"/>
      <c r="LPD176" s="145"/>
      <c r="LPE176" s="167"/>
      <c r="LPF176" s="147"/>
      <c r="LPG176" s="148"/>
      <c r="LPH176" s="187"/>
      <c r="LPI176" s="188"/>
      <c r="LPJ176" s="165"/>
      <c r="LPK176" s="166"/>
      <c r="LPL176" s="146"/>
      <c r="LPM176" s="145"/>
      <c r="LPN176" s="145"/>
      <c r="LPO176" s="167"/>
      <c r="LPP176" s="147"/>
      <c r="LPQ176" s="148"/>
      <c r="LPR176" s="187"/>
      <c r="LPS176" s="188"/>
      <c r="LPT176" s="165"/>
      <c r="LPU176" s="166"/>
      <c r="LPV176" s="146"/>
      <c r="LPW176" s="145"/>
      <c r="LPX176" s="145"/>
      <c r="LPY176" s="167"/>
      <c r="LPZ176" s="147"/>
      <c r="LQA176" s="148"/>
      <c r="LQB176" s="187"/>
      <c r="LQC176" s="188"/>
      <c r="LQD176" s="165"/>
      <c r="LQE176" s="166"/>
      <c r="LQF176" s="146"/>
      <c r="LQG176" s="145"/>
      <c r="LQH176" s="145"/>
      <c r="LQI176" s="167"/>
      <c r="LQJ176" s="147"/>
      <c r="LQK176" s="148"/>
      <c r="LQL176" s="187"/>
      <c r="LQM176" s="188"/>
      <c r="LQN176" s="165"/>
      <c r="LQO176" s="166"/>
      <c r="LQP176" s="146"/>
      <c r="LQQ176" s="145"/>
      <c r="LQR176" s="145"/>
      <c r="LQS176" s="167"/>
      <c r="LQT176" s="147"/>
      <c r="LQU176" s="148"/>
      <c r="LQV176" s="187"/>
      <c r="LQW176" s="188"/>
      <c r="LQX176" s="165"/>
      <c r="LQY176" s="166"/>
      <c r="LQZ176" s="146"/>
      <c r="LRA176" s="145"/>
      <c r="LRB176" s="145"/>
      <c r="LRC176" s="167"/>
      <c r="LRD176" s="147"/>
      <c r="LRE176" s="148"/>
      <c r="LRF176" s="187"/>
      <c r="LRG176" s="188"/>
      <c r="LRH176" s="165"/>
      <c r="LRI176" s="166"/>
      <c r="LRJ176" s="146"/>
      <c r="LRK176" s="145"/>
      <c r="LRL176" s="145"/>
      <c r="LRM176" s="167"/>
      <c r="LRN176" s="147"/>
      <c r="LRO176" s="148"/>
      <c r="LRP176" s="187"/>
      <c r="LRQ176" s="188"/>
      <c r="LRR176" s="165"/>
      <c r="LRS176" s="166"/>
      <c r="LRT176" s="146"/>
      <c r="LRU176" s="145"/>
      <c r="LRV176" s="145"/>
      <c r="LRW176" s="167"/>
      <c r="LRX176" s="147"/>
      <c r="LRY176" s="148"/>
      <c r="LRZ176" s="187"/>
      <c r="LSA176" s="188"/>
      <c r="LSB176" s="165"/>
      <c r="LSC176" s="166"/>
      <c r="LSD176" s="146"/>
      <c r="LSE176" s="145"/>
      <c r="LSF176" s="145"/>
      <c r="LSG176" s="167"/>
      <c r="LSH176" s="147"/>
      <c r="LSI176" s="148"/>
      <c r="LSJ176" s="187"/>
      <c r="LSK176" s="188"/>
      <c r="LSL176" s="165"/>
      <c r="LSM176" s="166"/>
      <c r="LSN176" s="146"/>
      <c r="LSO176" s="145"/>
      <c r="LSP176" s="145"/>
      <c r="LSQ176" s="167"/>
      <c r="LSR176" s="147"/>
      <c r="LSS176" s="148"/>
      <c r="LST176" s="187"/>
      <c r="LSU176" s="188"/>
      <c r="LSV176" s="165"/>
      <c r="LSW176" s="166"/>
      <c r="LSX176" s="146"/>
      <c r="LSY176" s="145"/>
      <c r="LSZ176" s="145"/>
      <c r="LTA176" s="167"/>
      <c r="LTB176" s="147"/>
      <c r="LTC176" s="148"/>
      <c r="LTD176" s="187"/>
      <c r="LTE176" s="188"/>
      <c r="LTF176" s="165"/>
      <c r="LTG176" s="166"/>
      <c r="LTH176" s="146"/>
      <c r="LTI176" s="145"/>
      <c r="LTJ176" s="145"/>
      <c r="LTK176" s="167"/>
      <c r="LTL176" s="147"/>
      <c r="LTM176" s="148"/>
      <c r="LTN176" s="187"/>
      <c r="LTO176" s="188"/>
      <c r="LTP176" s="165"/>
      <c r="LTQ176" s="166"/>
      <c r="LTR176" s="146"/>
      <c r="LTS176" s="145"/>
      <c r="LTT176" s="145"/>
      <c r="LTU176" s="167"/>
      <c r="LTV176" s="147"/>
      <c r="LTW176" s="148"/>
      <c r="LTX176" s="187"/>
      <c r="LTY176" s="188"/>
      <c r="LTZ176" s="165"/>
      <c r="LUA176" s="166"/>
      <c r="LUB176" s="146"/>
      <c r="LUC176" s="145"/>
      <c r="LUD176" s="145"/>
      <c r="LUE176" s="167"/>
      <c r="LUF176" s="147"/>
      <c r="LUG176" s="148"/>
      <c r="LUH176" s="187"/>
      <c r="LUI176" s="188"/>
      <c r="LUJ176" s="165"/>
      <c r="LUK176" s="166"/>
      <c r="LUL176" s="146"/>
      <c r="LUM176" s="145"/>
      <c r="LUN176" s="145"/>
      <c r="LUO176" s="167"/>
      <c r="LUP176" s="147"/>
      <c r="LUQ176" s="148"/>
      <c r="LUR176" s="187"/>
      <c r="LUS176" s="188"/>
      <c r="LUT176" s="165"/>
      <c r="LUU176" s="166"/>
      <c r="LUV176" s="146"/>
      <c r="LUW176" s="145"/>
      <c r="LUX176" s="145"/>
      <c r="LUY176" s="167"/>
      <c r="LUZ176" s="147"/>
      <c r="LVA176" s="148"/>
      <c r="LVB176" s="187"/>
      <c r="LVC176" s="188"/>
      <c r="LVD176" s="165"/>
      <c r="LVE176" s="166"/>
      <c r="LVF176" s="146"/>
      <c r="LVG176" s="145"/>
      <c r="LVH176" s="145"/>
      <c r="LVI176" s="167"/>
      <c r="LVJ176" s="147"/>
      <c r="LVK176" s="148"/>
      <c r="LVL176" s="187"/>
      <c r="LVM176" s="188"/>
      <c r="LVN176" s="165"/>
      <c r="LVO176" s="166"/>
      <c r="LVP176" s="146"/>
      <c r="LVQ176" s="145"/>
      <c r="LVR176" s="145"/>
      <c r="LVS176" s="167"/>
      <c r="LVT176" s="147"/>
      <c r="LVU176" s="148"/>
      <c r="LVV176" s="187"/>
      <c r="LVW176" s="188"/>
      <c r="LVX176" s="165"/>
      <c r="LVY176" s="166"/>
      <c r="LVZ176" s="146"/>
      <c r="LWA176" s="145"/>
      <c r="LWB176" s="145"/>
      <c r="LWC176" s="167"/>
      <c r="LWD176" s="147"/>
      <c r="LWE176" s="148"/>
      <c r="LWF176" s="187"/>
      <c r="LWG176" s="188"/>
      <c r="LWH176" s="165"/>
      <c r="LWI176" s="166"/>
      <c r="LWJ176" s="146"/>
      <c r="LWK176" s="145"/>
      <c r="LWL176" s="145"/>
      <c r="LWM176" s="167"/>
      <c r="LWN176" s="147"/>
      <c r="LWO176" s="148"/>
      <c r="LWP176" s="187"/>
      <c r="LWQ176" s="188"/>
      <c r="LWR176" s="165"/>
      <c r="LWS176" s="166"/>
      <c r="LWT176" s="146"/>
      <c r="LWU176" s="145"/>
      <c r="LWV176" s="145"/>
      <c r="LWW176" s="167"/>
      <c r="LWX176" s="147"/>
      <c r="LWY176" s="148"/>
      <c r="LWZ176" s="187"/>
      <c r="LXA176" s="188"/>
      <c r="LXB176" s="165"/>
      <c r="LXC176" s="166"/>
      <c r="LXD176" s="146"/>
      <c r="LXE176" s="145"/>
      <c r="LXF176" s="145"/>
      <c r="LXG176" s="167"/>
      <c r="LXH176" s="147"/>
      <c r="LXI176" s="148"/>
      <c r="LXJ176" s="187"/>
      <c r="LXK176" s="188"/>
      <c r="LXL176" s="165"/>
      <c r="LXM176" s="166"/>
      <c r="LXN176" s="146"/>
      <c r="LXO176" s="145"/>
      <c r="LXP176" s="145"/>
      <c r="LXQ176" s="167"/>
      <c r="LXR176" s="147"/>
      <c r="LXS176" s="148"/>
      <c r="LXT176" s="187"/>
      <c r="LXU176" s="188"/>
      <c r="LXV176" s="165"/>
      <c r="LXW176" s="166"/>
      <c r="LXX176" s="146"/>
      <c r="LXY176" s="145"/>
      <c r="LXZ176" s="145"/>
      <c r="LYA176" s="167"/>
      <c r="LYB176" s="147"/>
      <c r="LYC176" s="148"/>
      <c r="LYD176" s="187"/>
      <c r="LYE176" s="188"/>
      <c r="LYF176" s="165"/>
      <c r="LYG176" s="166"/>
      <c r="LYH176" s="146"/>
      <c r="LYI176" s="145"/>
      <c r="LYJ176" s="145"/>
      <c r="LYK176" s="167"/>
      <c r="LYL176" s="147"/>
      <c r="LYM176" s="148"/>
      <c r="LYN176" s="187"/>
      <c r="LYO176" s="188"/>
      <c r="LYP176" s="165"/>
      <c r="LYQ176" s="166"/>
      <c r="LYR176" s="146"/>
      <c r="LYS176" s="145"/>
      <c r="LYT176" s="145"/>
      <c r="LYU176" s="167"/>
      <c r="LYV176" s="147"/>
      <c r="LYW176" s="148"/>
      <c r="LYX176" s="187"/>
      <c r="LYY176" s="188"/>
      <c r="LYZ176" s="165"/>
      <c r="LZA176" s="166"/>
      <c r="LZB176" s="146"/>
      <c r="LZC176" s="145"/>
      <c r="LZD176" s="145"/>
      <c r="LZE176" s="167"/>
      <c r="LZF176" s="147"/>
      <c r="LZG176" s="148"/>
      <c r="LZH176" s="187"/>
      <c r="LZI176" s="188"/>
      <c r="LZJ176" s="165"/>
      <c r="LZK176" s="166"/>
      <c r="LZL176" s="146"/>
      <c r="LZM176" s="145"/>
      <c r="LZN176" s="145"/>
      <c r="LZO176" s="167"/>
      <c r="LZP176" s="147"/>
      <c r="LZQ176" s="148"/>
      <c r="LZR176" s="187"/>
      <c r="LZS176" s="188"/>
      <c r="LZT176" s="165"/>
      <c r="LZU176" s="166"/>
      <c r="LZV176" s="146"/>
      <c r="LZW176" s="145"/>
      <c r="LZX176" s="145"/>
      <c r="LZY176" s="167"/>
      <c r="LZZ176" s="147"/>
      <c r="MAA176" s="148"/>
      <c r="MAB176" s="187"/>
      <c r="MAC176" s="188"/>
      <c r="MAD176" s="165"/>
      <c r="MAE176" s="166"/>
      <c r="MAF176" s="146"/>
      <c r="MAG176" s="145"/>
      <c r="MAH176" s="145"/>
      <c r="MAI176" s="167"/>
      <c r="MAJ176" s="147"/>
      <c r="MAK176" s="148"/>
      <c r="MAL176" s="187"/>
      <c r="MAM176" s="188"/>
      <c r="MAN176" s="165"/>
      <c r="MAO176" s="166"/>
      <c r="MAP176" s="146"/>
      <c r="MAQ176" s="145"/>
      <c r="MAR176" s="145"/>
      <c r="MAS176" s="167"/>
      <c r="MAT176" s="147"/>
      <c r="MAU176" s="148"/>
      <c r="MAV176" s="187"/>
      <c r="MAW176" s="188"/>
      <c r="MAX176" s="165"/>
      <c r="MAY176" s="166"/>
      <c r="MAZ176" s="146"/>
      <c r="MBA176" s="145"/>
      <c r="MBB176" s="145"/>
      <c r="MBC176" s="167"/>
      <c r="MBD176" s="147"/>
      <c r="MBE176" s="148"/>
      <c r="MBF176" s="187"/>
      <c r="MBG176" s="188"/>
      <c r="MBH176" s="165"/>
      <c r="MBI176" s="166"/>
      <c r="MBJ176" s="146"/>
      <c r="MBK176" s="145"/>
      <c r="MBL176" s="145"/>
      <c r="MBM176" s="167"/>
      <c r="MBN176" s="147"/>
      <c r="MBO176" s="148"/>
      <c r="MBP176" s="187"/>
      <c r="MBQ176" s="188"/>
      <c r="MBR176" s="165"/>
      <c r="MBS176" s="166"/>
      <c r="MBT176" s="146"/>
      <c r="MBU176" s="145"/>
      <c r="MBV176" s="145"/>
      <c r="MBW176" s="167"/>
      <c r="MBX176" s="147"/>
      <c r="MBY176" s="148"/>
      <c r="MBZ176" s="187"/>
      <c r="MCA176" s="188"/>
      <c r="MCB176" s="165"/>
      <c r="MCC176" s="166"/>
      <c r="MCD176" s="146"/>
      <c r="MCE176" s="145"/>
      <c r="MCF176" s="145"/>
      <c r="MCG176" s="167"/>
      <c r="MCH176" s="147"/>
      <c r="MCI176" s="148"/>
      <c r="MCJ176" s="187"/>
      <c r="MCK176" s="188"/>
      <c r="MCL176" s="165"/>
      <c r="MCM176" s="166"/>
      <c r="MCN176" s="146"/>
      <c r="MCO176" s="145"/>
      <c r="MCP176" s="145"/>
      <c r="MCQ176" s="167"/>
      <c r="MCR176" s="147"/>
      <c r="MCS176" s="148"/>
      <c r="MCT176" s="187"/>
      <c r="MCU176" s="188"/>
      <c r="MCV176" s="165"/>
      <c r="MCW176" s="166"/>
      <c r="MCX176" s="146"/>
      <c r="MCY176" s="145"/>
      <c r="MCZ176" s="145"/>
      <c r="MDA176" s="167"/>
      <c r="MDB176" s="147"/>
      <c r="MDC176" s="148"/>
      <c r="MDD176" s="187"/>
      <c r="MDE176" s="188"/>
      <c r="MDF176" s="165"/>
      <c r="MDG176" s="166"/>
      <c r="MDH176" s="146"/>
      <c r="MDI176" s="145"/>
      <c r="MDJ176" s="145"/>
      <c r="MDK176" s="167"/>
      <c r="MDL176" s="147"/>
      <c r="MDM176" s="148"/>
      <c r="MDN176" s="187"/>
      <c r="MDO176" s="188"/>
      <c r="MDP176" s="165"/>
      <c r="MDQ176" s="166"/>
      <c r="MDR176" s="146"/>
      <c r="MDS176" s="145"/>
      <c r="MDT176" s="145"/>
      <c r="MDU176" s="167"/>
      <c r="MDV176" s="147"/>
      <c r="MDW176" s="148"/>
      <c r="MDX176" s="187"/>
      <c r="MDY176" s="188"/>
      <c r="MDZ176" s="165"/>
      <c r="MEA176" s="166"/>
      <c r="MEB176" s="146"/>
      <c r="MEC176" s="145"/>
      <c r="MED176" s="145"/>
      <c r="MEE176" s="167"/>
      <c r="MEF176" s="147"/>
      <c r="MEG176" s="148"/>
      <c r="MEH176" s="187"/>
      <c r="MEI176" s="188"/>
      <c r="MEJ176" s="165"/>
      <c r="MEK176" s="166"/>
      <c r="MEL176" s="146"/>
      <c r="MEM176" s="145"/>
      <c r="MEN176" s="145"/>
      <c r="MEO176" s="167"/>
      <c r="MEP176" s="147"/>
      <c r="MEQ176" s="148"/>
      <c r="MER176" s="187"/>
      <c r="MES176" s="188"/>
      <c r="MET176" s="165"/>
      <c r="MEU176" s="166"/>
      <c r="MEV176" s="146"/>
      <c r="MEW176" s="145"/>
      <c r="MEX176" s="145"/>
      <c r="MEY176" s="167"/>
      <c r="MEZ176" s="147"/>
      <c r="MFA176" s="148"/>
      <c r="MFB176" s="187"/>
      <c r="MFC176" s="188"/>
      <c r="MFD176" s="165"/>
      <c r="MFE176" s="166"/>
      <c r="MFF176" s="146"/>
      <c r="MFG176" s="145"/>
      <c r="MFH176" s="145"/>
      <c r="MFI176" s="167"/>
      <c r="MFJ176" s="147"/>
      <c r="MFK176" s="148"/>
      <c r="MFL176" s="187"/>
      <c r="MFM176" s="188"/>
      <c r="MFN176" s="165"/>
      <c r="MFO176" s="166"/>
      <c r="MFP176" s="146"/>
      <c r="MFQ176" s="145"/>
      <c r="MFR176" s="145"/>
      <c r="MFS176" s="167"/>
      <c r="MFT176" s="147"/>
      <c r="MFU176" s="148"/>
      <c r="MFV176" s="187"/>
      <c r="MFW176" s="188"/>
      <c r="MFX176" s="165"/>
      <c r="MFY176" s="166"/>
      <c r="MFZ176" s="146"/>
      <c r="MGA176" s="145"/>
      <c r="MGB176" s="145"/>
      <c r="MGC176" s="167"/>
      <c r="MGD176" s="147"/>
      <c r="MGE176" s="148"/>
      <c r="MGF176" s="187"/>
      <c r="MGG176" s="188"/>
      <c r="MGH176" s="165"/>
      <c r="MGI176" s="166"/>
      <c r="MGJ176" s="146"/>
      <c r="MGK176" s="145"/>
      <c r="MGL176" s="145"/>
      <c r="MGM176" s="167"/>
      <c r="MGN176" s="147"/>
      <c r="MGO176" s="148"/>
      <c r="MGP176" s="187"/>
      <c r="MGQ176" s="188"/>
      <c r="MGR176" s="165"/>
      <c r="MGS176" s="166"/>
      <c r="MGT176" s="146"/>
      <c r="MGU176" s="145"/>
      <c r="MGV176" s="145"/>
      <c r="MGW176" s="167"/>
      <c r="MGX176" s="147"/>
      <c r="MGY176" s="148"/>
      <c r="MGZ176" s="187"/>
      <c r="MHA176" s="188"/>
      <c r="MHB176" s="165"/>
      <c r="MHC176" s="166"/>
      <c r="MHD176" s="146"/>
      <c r="MHE176" s="145"/>
      <c r="MHF176" s="145"/>
      <c r="MHG176" s="167"/>
      <c r="MHH176" s="147"/>
      <c r="MHI176" s="148"/>
      <c r="MHJ176" s="187"/>
      <c r="MHK176" s="188"/>
      <c r="MHL176" s="165"/>
      <c r="MHM176" s="166"/>
      <c r="MHN176" s="146"/>
      <c r="MHO176" s="145"/>
      <c r="MHP176" s="145"/>
      <c r="MHQ176" s="167"/>
      <c r="MHR176" s="147"/>
      <c r="MHS176" s="148"/>
      <c r="MHT176" s="187"/>
      <c r="MHU176" s="188"/>
      <c r="MHV176" s="165"/>
      <c r="MHW176" s="166"/>
      <c r="MHX176" s="146"/>
      <c r="MHY176" s="145"/>
      <c r="MHZ176" s="145"/>
      <c r="MIA176" s="167"/>
      <c r="MIB176" s="147"/>
      <c r="MIC176" s="148"/>
      <c r="MID176" s="187"/>
      <c r="MIE176" s="188"/>
      <c r="MIF176" s="165"/>
      <c r="MIG176" s="166"/>
      <c r="MIH176" s="146"/>
      <c r="MII176" s="145"/>
      <c r="MIJ176" s="145"/>
      <c r="MIK176" s="167"/>
      <c r="MIL176" s="147"/>
      <c r="MIM176" s="148"/>
      <c r="MIN176" s="187"/>
      <c r="MIO176" s="188"/>
      <c r="MIP176" s="165"/>
      <c r="MIQ176" s="166"/>
      <c r="MIR176" s="146"/>
      <c r="MIS176" s="145"/>
      <c r="MIT176" s="145"/>
      <c r="MIU176" s="167"/>
      <c r="MIV176" s="147"/>
      <c r="MIW176" s="148"/>
      <c r="MIX176" s="187"/>
      <c r="MIY176" s="188"/>
      <c r="MIZ176" s="165"/>
      <c r="MJA176" s="166"/>
      <c r="MJB176" s="146"/>
      <c r="MJC176" s="145"/>
      <c r="MJD176" s="145"/>
      <c r="MJE176" s="167"/>
      <c r="MJF176" s="147"/>
      <c r="MJG176" s="148"/>
      <c r="MJH176" s="187"/>
      <c r="MJI176" s="188"/>
      <c r="MJJ176" s="165"/>
      <c r="MJK176" s="166"/>
      <c r="MJL176" s="146"/>
      <c r="MJM176" s="145"/>
      <c r="MJN176" s="145"/>
      <c r="MJO176" s="167"/>
      <c r="MJP176" s="147"/>
      <c r="MJQ176" s="148"/>
      <c r="MJR176" s="187"/>
      <c r="MJS176" s="188"/>
      <c r="MJT176" s="165"/>
      <c r="MJU176" s="166"/>
      <c r="MJV176" s="146"/>
      <c r="MJW176" s="145"/>
      <c r="MJX176" s="145"/>
      <c r="MJY176" s="167"/>
      <c r="MJZ176" s="147"/>
      <c r="MKA176" s="148"/>
      <c r="MKB176" s="187"/>
      <c r="MKC176" s="188"/>
      <c r="MKD176" s="165"/>
      <c r="MKE176" s="166"/>
      <c r="MKF176" s="146"/>
      <c r="MKG176" s="145"/>
      <c r="MKH176" s="145"/>
      <c r="MKI176" s="167"/>
      <c r="MKJ176" s="147"/>
      <c r="MKK176" s="148"/>
      <c r="MKL176" s="187"/>
      <c r="MKM176" s="188"/>
      <c r="MKN176" s="165"/>
      <c r="MKO176" s="166"/>
      <c r="MKP176" s="146"/>
      <c r="MKQ176" s="145"/>
      <c r="MKR176" s="145"/>
      <c r="MKS176" s="167"/>
      <c r="MKT176" s="147"/>
      <c r="MKU176" s="148"/>
      <c r="MKV176" s="187"/>
      <c r="MKW176" s="188"/>
      <c r="MKX176" s="165"/>
      <c r="MKY176" s="166"/>
      <c r="MKZ176" s="146"/>
      <c r="MLA176" s="145"/>
      <c r="MLB176" s="145"/>
      <c r="MLC176" s="167"/>
      <c r="MLD176" s="147"/>
      <c r="MLE176" s="148"/>
      <c r="MLF176" s="187"/>
      <c r="MLG176" s="188"/>
      <c r="MLH176" s="165"/>
      <c r="MLI176" s="166"/>
      <c r="MLJ176" s="146"/>
      <c r="MLK176" s="145"/>
      <c r="MLL176" s="145"/>
      <c r="MLM176" s="167"/>
      <c r="MLN176" s="147"/>
      <c r="MLO176" s="148"/>
      <c r="MLP176" s="187"/>
      <c r="MLQ176" s="188"/>
      <c r="MLR176" s="165"/>
      <c r="MLS176" s="166"/>
      <c r="MLT176" s="146"/>
      <c r="MLU176" s="145"/>
      <c r="MLV176" s="145"/>
      <c r="MLW176" s="167"/>
      <c r="MLX176" s="147"/>
      <c r="MLY176" s="148"/>
      <c r="MLZ176" s="187"/>
      <c r="MMA176" s="188"/>
      <c r="MMB176" s="165"/>
      <c r="MMC176" s="166"/>
      <c r="MMD176" s="146"/>
      <c r="MME176" s="145"/>
      <c r="MMF176" s="145"/>
      <c r="MMG176" s="167"/>
      <c r="MMH176" s="147"/>
      <c r="MMI176" s="148"/>
      <c r="MMJ176" s="187"/>
      <c r="MMK176" s="188"/>
      <c r="MML176" s="165"/>
      <c r="MMM176" s="166"/>
      <c r="MMN176" s="146"/>
      <c r="MMO176" s="145"/>
      <c r="MMP176" s="145"/>
      <c r="MMQ176" s="167"/>
      <c r="MMR176" s="147"/>
      <c r="MMS176" s="148"/>
      <c r="MMT176" s="187"/>
      <c r="MMU176" s="188"/>
      <c r="MMV176" s="165"/>
      <c r="MMW176" s="166"/>
      <c r="MMX176" s="146"/>
      <c r="MMY176" s="145"/>
      <c r="MMZ176" s="145"/>
      <c r="MNA176" s="167"/>
      <c r="MNB176" s="147"/>
      <c r="MNC176" s="148"/>
      <c r="MND176" s="187"/>
      <c r="MNE176" s="188"/>
      <c r="MNF176" s="165"/>
      <c r="MNG176" s="166"/>
      <c r="MNH176" s="146"/>
      <c r="MNI176" s="145"/>
      <c r="MNJ176" s="145"/>
      <c r="MNK176" s="167"/>
      <c r="MNL176" s="147"/>
      <c r="MNM176" s="148"/>
      <c r="MNN176" s="187"/>
      <c r="MNO176" s="188"/>
      <c r="MNP176" s="165"/>
      <c r="MNQ176" s="166"/>
      <c r="MNR176" s="146"/>
      <c r="MNS176" s="145"/>
      <c r="MNT176" s="145"/>
      <c r="MNU176" s="167"/>
      <c r="MNV176" s="147"/>
      <c r="MNW176" s="148"/>
      <c r="MNX176" s="187"/>
      <c r="MNY176" s="188"/>
      <c r="MNZ176" s="165"/>
      <c r="MOA176" s="166"/>
      <c r="MOB176" s="146"/>
      <c r="MOC176" s="145"/>
      <c r="MOD176" s="145"/>
      <c r="MOE176" s="167"/>
      <c r="MOF176" s="147"/>
      <c r="MOG176" s="148"/>
      <c r="MOH176" s="187"/>
      <c r="MOI176" s="188"/>
      <c r="MOJ176" s="165"/>
      <c r="MOK176" s="166"/>
      <c r="MOL176" s="146"/>
      <c r="MOM176" s="145"/>
      <c r="MON176" s="145"/>
      <c r="MOO176" s="167"/>
      <c r="MOP176" s="147"/>
      <c r="MOQ176" s="148"/>
      <c r="MOR176" s="187"/>
      <c r="MOS176" s="188"/>
      <c r="MOT176" s="165"/>
      <c r="MOU176" s="166"/>
      <c r="MOV176" s="146"/>
      <c r="MOW176" s="145"/>
      <c r="MOX176" s="145"/>
      <c r="MOY176" s="167"/>
      <c r="MOZ176" s="147"/>
      <c r="MPA176" s="148"/>
      <c r="MPB176" s="187"/>
      <c r="MPC176" s="188"/>
      <c r="MPD176" s="165"/>
      <c r="MPE176" s="166"/>
      <c r="MPF176" s="146"/>
      <c r="MPG176" s="145"/>
      <c r="MPH176" s="145"/>
      <c r="MPI176" s="167"/>
      <c r="MPJ176" s="147"/>
      <c r="MPK176" s="148"/>
      <c r="MPL176" s="187"/>
      <c r="MPM176" s="188"/>
      <c r="MPN176" s="165"/>
      <c r="MPO176" s="166"/>
      <c r="MPP176" s="146"/>
      <c r="MPQ176" s="145"/>
      <c r="MPR176" s="145"/>
      <c r="MPS176" s="167"/>
      <c r="MPT176" s="147"/>
      <c r="MPU176" s="148"/>
      <c r="MPV176" s="187"/>
      <c r="MPW176" s="188"/>
      <c r="MPX176" s="165"/>
      <c r="MPY176" s="166"/>
      <c r="MPZ176" s="146"/>
      <c r="MQA176" s="145"/>
      <c r="MQB176" s="145"/>
      <c r="MQC176" s="167"/>
      <c r="MQD176" s="147"/>
      <c r="MQE176" s="148"/>
      <c r="MQF176" s="187"/>
      <c r="MQG176" s="188"/>
      <c r="MQH176" s="165"/>
      <c r="MQI176" s="166"/>
      <c r="MQJ176" s="146"/>
      <c r="MQK176" s="145"/>
      <c r="MQL176" s="145"/>
      <c r="MQM176" s="167"/>
      <c r="MQN176" s="147"/>
      <c r="MQO176" s="148"/>
      <c r="MQP176" s="187"/>
      <c r="MQQ176" s="188"/>
      <c r="MQR176" s="165"/>
      <c r="MQS176" s="166"/>
      <c r="MQT176" s="146"/>
      <c r="MQU176" s="145"/>
      <c r="MQV176" s="145"/>
      <c r="MQW176" s="167"/>
      <c r="MQX176" s="147"/>
      <c r="MQY176" s="148"/>
      <c r="MQZ176" s="187"/>
      <c r="MRA176" s="188"/>
      <c r="MRB176" s="165"/>
      <c r="MRC176" s="166"/>
      <c r="MRD176" s="146"/>
      <c r="MRE176" s="145"/>
      <c r="MRF176" s="145"/>
      <c r="MRG176" s="167"/>
      <c r="MRH176" s="147"/>
      <c r="MRI176" s="148"/>
      <c r="MRJ176" s="187"/>
      <c r="MRK176" s="188"/>
      <c r="MRL176" s="165"/>
      <c r="MRM176" s="166"/>
      <c r="MRN176" s="146"/>
      <c r="MRO176" s="145"/>
      <c r="MRP176" s="145"/>
      <c r="MRQ176" s="167"/>
      <c r="MRR176" s="147"/>
      <c r="MRS176" s="148"/>
      <c r="MRT176" s="187"/>
      <c r="MRU176" s="188"/>
      <c r="MRV176" s="165"/>
      <c r="MRW176" s="166"/>
      <c r="MRX176" s="146"/>
      <c r="MRY176" s="145"/>
      <c r="MRZ176" s="145"/>
      <c r="MSA176" s="167"/>
      <c r="MSB176" s="147"/>
      <c r="MSC176" s="148"/>
      <c r="MSD176" s="187"/>
      <c r="MSE176" s="188"/>
      <c r="MSF176" s="165"/>
      <c r="MSG176" s="166"/>
      <c r="MSH176" s="146"/>
      <c r="MSI176" s="145"/>
      <c r="MSJ176" s="145"/>
      <c r="MSK176" s="167"/>
      <c r="MSL176" s="147"/>
      <c r="MSM176" s="148"/>
      <c r="MSN176" s="187"/>
      <c r="MSO176" s="188"/>
      <c r="MSP176" s="165"/>
      <c r="MSQ176" s="166"/>
      <c r="MSR176" s="146"/>
      <c r="MSS176" s="145"/>
      <c r="MST176" s="145"/>
      <c r="MSU176" s="167"/>
      <c r="MSV176" s="147"/>
      <c r="MSW176" s="148"/>
      <c r="MSX176" s="187"/>
      <c r="MSY176" s="188"/>
      <c r="MSZ176" s="165"/>
      <c r="MTA176" s="166"/>
      <c r="MTB176" s="146"/>
      <c r="MTC176" s="145"/>
      <c r="MTD176" s="145"/>
      <c r="MTE176" s="167"/>
      <c r="MTF176" s="147"/>
      <c r="MTG176" s="148"/>
      <c r="MTH176" s="187"/>
      <c r="MTI176" s="188"/>
      <c r="MTJ176" s="165"/>
      <c r="MTK176" s="166"/>
      <c r="MTL176" s="146"/>
      <c r="MTM176" s="145"/>
      <c r="MTN176" s="145"/>
      <c r="MTO176" s="167"/>
      <c r="MTP176" s="147"/>
      <c r="MTQ176" s="148"/>
      <c r="MTR176" s="187"/>
      <c r="MTS176" s="188"/>
      <c r="MTT176" s="165"/>
      <c r="MTU176" s="166"/>
      <c r="MTV176" s="146"/>
      <c r="MTW176" s="145"/>
      <c r="MTX176" s="145"/>
      <c r="MTY176" s="167"/>
      <c r="MTZ176" s="147"/>
      <c r="MUA176" s="148"/>
      <c r="MUB176" s="187"/>
      <c r="MUC176" s="188"/>
      <c r="MUD176" s="165"/>
      <c r="MUE176" s="166"/>
      <c r="MUF176" s="146"/>
      <c r="MUG176" s="145"/>
      <c r="MUH176" s="145"/>
      <c r="MUI176" s="167"/>
      <c r="MUJ176" s="147"/>
      <c r="MUK176" s="148"/>
      <c r="MUL176" s="187"/>
      <c r="MUM176" s="188"/>
      <c r="MUN176" s="165"/>
      <c r="MUO176" s="166"/>
      <c r="MUP176" s="146"/>
      <c r="MUQ176" s="145"/>
      <c r="MUR176" s="145"/>
      <c r="MUS176" s="167"/>
      <c r="MUT176" s="147"/>
      <c r="MUU176" s="148"/>
      <c r="MUV176" s="187"/>
      <c r="MUW176" s="188"/>
      <c r="MUX176" s="165"/>
      <c r="MUY176" s="166"/>
      <c r="MUZ176" s="146"/>
      <c r="MVA176" s="145"/>
      <c r="MVB176" s="145"/>
      <c r="MVC176" s="167"/>
      <c r="MVD176" s="147"/>
      <c r="MVE176" s="148"/>
      <c r="MVF176" s="187"/>
      <c r="MVG176" s="188"/>
      <c r="MVH176" s="165"/>
      <c r="MVI176" s="166"/>
      <c r="MVJ176" s="146"/>
      <c r="MVK176" s="145"/>
      <c r="MVL176" s="145"/>
      <c r="MVM176" s="167"/>
      <c r="MVN176" s="147"/>
      <c r="MVO176" s="148"/>
      <c r="MVP176" s="187"/>
      <c r="MVQ176" s="188"/>
      <c r="MVR176" s="165"/>
      <c r="MVS176" s="166"/>
      <c r="MVT176" s="146"/>
      <c r="MVU176" s="145"/>
      <c r="MVV176" s="145"/>
      <c r="MVW176" s="167"/>
      <c r="MVX176" s="147"/>
      <c r="MVY176" s="148"/>
      <c r="MVZ176" s="187"/>
      <c r="MWA176" s="188"/>
      <c r="MWB176" s="165"/>
      <c r="MWC176" s="166"/>
      <c r="MWD176" s="146"/>
      <c r="MWE176" s="145"/>
      <c r="MWF176" s="145"/>
      <c r="MWG176" s="167"/>
      <c r="MWH176" s="147"/>
      <c r="MWI176" s="148"/>
      <c r="MWJ176" s="187"/>
      <c r="MWK176" s="188"/>
      <c r="MWL176" s="165"/>
      <c r="MWM176" s="166"/>
      <c r="MWN176" s="146"/>
      <c r="MWO176" s="145"/>
      <c r="MWP176" s="145"/>
      <c r="MWQ176" s="167"/>
      <c r="MWR176" s="147"/>
      <c r="MWS176" s="148"/>
      <c r="MWT176" s="187"/>
      <c r="MWU176" s="188"/>
      <c r="MWV176" s="165"/>
      <c r="MWW176" s="166"/>
      <c r="MWX176" s="146"/>
      <c r="MWY176" s="145"/>
      <c r="MWZ176" s="145"/>
      <c r="MXA176" s="167"/>
      <c r="MXB176" s="147"/>
      <c r="MXC176" s="148"/>
      <c r="MXD176" s="187"/>
      <c r="MXE176" s="188"/>
      <c r="MXF176" s="165"/>
      <c r="MXG176" s="166"/>
      <c r="MXH176" s="146"/>
      <c r="MXI176" s="145"/>
      <c r="MXJ176" s="145"/>
      <c r="MXK176" s="167"/>
      <c r="MXL176" s="147"/>
      <c r="MXM176" s="148"/>
      <c r="MXN176" s="187"/>
      <c r="MXO176" s="188"/>
      <c r="MXP176" s="165"/>
      <c r="MXQ176" s="166"/>
      <c r="MXR176" s="146"/>
      <c r="MXS176" s="145"/>
      <c r="MXT176" s="145"/>
      <c r="MXU176" s="167"/>
      <c r="MXV176" s="147"/>
      <c r="MXW176" s="148"/>
      <c r="MXX176" s="187"/>
      <c r="MXY176" s="188"/>
      <c r="MXZ176" s="165"/>
      <c r="MYA176" s="166"/>
      <c r="MYB176" s="146"/>
      <c r="MYC176" s="145"/>
      <c r="MYD176" s="145"/>
      <c r="MYE176" s="167"/>
      <c r="MYF176" s="147"/>
      <c r="MYG176" s="148"/>
      <c r="MYH176" s="187"/>
      <c r="MYI176" s="188"/>
      <c r="MYJ176" s="165"/>
      <c r="MYK176" s="166"/>
      <c r="MYL176" s="146"/>
      <c r="MYM176" s="145"/>
      <c r="MYN176" s="145"/>
      <c r="MYO176" s="167"/>
      <c r="MYP176" s="147"/>
      <c r="MYQ176" s="148"/>
      <c r="MYR176" s="187"/>
      <c r="MYS176" s="188"/>
      <c r="MYT176" s="165"/>
      <c r="MYU176" s="166"/>
      <c r="MYV176" s="146"/>
      <c r="MYW176" s="145"/>
      <c r="MYX176" s="145"/>
      <c r="MYY176" s="167"/>
      <c r="MYZ176" s="147"/>
      <c r="MZA176" s="148"/>
      <c r="MZB176" s="187"/>
      <c r="MZC176" s="188"/>
      <c r="MZD176" s="165"/>
      <c r="MZE176" s="166"/>
      <c r="MZF176" s="146"/>
      <c r="MZG176" s="145"/>
      <c r="MZH176" s="145"/>
      <c r="MZI176" s="167"/>
      <c r="MZJ176" s="147"/>
      <c r="MZK176" s="148"/>
      <c r="MZL176" s="187"/>
      <c r="MZM176" s="188"/>
      <c r="MZN176" s="165"/>
      <c r="MZO176" s="166"/>
      <c r="MZP176" s="146"/>
      <c r="MZQ176" s="145"/>
      <c r="MZR176" s="145"/>
      <c r="MZS176" s="167"/>
      <c r="MZT176" s="147"/>
      <c r="MZU176" s="148"/>
      <c r="MZV176" s="187"/>
      <c r="MZW176" s="188"/>
      <c r="MZX176" s="165"/>
      <c r="MZY176" s="166"/>
      <c r="MZZ176" s="146"/>
      <c r="NAA176" s="145"/>
      <c r="NAB176" s="145"/>
      <c r="NAC176" s="167"/>
      <c r="NAD176" s="147"/>
      <c r="NAE176" s="148"/>
      <c r="NAF176" s="187"/>
      <c r="NAG176" s="188"/>
      <c r="NAH176" s="165"/>
      <c r="NAI176" s="166"/>
      <c r="NAJ176" s="146"/>
      <c r="NAK176" s="145"/>
      <c r="NAL176" s="145"/>
      <c r="NAM176" s="167"/>
      <c r="NAN176" s="147"/>
      <c r="NAO176" s="148"/>
      <c r="NAP176" s="187"/>
      <c r="NAQ176" s="188"/>
      <c r="NAR176" s="165"/>
      <c r="NAS176" s="166"/>
      <c r="NAT176" s="146"/>
      <c r="NAU176" s="145"/>
      <c r="NAV176" s="145"/>
      <c r="NAW176" s="167"/>
      <c r="NAX176" s="147"/>
      <c r="NAY176" s="148"/>
      <c r="NAZ176" s="187"/>
      <c r="NBA176" s="188"/>
      <c r="NBB176" s="165"/>
      <c r="NBC176" s="166"/>
      <c r="NBD176" s="146"/>
      <c r="NBE176" s="145"/>
      <c r="NBF176" s="145"/>
      <c r="NBG176" s="167"/>
      <c r="NBH176" s="147"/>
      <c r="NBI176" s="148"/>
      <c r="NBJ176" s="187"/>
      <c r="NBK176" s="188"/>
      <c r="NBL176" s="165"/>
      <c r="NBM176" s="166"/>
      <c r="NBN176" s="146"/>
      <c r="NBO176" s="145"/>
      <c r="NBP176" s="145"/>
      <c r="NBQ176" s="167"/>
      <c r="NBR176" s="147"/>
      <c r="NBS176" s="148"/>
      <c r="NBT176" s="187"/>
      <c r="NBU176" s="188"/>
      <c r="NBV176" s="165"/>
      <c r="NBW176" s="166"/>
      <c r="NBX176" s="146"/>
      <c r="NBY176" s="145"/>
      <c r="NBZ176" s="145"/>
      <c r="NCA176" s="167"/>
      <c r="NCB176" s="147"/>
      <c r="NCC176" s="148"/>
      <c r="NCD176" s="187"/>
      <c r="NCE176" s="188"/>
      <c r="NCF176" s="165"/>
      <c r="NCG176" s="166"/>
      <c r="NCH176" s="146"/>
      <c r="NCI176" s="145"/>
      <c r="NCJ176" s="145"/>
      <c r="NCK176" s="167"/>
      <c r="NCL176" s="147"/>
      <c r="NCM176" s="148"/>
      <c r="NCN176" s="187"/>
      <c r="NCO176" s="188"/>
      <c r="NCP176" s="165"/>
      <c r="NCQ176" s="166"/>
      <c r="NCR176" s="146"/>
      <c r="NCS176" s="145"/>
      <c r="NCT176" s="145"/>
      <c r="NCU176" s="167"/>
      <c r="NCV176" s="147"/>
      <c r="NCW176" s="148"/>
      <c r="NCX176" s="187"/>
      <c r="NCY176" s="188"/>
      <c r="NCZ176" s="165"/>
      <c r="NDA176" s="166"/>
      <c r="NDB176" s="146"/>
      <c r="NDC176" s="145"/>
      <c r="NDD176" s="145"/>
      <c r="NDE176" s="167"/>
      <c r="NDF176" s="147"/>
      <c r="NDG176" s="148"/>
      <c r="NDH176" s="187"/>
      <c r="NDI176" s="188"/>
      <c r="NDJ176" s="165"/>
      <c r="NDK176" s="166"/>
      <c r="NDL176" s="146"/>
      <c r="NDM176" s="145"/>
      <c r="NDN176" s="145"/>
      <c r="NDO176" s="167"/>
      <c r="NDP176" s="147"/>
      <c r="NDQ176" s="148"/>
      <c r="NDR176" s="187"/>
      <c r="NDS176" s="188"/>
      <c r="NDT176" s="165"/>
      <c r="NDU176" s="166"/>
      <c r="NDV176" s="146"/>
      <c r="NDW176" s="145"/>
      <c r="NDX176" s="145"/>
      <c r="NDY176" s="167"/>
      <c r="NDZ176" s="147"/>
      <c r="NEA176" s="148"/>
      <c r="NEB176" s="187"/>
      <c r="NEC176" s="188"/>
      <c r="NED176" s="165"/>
      <c r="NEE176" s="166"/>
      <c r="NEF176" s="146"/>
      <c r="NEG176" s="145"/>
      <c r="NEH176" s="145"/>
      <c r="NEI176" s="167"/>
      <c r="NEJ176" s="147"/>
      <c r="NEK176" s="148"/>
      <c r="NEL176" s="187"/>
      <c r="NEM176" s="188"/>
      <c r="NEN176" s="165"/>
      <c r="NEO176" s="166"/>
      <c r="NEP176" s="146"/>
      <c r="NEQ176" s="145"/>
      <c r="NER176" s="145"/>
      <c r="NES176" s="167"/>
      <c r="NET176" s="147"/>
      <c r="NEU176" s="148"/>
      <c r="NEV176" s="187"/>
      <c r="NEW176" s="188"/>
      <c r="NEX176" s="165"/>
      <c r="NEY176" s="166"/>
      <c r="NEZ176" s="146"/>
      <c r="NFA176" s="145"/>
      <c r="NFB176" s="145"/>
      <c r="NFC176" s="167"/>
      <c r="NFD176" s="147"/>
      <c r="NFE176" s="148"/>
      <c r="NFF176" s="187"/>
      <c r="NFG176" s="188"/>
      <c r="NFH176" s="165"/>
      <c r="NFI176" s="166"/>
      <c r="NFJ176" s="146"/>
      <c r="NFK176" s="145"/>
      <c r="NFL176" s="145"/>
      <c r="NFM176" s="167"/>
      <c r="NFN176" s="147"/>
      <c r="NFO176" s="148"/>
      <c r="NFP176" s="187"/>
      <c r="NFQ176" s="188"/>
      <c r="NFR176" s="165"/>
      <c r="NFS176" s="166"/>
      <c r="NFT176" s="146"/>
      <c r="NFU176" s="145"/>
      <c r="NFV176" s="145"/>
      <c r="NFW176" s="167"/>
      <c r="NFX176" s="147"/>
      <c r="NFY176" s="148"/>
      <c r="NFZ176" s="187"/>
      <c r="NGA176" s="188"/>
      <c r="NGB176" s="165"/>
      <c r="NGC176" s="166"/>
      <c r="NGD176" s="146"/>
      <c r="NGE176" s="145"/>
      <c r="NGF176" s="145"/>
      <c r="NGG176" s="167"/>
      <c r="NGH176" s="147"/>
      <c r="NGI176" s="148"/>
      <c r="NGJ176" s="187"/>
      <c r="NGK176" s="188"/>
      <c r="NGL176" s="165"/>
      <c r="NGM176" s="166"/>
      <c r="NGN176" s="146"/>
      <c r="NGO176" s="145"/>
      <c r="NGP176" s="145"/>
      <c r="NGQ176" s="167"/>
      <c r="NGR176" s="147"/>
      <c r="NGS176" s="148"/>
      <c r="NGT176" s="187"/>
      <c r="NGU176" s="188"/>
      <c r="NGV176" s="165"/>
      <c r="NGW176" s="166"/>
      <c r="NGX176" s="146"/>
      <c r="NGY176" s="145"/>
      <c r="NGZ176" s="145"/>
      <c r="NHA176" s="167"/>
      <c r="NHB176" s="147"/>
      <c r="NHC176" s="148"/>
      <c r="NHD176" s="187"/>
      <c r="NHE176" s="188"/>
      <c r="NHF176" s="165"/>
      <c r="NHG176" s="166"/>
      <c r="NHH176" s="146"/>
      <c r="NHI176" s="145"/>
      <c r="NHJ176" s="145"/>
      <c r="NHK176" s="167"/>
      <c r="NHL176" s="147"/>
      <c r="NHM176" s="148"/>
      <c r="NHN176" s="187"/>
      <c r="NHO176" s="188"/>
      <c r="NHP176" s="165"/>
      <c r="NHQ176" s="166"/>
      <c r="NHR176" s="146"/>
      <c r="NHS176" s="145"/>
      <c r="NHT176" s="145"/>
      <c r="NHU176" s="167"/>
      <c r="NHV176" s="147"/>
      <c r="NHW176" s="148"/>
      <c r="NHX176" s="187"/>
      <c r="NHY176" s="188"/>
      <c r="NHZ176" s="165"/>
      <c r="NIA176" s="166"/>
      <c r="NIB176" s="146"/>
      <c r="NIC176" s="145"/>
      <c r="NID176" s="145"/>
      <c r="NIE176" s="167"/>
      <c r="NIF176" s="147"/>
      <c r="NIG176" s="148"/>
      <c r="NIH176" s="187"/>
      <c r="NII176" s="188"/>
      <c r="NIJ176" s="165"/>
      <c r="NIK176" s="166"/>
      <c r="NIL176" s="146"/>
      <c r="NIM176" s="145"/>
      <c r="NIN176" s="145"/>
      <c r="NIO176" s="167"/>
      <c r="NIP176" s="147"/>
      <c r="NIQ176" s="148"/>
      <c r="NIR176" s="187"/>
      <c r="NIS176" s="188"/>
      <c r="NIT176" s="165"/>
      <c r="NIU176" s="166"/>
      <c r="NIV176" s="146"/>
      <c r="NIW176" s="145"/>
      <c r="NIX176" s="145"/>
      <c r="NIY176" s="167"/>
      <c r="NIZ176" s="147"/>
      <c r="NJA176" s="148"/>
      <c r="NJB176" s="187"/>
      <c r="NJC176" s="188"/>
      <c r="NJD176" s="165"/>
      <c r="NJE176" s="166"/>
      <c r="NJF176" s="146"/>
      <c r="NJG176" s="145"/>
      <c r="NJH176" s="145"/>
      <c r="NJI176" s="167"/>
      <c r="NJJ176" s="147"/>
      <c r="NJK176" s="148"/>
      <c r="NJL176" s="187"/>
      <c r="NJM176" s="188"/>
      <c r="NJN176" s="165"/>
      <c r="NJO176" s="166"/>
      <c r="NJP176" s="146"/>
      <c r="NJQ176" s="145"/>
      <c r="NJR176" s="145"/>
      <c r="NJS176" s="167"/>
      <c r="NJT176" s="147"/>
      <c r="NJU176" s="148"/>
      <c r="NJV176" s="187"/>
      <c r="NJW176" s="188"/>
      <c r="NJX176" s="165"/>
      <c r="NJY176" s="166"/>
      <c r="NJZ176" s="146"/>
      <c r="NKA176" s="145"/>
      <c r="NKB176" s="145"/>
      <c r="NKC176" s="167"/>
      <c r="NKD176" s="147"/>
      <c r="NKE176" s="148"/>
      <c r="NKF176" s="187"/>
      <c r="NKG176" s="188"/>
      <c r="NKH176" s="165"/>
      <c r="NKI176" s="166"/>
      <c r="NKJ176" s="146"/>
      <c r="NKK176" s="145"/>
      <c r="NKL176" s="145"/>
      <c r="NKM176" s="167"/>
      <c r="NKN176" s="147"/>
      <c r="NKO176" s="148"/>
      <c r="NKP176" s="187"/>
      <c r="NKQ176" s="188"/>
      <c r="NKR176" s="165"/>
      <c r="NKS176" s="166"/>
      <c r="NKT176" s="146"/>
      <c r="NKU176" s="145"/>
      <c r="NKV176" s="145"/>
      <c r="NKW176" s="167"/>
      <c r="NKX176" s="147"/>
      <c r="NKY176" s="148"/>
      <c r="NKZ176" s="187"/>
      <c r="NLA176" s="188"/>
      <c r="NLB176" s="165"/>
      <c r="NLC176" s="166"/>
      <c r="NLD176" s="146"/>
      <c r="NLE176" s="145"/>
      <c r="NLF176" s="145"/>
      <c r="NLG176" s="167"/>
      <c r="NLH176" s="147"/>
      <c r="NLI176" s="148"/>
      <c r="NLJ176" s="187"/>
      <c r="NLK176" s="188"/>
      <c r="NLL176" s="165"/>
      <c r="NLM176" s="166"/>
      <c r="NLN176" s="146"/>
      <c r="NLO176" s="145"/>
      <c r="NLP176" s="145"/>
      <c r="NLQ176" s="167"/>
      <c r="NLR176" s="147"/>
      <c r="NLS176" s="148"/>
      <c r="NLT176" s="187"/>
      <c r="NLU176" s="188"/>
      <c r="NLV176" s="165"/>
      <c r="NLW176" s="166"/>
      <c r="NLX176" s="146"/>
      <c r="NLY176" s="145"/>
      <c r="NLZ176" s="145"/>
      <c r="NMA176" s="167"/>
      <c r="NMB176" s="147"/>
      <c r="NMC176" s="148"/>
      <c r="NMD176" s="187"/>
      <c r="NME176" s="188"/>
      <c r="NMF176" s="165"/>
      <c r="NMG176" s="166"/>
      <c r="NMH176" s="146"/>
      <c r="NMI176" s="145"/>
      <c r="NMJ176" s="145"/>
      <c r="NMK176" s="167"/>
      <c r="NML176" s="147"/>
      <c r="NMM176" s="148"/>
      <c r="NMN176" s="187"/>
      <c r="NMO176" s="188"/>
      <c r="NMP176" s="165"/>
      <c r="NMQ176" s="166"/>
      <c r="NMR176" s="146"/>
      <c r="NMS176" s="145"/>
      <c r="NMT176" s="145"/>
      <c r="NMU176" s="167"/>
      <c r="NMV176" s="147"/>
      <c r="NMW176" s="148"/>
      <c r="NMX176" s="187"/>
      <c r="NMY176" s="188"/>
      <c r="NMZ176" s="165"/>
      <c r="NNA176" s="166"/>
      <c r="NNB176" s="146"/>
      <c r="NNC176" s="145"/>
      <c r="NND176" s="145"/>
      <c r="NNE176" s="167"/>
      <c r="NNF176" s="147"/>
      <c r="NNG176" s="148"/>
      <c r="NNH176" s="187"/>
      <c r="NNI176" s="188"/>
      <c r="NNJ176" s="165"/>
      <c r="NNK176" s="166"/>
      <c r="NNL176" s="146"/>
      <c r="NNM176" s="145"/>
      <c r="NNN176" s="145"/>
      <c r="NNO176" s="167"/>
      <c r="NNP176" s="147"/>
      <c r="NNQ176" s="148"/>
      <c r="NNR176" s="187"/>
      <c r="NNS176" s="188"/>
      <c r="NNT176" s="165"/>
      <c r="NNU176" s="166"/>
      <c r="NNV176" s="146"/>
      <c r="NNW176" s="145"/>
      <c r="NNX176" s="145"/>
      <c r="NNY176" s="167"/>
      <c r="NNZ176" s="147"/>
      <c r="NOA176" s="148"/>
      <c r="NOB176" s="187"/>
      <c r="NOC176" s="188"/>
      <c r="NOD176" s="165"/>
      <c r="NOE176" s="166"/>
      <c r="NOF176" s="146"/>
      <c r="NOG176" s="145"/>
      <c r="NOH176" s="145"/>
      <c r="NOI176" s="167"/>
      <c r="NOJ176" s="147"/>
      <c r="NOK176" s="148"/>
      <c r="NOL176" s="187"/>
      <c r="NOM176" s="188"/>
      <c r="NON176" s="165"/>
      <c r="NOO176" s="166"/>
      <c r="NOP176" s="146"/>
      <c r="NOQ176" s="145"/>
      <c r="NOR176" s="145"/>
      <c r="NOS176" s="167"/>
      <c r="NOT176" s="147"/>
      <c r="NOU176" s="148"/>
      <c r="NOV176" s="187"/>
      <c r="NOW176" s="188"/>
      <c r="NOX176" s="165"/>
      <c r="NOY176" s="166"/>
      <c r="NOZ176" s="146"/>
      <c r="NPA176" s="145"/>
      <c r="NPB176" s="145"/>
      <c r="NPC176" s="167"/>
      <c r="NPD176" s="147"/>
      <c r="NPE176" s="148"/>
      <c r="NPF176" s="187"/>
      <c r="NPG176" s="188"/>
      <c r="NPH176" s="165"/>
      <c r="NPI176" s="166"/>
      <c r="NPJ176" s="146"/>
      <c r="NPK176" s="145"/>
      <c r="NPL176" s="145"/>
      <c r="NPM176" s="167"/>
      <c r="NPN176" s="147"/>
      <c r="NPO176" s="148"/>
      <c r="NPP176" s="187"/>
      <c r="NPQ176" s="188"/>
      <c r="NPR176" s="165"/>
      <c r="NPS176" s="166"/>
      <c r="NPT176" s="146"/>
      <c r="NPU176" s="145"/>
      <c r="NPV176" s="145"/>
      <c r="NPW176" s="167"/>
      <c r="NPX176" s="147"/>
      <c r="NPY176" s="148"/>
      <c r="NPZ176" s="187"/>
      <c r="NQA176" s="188"/>
      <c r="NQB176" s="165"/>
      <c r="NQC176" s="166"/>
      <c r="NQD176" s="146"/>
      <c r="NQE176" s="145"/>
      <c r="NQF176" s="145"/>
      <c r="NQG176" s="167"/>
      <c r="NQH176" s="147"/>
      <c r="NQI176" s="148"/>
      <c r="NQJ176" s="187"/>
      <c r="NQK176" s="188"/>
      <c r="NQL176" s="165"/>
      <c r="NQM176" s="166"/>
      <c r="NQN176" s="146"/>
      <c r="NQO176" s="145"/>
      <c r="NQP176" s="145"/>
      <c r="NQQ176" s="167"/>
      <c r="NQR176" s="147"/>
      <c r="NQS176" s="148"/>
      <c r="NQT176" s="187"/>
      <c r="NQU176" s="188"/>
      <c r="NQV176" s="165"/>
      <c r="NQW176" s="166"/>
      <c r="NQX176" s="146"/>
      <c r="NQY176" s="145"/>
      <c r="NQZ176" s="145"/>
      <c r="NRA176" s="167"/>
      <c r="NRB176" s="147"/>
      <c r="NRC176" s="148"/>
      <c r="NRD176" s="187"/>
      <c r="NRE176" s="188"/>
      <c r="NRF176" s="165"/>
      <c r="NRG176" s="166"/>
      <c r="NRH176" s="146"/>
      <c r="NRI176" s="145"/>
      <c r="NRJ176" s="145"/>
      <c r="NRK176" s="167"/>
      <c r="NRL176" s="147"/>
      <c r="NRM176" s="148"/>
      <c r="NRN176" s="187"/>
      <c r="NRO176" s="188"/>
      <c r="NRP176" s="165"/>
      <c r="NRQ176" s="166"/>
      <c r="NRR176" s="146"/>
      <c r="NRS176" s="145"/>
      <c r="NRT176" s="145"/>
      <c r="NRU176" s="167"/>
      <c r="NRV176" s="147"/>
      <c r="NRW176" s="148"/>
      <c r="NRX176" s="187"/>
      <c r="NRY176" s="188"/>
      <c r="NRZ176" s="165"/>
      <c r="NSA176" s="166"/>
      <c r="NSB176" s="146"/>
      <c r="NSC176" s="145"/>
      <c r="NSD176" s="145"/>
      <c r="NSE176" s="167"/>
      <c r="NSF176" s="147"/>
      <c r="NSG176" s="148"/>
      <c r="NSH176" s="187"/>
      <c r="NSI176" s="188"/>
      <c r="NSJ176" s="165"/>
      <c r="NSK176" s="166"/>
      <c r="NSL176" s="146"/>
      <c r="NSM176" s="145"/>
      <c r="NSN176" s="145"/>
      <c r="NSO176" s="167"/>
      <c r="NSP176" s="147"/>
      <c r="NSQ176" s="148"/>
      <c r="NSR176" s="187"/>
      <c r="NSS176" s="188"/>
      <c r="NST176" s="165"/>
      <c r="NSU176" s="166"/>
      <c r="NSV176" s="146"/>
      <c r="NSW176" s="145"/>
      <c r="NSX176" s="145"/>
      <c r="NSY176" s="167"/>
      <c r="NSZ176" s="147"/>
      <c r="NTA176" s="148"/>
      <c r="NTB176" s="187"/>
      <c r="NTC176" s="188"/>
      <c r="NTD176" s="165"/>
      <c r="NTE176" s="166"/>
      <c r="NTF176" s="146"/>
      <c r="NTG176" s="145"/>
      <c r="NTH176" s="145"/>
      <c r="NTI176" s="167"/>
      <c r="NTJ176" s="147"/>
      <c r="NTK176" s="148"/>
      <c r="NTL176" s="187"/>
      <c r="NTM176" s="188"/>
      <c r="NTN176" s="165"/>
      <c r="NTO176" s="166"/>
      <c r="NTP176" s="146"/>
      <c r="NTQ176" s="145"/>
      <c r="NTR176" s="145"/>
      <c r="NTS176" s="167"/>
      <c r="NTT176" s="147"/>
      <c r="NTU176" s="148"/>
      <c r="NTV176" s="187"/>
      <c r="NTW176" s="188"/>
      <c r="NTX176" s="165"/>
      <c r="NTY176" s="166"/>
      <c r="NTZ176" s="146"/>
      <c r="NUA176" s="145"/>
      <c r="NUB176" s="145"/>
      <c r="NUC176" s="167"/>
      <c r="NUD176" s="147"/>
      <c r="NUE176" s="148"/>
      <c r="NUF176" s="187"/>
      <c r="NUG176" s="188"/>
      <c r="NUH176" s="165"/>
      <c r="NUI176" s="166"/>
      <c r="NUJ176" s="146"/>
      <c r="NUK176" s="145"/>
      <c r="NUL176" s="145"/>
      <c r="NUM176" s="167"/>
      <c r="NUN176" s="147"/>
      <c r="NUO176" s="148"/>
      <c r="NUP176" s="187"/>
      <c r="NUQ176" s="188"/>
      <c r="NUR176" s="165"/>
      <c r="NUS176" s="166"/>
      <c r="NUT176" s="146"/>
      <c r="NUU176" s="145"/>
      <c r="NUV176" s="145"/>
      <c r="NUW176" s="167"/>
      <c r="NUX176" s="147"/>
      <c r="NUY176" s="148"/>
      <c r="NUZ176" s="187"/>
      <c r="NVA176" s="188"/>
      <c r="NVB176" s="165"/>
      <c r="NVC176" s="166"/>
      <c r="NVD176" s="146"/>
      <c r="NVE176" s="145"/>
      <c r="NVF176" s="145"/>
      <c r="NVG176" s="167"/>
      <c r="NVH176" s="147"/>
      <c r="NVI176" s="148"/>
      <c r="NVJ176" s="187"/>
      <c r="NVK176" s="188"/>
      <c r="NVL176" s="165"/>
      <c r="NVM176" s="166"/>
      <c r="NVN176" s="146"/>
      <c r="NVO176" s="145"/>
      <c r="NVP176" s="145"/>
      <c r="NVQ176" s="167"/>
      <c r="NVR176" s="147"/>
      <c r="NVS176" s="148"/>
      <c r="NVT176" s="187"/>
      <c r="NVU176" s="188"/>
      <c r="NVV176" s="165"/>
      <c r="NVW176" s="166"/>
      <c r="NVX176" s="146"/>
      <c r="NVY176" s="145"/>
      <c r="NVZ176" s="145"/>
      <c r="NWA176" s="167"/>
      <c r="NWB176" s="147"/>
      <c r="NWC176" s="148"/>
      <c r="NWD176" s="187"/>
      <c r="NWE176" s="188"/>
      <c r="NWF176" s="165"/>
      <c r="NWG176" s="166"/>
      <c r="NWH176" s="146"/>
      <c r="NWI176" s="145"/>
      <c r="NWJ176" s="145"/>
      <c r="NWK176" s="167"/>
      <c r="NWL176" s="147"/>
      <c r="NWM176" s="148"/>
      <c r="NWN176" s="187"/>
      <c r="NWO176" s="188"/>
      <c r="NWP176" s="165"/>
      <c r="NWQ176" s="166"/>
      <c r="NWR176" s="146"/>
      <c r="NWS176" s="145"/>
      <c r="NWT176" s="145"/>
      <c r="NWU176" s="167"/>
      <c r="NWV176" s="147"/>
      <c r="NWW176" s="148"/>
      <c r="NWX176" s="187"/>
      <c r="NWY176" s="188"/>
      <c r="NWZ176" s="165"/>
      <c r="NXA176" s="166"/>
      <c r="NXB176" s="146"/>
      <c r="NXC176" s="145"/>
      <c r="NXD176" s="145"/>
      <c r="NXE176" s="167"/>
      <c r="NXF176" s="147"/>
      <c r="NXG176" s="148"/>
      <c r="NXH176" s="187"/>
      <c r="NXI176" s="188"/>
      <c r="NXJ176" s="165"/>
      <c r="NXK176" s="166"/>
      <c r="NXL176" s="146"/>
      <c r="NXM176" s="145"/>
      <c r="NXN176" s="145"/>
      <c r="NXO176" s="167"/>
      <c r="NXP176" s="147"/>
      <c r="NXQ176" s="148"/>
      <c r="NXR176" s="187"/>
      <c r="NXS176" s="188"/>
      <c r="NXT176" s="165"/>
      <c r="NXU176" s="166"/>
      <c r="NXV176" s="146"/>
      <c r="NXW176" s="145"/>
      <c r="NXX176" s="145"/>
      <c r="NXY176" s="167"/>
      <c r="NXZ176" s="147"/>
      <c r="NYA176" s="148"/>
      <c r="NYB176" s="187"/>
      <c r="NYC176" s="188"/>
      <c r="NYD176" s="165"/>
      <c r="NYE176" s="166"/>
      <c r="NYF176" s="146"/>
      <c r="NYG176" s="145"/>
      <c r="NYH176" s="145"/>
      <c r="NYI176" s="167"/>
      <c r="NYJ176" s="147"/>
      <c r="NYK176" s="148"/>
      <c r="NYL176" s="187"/>
      <c r="NYM176" s="188"/>
      <c r="NYN176" s="165"/>
      <c r="NYO176" s="166"/>
      <c r="NYP176" s="146"/>
      <c r="NYQ176" s="145"/>
      <c r="NYR176" s="145"/>
      <c r="NYS176" s="167"/>
      <c r="NYT176" s="147"/>
      <c r="NYU176" s="148"/>
      <c r="NYV176" s="187"/>
      <c r="NYW176" s="188"/>
      <c r="NYX176" s="165"/>
      <c r="NYY176" s="166"/>
      <c r="NYZ176" s="146"/>
      <c r="NZA176" s="145"/>
      <c r="NZB176" s="145"/>
      <c r="NZC176" s="167"/>
      <c r="NZD176" s="147"/>
      <c r="NZE176" s="148"/>
      <c r="NZF176" s="187"/>
      <c r="NZG176" s="188"/>
      <c r="NZH176" s="165"/>
      <c r="NZI176" s="166"/>
      <c r="NZJ176" s="146"/>
      <c r="NZK176" s="145"/>
      <c r="NZL176" s="145"/>
      <c r="NZM176" s="167"/>
      <c r="NZN176" s="147"/>
      <c r="NZO176" s="148"/>
      <c r="NZP176" s="187"/>
      <c r="NZQ176" s="188"/>
      <c r="NZR176" s="165"/>
      <c r="NZS176" s="166"/>
      <c r="NZT176" s="146"/>
      <c r="NZU176" s="145"/>
      <c r="NZV176" s="145"/>
      <c r="NZW176" s="167"/>
      <c r="NZX176" s="147"/>
      <c r="NZY176" s="148"/>
      <c r="NZZ176" s="187"/>
      <c r="OAA176" s="188"/>
      <c r="OAB176" s="165"/>
      <c r="OAC176" s="166"/>
      <c r="OAD176" s="146"/>
      <c r="OAE176" s="145"/>
      <c r="OAF176" s="145"/>
      <c r="OAG176" s="167"/>
      <c r="OAH176" s="147"/>
      <c r="OAI176" s="148"/>
      <c r="OAJ176" s="187"/>
      <c r="OAK176" s="188"/>
      <c r="OAL176" s="165"/>
      <c r="OAM176" s="166"/>
      <c r="OAN176" s="146"/>
      <c r="OAO176" s="145"/>
      <c r="OAP176" s="145"/>
      <c r="OAQ176" s="167"/>
      <c r="OAR176" s="147"/>
      <c r="OAS176" s="148"/>
      <c r="OAT176" s="187"/>
      <c r="OAU176" s="188"/>
      <c r="OAV176" s="165"/>
      <c r="OAW176" s="166"/>
      <c r="OAX176" s="146"/>
      <c r="OAY176" s="145"/>
      <c r="OAZ176" s="145"/>
      <c r="OBA176" s="167"/>
      <c r="OBB176" s="147"/>
      <c r="OBC176" s="148"/>
      <c r="OBD176" s="187"/>
      <c r="OBE176" s="188"/>
      <c r="OBF176" s="165"/>
      <c r="OBG176" s="166"/>
      <c r="OBH176" s="146"/>
      <c r="OBI176" s="145"/>
      <c r="OBJ176" s="145"/>
      <c r="OBK176" s="167"/>
      <c r="OBL176" s="147"/>
      <c r="OBM176" s="148"/>
      <c r="OBN176" s="187"/>
      <c r="OBO176" s="188"/>
      <c r="OBP176" s="165"/>
      <c r="OBQ176" s="166"/>
      <c r="OBR176" s="146"/>
      <c r="OBS176" s="145"/>
      <c r="OBT176" s="145"/>
      <c r="OBU176" s="167"/>
      <c r="OBV176" s="147"/>
      <c r="OBW176" s="148"/>
      <c r="OBX176" s="187"/>
      <c r="OBY176" s="188"/>
      <c r="OBZ176" s="165"/>
      <c r="OCA176" s="166"/>
      <c r="OCB176" s="146"/>
      <c r="OCC176" s="145"/>
      <c r="OCD176" s="145"/>
      <c r="OCE176" s="167"/>
      <c r="OCF176" s="147"/>
      <c r="OCG176" s="148"/>
      <c r="OCH176" s="187"/>
      <c r="OCI176" s="188"/>
      <c r="OCJ176" s="165"/>
      <c r="OCK176" s="166"/>
      <c r="OCL176" s="146"/>
      <c r="OCM176" s="145"/>
      <c r="OCN176" s="145"/>
      <c r="OCO176" s="167"/>
      <c r="OCP176" s="147"/>
      <c r="OCQ176" s="148"/>
      <c r="OCR176" s="187"/>
      <c r="OCS176" s="188"/>
      <c r="OCT176" s="165"/>
      <c r="OCU176" s="166"/>
      <c r="OCV176" s="146"/>
      <c r="OCW176" s="145"/>
      <c r="OCX176" s="145"/>
      <c r="OCY176" s="167"/>
      <c r="OCZ176" s="147"/>
      <c r="ODA176" s="148"/>
      <c r="ODB176" s="187"/>
      <c r="ODC176" s="188"/>
      <c r="ODD176" s="165"/>
      <c r="ODE176" s="166"/>
      <c r="ODF176" s="146"/>
      <c r="ODG176" s="145"/>
      <c r="ODH176" s="145"/>
      <c r="ODI176" s="167"/>
      <c r="ODJ176" s="147"/>
      <c r="ODK176" s="148"/>
      <c r="ODL176" s="187"/>
      <c r="ODM176" s="188"/>
      <c r="ODN176" s="165"/>
      <c r="ODO176" s="166"/>
      <c r="ODP176" s="146"/>
      <c r="ODQ176" s="145"/>
      <c r="ODR176" s="145"/>
      <c r="ODS176" s="167"/>
      <c r="ODT176" s="147"/>
      <c r="ODU176" s="148"/>
      <c r="ODV176" s="187"/>
      <c r="ODW176" s="188"/>
      <c r="ODX176" s="165"/>
      <c r="ODY176" s="166"/>
      <c r="ODZ176" s="146"/>
      <c r="OEA176" s="145"/>
      <c r="OEB176" s="145"/>
      <c r="OEC176" s="167"/>
      <c r="OED176" s="147"/>
      <c r="OEE176" s="148"/>
      <c r="OEF176" s="187"/>
      <c r="OEG176" s="188"/>
      <c r="OEH176" s="165"/>
      <c r="OEI176" s="166"/>
      <c r="OEJ176" s="146"/>
      <c r="OEK176" s="145"/>
      <c r="OEL176" s="145"/>
      <c r="OEM176" s="167"/>
      <c r="OEN176" s="147"/>
      <c r="OEO176" s="148"/>
      <c r="OEP176" s="187"/>
      <c r="OEQ176" s="188"/>
      <c r="OER176" s="165"/>
      <c r="OES176" s="166"/>
      <c r="OET176" s="146"/>
      <c r="OEU176" s="145"/>
      <c r="OEV176" s="145"/>
      <c r="OEW176" s="167"/>
      <c r="OEX176" s="147"/>
      <c r="OEY176" s="148"/>
      <c r="OEZ176" s="187"/>
      <c r="OFA176" s="188"/>
      <c r="OFB176" s="165"/>
      <c r="OFC176" s="166"/>
      <c r="OFD176" s="146"/>
      <c r="OFE176" s="145"/>
      <c r="OFF176" s="145"/>
      <c r="OFG176" s="167"/>
      <c r="OFH176" s="147"/>
      <c r="OFI176" s="148"/>
      <c r="OFJ176" s="187"/>
      <c r="OFK176" s="188"/>
      <c r="OFL176" s="165"/>
      <c r="OFM176" s="166"/>
      <c r="OFN176" s="146"/>
      <c r="OFO176" s="145"/>
      <c r="OFP176" s="145"/>
      <c r="OFQ176" s="167"/>
      <c r="OFR176" s="147"/>
      <c r="OFS176" s="148"/>
      <c r="OFT176" s="187"/>
      <c r="OFU176" s="188"/>
      <c r="OFV176" s="165"/>
      <c r="OFW176" s="166"/>
      <c r="OFX176" s="146"/>
      <c r="OFY176" s="145"/>
      <c r="OFZ176" s="145"/>
      <c r="OGA176" s="167"/>
      <c r="OGB176" s="147"/>
      <c r="OGC176" s="148"/>
      <c r="OGD176" s="187"/>
      <c r="OGE176" s="188"/>
      <c r="OGF176" s="165"/>
      <c r="OGG176" s="166"/>
      <c r="OGH176" s="146"/>
      <c r="OGI176" s="145"/>
      <c r="OGJ176" s="145"/>
      <c r="OGK176" s="167"/>
      <c r="OGL176" s="147"/>
      <c r="OGM176" s="148"/>
      <c r="OGN176" s="187"/>
      <c r="OGO176" s="188"/>
      <c r="OGP176" s="165"/>
      <c r="OGQ176" s="166"/>
      <c r="OGR176" s="146"/>
      <c r="OGS176" s="145"/>
      <c r="OGT176" s="145"/>
      <c r="OGU176" s="167"/>
      <c r="OGV176" s="147"/>
      <c r="OGW176" s="148"/>
      <c r="OGX176" s="187"/>
      <c r="OGY176" s="188"/>
      <c r="OGZ176" s="165"/>
      <c r="OHA176" s="166"/>
      <c r="OHB176" s="146"/>
      <c r="OHC176" s="145"/>
      <c r="OHD176" s="145"/>
      <c r="OHE176" s="167"/>
      <c r="OHF176" s="147"/>
      <c r="OHG176" s="148"/>
      <c r="OHH176" s="187"/>
      <c r="OHI176" s="188"/>
      <c r="OHJ176" s="165"/>
      <c r="OHK176" s="166"/>
      <c r="OHL176" s="146"/>
      <c r="OHM176" s="145"/>
      <c r="OHN176" s="145"/>
      <c r="OHO176" s="167"/>
      <c r="OHP176" s="147"/>
      <c r="OHQ176" s="148"/>
      <c r="OHR176" s="187"/>
      <c r="OHS176" s="188"/>
      <c r="OHT176" s="165"/>
      <c r="OHU176" s="166"/>
      <c r="OHV176" s="146"/>
      <c r="OHW176" s="145"/>
      <c r="OHX176" s="145"/>
      <c r="OHY176" s="167"/>
      <c r="OHZ176" s="147"/>
      <c r="OIA176" s="148"/>
      <c r="OIB176" s="187"/>
      <c r="OIC176" s="188"/>
      <c r="OID176" s="165"/>
      <c r="OIE176" s="166"/>
      <c r="OIF176" s="146"/>
      <c r="OIG176" s="145"/>
      <c r="OIH176" s="145"/>
      <c r="OII176" s="167"/>
      <c r="OIJ176" s="147"/>
      <c r="OIK176" s="148"/>
      <c r="OIL176" s="187"/>
      <c r="OIM176" s="188"/>
      <c r="OIN176" s="165"/>
      <c r="OIO176" s="166"/>
      <c r="OIP176" s="146"/>
      <c r="OIQ176" s="145"/>
      <c r="OIR176" s="145"/>
      <c r="OIS176" s="167"/>
      <c r="OIT176" s="147"/>
      <c r="OIU176" s="148"/>
      <c r="OIV176" s="187"/>
      <c r="OIW176" s="188"/>
      <c r="OIX176" s="165"/>
      <c r="OIY176" s="166"/>
      <c r="OIZ176" s="146"/>
      <c r="OJA176" s="145"/>
      <c r="OJB176" s="145"/>
      <c r="OJC176" s="167"/>
      <c r="OJD176" s="147"/>
      <c r="OJE176" s="148"/>
      <c r="OJF176" s="187"/>
      <c r="OJG176" s="188"/>
      <c r="OJH176" s="165"/>
      <c r="OJI176" s="166"/>
      <c r="OJJ176" s="146"/>
      <c r="OJK176" s="145"/>
      <c r="OJL176" s="145"/>
      <c r="OJM176" s="167"/>
      <c r="OJN176" s="147"/>
      <c r="OJO176" s="148"/>
      <c r="OJP176" s="187"/>
      <c r="OJQ176" s="188"/>
      <c r="OJR176" s="165"/>
      <c r="OJS176" s="166"/>
      <c r="OJT176" s="146"/>
      <c r="OJU176" s="145"/>
      <c r="OJV176" s="145"/>
      <c r="OJW176" s="167"/>
      <c r="OJX176" s="147"/>
      <c r="OJY176" s="148"/>
      <c r="OJZ176" s="187"/>
      <c r="OKA176" s="188"/>
      <c r="OKB176" s="165"/>
      <c r="OKC176" s="166"/>
      <c r="OKD176" s="146"/>
      <c r="OKE176" s="145"/>
      <c r="OKF176" s="145"/>
      <c r="OKG176" s="167"/>
      <c r="OKH176" s="147"/>
      <c r="OKI176" s="148"/>
      <c r="OKJ176" s="187"/>
      <c r="OKK176" s="188"/>
      <c r="OKL176" s="165"/>
      <c r="OKM176" s="166"/>
      <c r="OKN176" s="146"/>
      <c r="OKO176" s="145"/>
      <c r="OKP176" s="145"/>
      <c r="OKQ176" s="167"/>
      <c r="OKR176" s="147"/>
      <c r="OKS176" s="148"/>
      <c r="OKT176" s="187"/>
      <c r="OKU176" s="188"/>
      <c r="OKV176" s="165"/>
      <c r="OKW176" s="166"/>
      <c r="OKX176" s="146"/>
      <c r="OKY176" s="145"/>
      <c r="OKZ176" s="145"/>
      <c r="OLA176" s="167"/>
      <c r="OLB176" s="147"/>
      <c r="OLC176" s="148"/>
      <c r="OLD176" s="187"/>
      <c r="OLE176" s="188"/>
      <c r="OLF176" s="165"/>
      <c r="OLG176" s="166"/>
      <c r="OLH176" s="146"/>
      <c r="OLI176" s="145"/>
      <c r="OLJ176" s="145"/>
      <c r="OLK176" s="167"/>
      <c r="OLL176" s="147"/>
      <c r="OLM176" s="148"/>
      <c r="OLN176" s="187"/>
      <c r="OLO176" s="188"/>
      <c r="OLP176" s="165"/>
      <c r="OLQ176" s="166"/>
      <c r="OLR176" s="146"/>
      <c r="OLS176" s="145"/>
      <c r="OLT176" s="145"/>
      <c r="OLU176" s="167"/>
      <c r="OLV176" s="147"/>
      <c r="OLW176" s="148"/>
      <c r="OLX176" s="187"/>
      <c r="OLY176" s="188"/>
      <c r="OLZ176" s="165"/>
      <c r="OMA176" s="166"/>
      <c r="OMB176" s="146"/>
      <c r="OMC176" s="145"/>
      <c r="OMD176" s="145"/>
      <c r="OME176" s="167"/>
      <c r="OMF176" s="147"/>
      <c r="OMG176" s="148"/>
      <c r="OMH176" s="187"/>
      <c r="OMI176" s="188"/>
      <c r="OMJ176" s="165"/>
      <c r="OMK176" s="166"/>
      <c r="OML176" s="146"/>
      <c r="OMM176" s="145"/>
      <c r="OMN176" s="145"/>
      <c r="OMO176" s="167"/>
      <c r="OMP176" s="147"/>
      <c r="OMQ176" s="148"/>
      <c r="OMR176" s="187"/>
      <c r="OMS176" s="188"/>
      <c r="OMT176" s="165"/>
      <c r="OMU176" s="166"/>
      <c r="OMV176" s="146"/>
      <c r="OMW176" s="145"/>
      <c r="OMX176" s="145"/>
      <c r="OMY176" s="167"/>
      <c r="OMZ176" s="147"/>
      <c r="ONA176" s="148"/>
      <c r="ONB176" s="187"/>
      <c r="ONC176" s="188"/>
      <c r="OND176" s="165"/>
      <c r="ONE176" s="166"/>
      <c r="ONF176" s="146"/>
      <c r="ONG176" s="145"/>
      <c r="ONH176" s="145"/>
      <c r="ONI176" s="167"/>
      <c r="ONJ176" s="147"/>
      <c r="ONK176" s="148"/>
      <c r="ONL176" s="187"/>
      <c r="ONM176" s="188"/>
      <c r="ONN176" s="165"/>
      <c r="ONO176" s="166"/>
      <c r="ONP176" s="146"/>
      <c r="ONQ176" s="145"/>
      <c r="ONR176" s="145"/>
      <c r="ONS176" s="167"/>
      <c r="ONT176" s="147"/>
      <c r="ONU176" s="148"/>
      <c r="ONV176" s="187"/>
      <c r="ONW176" s="188"/>
      <c r="ONX176" s="165"/>
      <c r="ONY176" s="166"/>
      <c r="ONZ176" s="146"/>
      <c r="OOA176" s="145"/>
      <c r="OOB176" s="145"/>
      <c r="OOC176" s="167"/>
      <c r="OOD176" s="147"/>
      <c r="OOE176" s="148"/>
      <c r="OOF176" s="187"/>
      <c r="OOG176" s="188"/>
      <c r="OOH176" s="165"/>
      <c r="OOI176" s="166"/>
      <c r="OOJ176" s="146"/>
      <c r="OOK176" s="145"/>
      <c r="OOL176" s="145"/>
      <c r="OOM176" s="167"/>
      <c r="OON176" s="147"/>
      <c r="OOO176" s="148"/>
      <c r="OOP176" s="187"/>
      <c r="OOQ176" s="188"/>
      <c r="OOR176" s="165"/>
      <c r="OOS176" s="166"/>
      <c r="OOT176" s="146"/>
      <c r="OOU176" s="145"/>
      <c r="OOV176" s="145"/>
      <c r="OOW176" s="167"/>
      <c r="OOX176" s="147"/>
      <c r="OOY176" s="148"/>
      <c r="OOZ176" s="187"/>
      <c r="OPA176" s="188"/>
      <c r="OPB176" s="165"/>
      <c r="OPC176" s="166"/>
      <c r="OPD176" s="146"/>
      <c r="OPE176" s="145"/>
      <c r="OPF176" s="145"/>
      <c r="OPG176" s="167"/>
      <c r="OPH176" s="147"/>
      <c r="OPI176" s="148"/>
      <c r="OPJ176" s="187"/>
      <c r="OPK176" s="188"/>
      <c r="OPL176" s="165"/>
      <c r="OPM176" s="166"/>
      <c r="OPN176" s="146"/>
      <c r="OPO176" s="145"/>
      <c r="OPP176" s="145"/>
      <c r="OPQ176" s="167"/>
      <c r="OPR176" s="147"/>
      <c r="OPS176" s="148"/>
      <c r="OPT176" s="187"/>
      <c r="OPU176" s="188"/>
      <c r="OPV176" s="165"/>
      <c r="OPW176" s="166"/>
      <c r="OPX176" s="146"/>
      <c r="OPY176" s="145"/>
      <c r="OPZ176" s="145"/>
      <c r="OQA176" s="167"/>
      <c r="OQB176" s="147"/>
      <c r="OQC176" s="148"/>
      <c r="OQD176" s="187"/>
      <c r="OQE176" s="188"/>
      <c r="OQF176" s="165"/>
      <c r="OQG176" s="166"/>
      <c r="OQH176" s="146"/>
      <c r="OQI176" s="145"/>
      <c r="OQJ176" s="145"/>
      <c r="OQK176" s="167"/>
      <c r="OQL176" s="147"/>
      <c r="OQM176" s="148"/>
      <c r="OQN176" s="187"/>
      <c r="OQO176" s="188"/>
      <c r="OQP176" s="165"/>
      <c r="OQQ176" s="166"/>
      <c r="OQR176" s="146"/>
      <c r="OQS176" s="145"/>
      <c r="OQT176" s="145"/>
      <c r="OQU176" s="167"/>
      <c r="OQV176" s="147"/>
      <c r="OQW176" s="148"/>
      <c r="OQX176" s="187"/>
      <c r="OQY176" s="188"/>
      <c r="OQZ176" s="165"/>
      <c r="ORA176" s="166"/>
      <c r="ORB176" s="146"/>
      <c r="ORC176" s="145"/>
      <c r="ORD176" s="145"/>
      <c r="ORE176" s="167"/>
      <c r="ORF176" s="147"/>
      <c r="ORG176" s="148"/>
      <c r="ORH176" s="187"/>
      <c r="ORI176" s="188"/>
      <c r="ORJ176" s="165"/>
      <c r="ORK176" s="166"/>
      <c r="ORL176" s="146"/>
      <c r="ORM176" s="145"/>
      <c r="ORN176" s="145"/>
      <c r="ORO176" s="167"/>
      <c r="ORP176" s="147"/>
      <c r="ORQ176" s="148"/>
      <c r="ORR176" s="187"/>
      <c r="ORS176" s="188"/>
      <c r="ORT176" s="165"/>
      <c r="ORU176" s="166"/>
      <c r="ORV176" s="146"/>
      <c r="ORW176" s="145"/>
      <c r="ORX176" s="145"/>
      <c r="ORY176" s="167"/>
      <c r="ORZ176" s="147"/>
      <c r="OSA176" s="148"/>
      <c r="OSB176" s="187"/>
      <c r="OSC176" s="188"/>
      <c r="OSD176" s="165"/>
      <c r="OSE176" s="166"/>
      <c r="OSF176" s="146"/>
      <c r="OSG176" s="145"/>
      <c r="OSH176" s="145"/>
      <c r="OSI176" s="167"/>
      <c r="OSJ176" s="147"/>
      <c r="OSK176" s="148"/>
      <c r="OSL176" s="187"/>
      <c r="OSM176" s="188"/>
      <c r="OSN176" s="165"/>
      <c r="OSO176" s="166"/>
      <c r="OSP176" s="146"/>
      <c r="OSQ176" s="145"/>
      <c r="OSR176" s="145"/>
      <c r="OSS176" s="167"/>
      <c r="OST176" s="147"/>
      <c r="OSU176" s="148"/>
      <c r="OSV176" s="187"/>
      <c r="OSW176" s="188"/>
      <c r="OSX176" s="165"/>
      <c r="OSY176" s="166"/>
      <c r="OSZ176" s="146"/>
      <c r="OTA176" s="145"/>
      <c r="OTB176" s="145"/>
      <c r="OTC176" s="167"/>
      <c r="OTD176" s="147"/>
      <c r="OTE176" s="148"/>
      <c r="OTF176" s="187"/>
      <c r="OTG176" s="188"/>
      <c r="OTH176" s="165"/>
      <c r="OTI176" s="166"/>
      <c r="OTJ176" s="146"/>
      <c r="OTK176" s="145"/>
      <c r="OTL176" s="145"/>
      <c r="OTM176" s="167"/>
      <c r="OTN176" s="147"/>
      <c r="OTO176" s="148"/>
      <c r="OTP176" s="187"/>
      <c r="OTQ176" s="188"/>
      <c r="OTR176" s="165"/>
      <c r="OTS176" s="166"/>
      <c r="OTT176" s="146"/>
      <c r="OTU176" s="145"/>
      <c r="OTV176" s="145"/>
      <c r="OTW176" s="167"/>
      <c r="OTX176" s="147"/>
      <c r="OTY176" s="148"/>
      <c r="OTZ176" s="187"/>
      <c r="OUA176" s="188"/>
      <c r="OUB176" s="165"/>
      <c r="OUC176" s="166"/>
      <c r="OUD176" s="146"/>
      <c r="OUE176" s="145"/>
      <c r="OUF176" s="145"/>
      <c r="OUG176" s="167"/>
      <c r="OUH176" s="147"/>
      <c r="OUI176" s="148"/>
      <c r="OUJ176" s="187"/>
      <c r="OUK176" s="188"/>
      <c r="OUL176" s="165"/>
      <c r="OUM176" s="166"/>
      <c r="OUN176" s="146"/>
      <c r="OUO176" s="145"/>
      <c r="OUP176" s="145"/>
      <c r="OUQ176" s="167"/>
      <c r="OUR176" s="147"/>
      <c r="OUS176" s="148"/>
      <c r="OUT176" s="187"/>
      <c r="OUU176" s="188"/>
      <c r="OUV176" s="165"/>
      <c r="OUW176" s="166"/>
      <c r="OUX176" s="146"/>
      <c r="OUY176" s="145"/>
      <c r="OUZ176" s="145"/>
      <c r="OVA176" s="167"/>
      <c r="OVB176" s="147"/>
      <c r="OVC176" s="148"/>
      <c r="OVD176" s="187"/>
      <c r="OVE176" s="188"/>
      <c r="OVF176" s="165"/>
      <c r="OVG176" s="166"/>
      <c r="OVH176" s="146"/>
      <c r="OVI176" s="145"/>
      <c r="OVJ176" s="145"/>
      <c r="OVK176" s="167"/>
      <c r="OVL176" s="147"/>
      <c r="OVM176" s="148"/>
      <c r="OVN176" s="187"/>
      <c r="OVO176" s="188"/>
      <c r="OVP176" s="165"/>
      <c r="OVQ176" s="166"/>
      <c r="OVR176" s="146"/>
      <c r="OVS176" s="145"/>
      <c r="OVT176" s="145"/>
      <c r="OVU176" s="167"/>
      <c r="OVV176" s="147"/>
      <c r="OVW176" s="148"/>
      <c r="OVX176" s="187"/>
      <c r="OVY176" s="188"/>
      <c r="OVZ176" s="165"/>
      <c r="OWA176" s="166"/>
      <c r="OWB176" s="146"/>
      <c r="OWC176" s="145"/>
      <c r="OWD176" s="145"/>
      <c r="OWE176" s="167"/>
      <c r="OWF176" s="147"/>
      <c r="OWG176" s="148"/>
      <c r="OWH176" s="187"/>
      <c r="OWI176" s="188"/>
      <c r="OWJ176" s="165"/>
      <c r="OWK176" s="166"/>
      <c r="OWL176" s="146"/>
      <c r="OWM176" s="145"/>
      <c r="OWN176" s="145"/>
      <c r="OWO176" s="167"/>
      <c r="OWP176" s="147"/>
      <c r="OWQ176" s="148"/>
      <c r="OWR176" s="187"/>
      <c r="OWS176" s="188"/>
      <c r="OWT176" s="165"/>
      <c r="OWU176" s="166"/>
      <c r="OWV176" s="146"/>
      <c r="OWW176" s="145"/>
      <c r="OWX176" s="145"/>
      <c r="OWY176" s="167"/>
      <c r="OWZ176" s="147"/>
      <c r="OXA176" s="148"/>
      <c r="OXB176" s="187"/>
      <c r="OXC176" s="188"/>
      <c r="OXD176" s="165"/>
      <c r="OXE176" s="166"/>
      <c r="OXF176" s="146"/>
      <c r="OXG176" s="145"/>
      <c r="OXH176" s="145"/>
      <c r="OXI176" s="167"/>
      <c r="OXJ176" s="147"/>
      <c r="OXK176" s="148"/>
      <c r="OXL176" s="187"/>
      <c r="OXM176" s="188"/>
      <c r="OXN176" s="165"/>
      <c r="OXO176" s="166"/>
      <c r="OXP176" s="146"/>
      <c r="OXQ176" s="145"/>
      <c r="OXR176" s="145"/>
      <c r="OXS176" s="167"/>
      <c r="OXT176" s="147"/>
      <c r="OXU176" s="148"/>
      <c r="OXV176" s="187"/>
      <c r="OXW176" s="188"/>
      <c r="OXX176" s="165"/>
      <c r="OXY176" s="166"/>
      <c r="OXZ176" s="146"/>
      <c r="OYA176" s="145"/>
      <c r="OYB176" s="145"/>
      <c r="OYC176" s="167"/>
      <c r="OYD176" s="147"/>
      <c r="OYE176" s="148"/>
      <c r="OYF176" s="187"/>
      <c r="OYG176" s="188"/>
      <c r="OYH176" s="165"/>
      <c r="OYI176" s="166"/>
      <c r="OYJ176" s="146"/>
      <c r="OYK176" s="145"/>
      <c r="OYL176" s="145"/>
      <c r="OYM176" s="167"/>
      <c r="OYN176" s="147"/>
      <c r="OYO176" s="148"/>
      <c r="OYP176" s="187"/>
      <c r="OYQ176" s="188"/>
      <c r="OYR176" s="165"/>
      <c r="OYS176" s="166"/>
      <c r="OYT176" s="146"/>
      <c r="OYU176" s="145"/>
      <c r="OYV176" s="145"/>
      <c r="OYW176" s="167"/>
      <c r="OYX176" s="147"/>
      <c r="OYY176" s="148"/>
      <c r="OYZ176" s="187"/>
      <c r="OZA176" s="188"/>
      <c r="OZB176" s="165"/>
      <c r="OZC176" s="166"/>
      <c r="OZD176" s="146"/>
      <c r="OZE176" s="145"/>
      <c r="OZF176" s="145"/>
      <c r="OZG176" s="167"/>
      <c r="OZH176" s="147"/>
      <c r="OZI176" s="148"/>
      <c r="OZJ176" s="187"/>
      <c r="OZK176" s="188"/>
      <c r="OZL176" s="165"/>
      <c r="OZM176" s="166"/>
      <c r="OZN176" s="146"/>
      <c r="OZO176" s="145"/>
      <c r="OZP176" s="145"/>
      <c r="OZQ176" s="167"/>
      <c r="OZR176" s="147"/>
      <c r="OZS176" s="148"/>
      <c r="OZT176" s="187"/>
      <c r="OZU176" s="188"/>
      <c r="OZV176" s="165"/>
      <c r="OZW176" s="166"/>
      <c r="OZX176" s="146"/>
      <c r="OZY176" s="145"/>
      <c r="OZZ176" s="145"/>
      <c r="PAA176" s="167"/>
      <c r="PAB176" s="147"/>
      <c r="PAC176" s="148"/>
      <c r="PAD176" s="187"/>
      <c r="PAE176" s="188"/>
      <c r="PAF176" s="165"/>
      <c r="PAG176" s="166"/>
      <c r="PAH176" s="146"/>
      <c r="PAI176" s="145"/>
      <c r="PAJ176" s="145"/>
      <c r="PAK176" s="167"/>
      <c r="PAL176" s="147"/>
      <c r="PAM176" s="148"/>
      <c r="PAN176" s="187"/>
      <c r="PAO176" s="188"/>
      <c r="PAP176" s="165"/>
      <c r="PAQ176" s="166"/>
      <c r="PAR176" s="146"/>
      <c r="PAS176" s="145"/>
      <c r="PAT176" s="145"/>
      <c r="PAU176" s="167"/>
      <c r="PAV176" s="147"/>
      <c r="PAW176" s="148"/>
      <c r="PAX176" s="187"/>
      <c r="PAY176" s="188"/>
      <c r="PAZ176" s="165"/>
      <c r="PBA176" s="166"/>
      <c r="PBB176" s="146"/>
      <c r="PBC176" s="145"/>
      <c r="PBD176" s="145"/>
      <c r="PBE176" s="167"/>
      <c r="PBF176" s="147"/>
      <c r="PBG176" s="148"/>
      <c r="PBH176" s="187"/>
      <c r="PBI176" s="188"/>
      <c r="PBJ176" s="165"/>
      <c r="PBK176" s="166"/>
      <c r="PBL176" s="146"/>
      <c r="PBM176" s="145"/>
      <c r="PBN176" s="145"/>
      <c r="PBO176" s="167"/>
      <c r="PBP176" s="147"/>
      <c r="PBQ176" s="148"/>
      <c r="PBR176" s="187"/>
      <c r="PBS176" s="188"/>
      <c r="PBT176" s="165"/>
      <c r="PBU176" s="166"/>
      <c r="PBV176" s="146"/>
      <c r="PBW176" s="145"/>
      <c r="PBX176" s="145"/>
      <c r="PBY176" s="167"/>
      <c r="PBZ176" s="147"/>
      <c r="PCA176" s="148"/>
      <c r="PCB176" s="187"/>
      <c r="PCC176" s="188"/>
      <c r="PCD176" s="165"/>
      <c r="PCE176" s="166"/>
      <c r="PCF176" s="146"/>
      <c r="PCG176" s="145"/>
      <c r="PCH176" s="145"/>
      <c r="PCI176" s="167"/>
      <c r="PCJ176" s="147"/>
      <c r="PCK176" s="148"/>
      <c r="PCL176" s="187"/>
      <c r="PCM176" s="188"/>
      <c r="PCN176" s="165"/>
      <c r="PCO176" s="166"/>
      <c r="PCP176" s="146"/>
      <c r="PCQ176" s="145"/>
      <c r="PCR176" s="145"/>
      <c r="PCS176" s="167"/>
      <c r="PCT176" s="147"/>
      <c r="PCU176" s="148"/>
      <c r="PCV176" s="187"/>
      <c r="PCW176" s="188"/>
      <c r="PCX176" s="165"/>
      <c r="PCY176" s="166"/>
      <c r="PCZ176" s="146"/>
      <c r="PDA176" s="145"/>
      <c r="PDB176" s="145"/>
      <c r="PDC176" s="167"/>
      <c r="PDD176" s="147"/>
      <c r="PDE176" s="148"/>
      <c r="PDF176" s="187"/>
      <c r="PDG176" s="188"/>
      <c r="PDH176" s="165"/>
      <c r="PDI176" s="166"/>
      <c r="PDJ176" s="146"/>
      <c r="PDK176" s="145"/>
      <c r="PDL176" s="145"/>
      <c r="PDM176" s="167"/>
      <c r="PDN176" s="147"/>
      <c r="PDO176" s="148"/>
      <c r="PDP176" s="187"/>
      <c r="PDQ176" s="188"/>
      <c r="PDR176" s="165"/>
      <c r="PDS176" s="166"/>
      <c r="PDT176" s="146"/>
      <c r="PDU176" s="145"/>
      <c r="PDV176" s="145"/>
      <c r="PDW176" s="167"/>
      <c r="PDX176" s="147"/>
      <c r="PDY176" s="148"/>
      <c r="PDZ176" s="187"/>
      <c r="PEA176" s="188"/>
      <c r="PEB176" s="165"/>
      <c r="PEC176" s="166"/>
      <c r="PED176" s="146"/>
      <c r="PEE176" s="145"/>
      <c r="PEF176" s="145"/>
      <c r="PEG176" s="167"/>
      <c r="PEH176" s="147"/>
      <c r="PEI176" s="148"/>
      <c r="PEJ176" s="187"/>
      <c r="PEK176" s="188"/>
      <c r="PEL176" s="165"/>
      <c r="PEM176" s="166"/>
      <c r="PEN176" s="146"/>
      <c r="PEO176" s="145"/>
      <c r="PEP176" s="145"/>
      <c r="PEQ176" s="167"/>
      <c r="PER176" s="147"/>
      <c r="PES176" s="148"/>
      <c r="PET176" s="187"/>
      <c r="PEU176" s="188"/>
      <c r="PEV176" s="165"/>
      <c r="PEW176" s="166"/>
      <c r="PEX176" s="146"/>
      <c r="PEY176" s="145"/>
      <c r="PEZ176" s="145"/>
      <c r="PFA176" s="167"/>
      <c r="PFB176" s="147"/>
      <c r="PFC176" s="148"/>
      <c r="PFD176" s="187"/>
      <c r="PFE176" s="188"/>
      <c r="PFF176" s="165"/>
      <c r="PFG176" s="166"/>
      <c r="PFH176" s="146"/>
      <c r="PFI176" s="145"/>
      <c r="PFJ176" s="145"/>
      <c r="PFK176" s="167"/>
      <c r="PFL176" s="147"/>
      <c r="PFM176" s="148"/>
      <c r="PFN176" s="187"/>
      <c r="PFO176" s="188"/>
      <c r="PFP176" s="165"/>
      <c r="PFQ176" s="166"/>
      <c r="PFR176" s="146"/>
      <c r="PFS176" s="145"/>
      <c r="PFT176" s="145"/>
      <c r="PFU176" s="167"/>
      <c r="PFV176" s="147"/>
      <c r="PFW176" s="148"/>
      <c r="PFX176" s="187"/>
      <c r="PFY176" s="188"/>
      <c r="PFZ176" s="165"/>
      <c r="PGA176" s="166"/>
      <c r="PGB176" s="146"/>
      <c r="PGC176" s="145"/>
      <c r="PGD176" s="145"/>
      <c r="PGE176" s="167"/>
      <c r="PGF176" s="147"/>
      <c r="PGG176" s="148"/>
      <c r="PGH176" s="187"/>
      <c r="PGI176" s="188"/>
      <c r="PGJ176" s="165"/>
      <c r="PGK176" s="166"/>
      <c r="PGL176" s="146"/>
      <c r="PGM176" s="145"/>
      <c r="PGN176" s="145"/>
      <c r="PGO176" s="167"/>
      <c r="PGP176" s="147"/>
      <c r="PGQ176" s="148"/>
      <c r="PGR176" s="187"/>
      <c r="PGS176" s="188"/>
      <c r="PGT176" s="165"/>
      <c r="PGU176" s="166"/>
      <c r="PGV176" s="146"/>
      <c r="PGW176" s="145"/>
      <c r="PGX176" s="145"/>
      <c r="PGY176" s="167"/>
      <c r="PGZ176" s="147"/>
      <c r="PHA176" s="148"/>
      <c r="PHB176" s="187"/>
      <c r="PHC176" s="188"/>
      <c r="PHD176" s="165"/>
      <c r="PHE176" s="166"/>
      <c r="PHF176" s="146"/>
      <c r="PHG176" s="145"/>
      <c r="PHH176" s="145"/>
      <c r="PHI176" s="167"/>
      <c r="PHJ176" s="147"/>
      <c r="PHK176" s="148"/>
      <c r="PHL176" s="187"/>
      <c r="PHM176" s="188"/>
      <c r="PHN176" s="165"/>
      <c r="PHO176" s="166"/>
      <c r="PHP176" s="146"/>
      <c r="PHQ176" s="145"/>
      <c r="PHR176" s="145"/>
      <c r="PHS176" s="167"/>
      <c r="PHT176" s="147"/>
      <c r="PHU176" s="148"/>
      <c r="PHV176" s="187"/>
      <c r="PHW176" s="188"/>
      <c r="PHX176" s="165"/>
      <c r="PHY176" s="166"/>
      <c r="PHZ176" s="146"/>
      <c r="PIA176" s="145"/>
      <c r="PIB176" s="145"/>
      <c r="PIC176" s="167"/>
      <c r="PID176" s="147"/>
      <c r="PIE176" s="148"/>
      <c r="PIF176" s="187"/>
      <c r="PIG176" s="188"/>
      <c r="PIH176" s="165"/>
      <c r="PII176" s="166"/>
      <c r="PIJ176" s="146"/>
      <c r="PIK176" s="145"/>
      <c r="PIL176" s="145"/>
      <c r="PIM176" s="167"/>
      <c r="PIN176" s="147"/>
      <c r="PIO176" s="148"/>
      <c r="PIP176" s="187"/>
      <c r="PIQ176" s="188"/>
      <c r="PIR176" s="165"/>
      <c r="PIS176" s="166"/>
      <c r="PIT176" s="146"/>
      <c r="PIU176" s="145"/>
      <c r="PIV176" s="145"/>
      <c r="PIW176" s="167"/>
      <c r="PIX176" s="147"/>
      <c r="PIY176" s="148"/>
      <c r="PIZ176" s="187"/>
      <c r="PJA176" s="188"/>
      <c r="PJB176" s="165"/>
      <c r="PJC176" s="166"/>
      <c r="PJD176" s="146"/>
      <c r="PJE176" s="145"/>
      <c r="PJF176" s="145"/>
      <c r="PJG176" s="167"/>
      <c r="PJH176" s="147"/>
      <c r="PJI176" s="148"/>
      <c r="PJJ176" s="187"/>
      <c r="PJK176" s="188"/>
      <c r="PJL176" s="165"/>
      <c r="PJM176" s="166"/>
      <c r="PJN176" s="146"/>
      <c r="PJO176" s="145"/>
      <c r="PJP176" s="145"/>
      <c r="PJQ176" s="167"/>
      <c r="PJR176" s="147"/>
      <c r="PJS176" s="148"/>
      <c r="PJT176" s="187"/>
      <c r="PJU176" s="188"/>
      <c r="PJV176" s="165"/>
      <c r="PJW176" s="166"/>
      <c r="PJX176" s="146"/>
      <c r="PJY176" s="145"/>
      <c r="PJZ176" s="145"/>
      <c r="PKA176" s="167"/>
      <c r="PKB176" s="147"/>
      <c r="PKC176" s="148"/>
      <c r="PKD176" s="187"/>
      <c r="PKE176" s="188"/>
      <c r="PKF176" s="165"/>
      <c r="PKG176" s="166"/>
      <c r="PKH176" s="146"/>
      <c r="PKI176" s="145"/>
      <c r="PKJ176" s="145"/>
      <c r="PKK176" s="167"/>
      <c r="PKL176" s="147"/>
      <c r="PKM176" s="148"/>
      <c r="PKN176" s="187"/>
      <c r="PKO176" s="188"/>
      <c r="PKP176" s="165"/>
      <c r="PKQ176" s="166"/>
      <c r="PKR176" s="146"/>
      <c r="PKS176" s="145"/>
      <c r="PKT176" s="145"/>
      <c r="PKU176" s="167"/>
      <c r="PKV176" s="147"/>
      <c r="PKW176" s="148"/>
      <c r="PKX176" s="187"/>
      <c r="PKY176" s="188"/>
      <c r="PKZ176" s="165"/>
      <c r="PLA176" s="166"/>
      <c r="PLB176" s="146"/>
      <c r="PLC176" s="145"/>
      <c r="PLD176" s="145"/>
      <c r="PLE176" s="167"/>
      <c r="PLF176" s="147"/>
      <c r="PLG176" s="148"/>
      <c r="PLH176" s="187"/>
      <c r="PLI176" s="188"/>
      <c r="PLJ176" s="165"/>
      <c r="PLK176" s="166"/>
      <c r="PLL176" s="146"/>
      <c r="PLM176" s="145"/>
      <c r="PLN176" s="145"/>
      <c r="PLO176" s="167"/>
      <c r="PLP176" s="147"/>
      <c r="PLQ176" s="148"/>
      <c r="PLR176" s="187"/>
      <c r="PLS176" s="188"/>
      <c r="PLT176" s="165"/>
      <c r="PLU176" s="166"/>
      <c r="PLV176" s="146"/>
      <c r="PLW176" s="145"/>
      <c r="PLX176" s="145"/>
      <c r="PLY176" s="167"/>
      <c r="PLZ176" s="147"/>
      <c r="PMA176" s="148"/>
      <c r="PMB176" s="187"/>
      <c r="PMC176" s="188"/>
      <c r="PMD176" s="165"/>
      <c r="PME176" s="166"/>
      <c r="PMF176" s="146"/>
      <c r="PMG176" s="145"/>
      <c r="PMH176" s="145"/>
      <c r="PMI176" s="167"/>
      <c r="PMJ176" s="147"/>
      <c r="PMK176" s="148"/>
      <c r="PML176" s="187"/>
      <c r="PMM176" s="188"/>
      <c r="PMN176" s="165"/>
      <c r="PMO176" s="166"/>
      <c r="PMP176" s="146"/>
      <c r="PMQ176" s="145"/>
      <c r="PMR176" s="145"/>
      <c r="PMS176" s="167"/>
      <c r="PMT176" s="147"/>
      <c r="PMU176" s="148"/>
      <c r="PMV176" s="187"/>
      <c r="PMW176" s="188"/>
      <c r="PMX176" s="165"/>
      <c r="PMY176" s="166"/>
      <c r="PMZ176" s="146"/>
      <c r="PNA176" s="145"/>
      <c r="PNB176" s="145"/>
      <c r="PNC176" s="167"/>
      <c r="PND176" s="147"/>
      <c r="PNE176" s="148"/>
      <c r="PNF176" s="187"/>
      <c r="PNG176" s="188"/>
      <c r="PNH176" s="165"/>
      <c r="PNI176" s="166"/>
      <c r="PNJ176" s="146"/>
      <c r="PNK176" s="145"/>
      <c r="PNL176" s="145"/>
      <c r="PNM176" s="167"/>
      <c r="PNN176" s="147"/>
      <c r="PNO176" s="148"/>
      <c r="PNP176" s="187"/>
      <c r="PNQ176" s="188"/>
      <c r="PNR176" s="165"/>
      <c r="PNS176" s="166"/>
      <c r="PNT176" s="146"/>
      <c r="PNU176" s="145"/>
      <c r="PNV176" s="145"/>
      <c r="PNW176" s="167"/>
      <c r="PNX176" s="147"/>
      <c r="PNY176" s="148"/>
      <c r="PNZ176" s="187"/>
      <c r="POA176" s="188"/>
      <c r="POB176" s="165"/>
      <c r="POC176" s="166"/>
      <c r="POD176" s="146"/>
      <c r="POE176" s="145"/>
      <c r="POF176" s="145"/>
      <c r="POG176" s="167"/>
      <c r="POH176" s="147"/>
      <c r="POI176" s="148"/>
      <c r="POJ176" s="187"/>
      <c r="POK176" s="188"/>
      <c r="POL176" s="165"/>
      <c r="POM176" s="166"/>
      <c r="PON176" s="146"/>
      <c r="POO176" s="145"/>
      <c r="POP176" s="145"/>
      <c r="POQ176" s="167"/>
      <c r="POR176" s="147"/>
      <c r="POS176" s="148"/>
      <c r="POT176" s="187"/>
      <c r="POU176" s="188"/>
      <c r="POV176" s="165"/>
      <c r="POW176" s="166"/>
      <c r="POX176" s="146"/>
      <c r="POY176" s="145"/>
      <c r="POZ176" s="145"/>
      <c r="PPA176" s="167"/>
      <c r="PPB176" s="147"/>
      <c r="PPC176" s="148"/>
      <c r="PPD176" s="187"/>
      <c r="PPE176" s="188"/>
      <c r="PPF176" s="165"/>
      <c r="PPG176" s="166"/>
      <c r="PPH176" s="146"/>
      <c r="PPI176" s="145"/>
      <c r="PPJ176" s="145"/>
      <c r="PPK176" s="167"/>
      <c r="PPL176" s="147"/>
      <c r="PPM176" s="148"/>
      <c r="PPN176" s="187"/>
      <c r="PPO176" s="188"/>
      <c r="PPP176" s="165"/>
      <c r="PPQ176" s="166"/>
      <c r="PPR176" s="146"/>
      <c r="PPS176" s="145"/>
      <c r="PPT176" s="145"/>
      <c r="PPU176" s="167"/>
      <c r="PPV176" s="147"/>
      <c r="PPW176" s="148"/>
      <c r="PPX176" s="187"/>
      <c r="PPY176" s="188"/>
      <c r="PPZ176" s="165"/>
      <c r="PQA176" s="166"/>
      <c r="PQB176" s="146"/>
      <c r="PQC176" s="145"/>
      <c r="PQD176" s="145"/>
      <c r="PQE176" s="167"/>
      <c r="PQF176" s="147"/>
      <c r="PQG176" s="148"/>
      <c r="PQH176" s="187"/>
      <c r="PQI176" s="188"/>
      <c r="PQJ176" s="165"/>
      <c r="PQK176" s="166"/>
      <c r="PQL176" s="146"/>
      <c r="PQM176" s="145"/>
      <c r="PQN176" s="145"/>
      <c r="PQO176" s="167"/>
      <c r="PQP176" s="147"/>
      <c r="PQQ176" s="148"/>
      <c r="PQR176" s="187"/>
      <c r="PQS176" s="188"/>
      <c r="PQT176" s="165"/>
      <c r="PQU176" s="166"/>
      <c r="PQV176" s="146"/>
      <c r="PQW176" s="145"/>
      <c r="PQX176" s="145"/>
      <c r="PQY176" s="167"/>
      <c r="PQZ176" s="147"/>
      <c r="PRA176" s="148"/>
      <c r="PRB176" s="187"/>
      <c r="PRC176" s="188"/>
      <c r="PRD176" s="165"/>
      <c r="PRE176" s="166"/>
      <c r="PRF176" s="146"/>
      <c r="PRG176" s="145"/>
      <c r="PRH176" s="145"/>
      <c r="PRI176" s="167"/>
      <c r="PRJ176" s="147"/>
      <c r="PRK176" s="148"/>
      <c r="PRL176" s="187"/>
      <c r="PRM176" s="188"/>
      <c r="PRN176" s="165"/>
      <c r="PRO176" s="166"/>
      <c r="PRP176" s="146"/>
      <c r="PRQ176" s="145"/>
      <c r="PRR176" s="145"/>
      <c r="PRS176" s="167"/>
      <c r="PRT176" s="147"/>
      <c r="PRU176" s="148"/>
      <c r="PRV176" s="187"/>
      <c r="PRW176" s="188"/>
      <c r="PRX176" s="165"/>
      <c r="PRY176" s="166"/>
      <c r="PRZ176" s="146"/>
      <c r="PSA176" s="145"/>
      <c r="PSB176" s="145"/>
      <c r="PSC176" s="167"/>
      <c r="PSD176" s="147"/>
      <c r="PSE176" s="148"/>
      <c r="PSF176" s="187"/>
      <c r="PSG176" s="188"/>
      <c r="PSH176" s="165"/>
      <c r="PSI176" s="166"/>
      <c r="PSJ176" s="146"/>
      <c r="PSK176" s="145"/>
      <c r="PSL176" s="145"/>
      <c r="PSM176" s="167"/>
      <c r="PSN176" s="147"/>
      <c r="PSO176" s="148"/>
      <c r="PSP176" s="187"/>
      <c r="PSQ176" s="188"/>
      <c r="PSR176" s="165"/>
      <c r="PSS176" s="166"/>
      <c r="PST176" s="146"/>
      <c r="PSU176" s="145"/>
      <c r="PSV176" s="145"/>
      <c r="PSW176" s="167"/>
      <c r="PSX176" s="147"/>
      <c r="PSY176" s="148"/>
      <c r="PSZ176" s="187"/>
      <c r="PTA176" s="188"/>
      <c r="PTB176" s="165"/>
      <c r="PTC176" s="166"/>
      <c r="PTD176" s="146"/>
      <c r="PTE176" s="145"/>
      <c r="PTF176" s="145"/>
      <c r="PTG176" s="167"/>
      <c r="PTH176" s="147"/>
      <c r="PTI176" s="148"/>
      <c r="PTJ176" s="187"/>
      <c r="PTK176" s="188"/>
      <c r="PTL176" s="165"/>
      <c r="PTM176" s="166"/>
      <c r="PTN176" s="146"/>
      <c r="PTO176" s="145"/>
      <c r="PTP176" s="145"/>
      <c r="PTQ176" s="167"/>
      <c r="PTR176" s="147"/>
      <c r="PTS176" s="148"/>
      <c r="PTT176" s="187"/>
      <c r="PTU176" s="188"/>
      <c r="PTV176" s="165"/>
      <c r="PTW176" s="166"/>
      <c r="PTX176" s="146"/>
      <c r="PTY176" s="145"/>
      <c r="PTZ176" s="145"/>
      <c r="PUA176" s="167"/>
      <c r="PUB176" s="147"/>
      <c r="PUC176" s="148"/>
      <c r="PUD176" s="187"/>
      <c r="PUE176" s="188"/>
      <c r="PUF176" s="165"/>
      <c r="PUG176" s="166"/>
      <c r="PUH176" s="146"/>
      <c r="PUI176" s="145"/>
      <c r="PUJ176" s="145"/>
      <c r="PUK176" s="167"/>
      <c r="PUL176" s="147"/>
      <c r="PUM176" s="148"/>
      <c r="PUN176" s="187"/>
      <c r="PUO176" s="188"/>
      <c r="PUP176" s="165"/>
      <c r="PUQ176" s="166"/>
      <c r="PUR176" s="146"/>
      <c r="PUS176" s="145"/>
      <c r="PUT176" s="145"/>
      <c r="PUU176" s="167"/>
      <c r="PUV176" s="147"/>
      <c r="PUW176" s="148"/>
      <c r="PUX176" s="187"/>
      <c r="PUY176" s="188"/>
      <c r="PUZ176" s="165"/>
      <c r="PVA176" s="166"/>
      <c r="PVB176" s="146"/>
      <c r="PVC176" s="145"/>
      <c r="PVD176" s="145"/>
      <c r="PVE176" s="167"/>
      <c r="PVF176" s="147"/>
      <c r="PVG176" s="148"/>
      <c r="PVH176" s="187"/>
      <c r="PVI176" s="188"/>
      <c r="PVJ176" s="165"/>
      <c r="PVK176" s="166"/>
      <c r="PVL176" s="146"/>
      <c r="PVM176" s="145"/>
      <c r="PVN176" s="145"/>
      <c r="PVO176" s="167"/>
      <c r="PVP176" s="147"/>
      <c r="PVQ176" s="148"/>
      <c r="PVR176" s="187"/>
      <c r="PVS176" s="188"/>
      <c r="PVT176" s="165"/>
      <c r="PVU176" s="166"/>
      <c r="PVV176" s="146"/>
      <c r="PVW176" s="145"/>
      <c r="PVX176" s="145"/>
      <c r="PVY176" s="167"/>
      <c r="PVZ176" s="147"/>
      <c r="PWA176" s="148"/>
      <c r="PWB176" s="187"/>
      <c r="PWC176" s="188"/>
      <c r="PWD176" s="165"/>
      <c r="PWE176" s="166"/>
      <c r="PWF176" s="146"/>
      <c r="PWG176" s="145"/>
      <c r="PWH176" s="145"/>
      <c r="PWI176" s="167"/>
      <c r="PWJ176" s="147"/>
      <c r="PWK176" s="148"/>
      <c r="PWL176" s="187"/>
      <c r="PWM176" s="188"/>
      <c r="PWN176" s="165"/>
      <c r="PWO176" s="166"/>
      <c r="PWP176" s="146"/>
      <c r="PWQ176" s="145"/>
      <c r="PWR176" s="145"/>
      <c r="PWS176" s="167"/>
      <c r="PWT176" s="147"/>
      <c r="PWU176" s="148"/>
      <c r="PWV176" s="187"/>
      <c r="PWW176" s="188"/>
      <c r="PWX176" s="165"/>
      <c r="PWY176" s="166"/>
      <c r="PWZ176" s="146"/>
      <c r="PXA176" s="145"/>
      <c r="PXB176" s="145"/>
      <c r="PXC176" s="167"/>
      <c r="PXD176" s="147"/>
      <c r="PXE176" s="148"/>
      <c r="PXF176" s="187"/>
      <c r="PXG176" s="188"/>
      <c r="PXH176" s="165"/>
      <c r="PXI176" s="166"/>
      <c r="PXJ176" s="146"/>
      <c r="PXK176" s="145"/>
      <c r="PXL176" s="145"/>
      <c r="PXM176" s="167"/>
      <c r="PXN176" s="147"/>
      <c r="PXO176" s="148"/>
      <c r="PXP176" s="187"/>
      <c r="PXQ176" s="188"/>
      <c r="PXR176" s="165"/>
      <c r="PXS176" s="166"/>
      <c r="PXT176" s="146"/>
      <c r="PXU176" s="145"/>
      <c r="PXV176" s="145"/>
      <c r="PXW176" s="167"/>
      <c r="PXX176" s="147"/>
      <c r="PXY176" s="148"/>
      <c r="PXZ176" s="187"/>
      <c r="PYA176" s="188"/>
      <c r="PYB176" s="165"/>
      <c r="PYC176" s="166"/>
      <c r="PYD176" s="146"/>
      <c r="PYE176" s="145"/>
      <c r="PYF176" s="145"/>
      <c r="PYG176" s="167"/>
      <c r="PYH176" s="147"/>
      <c r="PYI176" s="148"/>
      <c r="PYJ176" s="187"/>
      <c r="PYK176" s="188"/>
      <c r="PYL176" s="165"/>
      <c r="PYM176" s="166"/>
      <c r="PYN176" s="146"/>
      <c r="PYO176" s="145"/>
      <c r="PYP176" s="145"/>
      <c r="PYQ176" s="167"/>
      <c r="PYR176" s="147"/>
      <c r="PYS176" s="148"/>
      <c r="PYT176" s="187"/>
      <c r="PYU176" s="188"/>
      <c r="PYV176" s="165"/>
      <c r="PYW176" s="166"/>
      <c r="PYX176" s="146"/>
      <c r="PYY176" s="145"/>
      <c r="PYZ176" s="145"/>
      <c r="PZA176" s="167"/>
      <c r="PZB176" s="147"/>
      <c r="PZC176" s="148"/>
      <c r="PZD176" s="187"/>
      <c r="PZE176" s="188"/>
      <c r="PZF176" s="165"/>
      <c r="PZG176" s="166"/>
      <c r="PZH176" s="146"/>
      <c r="PZI176" s="145"/>
      <c r="PZJ176" s="145"/>
      <c r="PZK176" s="167"/>
      <c r="PZL176" s="147"/>
      <c r="PZM176" s="148"/>
      <c r="PZN176" s="187"/>
      <c r="PZO176" s="188"/>
      <c r="PZP176" s="165"/>
      <c r="PZQ176" s="166"/>
      <c r="PZR176" s="146"/>
      <c r="PZS176" s="145"/>
      <c r="PZT176" s="145"/>
      <c r="PZU176" s="167"/>
      <c r="PZV176" s="147"/>
      <c r="PZW176" s="148"/>
      <c r="PZX176" s="187"/>
      <c r="PZY176" s="188"/>
      <c r="PZZ176" s="165"/>
      <c r="QAA176" s="166"/>
      <c r="QAB176" s="146"/>
      <c r="QAC176" s="145"/>
      <c r="QAD176" s="145"/>
      <c r="QAE176" s="167"/>
      <c r="QAF176" s="147"/>
      <c r="QAG176" s="148"/>
      <c r="QAH176" s="187"/>
      <c r="QAI176" s="188"/>
      <c r="QAJ176" s="165"/>
      <c r="QAK176" s="166"/>
      <c r="QAL176" s="146"/>
      <c r="QAM176" s="145"/>
      <c r="QAN176" s="145"/>
      <c r="QAO176" s="167"/>
      <c r="QAP176" s="147"/>
      <c r="QAQ176" s="148"/>
      <c r="QAR176" s="187"/>
      <c r="QAS176" s="188"/>
      <c r="QAT176" s="165"/>
      <c r="QAU176" s="166"/>
      <c r="QAV176" s="146"/>
      <c r="QAW176" s="145"/>
      <c r="QAX176" s="145"/>
      <c r="QAY176" s="167"/>
      <c r="QAZ176" s="147"/>
      <c r="QBA176" s="148"/>
      <c r="QBB176" s="187"/>
      <c r="QBC176" s="188"/>
      <c r="QBD176" s="165"/>
      <c r="QBE176" s="166"/>
      <c r="QBF176" s="146"/>
      <c r="QBG176" s="145"/>
      <c r="QBH176" s="145"/>
      <c r="QBI176" s="167"/>
      <c r="QBJ176" s="147"/>
      <c r="QBK176" s="148"/>
      <c r="QBL176" s="187"/>
      <c r="QBM176" s="188"/>
      <c r="QBN176" s="165"/>
      <c r="QBO176" s="166"/>
      <c r="QBP176" s="146"/>
      <c r="QBQ176" s="145"/>
      <c r="QBR176" s="145"/>
      <c r="QBS176" s="167"/>
      <c r="QBT176" s="147"/>
      <c r="QBU176" s="148"/>
      <c r="QBV176" s="187"/>
      <c r="QBW176" s="188"/>
      <c r="QBX176" s="165"/>
      <c r="QBY176" s="166"/>
      <c r="QBZ176" s="146"/>
      <c r="QCA176" s="145"/>
      <c r="QCB176" s="145"/>
      <c r="QCC176" s="167"/>
      <c r="QCD176" s="147"/>
      <c r="QCE176" s="148"/>
      <c r="QCF176" s="187"/>
      <c r="QCG176" s="188"/>
      <c r="QCH176" s="165"/>
      <c r="QCI176" s="166"/>
      <c r="QCJ176" s="146"/>
      <c r="QCK176" s="145"/>
      <c r="QCL176" s="145"/>
      <c r="QCM176" s="167"/>
      <c r="QCN176" s="147"/>
      <c r="QCO176" s="148"/>
      <c r="QCP176" s="187"/>
      <c r="QCQ176" s="188"/>
      <c r="QCR176" s="165"/>
      <c r="QCS176" s="166"/>
      <c r="QCT176" s="146"/>
      <c r="QCU176" s="145"/>
      <c r="QCV176" s="145"/>
      <c r="QCW176" s="167"/>
      <c r="QCX176" s="147"/>
      <c r="QCY176" s="148"/>
      <c r="QCZ176" s="187"/>
      <c r="QDA176" s="188"/>
      <c r="QDB176" s="165"/>
      <c r="QDC176" s="166"/>
      <c r="QDD176" s="146"/>
      <c r="QDE176" s="145"/>
      <c r="QDF176" s="145"/>
      <c r="QDG176" s="167"/>
      <c r="QDH176" s="147"/>
      <c r="QDI176" s="148"/>
      <c r="QDJ176" s="187"/>
      <c r="QDK176" s="188"/>
      <c r="QDL176" s="165"/>
      <c r="QDM176" s="166"/>
      <c r="QDN176" s="146"/>
      <c r="QDO176" s="145"/>
      <c r="QDP176" s="145"/>
      <c r="QDQ176" s="167"/>
      <c r="QDR176" s="147"/>
      <c r="QDS176" s="148"/>
      <c r="QDT176" s="187"/>
      <c r="QDU176" s="188"/>
      <c r="QDV176" s="165"/>
      <c r="QDW176" s="166"/>
      <c r="QDX176" s="146"/>
      <c r="QDY176" s="145"/>
      <c r="QDZ176" s="145"/>
      <c r="QEA176" s="167"/>
      <c r="QEB176" s="147"/>
      <c r="QEC176" s="148"/>
      <c r="QED176" s="187"/>
      <c r="QEE176" s="188"/>
      <c r="QEF176" s="165"/>
      <c r="QEG176" s="166"/>
      <c r="QEH176" s="146"/>
      <c r="QEI176" s="145"/>
      <c r="QEJ176" s="145"/>
      <c r="QEK176" s="167"/>
      <c r="QEL176" s="147"/>
      <c r="QEM176" s="148"/>
      <c r="QEN176" s="187"/>
      <c r="QEO176" s="188"/>
      <c r="QEP176" s="165"/>
      <c r="QEQ176" s="166"/>
      <c r="QER176" s="146"/>
      <c r="QES176" s="145"/>
      <c r="QET176" s="145"/>
      <c r="QEU176" s="167"/>
      <c r="QEV176" s="147"/>
      <c r="QEW176" s="148"/>
      <c r="QEX176" s="187"/>
      <c r="QEY176" s="188"/>
      <c r="QEZ176" s="165"/>
      <c r="QFA176" s="166"/>
      <c r="QFB176" s="146"/>
      <c r="QFC176" s="145"/>
      <c r="QFD176" s="145"/>
      <c r="QFE176" s="167"/>
      <c r="QFF176" s="147"/>
      <c r="QFG176" s="148"/>
      <c r="QFH176" s="187"/>
      <c r="QFI176" s="188"/>
      <c r="QFJ176" s="165"/>
      <c r="QFK176" s="166"/>
      <c r="QFL176" s="146"/>
      <c r="QFM176" s="145"/>
      <c r="QFN176" s="145"/>
      <c r="QFO176" s="167"/>
      <c r="QFP176" s="147"/>
      <c r="QFQ176" s="148"/>
      <c r="QFR176" s="187"/>
      <c r="QFS176" s="188"/>
      <c r="QFT176" s="165"/>
      <c r="QFU176" s="166"/>
      <c r="QFV176" s="146"/>
      <c r="QFW176" s="145"/>
      <c r="QFX176" s="145"/>
      <c r="QFY176" s="167"/>
      <c r="QFZ176" s="147"/>
      <c r="QGA176" s="148"/>
      <c r="QGB176" s="187"/>
      <c r="QGC176" s="188"/>
      <c r="QGD176" s="165"/>
      <c r="QGE176" s="166"/>
      <c r="QGF176" s="146"/>
      <c r="QGG176" s="145"/>
      <c r="QGH176" s="145"/>
      <c r="QGI176" s="167"/>
      <c r="QGJ176" s="147"/>
      <c r="QGK176" s="148"/>
      <c r="QGL176" s="187"/>
      <c r="QGM176" s="188"/>
      <c r="QGN176" s="165"/>
      <c r="QGO176" s="166"/>
      <c r="QGP176" s="146"/>
      <c r="QGQ176" s="145"/>
      <c r="QGR176" s="145"/>
      <c r="QGS176" s="167"/>
      <c r="QGT176" s="147"/>
      <c r="QGU176" s="148"/>
      <c r="QGV176" s="187"/>
      <c r="QGW176" s="188"/>
      <c r="QGX176" s="165"/>
      <c r="QGY176" s="166"/>
      <c r="QGZ176" s="146"/>
      <c r="QHA176" s="145"/>
      <c r="QHB176" s="145"/>
      <c r="QHC176" s="167"/>
      <c r="QHD176" s="147"/>
      <c r="QHE176" s="148"/>
      <c r="QHF176" s="187"/>
      <c r="QHG176" s="188"/>
      <c r="QHH176" s="165"/>
      <c r="QHI176" s="166"/>
      <c r="QHJ176" s="146"/>
      <c r="QHK176" s="145"/>
      <c r="QHL176" s="145"/>
      <c r="QHM176" s="167"/>
      <c r="QHN176" s="147"/>
      <c r="QHO176" s="148"/>
      <c r="QHP176" s="187"/>
      <c r="QHQ176" s="188"/>
      <c r="QHR176" s="165"/>
      <c r="QHS176" s="166"/>
      <c r="QHT176" s="146"/>
      <c r="QHU176" s="145"/>
      <c r="QHV176" s="145"/>
      <c r="QHW176" s="167"/>
      <c r="QHX176" s="147"/>
      <c r="QHY176" s="148"/>
      <c r="QHZ176" s="187"/>
      <c r="QIA176" s="188"/>
      <c r="QIB176" s="165"/>
      <c r="QIC176" s="166"/>
      <c r="QID176" s="146"/>
      <c r="QIE176" s="145"/>
      <c r="QIF176" s="145"/>
      <c r="QIG176" s="167"/>
      <c r="QIH176" s="147"/>
      <c r="QII176" s="148"/>
      <c r="QIJ176" s="187"/>
      <c r="QIK176" s="188"/>
      <c r="QIL176" s="165"/>
      <c r="QIM176" s="166"/>
      <c r="QIN176" s="146"/>
      <c r="QIO176" s="145"/>
      <c r="QIP176" s="145"/>
      <c r="QIQ176" s="167"/>
      <c r="QIR176" s="147"/>
      <c r="QIS176" s="148"/>
      <c r="QIT176" s="187"/>
      <c r="QIU176" s="188"/>
      <c r="QIV176" s="165"/>
      <c r="QIW176" s="166"/>
      <c r="QIX176" s="146"/>
      <c r="QIY176" s="145"/>
      <c r="QIZ176" s="145"/>
      <c r="QJA176" s="167"/>
      <c r="QJB176" s="147"/>
      <c r="QJC176" s="148"/>
      <c r="QJD176" s="187"/>
      <c r="QJE176" s="188"/>
      <c r="QJF176" s="165"/>
      <c r="QJG176" s="166"/>
      <c r="QJH176" s="146"/>
      <c r="QJI176" s="145"/>
      <c r="QJJ176" s="145"/>
      <c r="QJK176" s="167"/>
      <c r="QJL176" s="147"/>
      <c r="QJM176" s="148"/>
      <c r="QJN176" s="187"/>
      <c r="QJO176" s="188"/>
      <c r="QJP176" s="165"/>
      <c r="QJQ176" s="166"/>
      <c r="QJR176" s="146"/>
      <c r="QJS176" s="145"/>
      <c r="QJT176" s="145"/>
      <c r="QJU176" s="167"/>
      <c r="QJV176" s="147"/>
      <c r="QJW176" s="148"/>
      <c r="QJX176" s="187"/>
      <c r="QJY176" s="188"/>
      <c r="QJZ176" s="165"/>
      <c r="QKA176" s="166"/>
      <c r="QKB176" s="146"/>
      <c r="QKC176" s="145"/>
      <c r="QKD176" s="145"/>
      <c r="QKE176" s="167"/>
      <c r="QKF176" s="147"/>
      <c r="QKG176" s="148"/>
      <c r="QKH176" s="187"/>
      <c r="QKI176" s="188"/>
      <c r="QKJ176" s="165"/>
      <c r="QKK176" s="166"/>
      <c r="QKL176" s="146"/>
      <c r="QKM176" s="145"/>
      <c r="QKN176" s="145"/>
      <c r="QKO176" s="167"/>
      <c r="QKP176" s="147"/>
      <c r="QKQ176" s="148"/>
      <c r="QKR176" s="187"/>
      <c r="QKS176" s="188"/>
      <c r="QKT176" s="165"/>
      <c r="QKU176" s="166"/>
      <c r="QKV176" s="146"/>
      <c r="QKW176" s="145"/>
      <c r="QKX176" s="145"/>
      <c r="QKY176" s="167"/>
      <c r="QKZ176" s="147"/>
      <c r="QLA176" s="148"/>
      <c r="QLB176" s="187"/>
      <c r="QLC176" s="188"/>
      <c r="QLD176" s="165"/>
      <c r="QLE176" s="166"/>
      <c r="QLF176" s="146"/>
      <c r="QLG176" s="145"/>
      <c r="QLH176" s="145"/>
      <c r="QLI176" s="167"/>
      <c r="QLJ176" s="147"/>
      <c r="QLK176" s="148"/>
      <c r="QLL176" s="187"/>
      <c r="QLM176" s="188"/>
      <c r="QLN176" s="165"/>
      <c r="QLO176" s="166"/>
      <c r="QLP176" s="146"/>
      <c r="QLQ176" s="145"/>
      <c r="QLR176" s="145"/>
      <c r="QLS176" s="167"/>
      <c r="QLT176" s="147"/>
      <c r="QLU176" s="148"/>
      <c r="QLV176" s="187"/>
      <c r="QLW176" s="188"/>
      <c r="QLX176" s="165"/>
      <c r="QLY176" s="166"/>
      <c r="QLZ176" s="146"/>
      <c r="QMA176" s="145"/>
      <c r="QMB176" s="145"/>
      <c r="QMC176" s="167"/>
      <c r="QMD176" s="147"/>
      <c r="QME176" s="148"/>
      <c r="QMF176" s="187"/>
      <c r="QMG176" s="188"/>
      <c r="QMH176" s="165"/>
      <c r="QMI176" s="166"/>
      <c r="QMJ176" s="146"/>
      <c r="QMK176" s="145"/>
      <c r="QML176" s="145"/>
      <c r="QMM176" s="167"/>
      <c r="QMN176" s="147"/>
      <c r="QMO176" s="148"/>
      <c r="QMP176" s="187"/>
      <c r="QMQ176" s="188"/>
      <c r="QMR176" s="165"/>
      <c r="QMS176" s="166"/>
      <c r="QMT176" s="146"/>
      <c r="QMU176" s="145"/>
      <c r="QMV176" s="145"/>
      <c r="QMW176" s="167"/>
      <c r="QMX176" s="147"/>
      <c r="QMY176" s="148"/>
      <c r="QMZ176" s="187"/>
      <c r="QNA176" s="188"/>
      <c r="QNB176" s="165"/>
      <c r="QNC176" s="166"/>
      <c r="QND176" s="146"/>
      <c r="QNE176" s="145"/>
      <c r="QNF176" s="145"/>
      <c r="QNG176" s="167"/>
      <c r="QNH176" s="147"/>
      <c r="QNI176" s="148"/>
      <c r="QNJ176" s="187"/>
      <c r="QNK176" s="188"/>
      <c r="QNL176" s="165"/>
      <c r="QNM176" s="166"/>
      <c r="QNN176" s="146"/>
      <c r="QNO176" s="145"/>
      <c r="QNP176" s="145"/>
      <c r="QNQ176" s="167"/>
      <c r="QNR176" s="147"/>
      <c r="QNS176" s="148"/>
      <c r="QNT176" s="187"/>
      <c r="QNU176" s="188"/>
      <c r="QNV176" s="165"/>
      <c r="QNW176" s="166"/>
      <c r="QNX176" s="146"/>
      <c r="QNY176" s="145"/>
      <c r="QNZ176" s="145"/>
      <c r="QOA176" s="167"/>
      <c r="QOB176" s="147"/>
      <c r="QOC176" s="148"/>
      <c r="QOD176" s="187"/>
      <c r="QOE176" s="188"/>
      <c r="QOF176" s="165"/>
      <c r="QOG176" s="166"/>
      <c r="QOH176" s="146"/>
      <c r="QOI176" s="145"/>
      <c r="QOJ176" s="145"/>
      <c r="QOK176" s="167"/>
      <c r="QOL176" s="147"/>
      <c r="QOM176" s="148"/>
      <c r="QON176" s="187"/>
      <c r="QOO176" s="188"/>
      <c r="QOP176" s="165"/>
      <c r="QOQ176" s="166"/>
      <c r="QOR176" s="146"/>
      <c r="QOS176" s="145"/>
      <c r="QOT176" s="145"/>
      <c r="QOU176" s="167"/>
      <c r="QOV176" s="147"/>
      <c r="QOW176" s="148"/>
      <c r="QOX176" s="187"/>
      <c r="QOY176" s="188"/>
      <c r="QOZ176" s="165"/>
      <c r="QPA176" s="166"/>
      <c r="QPB176" s="146"/>
      <c r="QPC176" s="145"/>
      <c r="QPD176" s="145"/>
      <c r="QPE176" s="167"/>
      <c r="QPF176" s="147"/>
      <c r="QPG176" s="148"/>
      <c r="QPH176" s="187"/>
      <c r="QPI176" s="188"/>
      <c r="QPJ176" s="165"/>
      <c r="QPK176" s="166"/>
      <c r="QPL176" s="146"/>
      <c r="QPM176" s="145"/>
      <c r="QPN176" s="145"/>
      <c r="QPO176" s="167"/>
      <c r="QPP176" s="147"/>
      <c r="QPQ176" s="148"/>
      <c r="QPR176" s="187"/>
      <c r="QPS176" s="188"/>
      <c r="QPT176" s="165"/>
      <c r="QPU176" s="166"/>
      <c r="QPV176" s="146"/>
      <c r="QPW176" s="145"/>
      <c r="QPX176" s="145"/>
      <c r="QPY176" s="167"/>
      <c r="QPZ176" s="147"/>
      <c r="QQA176" s="148"/>
      <c r="QQB176" s="187"/>
      <c r="QQC176" s="188"/>
      <c r="QQD176" s="165"/>
      <c r="QQE176" s="166"/>
      <c r="QQF176" s="146"/>
      <c r="QQG176" s="145"/>
      <c r="QQH176" s="145"/>
      <c r="QQI176" s="167"/>
      <c r="QQJ176" s="147"/>
      <c r="QQK176" s="148"/>
      <c r="QQL176" s="187"/>
      <c r="QQM176" s="188"/>
      <c r="QQN176" s="165"/>
      <c r="QQO176" s="166"/>
      <c r="QQP176" s="146"/>
      <c r="QQQ176" s="145"/>
      <c r="QQR176" s="145"/>
      <c r="QQS176" s="167"/>
      <c r="QQT176" s="147"/>
      <c r="QQU176" s="148"/>
      <c r="QQV176" s="187"/>
      <c r="QQW176" s="188"/>
      <c r="QQX176" s="165"/>
      <c r="QQY176" s="166"/>
      <c r="QQZ176" s="146"/>
      <c r="QRA176" s="145"/>
      <c r="QRB176" s="145"/>
      <c r="QRC176" s="167"/>
      <c r="QRD176" s="147"/>
      <c r="QRE176" s="148"/>
      <c r="QRF176" s="187"/>
      <c r="QRG176" s="188"/>
      <c r="QRH176" s="165"/>
      <c r="QRI176" s="166"/>
      <c r="QRJ176" s="146"/>
      <c r="QRK176" s="145"/>
      <c r="QRL176" s="145"/>
      <c r="QRM176" s="167"/>
      <c r="QRN176" s="147"/>
      <c r="QRO176" s="148"/>
      <c r="QRP176" s="187"/>
      <c r="QRQ176" s="188"/>
      <c r="QRR176" s="165"/>
      <c r="QRS176" s="166"/>
      <c r="QRT176" s="146"/>
      <c r="QRU176" s="145"/>
      <c r="QRV176" s="145"/>
      <c r="QRW176" s="167"/>
      <c r="QRX176" s="147"/>
      <c r="QRY176" s="148"/>
      <c r="QRZ176" s="187"/>
      <c r="QSA176" s="188"/>
      <c r="QSB176" s="165"/>
      <c r="QSC176" s="166"/>
      <c r="QSD176" s="146"/>
      <c r="QSE176" s="145"/>
      <c r="QSF176" s="145"/>
      <c r="QSG176" s="167"/>
      <c r="QSH176" s="147"/>
      <c r="QSI176" s="148"/>
      <c r="QSJ176" s="187"/>
      <c r="QSK176" s="188"/>
      <c r="QSL176" s="165"/>
      <c r="QSM176" s="166"/>
      <c r="QSN176" s="146"/>
      <c r="QSO176" s="145"/>
      <c r="QSP176" s="145"/>
      <c r="QSQ176" s="167"/>
      <c r="QSR176" s="147"/>
      <c r="QSS176" s="148"/>
      <c r="QST176" s="187"/>
      <c r="QSU176" s="188"/>
      <c r="QSV176" s="165"/>
      <c r="QSW176" s="166"/>
      <c r="QSX176" s="146"/>
      <c r="QSY176" s="145"/>
      <c r="QSZ176" s="145"/>
      <c r="QTA176" s="167"/>
      <c r="QTB176" s="147"/>
      <c r="QTC176" s="148"/>
      <c r="QTD176" s="187"/>
      <c r="QTE176" s="188"/>
      <c r="QTF176" s="165"/>
      <c r="QTG176" s="166"/>
      <c r="QTH176" s="146"/>
      <c r="QTI176" s="145"/>
      <c r="QTJ176" s="145"/>
      <c r="QTK176" s="167"/>
      <c r="QTL176" s="147"/>
      <c r="QTM176" s="148"/>
      <c r="QTN176" s="187"/>
      <c r="QTO176" s="188"/>
      <c r="QTP176" s="165"/>
      <c r="QTQ176" s="166"/>
      <c r="QTR176" s="146"/>
      <c r="QTS176" s="145"/>
      <c r="QTT176" s="145"/>
      <c r="QTU176" s="167"/>
      <c r="QTV176" s="147"/>
      <c r="QTW176" s="148"/>
      <c r="QTX176" s="187"/>
      <c r="QTY176" s="188"/>
      <c r="QTZ176" s="165"/>
      <c r="QUA176" s="166"/>
      <c r="QUB176" s="146"/>
      <c r="QUC176" s="145"/>
      <c r="QUD176" s="145"/>
      <c r="QUE176" s="167"/>
      <c r="QUF176" s="147"/>
      <c r="QUG176" s="148"/>
      <c r="QUH176" s="187"/>
      <c r="QUI176" s="188"/>
      <c r="QUJ176" s="165"/>
      <c r="QUK176" s="166"/>
      <c r="QUL176" s="146"/>
      <c r="QUM176" s="145"/>
      <c r="QUN176" s="145"/>
      <c r="QUO176" s="167"/>
      <c r="QUP176" s="147"/>
      <c r="QUQ176" s="148"/>
      <c r="QUR176" s="187"/>
      <c r="QUS176" s="188"/>
      <c r="QUT176" s="165"/>
      <c r="QUU176" s="166"/>
      <c r="QUV176" s="146"/>
      <c r="QUW176" s="145"/>
      <c r="QUX176" s="145"/>
      <c r="QUY176" s="167"/>
      <c r="QUZ176" s="147"/>
      <c r="QVA176" s="148"/>
      <c r="QVB176" s="187"/>
      <c r="QVC176" s="188"/>
      <c r="QVD176" s="165"/>
      <c r="QVE176" s="166"/>
      <c r="QVF176" s="146"/>
      <c r="QVG176" s="145"/>
      <c r="QVH176" s="145"/>
      <c r="QVI176" s="167"/>
      <c r="QVJ176" s="147"/>
      <c r="QVK176" s="148"/>
      <c r="QVL176" s="187"/>
      <c r="QVM176" s="188"/>
      <c r="QVN176" s="165"/>
      <c r="QVO176" s="166"/>
      <c r="QVP176" s="146"/>
      <c r="QVQ176" s="145"/>
      <c r="QVR176" s="145"/>
      <c r="QVS176" s="167"/>
      <c r="QVT176" s="147"/>
      <c r="QVU176" s="148"/>
      <c r="QVV176" s="187"/>
      <c r="QVW176" s="188"/>
      <c r="QVX176" s="165"/>
      <c r="QVY176" s="166"/>
      <c r="QVZ176" s="146"/>
      <c r="QWA176" s="145"/>
      <c r="QWB176" s="145"/>
      <c r="QWC176" s="167"/>
      <c r="QWD176" s="147"/>
      <c r="QWE176" s="148"/>
      <c r="QWF176" s="187"/>
      <c r="QWG176" s="188"/>
      <c r="QWH176" s="165"/>
      <c r="QWI176" s="166"/>
      <c r="QWJ176" s="146"/>
      <c r="QWK176" s="145"/>
      <c r="QWL176" s="145"/>
      <c r="QWM176" s="167"/>
      <c r="QWN176" s="147"/>
      <c r="QWO176" s="148"/>
      <c r="QWP176" s="187"/>
      <c r="QWQ176" s="188"/>
      <c r="QWR176" s="165"/>
      <c r="QWS176" s="166"/>
      <c r="QWT176" s="146"/>
      <c r="QWU176" s="145"/>
      <c r="QWV176" s="145"/>
      <c r="QWW176" s="167"/>
      <c r="QWX176" s="147"/>
      <c r="QWY176" s="148"/>
      <c r="QWZ176" s="187"/>
      <c r="QXA176" s="188"/>
      <c r="QXB176" s="165"/>
      <c r="QXC176" s="166"/>
      <c r="QXD176" s="146"/>
      <c r="QXE176" s="145"/>
      <c r="QXF176" s="145"/>
      <c r="QXG176" s="167"/>
      <c r="QXH176" s="147"/>
      <c r="QXI176" s="148"/>
      <c r="QXJ176" s="187"/>
      <c r="QXK176" s="188"/>
      <c r="QXL176" s="165"/>
      <c r="QXM176" s="166"/>
      <c r="QXN176" s="146"/>
      <c r="QXO176" s="145"/>
      <c r="QXP176" s="145"/>
      <c r="QXQ176" s="167"/>
      <c r="QXR176" s="147"/>
      <c r="QXS176" s="148"/>
      <c r="QXT176" s="187"/>
      <c r="QXU176" s="188"/>
      <c r="QXV176" s="165"/>
      <c r="QXW176" s="166"/>
      <c r="QXX176" s="146"/>
      <c r="QXY176" s="145"/>
      <c r="QXZ176" s="145"/>
      <c r="QYA176" s="167"/>
      <c r="QYB176" s="147"/>
      <c r="QYC176" s="148"/>
      <c r="QYD176" s="187"/>
      <c r="QYE176" s="188"/>
      <c r="QYF176" s="165"/>
      <c r="QYG176" s="166"/>
      <c r="QYH176" s="146"/>
      <c r="QYI176" s="145"/>
      <c r="QYJ176" s="145"/>
      <c r="QYK176" s="167"/>
      <c r="QYL176" s="147"/>
      <c r="QYM176" s="148"/>
      <c r="QYN176" s="187"/>
      <c r="QYO176" s="188"/>
      <c r="QYP176" s="165"/>
      <c r="QYQ176" s="166"/>
      <c r="QYR176" s="146"/>
      <c r="QYS176" s="145"/>
      <c r="QYT176" s="145"/>
      <c r="QYU176" s="167"/>
      <c r="QYV176" s="147"/>
      <c r="QYW176" s="148"/>
      <c r="QYX176" s="187"/>
      <c r="QYY176" s="188"/>
      <c r="QYZ176" s="165"/>
      <c r="QZA176" s="166"/>
      <c r="QZB176" s="146"/>
      <c r="QZC176" s="145"/>
      <c r="QZD176" s="145"/>
      <c r="QZE176" s="167"/>
      <c r="QZF176" s="147"/>
      <c r="QZG176" s="148"/>
      <c r="QZH176" s="187"/>
      <c r="QZI176" s="188"/>
      <c r="QZJ176" s="165"/>
      <c r="QZK176" s="166"/>
      <c r="QZL176" s="146"/>
      <c r="QZM176" s="145"/>
      <c r="QZN176" s="145"/>
      <c r="QZO176" s="167"/>
      <c r="QZP176" s="147"/>
      <c r="QZQ176" s="148"/>
      <c r="QZR176" s="187"/>
      <c r="QZS176" s="188"/>
      <c r="QZT176" s="165"/>
      <c r="QZU176" s="166"/>
      <c r="QZV176" s="146"/>
      <c r="QZW176" s="145"/>
      <c r="QZX176" s="145"/>
      <c r="QZY176" s="167"/>
      <c r="QZZ176" s="147"/>
      <c r="RAA176" s="148"/>
      <c r="RAB176" s="187"/>
      <c r="RAC176" s="188"/>
      <c r="RAD176" s="165"/>
      <c r="RAE176" s="166"/>
      <c r="RAF176" s="146"/>
      <c r="RAG176" s="145"/>
      <c r="RAH176" s="145"/>
      <c r="RAI176" s="167"/>
      <c r="RAJ176" s="147"/>
      <c r="RAK176" s="148"/>
      <c r="RAL176" s="187"/>
      <c r="RAM176" s="188"/>
      <c r="RAN176" s="165"/>
      <c r="RAO176" s="166"/>
      <c r="RAP176" s="146"/>
      <c r="RAQ176" s="145"/>
      <c r="RAR176" s="145"/>
      <c r="RAS176" s="167"/>
      <c r="RAT176" s="147"/>
      <c r="RAU176" s="148"/>
      <c r="RAV176" s="187"/>
      <c r="RAW176" s="188"/>
      <c r="RAX176" s="165"/>
      <c r="RAY176" s="166"/>
      <c r="RAZ176" s="146"/>
      <c r="RBA176" s="145"/>
      <c r="RBB176" s="145"/>
      <c r="RBC176" s="167"/>
      <c r="RBD176" s="147"/>
      <c r="RBE176" s="148"/>
      <c r="RBF176" s="187"/>
      <c r="RBG176" s="188"/>
      <c r="RBH176" s="165"/>
      <c r="RBI176" s="166"/>
      <c r="RBJ176" s="146"/>
      <c r="RBK176" s="145"/>
      <c r="RBL176" s="145"/>
      <c r="RBM176" s="167"/>
      <c r="RBN176" s="147"/>
      <c r="RBO176" s="148"/>
      <c r="RBP176" s="187"/>
      <c r="RBQ176" s="188"/>
      <c r="RBR176" s="165"/>
      <c r="RBS176" s="166"/>
      <c r="RBT176" s="146"/>
      <c r="RBU176" s="145"/>
      <c r="RBV176" s="145"/>
      <c r="RBW176" s="167"/>
      <c r="RBX176" s="147"/>
      <c r="RBY176" s="148"/>
      <c r="RBZ176" s="187"/>
      <c r="RCA176" s="188"/>
      <c r="RCB176" s="165"/>
      <c r="RCC176" s="166"/>
      <c r="RCD176" s="146"/>
      <c r="RCE176" s="145"/>
      <c r="RCF176" s="145"/>
      <c r="RCG176" s="167"/>
      <c r="RCH176" s="147"/>
      <c r="RCI176" s="148"/>
      <c r="RCJ176" s="187"/>
      <c r="RCK176" s="188"/>
      <c r="RCL176" s="165"/>
      <c r="RCM176" s="166"/>
      <c r="RCN176" s="146"/>
      <c r="RCO176" s="145"/>
      <c r="RCP176" s="145"/>
      <c r="RCQ176" s="167"/>
      <c r="RCR176" s="147"/>
      <c r="RCS176" s="148"/>
      <c r="RCT176" s="187"/>
      <c r="RCU176" s="188"/>
      <c r="RCV176" s="165"/>
      <c r="RCW176" s="166"/>
      <c r="RCX176" s="146"/>
      <c r="RCY176" s="145"/>
      <c r="RCZ176" s="145"/>
      <c r="RDA176" s="167"/>
      <c r="RDB176" s="147"/>
      <c r="RDC176" s="148"/>
      <c r="RDD176" s="187"/>
      <c r="RDE176" s="188"/>
      <c r="RDF176" s="165"/>
      <c r="RDG176" s="166"/>
      <c r="RDH176" s="146"/>
      <c r="RDI176" s="145"/>
      <c r="RDJ176" s="145"/>
      <c r="RDK176" s="167"/>
      <c r="RDL176" s="147"/>
      <c r="RDM176" s="148"/>
      <c r="RDN176" s="187"/>
      <c r="RDO176" s="188"/>
      <c r="RDP176" s="165"/>
      <c r="RDQ176" s="166"/>
      <c r="RDR176" s="146"/>
      <c r="RDS176" s="145"/>
      <c r="RDT176" s="145"/>
      <c r="RDU176" s="167"/>
      <c r="RDV176" s="147"/>
      <c r="RDW176" s="148"/>
      <c r="RDX176" s="187"/>
      <c r="RDY176" s="188"/>
      <c r="RDZ176" s="165"/>
      <c r="REA176" s="166"/>
      <c r="REB176" s="146"/>
      <c r="REC176" s="145"/>
      <c r="RED176" s="145"/>
      <c r="REE176" s="167"/>
      <c r="REF176" s="147"/>
      <c r="REG176" s="148"/>
      <c r="REH176" s="187"/>
      <c r="REI176" s="188"/>
      <c r="REJ176" s="165"/>
      <c r="REK176" s="166"/>
      <c r="REL176" s="146"/>
      <c r="REM176" s="145"/>
      <c r="REN176" s="145"/>
      <c r="REO176" s="167"/>
      <c r="REP176" s="147"/>
      <c r="REQ176" s="148"/>
      <c r="RER176" s="187"/>
      <c r="RES176" s="188"/>
      <c r="RET176" s="165"/>
      <c r="REU176" s="166"/>
      <c r="REV176" s="146"/>
      <c r="REW176" s="145"/>
      <c r="REX176" s="145"/>
      <c r="REY176" s="167"/>
      <c r="REZ176" s="147"/>
      <c r="RFA176" s="148"/>
      <c r="RFB176" s="187"/>
      <c r="RFC176" s="188"/>
      <c r="RFD176" s="165"/>
      <c r="RFE176" s="166"/>
      <c r="RFF176" s="146"/>
      <c r="RFG176" s="145"/>
      <c r="RFH176" s="145"/>
      <c r="RFI176" s="167"/>
      <c r="RFJ176" s="147"/>
      <c r="RFK176" s="148"/>
      <c r="RFL176" s="187"/>
      <c r="RFM176" s="188"/>
      <c r="RFN176" s="165"/>
      <c r="RFO176" s="166"/>
      <c r="RFP176" s="146"/>
      <c r="RFQ176" s="145"/>
      <c r="RFR176" s="145"/>
      <c r="RFS176" s="167"/>
      <c r="RFT176" s="147"/>
      <c r="RFU176" s="148"/>
      <c r="RFV176" s="187"/>
      <c r="RFW176" s="188"/>
      <c r="RFX176" s="165"/>
      <c r="RFY176" s="166"/>
      <c r="RFZ176" s="146"/>
      <c r="RGA176" s="145"/>
      <c r="RGB176" s="145"/>
      <c r="RGC176" s="167"/>
      <c r="RGD176" s="147"/>
      <c r="RGE176" s="148"/>
      <c r="RGF176" s="187"/>
      <c r="RGG176" s="188"/>
      <c r="RGH176" s="165"/>
      <c r="RGI176" s="166"/>
      <c r="RGJ176" s="146"/>
      <c r="RGK176" s="145"/>
      <c r="RGL176" s="145"/>
      <c r="RGM176" s="167"/>
      <c r="RGN176" s="147"/>
      <c r="RGO176" s="148"/>
      <c r="RGP176" s="187"/>
      <c r="RGQ176" s="188"/>
      <c r="RGR176" s="165"/>
      <c r="RGS176" s="166"/>
      <c r="RGT176" s="146"/>
      <c r="RGU176" s="145"/>
      <c r="RGV176" s="145"/>
      <c r="RGW176" s="167"/>
      <c r="RGX176" s="147"/>
      <c r="RGY176" s="148"/>
      <c r="RGZ176" s="187"/>
      <c r="RHA176" s="188"/>
      <c r="RHB176" s="165"/>
      <c r="RHC176" s="166"/>
      <c r="RHD176" s="146"/>
      <c r="RHE176" s="145"/>
      <c r="RHF176" s="145"/>
      <c r="RHG176" s="167"/>
      <c r="RHH176" s="147"/>
      <c r="RHI176" s="148"/>
      <c r="RHJ176" s="187"/>
      <c r="RHK176" s="188"/>
      <c r="RHL176" s="165"/>
      <c r="RHM176" s="166"/>
      <c r="RHN176" s="146"/>
      <c r="RHO176" s="145"/>
      <c r="RHP176" s="145"/>
      <c r="RHQ176" s="167"/>
      <c r="RHR176" s="147"/>
      <c r="RHS176" s="148"/>
      <c r="RHT176" s="187"/>
      <c r="RHU176" s="188"/>
      <c r="RHV176" s="165"/>
      <c r="RHW176" s="166"/>
      <c r="RHX176" s="146"/>
      <c r="RHY176" s="145"/>
      <c r="RHZ176" s="145"/>
      <c r="RIA176" s="167"/>
      <c r="RIB176" s="147"/>
      <c r="RIC176" s="148"/>
      <c r="RID176" s="187"/>
      <c r="RIE176" s="188"/>
      <c r="RIF176" s="165"/>
      <c r="RIG176" s="166"/>
      <c r="RIH176" s="146"/>
      <c r="RII176" s="145"/>
      <c r="RIJ176" s="145"/>
      <c r="RIK176" s="167"/>
      <c r="RIL176" s="147"/>
      <c r="RIM176" s="148"/>
      <c r="RIN176" s="187"/>
      <c r="RIO176" s="188"/>
      <c r="RIP176" s="165"/>
      <c r="RIQ176" s="166"/>
      <c r="RIR176" s="146"/>
      <c r="RIS176" s="145"/>
      <c r="RIT176" s="145"/>
      <c r="RIU176" s="167"/>
      <c r="RIV176" s="147"/>
      <c r="RIW176" s="148"/>
      <c r="RIX176" s="187"/>
      <c r="RIY176" s="188"/>
      <c r="RIZ176" s="165"/>
      <c r="RJA176" s="166"/>
      <c r="RJB176" s="146"/>
      <c r="RJC176" s="145"/>
      <c r="RJD176" s="145"/>
      <c r="RJE176" s="167"/>
      <c r="RJF176" s="147"/>
      <c r="RJG176" s="148"/>
      <c r="RJH176" s="187"/>
      <c r="RJI176" s="188"/>
      <c r="RJJ176" s="165"/>
      <c r="RJK176" s="166"/>
      <c r="RJL176" s="146"/>
      <c r="RJM176" s="145"/>
      <c r="RJN176" s="145"/>
      <c r="RJO176" s="167"/>
      <c r="RJP176" s="147"/>
      <c r="RJQ176" s="148"/>
      <c r="RJR176" s="187"/>
      <c r="RJS176" s="188"/>
      <c r="RJT176" s="165"/>
      <c r="RJU176" s="166"/>
      <c r="RJV176" s="146"/>
      <c r="RJW176" s="145"/>
      <c r="RJX176" s="145"/>
      <c r="RJY176" s="167"/>
      <c r="RJZ176" s="147"/>
      <c r="RKA176" s="148"/>
      <c r="RKB176" s="187"/>
      <c r="RKC176" s="188"/>
      <c r="RKD176" s="165"/>
      <c r="RKE176" s="166"/>
      <c r="RKF176" s="146"/>
      <c r="RKG176" s="145"/>
      <c r="RKH176" s="145"/>
      <c r="RKI176" s="167"/>
      <c r="RKJ176" s="147"/>
      <c r="RKK176" s="148"/>
      <c r="RKL176" s="187"/>
      <c r="RKM176" s="188"/>
      <c r="RKN176" s="165"/>
      <c r="RKO176" s="166"/>
      <c r="RKP176" s="146"/>
      <c r="RKQ176" s="145"/>
      <c r="RKR176" s="145"/>
      <c r="RKS176" s="167"/>
      <c r="RKT176" s="147"/>
      <c r="RKU176" s="148"/>
      <c r="RKV176" s="187"/>
      <c r="RKW176" s="188"/>
      <c r="RKX176" s="165"/>
      <c r="RKY176" s="166"/>
      <c r="RKZ176" s="146"/>
      <c r="RLA176" s="145"/>
      <c r="RLB176" s="145"/>
      <c r="RLC176" s="167"/>
      <c r="RLD176" s="147"/>
      <c r="RLE176" s="148"/>
      <c r="RLF176" s="187"/>
      <c r="RLG176" s="188"/>
      <c r="RLH176" s="165"/>
      <c r="RLI176" s="166"/>
      <c r="RLJ176" s="146"/>
      <c r="RLK176" s="145"/>
      <c r="RLL176" s="145"/>
      <c r="RLM176" s="167"/>
      <c r="RLN176" s="147"/>
      <c r="RLO176" s="148"/>
      <c r="RLP176" s="187"/>
      <c r="RLQ176" s="188"/>
      <c r="RLR176" s="165"/>
      <c r="RLS176" s="166"/>
      <c r="RLT176" s="146"/>
      <c r="RLU176" s="145"/>
      <c r="RLV176" s="145"/>
      <c r="RLW176" s="167"/>
      <c r="RLX176" s="147"/>
      <c r="RLY176" s="148"/>
      <c r="RLZ176" s="187"/>
      <c r="RMA176" s="188"/>
      <c r="RMB176" s="165"/>
      <c r="RMC176" s="166"/>
      <c r="RMD176" s="146"/>
      <c r="RME176" s="145"/>
      <c r="RMF176" s="145"/>
      <c r="RMG176" s="167"/>
      <c r="RMH176" s="147"/>
      <c r="RMI176" s="148"/>
      <c r="RMJ176" s="187"/>
      <c r="RMK176" s="188"/>
      <c r="RML176" s="165"/>
      <c r="RMM176" s="166"/>
      <c r="RMN176" s="146"/>
      <c r="RMO176" s="145"/>
      <c r="RMP176" s="145"/>
      <c r="RMQ176" s="167"/>
      <c r="RMR176" s="147"/>
      <c r="RMS176" s="148"/>
      <c r="RMT176" s="187"/>
      <c r="RMU176" s="188"/>
      <c r="RMV176" s="165"/>
      <c r="RMW176" s="166"/>
      <c r="RMX176" s="146"/>
      <c r="RMY176" s="145"/>
      <c r="RMZ176" s="145"/>
      <c r="RNA176" s="167"/>
      <c r="RNB176" s="147"/>
      <c r="RNC176" s="148"/>
      <c r="RND176" s="187"/>
      <c r="RNE176" s="188"/>
      <c r="RNF176" s="165"/>
      <c r="RNG176" s="166"/>
      <c r="RNH176" s="146"/>
      <c r="RNI176" s="145"/>
      <c r="RNJ176" s="145"/>
      <c r="RNK176" s="167"/>
      <c r="RNL176" s="147"/>
      <c r="RNM176" s="148"/>
      <c r="RNN176" s="187"/>
      <c r="RNO176" s="188"/>
      <c r="RNP176" s="165"/>
      <c r="RNQ176" s="166"/>
      <c r="RNR176" s="146"/>
      <c r="RNS176" s="145"/>
      <c r="RNT176" s="145"/>
      <c r="RNU176" s="167"/>
      <c r="RNV176" s="147"/>
      <c r="RNW176" s="148"/>
      <c r="RNX176" s="187"/>
      <c r="RNY176" s="188"/>
      <c r="RNZ176" s="165"/>
      <c r="ROA176" s="166"/>
      <c r="ROB176" s="146"/>
      <c r="ROC176" s="145"/>
      <c r="ROD176" s="145"/>
      <c r="ROE176" s="167"/>
      <c r="ROF176" s="147"/>
      <c r="ROG176" s="148"/>
      <c r="ROH176" s="187"/>
      <c r="ROI176" s="188"/>
      <c r="ROJ176" s="165"/>
      <c r="ROK176" s="166"/>
      <c r="ROL176" s="146"/>
      <c r="ROM176" s="145"/>
      <c r="RON176" s="145"/>
      <c r="ROO176" s="167"/>
      <c r="ROP176" s="147"/>
      <c r="ROQ176" s="148"/>
      <c r="ROR176" s="187"/>
      <c r="ROS176" s="188"/>
      <c r="ROT176" s="165"/>
      <c r="ROU176" s="166"/>
      <c r="ROV176" s="146"/>
      <c r="ROW176" s="145"/>
      <c r="ROX176" s="145"/>
      <c r="ROY176" s="167"/>
      <c r="ROZ176" s="147"/>
      <c r="RPA176" s="148"/>
      <c r="RPB176" s="187"/>
      <c r="RPC176" s="188"/>
      <c r="RPD176" s="165"/>
      <c r="RPE176" s="166"/>
      <c r="RPF176" s="146"/>
      <c r="RPG176" s="145"/>
      <c r="RPH176" s="145"/>
      <c r="RPI176" s="167"/>
      <c r="RPJ176" s="147"/>
      <c r="RPK176" s="148"/>
      <c r="RPL176" s="187"/>
      <c r="RPM176" s="188"/>
      <c r="RPN176" s="165"/>
      <c r="RPO176" s="166"/>
      <c r="RPP176" s="146"/>
      <c r="RPQ176" s="145"/>
      <c r="RPR176" s="145"/>
      <c r="RPS176" s="167"/>
      <c r="RPT176" s="147"/>
      <c r="RPU176" s="148"/>
      <c r="RPV176" s="187"/>
      <c r="RPW176" s="188"/>
      <c r="RPX176" s="165"/>
      <c r="RPY176" s="166"/>
      <c r="RPZ176" s="146"/>
      <c r="RQA176" s="145"/>
      <c r="RQB176" s="145"/>
      <c r="RQC176" s="167"/>
      <c r="RQD176" s="147"/>
      <c r="RQE176" s="148"/>
      <c r="RQF176" s="187"/>
      <c r="RQG176" s="188"/>
      <c r="RQH176" s="165"/>
      <c r="RQI176" s="166"/>
      <c r="RQJ176" s="146"/>
      <c r="RQK176" s="145"/>
      <c r="RQL176" s="145"/>
      <c r="RQM176" s="167"/>
      <c r="RQN176" s="147"/>
      <c r="RQO176" s="148"/>
      <c r="RQP176" s="187"/>
      <c r="RQQ176" s="188"/>
      <c r="RQR176" s="165"/>
      <c r="RQS176" s="166"/>
      <c r="RQT176" s="146"/>
      <c r="RQU176" s="145"/>
      <c r="RQV176" s="145"/>
      <c r="RQW176" s="167"/>
      <c r="RQX176" s="147"/>
      <c r="RQY176" s="148"/>
      <c r="RQZ176" s="187"/>
      <c r="RRA176" s="188"/>
      <c r="RRB176" s="165"/>
      <c r="RRC176" s="166"/>
      <c r="RRD176" s="146"/>
      <c r="RRE176" s="145"/>
      <c r="RRF176" s="145"/>
      <c r="RRG176" s="167"/>
      <c r="RRH176" s="147"/>
      <c r="RRI176" s="148"/>
      <c r="RRJ176" s="187"/>
      <c r="RRK176" s="188"/>
      <c r="RRL176" s="165"/>
      <c r="RRM176" s="166"/>
      <c r="RRN176" s="146"/>
      <c r="RRO176" s="145"/>
      <c r="RRP176" s="145"/>
      <c r="RRQ176" s="167"/>
      <c r="RRR176" s="147"/>
      <c r="RRS176" s="148"/>
      <c r="RRT176" s="187"/>
      <c r="RRU176" s="188"/>
      <c r="RRV176" s="165"/>
      <c r="RRW176" s="166"/>
      <c r="RRX176" s="146"/>
      <c r="RRY176" s="145"/>
      <c r="RRZ176" s="145"/>
      <c r="RSA176" s="167"/>
      <c r="RSB176" s="147"/>
      <c r="RSC176" s="148"/>
      <c r="RSD176" s="187"/>
      <c r="RSE176" s="188"/>
      <c r="RSF176" s="165"/>
      <c r="RSG176" s="166"/>
      <c r="RSH176" s="146"/>
      <c r="RSI176" s="145"/>
      <c r="RSJ176" s="145"/>
      <c r="RSK176" s="167"/>
      <c r="RSL176" s="147"/>
      <c r="RSM176" s="148"/>
      <c r="RSN176" s="187"/>
      <c r="RSO176" s="188"/>
      <c r="RSP176" s="165"/>
      <c r="RSQ176" s="166"/>
      <c r="RSR176" s="146"/>
      <c r="RSS176" s="145"/>
      <c r="RST176" s="145"/>
      <c r="RSU176" s="167"/>
      <c r="RSV176" s="147"/>
      <c r="RSW176" s="148"/>
      <c r="RSX176" s="187"/>
      <c r="RSY176" s="188"/>
      <c r="RSZ176" s="165"/>
      <c r="RTA176" s="166"/>
      <c r="RTB176" s="146"/>
      <c r="RTC176" s="145"/>
      <c r="RTD176" s="145"/>
      <c r="RTE176" s="167"/>
      <c r="RTF176" s="147"/>
      <c r="RTG176" s="148"/>
      <c r="RTH176" s="187"/>
      <c r="RTI176" s="188"/>
      <c r="RTJ176" s="165"/>
      <c r="RTK176" s="166"/>
      <c r="RTL176" s="146"/>
      <c r="RTM176" s="145"/>
      <c r="RTN176" s="145"/>
      <c r="RTO176" s="167"/>
      <c r="RTP176" s="147"/>
      <c r="RTQ176" s="148"/>
      <c r="RTR176" s="187"/>
      <c r="RTS176" s="188"/>
      <c r="RTT176" s="165"/>
      <c r="RTU176" s="166"/>
      <c r="RTV176" s="146"/>
      <c r="RTW176" s="145"/>
      <c r="RTX176" s="145"/>
      <c r="RTY176" s="167"/>
      <c r="RTZ176" s="147"/>
      <c r="RUA176" s="148"/>
      <c r="RUB176" s="187"/>
      <c r="RUC176" s="188"/>
      <c r="RUD176" s="165"/>
      <c r="RUE176" s="166"/>
      <c r="RUF176" s="146"/>
      <c r="RUG176" s="145"/>
      <c r="RUH176" s="145"/>
      <c r="RUI176" s="167"/>
      <c r="RUJ176" s="147"/>
      <c r="RUK176" s="148"/>
      <c r="RUL176" s="187"/>
      <c r="RUM176" s="188"/>
      <c r="RUN176" s="165"/>
      <c r="RUO176" s="166"/>
      <c r="RUP176" s="146"/>
      <c r="RUQ176" s="145"/>
      <c r="RUR176" s="145"/>
      <c r="RUS176" s="167"/>
      <c r="RUT176" s="147"/>
      <c r="RUU176" s="148"/>
      <c r="RUV176" s="187"/>
      <c r="RUW176" s="188"/>
      <c r="RUX176" s="165"/>
      <c r="RUY176" s="166"/>
      <c r="RUZ176" s="146"/>
      <c r="RVA176" s="145"/>
      <c r="RVB176" s="145"/>
      <c r="RVC176" s="167"/>
      <c r="RVD176" s="147"/>
      <c r="RVE176" s="148"/>
      <c r="RVF176" s="187"/>
      <c r="RVG176" s="188"/>
      <c r="RVH176" s="165"/>
      <c r="RVI176" s="166"/>
      <c r="RVJ176" s="146"/>
      <c r="RVK176" s="145"/>
      <c r="RVL176" s="145"/>
      <c r="RVM176" s="167"/>
      <c r="RVN176" s="147"/>
      <c r="RVO176" s="148"/>
      <c r="RVP176" s="187"/>
      <c r="RVQ176" s="188"/>
      <c r="RVR176" s="165"/>
      <c r="RVS176" s="166"/>
      <c r="RVT176" s="146"/>
      <c r="RVU176" s="145"/>
      <c r="RVV176" s="145"/>
      <c r="RVW176" s="167"/>
      <c r="RVX176" s="147"/>
      <c r="RVY176" s="148"/>
      <c r="RVZ176" s="187"/>
      <c r="RWA176" s="188"/>
      <c r="RWB176" s="165"/>
      <c r="RWC176" s="166"/>
      <c r="RWD176" s="146"/>
      <c r="RWE176" s="145"/>
      <c r="RWF176" s="145"/>
      <c r="RWG176" s="167"/>
      <c r="RWH176" s="147"/>
      <c r="RWI176" s="148"/>
      <c r="RWJ176" s="187"/>
      <c r="RWK176" s="188"/>
      <c r="RWL176" s="165"/>
      <c r="RWM176" s="166"/>
      <c r="RWN176" s="146"/>
      <c r="RWO176" s="145"/>
      <c r="RWP176" s="145"/>
      <c r="RWQ176" s="167"/>
      <c r="RWR176" s="147"/>
      <c r="RWS176" s="148"/>
      <c r="RWT176" s="187"/>
      <c r="RWU176" s="188"/>
      <c r="RWV176" s="165"/>
      <c r="RWW176" s="166"/>
      <c r="RWX176" s="146"/>
      <c r="RWY176" s="145"/>
      <c r="RWZ176" s="145"/>
      <c r="RXA176" s="167"/>
      <c r="RXB176" s="147"/>
      <c r="RXC176" s="148"/>
      <c r="RXD176" s="187"/>
      <c r="RXE176" s="188"/>
      <c r="RXF176" s="165"/>
      <c r="RXG176" s="166"/>
      <c r="RXH176" s="146"/>
      <c r="RXI176" s="145"/>
      <c r="RXJ176" s="145"/>
      <c r="RXK176" s="167"/>
      <c r="RXL176" s="147"/>
      <c r="RXM176" s="148"/>
      <c r="RXN176" s="187"/>
      <c r="RXO176" s="188"/>
      <c r="RXP176" s="165"/>
      <c r="RXQ176" s="166"/>
      <c r="RXR176" s="146"/>
      <c r="RXS176" s="145"/>
      <c r="RXT176" s="145"/>
      <c r="RXU176" s="167"/>
      <c r="RXV176" s="147"/>
      <c r="RXW176" s="148"/>
      <c r="RXX176" s="187"/>
      <c r="RXY176" s="188"/>
      <c r="RXZ176" s="165"/>
      <c r="RYA176" s="166"/>
      <c r="RYB176" s="146"/>
      <c r="RYC176" s="145"/>
      <c r="RYD176" s="145"/>
      <c r="RYE176" s="167"/>
      <c r="RYF176" s="147"/>
      <c r="RYG176" s="148"/>
      <c r="RYH176" s="187"/>
      <c r="RYI176" s="188"/>
      <c r="RYJ176" s="165"/>
      <c r="RYK176" s="166"/>
      <c r="RYL176" s="146"/>
      <c r="RYM176" s="145"/>
      <c r="RYN176" s="145"/>
      <c r="RYO176" s="167"/>
      <c r="RYP176" s="147"/>
      <c r="RYQ176" s="148"/>
      <c r="RYR176" s="187"/>
      <c r="RYS176" s="188"/>
      <c r="RYT176" s="165"/>
      <c r="RYU176" s="166"/>
      <c r="RYV176" s="146"/>
      <c r="RYW176" s="145"/>
      <c r="RYX176" s="145"/>
      <c r="RYY176" s="167"/>
      <c r="RYZ176" s="147"/>
      <c r="RZA176" s="148"/>
      <c r="RZB176" s="187"/>
      <c r="RZC176" s="188"/>
      <c r="RZD176" s="165"/>
      <c r="RZE176" s="166"/>
      <c r="RZF176" s="146"/>
      <c r="RZG176" s="145"/>
      <c r="RZH176" s="145"/>
      <c r="RZI176" s="167"/>
      <c r="RZJ176" s="147"/>
      <c r="RZK176" s="148"/>
      <c r="RZL176" s="187"/>
      <c r="RZM176" s="188"/>
      <c r="RZN176" s="165"/>
      <c r="RZO176" s="166"/>
      <c r="RZP176" s="146"/>
      <c r="RZQ176" s="145"/>
      <c r="RZR176" s="145"/>
      <c r="RZS176" s="167"/>
      <c r="RZT176" s="147"/>
      <c r="RZU176" s="148"/>
      <c r="RZV176" s="187"/>
      <c r="RZW176" s="188"/>
      <c r="RZX176" s="165"/>
      <c r="RZY176" s="166"/>
      <c r="RZZ176" s="146"/>
      <c r="SAA176" s="145"/>
      <c r="SAB176" s="145"/>
      <c r="SAC176" s="167"/>
      <c r="SAD176" s="147"/>
      <c r="SAE176" s="148"/>
      <c r="SAF176" s="187"/>
      <c r="SAG176" s="188"/>
      <c r="SAH176" s="165"/>
      <c r="SAI176" s="166"/>
      <c r="SAJ176" s="146"/>
      <c r="SAK176" s="145"/>
      <c r="SAL176" s="145"/>
      <c r="SAM176" s="167"/>
      <c r="SAN176" s="147"/>
      <c r="SAO176" s="148"/>
      <c r="SAP176" s="187"/>
      <c r="SAQ176" s="188"/>
      <c r="SAR176" s="165"/>
      <c r="SAS176" s="166"/>
      <c r="SAT176" s="146"/>
      <c r="SAU176" s="145"/>
      <c r="SAV176" s="145"/>
      <c r="SAW176" s="167"/>
      <c r="SAX176" s="147"/>
      <c r="SAY176" s="148"/>
      <c r="SAZ176" s="187"/>
      <c r="SBA176" s="188"/>
      <c r="SBB176" s="165"/>
      <c r="SBC176" s="166"/>
      <c r="SBD176" s="146"/>
      <c r="SBE176" s="145"/>
      <c r="SBF176" s="145"/>
      <c r="SBG176" s="167"/>
      <c r="SBH176" s="147"/>
      <c r="SBI176" s="148"/>
      <c r="SBJ176" s="187"/>
      <c r="SBK176" s="188"/>
      <c r="SBL176" s="165"/>
      <c r="SBM176" s="166"/>
      <c r="SBN176" s="146"/>
      <c r="SBO176" s="145"/>
      <c r="SBP176" s="145"/>
      <c r="SBQ176" s="167"/>
      <c r="SBR176" s="147"/>
      <c r="SBS176" s="148"/>
      <c r="SBT176" s="187"/>
      <c r="SBU176" s="188"/>
      <c r="SBV176" s="165"/>
      <c r="SBW176" s="166"/>
      <c r="SBX176" s="146"/>
      <c r="SBY176" s="145"/>
      <c r="SBZ176" s="145"/>
      <c r="SCA176" s="167"/>
      <c r="SCB176" s="147"/>
      <c r="SCC176" s="148"/>
      <c r="SCD176" s="187"/>
      <c r="SCE176" s="188"/>
      <c r="SCF176" s="165"/>
      <c r="SCG176" s="166"/>
      <c r="SCH176" s="146"/>
      <c r="SCI176" s="145"/>
      <c r="SCJ176" s="145"/>
      <c r="SCK176" s="167"/>
      <c r="SCL176" s="147"/>
      <c r="SCM176" s="148"/>
      <c r="SCN176" s="187"/>
      <c r="SCO176" s="188"/>
      <c r="SCP176" s="165"/>
      <c r="SCQ176" s="166"/>
      <c r="SCR176" s="146"/>
      <c r="SCS176" s="145"/>
      <c r="SCT176" s="145"/>
      <c r="SCU176" s="167"/>
      <c r="SCV176" s="147"/>
      <c r="SCW176" s="148"/>
      <c r="SCX176" s="187"/>
      <c r="SCY176" s="188"/>
      <c r="SCZ176" s="165"/>
      <c r="SDA176" s="166"/>
      <c r="SDB176" s="146"/>
      <c r="SDC176" s="145"/>
      <c r="SDD176" s="145"/>
      <c r="SDE176" s="167"/>
      <c r="SDF176" s="147"/>
      <c r="SDG176" s="148"/>
      <c r="SDH176" s="187"/>
      <c r="SDI176" s="188"/>
      <c r="SDJ176" s="165"/>
      <c r="SDK176" s="166"/>
      <c r="SDL176" s="146"/>
      <c r="SDM176" s="145"/>
      <c r="SDN176" s="145"/>
      <c r="SDO176" s="167"/>
      <c r="SDP176" s="147"/>
      <c r="SDQ176" s="148"/>
      <c r="SDR176" s="187"/>
      <c r="SDS176" s="188"/>
      <c r="SDT176" s="165"/>
      <c r="SDU176" s="166"/>
      <c r="SDV176" s="146"/>
      <c r="SDW176" s="145"/>
      <c r="SDX176" s="145"/>
      <c r="SDY176" s="167"/>
      <c r="SDZ176" s="147"/>
      <c r="SEA176" s="148"/>
      <c r="SEB176" s="187"/>
      <c r="SEC176" s="188"/>
      <c r="SED176" s="165"/>
      <c r="SEE176" s="166"/>
      <c r="SEF176" s="146"/>
      <c r="SEG176" s="145"/>
      <c r="SEH176" s="145"/>
      <c r="SEI176" s="167"/>
      <c r="SEJ176" s="147"/>
      <c r="SEK176" s="148"/>
      <c r="SEL176" s="187"/>
      <c r="SEM176" s="188"/>
      <c r="SEN176" s="165"/>
      <c r="SEO176" s="166"/>
      <c r="SEP176" s="146"/>
      <c r="SEQ176" s="145"/>
      <c r="SER176" s="145"/>
      <c r="SES176" s="167"/>
      <c r="SET176" s="147"/>
      <c r="SEU176" s="148"/>
      <c r="SEV176" s="187"/>
      <c r="SEW176" s="188"/>
      <c r="SEX176" s="165"/>
      <c r="SEY176" s="166"/>
      <c r="SEZ176" s="146"/>
      <c r="SFA176" s="145"/>
      <c r="SFB176" s="145"/>
      <c r="SFC176" s="167"/>
      <c r="SFD176" s="147"/>
      <c r="SFE176" s="148"/>
      <c r="SFF176" s="187"/>
      <c r="SFG176" s="188"/>
      <c r="SFH176" s="165"/>
      <c r="SFI176" s="166"/>
      <c r="SFJ176" s="146"/>
      <c r="SFK176" s="145"/>
      <c r="SFL176" s="145"/>
      <c r="SFM176" s="167"/>
      <c r="SFN176" s="147"/>
      <c r="SFO176" s="148"/>
      <c r="SFP176" s="187"/>
      <c r="SFQ176" s="188"/>
      <c r="SFR176" s="165"/>
      <c r="SFS176" s="166"/>
      <c r="SFT176" s="146"/>
      <c r="SFU176" s="145"/>
      <c r="SFV176" s="145"/>
      <c r="SFW176" s="167"/>
      <c r="SFX176" s="147"/>
      <c r="SFY176" s="148"/>
      <c r="SFZ176" s="187"/>
      <c r="SGA176" s="188"/>
      <c r="SGB176" s="165"/>
      <c r="SGC176" s="166"/>
      <c r="SGD176" s="146"/>
      <c r="SGE176" s="145"/>
      <c r="SGF176" s="145"/>
      <c r="SGG176" s="167"/>
      <c r="SGH176" s="147"/>
      <c r="SGI176" s="148"/>
      <c r="SGJ176" s="187"/>
      <c r="SGK176" s="188"/>
      <c r="SGL176" s="165"/>
      <c r="SGM176" s="166"/>
      <c r="SGN176" s="146"/>
      <c r="SGO176" s="145"/>
      <c r="SGP176" s="145"/>
      <c r="SGQ176" s="167"/>
      <c r="SGR176" s="147"/>
      <c r="SGS176" s="148"/>
      <c r="SGT176" s="187"/>
      <c r="SGU176" s="188"/>
      <c r="SGV176" s="165"/>
      <c r="SGW176" s="166"/>
      <c r="SGX176" s="146"/>
      <c r="SGY176" s="145"/>
      <c r="SGZ176" s="145"/>
      <c r="SHA176" s="167"/>
      <c r="SHB176" s="147"/>
      <c r="SHC176" s="148"/>
      <c r="SHD176" s="187"/>
      <c r="SHE176" s="188"/>
      <c r="SHF176" s="165"/>
      <c r="SHG176" s="166"/>
      <c r="SHH176" s="146"/>
      <c r="SHI176" s="145"/>
      <c r="SHJ176" s="145"/>
      <c r="SHK176" s="167"/>
      <c r="SHL176" s="147"/>
      <c r="SHM176" s="148"/>
      <c r="SHN176" s="187"/>
      <c r="SHO176" s="188"/>
      <c r="SHP176" s="165"/>
      <c r="SHQ176" s="166"/>
      <c r="SHR176" s="146"/>
      <c r="SHS176" s="145"/>
      <c r="SHT176" s="145"/>
      <c r="SHU176" s="167"/>
      <c r="SHV176" s="147"/>
      <c r="SHW176" s="148"/>
      <c r="SHX176" s="187"/>
      <c r="SHY176" s="188"/>
      <c r="SHZ176" s="165"/>
      <c r="SIA176" s="166"/>
      <c r="SIB176" s="146"/>
      <c r="SIC176" s="145"/>
      <c r="SID176" s="145"/>
      <c r="SIE176" s="167"/>
      <c r="SIF176" s="147"/>
      <c r="SIG176" s="148"/>
      <c r="SIH176" s="187"/>
      <c r="SII176" s="188"/>
      <c r="SIJ176" s="165"/>
      <c r="SIK176" s="166"/>
      <c r="SIL176" s="146"/>
      <c r="SIM176" s="145"/>
      <c r="SIN176" s="145"/>
      <c r="SIO176" s="167"/>
      <c r="SIP176" s="147"/>
      <c r="SIQ176" s="148"/>
      <c r="SIR176" s="187"/>
      <c r="SIS176" s="188"/>
      <c r="SIT176" s="165"/>
      <c r="SIU176" s="166"/>
      <c r="SIV176" s="146"/>
      <c r="SIW176" s="145"/>
      <c r="SIX176" s="145"/>
      <c r="SIY176" s="167"/>
      <c r="SIZ176" s="147"/>
      <c r="SJA176" s="148"/>
      <c r="SJB176" s="187"/>
      <c r="SJC176" s="188"/>
      <c r="SJD176" s="165"/>
      <c r="SJE176" s="166"/>
      <c r="SJF176" s="146"/>
      <c r="SJG176" s="145"/>
      <c r="SJH176" s="145"/>
      <c r="SJI176" s="167"/>
      <c r="SJJ176" s="147"/>
      <c r="SJK176" s="148"/>
      <c r="SJL176" s="187"/>
      <c r="SJM176" s="188"/>
      <c r="SJN176" s="165"/>
      <c r="SJO176" s="166"/>
      <c r="SJP176" s="146"/>
      <c r="SJQ176" s="145"/>
      <c r="SJR176" s="145"/>
      <c r="SJS176" s="167"/>
      <c r="SJT176" s="147"/>
      <c r="SJU176" s="148"/>
      <c r="SJV176" s="187"/>
      <c r="SJW176" s="188"/>
      <c r="SJX176" s="165"/>
      <c r="SJY176" s="166"/>
      <c r="SJZ176" s="146"/>
      <c r="SKA176" s="145"/>
      <c r="SKB176" s="145"/>
      <c r="SKC176" s="167"/>
      <c r="SKD176" s="147"/>
      <c r="SKE176" s="148"/>
      <c r="SKF176" s="187"/>
      <c r="SKG176" s="188"/>
      <c r="SKH176" s="165"/>
      <c r="SKI176" s="166"/>
      <c r="SKJ176" s="146"/>
      <c r="SKK176" s="145"/>
      <c r="SKL176" s="145"/>
      <c r="SKM176" s="167"/>
      <c r="SKN176" s="147"/>
      <c r="SKO176" s="148"/>
      <c r="SKP176" s="187"/>
      <c r="SKQ176" s="188"/>
      <c r="SKR176" s="165"/>
      <c r="SKS176" s="166"/>
      <c r="SKT176" s="146"/>
      <c r="SKU176" s="145"/>
      <c r="SKV176" s="145"/>
      <c r="SKW176" s="167"/>
      <c r="SKX176" s="147"/>
      <c r="SKY176" s="148"/>
      <c r="SKZ176" s="187"/>
      <c r="SLA176" s="188"/>
      <c r="SLB176" s="165"/>
      <c r="SLC176" s="166"/>
      <c r="SLD176" s="146"/>
      <c r="SLE176" s="145"/>
      <c r="SLF176" s="145"/>
      <c r="SLG176" s="167"/>
      <c r="SLH176" s="147"/>
      <c r="SLI176" s="148"/>
      <c r="SLJ176" s="187"/>
      <c r="SLK176" s="188"/>
      <c r="SLL176" s="165"/>
      <c r="SLM176" s="166"/>
      <c r="SLN176" s="146"/>
      <c r="SLO176" s="145"/>
      <c r="SLP176" s="145"/>
      <c r="SLQ176" s="167"/>
      <c r="SLR176" s="147"/>
      <c r="SLS176" s="148"/>
      <c r="SLT176" s="187"/>
      <c r="SLU176" s="188"/>
      <c r="SLV176" s="165"/>
      <c r="SLW176" s="166"/>
      <c r="SLX176" s="146"/>
      <c r="SLY176" s="145"/>
      <c r="SLZ176" s="145"/>
      <c r="SMA176" s="167"/>
      <c r="SMB176" s="147"/>
      <c r="SMC176" s="148"/>
      <c r="SMD176" s="187"/>
      <c r="SME176" s="188"/>
      <c r="SMF176" s="165"/>
      <c r="SMG176" s="166"/>
      <c r="SMH176" s="146"/>
      <c r="SMI176" s="145"/>
      <c r="SMJ176" s="145"/>
      <c r="SMK176" s="167"/>
      <c r="SML176" s="147"/>
      <c r="SMM176" s="148"/>
      <c r="SMN176" s="187"/>
      <c r="SMO176" s="188"/>
      <c r="SMP176" s="165"/>
      <c r="SMQ176" s="166"/>
      <c r="SMR176" s="146"/>
      <c r="SMS176" s="145"/>
      <c r="SMT176" s="145"/>
      <c r="SMU176" s="167"/>
      <c r="SMV176" s="147"/>
      <c r="SMW176" s="148"/>
      <c r="SMX176" s="187"/>
      <c r="SMY176" s="188"/>
      <c r="SMZ176" s="165"/>
      <c r="SNA176" s="166"/>
      <c r="SNB176" s="146"/>
      <c r="SNC176" s="145"/>
      <c r="SND176" s="145"/>
      <c r="SNE176" s="167"/>
      <c r="SNF176" s="147"/>
      <c r="SNG176" s="148"/>
      <c r="SNH176" s="187"/>
      <c r="SNI176" s="188"/>
      <c r="SNJ176" s="165"/>
      <c r="SNK176" s="166"/>
      <c r="SNL176" s="146"/>
      <c r="SNM176" s="145"/>
      <c r="SNN176" s="145"/>
      <c r="SNO176" s="167"/>
      <c r="SNP176" s="147"/>
      <c r="SNQ176" s="148"/>
      <c r="SNR176" s="187"/>
      <c r="SNS176" s="188"/>
      <c r="SNT176" s="165"/>
      <c r="SNU176" s="166"/>
      <c r="SNV176" s="146"/>
      <c r="SNW176" s="145"/>
      <c r="SNX176" s="145"/>
      <c r="SNY176" s="167"/>
      <c r="SNZ176" s="147"/>
      <c r="SOA176" s="148"/>
      <c r="SOB176" s="187"/>
      <c r="SOC176" s="188"/>
      <c r="SOD176" s="165"/>
      <c r="SOE176" s="166"/>
      <c r="SOF176" s="146"/>
      <c r="SOG176" s="145"/>
      <c r="SOH176" s="145"/>
      <c r="SOI176" s="167"/>
      <c r="SOJ176" s="147"/>
      <c r="SOK176" s="148"/>
      <c r="SOL176" s="187"/>
      <c r="SOM176" s="188"/>
      <c r="SON176" s="165"/>
      <c r="SOO176" s="166"/>
      <c r="SOP176" s="146"/>
      <c r="SOQ176" s="145"/>
      <c r="SOR176" s="145"/>
      <c r="SOS176" s="167"/>
      <c r="SOT176" s="147"/>
      <c r="SOU176" s="148"/>
      <c r="SOV176" s="187"/>
      <c r="SOW176" s="188"/>
      <c r="SOX176" s="165"/>
      <c r="SOY176" s="166"/>
      <c r="SOZ176" s="146"/>
      <c r="SPA176" s="145"/>
      <c r="SPB176" s="145"/>
      <c r="SPC176" s="167"/>
      <c r="SPD176" s="147"/>
      <c r="SPE176" s="148"/>
      <c r="SPF176" s="187"/>
      <c r="SPG176" s="188"/>
      <c r="SPH176" s="165"/>
      <c r="SPI176" s="166"/>
      <c r="SPJ176" s="146"/>
      <c r="SPK176" s="145"/>
      <c r="SPL176" s="145"/>
      <c r="SPM176" s="167"/>
      <c r="SPN176" s="147"/>
      <c r="SPO176" s="148"/>
      <c r="SPP176" s="187"/>
      <c r="SPQ176" s="188"/>
      <c r="SPR176" s="165"/>
      <c r="SPS176" s="166"/>
      <c r="SPT176" s="146"/>
      <c r="SPU176" s="145"/>
      <c r="SPV176" s="145"/>
      <c r="SPW176" s="167"/>
      <c r="SPX176" s="147"/>
      <c r="SPY176" s="148"/>
      <c r="SPZ176" s="187"/>
      <c r="SQA176" s="188"/>
      <c r="SQB176" s="165"/>
      <c r="SQC176" s="166"/>
      <c r="SQD176" s="146"/>
      <c r="SQE176" s="145"/>
      <c r="SQF176" s="145"/>
      <c r="SQG176" s="167"/>
      <c r="SQH176" s="147"/>
      <c r="SQI176" s="148"/>
      <c r="SQJ176" s="187"/>
      <c r="SQK176" s="188"/>
      <c r="SQL176" s="165"/>
      <c r="SQM176" s="166"/>
      <c r="SQN176" s="146"/>
      <c r="SQO176" s="145"/>
      <c r="SQP176" s="145"/>
      <c r="SQQ176" s="167"/>
      <c r="SQR176" s="147"/>
      <c r="SQS176" s="148"/>
      <c r="SQT176" s="187"/>
      <c r="SQU176" s="188"/>
      <c r="SQV176" s="165"/>
      <c r="SQW176" s="166"/>
      <c r="SQX176" s="146"/>
      <c r="SQY176" s="145"/>
      <c r="SQZ176" s="145"/>
      <c r="SRA176" s="167"/>
      <c r="SRB176" s="147"/>
      <c r="SRC176" s="148"/>
      <c r="SRD176" s="187"/>
      <c r="SRE176" s="188"/>
      <c r="SRF176" s="165"/>
      <c r="SRG176" s="166"/>
      <c r="SRH176" s="146"/>
      <c r="SRI176" s="145"/>
      <c r="SRJ176" s="145"/>
      <c r="SRK176" s="167"/>
      <c r="SRL176" s="147"/>
      <c r="SRM176" s="148"/>
      <c r="SRN176" s="187"/>
      <c r="SRO176" s="188"/>
      <c r="SRP176" s="165"/>
      <c r="SRQ176" s="166"/>
      <c r="SRR176" s="146"/>
      <c r="SRS176" s="145"/>
      <c r="SRT176" s="145"/>
      <c r="SRU176" s="167"/>
      <c r="SRV176" s="147"/>
      <c r="SRW176" s="148"/>
      <c r="SRX176" s="187"/>
      <c r="SRY176" s="188"/>
      <c r="SRZ176" s="165"/>
      <c r="SSA176" s="166"/>
      <c r="SSB176" s="146"/>
      <c r="SSC176" s="145"/>
      <c r="SSD176" s="145"/>
      <c r="SSE176" s="167"/>
      <c r="SSF176" s="147"/>
      <c r="SSG176" s="148"/>
      <c r="SSH176" s="187"/>
      <c r="SSI176" s="188"/>
      <c r="SSJ176" s="165"/>
      <c r="SSK176" s="166"/>
      <c r="SSL176" s="146"/>
      <c r="SSM176" s="145"/>
      <c r="SSN176" s="145"/>
      <c r="SSO176" s="167"/>
      <c r="SSP176" s="147"/>
      <c r="SSQ176" s="148"/>
      <c r="SSR176" s="187"/>
      <c r="SSS176" s="188"/>
      <c r="SST176" s="165"/>
      <c r="SSU176" s="166"/>
      <c r="SSV176" s="146"/>
      <c r="SSW176" s="145"/>
      <c r="SSX176" s="145"/>
      <c r="SSY176" s="167"/>
      <c r="SSZ176" s="147"/>
      <c r="STA176" s="148"/>
      <c r="STB176" s="187"/>
      <c r="STC176" s="188"/>
      <c r="STD176" s="165"/>
      <c r="STE176" s="166"/>
      <c r="STF176" s="146"/>
      <c r="STG176" s="145"/>
      <c r="STH176" s="145"/>
      <c r="STI176" s="167"/>
      <c r="STJ176" s="147"/>
      <c r="STK176" s="148"/>
      <c r="STL176" s="187"/>
      <c r="STM176" s="188"/>
      <c r="STN176" s="165"/>
      <c r="STO176" s="166"/>
      <c r="STP176" s="146"/>
      <c r="STQ176" s="145"/>
      <c r="STR176" s="145"/>
      <c r="STS176" s="167"/>
      <c r="STT176" s="147"/>
      <c r="STU176" s="148"/>
      <c r="STV176" s="187"/>
      <c r="STW176" s="188"/>
      <c r="STX176" s="165"/>
      <c r="STY176" s="166"/>
      <c r="STZ176" s="146"/>
      <c r="SUA176" s="145"/>
      <c r="SUB176" s="145"/>
      <c r="SUC176" s="167"/>
      <c r="SUD176" s="147"/>
      <c r="SUE176" s="148"/>
      <c r="SUF176" s="187"/>
      <c r="SUG176" s="188"/>
      <c r="SUH176" s="165"/>
      <c r="SUI176" s="166"/>
      <c r="SUJ176" s="146"/>
      <c r="SUK176" s="145"/>
      <c r="SUL176" s="145"/>
      <c r="SUM176" s="167"/>
      <c r="SUN176" s="147"/>
      <c r="SUO176" s="148"/>
      <c r="SUP176" s="187"/>
      <c r="SUQ176" s="188"/>
      <c r="SUR176" s="165"/>
      <c r="SUS176" s="166"/>
      <c r="SUT176" s="146"/>
      <c r="SUU176" s="145"/>
      <c r="SUV176" s="145"/>
      <c r="SUW176" s="167"/>
      <c r="SUX176" s="147"/>
      <c r="SUY176" s="148"/>
      <c r="SUZ176" s="187"/>
      <c r="SVA176" s="188"/>
      <c r="SVB176" s="165"/>
      <c r="SVC176" s="166"/>
      <c r="SVD176" s="146"/>
      <c r="SVE176" s="145"/>
      <c r="SVF176" s="145"/>
      <c r="SVG176" s="167"/>
      <c r="SVH176" s="147"/>
      <c r="SVI176" s="148"/>
      <c r="SVJ176" s="187"/>
      <c r="SVK176" s="188"/>
      <c r="SVL176" s="165"/>
      <c r="SVM176" s="166"/>
      <c r="SVN176" s="146"/>
      <c r="SVO176" s="145"/>
      <c r="SVP176" s="145"/>
      <c r="SVQ176" s="167"/>
      <c r="SVR176" s="147"/>
      <c r="SVS176" s="148"/>
      <c r="SVT176" s="187"/>
      <c r="SVU176" s="188"/>
      <c r="SVV176" s="165"/>
      <c r="SVW176" s="166"/>
      <c r="SVX176" s="146"/>
      <c r="SVY176" s="145"/>
      <c r="SVZ176" s="145"/>
      <c r="SWA176" s="167"/>
      <c r="SWB176" s="147"/>
      <c r="SWC176" s="148"/>
      <c r="SWD176" s="187"/>
      <c r="SWE176" s="188"/>
      <c r="SWF176" s="165"/>
      <c r="SWG176" s="166"/>
      <c r="SWH176" s="146"/>
      <c r="SWI176" s="145"/>
      <c r="SWJ176" s="145"/>
      <c r="SWK176" s="167"/>
      <c r="SWL176" s="147"/>
      <c r="SWM176" s="148"/>
      <c r="SWN176" s="187"/>
      <c r="SWO176" s="188"/>
      <c r="SWP176" s="165"/>
      <c r="SWQ176" s="166"/>
      <c r="SWR176" s="146"/>
      <c r="SWS176" s="145"/>
      <c r="SWT176" s="145"/>
      <c r="SWU176" s="167"/>
      <c r="SWV176" s="147"/>
      <c r="SWW176" s="148"/>
      <c r="SWX176" s="187"/>
      <c r="SWY176" s="188"/>
      <c r="SWZ176" s="165"/>
      <c r="SXA176" s="166"/>
      <c r="SXB176" s="146"/>
      <c r="SXC176" s="145"/>
      <c r="SXD176" s="145"/>
      <c r="SXE176" s="167"/>
      <c r="SXF176" s="147"/>
      <c r="SXG176" s="148"/>
      <c r="SXH176" s="187"/>
      <c r="SXI176" s="188"/>
      <c r="SXJ176" s="165"/>
      <c r="SXK176" s="166"/>
      <c r="SXL176" s="146"/>
      <c r="SXM176" s="145"/>
      <c r="SXN176" s="145"/>
      <c r="SXO176" s="167"/>
      <c r="SXP176" s="147"/>
      <c r="SXQ176" s="148"/>
      <c r="SXR176" s="187"/>
      <c r="SXS176" s="188"/>
      <c r="SXT176" s="165"/>
      <c r="SXU176" s="166"/>
      <c r="SXV176" s="146"/>
      <c r="SXW176" s="145"/>
      <c r="SXX176" s="145"/>
      <c r="SXY176" s="167"/>
      <c r="SXZ176" s="147"/>
      <c r="SYA176" s="148"/>
      <c r="SYB176" s="187"/>
      <c r="SYC176" s="188"/>
      <c r="SYD176" s="165"/>
      <c r="SYE176" s="166"/>
      <c r="SYF176" s="146"/>
      <c r="SYG176" s="145"/>
      <c r="SYH176" s="145"/>
      <c r="SYI176" s="167"/>
      <c r="SYJ176" s="147"/>
      <c r="SYK176" s="148"/>
      <c r="SYL176" s="187"/>
      <c r="SYM176" s="188"/>
      <c r="SYN176" s="165"/>
      <c r="SYO176" s="166"/>
      <c r="SYP176" s="146"/>
      <c r="SYQ176" s="145"/>
      <c r="SYR176" s="145"/>
      <c r="SYS176" s="167"/>
      <c r="SYT176" s="147"/>
      <c r="SYU176" s="148"/>
      <c r="SYV176" s="187"/>
      <c r="SYW176" s="188"/>
      <c r="SYX176" s="165"/>
      <c r="SYY176" s="166"/>
      <c r="SYZ176" s="146"/>
      <c r="SZA176" s="145"/>
      <c r="SZB176" s="145"/>
      <c r="SZC176" s="167"/>
      <c r="SZD176" s="147"/>
      <c r="SZE176" s="148"/>
      <c r="SZF176" s="187"/>
      <c r="SZG176" s="188"/>
      <c r="SZH176" s="165"/>
      <c r="SZI176" s="166"/>
      <c r="SZJ176" s="146"/>
      <c r="SZK176" s="145"/>
      <c r="SZL176" s="145"/>
      <c r="SZM176" s="167"/>
      <c r="SZN176" s="147"/>
      <c r="SZO176" s="148"/>
      <c r="SZP176" s="187"/>
      <c r="SZQ176" s="188"/>
      <c r="SZR176" s="165"/>
      <c r="SZS176" s="166"/>
      <c r="SZT176" s="146"/>
      <c r="SZU176" s="145"/>
      <c r="SZV176" s="145"/>
      <c r="SZW176" s="167"/>
      <c r="SZX176" s="147"/>
      <c r="SZY176" s="148"/>
      <c r="SZZ176" s="187"/>
      <c r="TAA176" s="188"/>
      <c r="TAB176" s="165"/>
      <c r="TAC176" s="166"/>
      <c r="TAD176" s="146"/>
      <c r="TAE176" s="145"/>
      <c r="TAF176" s="145"/>
      <c r="TAG176" s="167"/>
      <c r="TAH176" s="147"/>
      <c r="TAI176" s="148"/>
      <c r="TAJ176" s="187"/>
      <c r="TAK176" s="188"/>
      <c r="TAL176" s="165"/>
      <c r="TAM176" s="166"/>
      <c r="TAN176" s="146"/>
      <c r="TAO176" s="145"/>
      <c r="TAP176" s="145"/>
      <c r="TAQ176" s="167"/>
      <c r="TAR176" s="147"/>
      <c r="TAS176" s="148"/>
      <c r="TAT176" s="187"/>
      <c r="TAU176" s="188"/>
      <c r="TAV176" s="165"/>
      <c r="TAW176" s="166"/>
      <c r="TAX176" s="146"/>
      <c r="TAY176" s="145"/>
      <c r="TAZ176" s="145"/>
      <c r="TBA176" s="167"/>
      <c r="TBB176" s="147"/>
      <c r="TBC176" s="148"/>
      <c r="TBD176" s="187"/>
      <c r="TBE176" s="188"/>
      <c r="TBF176" s="165"/>
      <c r="TBG176" s="166"/>
      <c r="TBH176" s="146"/>
      <c r="TBI176" s="145"/>
      <c r="TBJ176" s="145"/>
      <c r="TBK176" s="167"/>
      <c r="TBL176" s="147"/>
      <c r="TBM176" s="148"/>
      <c r="TBN176" s="187"/>
      <c r="TBO176" s="188"/>
      <c r="TBP176" s="165"/>
      <c r="TBQ176" s="166"/>
      <c r="TBR176" s="146"/>
      <c r="TBS176" s="145"/>
      <c r="TBT176" s="145"/>
      <c r="TBU176" s="167"/>
      <c r="TBV176" s="147"/>
      <c r="TBW176" s="148"/>
      <c r="TBX176" s="187"/>
      <c r="TBY176" s="188"/>
      <c r="TBZ176" s="165"/>
      <c r="TCA176" s="166"/>
      <c r="TCB176" s="146"/>
      <c r="TCC176" s="145"/>
      <c r="TCD176" s="145"/>
      <c r="TCE176" s="167"/>
      <c r="TCF176" s="147"/>
      <c r="TCG176" s="148"/>
      <c r="TCH176" s="187"/>
      <c r="TCI176" s="188"/>
      <c r="TCJ176" s="165"/>
      <c r="TCK176" s="166"/>
      <c r="TCL176" s="146"/>
      <c r="TCM176" s="145"/>
      <c r="TCN176" s="145"/>
      <c r="TCO176" s="167"/>
      <c r="TCP176" s="147"/>
      <c r="TCQ176" s="148"/>
      <c r="TCR176" s="187"/>
      <c r="TCS176" s="188"/>
      <c r="TCT176" s="165"/>
      <c r="TCU176" s="166"/>
      <c r="TCV176" s="146"/>
      <c r="TCW176" s="145"/>
      <c r="TCX176" s="145"/>
      <c r="TCY176" s="167"/>
      <c r="TCZ176" s="147"/>
      <c r="TDA176" s="148"/>
      <c r="TDB176" s="187"/>
      <c r="TDC176" s="188"/>
      <c r="TDD176" s="165"/>
      <c r="TDE176" s="166"/>
      <c r="TDF176" s="146"/>
      <c r="TDG176" s="145"/>
      <c r="TDH176" s="145"/>
      <c r="TDI176" s="167"/>
      <c r="TDJ176" s="147"/>
      <c r="TDK176" s="148"/>
      <c r="TDL176" s="187"/>
      <c r="TDM176" s="188"/>
      <c r="TDN176" s="165"/>
      <c r="TDO176" s="166"/>
      <c r="TDP176" s="146"/>
      <c r="TDQ176" s="145"/>
      <c r="TDR176" s="145"/>
      <c r="TDS176" s="167"/>
      <c r="TDT176" s="147"/>
      <c r="TDU176" s="148"/>
      <c r="TDV176" s="187"/>
      <c r="TDW176" s="188"/>
      <c r="TDX176" s="165"/>
      <c r="TDY176" s="166"/>
      <c r="TDZ176" s="146"/>
      <c r="TEA176" s="145"/>
      <c r="TEB176" s="145"/>
      <c r="TEC176" s="167"/>
      <c r="TED176" s="147"/>
      <c r="TEE176" s="148"/>
      <c r="TEF176" s="187"/>
      <c r="TEG176" s="188"/>
      <c r="TEH176" s="165"/>
      <c r="TEI176" s="166"/>
      <c r="TEJ176" s="146"/>
      <c r="TEK176" s="145"/>
      <c r="TEL176" s="145"/>
      <c r="TEM176" s="167"/>
      <c r="TEN176" s="147"/>
      <c r="TEO176" s="148"/>
      <c r="TEP176" s="187"/>
      <c r="TEQ176" s="188"/>
      <c r="TER176" s="165"/>
      <c r="TES176" s="166"/>
      <c r="TET176" s="146"/>
      <c r="TEU176" s="145"/>
      <c r="TEV176" s="145"/>
      <c r="TEW176" s="167"/>
      <c r="TEX176" s="147"/>
      <c r="TEY176" s="148"/>
      <c r="TEZ176" s="187"/>
      <c r="TFA176" s="188"/>
      <c r="TFB176" s="165"/>
      <c r="TFC176" s="166"/>
      <c r="TFD176" s="146"/>
      <c r="TFE176" s="145"/>
      <c r="TFF176" s="145"/>
      <c r="TFG176" s="167"/>
      <c r="TFH176" s="147"/>
      <c r="TFI176" s="148"/>
      <c r="TFJ176" s="187"/>
      <c r="TFK176" s="188"/>
      <c r="TFL176" s="165"/>
      <c r="TFM176" s="166"/>
      <c r="TFN176" s="146"/>
      <c r="TFO176" s="145"/>
      <c r="TFP176" s="145"/>
      <c r="TFQ176" s="167"/>
      <c r="TFR176" s="147"/>
      <c r="TFS176" s="148"/>
      <c r="TFT176" s="187"/>
      <c r="TFU176" s="188"/>
      <c r="TFV176" s="165"/>
      <c r="TFW176" s="166"/>
      <c r="TFX176" s="146"/>
      <c r="TFY176" s="145"/>
      <c r="TFZ176" s="145"/>
      <c r="TGA176" s="167"/>
      <c r="TGB176" s="147"/>
      <c r="TGC176" s="148"/>
      <c r="TGD176" s="187"/>
      <c r="TGE176" s="188"/>
      <c r="TGF176" s="165"/>
      <c r="TGG176" s="166"/>
      <c r="TGH176" s="146"/>
      <c r="TGI176" s="145"/>
      <c r="TGJ176" s="145"/>
      <c r="TGK176" s="167"/>
      <c r="TGL176" s="147"/>
      <c r="TGM176" s="148"/>
      <c r="TGN176" s="187"/>
      <c r="TGO176" s="188"/>
      <c r="TGP176" s="165"/>
      <c r="TGQ176" s="166"/>
      <c r="TGR176" s="146"/>
      <c r="TGS176" s="145"/>
      <c r="TGT176" s="145"/>
      <c r="TGU176" s="167"/>
      <c r="TGV176" s="147"/>
      <c r="TGW176" s="148"/>
      <c r="TGX176" s="187"/>
      <c r="TGY176" s="188"/>
      <c r="TGZ176" s="165"/>
      <c r="THA176" s="166"/>
      <c r="THB176" s="146"/>
      <c r="THC176" s="145"/>
      <c r="THD176" s="145"/>
      <c r="THE176" s="167"/>
      <c r="THF176" s="147"/>
      <c r="THG176" s="148"/>
      <c r="THH176" s="187"/>
      <c r="THI176" s="188"/>
      <c r="THJ176" s="165"/>
      <c r="THK176" s="166"/>
      <c r="THL176" s="146"/>
      <c r="THM176" s="145"/>
      <c r="THN176" s="145"/>
      <c r="THO176" s="167"/>
      <c r="THP176" s="147"/>
      <c r="THQ176" s="148"/>
      <c r="THR176" s="187"/>
      <c r="THS176" s="188"/>
      <c r="THT176" s="165"/>
      <c r="THU176" s="166"/>
      <c r="THV176" s="146"/>
      <c r="THW176" s="145"/>
      <c r="THX176" s="145"/>
      <c r="THY176" s="167"/>
      <c r="THZ176" s="147"/>
      <c r="TIA176" s="148"/>
      <c r="TIB176" s="187"/>
      <c r="TIC176" s="188"/>
      <c r="TID176" s="165"/>
      <c r="TIE176" s="166"/>
      <c r="TIF176" s="146"/>
      <c r="TIG176" s="145"/>
      <c r="TIH176" s="145"/>
      <c r="TII176" s="167"/>
      <c r="TIJ176" s="147"/>
      <c r="TIK176" s="148"/>
      <c r="TIL176" s="187"/>
      <c r="TIM176" s="188"/>
      <c r="TIN176" s="165"/>
      <c r="TIO176" s="166"/>
      <c r="TIP176" s="146"/>
      <c r="TIQ176" s="145"/>
      <c r="TIR176" s="145"/>
      <c r="TIS176" s="167"/>
      <c r="TIT176" s="147"/>
      <c r="TIU176" s="148"/>
      <c r="TIV176" s="187"/>
      <c r="TIW176" s="188"/>
      <c r="TIX176" s="165"/>
      <c r="TIY176" s="166"/>
      <c r="TIZ176" s="146"/>
      <c r="TJA176" s="145"/>
      <c r="TJB176" s="145"/>
      <c r="TJC176" s="167"/>
      <c r="TJD176" s="147"/>
      <c r="TJE176" s="148"/>
      <c r="TJF176" s="187"/>
      <c r="TJG176" s="188"/>
      <c r="TJH176" s="165"/>
      <c r="TJI176" s="166"/>
      <c r="TJJ176" s="146"/>
      <c r="TJK176" s="145"/>
      <c r="TJL176" s="145"/>
      <c r="TJM176" s="167"/>
      <c r="TJN176" s="147"/>
      <c r="TJO176" s="148"/>
      <c r="TJP176" s="187"/>
      <c r="TJQ176" s="188"/>
      <c r="TJR176" s="165"/>
      <c r="TJS176" s="166"/>
      <c r="TJT176" s="146"/>
      <c r="TJU176" s="145"/>
      <c r="TJV176" s="145"/>
      <c r="TJW176" s="167"/>
      <c r="TJX176" s="147"/>
      <c r="TJY176" s="148"/>
      <c r="TJZ176" s="187"/>
      <c r="TKA176" s="188"/>
      <c r="TKB176" s="165"/>
      <c r="TKC176" s="166"/>
      <c r="TKD176" s="146"/>
      <c r="TKE176" s="145"/>
      <c r="TKF176" s="145"/>
      <c r="TKG176" s="167"/>
      <c r="TKH176" s="147"/>
      <c r="TKI176" s="148"/>
      <c r="TKJ176" s="187"/>
      <c r="TKK176" s="188"/>
      <c r="TKL176" s="165"/>
      <c r="TKM176" s="166"/>
      <c r="TKN176" s="146"/>
      <c r="TKO176" s="145"/>
      <c r="TKP176" s="145"/>
      <c r="TKQ176" s="167"/>
      <c r="TKR176" s="147"/>
      <c r="TKS176" s="148"/>
      <c r="TKT176" s="187"/>
      <c r="TKU176" s="188"/>
      <c r="TKV176" s="165"/>
      <c r="TKW176" s="166"/>
      <c r="TKX176" s="146"/>
      <c r="TKY176" s="145"/>
      <c r="TKZ176" s="145"/>
      <c r="TLA176" s="167"/>
      <c r="TLB176" s="147"/>
      <c r="TLC176" s="148"/>
      <c r="TLD176" s="187"/>
      <c r="TLE176" s="188"/>
      <c r="TLF176" s="165"/>
      <c r="TLG176" s="166"/>
      <c r="TLH176" s="146"/>
      <c r="TLI176" s="145"/>
      <c r="TLJ176" s="145"/>
      <c r="TLK176" s="167"/>
      <c r="TLL176" s="147"/>
      <c r="TLM176" s="148"/>
      <c r="TLN176" s="187"/>
      <c r="TLO176" s="188"/>
      <c r="TLP176" s="165"/>
      <c r="TLQ176" s="166"/>
      <c r="TLR176" s="146"/>
      <c r="TLS176" s="145"/>
      <c r="TLT176" s="145"/>
      <c r="TLU176" s="167"/>
      <c r="TLV176" s="147"/>
      <c r="TLW176" s="148"/>
      <c r="TLX176" s="187"/>
      <c r="TLY176" s="188"/>
      <c r="TLZ176" s="165"/>
      <c r="TMA176" s="166"/>
      <c r="TMB176" s="146"/>
      <c r="TMC176" s="145"/>
      <c r="TMD176" s="145"/>
      <c r="TME176" s="167"/>
      <c r="TMF176" s="147"/>
      <c r="TMG176" s="148"/>
      <c r="TMH176" s="187"/>
      <c r="TMI176" s="188"/>
      <c r="TMJ176" s="165"/>
      <c r="TMK176" s="166"/>
      <c r="TML176" s="146"/>
      <c r="TMM176" s="145"/>
      <c r="TMN176" s="145"/>
      <c r="TMO176" s="167"/>
      <c r="TMP176" s="147"/>
      <c r="TMQ176" s="148"/>
      <c r="TMR176" s="187"/>
      <c r="TMS176" s="188"/>
      <c r="TMT176" s="165"/>
      <c r="TMU176" s="166"/>
      <c r="TMV176" s="146"/>
      <c r="TMW176" s="145"/>
      <c r="TMX176" s="145"/>
      <c r="TMY176" s="167"/>
      <c r="TMZ176" s="147"/>
      <c r="TNA176" s="148"/>
      <c r="TNB176" s="187"/>
      <c r="TNC176" s="188"/>
      <c r="TND176" s="165"/>
      <c r="TNE176" s="166"/>
      <c r="TNF176" s="146"/>
      <c r="TNG176" s="145"/>
      <c r="TNH176" s="145"/>
      <c r="TNI176" s="167"/>
      <c r="TNJ176" s="147"/>
      <c r="TNK176" s="148"/>
      <c r="TNL176" s="187"/>
      <c r="TNM176" s="188"/>
      <c r="TNN176" s="165"/>
      <c r="TNO176" s="166"/>
      <c r="TNP176" s="146"/>
      <c r="TNQ176" s="145"/>
      <c r="TNR176" s="145"/>
      <c r="TNS176" s="167"/>
      <c r="TNT176" s="147"/>
      <c r="TNU176" s="148"/>
      <c r="TNV176" s="187"/>
      <c r="TNW176" s="188"/>
      <c r="TNX176" s="165"/>
      <c r="TNY176" s="166"/>
      <c r="TNZ176" s="146"/>
      <c r="TOA176" s="145"/>
      <c r="TOB176" s="145"/>
      <c r="TOC176" s="167"/>
      <c r="TOD176" s="147"/>
      <c r="TOE176" s="148"/>
      <c r="TOF176" s="187"/>
      <c r="TOG176" s="188"/>
      <c r="TOH176" s="165"/>
      <c r="TOI176" s="166"/>
      <c r="TOJ176" s="146"/>
      <c r="TOK176" s="145"/>
      <c r="TOL176" s="145"/>
      <c r="TOM176" s="167"/>
      <c r="TON176" s="147"/>
      <c r="TOO176" s="148"/>
      <c r="TOP176" s="187"/>
      <c r="TOQ176" s="188"/>
      <c r="TOR176" s="165"/>
      <c r="TOS176" s="166"/>
      <c r="TOT176" s="146"/>
      <c r="TOU176" s="145"/>
      <c r="TOV176" s="145"/>
      <c r="TOW176" s="167"/>
      <c r="TOX176" s="147"/>
      <c r="TOY176" s="148"/>
      <c r="TOZ176" s="187"/>
      <c r="TPA176" s="188"/>
      <c r="TPB176" s="165"/>
      <c r="TPC176" s="166"/>
      <c r="TPD176" s="146"/>
      <c r="TPE176" s="145"/>
      <c r="TPF176" s="145"/>
      <c r="TPG176" s="167"/>
      <c r="TPH176" s="147"/>
      <c r="TPI176" s="148"/>
      <c r="TPJ176" s="187"/>
      <c r="TPK176" s="188"/>
      <c r="TPL176" s="165"/>
      <c r="TPM176" s="166"/>
      <c r="TPN176" s="146"/>
      <c r="TPO176" s="145"/>
      <c r="TPP176" s="145"/>
      <c r="TPQ176" s="167"/>
      <c r="TPR176" s="147"/>
      <c r="TPS176" s="148"/>
      <c r="TPT176" s="187"/>
      <c r="TPU176" s="188"/>
      <c r="TPV176" s="165"/>
      <c r="TPW176" s="166"/>
      <c r="TPX176" s="146"/>
      <c r="TPY176" s="145"/>
      <c r="TPZ176" s="145"/>
      <c r="TQA176" s="167"/>
      <c r="TQB176" s="147"/>
      <c r="TQC176" s="148"/>
      <c r="TQD176" s="187"/>
      <c r="TQE176" s="188"/>
      <c r="TQF176" s="165"/>
      <c r="TQG176" s="166"/>
      <c r="TQH176" s="146"/>
      <c r="TQI176" s="145"/>
      <c r="TQJ176" s="145"/>
      <c r="TQK176" s="167"/>
      <c r="TQL176" s="147"/>
      <c r="TQM176" s="148"/>
      <c r="TQN176" s="187"/>
      <c r="TQO176" s="188"/>
      <c r="TQP176" s="165"/>
      <c r="TQQ176" s="166"/>
      <c r="TQR176" s="146"/>
      <c r="TQS176" s="145"/>
      <c r="TQT176" s="145"/>
      <c r="TQU176" s="167"/>
      <c r="TQV176" s="147"/>
      <c r="TQW176" s="148"/>
      <c r="TQX176" s="187"/>
      <c r="TQY176" s="188"/>
      <c r="TQZ176" s="165"/>
      <c r="TRA176" s="166"/>
      <c r="TRB176" s="146"/>
      <c r="TRC176" s="145"/>
      <c r="TRD176" s="145"/>
      <c r="TRE176" s="167"/>
      <c r="TRF176" s="147"/>
      <c r="TRG176" s="148"/>
      <c r="TRH176" s="187"/>
      <c r="TRI176" s="188"/>
      <c r="TRJ176" s="165"/>
      <c r="TRK176" s="166"/>
      <c r="TRL176" s="146"/>
      <c r="TRM176" s="145"/>
      <c r="TRN176" s="145"/>
      <c r="TRO176" s="167"/>
      <c r="TRP176" s="147"/>
      <c r="TRQ176" s="148"/>
      <c r="TRR176" s="187"/>
      <c r="TRS176" s="188"/>
      <c r="TRT176" s="165"/>
      <c r="TRU176" s="166"/>
      <c r="TRV176" s="146"/>
      <c r="TRW176" s="145"/>
      <c r="TRX176" s="145"/>
      <c r="TRY176" s="167"/>
      <c r="TRZ176" s="147"/>
      <c r="TSA176" s="148"/>
      <c r="TSB176" s="187"/>
      <c r="TSC176" s="188"/>
      <c r="TSD176" s="165"/>
      <c r="TSE176" s="166"/>
      <c r="TSF176" s="146"/>
      <c r="TSG176" s="145"/>
      <c r="TSH176" s="145"/>
      <c r="TSI176" s="167"/>
      <c r="TSJ176" s="147"/>
      <c r="TSK176" s="148"/>
      <c r="TSL176" s="187"/>
      <c r="TSM176" s="188"/>
      <c r="TSN176" s="165"/>
      <c r="TSO176" s="166"/>
      <c r="TSP176" s="146"/>
      <c r="TSQ176" s="145"/>
      <c r="TSR176" s="145"/>
      <c r="TSS176" s="167"/>
      <c r="TST176" s="147"/>
      <c r="TSU176" s="148"/>
      <c r="TSV176" s="187"/>
      <c r="TSW176" s="188"/>
      <c r="TSX176" s="165"/>
      <c r="TSY176" s="166"/>
      <c r="TSZ176" s="146"/>
      <c r="TTA176" s="145"/>
      <c r="TTB176" s="145"/>
      <c r="TTC176" s="167"/>
      <c r="TTD176" s="147"/>
      <c r="TTE176" s="148"/>
      <c r="TTF176" s="187"/>
      <c r="TTG176" s="188"/>
      <c r="TTH176" s="165"/>
      <c r="TTI176" s="166"/>
      <c r="TTJ176" s="146"/>
      <c r="TTK176" s="145"/>
      <c r="TTL176" s="145"/>
      <c r="TTM176" s="167"/>
      <c r="TTN176" s="147"/>
      <c r="TTO176" s="148"/>
      <c r="TTP176" s="187"/>
      <c r="TTQ176" s="188"/>
      <c r="TTR176" s="165"/>
      <c r="TTS176" s="166"/>
      <c r="TTT176" s="146"/>
      <c r="TTU176" s="145"/>
      <c r="TTV176" s="145"/>
      <c r="TTW176" s="167"/>
      <c r="TTX176" s="147"/>
      <c r="TTY176" s="148"/>
      <c r="TTZ176" s="187"/>
      <c r="TUA176" s="188"/>
      <c r="TUB176" s="165"/>
      <c r="TUC176" s="166"/>
      <c r="TUD176" s="146"/>
      <c r="TUE176" s="145"/>
      <c r="TUF176" s="145"/>
      <c r="TUG176" s="167"/>
      <c r="TUH176" s="147"/>
      <c r="TUI176" s="148"/>
      <c r="TUJ176" s="187"/>
      <c r="TUK176" s="188"/>
      <c r="TUL176" s="165"/>
      <c r="TUM176" s="166"/>
      <c r="TUN176" s="146"/>
      <c r="TUO176" s="145"/>
      <c r="TUP176" s="145"/>
      <c r="TUQ176" s="167"/>
      <c r="TUR176" s="147"/>
      <c r="TUS176" s="148"/>
      <c r="TUT176" s="187"/>
      <c r="TUU176" s="188"/>
      <c r="TUV176" s="165"/>
      <c r="TUW176" s="166"/>
      <c r="TUX176" s="146"/>
      <c r="TUY176" s="145"/>
      <c r="TUZ176" s="145"/>
      <c r="TVA176" s="167"/>
      <c r="TVB176" s="147"/>
      <c r="TVC176" s="148"/>
      <c r="TVD176" s="187"/>
      <c r="TVE176" s="188"/>
      <c r="TVF176" s="165"/>
      <c r="TVG176" s="166"/>
      <c r="TVH176" s="146"/>
      <c r="TVI176" s="145"/>
      <c r="TVJ176" s="145"/>
      <c r="TVK176" s="167"/>
      <c r="TVL176" s="147"/>
      <c r="TVM176" s="148"/>
      <c r="TVN176" s="187"/>
      <c r="TVO176" s="188"/>
      <c r="TVP176" s="165"/>
      <c r="TVQ176" s="166"/>
      <c r="TVR176" s="146"/>
      <c r="TVS176" s="145"/>
      <c r="TVT176" s="145"/>
      <c r="TVU176" s="167"/>
      <c r="TVV176" s="147"/>
      <c r="TVW176" s="148"/>
      <c r="TVX176" s="187"/>
      <c r="TVY176" s="188"/>
      <c r="TVZ176" s="165"/>
      <c r="TWA176" s="166"/>
      <c r="TWB176" s="146"/>
      <c r="TWC176" s="145"/>
      <c r="TWD176" s="145"/>
      <c r="TWE176" s="167"/>
      <c r="TWF176" s="147"/>
      <c r="TWG176" s="148"/>
      <c r="TWH176" s="187"/>
      <c r="TWI176" s="188"/>
      <c r="TWJ176" s="165"/>
      <c r="TWK176" s="166"/>
      <c r="TWL176" s="146"/>
      <c r="TWM176" s="145"/>
      <c r="TWN176" s="145"/>
      <c r="TWO176" s="167"/>
      <c r="TWP176" s="147"/>
      <c r="TWQ176" s="148"/>
      <c r="TWR176" s="187"/>
      <c r="TWS176" s="188"/>
      <c r="TWT176" s="165"/>
      <c r="TWU176" s="166"/>
      <c r="TWV176" s="146"/>
      <c r="TWW176" s="145"/>
      <c r="TWX176" s="145"/>
      <c r="TWY176" s="167"/>
      <c r="TWZ176" s="147"/>
      <c r="TXA176" s="148"/>
      <c r="TXB176" s="187"/>
      <c r="TXC176" s="188"/>
      <c r="TXD176" s="165"/>
      <c r="TXE176" s="166"/>
      <c r="TXF176" s="146"/>
      <c r="TXG176" s="145"/>
      <c r="TXH176" s="145"/>
      <c r="TXI176" s="167"/>
      <c r="TXJ176" s="147"/>
      <c r="TXK176" s="148"/>
      <c r="TXL176" s="187"/>
      <c r="TXM176" s="188"/>
      <c r="TXN176" s="165"/>
      <c r="TXO176" s="166"/>
      <c r="TXP176" s="146"/>
      <c r="TXQ176" s="145"/>
      <c r="TXR176" s="145"/>
      <c r="TXS176" s="167"/>
      <c r="TXT176" s="147"/>
      <c r="TXU176" s="148"/>
      <c r="TXV176" s="187"/>
      <c r="TXW176" s="188"/>
      <c r="TXX176" s="165"/>
      <c r="TXY176" s="166"/>
      <c r="TXZ176" s="146"/>
      <c r="TYA176" s="145"/>
      <c r="TYB176" s="145"/>
      <c r="TYC176" s="167"/>
      <c r="TYD176" s="147"/>
      <c r="TYE176" s="148"/>
      <c r="TYF176" s="187"/>
      <c r="TYG176" s="188"/>
      <c r="TYH176" s="165"/>
      <c r="TYI176" s="166"/>
      <c r="TYJ176" s="146"/>
      <c r="TYK176" s="145"/>
      <c r="TYL176" s="145"/>
      <c r="TYM176" s="167"/>
      <c r="TYN176" s="147"/>
      <c r="TYO176" s="148"/>
      <c r="TYP176" s="187"/>
      <c r="TYQ176" s="188"/>
      <c r="TYR176" s="165"/>
      <c r="TYS176" s="166"/>
      <c r="TYT176" s="146"/>
      <c r="TYU176" s="145"/>
      <c r="TYV176" s="145"/>
      <c r="TYW176" s="167"/>
      <c r="TYX176" s="147"/>
      <c r="TYY176" s="148"/>
      <c r="TYZ176" s="187"/>
      <c r="TZA176" s="188"/>
      <c r="TZB176" s="165"/>
      <c r="TZC176" s="166"/>
      <c r="TZD176" s="146"/>
      <c r="TZE176" s="145"/>
      <c r="TZF176" s="145"/>
      <c r="TZG176" s="167"/>
      <c r="TZH176" s="147"/>
      <c r="TZI176" s="148"/>
      <c r="TZJ176" s="187"/>
      <c r="TZK176" s="188"/>
      <c r="TZL176" s="165"/>
      <c r="TZM176" s="166"/>
      <c r="TZN176" s="146"/>
      <c r="TZO176" s="145"/>
      <c r="TZP176" s="145"/>
      <c r="TZQ176" s="167"/>
      <c r="TZR176" s="147"/>
      <c r="TZS176" s="148"/>
      <c r="TZT176" s="187"/>
      <c r="TZU176" s="188"/>
      <c r="TZV176" s="165"/>
      <c r="TZW176" s="166"/>
      <c r="TZX176" s="146"/>
      <c r="TZY176" s="145"/>
      <c r="TZZ176" s="145"/>
      <c r="UAA176" s="167"/>
      <c r="UAB176" s="147"/>
      <c r="UAC176" s="148"/>
      <c r="UAD176" s="187"/>
      <c r="UAE176" s="188"/>
      <c r="UAF176" s="165"/>
      <c r="UAG176" s="166"/>
      <c r="UAH176" s="146"/>
      <c r="UAI176" s="145"/>
      <c r="UAJ176" s="145"/>
      <c r="UAK176" s="167"/>
      <c r="UAL176" s="147"/>
      <c r="UAM176" s="148"/>
      <c r="UAN176" s="187"/>
      <c r="UAO176" s="188"/>
      <c r="UAP176" s="165"/>
      <c r="UAQ176" s="166"/>
      <c r="UAR176" s="146"/>
      <c r="UAS176" s="145"/>
      <c r="UAT176" s="145"/>
      <c r="UAU176" s="167"/>
      <c r="UAV176" s="147"/>
      <c r="UAW176" s="148"/>
      <c r="UAX176" s="187"/>
      <c r="UAY176" s="188"/>
      <c r="UAZ176" s="165"/>
      <c r="UBA176" s="166"/>
      <c r="UBB176" s="146"/>
      <c r="UBC176" s="145"/>
      <c r="UBD176" s="145"/>
      <c r="UBE176" s="167"/>
      <c r="UBF176" s="147"/>
      <c r="UBG176" s="148"/>
      <c r="UBH176" s="187"/>
      <c r="UBI176" s="188"/>
      <c r="UBJ176" s="165"/>
      <c r="UBK176" s="166"/>
      <c r="UBL176" s="146"/>
      <c r="UBM176" s="145"/>
      <c r="UBN176" s="145"/>
      <c r="UBO176" s="167"/>
      <c r="UBP176" s="147"/>
      <c r="UBQ176" s="148"/>
      <c r="UBR176" s="187"/>
      <c r="UBS176" s="188"/>
      <c r="UBT176" s="165"/>
      <c r="UBU176" s="166"/>
      <c r="UBV176" s="146"/>
      <c r="UBW176" s="145"/>
      <c r="UBX176" s="145"/>
      <c r="UBY176" s="167"/>
      <c r="UBZ176" s="147"/>
      <c r="UCA176" s="148"/>
      <c r="UCB176" s="187"/>
      <c r="UCC176" s="188"/>
      <c r="UCD176" s="165"/>
      <c r="UCE176" s="166"/>
      <c r="UCF176" s="146"/>
      <c r="UCG176" s="145"/>
      <c r="UCH176" s="145"/>
      <c r="UCI176" s="167"/>
      <c r="UCJ176" s="147"/>
      <c r="UCK176" s="148"/>
      <c r="UCL176" s="187"/>
      <c r="UCM176" s="188"/>
      <c r="UCN176" s="165"/>
      <c r="UCO176" s="166"/>
      <c r="UCP176" s="146"/>
      <c r="UCQ176" s="145"/>
      <c r="UCR176" s="145"/>
      <c r="UCS176" s="167"/>
      <c r="UCT176" s="147"/>
      <c r="UCU176" s="148"/>
      <c r="UCV176" s="187"/>
      <c r="UCW176" s="188"/>
      <c r="UCX176" s="165"/>
      <c r="UCY176" s="166"/>
      <c r="UCZ176" s="146"/>
      <c r="UDA176" s="145"/>
      <c r="UDB176" s="145"/>
      <c r="UDC176" s="167"/>
      <c r="UDD176" s="147"/>
      <c r="UDE176" s="148"/>
      <c r="UDF176" s="187"/>
      <c r="UDG176" s="188"/>
      <c r="UDH176" s="165"/>
      <c r="UDI176" s="166"/>
      <c r="UDJ176" s="146"/>
      <c r="UDK176" s="145"/>
      <c r="UDL176" s="145"/>
      <c r="UDM176" s="167"/>
      <c r="UDN176" s="147"/>
      <c r="UDO176" s="148"/>
      <c r="UDP176" s="187"/>
      <c r="UDQ176" s="188"/>
      <c r="UDR176" s="165"/>
      <c r="UDS176" s="166"/>
      <c r="UDT176" s="146"/>
      <c r="UDU176" s="145"/>
      <c r="UDV176" s="145"/>
      <c r="UDW176" s="167"/>
      <c r="UDX176" s="147"/>
      <c r="UDY176" s="148"/>
      <c r="UDZ176" s="187"/>
      <c r="UEA176" s="188"/>
      <c r="UEB176" s="165"/>
      <c r="UEC176" s="166"/>
      <c r="UED176" s="146"/>
      <c r="UEE176" s="145"/>
      <c r="UEF176" s="145"/>
      <c r="UEG176" s="167"/>
      <c r="UEH176" s="147"/>
      <c r="UEI176" s="148"/>
      <c r="UEJ176" s="187"/>
      <c r="UEK176" s="188"/>
      <c r="UEL176" s="165"/>
      <c r="UEM176" s="166"/>
      <c r="UEN176" s="146"/>
      <c r="UEO176" s="145"/>
      <c r="UEP176" s="145"/>
      <c r="UEQ176" s="167"/>
      <c r="UER176" s="147"/>
      <c r="UES176" s="148"/>
      <c r="UET176" s="187"/>
      <c r="UEU176" s="188"/>
      <c r="UEV176" s="165"/>
      <c r="UEW176" s="166"/>
      <c r="UEX176" s="146"/>
      <c r="UEY176" s="145"/>
      <c r="UEZ176" s="145"/>
      <c r="UFA176" s="167"/>
      <c r="UFB176" s="147"/>
      <c r="UFC176" s="148"/>
      <c r="UFD176" s="187"/>
      <c r="UFE176" s="188"/>
      <c r="UFF176" s="165"/>
      <c r="UFG176" s="166"/>
      <c r="UFH176" s="146"/>
      <c r="UFI176" s="145"/>
      <c r="UFJ176" s="145"/>
      <c r="UFK176" s="167"/>
      <c r="UFL176" s="147"/>
      <c r="UFM176" s="148"/>
      <c r="UFN176" s="187"/>
      <c r="UFO176" s="188"/>
      <c r="UFP176" s="165"/>
      <c r="UFQ176" s="166"/>
      <c r="UFR176" s="146"/>
      <c r="UFS176" s="145"/>
      <c r="UFT176" s="145"/>
      <c r="UFU176" s="167"/>
      <c r="UFV176" s="147"/>
      <c r="UFW176" s="148"/>
      <c r="UFX176" s="187"/>
      <c r="UFY176" s="188"/>
      <c r="UFZ176" s="165"/>
      <c r="UGA176" s="166"/>
      <c r="UGB176" s="146"/>
      <c r="UGC176" s="145"/>
      <c r="UGD176" s="145"/>
      <c r="UGE176" s="167"/>
      <c r="UGF176" s="147"/>
      <c r="UGG176" s="148"/>
      <c r="UGH176" s="187"/>
      <c r="UGI176" s="188"/>
      <c r="UGJ176" s="165"/>
      <c r="UGK176" s="166"/>
      <c r="UGL176" s="146"/>
      <c r="UGM176" s="145"/>
      <c r="UGN176" s="145"/>
      <c r="UGO176" s="167"/>
      <c r="UGP176" s="147"/>
      <c r="UGQ176" s="148"/>
      <c r="UGR176" s="187"/>
      <c r="UGS176" s="188"/>
      <c r="UGT176" s="165"/>
      <c r="UGU176" s="166"/>
      <c r="UGV176" s="146"/>
      <c r="UGW176" s="145"/>
      <c r="UGX176" s="145"/>
      <c r="UGY176" s="167"/>
      <c r="UGZ176" s="147"/>
      <c r="UHA176" s="148"/>
      <c r="UHB176" s="187"/>
      <c r="UHC176" s="188"/>
      <c r="UHD176" s="165"/>
      <c r="UHE176" s="166"/>
      <c r="UHF176" s="146"/>
      <c r="UHG176" s="145"/>
      <c r="UHH176" s="145"/>
      <c r="UHI176" s="167"/>
      <c r="UHJ176" s="147"/>
      <c r="UHK176" s="148"/>
      <c r="UHL176" s="187"/>
      <c r="UHM176" s="188"/>
      <c r="UHN176" s="165"/>
      <c r="UHO176" s="166"/>
      <c r="UHP176" s="146"/>
      <c r="UHQ176" s="145"/>
      <c r="UHR176" s="145"/>
      <c r="UHS176" s="167"/>
      <c r="UHT176" s="147"/>
      <c r="UHU176" s="148"/>
      <c r="UHV176" s="187"/>
      <c r="UHW176" s="188"/>
      <c r="UHX176" s="165"/>
      <c r="UHY176" s="166"/>
      <c r="UHZ176" s="146"/>
      <c r="UIA176" s="145"/>
      <c r="UIB176" s="145"/>
      <c r="UIC176" s="167"/>
      <c r="UID176" s="147"/>
      <c r="UIE176" s="148"/>
      <c r="UIF176" s="187"/>
      <c r="UIG176" s="188"/>
      <c r="UIH176" s="165"/>
      <c r="UII176" s="166"/>
      <c r="UIJ176" s="146"/>
      <c r="UIK176" s="145"/>
      <c r="UIL176" s="145"/>
      <c r="UIM176" s="167"/>
      <c r="UIN176" s="147"/>
      <c r="UIO176" s="148"/>
      <c r="UIP176" s="187"/>
      <c r="UIQ176" s="188"/>
      <c r="UIR176" s="165"/>
      <c r="UIS176" s="166"/>
      <c r="UIT176" s="146"/>
      <c r="UIU176" s="145"/>
      <c r="UIV176" s="145"/>
      <c r="UIW176" s="167"/>
      <c r="UIX176" s="147"/>
      <c r="UIY176" s="148"/>
      <c r="UIZ176" s="187"/>
      <c r="UJA176" s="188"/>
      <c r="UJB176" s="165"/>
      <c r="UJC176" s="166"/>
      <c r="UJD176" s="146"/>
      <c r="UJE176" s="145"/>
      <c r="UJF176" s="145"/>
      <c r="UJG176" s="167"/>
      <c r="UJH176" s="147"/>
      <c r="UJI176" s="148"/>
      <c r="UJJ176" s="187"/>
      <c r="UJK176" s="188"/>
      <c r="UJL176" s="165"/>
      <c r="UJM176" s="166"/>
      <c r="UJN176" s="146"/>
      <c r="UJO176" s="145"/>
      <c r="UJP176" s="145"/>
      <c r="UJQ176" s="167"/>
      <c r="UJR176" s="147"/>
      <c r="UJS176" s="148"/>
      <c r="UJT176" s="187"/>
      <c r="UJU176" s="188"/>
      <c r="UJV176" s="165"/>
      <c r="UJW176" s="166"/>
      <c r="UJX176" s="146"/>
      <c r="UJY176" s="145"/>
      <c r="UJZ176" s="145"/>
      <c r="UKA176" s="167"/>
      <c r="UKB176" s="147"/>
      <c r="UKC176" s="148"/>
      <c r="UKD176" s="187"/>
      <c r="UKE176" s="188"/>
      <c r="UKF176" s="165"/>
      <c r="UKG176" s="166"/>
      <c r="UKH176" s="146"/>
      <c r="UKI176" s="145"/>
      <c r="UKJ176" s="145"/>
      <c r="UKK176" s="167"/>
      <c r="UKL176" s="147"/>
      <c r="UKM176" s="148"/>
      <c r="UKN176" s="187"/>
      <c r="UKO176" s="188"/>
      <c r="UKP176" s="165"/>
      <c r="UKQ176" s="166"/>
      <c r="UKR176" s="146"/>
      <c r="UKS176" s="145"/>
      <c r="UKT176" s="145"/>
      <c r="UKU176" s="167"/>
      <c r="UKV176" s="147"/>
      <c r="UKW176" s="148"/>
      <c r="UKX176" s="187"/>
      <c r="UKY176" s="188"/>
      <c r="UKZ176" s="165"/>
      <c r="ULA176" s="166"/>
      <c r="ULB176" s="146"/>
      <c r="ULC176" s="145"/>
      <c r="ULD176" s="145"/>
      <c r="ULE176" s="167"/>
      <c r="ULF176" s="147"/>
      <c r="ULG176" s="148"/>
      <c r="ULH176" s="187"/>
      <c r="ULI176" s="188"/>
      <c r="ULJ176" s="165"/>
      <c r="ULK176" s="166"/>
      <c r="ULL176" s="146"/>
      <c r="ULM176" s="145"/>
      <c r="ULN176" s="145"/>
      <c r="ULO176" s="167"/>
      <c r="ULP176" s="147"/>
      <c r="ULQ176" s="148"/>
      <c r="ULR176" s="187"/>
      <c r="ULS176" s="188"/>
      <c r="ULT176" s="165"/>
      <c r="ULU176" s="166"/>
      <c r="ULV176" s="146"/>
      <c r="ULW176" s="145"/>
      <c r="ULX176" s="145"/>
      <c r="ULY176" s="167"/>
      <c r="ULZ176" s="147"/>
      <c r="UMA176" s="148"/>
      <c r="UMB176" s="187"/>
      <c r="UMC176" s="188"/>
      <c r="UMD176" s="165"/>
      <c r="UME176" s="166"/>
      <c r="UMF176" s="146"/>
      <c r="UMG176" s="145"/>
      <c r="UMH176" s="145"/>
      <c r="UMI176" s="167"/>
      <c r="UMJ176" s="147"/>
      <c r="UMK176" s="148"/>
      <c r="UML176" s="187"/>
      <c r="UMM176" s="188"/>
      <c r="UMN176" s="165"/>
      <c r="UMO176" s="166"/>
      <c r="UMP176" s="146"/>
      <c r="UMQ176" s="145"/>
      <c r="UMR176" s="145"/>
      <c r="UMS176" s="167"/>
      <c r="UMT176" s="147"/>
      <c r="UMU176" s="148"/>
      <c r="UMV176" s="187"/>
      <c r="UMW176" s="188"/>
      <c r="UMX176" s="165"/>
      <c r="UMY176" s="166"/>
      <c r="UMZ176" s="146"/>
      <c r="UNA176" s="145"/>
      <c r="UNB176" s="145"/>
      <c r="UNC176" s="167"/>
      <c r="UND176" s="147"/>
      <c r="UNE176" s="148"/>
      <c r="UNF176" s="187"/>
      <c r="UNG176" s="188"/>
      <c r="UNH176" s="165"/>
      <c r="UNI176" s="166"/>
      <c r="UNJ176" s="146"/>
      <c r="UNK176" s="145"/>
      <c r="UNL176" s="145"/>
      <c r="UNM176" s="167"/>
      <c r="UNN176" s="147"/>
      <c r="UNO176" s="148"/>
      <c r="UNP176" s="187"/>
      <c r="UNQ176" s="188"/>
      <c r="UNR176" s="165"/>
      <c r="UNS176" s="166"/>
      <c r="UNT176" s="146"/>
      <c r="UNU176" s="145"/>
      <c r="UNV176" s="145"/>
      <c r="UNW176" s="167"/>
      <c r="UNX176" s="147"/>
      <c r="UNY176" s="148"/>
      <c r="UNZ176" s="187"/>
      <c r="UOA176" s="188"/>
      <c r="UOB176" s="165"/>
      <c r="UOC176" s="166"/>
      <c r="UOD176" s="146"/>
      <c r="UOE176" s="145"/>
      <c r="UOF176" s="145"/>
      <c r="UOG176" s="167"/>
      <c r="UOH176" s="147"/>
      <c r="UOI176" s="148"/>
      <c r="UOJ176" s="187"/>
      <c r="UOK176" s="188"/>
      <c r="UOL176" s="165"/>
      <c r="UOM176" s="166"/>
      <c r="UON176" s="146"/>
      <c r="UOO176" s="145"/>
      <c r="UOP176" s="145"/>
      <c r="UOQ176" s="167"/>
      <c r="UOR176" s="147"/>
      <c r="UOS176" s="148"/>
      <c r="UOT176" s="187"/>
      <c r="UOU176" s="188"/>
      <c r="UOV176" s="165"/>
      <c r="UOW176" s="166"/>
      <c r="UOX176" s="146"/>
      <c r="UOY176" s="145"/>
      <c r="UOZ176" s="145"/>
      <c r="UPA176" s="167"/>
      <c r="UPB176" s="147"/>
      <c r="UPC176" s="148"/>
      <c r="UPD176" s="187"/>
      <c r="UPE176" s="188"/>
      <c r="UPF176" s="165"/>
      <c r="UPG176" s="166"/>
      <c r="UPH176" s="146"/>
      <c r="UPI176" s="145"/>
      <c r="UPJ176" s="145"/>
      <c r="UPK176" s="167"/>
      <c r="UPL176" s="147"/>
      <c r="UPM176" s="148"/>
      <c r="UPN176" s="187"/>
      <c r="UPO176" s="188"/>
      <c r="UPP176" s="165"/>
      <c r="UPQ176" s="166"/>
      <c r="UPR176" s="146"/>
      <c r="UPS176" s="145"/>
      <c r="UPT176" s="145"/>
      <c r="UPU176" s="167"/>
      <c r="UPV176" s="147"/>
      <c r="UPW176" s="148"/>
      <c r="UPX176" s="187"/>
      <c r="UPY176" s="188"/>
      <c r="UPZ176" s="165"/>
      <c r="UQA176" s="166"/>
      <c r="UQB176" s="146"/>
      <c r="UQC176" s="145"/>
      <c r="UQD176" s="145"/>
      <c r="UQE176" s="167"/>
      <c r="UQF176" s="147"/>
      <c r="UQG176" s="148"/>
      <c r="UQH176" s="187"/>
      <c r="UQI176" s="188"/>
      <c r="UQJ176" s="165"/>
      <c r="UQK176" s="166"/>
      <c r="UQL176" s="146"/>
      <c r="UQM176" s="145"/>
      <c r="UQN176" s="145"/>
      <c r="UQO176" s="167"/>
      <c r="UQP176" s="147"/>
      <c r="UQQ176" s="148"/>
      <c r="UQR176" s="187"/>
      <c r="UQS176" s="188"/>
      <c r="UQT176" s="165"/>
      <c r="UQU176" s="166"/>
      <c r="UQV176" s="146"/>
      <c r="UQW176" s="145"/>
      <c r="UQX176" s="145"/>
      <c r="UQY176" s="167"/>
      <c r="UQZ176" s="147"/>
      <c r="URA176" s="148"/>
      <c r="URB176" s="187"/>
      <c r="URC176" s="188"/>
      <c r="URD176" s="165"/>
      <c r="URE176" s="166"/>
      <c r="URF176" s="146"/>
      <c r="URG176" s="145"/>
      <c r="URH176" s="145"/>
      <c r="URI176" s="167"/>
      <c r="URJ176" s="147"/>
      <c r="URK176" s="148"/>
      <c r="URL176" s="187"/>
      <c r="URM176" s="188"/>
      <c r="URN176" s="165"/>
      <c r="URO176" s="166"/>
      <c r="URP176" s="146"/>
      <c r="URQ176" s="145"/>
      <c r="URR176" s="145"/>
      <c r="URS176" s="167"/>
      <c r="URT176" s="147"/>
      <c r="URU176" s="148"/>
      <c r="URV176" s="187"/>
      <c r="URW176" s="188"/>
      <c r="URX176" s="165"/>
      <c r="URY176" s="166"/>
      <c r="URZ176" s="146"/>
      <c r="USA176" s="145"/>
      <c r="USB176" s="145"/>
      <c r="USC176" s="167"/>
      <c r="USD176" s="147"/>
      <c r="USE176" s="148"/>
      <c r="USF176" s="187"/>
      <c r="USG176" s="188"/>
      <c r="USH176" s="165"/>
      <c r="USI176" s="166"/>
      <c r="USJ176" s="146"/>
      <c r="USK176" s="145"/>
      <c r="USL176" s="145"/>
      <c r="USM176" s="167"/>
      <c r="USN176" s="147"/>
      <c r="USO176" s="148"/>
      <c r="USP176" s="187"/>
      <c r="USQ176" s="188"/>
      <c r="USR176" s="165"/>
      <c r="USS176" s="166"/>
      <c r="UST176" s="146"/>
      <c r="USU176" s="145"/>
      <c r="USV176" s="145"/>
      <c r="USW176" s="167"/>
      <c r="USX176" s="147"/>
      <c r="USY176" s="148"/>
      <c r="USZ176" s="187"/>
      <c r="UTA176" s="188"/>
      <c r="UTB176" s="165"/>
      <c r="UTC176" s="166"/>
      <c r="UTD176" s="146"/>
      <c r="UTE176" s="145"/>
      <c r="UTF176" s="145"/>
      <c r="UTG176" s="167"/>
      <c r="UTH176" s="147"/>
      <c r="UTI176" s="148"/>
      <c r="UTJ176" s="187"/>
      <c r="UTK176" s="188"/>
      <c r="UTL176" s="165"/>
      <c r="UTM176" s="166"/>
      <c r="UTN176" s="146"/>
      <c r="UTO176" s="145"/>
      <c r="UTP176" s="145"/>
      <c r="UTQ176" s="167"/>
      <c r="UTR176" s="147"/>
      <c r="UTS176" s="148"/>
      <c r="UTT176" s="187"/>
      <c r="UTU176" s="188"/>
      <c r="UTV176" s="165"/>
      <c r="UTW176" s="166"/>
      <c r="UTX176" s="146"/>
      <c r="UTY176" s="145"/>
      <c r="UTZ176" s="145"/>
      <c r="UUA176" s="167"/>
      <c r="UUB176" s="147"/>
      <c r="UUC176" s="148"/>
      <c r="UUD176" s="187"/>
      <c r="UUE176" s="188"/>
      <c r="UUF176" s="165"/>
      <c r="UUG176" s="166"/>
      <c r="UUH176" s="146"/>
      <c r="UUI176" s="145"/>
      <c r="UUJ176" s="145"/>
      <c r="UUK176" s="167"/>
      <c r="UUL176" s="147"/>
      <c r="UUM176" s="148"/>
      <c r="UUN176" s="187"/>
      <c r="UUO176" s="188"/>
      <c r="UUP176" s="165"/>
      <c r="UUQ176" s="166"/>
      <c r="UUR176" s="146"/>
      <c r="UUS176" s="145"/>
      <c r="UUT176" s="145"/>
      <c r="UUU176" s="167"/>
      <c r="UUV176" s="147"/>
      <c r="UUW176" s="148"/>
      <c r="UUX176" s="187"/>
      <c r="UUY176" s="188"/>
      <c r="UUZ176" s="165"/>
      <c r="UVA176" s="166"/>
      <c r="UVB176" s="146"/>
      <c r="UVC176" s="145"/>
      <c r="UVD176" s="145"/>
      <c r="UVE176" s="167"/>
      <c r="UVF176" s="147"/>
      <c r="UVG176" s="148"/>
      <c r="UVH176" s="187"/>
      <c r="UVI176" s="188"/>
      <c r="UVJ176" s="165"/>
      <c r="UVK176" s="166"/>
      <c r="UVL176" s="146"/>
      <c r="UVM176" s="145"/>
      <c r="UVN176" s="145"/>
      <c r="UVO176" s="167"/>
      <c r="UVP176" s="147"/>
      <c r="UVQ176" s="148"/>
      <c r="UVR176" s="187"/>
      <c r="UVS176" s="188"/>
      <c r="UVT176" s="165"/>
      <c r="UVU176" s="166"/>
      <c r="UVV176" s="146"/>
      <c r="UVW176" s="145"/>
      <c r="UVX176" s="145"/>
      <c r="UVY176" s="167"/>
      <c r="UVZ176" s="147"/>
      <c r="UWA176" s="148"/>
      <c r="UWB176" s="187"/>
      <c r="UWC176" s="188"/>
      <c r="UWD176" s="165"/>
      <c r="UWE176" s="166"/>
      <c r="UWF176" s="146"/>
      <c r="UWG176" s="145"/>
      <c r="UWH176" s="145"/>
      <c r="UWI176" s="167"/>
      <c r="UWJ176" s="147"/>
      <c r="UWK176" s="148"/>
      <c r="UWL176" s="187"/>
      <c r="UWM176" s="188"/>
      <c r="UWN176" s="165"/>
      <c r="UWO176" s="166"/>
      <c r="UWP176" s="146"/>
      <c r="UWQ176" s="145"/>
      <c r="UWR176" s="145"/>
      <c r="UWS176" s="167"/>
      <c r="UWT176" s="147"/>
      <c r="UWU176" s="148"/>
      <c r="UWV176" s="187"/>
      <c r="UWW176" s="188"/>
      <c r="UWX176" s="165"/>
      <c r="UWY176" s="166"/>
      <c r="UWZ176" s="146"/>
      <c r="UXA176" s="145"/>
      <c r="UXB176" s="145"/>
      <c r="UXC176" s="167"/>
      <c r="UXD176" s="147"/>
      <c r="UXE176" s="148"/>
      <c r="UXF176" s="187"/>
      <c r="UXG176" s="188"/>
      <c r="UXH176" s="165"/>
      <c r="UXI176" s="166"/>
      <c r="UXJ176" s="146"/>
      <c r="UXK176" s="145"/>
      <c r="UXL176" s="145"/>
      <c r="UXM176" s="167"/>
      <c r="UXN176" s="147"/>
      <c r="UXO176" s="148"/>
      <c r="UXP176" s="187"/>
      <c r="UXQ176" s="188"/>
      <c r="UXR176" s="165"/>
      <c r="UXS176" s="166"/>
      <c r="UXT176" s="146"/>
      <c r="UXU176" s="145"/>
      <c r="UXV176" s="145"/>
      <c r="UXW176" s="167"/>
      <c r="UXX176" s="147"/>
      <c r="UXY176" s="148"/>
      <c r="UXZ176" s="187"/>
      <c r="UYA176" s="188"/>
      <c r="UYB176" s="165"/>
      <c r="UYC176" s="166"/>
      <c r="UYD176" s="146"/>
      <c r="UYE176" s="145"/>
      <c r="UYF176" s="145"/>
      <c r="UYG176" s="167"/>
      <c r="UYH176" s="147"/>
      <c r="UYI176" s="148"/>
      <c r="UYJ176" s="187"/>
      <c r="UYK176" s="188"/>
      <c r="UYL176" s="165"/>
      <c r="UYM176" s="166"/>
      <c r="UYN176" s="146"/>
      <c r="UYO176" s="145"/>
      <c r="UYP176" s="145"/>
      <c r="UYQ176" s="167"/>
      <c r="UYR176" s="147"/>
      <c r="UYS176" s="148"/>
      <c r="UYT176" s="187"/>
      <c r="UYU176" s="188"/>
      <c r="UYV176" s="165"/>
      <c r="UYW176" s="166"/>
      <c r="UYX176" s="146"/>
      <c r="UYY176" s="145"/>
      <c r="UYZ176" s="145"/>
      <c r="UZA176" s="167"/>
      <c r="UZB176" s="147"/>
      <c r="UZC176" s="148"/>
      <c r="UZD176" s="187"/>
      <c r="UZE176" s="188"/>
      <c r="UZF176" s="165"/>
      <c r="UZG176" s="166"/>
      <c r="UZH176" s="146"/>
      <c r="UZI176" s="145"/>
      <c r="UZJ176" s="145"/>
      <c r="UZK176" s="167"/>
      <c r="UZL176" s="147"/>
      <c r="UZM176" s="148"/>
      <c r="UZN176" s="187"/>
      <c r="UZO176" s="188"/>
      <c r="UZP176" s="165"/>
      <c r="UZQ176" s="166"/>
      <c r="UZR176" s="146"/>
      <c r="UZS176" s="145"/>
      <c r="UZT176" s="145"/>
      <c r="UZU176" s="167"/>
      <c r="UZV176" s="147"/>
      <c r="UZW176" s="148"/>
      <c r="UZX176" s="187"/>
      <c r="UZY176" s="188"/>
      <c r="UZZ176" s="165"/>
      <c r="VAA176" s="166"/>
      <c r="VAB176" s="146"/>
      <c r="VAC176" s="145"/>
      <c r="VAD176" s="145"/>
      <c r="VAE176" s="167"/>
      <c r="VAF176" s="147"/>
      <c r="VAG176" s="148"/>
      <c r="VAH176" s="187"/>
      <c r="VAI176" s="188"/>
      <c r="VAJ176" s="165"/>
      <c r="VAK176" s="166"/>
      <c r="VAL176" s="146"/>
      <c r="VAM176" s="145"/>
      <c r="VAN176" s="145"/>
      <c r="VAO176" s="167"/>
      <c r="VAP176" s="147"/>
      <c r="VAQ176" s="148"/>
      <c r="VAR176" s="187"/>
      <c r="VAS176" s="188"/>
      <c r="VAT176" s="165"/>
      <c r="VAU176" s="166"/>
      <c r="VAV176" s="146"/>
      <c r="VAW176" s="145"/>
      <c r="VAX176" s="145"/>
      <c r="VAY176" s="167"/>
      <c r="VAZ176" s="147"/>
      <c r="VBA176" s="148"/>
      <c r="VBB176" s="187"/>
      <c r="VBC176" s="188"/>
      <c r="VBD176" s="165"/>
      <c r="VBE176" s="166"/>
      <c r="VBF176" s="146"/>
      <c r="VBG176" s="145"/>
      <c r="VBH176" s="145"/>
      <c r="VBI176" s="167"/>
      <c r="VBJ176" s="147"/>
      <c r="VBK176" s="148"/>
      <c r="VBL176" s="187"/>
      <c r="VBM176" s="188"/>
      <c r="VBN176" s="165"/>
      <c r="VBO176" s="166"/>
      <c r="VBP176" s="146"/>
      <c r="VBQ176" s="145"/>
      <c r="VBR176" s="145"/>
      <c r="VBS176" s="167"/>
      <c r="VBT176" s="147"/>
      <c r="VBU176" s="148"/>
      <c r="VBV176" s="187"/>
      <c r="VBW176" s="188"/>
      <c r="VBX176" s="165"/>
      <c r="VBY176" s="166"/>
      <c r="VBZ176" s="146"/>
      <c r="VCA176" s="145"/>
      <c r="VCB176" s="145"/>
      <c r="VCC176" s="167"/>
      <c r="VCD176" s="147"/>
      <c r="VCE176" s="148"/>
      <c r="VCF176" s="187"/>
      <c r="VCG176" s="188"/>
      <c r="VCH176" s="165"/>
      <c r="VCI176" s="166"/>
      <c r="VCJ176" s="146"/>
      <c r="VCK176" s="145"/>
      <c r="VCL176" s="145"/>
      <c r="VCM176" s="167"/>
      <c r="VCN176" s="147"/>
      <c r="VCO176" s="148"/>
      <c r="VCP176" s="187"/>
      <c r="VCQ176" s="188"/>
      <c r="VCR176" s="165"/>
      <c r="VCS176" s="166"/>
      <c r="VCT176" s="146"/>
      <c r="VCU176" s="145"/>
      <c r="VCV176" s="145"/>
      <c r="VCW176" s="167"/>
      <c r="VCX176" s="147"/>
      <c r="VCY176" s="148"/>
      <c r="VCZ176" s="187"/>
      <c r="VDA176" s="188"/>
      <c r="VDB176" s="165"/>
      <c r="VDC176" s="166"/>
      <c r="VDD176" s="146"/>
      <c r="VDE176" s="145"/>
      <c r="VDF176" s="145"/>
      <c r="VDG176" s="167"/>
      <c r="VDH176" s="147"/>
      <c r="VDI176" s="148"/>
      <c r="VDJ176" s="187"/>
      <c r="VDK176" s="188"/>
      <c r="VDL176" s="165"/>
      <c r="VDM176" s="166"/>
      <c r="VDN176" s="146"/>
      <c r="VDO176" s="145"/>
      <c r="VDP176" s="145"/>
      <c r="VDQ176" s="167"/>
      <c r="VDR176" s="147"/>
      <c r="VDS176" s="148"/>
      <c r="VDT176" s="187"/>
      <c r="VDU176" s="188"/>
      <c r="VDV176" s="165"/>
      <c r="VDW176" s="166"/>
      <c r="VDX176" s="146"/>
      <c r="VDY176" s="145"/>
      <c r="VDZ176" s="145"/>
      <c r="VEA176" s="167"/>
      <c r="VEB176" s="147"/>
      <c r="VEC176" s="148"/>
      <c r="VED176" s="187"/>
      <c r="VEE176" s="188"/>
      <c r="VEF176" s="165"/>
      <c r="VEG176" s="166"/>
      <c r="VEH176" s="146"/>
      <c r="VEI176" s="145"/>
      <c r="VEJ176" s="145"/>
      <c r="VEK176" s="167"/>
      <c r="VEL176" s="147"/>
      <c r="VEM176" s="148"/>
      <c r="VEN176" s="187"/>
      <c r="VEO176" s="188"/>
      <c r="VEP176" s="165"/>
      <c r="VEQ176" s="166"/>
      <c r="VER176" s="146"/>
      <c r="VES176" s="145"/>
      <c r="VET176" s="145"/>
      <c r="VEU176" s="167"/>
      <c r="VEV176" s="147"/>
      <c r="VEW176" s="148"/>
      <c r="VEX176" s="187"/>
      <c r="VEY176" s="188"/>
      <c r="VEZ176" s="165"/>
      <c r="VFA176" s="166"/>
      <c r="VFB176" s="146"/>
      <c r="VFC176" s="145"/>
      <c r="VFD176" s="145"/>
      <c r="VFE176" s="167"/>
      <c r="VFF176" s="147"/>
      <c r="VFG176" s="148"/>
      <c r="VFH176" s="187"/>
      <c r="VFI176" s="188"/>
      <c r="VFJ176" s="165"/>
      <c r="VFK176" s="166"/>
      <c r="VFL176" s="146"/>
      <c r="VFM176" s="145"/>
      <c r="VFN176" s="145"/>
      <c r="VFO176" s="167"/>
      <c r="VFP176" s="147"/>
      <c r="VFQ176" s="148"/>
      <c r="VFR176" s="187"/>
      <c r="VFS176" s="188"/>
      <c r="VFT176" s="165"/>
      <c r="VFU176" s="166"/>
      <c r="VFV176" s="146"/>
      <c r="VFW176" s="145"/>
      <c r="VFX176" s="145"/>
      <c r="VFY176" s="167"/>
      <c r="VFZ176" s="147"/>
      <c r="VGA176" s="148"/>
      <c r="VGB176" s="187"/>
      <c r="VGC176" s="188"/>
      <c r="VGD176" s="165"/>
      <c r="VGE176" s="166"/>
      <c r="VGF176" s="146"/>
      <c r="VGG176" s="145"/>
      <c r="VGH176" s="145"/>
      <c r="VGI176" s="167"/>
      <c r="VGJ176" s="147"/>
      <c r="VGK176" s="148"/>
      <c r="VGL176" s="187"/>
      <c r="VGM176" s="188"/>
      <c r="VGN176" s="165"/>
      <c r="VGO176" s="166"/>
      <c r="VGP176" s="146"/>
      <c r="VGQ176" s="145"/>
      <c r="VGR176" s="145"/>
      <c r="VGS176" s="167"/>
      <c r="VGT176" s="147"/>
      <c r="VGU176" s="148"/>
      <c r="VGV176" s="187"/>
      <c r="VGW176" s="188"/>
      <c r="VGX176" s="165"/>
      <c r="VGY176" s="166"/>
      <c r="VGZ176" s="146"/>
      <c r="VHA176" s="145"/>
      <c r="VHB176" s="145"/>
      <c r="VHC176" s="167"/>
      <c r="VHD176" s="147"/>
      <c r="VHE176" s="148"/>
      <c r="VHF176" s="187"/>
      <c r="VHG176" s="188"/>
      <c r="VHH176" s="165"/>
      <c r="VHI176" s="166"/>
      <c r="VHJ176" s="146"/>
      <c r="VHK176" s="145"/>
      <c r="VHL176" s="145"/>
      <c r="VHM176" s="167"/>
      <c r="VHN176" s="147"/>
      <c r="VHO176" s="148"/>
      <c r="VHP176" s="187"/>
      <c r="VHQ176" s="188"/>
      <c r="VHR176" s="165"/>
      <c r="VHS176" s="166"/>
      <c r="VHT176" s="146"/>
      <c r="VHU176" s="145"/>
      <c r="VHV176" s="145"/>
      <c r="VHW176" s="167"/>
      <c r="VHX176" s="147"/>
      <c r="VHY176" s="148"/>
      <c r="VHZ176" s="187"/>
      <c r="VIA176" s="188"/>
      <c r="VIB176" s="165"/>
      <c r="VIC176" s="166"/>
      <c r="VID176" s="146"/>
      <c r="VIE176" s="145"/>
      <c r="VIF176" s="145"/>
      <c r="VIG176" s="167"/>
      <c r="VIH176" s="147"/>
      <c r="VII176" s="148"/>
      <c r="VIJ176" s="187"/>
      <c r="VIK176" s="188"/>
      <c r="VIL176" s="165"/>
      <c r="VIM176" s="166"/>
      <c r="VIN176" s="146"/>
      <c r="VIO176" s="145"/>
      <c r="VIP176" s="145"/>
      <c r="VIQ176" s="167"/>
      <c r="VIR176" s="147"/>
      <c r="VIS176" s="148"/>
      <c r="VIT176" s="187"/>
      <c r="VIU176" s="188"/>
      <c r="VIV176" s="165"/>
      <c r="VIW176" s="166"/>
      <c r="VIX176" s="146"/>
      <c r="VIY176" s="145"/>
      <c r="VIZ176" s="145"/>
      <c r="VJA176" s="167"/>
      <c r="VJB176" s="147"/>
      <c r="VJC176" s="148"/>
      <c r="VJD176" s="187"/>
      <c r="VJE176" s="188"/>
      <c r="VJF176" s="165"/>
      <c r="VJG176" s="166"/>
      <c r="VJH176" s="146"/>
      <c r="VJI176" s="145"/>
      <c r="VJJ176" s="145"/>
      <c r="VJK176" s="167"/>
      <c r="VJL176" s="147"/>
      <c r="VJM176" s="148"/>
      <c r="VJN176" s="187"/>
      <c r="VJO176" s="188"/>
      <c r="VJP176" s="165"/>
      <c r="VJQ176" s="166"/>
      <c r="VJR176" s="146"/>
      <c r="VJS176" s="145"/>
      <c r="VJT176" s="145"/>
      <c r="VJU176" s="167"/>
      <c r="VJV176" s="147"/>
      <c r="VJW176" s="148"/>
      <c r="VJX176" s="187"/>
      <c r="VJY176" s="188"/>
      <c r="VJZ176" s="165"/>
      <c r="VKA176" s="166"/>
      <c r="VKB176" s="146"/>
      <c r="VKC176" s="145"/>
      <c r="VKD176" s="145"/>
      <c r="VKE176" s="167"/>
      <c r="VKF176" s="147"/>
      <c r="VKG176" s="148"/>
      <c r="VKH176" s="187"/>
      <c r="VKI176" s="188"/>
      <c r="VKJ176" s="165"/>
      <c r="VKK176" s="166"/>
      <c r="VKL176" s="146"/>
      <c r="VKM176" s="145"/>
      <c r="VKN176" s="145"/>
      <c r="VKO176" s="167"/>
      <c r="VKP176" s="147"/>
      <c r="VKQ176" s="148"/>
      <c r="VKR176" s="187"/>
      <c r="VKS176" s="188"/>
      <c r="VKT176" s="165"/>
      <c r="VKU176" s="166"/>
      <c r="VKV176" s="146"/>
      <c r="VKW176" s="145"/>
      <c r="VKX176" s="145"/>
      <c r="VKY176" s="167"/>
      <c r="VKZ176" s="147"/>
      <c r="VLA176" s="148"/>
      <c r="VLB176" s="187"/>
      <c r="VLC176" s="188"/>
      <c r="VLD176" s="165"/>
      <c r="VLE176" s="166"/>
      <c r="VLF176" s="146"/>
      <c r="VLG176" s="145"/>
      <c r="VLH176" s="145"/>
      <c r="VLI176" s="167"/>
      <c r="VLJ176" s="147"/>
      <c r="VLK176" s="148"/>
      <c r="VLL176" s="187"/>
      <c r="VLM176" s="188"/>
      <c r="VLN176" s="165"/>
      <c r="VLO176" s="166"/>
      <c r="VLP176" s="146"/>
      <c r="VLQ176" s="145"/>
      <c r="VLR176" s="145"/>
      <c r="VLS176" s="167"/>
      <c r="VLT176" s="147"/>
      <c r="VLU176" s="148"/>
      <c r="VLV176" s="187"/>
      <c r="VLW176" s="188"/>
      <c r="VLX176" s="165"/>
      <c r="VLY176" s="166"/>
      <c r="VLZ176" s="146"/>
      <c r="VMA176" s="145"/>
      <c r="VMB176" s="145"/>
      <c r="VMC176" s="167"/>
      <c r="VMD176" s="147"/>
      <c r="VME176" s="148"/>
      <c r="VMF176" s="187"/>
      <c r="VMG176" s="188"/>
      <c r="VMH176" s="165"/>
      <c r="VMI176" s="166"/>
      <c r="VMJ176" s="146"/>
      <c r="VMK176" s="145"/>
      <c r="VML176" s="145"/>
      <c r="VMM176" s="167"/>
      <c r="VMN176" s="147"/>
      <c r="VMO176" s="148"/>
      <c r="VMP176" s="187"/>
      <c r="VMQ176" s="188"/>
      <c r="VMR176" s="165"/>
      <c r="VMS176" s="166"/>
      <c r="VMT176" s="146"/>
      <c r="VMU176" s="145"/>
      <c r="VMV176" s="145"/>
      <c r="VMW176" s="167"/>
      <c r="VMX176" s="147"/>
      <c r="VMY176" s="148"/>
      <c r="VMZ176" s="187"/>
      <c r="VNA176" s="188"/>
      <c r="VNB176" s="165"/>
      <c r="VNC176" s="166"/>
      <c r="VND176" s="146"/>
      <c r="VNE176" s="145"/>
      <c r="VNF176" s="145"/>
      <c r="VNG176" s="167"/>
      <c r="VNH176" s="147"/>
      <c r="VNI176" s="148"/>
      <c r="VNJ176" s="187"/>
      <c r="VNK176" s="188"/>
      <c r="VNL176" s="165"/>
      <c r="VNM176" s="166"/>
      <c r="VNN176" s="146"/>
      <c r="VNO176" s="145"/>
      <c r="VNP176" s="145"/>
      <c r="VNQ176" s="167"/>
      <c r="VNR176" s="147"/>
      <c r="VNS176" s="148"/>
      <c r="VNT176" s="187"/>
      <c r="VNU176" s="188"/>
      <c r="VNV176" s="165"/>
      <c r="VNW176" s="166"/>
      <c r="VNX176" s="146"/>
      <c r="VNY176" s="145"/>
      <c r="VNZ176" s="145"/>
      <c r="VOA176" s="167"/>
      <c r="VOB176" s="147"/>
      <c r="VOC176" s="148"/>
      <c r="VOD176" s="187"/>
      <c r="VOE176" s="188"/>
      <c r="VOF176" s="165"/>
      <c r="VOG176" s="166"/>
      <c r="VOH176" s="146"/>
      <c r="VOI176" s="145"/>
      <c r="VOJ176" s="145"/>
      <c r="VOK176" s="167"/>
      <c r="VOL176" s="147"/>
      <c r="VOM176" s="148"/>
      <c r="VON176" s="187"/>
      <c r="VOO176" s="188"/>
      <c r="VOP176" s="165"/>
      <c r="VOQ176" s="166"/>
      <c r="VOR176" s="146"/>
      <c r="VOS176" s="145"/>
      <c r="VOT176" s="145"/>
      <c r="VOU176" s="167"/>
      <c r="VOV176" s="147"/>
      <c r="VOW176" s="148"/>
      <c r="VOX176" s="187"/>
      <c r="VOY176" s="188"/>
      <c r="VOZ176" s="165"/>
      <c r="VPA176" s="166"/>
      <c r="VPB176" s="146"/>
      <c r="VPC176" s="145"/>
      <c r="VPD176" s="145"/>
      <c r="VPE176" s="167"/>
      <c r="VPF176" s="147"/>
      <c r="VPG176" s="148"/>
      <c r="VPH176" s="187"/>
      <c r="VPI176" s="188"/>
      <c r="VPJ176" s="165"/>
      <c r="VPK176" s="166"/>
      <c r="VPL176" s="146"/>
      <c r="VPM176" s="145"/>
      <c r="VPN176" s="145"/>
      <c r="VPO176" s="167"/>
      <c r="VPP176" s="147"/>
      <c r="VPQ176" s="148"/>
      <c r="VPR176" s="187"/>
      <c r="VPS176" s="188"/>
      <c r="VPT176" s="165"/>
      <c r="VPU176" s="166"/>
      <c r="VPV176" s="146"/>
      <c r="VPW176" s="145"/>
      <c r="VPX176" s="145"/>
      <c r="VPY176" s="167"/>
      <c r="VPZ176" s="147"/>
      <c r="VQA176" s="148"/>
      <c r="VQB176" s="187"/>
      <c r="VQC176" s="188"/>
      <c r="VQD176" s="165"/>
      <c r="VQE176" s="166"/>
      <c r="VQF176" s="146"/>
      <c r="VQG176" s="145"/>
      <c r="VQH176" s="145"/>
      <c r="VQI176" s="167"/>
      <c r="VQJ176" s="147"/>
      <c r="VQK176" s="148"/>
      <c r="VQL176" s="187"/>
      <c r="VQM176" s="188"/>
      <c r="VQN176" s="165"/>
      <c r="VQO176" s="166"/>
      <c r="VQP176" s="146"/>
      <c r="VQQ176" s="145"/>
      <c r="VQR176" s="145"/>
      <c r="VQS176" s="167"/>
      <c r="VQT176" s="147"/>
      <c r="VQU176" s="148"/>
      <c r="VQV176" s="187"/>
      <c r="VQW176" s="188"/>
      <c r="VQX176" s="165"/>
      <c r="VQY176" s="166"/>
      <c r="VQZ176" s="146"/>
      <c r="VRA176" s="145"/>
      <c r="VRB176" s="145"/>
      <c r="VRC176" s="167"/>
      <c r="VRD176" s="147"/>
      <c r="VRE176" s="148"/>
      <c r="VRF176" s="187"/>
      <c r="VRG176" s="188"/>
      <c r="VRH176" s="165"/>
      <c r="VRI176" s="166"/>
      <c r="VRJ176" s="146"/>
      <c r="VRK176" s="145"/>
      <c r="VRL176" s="145"/>
      <c r="VRM176" s="167"/>
      <c r="VRN176" s="147"/>
      <c r="VRO176" s="148"/>
      <c r="VRP176" s="187"/>
      <c r="VRQ176" s="188"/>
      <c r="VRR176" s="165"/>
      <c r="VRS176" s="166"/>
      <c r="VRT176" s="146"/>
      <c r="VRU176" s="145"/>
      <c r="VRV176" s="145"/>
      <c r="VRW176" s="167"/>
      <c r="VRX176" s="147"/>
      <c r="VRY176" s="148"/>
      <c r="VRZ176" s="187"/>
      <c r="VSA176" s="188"/>
      <c r="VSB176" s="165"/>
      <c r="VSC176" s="166"/>
      <c r="VSD176" s="146"/>
      <c r="VSE176" s="145"/>
      <c r="VSF176" s="145"/>
      <c r="VSG176" s="167"/>
      <c r="VSH176" s="147"/>
      <c r="VSI176" s="148"/>
      <c r="VSJ176" s="187"/>
      <c r="VSK176" s="188"/>
      <c r="VSL176" s="165"/>
      <c r="VSM176" s="166"/>
      <c r="VSN176" s="146"/>
      <c r="VSO176" s="145"/>
      <c r="VSP176" s="145"/>
      <c r="VSQ176" s="167"/>
      <c r="VSR176" s="147"/>
      <c r="VSS176" s="148"/>
      <c r="VST176" s="187"/>
      <c r="VSU176" s="188"/>
      <c r="VSV176" s="165"/>
      <c r="VSW176" s="166"/>
      <c r="VSX176" s="146"/>
      <c r="VSY176" s="145"/>
      <c r="VSZ176" s="145"/>
      <c r="VTA176" s="167"/>
      <c r="VTB176" s="147"/>
      <c r="VTC176" s="148"/>
      <c r="VTD176" s="187"/>
      <c r="VTE176" s="188"/>
      <c r="VTF176" s="165"/>
      <c r="VTG176" s="166"/>
      <c r="VTH176" s="146"/>
      <c r="VTI176" s="145"/>
      <c r="VTJ176" s="145"/>
      <c r="VTK176" s="167"/>
      <c r="VTL176" s="147"/>
      <c r="VTM176" s="148"/>
      <c r="VTN176" s="187"/>
      <c r="VTO176" s="188"/>
      <c r="VTP176" s="165"/>
      <c r="VTQ176" s="166"/>
      <c r="VTR176" s="146"/>
      <c r="VTS176" s="145"/>
      <c r="VTT176" s="145"/>
      <c r="VTU176" s="167"/>
      <c r="VTV176" s="147"/>
      <c r="VTW176" s="148"/>
      <c r="VTX176" s="187"/>
      <c r="VTY176" s="188"/>
      <c r="VTZ176" s="165"/>
      <c r="VUA176" s="166"/>
      <c r="VUB176" s="146"/>
      <c r="VUC176" s="145"/>
      <c r="VUD176" s="145"/>
      <c r="VUE176" s="167"/>
      <c r="VUF176" s="147"/>
      <c r="VUG176" s="148"/>
      <c r="VUH176" s="187"/>
      <c r="VUI176" s="188"/>
      <c r="VUJ176" s="165"/>
      <c r="VUK176" s="166"/>
      <c r="VUL176" s="146"/>
      <c r="VUM176" s="145"/>
      <c r="VUN176" s="145"/>
      <c r="VUO176" s="167"/>
      <c r="VUP176" s="147"/>
      <c r="VUQ176" s="148"/>
      <c r="VUR176" s="187"/>
      <c r="VUS176" s="188"/>
      <c r="VUT176" s="165"/>
      <c r="VUU176" s="166"/>
      <c r="VUV176" s="146"/>
      <c r="VUW176" s="145"/>
      <c r="VUX176" s="145"/>
      <c r="VUY176" s="167"/>
      <c r="VUZ176" s="147"/>
      <c r="VVA176" s="148"/>
      <c r="VVB176" s="187"/>
      <c r="VVC176" s="188"/>
      <c r="VVD176" s="165"/>
      <c r="VVE176" s="166"/>
      <c r="VVF176" s="146"/>
      <c r="VVG176" s="145"/>
      <c r="VVH176" s="145"/>
      <c r="VVI176" s="167"/>
      <c r="VVJ176" s="147"/>
      <c r="VVK176" s="148"/>
      <c r="VVL176" s="187"/>
      <c r="VVM176" s="188"/>
      <c r="VVN176" s="165"/>
      <c r="VVO176" s="166"/>
      <c r="VVP176" s="146"/>
      <c r="VVQ176" s="145"/>
      <c r="VVR176" s="145"/>
      <c r="VVS176" s="167"/>
      <c r="VVT176" s="147"/>
      <c r="VVU176" s="148"/>
      <c r="VVV176" s="187"/>
      <c r="VVW176" s="188"/>
      <c r="VVX176" s="165"/>
      <c r="VVY176" s="166"/>
      <c r="VVZ176" s="146"/>
      <c r="VWA176" s="145"/>
      <c r="VWB176" s="145"/>
      <c r="VWC176" s="167"/>
      <c r="VWD176" s="147"/>
      <c r="VWE176" s="148"/>
      <c r="VWF176" s="187"/>
      <c r="VWG176" s="188"/>
      <c r="VWH176" s="165"/>
      <c r="VWI176" s="166"/>
      <c r="VWJ176" s="146"/>
      <c r="VWK176" s="145"/>
      <c r="VWL176" s="145"/>
      <c r="VWM176" s="167"/>
      <c r="VWN176" s="147"/>
      <c r="VWO176" s="148"/>
      <c r="VWP176" s="187"/>
      <c r="VWQ176" s="188"/>
      <c r="VWR176" s="165"/>
      <c r="VWS176" s="166"/>
      <c r="VWT176" s="146"/>
      <c r="VWU176" s="145"/>
      <c r="VWV176" s="145"/>
      <c r="VWW176" s="167"/>
      <c r="VWX176" s="147"/>
      <c r="VWY176" s="148"/>
      <c r="VWZ176" s="187"/>
      <c r="VXA176" s="188"/>
      <c r="VXB176" s="165"/>
      <c r="VXC176" s="166"/>
      <c r="VXD176" s="146"/>
      <c r="VXE176" s="145"/>
      <c r="VXF176" s="145"/>
      <c r="VXG176" s="167"/>
      <c r="VXH176" s="147"/>
      <c r="VXI176" s="148"/>
      <c r="VXJ176" s="187"/>
      <c r="VXK176" s="188"/>
      <c r="VXL176" s="165"/>
      <c r="VXM176" s="166"/>
      <c r="VXN176" s="146"/>
      <c r="VXO176" s="145"/>
      <c r="VXP176" s="145"/>
      <c r="VXQ176" s="167"/>
      <c r="VXR176" s="147"/>
      <c r="VXS176" s="148"/>
      <c r="VXT176" s="187"/>
      <c r="VXU176" s="188"/>
      <c r="VXV176" s="165"/>
      <c r="VXW176" s="166"/>
      <c r="VXX176" s="146"/>
      <c r="VXY176" s="145"/>
      <c r="VXZ176" s="145"/>
      <c r="VYA176" s="167"/>
      <c r="VYB176" s="147"/>
      <c r="VYC176" s="148"/>
      <c r="VYD176" s="187"/>
      <c r="VYE176" s="188"/>
      <c r="VYF176" s="165"/>
      <c r="VYG176" s="166"/>
      <c r="VYH176" s="146"/>
      <c r="VYI176" s="145"/>
      <c r="VYJ176" s="145"/>
      <c r="VYK176" s="167"/>
      <c r="VYL176" s="147"/>
      <c r="VYM176" s="148"/>
      <c r="VYN176" s="187"/>
      <c r="VYO176" s="188"/>
      <c r="VYP176" s="165"/>
      <c r="VYQ176" s="166"/>
      <c r="VYR176" s="146"/>
      <c r="VYS176" s="145"/>
      <c r="VYT176" s="145"/>
      <c r="VYU176" s="167"/>
      <c r="VYV176" s="147"/>
      <c r="VYW176" s="148"/>
      <c r="VYX176" s="187"/>
      <c r="VYY176" s="188"/>
      <c r="VYZ176" s="165"/>
      <c r="VZA176" s="166"/>
      <c r="VZB176" s="146"/>
      <c r="VZC176" s="145"/>
      <c r="VZD176" s="145"/>
      <c r="VZE176" s="167"/>
      <c r="VZF176" s="147"/>
      <c r="VZG176" s="148"/>
      <c r="VZH176" s="187"/>
      <c r="VZI176" s="188"/>
      <c r="VZJ176" s="165"/>
      <c r="VZK176" s="166"/>
      <c r="VZL176" s="146"/>
      <c r="VZM176" s="145"/>
      <c r="VZN176" s="145"/>
      <c r="VZO176" s="167"/>
      <c r="VZP176" s="147"/>
      <c r="VZQ176" s="148"/>
      <c r="VZR176" s="187"/>
      <c r="VZS176" s="188"/>
      <c r="VZT176" s="165"/>
      <c r="VZU176" s="166"/>
      <c r="VZV176" s="146"/>
      <c r="VZW176" s="145"/>
      <c r="VZX176" s="145"/>
      <c r="VZY176" s="167"/>
      <c r="VZZ176" s="147"/>
      <c r="WAA176" s="148"/>
      <c r="WAB176" s="187"/>
      <c r="WAC176" s="188"/>
      <c r="WAD176" s="165"/>
      <c r="WAE176" s="166"/>
      <c r="WAF176" s="146"/>
      <c r="WAG176" s="145"/>
      <c r="WAH176" s="145"/>
      <c r="WAI176" s="167"/>
      <c r="WAJ176" s="147"/>
      <c r="WAK176" s="148"/>
      <c r="WAL176" s="187"/>
      <c r="WAM176" s="188"/>
      <c r="WAN176" s="165"/>
      <c r="WAO176" s="166"/>
      <c r="WAP176" s="146"/>
      <c r="WAQ176" s="145"/>
      <c r="WAR176" s="145"/>
      <c r="WAS176" s="167"/>
      <c r="WAT176" s="147"/>
      <c r="WAU176" s="148"/>
      <c r="WAV176" s="187"/>
      <c r="WAW176" s="188"/>
      <c r="WAX176" s="165"/>
      <c r="WAY176" s="166"/>
      <c r="WAZ176" s="146"/>
      <c r="WBA176" s="145"/>
      <c r="WBB176" s="145"/>
      <c r="WBC176" s="167"/>
      <c r="WBD176" s="147"/>
      <c r="WBE176" s="148"/>
      <c r="WBF176" s="187"/>
      <c r="WBG176" s="188"/>
      <c r="WBH176" s="165"/>
      <c r="WBI176" s="166"/>
      <c r="WBJ176" s="146"/>
      <c r="WBK176" s="145"/>
      <c r="WBL176" s="145"/>
      <c r="WBM176" s="167"/>
      <c r="WBN176" s="147"/>
      <c r="WBO176" s="148"/>
      <c r="WBP176" s="187"/>
      <c r="WBQ176" s="188"/>
      <c r="WBR176" s="165"/>
      <c r="WBS176" s="166"/>
      <c r="WBT176" s="146"/>
      <c r="WBU176" s="145"/>
      <c r="WBV176" s="145"/>
      <c r="WBW176" s="167"/>
      <c r="WBX176" s="147"/>
      <c r="WBY176" s="148"/>
      <c r="WBZ176" s="187"/>
      <c r="WCA176" s="188"/>
      <c r="WCB176" s="165"/>
      <c r="WCC176" s="166"/>
      <c r="WCD176" s="146"/>
      <c r="WCE176" s="145"/>
      <c r="WCF176" s="145"/>
      <c r="WCG176" s="167"/>
      <c r="WCH176" s="147"/>
      <c r="WCI176" s="148"/>
      <c r="WCJ176" s="187"/>
      <c r="WCK176" s="188"/>
      <c r="WCL176" s="165"/>
      <c r="WCM176" s="166"/>
      <c r="WCN176" s="146"/>
      <c r="WCO176" s="145"/>
      <c r="WCP176" s="145"/>
      <c r="WCQ176" s="167"/>
      <c r="WCR176" s="147"/>
      <c r="WCS176" s="148"/>
      <c r="WCT176" s="187"/>
      <c r="WCU176" s="188"/>
      <c r="WCV176" s="165"/>
      <c r="WCW176" s="166"/>
      <c r="WCX176" s="146"/>
      <c r="WCY176" s="145"/>
      <c r="WCZ176" s="145"/>
      <c r="WDA176" s="167"/>
      <c r="WDB176" s="147"/>
      <c r="WDC176" s="148"/>
      <c r="WDD176" s="187"/>
      <c r="WDE176" s="188"/>
      <c r="WDF176" s="165"/>
      <c r="WDG176" s="166"/>
      <c r="WDH176" s="146"/>
      <c r="WDI176" s="145"/>
      <c r="WDJ176" s="145"/>
      <c r="WDK176" s="167"/>
      <c r="WDL176" s="147"/>
      <c r="WDM176" s="148"/>
      <c r="WDN176" s="187"/>
      <c r="WDO176" s="188"/>
      <c r="WDP176" s="165"/>
      <c r="WDQ176" s="166"/>
      <c r="WDR176" s="146"/>
      <c r="WDS176" s="145"/>
      <c r="WDT176" s="145"/>
      <c r="WDU176" s="167"/>
      <c r="WDV176" s="147"/>
      <c r="WDW176" s="148"/>
      <c r="WDX176" s="187"/>
      <c r="WDY176" s="188"/>
      <c r="WDZ176" s="165"/>
      <c r="WEA176" s="166"/>
      <c r="WEB176" s="146"/>
      <c r="WEC176" s="145"/>
      <c r="WED176" s="145"/>
      <c r="WEE176" s="167"/>
      <c r="WEF176" s="147"/>
      <c r="WEG176" s="148"/>
      <c r="WEH176" s="187"/>
      <c r="WEI176" s="188"/>
      <c r="WEJ176" s="165"/>
      <c r="WEK176" s="166"/>
      <c r="WEL176" s="146"/>
      <c r="WEM176" s="145"/>
      <c r="WEN176" s="145"/>
      <c r="WEO176" s="167"/>
      <c r="WEP176" s="147"/>
      <c r="WEQ176" s="148"/>
      <c r="WER176" s="187"/>
      <c r="WES176" s="188"/>
      <c r="WET176" s="165"/>
      <c r="WEU176" s="166"/>
      <c r="WEV176" s="146"/>
      <c r="WEW176" s="145"/>
      <c r="WEX176" s="145"/>
      <c r="WEY176" s="167"/>
      <c r="WEZ176" s="147"/>
      <c r="WFA176" s="148"/>
      <c r="WFB176" s="187"/>
      <c r="WFC176" s="188"/>
      <c r="WFD176" s="165"/>
      <c r="WFE176" s="166"/>
      <c r="WFF176" s="146"/>
      <c r="WFG176" s="145"/>
      <c r="WFH176" s="145"/>
      <c r="WFI176" s="167"/>
      <c r="WFJ176" s="147"/>
      <c r="WFK176" s="148"/>
      <c r="WFL176" s="187"/>
      <c r="WFM176" s="188"/>
      <c r="WFN176" s="165"/>
      <c r="WFO176" s="166"/>
      <c r="WFP176" s="146"/>
      <c r="WFQ176" s="145"/>
      <c r="WFR176" s="145"/>
      <c r="WFS176" s="167"/>
      <c r="WFT176" s="147"/>
      <c r="WFU176" s="148"/>
      <c r="WFV176" s="187"/>
      <c r="WFW176" s="188"/>
      <c r="WFX176" s="165"/>
      <c r="WFY176" s="166"/>
      <c r="WFZ176" s="146"/>
      <c r="WGA176" s="145"/>
      <c r="WGB176" s="145"/>
      <c r="WGC176" s="167"/>
      <c r="WGD176" s="147"/>
      <c r="WGE176" s="148"/>
      <c r="WGF176" s="187"/>
      <c r="WGG176" s="188"/>
      <c r="WGH176" s="165"/>
      <c r="WGI176" s="166"/>
      <c r="WGJ176" s="146"/>
      <c r="WGK176" s="145"/>
      <c r="WGL176" s="145"/>
      <c r="WGM176" s="167"/>
      <c r="WGN176" s="147"/>
      <c r="WGO176" s="148"/>
      <c r="WGP176" s="187"/>
      <c r="WGQ176" s="188"/>
      <c r="WGR176" s="165"/>
      <c r="WGS176" s="166"/>
      <c r="WGT176" s="146"/>
      <c r="WGU176" s="145"/>
      <c r="WGV176" s="145"/>
      <c r="WGW176" s="167"/>
      <c r="WGX176" s="147"/>
      <c r="WGY176" s="148"/>
      <c r="WGZ176" s="187"/>
      <c r="WHA176" s="188"/>
      <c r="WHB176" s="165"/>
      <c r="WHC176" s="166"/>
      <c r="WHD176" s="146"/>
      <c r="WHE176" s="145"/>
      <c r="WHF176" s="145"/>
      <c r="WHG176" s="167"/>
      <c r="WHH176" s="147"/>
      <c r="WHI176" s="148"/>
      <c r="WHJ176" s="187"/>
      <c r="WHK176" s="188"/>
      <c r="WHL176" s="165"/>
      <c r="WHM176" s="166"/>
      <c r="WHN176" s="146"/>
      <c r="WHO176" s="145"/>
      <c r="WHP176" s="145"/>
      <c r="WHQ176" s="167"/>
      <c r="WHR176" s="147"/>
      <c r="WHS176" s="148"/>
      <c r="WHT176" s="187"/>
      <c r="WHU176" s="188"/>
      <c r="WHV176" s="165"/>
      <c r="WHW176" s="166"/>
      <c r="WHX176" s="146"/>
      <c r="WHY176" s="145"/>
      <c r="WHZ176" s="145"/>
      <c r="WIA176" s="167"/>
      <c r="WIB176" s="147"/>
      <c r="WIC176" s="148"/>
      <c r="WID176" s="187"/>
      <c r="WIE176" s="188"/>
      <c r="WIF176" s="165"/>
      <c r="WIG176" s="166"/>
      <c r="WIH176" s="146"/>
      <c r="WII176" s="145"/>
      <c r="WIJ176" s="145"/>
      <c r="WIK176" s="167"/>
      <c r="WIL176" s="147"/>
      <c r="WIM176" s="148"/>
      <c r="WIN176" s="187"/>
      <c r="WIO176" s="188"/>
      <c r="WIP176" s="165"/>
      <c r="WIQ176" s="166"/>
      <c r="WIR176" s="146"/>
      <c r="WIS176" s="145"/>
      <c r="WIT176" s="145"/>
      <c r="WIU176" s="167"/>
      <c r="WIV176" s="147"/>
      <c r="WIW176" s="148"/>
      <c r="WIX176" s="187"/>
      <c r="WIY176" s="188"/>
      <c r="WIZ176" s="165"/>
      <c r="WJA176" s="166"/>
      <c r="WJB176" s="146"/>
      <c r="WJC176" s="145"/>
      <c r="WJD176" s="145"/>
      <c r="WJE176" s="167"/>
      <c r="WJF176" s="147"/>
      <c r="WJG176" s="148"/>
      <c r="WJH176" s="187"/>
      <c r="WJI176" s="188"/>
      <c r="WJJ176" s="165"/>
      <c r="WJK176" s="166"/>
      <c r="WJL176" s="146"/>
      <c r="WJM176" s="145"/>
      <c r="WJN176" s="145"/>
      <c r="WJO176" s="167"/>
      <c r="WJP176" s="147"/>
      <c r="WJQ176" s="148"/>
      <c r="WJR176" s="187"/>
      <c r="WJS176" s="188"/>
      <c r="WJT176" s="165"/>
      <c r="WJU176" s="166"/>
      <c r="WJV176" s="146"/>
      <c r="WJW176" s="145"/>
      <c r="WJX176" s="145"/>
      <c r="WJY176" s="167"/>
      <c r="WJZ176" s="147"/>
      <c r="WKA176" s="148"/>
      <c r="WKB176" s="187"/>
      <c r="WKC176" s="188"/>
      <c r="WKD176" s="165"/>
      <c r="WKE176" s="166"/>
      <c r="WKF176" s="146"/>
      <c r="WKG176" s="145"/>
      <c r="WKH176" s="145"/>
      <c r="WKI176" s="167"/>
      <c r="WKJ176" s="147"/>
      <c r="WKK176" s="148"/>
      <c r="WKL176" s="187"/>
      <c r="WKM176" s="188"/>
      <c r="WKN176" s="165"/>
      <c r="WKO176" s="166"/>
      <c r="WKP176" s="146"/>
      <c r="WKQ176" s="145"/>
      <c r="WKR176" s="145"/>
      <c r="WKS176" s="167"/>
      <c r="WKT176" s="147"/>
      <c r="WKU176" s="148"/>
      <c r="WKV176" s="187"/>
      <c r="WKW176" s="188"/>
      <c r="WKX176" s="165"/>
      <c r="WKY176" s="166"/>
      <c r="WKZ176" s="146"/>
      <c r="WLA176" s="145"/>
      <c r="WLB176" s="145"/>
      <c r="WLC176" s="167"/>
      <c r="WLD176" s="147"/>
      <c r="WLE176" s="148"/>
      <c r="WLF176" s="187"/>
      <c r="WLG176" s="188"/>
      <c r="WLH176" s="165"/>
      <c r="WLI176" s="166"/>
      <c r="WLJ176" s="146"/>
      <c r="WLK176" s="145"/>
      <c r="WLL176" s="145"/>
      <c r="WLM176" s="167"/>
      <c r="WLN176" s="147"/>
      <c r="WLO176" s="148"/>
      <c r="WLP176" s="187"/>
      <c r="WLQ176" s="188"/>
      <c r="WLR176" s="165"/>
      <c r="WLS176" s="166"/>
      <c r="WLT176" s="146"/>
      <c r="WLU176" s="145"/>
      <c r="WLV176" s="145"/>
      <c r="WLW176" s="167"/>
      <c r="WLX176" s="147"/>
      <c r="WLY176" s="148"/>
      <c r="WLZ176" s="187"/>
      <c r="WMA176" s="188"/>
      <c r="WMB176" s="165"/>
      <c r="WMC176" s="166"/>
      <c r="WMD176" s="146"/>
      <c r="WME176" s="145"/>
      <c r="WMF176" s="145"/>
      <c r="WMG176" s="167"/>
      <c r="WMH176" s="147"/>
      <c r="WMI176" s="148"/>
      <c r="WMJ176" s="187"/>
      <c r="WMK176" s="188"/>
      <c r="WML176" s="165"/>
      <c r="WMM176" s="166"/>
      <c r="WMN176" s="146"/>
      <c r="WMO176" s="145"/>
      <c r="WMP176" s="145"/>
      <c r="WMQ176" s="167"/>
      <c r="WMR176" s="147"/>
      <c r="WMS176" s="148"/>
      <c r="WMT176" s="187"/>
      <c r="WMU176" s="188"/>
      <c r="WMV176" s="165"/>
      <c r="WMW176" s="166"/>
      <c r="WMX176" s="146"/>
      <c r="WMY176" s="145"/>
      <c r="WMZ176" s="145"/>
      <c r="WNA176" s="167"/>
      <c r="WNB176" s="147"/>
      <c r="WNC176" s="148"/>
      <c r="WND176" s="187"/>
      <c r="WNE176" s="188"/>
      <c r="WNF176" s="165"/>
      <c r="WNG176" s="166"/>
      <c r="WNH176" s="146"/>
      <c r="WNI176" s="145"/>
      <c r="WNJ176" s="145"/>
      <c r="WNK176" s="167"/>
      <c r="WNL176" s="147"/>
      <c r="WNM176" s="148"/>
      <c r="WNN176" s="187"/>
      <c r="WNO176" s="188"/>
      <c r="WNP176" s="165"/>
      <c r="WNQ176" s="166"/>
      <c r="WNR176" s="146"/>
      <c r="WNS176" s="145"/>
      <c r="WNT176" s="145"/>
      <c r="WNU176" s="167"/>
      <c r="WNV176" s="147"/>
      <c r="WNW176" s="148"/>
      <c r="WNX176" s="187"/>
      <c r="WNY176" s="188"/>
      <c r="WNZ176" s="165"/>
      <c r="WOA176" s="166"/>
      <c r="WOB176" s="146"/>
      <c r="WOC176" s="145"/>
      <c r="WOD176" s="145"/>
      <c r="WOE176" s="167"/>
      <c r="WOF176" s="147"/>
      <c r="WOG176" s="148"/>
      <c r="WOH176" s="187"/>
      <c r="WOI176" s="188"/>
      <c r="WOJ176" s="165"/>
      <c r="WOK176" s="166"/>
      <c r="WOL176" s="146"/>
      <c r="WOM176" s="145"/>
      <c r="WON176" s="145"/>
      <c r="WOO176" s="167"/>
      <c r="WOP176" s="147"/>
      <c r="WOQ176" s="148"/>
      <c r="WOR176" s="187"/>
      <c r="WOS176" s="188"/>
      <c r="WOT176" s="165"/>
      <c r="WOU176" s="166"/>
      <c r="WOV176" s="146"/>
      <c r="WOW176" s="145"/>
      <c r="WOX176" s="145"/>
      <c r="WOY176" s="167"/>
      <c r="WOZ176" s="147"/>
      <c r="WPA176" s="148"/>
      <c r="WPB176" s="187"/>
      <c r="WPC176" s="188"/>
      <c r="WPD176" s="165"/>
      <c r="WPE176" s="166"/>
      <c r="WPF176" s="146"/>
      <c r="WPG176" s="145"/>
      <c r="WPH176" s="145"/>
      <c r="WPI176" s="167"/>
      <c r="WPJ176" s="147"/>
      <c r="WPK176" s="148"/>
      <c r="WPL176" s="187"/>
      <c r="WPM176" s="188"/>
      <c r="WPN176" s="165"/>
      <c r="WPO176" s="166"/>
      <c r="WPP176" s="146"/>
      <c r="WPQ176" s="145"/>
      <c r="WPR176" s="145"/>
      <c r="WPS176" s="167"/>
      <c r="WPT176" s="147"/>
      <c r="WPU176" s="148"/>
      <c r="WPV176" s="187"/>
      <c r="WPW176" s="188"/>
      <c r="WPX176" s="165"/>
      <c r="WPY176" s="166"/>
      <c r="WPZ176" s="146"/>
      <c r="WQA176" s="145"/>
      <c r="WQB176" s="145"/>
      <c r="WQC176" s="167"/>
      <c r="WQD176" s="147"/>
      <c r="WQE176" s="148"/>
      <c r="WQF176" s="187"/>
      <c r="WQG176" s="188"/>
      <c r="WQH176" s="165"/>
      <c r="WQI176" s="166"/>
      <c r="WQJ176" s="146"/>
      <c r="WQK176" s="145"/>
      <c r="WQL176" s="145"/>
      <c r="WQM176" s="167"/>
      <c r="WQN176" s="147"/>
      <c r="WQO176" s="148"/>
      <c r="WQP176" s="187"/>
      <c r="WQQ176" s="188"/>
      <c r="WQR176" s="165"/>
      <c r="WQS176" s="166"/>
      <c r="WQT176" s="146"/>
      <c r="WQU176" s="145"/>
      <c r="WQV176" s="145"/>
      <c r="WQW176" s="167"/>
      <c r="WQX176" s="147"/>
      <c r="WQY176" s="148"/>
      <c r="WQZ176" s="187"/>
      <c r="WRA176" s="188"/>
      <c r="WRB176" s="165"/>
      <c r="WRC176" s="166"/>
      <c r="WRD176" s="146"/>
      <c r="WRE176" s="145"/>
      <c r="WRF176" s="145"/>
      <c r="WRG176" s="167"/>
      <c r="WRH176" s="147"/>
      <c r="WRI176" s="148"/>
      <c r="WRJ176" s="187"/>
      <c r="WRK176" s="188"/>
      <c r="WRL176" s="165"/>
      <c r="WRM176" s="166"/>
      <c r="WRN176" s="146"/>
      <c r="WRO176" s="145"/>
      <c r="WRP176" s="145"/>
      <c r="WRQ176" s="167"/>
      <c r="WRR176" s="147"/>
      <c r="WRS176" s="148"/>
      <c r="WRT176" s="187"/>
      <c r="WRU176" s="188"/>
      <c r="WRV176" s="165"/>
      <c r="WRW176" s="166"/>
      <c r="WRX176" s="146"/>
      <c r="WRY176" s="145"/>
      <c r="WRZ176" s="145"/>
      <c r="WSA176" s="167"/>
      <c r="WSB176" s="147"/>
      <c r="WSC176" s="148"/>
      <c r="WSD176" s="187"/>
      <c r="WSE176" s="188"/>
      <c r="WSF176" s="165"/>
      <c r="WSG176" s="166"/>
      <c r="WSH176" s="146"/>
      <c r="WSI176" s="145"/>
      <c r="WSJ176" s="145"/>
      <c r="WSK176" s="167"/>
      <c r="WSL176" s="147"/>
      <c r="WSM176" s="148"/>
      <c r="WSN176" s="187"/>
      <c r="WSO176" s="188"/>
      <c r="WSP176" s="165"/>
      <c r="WSQ176" s="166"/>
      <c r="WSR176" s="146"/>
      <c r="WSS176" s="145"/>
      <c r="WST176" s="145"/>
      <c r="WSU176" s="167"/>
      <c r="WSV176" s="147"/>
      <c r="WSW176" s="148"/>
      <c r="WSX176" s="187"/>
      <c r="WSY176" s="188"/>
      <c r="WSZ176" s="165"/>
      <c r="WTA176" s="166"/>
      <c r="WTB176" s="146"/>
      <c r="WTC176" s="145"/>
      <c r="WTD176" s="145"/>
      <c r="WTE176" s="167"/>
      <c r="WTF176" s="147"/>
      <c r="WTG176" s="148"/>
      <c r="WTH176" s="187"/>
      <c r="WTI176" s="188"/>
      <c r="WTJ176" s="165"/>
      <c r="WTK176" s="166"/>
      <c r="WTL176" s="146"/>
      <c r="WTM176" s="145"/>
      <c r="WTN176" s="145"/>
      <c r="WTO176" s="167"/>
      <c r="WTP176" s="147"/>
      <c r="WTQ176" s="148"/>
      <c r="WTR176" s="187"/>
      <c r="WTS176" s="188"/>
      <c r="WTT176" s="165"/>
      <c r="WTU176" s="166"/>
      <c r="WTV176" s="146"/>
      <c r="WTW176" s="145"/>
      <c r="WTX176" s="145"/>
      <c r="WTY176" s="167"/>
      <c r="WTZ176" s="147"/>
      <c r="WUA176" s="148"/>
      <c r="WUB176" s="187"/>
      <c r="WUC176" s="188"/>
      <c r="WUD176" s="165"/>
      <c r="WUE176" s="166"/>
      <c r="WUF176" s="146"/>
      <c r="WUG176" s="145"/>
      <c r="WUH176" s="145"/>
      <c r="WUI176" s="167"/>
      <c r="WUJ176" s="147"/>
      <c r="WUK176" s="148"/>
      <c r="WUL176" s="187"/>
      <c r="WUM176" s="188"/>
      <c r="WUN176" s="165"/>
      <c r="WUO176" s="166"/>
      <c r="WUP176" s="146"/>
      <c r="WUQ176" s="145"/>
      <c r="WUR176" s="145"/>
      <c r="WUS176" s="167"/>
      <c r="WUT176" s="147"/>
      <c r="WUU176" s="148"/>
      <c r="WUV176" s="187"/>
      <c r="WUW176" s="188"/>
      <c r="WUX176" s="165"/>
      <c r="WUY176" s="166"/>
      <c r="WUZ176" s="146"/>
      <c r="WVA176" s="145"/>
      <c r="WVB176" s="145"/>
      <c r="WVC176" s="167"/>
      <c r="WVD176" s="147"/>
      <c r="WVE176" s="148"/>
      <c r="WVF176" s="187"/>
      <c r="WVG176" s="188"/>
      <c r="WVH176" s="165"/>
      <c r="WVI176" s="166"/>
      <c r="WVJ176" s="146"/>
      <c r="WVK176" s="145"/>
      <c r="WVL176" s="145"/>
      <c r="WVM176" s="167"/>
      <c r="WVN176" s="147"/>
      <c r="WVO176" s="148"/>
      <c r="WVP176" s="187"/>
      <c r="WVQ176" s="188"/>
      <c r="WVR176" s="165"/>
      <c r="WVS176" s="166"/>
      <c r="WVT176" s="146"/>
      <c r="WVU176" s="145"/>
      <c r="WVV176" s="145"/>
      <c r="WVW176" s="167"/>
      <c r="WVX176" s="147"/>
      <c r="WVY176" s="148"/>
      <c r="WVZ176" s="187"/>
      <c r="WWA176" s="188"/>
      <c r="WWB176" s="165"/>
      <c r="WWC176" s="166"/>
      <c r="WWD176" s="146"/>
      <c r="WWE176" s="145"/>
      <c r="WWF176" s="145"/>
      <c r="WWG176" s="167"/>
      <c r="WWH176" s="147"/>
      <c r="WWI176" s="148"/>
      <c r="WWJ176" s="187"/>
      <c r="WWK176" s="188"/>
      <c r="WWL176" s="165"/>
      <c r="WWM176" s="166"/>
      <c r="WWN176" s="146"/>
      <c r="WWO176" s="145"/>
      <c r="WWP176" s="145"/>
      <c r="WWQ176" s="167"/>
      <c r="WWR176" s="147"/>
      <c r="WWS176" s="148"/>
      <c r="WWT176" s="187"/>
      <c r="WWU176" s="188"/>
      <c r="WWV176" s="165"/>
      <c r="WWW176" s="166"/>
      <c r="WWX176" s="146"/>
      <c r="WWY176" s="145"/>
      <c r="WWZ176" s="145"/>
      <c r="WXA176" s="167"/>
      <c r="WXB176" s="147"/>
      <c r="WXC176" s="148"/>
      <c r="WXD176" s="187"/>
      <c r="WXE176" s="188"/>
      <c r="WXF176" s="165"/>
      <c r="WXG176" s="166"/>
      <c r="WXH176" s="146"/>
      <c r="WXI176" s="145"/>
      <c r="WXJ176" s="145"/>
      <c r="WXK176" s="167"/>
      <c r="WXL176" s="147"/>
      <c r="WXM176" s="148"/>
      <c r="WXN176" s="187"/>
      <c r="WXO176" s="188"/>
      <c r="WXP176" s="165"/>
      <c r="WXQ176" s="166"/>
      <c r="WXR176" s="146"/>
      <c r="WXS176" s="145"/>
      <c r="WXT176" s="145"/>
      <c r="WXU176" s="167"/>
      <c r="WXV176" s="147"/>
      <c r="WXW176" s="148"/>
      <c r="WXX176" s="187"/>
      <c r="WXY176" s="188"/>
      <c r="WXZ176" s="165"/>
      <c r="WYA176" s="166"/>
      <c r="WYB176" s="146"/>
      <c r="WYC176" s="145"/>
      <c r="WYD176" s="145"/>
      <c r="WYE176" s="167"/>
      <c r="WYF176" s="147"/>
      <c r="WYG176" s="148"/>
      <c r="WYH176" s="187"/>
      <c r="WYI176" s="188"/>
      <c r="WYJ176" s="165"/>
      <c r="WYK176" s="166"/>
      <c r="WYL176" s="146"/>
      <c r="WYM176" s="145"/>
      <c r="WYN176" s="145"/>
      <c r="WYO176" s="167"/>
      <c r="WYP176" s="147"/>
      <c r="WYQ176" s="148"/>
      <c r="WYR176" s="187"/>
      <c r="WYS176" s="188"/>
      <c r="WYT176" s="165"/>
      <c r="WYU176" s="166"/>
      <c r="WYV176" s="146"/>
      <c r="WYW176" s="145"/>
      <c r="WYX176" s="145"/>
      <c r="WYY176" s="167"/>
      <c r="WYZ176" s="147"/>
      <c r="WZA176" s="148"/>
      <c r="WZB176" s="187"/>
      <c r="WZC176" s="188"/>
      <c r="WZD176" s="165"/>
      <c r="WZE176" s="166"/>
      <c r="WZF176" s="146"/>
      <c r="WZG176" s="145"/>
      <c r="WZH176" s="145"/>
      <c r="WZI176" s="167"/>
      <c r="WZJ176" s="147"/>
      <c r="WZK176" s="148"/>
      <c r="WZL176" s="187"/>
      <c r="WZM176" s="188"/>
      <c r="WZN176" s="165"/>
      <c r="WZO176" s="166"/>
      <c r="WZP176" s="146"/>
      <c r="WZQ176" s="145"/>
      <c r="WZR176" s="145"/>
      <c r="WZS176" s="167"/>
      <c r="WZT176" s="147"/>
      <c r="WZU176" s="148"/>
      <c r="WZV176" s="187"/>
      <c r="WZW176" s="188"/>
      <c r="WZX176" s="165"/>
      <c r="WZY176" s="166"/>
      <c r="WZZ176" s="146"/>
      <c r="XAA176" s="145"/>
      <c r="XAB176" s="145"/>
      <c r="XAC176" s="167"/>
      <c r="XAD176" s="147"/>
      <c r="XAE176" s="148"/>
      <c r="XAF176" s="187"/>
      <c r="XAG176" s="188"/>
      <c r="XAH176" s="165"/>
      <c r="XAI176" s="166"/>
      <c r="XAJ176" s="146"/>
      <c r="XAK176" s="145"/>
      <c r="XAL176" s="145"/>
      <c r="XAM176" s="167"/>
      <c r="XAN176" s="147"/>
      <c r="XAO176" s="148"/>
      <c r="XAP176" s="187"/>
      <c r="XAQ176" s="188"/>
      <c r="XAR176" s="165"/>
      <c r="XAS176" s="166"/>
      <c r="XAT176" s="146"/>
      <c r="XAU176" s="145"/>
      <c r="XAV176" s="145"/>
      <c r="XAW176" s="167"/>
      <c r="XAX176" s="147"/>
      <c r="XAY176" s="148"/>
      <c r="XAZ176" s="187"/>
      <c r="XBA176" s="188"/>
      <c r="XBB176" s="165"/>
      <c r="XBC176" s="166"/>
      <c r="XBD176" s="146"/>
      <c r="XBE176" s="145"/>
      <c r="XBF176" s="145"/>
      <c r="XBG176" s="167"/>
      <c r="XBH176" s="147"/>
      <c r="XBI176" s="148"/>
      <c r="XBJ176" s="187"/>
      <c r="XBK176" s="188"/>
      <c r="XBL176" s="165"/>
      <c r="XBM176" s="166"/>
      <c r="XBN176" s="146"/>
      <c r="XBO176" s="145"/>
      <c r="XBP176" s="145"/>
      <c r="XBQ176" s="167"/>
      <c r="XBR176" s="147"/>
      <c r="XBS176" s="148"/>
      <c r="XBT176" s="187"/>
      <c r="XBU176" s="188"/>
      <c r="XBV176" s="165"/>
      <c r="XBW176" s="166"/>
      <c r="XBX176" s="146"/>
      <c r="XBY176" s="145"/>
      <c r="XBZ176" s="145"/>
      <c r="XCA176" s="167"/>
      <c r="XCB176" s="147"/>
      <c r="XCC176" s="148"/>
      <c r="XCD176" s="187"/>
      <c r="XCE176" s="188"/>
      <c r="XCF176" s="165"/>
      <c r="XCG176" s="166"/>
      <c r="XCH176" s="146"/>
      <c r="XCI176" s="145"/>
      <c r="XCJ176" s="145"/>
      <c r="XCK176" s="167"/>
      <c r="XCL176" s="147"/>
      <c r="XCM176" s="148"/>
      <c r="XCN176" s="187"/>
      <c r="XCO176" s="188"/>
      <c r="XCP176" s="165"/>
      <c r="XCQ176" s="166"/>
      <c r="XCR176" s="146"/>
      <c r="XCS176" s="145"/>
      <c r="XCT176" s="145"/>
      <c r="XCU176" s="167"/>
      <c r="XCV176" s="147"/>
      <c r="XCW176" s="148"/>
      <c r="XCX176" s="187"/>
      <c r="XCY176" s="188"/>
      <c r="XCZ176" s="165"/>
      <c r="XDA176" s="166"/>
      <c r="XDB176" s="146"/>
      <c r="XDC176" s="145"/>
      <c r="XDD176" s="145"/>
      <c r="XDE176" s="167"/>
      <c r="XDF176" s="147"/>
      <c r="XDG176" s="148"/>
      <c r="XDH176" s="187"/>
      <c r="XDI176" s="188"/>
      <c r="XDJ176" s="165"/>
      <c r="XDK176" s="166"/>
      <c r="XDL176" s="146"/>
      <c r="XDM176" s="145"/>
      <c r="XDN176" s="145"/>
      <c r="XDO176" s="167"/>
      <c r="XDP176" s="147"/>
      <c r="XDQ176" s="148"/>
      <c r="XDR176" s="187"/>
      <c r="XDS176" s="188"/>
      <c r="XDT176" s="165"/>
      <c r="XDU176" s="166"/>
      <c r="XDV176" s="146"/>
      <c r="XDW176" s="145"/>
      <c r="XDX176" s="145"/>
      <c r="XDY176" s="167"/>
      <c r="XDZ176" s="147"/>
      <c r="XEA176" s="148"/>
      <c r="XEB176" s="187"/>
      <c r="XEC176" s="188"/>
      <c r="XED176" s="165"/>
      <c r="XEE176" s="166"/>
      <c r="XEF176" s="146"/>
      <c r="XEG176" s="145"/>
      <c r="XEH176" s="145"/>
      <c r="XEI176" s="167"/>
      <c r="XEJ176" s="147"/>
      <c r="XEK176" s="148"/>
      <c r="XEL176" s="187"/>
      <c r="XEM176" s="188"/>
      <c r="XEN176" s="165"/>
      <c r="XEO176" s="166"/>
      <c r="XEP176" s="146"/>
      <c r="XEQ176" s="145"/>
      <c r="XER176" s="145"/>
      <c r="XES176" s="167"/>
      <c r="XET176" s="147"/>
      <c r="XEU176" s="148"/>
      <c r="XEV176" s="187"/>
      <c r="XEW176" s="188"/>
      <c r="XEX176" s="165"/>
      <c r="XEY176" s="166"/>
      <c r="XEZ176" s="146"/>
      <c r="XFA176" s="145"/>
      <c r="XFB176" s="145"/>
      <c r="XFC176" s="167"/>
    </row>
    <row r="177" spans="1:50" s="151" customFormat="1" ht="17.25" customHeight="1">
      <c r="A177" s="157" t="s">
        <v>961</v>
      </c>
      <c r="B177" s="158"/>
      <c r="C177" s="158"/>
      <c r="D177" s="159" t="s">
        <v>109</v>
      </c>
      <c r="E177" s="159"/>
      <c r="F177" s="159"/>
      <c r="G177" s="163"/>
      <c r="H177" s="164"/>
      <c r="I177" s="159"/>
      <c r="J177" s="85" t="e">
        <f>SUM(J178:J181)</f>
        <v>#REF!</v>
      </c>
      <c r="K177" s="149"/>
      <c r="L177" s="150">
        <v>766445.6100000001</v>
      </c>
      <c r="M177" s="17" t="e">
        <f t="shared" si="2"/>
        <v>#REF!</v>
      </c>
      <c r="N177" s="150"/>
      <c r="O177" s="150"/>
      <c r="P177" s="150"/>
      <c r="Q177" s="150"/>
      <c r="R177" s="150"/>
      <c r="S177" s="150"/>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row>
    <row r="178" spans="1:50" s="151" customFormat="1" ht="99.75" customHeight="1">
      <c r="A178" s="146" t="s">
        <v>962</v>
      </c>
      <c r="B178" s="167" t="s">
        <v>68</v>
      </c>
      <c r="C178" s="145" t="e">
        <f>VLOOKUP($B178,#REF!,2,FALSE)</f>
        <v>#REF!</v>
      </c>
      <c r="D178" s="162" t="e">
        <f>VLOOKUP($B178,#REF!,3,FALSE)</f>
        <v>#REF!</v>
      </c>
      <c r="E178" s="145" t="e">
        <f>VLOOKUP($B178,#REF!,4,FALSE)</f>
        <v>#REF!</v>
      </c>
      <c r="F178" s="148">
        <v>5</v>
      </c>
      <c r="G178" s="163" t="e">
        <f>VLOOKUP($B178,#REF!,13,FALSE)</f>
        <v>#REF!</v>
      </c>
      <c r="H178" s="164" t="e">
        <f>VLOOKUP($B178,#REF!,14,FALSE)</f>
        <v>#REF!</v>
      </c>
      <c r="I178" s="21" t="e">
        <f>G178*H178</f>
        <v>#REF!</v>
      </c>
      <c r="J178" s="22" t="e">
        <f>ROUND(F178*(G178+I178),2)</f>
        <v>#REF!</v>
      </c>
      <c r="K178" s="149" t="s">
        <v>159</v>
      </c>
      <c r="L178" s="150">
        <v>62955.18</v>
      </c>
      <c r="M178" s="17" t="e">
        <f t="shared" si="2"/>
        <v>#REF!</v>
      </c>
      <c r="N178" s="150"/>
      <c r="O178" s="150"/>
      <c r="P178" s="150"/>
      <c r="Q178" s="150"/>
      <c r="R178" s="150"/>
      <c r="S178" s="150"/>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row>
    <row r="179" spans="1:50" s="151" customFormat="1" ht="210" customHeight="1">
      <c r="A179" s="146" t="s">
        <v>963</v>
      </c>
      <c r="B179" s="145" t="s">
        <v>220</v>
      </c>
      <c r="C179" s="145" t="e">
        <f>VLOOKUP($B179,#REF!,2,FALSE)</f>
        <v>#REF!</v>
      </c>
      <c r="D179" s="162" t="e">
        <f>VLOOKUP($B179,#REF!,3,FALSE)</f>
        <v>#REF!</v>
      </c>
      <c r="E179" s="145" t="e">
        <f>VLOOKUP($B179,#REF!,4,FALSE)</f>
        <v>#REF!</v>
      </c>
      <c r="F179" s="148">
        <v>3</v>
      </c>
      <c r="G179" s="163" t="e">
        <f>VLOOKUP($B179,#REF!,13,FALSE)</f>
        <v>#REF!</v>
      </c>
      <c r="H179" s="164" t="e">
        <f>VLOOKUP($B179,#REF!,14,FALSE)</f>
        <v>#REF!</v>
      </c>
      <c r="I179" s="21" t="e">
        <f>G179*H179</f>
        <v>#REF!</v>
      </c>
      <c r="J179" s="22" t="e">
        <f>ROUND(F179*(G179+I179),2)</f>
        <v>#REF!</v>
      </c>
      <c r="K179" s="149" t="s">
        <v>159</v>
      </c>
      <c r="L179" s="150">
        <v>139258.47</v>
      </c>
      <c r="M179" s="17" t="e">
        <f t="shared" si="2"/>
        <v>#REF!</v>
      </c>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row>
    <row r="180" spans="1:50" s="151" customFormat="1" ht="106.5" customHeight="1">
      <c r="A180" s="146" t="s">
        <v>964</v>
      </c>
      <c r="B180" s="145" t="s">
        <v>218</v>
      </c>
      <c r="C180" s="145" t="e">
        <f>VLOOKUP($B180,#REF!,2,FALSE)</f>
        <v>#REF!</v>
      </c>
      <c r="D180" s="162" t="e">
        <f>VLOOKUP($B180,#REF!,3,FALSE)</f>
        <v>#REF!</v>
      </c>
      <c r="E180" s="145" t="e">
        <f>VLOOKUP($B180,#REF!,4,FALSE)</f>
        <v>#REF!</v>
      </c>
      <c r="F180" s="148">
        <v>3</v>
      </c>
      <c r="G180" s="163" t="e">
        <f>VLOOKUP($B180,#REF!,13,FALSE)</f>
        <v>#REF!</v>
      </c>
      <c r="H180" s="164" t="e">
        <f>VLOOKUP($B180,#REF!,14,FALSE)</f>
        <v>#REF!</v>
      </c>
      <c r="I180" s="21" t="e">
        <f>G180*H180</f>
        <v>#REF!</v>
      </c>
      <c r="J180" s="22" t="e">
        <f>ROUND(F180*(G180+I180),2)</f>
        <v>#REF!</v>
      </c>
      <c r="K180" s="149" t="s">
        <v>159</v>
      </c>
      <c r="L180" s="150">
        <v>68159.88</v>
      </c>
      <c r="M180" s="17" t="e">
        <f t="shared" si="2"/>
        <v>#REF!</v>
      </c>
      <c r="N180" s="150"/>
      <c r="O180" s="150"/>
      <c r="P180" s="150"/>
      <c r="Q180" s="150"/>
      <c r="R180" s="150"/>
      <c r="S180" s="150"/>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row>
    <row r="181" spans="1:50" s="151" customFormat="1" ht="211.5" customHeight="1">
      <c r="A181" s="146" t="s">
        <v>965</v>
      </c>
      <c r="B181" s="145" t="s">
        <v>69</v>
      </c>
      <c r="C181" s="145" t="e">
        <f>VLOOKUP($B181,#REF!,2,FALSE)</f>
        <v>#REF!</v>
      </c>
      <c r="D181" s="162" t="e">
        <f>VLOOKUP($B181,#REF!,3,FALSE)</f>
        <v>#REF!</v>
      </c>
      <c r="E181" s="145" t="e">
        <f>VLOOKUP($B181,#REF!,4,FALSE)</f>
        <v>#REF!</v>
      </c>
      <c r="F181" s="148">
        <v>14</v>
      </c>
      <c r="G181" s="163" t="e">
        <f>VLOOKUP($B181,#REF!,13,FALSE)</f>
        <v>#REF!</v>
      </c>
      <c r="H181" s="164" t="e">
        <f>VLOOKUP($B181,#REF!,14,FALSE)</f>
        <v>#REF!</v>
      </c>
      <c r="I181" s="21" t="e">
        <f>G181*H181</f>
        <v>#REF!</v>
      </c>
      <c r="J181" s="22" t="e">
        <f>ROUND(F181*(G181+I181),2)</f>
        <v>#REF!</v>
      </c>
      <c r="K181" s="149" t="s">
        <v>159</v>
      </c>
      <c r="L181" s="150">
        <v>496072.08</v>
      </c>
      <c r="M181" s="17" t="e">
        <f t="shared" si="2"/>
        <v>#REF!</v>
      </c>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row>
    <row r="182" spans="1:50" s="151" customFormat="1" ht="17.25" customHeight="1">
      <c r="A182" s="157" t="s">
        <v>966</v>
      </c>
      <c r="B182" s="158"/>
      <c r="C182" s="158"/>
      <c r="D182" s="175" t="s">
        <v>20</v>
      </c>
      <c r="E182" s="168"/>
      <c r="F182" s="159"/>
      <c r="G182" s="163"/>
      <c r="H182" s="164"/>
      <c r="I182" s="169"/>
      <c r="J182" s="85" t="e">
        <f>SUM(J183:J184)</f>
        <v>#REF!</v>
      </c>
      <c r="K182" s="149"/>
      <c r="L182" s="170">
        <v>1206159.1200000001</v>
      </c>
      <c r="M182" s="17" t="e">
        <f t="shared" si="2"/>
        <v>#REF!</v>
      </c>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row>
    <row r="183" spans="1:50" s="151" customFormat="1" ht="202.5" customHeight="1">
      <c r="A183" s="146" t="s">
        <v>967</v>
      </c>
      <c r="B183" s="145" t="s">
        <v>241</v>
      </c>
      <c r="C183" s="145" t="e">
        <f>VLOOKUP($B183,#REF!,2,FALSE)</f>
        <v>#REF!</v>
      </c>
      <c r="D183" s="162" t="e">
        <f>VLOOKUP($B183,#REF!,3,FALSE)</f>
        <v>#REF!</v>
      </c>
      <c r="E183" s="145" t="e">
        <f>VLOOKUP($B183,#REF!,4,FALSE)</f>
        <v>#REF!</v>
      </c>
      <c r="F183" s="148">
        <v>1</v>
      </c>
      <c r="G183" s="163" t="e">
        <f>VLOOKUP($B183,#REF!,13,FALSE)</f>
        <v>#REF!</v>
      </c>
      <c r="H183" s="164" t="e">
        <f>VLOOKUP($B183,#REF!,14,FALSE)</f>
        <v>#REF!</v>
      </c>
      <c r="I183" s="21" t="e">
        <f>G183*H183</f>
        <v>#REF!</v>
      </c>
      <c r="J183" s="22" t="e">
        <f>ROUND(F183*(G183+I183),2)</f>
        <v>#REF!</v>
      </c>
      <c r="K183" s="149" t="s">
        <v>159</v>
      </c>
      <c r="L183" s="150">
        <v>1129641.1200000001</v>
      </c>
      <c r="M183" s="17" t="e">
        <f t="shared" si="2"/>
        <v>#REF!</v>
      </c>
      <c r="N183" s="150"/>
      <c r="O183" s="150"/>
      <c r="P183" s="150"/>
      <c r="Q183" s="150"/>
      <c r="R183" s="150"/>
      <c r="S183" s="150"/>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row>
    <row r="184" spans="1:50" s="151" customFormat="1">
      <c r="A184" s="146" t="s">
        <v>968</v>
      </c>
      <c r="B184" s="171" t="s">
        <v>286</v>
      </c>
      <c r="C184" s="145" t="e">
        <f>VLOOKUP($B184,#REF!,2,FALSE)</f>
        <v>#REF!</v>
      </c>
      <c r="D184" s="162" t="e">
        <f>VLOOKUP($B184,#REF!,3,FALSE)</f>
        <v>#REF!</v>
      </c>
      <c r="E184" s="145" t="e">
        <f>VLOOKUP($B184,#REF!,4,FALSE)</f>
        <v>#REF!</v>
      </c>
      <c r="F184" s="148">
        <v>1</v>
      </c>
      <c r="G184" s="163" t="e">
        <f>VLOOKUP($B184,#REF!,13,FALSE)</f>
        <v>#REF!</v>
      </c>
      <c r="H184" s="164" t="e">
        <f>VLOOKUP($B184,#REF!,14,FALSE)</f>
        <v>#REF!</v>
      </c>
      <c r="I184" s="21" t="e">
        <f>G184*H184</f>
        <v>#REF!</v>
      </c>
      <c r="J184" s="22" t="e">
        <f>ROUND(F184*(G184+I184),2)</f>
        <v>#REF!</v>
      </c>
      <c r="K184" s="149" t="s">
        <v>159</v>
      </c>
      <c r="L184" s="150">
        <v>76518</v>
      </c>
      <c r="M184" s="17" t="e">
        <f t="shared" si="2"/>
        <v>#REF!</v>
      </c>
      <c r="N184" s="150"/>
      <c r="O184" s="150"/>
      <c r="P184" s="150"/>
      <c r="Q184" s="150"/>
      <c r="R184" s="150"/>
      <c r="S184" s="150"/>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row>
    <row r="185" spans="1:50" s="151" customFormat="1" ht="30.75" customHeight="1">
      <c r="A185" s="173" t="s">
        <v>969</v>
      </c>
      <c r="B185" s="145"/>
      <c r="C185" s="174"/>
      <c r="D185" s="175" t="s">
        <v>112</v>
      </c>
      <c r="E185" s="176"/>
      <c r="F185" s="176"/>
      <c r="G185" s="163"/>
      <c r="H185" s="164"/>
      <c r="I185" s="176"/>
      <c r="J185" s="177" t="e">
        <f>SUM(J186:J189)</f>
        <v>#REF!</v>
      </c>
      <c r="K185" s="149"/>
      <c r="L185" s="150">
        <v>549179.46</v>
      </c>
      <c r="M185" s="17" t="e">
        <f t="shared" si="2"/>
        <v>#REF!</v>
      </c>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row>
    <row r="186" spans="1:50" s="151" customFormat="1" ht="43.5" customHeight="1">
      <c r="A186" s="172" t="s">
        <v>970</v>
      </c>
      <c r="B186" s="145" t="s">
        <v>76</v>
      </c>
      <c r="C186" s="145" t="e">
        <f>VLOOKUP($B186,#REF!,2,FALSE)</f>
        <v>#REF!</v>
      </c>
      <c r="D186" s="162" t="e">
        <f>VLOOKUP($B186,#REF!,3,FALSE)</f>
        <v>#REF!</v>
      </c>
      <c r="E186" s="145" t="e">
        <f>VLOOKUP($B186,#REF!,4,FALSE)</f>
        <v>#REF!</v>
      </c>
      <c r="F186" s="148">
        <v>5</v>
      </c>
      <c r="G186" s="163" t="e">
        <f>VLOOKUP($B186,#REF!,13,FALSE)</f>
        <v>#REF!</v>
      </c>
      <c r="H186" s="164" t="e">
        <f>VLOOKUP($B186,#REF!,14,FALSE)</f>
        <v>#REF!</v>
      </c>
      <c r="I186" s="21" t="e">
        <f>G186*H186</f>
        <v>#REF!</v>
      </c>
      <c r="J186" s="22" t="e">
        <f>ROUND(F186*(G186+I186),2)</f>
        <v>#REF!</v>
      </c>
      <c r="K186" s="149" t="s">
        <v>159</v>
      </c>
      <c r="L186" s="150">
        <v>53913.2</v>
      </c>
      <c r="M186" s="17" t="e">
        <f t="shared" si="2"/>
        <v>#REF!</v>
      </c>
      <c r="N186" s="150"/>
      <c r="O186" s="150"/>
      <c r="P186" s="150"/>
      <c r="Q186" s="150"/>
      <c r="R186" s="150"/>
      <c r="S186" s="150"/>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row>
    <row r="187" spans="1:50" s="151" customFormat="1" ht="43.5" customHeight="1">
      <c r="A187" s="172" t="s">
        <v>971</v>
      </c>
      <c r="B187" s="145" t="s">
        <v>77</v>
      </c>
      <c r="C187" s="145" t="e">
        <f>VLOOKUP($B187,#REF!,2,FALSE)</f>
        <v>#REF!</v>
      </c>
      <c r="D187" s="162" t="e">
        <f>VLOOKUP($B187,#REF!,3,FALSE)</f>
        <v>#REF!</v>
      </c>
      <c r="E187" s="145" t="e">
        <f>VLOOKUP($B187,#REF!,4,FALSE)</f>
        <v>#REF!</v>
      </c>
      <c r="F187" s="148">
        <v>3</v>
      </c>
      <c r="G187" s="163" t="e">
        <f>VLOOKUP($B187,#REF!,13,FALSE)</f>
        <v>#REF!</v>
      </c>
      <c r="H187" s="164" t="e">
        <f>VLOOKUP($B187,#REF!,14,FALSE)</f>
        <v>#REF!</v>
      </c>
      <c r="I187" s="21" t="e">
        <f>G187*H187</f>
        <v>#REF!</v>
      </c>
      <c r="J187" s="22" t="e">
        <f>ROUND(F187*(G187+I187),2)</f>
        <v>#REF!</v>
      </c>
      <c r="K187" s="149" t="s">
        <v>159</v>
      </c>
      <c r="L187" s="150">
        <v>192984.75</v>
      </c>
      <c r="M187" s="17" t="e">
        <f t="shared" si="2"/>
        <v>#REF!</v>
      </c>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row>
    <row r="188" spans="1:50" s="151" customFormat="1" ht="43.5" customHeight="1">
      <c r="A188" s="172" t="s">
        <v>972</v>
      </c>
      <c r="B188" s="145" t="s">
        <v>217</v>
      </c>
      <c r="C188" s="145" t="e">
        <f>VLOOKUP($B188,#REF!,2,FALSE)</f>
        <v>#REF!</v>
      </c>
      <c r="D188" s="162" t="e">
        <f>VLOOKUP($B188,#REF!,3,FALSE)</f>
        <v>#REF!</v>
      </c>
      <c r="E188" s="145" t="e">
        <f>VLOOKUP($B188,#REF!,4,FALSE)</f>
        <v>#REF!</v>
      </c>
      <c r="F188" s="148">
        <v>3</v>
      </c>
      <c r="G188" s="163" t="e">
        <f>VLOOKUP($B188,#REF!,13,FALSE)</f>
        <v>#REF!</v>
      </c>
      <c r="H188" s="164" t="e">
        <f>VLOOKUP($B188,#REF!,14,FALSE)</f>
        <v>#REF!</v>
      </c>
      <c r="I188" s="21" t="e">
        <f>G188*H188</f>
        <v>#REF!</v>
      </c>
      <c r="J188" s="22" t="e">
        <f>ROUND(F188*(G188+I188),2)</f>
        <v>#REF!</v>
      </c>
      <c r="K188" s="149" t="s">
        <v>159</v>
      </c>
      <c r="L188" s="150">
        <v>31245.15</v>
      </c>
      <c r="M188" s="17" t="e">
        <f t="shared" si="2"/>
        <v>#REF!</v>
      </c>
      <c r="N188" s="150"/>
      <c r="O188" s="150"/>
      <c r="P188" s="150"/>
      <c r="Q188" s="150"/>
      <c r="R188" s="150"/>
      <c r="S188" s="150"/>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row>
    <row r="189" spans="1:50" s="151" customFormat="1" ht="43.5" customHeight="1">
      <c r="A189" s="172" t="s">
        <v>973</v>
      </c>
      <c r="B189" s="145" t="s">
        <v>78</v>
      </c>
      <c r="C189" s="145" t="e">
        <f>VLOOKUP($B189,#REF!,2,FALSE)</f>
        <v>#REF!</v>
      </c>
      <c r="D189" s="162" t="e">
        <f>VLOOKUP($B189,#REF!,3,FALSE)</f>
        <v>#REF!</v>
      </c>
      <c r="E189" s="145" t="e">
        <f>VLOOKUP($B189,#REF!,4,FALSE)</f>
        <v>#REF!</v>
      </c>
      <c r="F189" s="148">
        <v>14</v>
      </c>
      <c r="G189" s="163" t="e">
        <f>VLOOKUP($B189,#REF!,13,FALSE)</f>
        <v>#REF!</v>
      </c>
      <c r="H189" s="164" t="e">
        <f>VLOOKUP($B189,#REF!,14,FALSE)</f>
        <v>#REF!</v>
      </c>
      <c r="I189" s="21" t="e">
        <f>G189*H189</f>
        <v>#REF!</v>
      </c>
      <c r="J189" s="22" t="e">
        <f>ROUND(F189*(G189+I189),2)</f>
        <v>#REF!</v>
      </c>
      <c r="K189" s="149" t="s">
        <v>159</v>
      </c>
      <c r="L189" s="150">
        <v>271036.36</v>
      </c>
      <c r="M189" s="17" t="e">
        <f t="shared" si="2"/>
        <v>#REF!</v>
      </c>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row>
    <row r="190" spans="1:50" s="151" customFormat="1" ht="37.5" customHeight="1">
      <c r="A190" s="173" t="s">
        <v>974</v>
      </c>
      <c r="B190" s="145"/>
      <c r="C190" s="174"/>
      <c r="D190" s="178" t="s">
        <v>116</v>
      </c>
      <c r="E190" s="179"/>
      <c r="F190" s="179"/>
      <c r="G190" s="163"/>
      <c r="H190" s="164"/>
      <c r="I190" s="21"/>
      <c r="J190" s="177" t="e">
        <f>SUM(J191:J193)</f>
        <v>#REF!</v>
      </c>
      <c r="K190" s="149"/>
      <c r="L190" s="150">
        <v>267059.28000000003</v>
      </c>
      <c r="M190" s="17" t="e">
        <f t="shared" si="2"/>
        <v>#REF!</v>
      </c>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row>
    <row r="191" spans="1:50" s="151" customFormat="1" ht="69.75" customHeight="1">
      <c r="A191" s="172" t="s">
        <v>975</v>
      </c>
      <c r="B191" s="145" t="s">
        <v>104</v>
      </c>
      <c r="C191" s="145" t="e">
        <f>VLOOKUP($B191,#REF!,2,FALSE)</f>
        <v>#REF!</v>
      </c>
      <c r="D191" s="162" t="e">
        <f>VLOOKUP($B191,#REF!,3,FALSE)</f>
        <v>#REF!</v>
      </c>
      <c r="E191" s="145" t="e">
        <f>VLOOKUP($B191,#REF!,4,FALSE)</f>
        <v>#REF!</v>
      </c>
      <c r="F191" s="148">
        <v>1</v>
      </c>
      <c r="G191" s="163" t="e">
        <f>VLOOKUP($B191,#REF!,13,FALSE)</f>
        <v>#REF!</v>
      </c>
      <c r="H191" s="164" t="e">
        <f>VLOOKUP($B191,#REF!,14,FALSE)</f>
        <v>#REF!</v>
      </c>
      <c r="I191" s="21" t="e">
        <f>G191*H191</f>
        <v>#REF!</v>
      </c>
      <c r="J191" s="22" t="e">
        <f>ROUND(F191*(G191+I191),2)</f>
        <v>#REF!</v>
      </c>
      <c r="K191" s="149" t="s">
        <v>159</v>
      </c>
      <c r="L191" s="150">
        <v>198565.01</v>
      </c>
      <c r="M191" s="17" t="e">
        <f t="shared" si="2"/>
        <v>#REF!</v>
      </c>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row>
    <row r="192" spans="1:50" s="151" customFormat="1" ht="57.75" customHeight="1">
      <c r="A192" s="172" t="s">
        <v>976</v>
      </c>
      <c r="B192" s="145" t="s">
        <v>79</v>
      </c>
      <c r="C192" s="145" t="e">
        <f>VLOOKUP($B192,#REF!,2,FALSE)</f>
        <v>#REF!</v>
      </c>
      <c r="D192" s="162" t="e">
        <f>VLOOKUP($B192,#REF!,3,FALSE)</f>
        <v>#REF!</v>
      </c>
      <c r="E192" s="145" t="e">
        <f>VLOOKUP($B192,#REF!,4,FALSE)</f>
        <v>#REF!</v>
      </c>
      <c r="F192" s="148">
        <v>1</v>
      </c>
      <c r="G192" s="163" t="e">
        <f>VLOOKUP($B192,#REF!,13,FALSE)</f>
        <v>#REF!</v>
      </c>
      <c r="H192" s="164" t="e">
        <f>VLOOKUP($B192,#REF!,14,FALSE)</f>
        <v>#REF!</v>
      </c>
      <c r="I192" s="21" t="e">
        <f>G192*H192</f>
        <v>#REF!</v>
      </c>
      <c r="J192" s="22" t="e">
        <f>ROUND(F192*(G192+I192),2)</f>
        <v>#REF!</v>
      </c>
      <c r="K192" s="149" t="s">
        <v>159</v>
      </c>
      <c r="L192" s="150">
        <v>42885.5</v>
      </c>
      <c r="M192" s="17" t="e">
        <f t="shared" si="2"/>
        <v>#REF!</v>
      </c>
      <c r="N192" s="150"/>
      <c r="O192" s="150"/>
      <c r="P192" s="150"/>
      <c r="Q192" s="150"/>
      <c r="R192" s="150"/>
      <c r="S192" s="150"/>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row>
    <row r="193" spans="1:50" s="151" customFormat="1" ht="57.75" customHeight="1">
      <c r="A193" s="172" t="s">
        <v>977</v>
      </c>
      <c r="B193" s="145" t="s">
        <v>80</v>
      </c>
      <c r="C193" s="145" t="e">
        <f>VLOOKUP($B193,#REF!,2,FALSE)</f>
        <v>#REF!</v>
      </c>
      <c r="D193" s="162" t="e">
        <f>VLOOKUP($B193,#REF!,3,FALSE)</f>
        <v>#REF!</v>
      </c>
      <c r="E193" s="145" t="e">
        <f>VLOOKUP($B193,#REF!,4,FALSE)</f>
        <v>#REF!</v>
      </c>
      <c r="F193" s="148">
        <v>1</v>
      </c>
      <c r="G193" s="163" t="e">
        <f>VLOOKUP($B193,#REF!,13,FALSE)</f>
        <v>#REF!</v>
      </c>
      <c r="H193" s="164" t="e">
        <f>VLOOKUP($B193,#REF!,14,FALSE)</f>
        <v>#REF!</v>
      </c>
      <c r="I193" s="21" t="e">
        <f>G193*H193</f>
        <v>#REF!</v>
      </c>
      <c r="J193" s="22" t="e">
        <f>ROUND(F193*(G193+I193),2)</f>
        <v>#REF!</v>
      </c>
      <c r="K193" s="149" t="s">
        <v>159</v>
      </c>
      <c r="L193" s="150">
        <v>25608.77</v>
      </c>
      <c r="M193" s="17" t="e">
        <f t="shared" si="2"/>
        <v>#REF!</v>
      </c>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row>
    <row r="194" spans="1:50" s="151" customFormat="1" ht="26.25" customHeight="1">
      <c r="A194" s="181" t="s">
        <v>978</v>
      </c>
      <c r="B194" s="158"/>
      <c r="C194" s="158"/>
      <c r="D194" s="159" t="s">
        <v>106</v>
      </c>
      <c r="E194" s="168"/>
      <c r="F194" s="159"/>
      <c r="G194" s="163"/>
      <c r="H194" s="164"/>
      <c r="I194" s="169"/>
      <c r="J194" s="85" t="e">
        <f>SUM(J195)</f>
        <v>#REF!</v>
      </c>
      <c r="K194" s="149"/>
      <c r="L194" s="150">
        <v>332052.21999999997</v>
      </c>
      <c r="M194" s="17" t="e">
        <f t="shared" si="2"/>
        <v>#REF!</v>
      </c>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row>
    <row r="195" spans="1:50" s="151" customFormat="1" ht="54.75" customHeight="1">
      <c r="A195" s="172" t="s">
        <v>979</v>
      </c>
      <c r="B195" s="145" t="s">
        <v>293</v>
      </c>
      <c r="C195" s="145" t="e">
        <f>VLOOKUP($B195,#REF!,2,FALSE)</f>
        <v>#REF!</v>
      </c>
      <c r="D195" s="162" t="e">
        <f>VLOOKUP($B195,#REF!,3,FALSE)</f>
        <v>#REF!</v>
      </c>
      <c r="E195" s="145" t="e">
        <f>VLOOKUP($B195,#REF!,4,FALSE)</f>
        <v>#REF!</v>
      </c>
      <c r="F195" s="148">
        <v>1</v>
      </c>
      <c r="G195" s="163" t="e">
        <f>VLOOKUP($B195,#REF!,13,FALSE)</f>
        <v>#REF!</v>
      </c>
      <c r="H195" s="164" t="e">
        <f>VLOOKUP($B195,#REF!,14,FALSE)</f>
        <v>#REF!</v>
      </c>
      <c r="I195" s="21" t="e">
        <f>G195*H195</f>
        <v>#REF!</v>
      </c>
      <c r="J195" s="22" t="e">
        <f>ROUND(F195*(G195+I195),2)</f>
        <v>#REF!</v>
      </c>
      <c r="K195" s="149" t="s">
        <v>159</v>
      </c>
      <c r="L195" s="150">
        <v>332052.21999999997</v>
      </c>
      <c r="M195" s="17" t="e">
        <f t="shared" si="2"/>
        <v>#REF!</v>
      </c>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row>
    <row r="196" spans="1:50" s="151" customFormat="1" ht="26.25" customHeight="1">
      <c r="A196" s="173" t="s">
        <v>980</v>
      </c>
      <c r="B196" s="158"/>
      <c r="C196" s="158"/>
      <c r="D196" s="159" t="s">
        <v>107</v>
      </c>
      <c r="E196" s="168"/>
      <c r="F196" s="159"/>
      <c r="G196" s="163"/>
      <c r="H196" s="164"/>
      <c r="I196" s="169"/>
      <c r="J196" s="85" t="e">
        <f>SUM(J197)</f>
        <v>#REF!</v>
      </c>
      <c r="K196" s="149"/>
      <c r="L196" s="150">
        <v>350459.79</v>
      </c>
      <c r="M196" s="17" t="e">
        <f t="shared" si="2"/>
        <v>#REF!</v>
      </c>
      <c r="N196" s="150"/>
      <c r="O196" s="150"/>
      <c r="P196" s="150"/>
      <c r="Q196" s="150"/>
      <c r="R196" s="150"/>
      <c r="S196" s="150"/>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row>
    <row r="197" spans="1:50" s="151" customFormat="1" ht="45.75" customHeight="1">
      <c r="A197" s="172" t="s">
        <v>981</v>
      </c>
      <c r="B197" s="145" t="s">
        <v>86</v>
      </c>
      <c r="C197" s="145" t="e">
        <f>VLOOKUP($B197,#REF!,2,FALSE)</f>
        <v>#REF!</v>
      </c>
      <c r="D197" s="162" t="e">
        <f>VLOOKUP($B197,#REF!,3,FALSE)</f>
        <v>#REF!</v>
      </c>
      <c r="E197" s="145" t="e">
        <f>VLOOKUP($B197,#REF!,4,FALSE)</f>
        <v>#REF!</v>
      </c>
      <c r="F197" s="148">
        <v>1</v>
      </c>
      <c r="G197" s="163" t="e">
        <f>VLOOKUP($B197,#REF!,13,FALSE)</f>
        <v>#REF!</v>
      </c>
      <c r="H197" s="164" t="e">
        <f>VLOOKUP($B197,#REF!,14,FALSE)</f>
        <v>#REF!</v>
      </c>
      <c r="I197" s="21" t="e">
        <f>G197*H197</f>
        <v>#REF!</v>
      </c>
      <c r="J197" s="22" t="e">
        <f>ROUND(F197*(G197+I197),2)</f>
        <v>#REF!</v>
      </c>
      <c r="K197" s="149" t="s">
        <v>159</v>
      </c>
      <c r="L197" s="150">
        <v>350459.79</v>
      </c>
      <c r="M197" s="17" t="e">
        <f t="shared" si="2"/>
        <v>#REF!</v>
      </c>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row>
    <row r="198" spans="1:50" s="151" customFormat="1" ht="26.25" customHeight="1">
      <c r="A198" s="173" t="s">
        <v>982</v>
      </c>
      <c r="B198" s="158"/>
      <c r="C198" s="158"/>
      <c r="D198" s="159" t="s">
        <v>115</v>
      </c>
      <c r="E198" s="168"/>
      <c r="F198" s="159"/>
      <c r="G198" s="163"/>
      <c r="H198" s="164"/>
      <c r="I198" s="169"/>
      <c r="J198" s="85" t="e">
        <f>SUM(J199)</f>
        <v>#REF!</v>
      </c>
      <c r="K198" s="149"/>
      <c r="L198" s="150">
        <v>438074.73</v>
      </c>
      <c r="M198" s="17" t="e">
        <f t="shared" ref="M198:M237" si="3">IF(L198=J198," ", "ERRO")</f>
        <v>#REF!</v>
      </c>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row>
    <row r="199" spans="1:50" s="151" customFormat="1" ht="42" customHeight="1">
      <c r="A199" s="172" t="s">
        <v>983</v>
      </c>
      <c r="B199" s="145" t="s">
        <v>120</v>
      </c>
      <c r="C199" s="145" t="e">
        <f>VLOOKUP($B199,#REF!,2,FALSE)</f>
        <v>#REF!</v>
      </c>
      <c r="D199" s="162" t="e">
        <f>VLOOKUP($B199,#REF!,3,FALSE)</f>
        <v>#REF!</v>
      </c>
      <c r="E199" s="145" t="e">
        <f>VLOOKUP($B199,#REF!,4,FALSE)</f>
        <v>#REF!</v>
      </c>
      <c r="F199" s="148">
        <v>1</v>
      </c>
      <c r="G199" s="163" t="e">
        <f>VLOOKUP($B199,#REF!,13,FALSE)</f>
        <v>#REF!</v>
      </c>
      <c r="H199" s="164" t="e">
        <f>VLOOKUP($B199,#REF!,14,FALSE)</f>
        <v>#REF!</v>
      </c>
      <c r="I199" s="21" t="e">
        <f>G199*H199</f>
        <v>#REF!</v>
      </c>
      <c r="J199" s="22" t="e">
        <f>ROUND(F199*(G199+I199),2)</f>
        <v>#REF!</v>
      </c>
      <c r="K199" s="149" t="s">
        <v>159</v>
      </c>
      <c r="L199" s="150">
        <v>438074.73</v>
      </c>
      <c r="M199" s="17" t="e">
        <f t="shared" si="3"/>
        <v>#REF!</v>
      </c>
      <c r="N199" s="150"/>
      <c r="O199" s="150"/>
      <c r="P199" s="150"/>
      <c r="Q199" s="150"/>
      <c r="R199" s="150"/>
      <c r="S199" s="150"/>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row>
    <row r="200" spans="1:50" s="17" customFormat="1">
      <c r="A200" s="123" t="s">
        <v>1009</v>
      </c>
      <c r="B200" s="124"/>
      <c r="C200" s="124"/>
      <c r="D200" s="124" t="s">
        <v>1012</v>
      </c>
      <c r="E200" s="124"/>
      <c r="F200" s="124"/>
      <c r="G200" s="125"/>
      <c r="H200" s="126"/>
      <c r="I200" s="124"/>
      <c r="J200" s="127" t="e">
        <f>SUM(J201,J203,J215,J225)</f>
        <v>#REF!</v>
      </c>
      <c r="K200" s="193"/>
      <c r="L200" s="193">
        <v>5775824.3399999999</v>
      </c>
      <c r="M200" s="17" t="e">
        <f t="shared" si="3"/>
        <v>#REF!</v>
      </c>
    </row>
    <row r="201" spans="1:50" s="51" customFormat="1">
      <c r="A201" s="138" t="s">
        <v>1010</v>
      </c>
      <c r="B201" s="139"/>
      <c r="C201" s="139"/>
      <c r="D201" s="139" t="s">
        <v>14</v>
      </c>
      <c r="E201" s="139"/>
      <c r="F201" s="139"/>
      <c r="G201" s="141"/>
      <c r="H201" s="142"/>
      <c r="I201" s="139"/>
      <c r="J201" s="143" t="e">
        <f>SUM(J202)</f>
        <v>#REF!</v>
      </c>
      <c r="K201" s="200"/>
      <c r="L201" s="51">
        <v>1196370.01</v>
      </c>
      <c r="M201" s="17" t="e">
        <f t="shared" si="3"/>
        <v>#REF!</v>
      </c>
    </row>
    <row r="202" spans="1:50" s="51" customFormat="1" ht="99" customHeight="1">
      <c r="A202" s="29" t="s">
        <v>1011</v>
      </c>
      <c r="B202" s="9" t="s">
        <v>285</v>
      </c>
      <c r="C202" s="5" t="e">
        <f>VLOOKUP($B202,#REF!,2,FALSE)</f>
        <v>#REF!</v>
      </c>
      <c r="D202" s="4" t="e">
        <f>VLOOKUP($B202,#REF!,3,FALSE)</f>
        <v>#REF!</v>
      </c>
      <c r="E202" s="5" t="e">
        <f>VLOOKUP($B202,#REF!,4,FALSE)</f>
        <v>#REF!</v>
      </c>
      <c r="F202" s="84">
        <v>1</v>
      </c>
      <c r="G202" s="120" t="e">
        <f>VLOOKUP($B202,#REF!,13,FALSE)</f>
        <v>#REF!</v>
      </c>
      <c r="H202" s="164" t="e">
        <f>VLOOKUP($B202,#REF!,14,FALSE)</f>
        <v>#REF!</v>
      </c>
      <c r="I202" s="21" t="e">
        <f>G202*H202</f>
        <v>#REF!</v>
      </c>
      <c r="J202" s="22" t="e">
        <f>ROUND(F202*(G202+I202),2)</f>
        <v>#REF!</v>
      </c>
      <c r="K202" s="202" t="s">
        <v>159</v>
      </c>
      <c r="L202" s="50">
        <v>1196370.01</v>
      </c>
      <c r="M202" s="17" t="e">
        <f t="shared" si="3"/>
        <v>#REF!</v>
      </c>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row>
    <row r="203" spans="1:50" s="51" customFormat="1">
      <c r="A203" s="138" t="s">
        <v>1013</v>
      </c>
      <c r="B203" s="139"/>
      <c r="C203" s="139"/>
      <c r="D203" s="139" t="s">
        <v>287</v>
      </c>
      <c r="E203" s="139"/>
      <c r="F203" s="139"/>
      <c r="G203" s="141"/>
      <c r="H203" s="142"/>
      <c r="I203" s="139"/>
      <c r="J203" s="143" t="e">
        <f>SUM(J204:J214)</f>
        <v>#REF!</v>
      </c>
      <c r="K203" s="200"/>
      <c r="L203" s="51">
        <v>2975582.5</v>
      </c>
      <c r="M203" s="17" t="e">
        <f t="shared" si="3"/>
        <v>#REF!</v>
      </c>
    </row>
    <row r="204" spans="1:50" s="51" customFormat="1" ht="111.75" customHeight="1">
      <c r="A204" s="28" t="s">
        <v>1014</v>
      </c>
      <c r="B204" s="5" t="s">
        <v>288</v>
      </c>
      <c r="C204" s="5" t="e">
        <f>VLOOKUP($B204,#REF!,2,FALSE)</f>
        <v>#REF!</v>
      </c>
      <c r="D204" s="4" t="e">
        <f>VLOOKUP($B204,#REF!,3,FALSE)</f>
        <v>#REF!</v>
      </c>
      <c r="E204" s="5" t="e">
        <f>VLOOKUP($B204,#REF!,4,FALSE)</f>
        <v>#REF!</v>
      </c>
      <c r="F204" s="19">
        <v>1</v>
      </c>
      <c r="G204" s="120" t="e">
        <f>VLOOKUP($B204,#REF!,13,FALSE)</f>
        <v>#REF!</v>
      </c>
      <c r="H204" s="164" t="e">
        <f>VLOOKUP($B204,#REF!,14,FALSE)</f>
        <v>#REF!</v>
      </c>
      <c r="I204" s="21" t="e">
        <f>G204*H204</f>
        <v>#REF!</v>
      </c>
      <c r="J204" s="22" t="e">
        <f>ROUND(F204*(G204+I204),2)</f>
        <v>#REF!</v>
      </c>
      <c r="K204" s="202" t="s">
        <v>159</v>
      </c>
      <c r="L204" s="50">
        <v>497040</v>
      </c>
      <c r="M204" s="17" t="e">
        <f t="shared" si="3"/>
        <v>#REF!</v>
      </c>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row>
    <row r="205" spans="1:50" s="51" customFormat="1" ht="99.75" customHeight="1">
      <c r="A205" s="28" t="s">
        <v>1015</v>
      </c>
      <c r="B205" s="2" t="s">
        <v>68</v>
      </c>
      <c r="C205" s="5" t="e">
        <f>VLOOKUP($B205,#REF!,2,FALSE)</f>
        <v>#REF!</v>
      </c>
      <c r="D205" s="4" t="e">
        <f>VLOOKUP($B205,#REF!,3,FALSE)</f>
        <v>#REF!</v>
      </c>
      <c r="E205" s="5" t="e">
        <f>VLOOKUP($B205,#REF!,4,FALSE)</f>
        <v>#REF!</v>
      </c>
      <c r="F205" s="19">
        <v>2</v>
      </c>
      <c r="G205" s="120" t="e">
        <f>VLOOKUP($B205,#REF!,13,FALSE)</f>
        <v>#REF!</v>
      </c>
      <c r="H205" s="164" t="e">
        <f>VLOOKUP($B205,#REF!,14,FALSE)</f>
        <v>#REF!</v>
      </c>
      <c r="I205" s="21" t="e">
        <f t="shared" ref="I205:I214" si="4">G205*H205</f>
        <v>#REF!</v>
      </c>
      <c r="J205" s="22" t="e">
        <f t="shared" ref="J205:J214" si="5">ROUND(F205*(G205+I205),2)</f>
        <v>#REF!</v>
      </c>
      <c r="K205" s="202" t="s">
        <v>159</v>
      </c>
      <c r="L205" s="50">
        <v>25182.07</v>
      </c>
      <c r="M205" s="17" t="e">
        <f t="shared" si="3"/>
        <v>#REF!</v>
      </c>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row>
    <row r="206" spans="1:50" s="51" customFormat="1" ht="201.75" customHeight="1">
      <c r="A206" s="28" t="s">
        <v>1016</v>
      </c>
      <c r="B206" s="5" t="s">
        <v>220</v>
      </c>
      <c r="C206" s="5" t="e">
        <f>VLOOKUP($B206,#REF!,2,FALSE)</f>
        <v>#REF!</v>
      </c>
      <c r="D206" s="4" t="e">
        <f>VLOOKUP($B206,#REF!,3,FALSE)</f>
        <v>#REF!</v>
      </c>
      <c r="E206" s="5" t="e">
        <f>VLOOKUP($B206,#REF!,4,FALSE)</f>
        <v>#REF!</v>
      </c>
      <c r="F206" s="19">
        <v>2</v>
      </c>
      <c r="G206" s="120" t="e">
        <f>VLOOKUP($B206,#REF!,13,FALSE)</f>
        <v>#REF!</v>
      </c>
      <c r="H206" s="164" t="e">
        <f>VLOOKUP($B206,#REF!,14,FALSE)</f>
        <v>#REF!</v>
      </c>
      <c r="I206" s="21" t="e">
        <f t="shared" si="4"/>
        <v>#REF!</v>
      </c>
      <c r="J206" s="22" t="e">
        <f t="shared" si="5"/>
        <v>#REF!</v>
      </c>
      <c r="K206" s="202" t="s">
        <v>159</v>
      </c>
      <c r="L206" s="50">
        <v>92838.98</v>
      </c>
      <c r="M206" s="17" t="e">
        <f t="shared" si="3"/>
        <v>#REF!</v>
      </c>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row>
    <row r="207" spans="1:50" s="51" customFormat="1">
      <c r="A207" s="28" t="s">
        <v>1017</v>
      </c>
      <c r="B207" s="5" t="s">
        <v>69</v>
      </c>
      <c r="C207" s="5" t="e">
        <f>VLOOKUP($B207,#REF!,2,FALSE)</f>
        <v>#REF!</v>
      </c>
      <c r="D207" s="4" t="e">
        <f>VLOOKUP($B207,#REF!,3,FALSE)</f>
        <v>#REF!</v>
      </c>
      <c r="E207" s="5" t="e">
        <f>VLOOKUP($B207,#REF!,4,FALSE)</f>
        <v>#REF!</v>
      </c>
      <c r="F207" s="19">
        <v>7</v>
      </c>
      <c r="G207" s="120" t="e">
        <f>VLOOKUP($B207,#REF!,13,FALSE)</f>
        <v>#REF!</v>
      </c>
      <c r="H207" s="164" t="e">
        <f>VLOOKUP($B207,#REF!,14,FALSE)</f>
        <v>#REF!</v>
      </c>
      <c r="I207" s="21" t="e">
        <f t="shared" si="4"/>
        <v>#REF!</v>
      </c>
      <c r="J207" s="22" t="e">
        <f t="shared" si="5"/>
        <v>#REF!</v>
      </c>
      <c r="K207" s="202" t="s">
        <v>159</v>
      </c>
      <c r="L207" s="50">
        <v>248036.04</v>
      </c>
      <c r="M207" s="17" t="e">
        <f t="shared" si="3"/>
        <v>#REF!</v>
      </c>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row>
    <row r="208" spans="1:50" s="51" customFormat="1" ht="99.75" customHeight="1">
      <c r="A208" s="28" t="s">
        <v>1018</v>
      </c>
      <c r="B208" s="5" t="s">
        <v>70</v>
      </c>
      <c r="C208" s="5" t="e">
        <f>VLOOKUP($B208,#REF!,2,FALSE)</f>
        <v>#REF!</v>
      </c>
      <c r="D208" s="4" t="e">
        <f>VLOOKUP($B208,#REF!,3,FALSE)</f>
        <v>#REF!</v>
      </c>
      <c r="E208" s="5" t="e">
        <f>VLOOKUP($B208,#REF!,4,FALSE)</f>
        <v>#REF!</v>
      </c>
      <c r="F208" s="19">
        <v>1</v>
      </c>
      <c r="G208" s="120" t="e">
        <f>VLOOKUP($B208,#REF!,13,FALSE)</f>
        <v>#REF!</v>
      </c>
      <c r="H208" s="164" t="e">
        <f>VLOOKUP($B208,#REF!,14,FALSE)</f>
        <v>#REF!</v>
      </c>
      <c r="I208" s="21" t="e">
        <f t="shared" si="4"/>
        <v>#REF!</v>
      </c>
      <c r="J208" s="22" t="e">
        <f t="shared" si="5"/>
        <v>#REF!</v>
      </c>
      <c r="K208" s="202" t="s">
        <v>159</v>
      </c>
      <c r="L208" s="50">
        <v>11889.72</v>
      </c>
      <c r="M208" s="17" t="e">
        <f t="shared" si="3"/>
        <v>#REF!</v>
      </c>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row>
    <row r="209" spans="1:49" s="51" customFormat="1" ht="81" customHeight="1">
      <c r="A209" s="28" t="s">
        <v>1019</v>
      </c>
      <c r="B209" s="5" t="s">
        <v>71</v>
      </c>
      <c r="C209" s="5" t="e">
        <f>VLOOKUP($B209,#REF!,2,FALSE)</f>
        <v>#REF!</v>
      </c>
      <c r="D209" s="4" t="e">
        <f>VLOOKUP($B209,#REF!,3,FALSE)</f>
        <v>#REF!</v>
      </c>
      <c r="E209" s="5" t="e">
        <f>VLOOKUP($B209,#REF!,4,FALSE)</f>
        <v>#REF!</v>
      </c>
      <c r="F209" s="19">
        <v>2</v>
      </c>
      <c r="G209" s="120" t="e">
        <f>VLOOKUP($B209,#REF!,13,FALSE)</f>
        <v>#REF!</v>
      </c>
      <c r="H209" s="164" t="e">
        <f>VLOOKUP($B209,#REF!,14,FALSE)</f>
        <v>#REF!</v>
      </c>
      <c r="I209" s="21" t="e">
        <f t="shared" si="4"/>
        <v>#REF!</v>
      </c>
      <c r="J209" s="22" t="e">
        <f t="shared" si="5"/>
        <v>#REF!</v>
      </c>
      <c r="K209" s="202" t="s">
        <v>159</v>
      </c>
      <c r="L209" s="50">
        <v>12007.44</v>
      </c>
      <c r="M209" s="17" t="e">
        <f t="shared" si="3"/>
        <v>#REF!</v>
      </c>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row>
    <row r="210" spans="1:49" s="51" customFormat="1" ht="81" customHeight="1">
      <c r="A210" s="28" t="s">
        <v>1020</v>
      </c>
      <c r="B210" s="5" t="s">
        <v>72</v>
      </c>
      <c r="C210" s="5" t="e">
        <f>VLOOKUP($B210,#REF!,2,FALSE)</f>
        <v>#REF!</v>
      </c>
      <c r="D210" s="4" t="e">
        <f>VLOOKUP($B210,#REF!,3,FALSE)</f>
        <v>#REF!</v>
      </c>
      <c r="E210" s="5" t="e">
        <f>VLOOKUP($B210,#REF!,4,FALSE)</f>
        <v>#REF!</v>
      </c>
      <c r="F210" s="19">
        <v>2</v>
      </c>
      <c r="G210" s="120" t="e">
        <f>VLOOKUP($B210,#REF!,13,FALSE)</f>
        <v>#REF!</v>
      </c>
      <c r="H210" s="164" t="e">
        <f>VLOOKUP($B210,#REF!,14,FALSE)</f>
        <v>#REF!</v>
      </c>
      <c r="I210" s="21" t="e">
        <f t="shared" si="4"/>
        <v>#REF!</v>
      </c>
      <c r="J210" s="22" t="e">
        <f t="shared" si="5"/>
        <v>#REF!</v>
      </c>
      <c r="K210" s="202" t="s">
        <v>159</v>
      </c>
      <c r="L210" s="50">
        <v>23779.439999999999</v>
      </c>
      <c r="M210" s="17" t="e">
        <f t="shared" si="3"/>
        <v>#REF!</v>
      </c>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row>
    <row r="211" spans="1:49" s="51" customFormat="1" ht="117" customHeight="1">
      <c r="A211" s="28" t="s">
        <v>1021</v>
      </c>
      <c r="B211" s="5" t="s">
        <v>73</v>
      </c>
      <c r="C211" s="5" t="e">
        <f>VLOOKUP($B211,#REF!,2,FALSE)</f>
        <v>#REF!</v>
      </c>
      <c r="D211" s="4" t="e">
        <f>VLOOKUP($B211,#REF!,3,FALSE)</f>
        <v>#REF!</v>
      </c>
      <c r="E211" s="5" t="e">
        <f>VLOOKUP($B211,#REF!,4,FALSE)</f>
        <v>#REF!</v>
      </c>
      <c r="F211" s="19">
        <v>4</v>
      </c>
      <c r="G211" s="120" t="e">
        <f>VLOOKUP($B211,#REF!,13,FALSE)</f>
        <v>#REF!</v>
      </c>
      <c r="H211" s="164" t="e">
        <f>VLOOKUP($B211,#REF!,14,FALSE)</f>
        <v>#REF!</v>
      </c>
      <c r="I211" s="21" t="e">
        <f t="shared" si="4"/>
        <v>#REF!</v>
      </c>
      <c r="J211" s="22" t="e">
        <f t="shared" si="5"/>
        <v>#REF!</v>
      </c>
      <c r="K211" s="202" t="s">
        <v>159</v>
      </c>
      <c r="L211" s="50">
        <v>24014.880000000001</v>
      </c>
      <c r="M211" s="17" t="e">
        <f t="shared" si="3"/>
        <v>#REF!</v>
      </c>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row>
    <row r="212" spans="1:49" s="51" customFormat="1" ht="111.75" customHeight="1">
      <c r="A212" s="28" t="s">
        <v>1022</v>
      </c>
      <c r="B212" s="5" t="s">
        <v>74</v>
      </c>
      <c r="C212" s="5" t="e">
        <f>VLOOKUP($B212,#REF!,2,FALSE)</f>
        <v>#REF!</v>
      </c>
      <c r="D212" s="4" t="e">
        <f>VLOOKUP($B212,#REF!,3,FALSE)</f>
        <v>#REF!</v>
      </c>
      <c r="E212" s="5" t="e">
        <f>VLOOKUP($B212,#REF!,4,FALSE)</f>
        <v>#REF!</v>
      </c>
      <c r="F212" s="19">
        <v>4</v>
      </c>
      <c r="G212" s="120" t="e">
        <f>VLOOKUP($B212,#REF!,13,FALSE)</f>
        <v>#REF!</v>
      </c>
      <c r="H212" s="164" t="e">
        <f>VLOOKUP($B212,#REF!,14,FALSE)</f>
        <v>#REF!</v>
      </c>
      <c r="I212" s="21" t="e">
        <f t="shared" si="4"/>
        <v>#REF!</v>
      </c>
      <c r="J212" s="22" t="e">
        <f t="shared" si="5"/>
        <v>#REF!</v>
      </c>
      <c r="K212" s="202" t="s">
        <v>159</v>
      </c>
      <c r="L212" s="50">
        <v>63097.919999999998</v>
      </c>
      <c r="M212" s="17" t="e">
        <f t="shared" si="3"/>
        <v>#REF!</v>
      </c>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row>
    <row r="213" spans="1:49" s="51" customFormat="1" ht="81" customHeight="1">
      <c r="A213" s="28" t="s">
        <v>1023</v>
      </c>
      <c r="B213" s="5" t="s">
        <v>289</v>
      </c>
      <c r="C213" s="5" t="e">
        <f>VLOOKUP($B213,#REF!,2,FALSE)</f>
        <v>#REF!</v>
      </c>
      <c r="D213" s="4" t="e">
        <f>VLOOKUP($B213,#REF!,3,FALSE)</f>
        <v>#REF!</v>
      </c>
      <c r="E213" s="5" t="e">
        <f>VLOOKUP($B213,#REF!,4,FALSE)</f>
        <v>#REF!</v>
      </c>
      <c r="F213" s="19">
        <v>1</v>
      </c>
      <c r="G213" s="120" t="e">
        <f>VLOOKUP($B213,#REF!,13,FALSE)</f>
        <v>#REF!</v>
      </c>
      <c r="H213" s="164" t="e">
        <f>VLOOKUP($B213,#REF!,14,FALSE)</f>
        <v>#REF!</v>
      </c>
      <c r="I213" s="21" t="e">
        <f t="shared" si="4"/>
        <v>#REF!</v>
      </c>
      <c r="J213" s="22" t="e">
        <f t="shared" si="5"/>
        <v>#REF!</v>
      </c>
      <c r="K213" s="202" t="s">
        <v>159</v>
      </c>
      <c r="L213" s="50">
        <v>988848</v>
      </c>
      <c r="M213" s="17" t="e">
        <f t="shared" si="3"/>
        <v>#REF!</v>
      </c>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row>
    <row r="214" spans="1:49" s="51" customFormat="1" ht="81" customHeight="1">
      <c r="A214" s="28" t="s">
        <v>1024</v>
      </c>
      <c r="B214" s="5" t="s">
        <v>290</v>
      </c>
      <c r="C214" s="5" t="e">
        <f>VLOOKUP($B214,#REF!,2,FALSE)</f>
        <v>#REF!</v>
      </c>
      <c r="D214" s="4" t="e">
        <f>VLOOKUP($B214,#REF!,3,FALSE)</f>
        <v>#REF!</v>
      </c>
      <c r="E214" s="5" t="e">
        <f>VLOOKUP($B214,#REF!,4,FALSE)</f>
        <v>#REF!</v>
      </c>
      <c r="F214" s="19">
        <v>1</v>
      </c>
      <c r="G214" s="120" t="e">
        <f>VLOOKUP($B214,#REF!,13,FALSE)</f>
        <v>#REF!</v>
      </c>
      <c r="H214" s="164" t="e">
        <f>VLOOKUP($B214,#REF!,14,FALSE)</f>
        <v>#REF!</v>
      </c>
      <c r="I214" s="21" t="e">
        <f t="shared" si="4"/>
        <v>#REF!</v>
      </c>
      <c r="J214" s="22" t="e">
        <f t="shared" si="5"/>
        <v>#REF!</v>
      </c>
      <c r="K214" s="202" t="s">
        <v>159</v>
      </c>
      <c r="L214" s="50">
        <v>988848.01</v>
      </c>
      <c r="M214" s="17" t="e">
        <f t="shared" si="3"/>
        <v>#REF!</v>
      </c>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row>
    <row r="215" spans="1:49" s="51" customFormat="1">
      <c r="A215" s="138" t="s">
        <v>1025</v>
      </c>
      <c r="B215" s="139"/>
      <c r="C215" s="139"/>
      <c r="D215" s="139" t="s">
        <v>291</v>
      </c>
      <c r="E215" s="139"/>
      <c r="F215" s="139"/>
      <c r="G215" s="141"/>
      <c r="H215" s="142"/>
      <c r="I215" s="139"/>
      <c r="J215" s="143" t="e">
        <f>SUM(J216:J224)</f>
        <v>#REF!</v>
      </c>
      <c r="K215" s="200"/>
      <c r="L215" s="51">
        <v>721655.83</v>
      </c>
      <c r="M215" s="17" t="e">
        <f t="shared" si="3"/>
        <v>#REF!</v>
      </c>
    </row>
    <row r="216" spans="1:49" s="51" customFormat="1" ht="51" customHeight="1">
      <c r="A216" s="30" t="s">
        <v>1026</v>
      </c>
      <c r="B216" s="5" t="s">
        <v>292</v>
      </c>
      <c r="C216" s="5" t="e">
        <f>VLOOKUP($B216,#REF!,2,FALSE)</f>
        <v>#REF!</v>
      </c>
      <c r="D216" s="4" t="e">
        <f>VLOOKUP($B216,#REF!,3,FALSE)</f>
        <v>#REF!</v>
      </c>
      <c r="E216" s="5" t="e">
        <f>VLOOKUP($B216,#REF!,4,FALSE)</f>
        <v>#REF!</v>
      </c>
      <c r="F216" s="19">
        <v>1</v>
      </c>
      <c r="G216" s="120" t="e">
        <f>VLOOKUP($B216,#REF!,13,FALSE)</f>
        <v>#REF!</v>
      </c>
      <c r="H216" s="164" t="e">
        <f>VLOOKUP($B216,#REF!,14,FALSE)</f>
        <v>#REF!</v>
      </c>
      <c r="I216" s="21" t="e">
        <f t="shared" ref="I216:I224" si="6">G216*H216</f>
        <v>#REF!</v>
      </c>
      <c r="J216" s="22" t="e">
        <f t="shared" ref="J216:J224" si="7">ROUND(F216*(G216+I216),2)</f>
        <v>#REF!</v>
      </c>
      <c r="K216" s="202" t="s">
        <v>159</v>
      </c>
      <c r="L216" s="50">
        <v>245060.06</v>
      </c>
      <c r="M216" s="17" t="e">
        <f t="shared" si="3"/>
        <v>#REF!</v>
      </c>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row>
    <row r="217" spans="1:49" s="51" customFormat="1" ht="51" customHeight="1">
      <c r="A217" s="30" t="s">
        <v>1027</v>
      </c>
      <c r="B217" s="5" t="s">
        <v>76</v>
      </c>
      <c r="C217" s="5" t="e">
        <f>VLOOKUP($B217,#REF!,2,FALSE)</f>
        <v>#REF!</v>
      </c>
      <c r="D217" s="4" t="e">
        <f>VLOOKUP($B217,#REF!,3,FALSE)</f>
        <v>#REF!</v>
      </c>
      <c r="E217" s="5" t="e">
        <f>VLOOKUP($B217,#REF!,4,FALSE)</f>
        <v>#REF!</v>
      </c>
      <c r="F217" s="19">
        <v>2</v>
      </c>
      <c r="G217" s="120" t="e">
        <f>VLOOKUP($B217,#REF!,13,FALSE)</f>
        <v>#REF!</v>
      </c>
      <c r="H217" s="164" t="e">
        <f>VLOOKUP($B217,#REF!,14,FALSE)</f>
        <v>#REF!</v>
      </c>
      <c r="I217" s="21" t="e">
        <f t="shared" si="6"/>
        <v>#REF!</v>
      </c>
      <c r="J217" s="22" t="e">
        <f t="shared" si="7"/>
        <v>#REF!</v>
      </c>
      <c r="K217" s="202" t="s">
        <v>159</v>
      </c>
      <c r="L217" s="50">
        <v>21565.279999999999</v>
      </c>
      <c r="M217" s="17" t="e">
        <f t="shared" si="3"/>
        <v>#REF!</v>
      </c>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row>
    <row r="218" spans="1:49" s="51" customFormat="1" ht="51" customHeight="1">
      <c r="A218" s="30" t="s">
        <v>1028</v>
      </c>
      <c r="B218" s="5" t="s">
        <v>77</v>
      </c>
      <c r="C218" s="5" t="e">
        <f>VLOOKUP($B218,#REF!,2,FALSE)</f>
        <v>#REF!</v>
      </c>
      <c r="D218" s="4" t="e">
        <f>VLOOKUP($B218,#REF!,3,FALSE)</f>
        <v>#REF!</v>
      </c>
      <c r="E218" s="5" t="e">
        <f>VLOOKUP($B218,#REF!,4,FALSE)</f>
        <v>#REF!</v>
      </c>
      <c r="F218" s="19">
        <v>2</v>
      </c>
      <c r="G218" s="120" t="e">
        <f>VLOOKUP($B218,#REF!,13,FALSE)</f>
        <v>#REF!</v>
      </c>
      <c r="H218" s="164" t="e">
        <f>VLOOKUP($B218,#REF!,14,FALSE)</f>
        <v>#REF!</v>
      </c>
      <c r="I218" s="21" t="e">
        <f t="shared" si="6"/>
        <v>#REF!</v>
      </c>
      <c r="J218" s="22" t="e">
        <f t="shared" si="7"/>
        <v>#REF!</v>
      </c>
      <c r="K218" s="202" t="s">
        <v>159</v>
      </c>
      <c r="L218" s="50">
        <v>128656.5</v>
      </c>
      <c r="M218" s="17" t="e">
        <f t="shared" si="3"/>
        <v>#REF!</v>
      </c>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row>
    <row r="219" spans="1:49" s="51" customFormat="1" ht="51" customHeight="1">
      <c r="A219" s="30" t="s">
        <v>1029</v>
      </c>
      <c r="B219" s="5" t="s">
        <v>78</v>
      </c>
      <c r="C219" s="5" t="e">
        <f>VLOOKUP($B219,#REF!,2,FALSE)</f>
        <v>#REF!</v>
      </c>
      <c r="D219" s="4" t="e">
        <f>VLOOKUP($B219,#REF!,3,FALSE)</f>
        <v>#REF!</v>
      </c>
      <c r="E219" s="5" t="e">
        <f>VLOOKUP($B219,#REF!,4,FALSE)</f>
        <v>#REF!</v>
      </c>
      <c r="F219" s="19">
        <v>7</v>
      </c>
      <c r="G219" s="120" t="e">
        <f>VLOOKUP($B219,#REF!,13,FALSE)</f>
        <v>#REF!</v>
      </c>
      <c r="H219" s="164" t="e">
        <f>VLOOKUP($B219,#REF!,14,FALSE)</f>
        <v>#REF!</v>
      </c>
      <c r="I219" s="21" t="e">
        <f t="shared" si="6"/>
        <v>#REF!</v>
      </c>
      <c r="J219" s="22" t="e">
        <f t="shared" si="7"/>
        <v>#REF!</v>
      </c>
      <c r="K219" s="202" t="s">
        <v>159</v>
      </c>
      <c r="L219" s="50">
        <v>135518.18</v>
      </c>
      <c r="M219" s="17" t="e">
        <f t="shared" si="3"/>
        <v>#REF!</v>
      </c>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row>
    <row r="220" spans="1:49" s="51" customFormat="1" ht="51" customHeight="1">
      <c r="A220" s="30" t="s">
        <v>1030</v>
      </c>
      <c r="B220" s="5" t="s">
        <v>81</v>
      </c>
      <c r="C220" s="5" t="e">
        <f>VLOOKUP($B220,#REF!,2,FALSE)</f>
        <v>#REF!</v>
      </c>
      <c r="D220" s="4" t="e">
        <f>VLOOKUP($B220,#REF!,3,FALSE)</f>
        <v>#REF!</v>
      </c>
      <c r="E220" s="5" t="e">
        <f>VLOOKUP($B220,#REF!,4,FALSE)</f>
        <v>#REF!</v>
      </c>
      <c r="F220" s="19">
        <v>1</v>
      </c>
      <c r="G220" s="120" t="e">
        <f>VLOOKUP($B220,#REF!,13,FALSE)</f>
        <v>#REF!</v>
      </c>
      <c r="H220" s="164" t="e">
        <f>VLOOKUP($B220,#REF!,14,FALSE)</f>
        <v>#REF!</v>
      </c>
      <c r="I220" s="21" t="e">
        <f t="shared" si="6"/>
        <v>#REF!</v>
      </c>
      <c r="J220" s="22" t="e">
        <f t="shared" si="7"/>
        <v>#REF!</v>
      </c>
      <c r="K220" s="202" t="s">
        <v>159</v>
      </c>
      <c r="L220" s="50">
        <v>14404.23</v>
      </c>
      <c r="M220" s="17" t="e">
        <f t="shared" si="3"/>
        <v>#REF!</v>
      </c>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row>
    <row r="221" spans="1:49" s="51" customFormat="1" ht="51" customHeight="1">
      <c r="A221" s="30" t="s">
        <v>1031</v>
      </c>
      <c r="B221" s="5" t="s">
        <v>82</v>
      </c>
      <c r="C221" s="5" t="e">
        <f>VLOOKUP($B221,#REF!,2,FALSE)</f>
        <v>#REF!</v>
      </c>
      <c r="D221" s="4" t="e">
        <f>VLOOKUP($B221,#REF!,3,FALSE)</f>
        <v>#REF!</v>
      </c>
      <c r="E221" s="5" t="e">
        <f>VLOOKUP($B221,#REF!,4,FALSE)</f>
        <v>#REF!</v>
      </c>
      <c r="F221" s="19">
        <v>2</v>
      </c>
      <c r="G221" s="120" t="e">
        <f>VLOOKUP($B221,#REF!,13,FALSE)</f>
        <v>#REF!</v>
      </c>
      <c r="H221" s="164" t="e">
        <f>VLOOKUP($B221,#REF!,14,FALSE)</f>
        <v>#REF!</v>
      </c>
      <c r="I221" s="21" t="e">
        <f t="shared" si="6"/>
        <v>#REF!</v>
      </c>
      <c r="J221" s="22" t="e">
        <f t="shared" si="7"/>
        <v>#REF!</v>
      </c>
      <c r="K221" s="202" t="s">
        <v>159</v>
      </c>
      <c r="L221" s="50">
        <v>14404.21</v>
      </c>
      <c r="M221" s="17" t="e">
        <f t="shared" si="3"/>
        <v>#REF!</v>
      </c>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row>
    <row r="222" spans="1:49" s="51" customFormat="1" ht="51" customHeight="1">
      <c r="A222" s="30" t="s">
        <v>1032</v>
      </c>
      <c r="B222" s="5" t="s">
        <v>83</v>
      </c>
      <c r="C222" s="5" t="e">
        <f>VLOOKUP($B222,#REF!,2,FALSE)</f>
        <v>#REF!</v>
      </c>
      <c r="D222" s="4" t="e">
        <f>VLOOKUP($B222,#REF!,3,FALSE)</f>
        <v>#REF!</v>
      </c>
      <c r="E222" s="5" t="e">
        <f>VLOOKUP($B222,#REF!,4,FALSE)</f>
        <v>#REF!</v>
      </c>
      <c r="F222" s="19">
        <v>2</v>
      </c>
      <c r="G222" s="120" t="e">
        <f>VLOOKUP($B222,#REF!,13,FALSE)</f>
        <v>#REF!</v>
      </c>
      <c r="H222" s="164" t="e">
        <f>VLOOKUP($B222,#REF!,14,FALSE)</f>
        <v>#REF!</v>
      </c>
      <c r="I222" s="21" t="e">
        <f t="shared" si="6"/>
        <v>#REF!</v>
      </c>
      <c r="J222" s="22" t="e">
        <f t="shared" si="7"/>
        <v>#REF!</v>
      </c>
      <c r="K222" s="202" t="s">
        <v>159</v>
      </c>
      <c r="L222" s="50">
        <v>37811.07</v>
      </c>
      <c r="M222" s="17" t="e">
        <f t="shared" si="3"/>
        <v>#REF!</v>
      </c>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row>
    <row r="223" spans="1:49" s="51" customFormat="1" ht="51" customHeight="1">
      <c r="A223" s="30" t="s">
        <v>1033</v>
      </c>
      <c r="B223" s="5" t="s">
        <v>84</v>
      </c>
      <c r="C223" s="5" t="e">
        <f>VLOOKUP($B223,#REF!,2,FALSE)</f>
        <v>#REF!</v>
      </c>
      <c r="D223" s="4" t="e">
        <f>VLOOKUP($B223,#REF!,3,FALSE)</f>
        <v>#REF!</v>
      </c>
      <c r="E223" s="5" t="e">
        <f>VLOOKUP($B223,#REF!,4,FALSE)</f>
        <v>#REF!</v>
      </c>
      <c r="F223" s="19">
        <v>4</v>
      </c>
      <c r="G223" s="120" t="e">
        <f>VLOOKUP($B223,#REF!,13,FALSE)</f>
        <v>#REF!</v>
      </c>
      <c r="H223" s="164" t="e">
        <f>VLOOKUP($B223,#REF!,14,FALSE)</f>
        <v>#REF!</v>
      </c>
      <c r="I223" s="21" t="e">
        <f t="shared" si="6"/>
        <v>#REF!</v>
      </c>
      <c r="J223" s="22" t="e">
        <f t="shared" si="7"/>
        <v>#REF!</v>
      </c>
      <c r="K223" s="202" t="s">
        <v>159</v>
      </c>
      <c r="L223" s="50">
        <v>37811.040000000001</v>
      </c>
      <c r="M223" s="17" t="e">
        <f t="shared" si="3"/>
        <v>#REF!</v>
      </c>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row>
    <row r="224" spans="1:49" s="51" customFormat="1" ht="51" customHeight="1">
      <c r="A224" s="30" t="s">
        <v>1034</v>
      </c>
      <c r="B224" s="5" t="s">
        <v>85</v>
      </c>
      <c r="C224" s="5" t="e">
        <f>VLOOKUP($B224,#REF!,2,FALSE)</f>
        <v>#REF!</v>
      </c>
      <c r="D224" s="4" t="e">
        <f>VLOOKUP($B224,#REF!,3,FALSE)</f>
        <v>#REF!</v>
      </c>
      <c r="E224" s="5" t="e">
        <f>VLOOKUP($B224,#REF!,4,FALSE)</f>
        <v>#REF!</v>
      </c>
      <c r="F224" s="19">
        <v>4</v>
      </c>
      <c r="G224" s="120" t="e">
        <f>VLOOKUP($B224,#REF!,13,FALSE)</f>
        <v>#REF!</v>
      </c>
      <c r="H224" s="164" t="e">
        <f>VLOOKUP($B224,#REF!,14,FALSE)</f>
        <v>#REF!</v>
      </c>
      <c r="I224" s="21" t="e">
        <f t="shared" si="6"/>
        <v>#REF!</v>
      </c>
      <c r="J224" s="22" t="e">
        <f t="shared" si="7"/>
        <v>#REF!</v>
      </c>
      <c r="K224" s="202" t="s">
        <v>159</v>
      </c>
      <c r="L224" s="50">
        <v>86425.26</v>
      </c>
      <c r="M224" s="17" t="e">
        <f t="shared" si="3"/>
        <v>#REF!</v>
      </c>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row>
    <row r="225" spans="1:49" s="51" customFormat="1">
      <c r="A225" s="138" t="s">
        <v>1035</v>
      </c>
      <c r="B225" s="139"/>
      <c r="C225" s="139"/>
      <c r="D225" s="139" t="s">
        <v>294</v>
      </c>
      <c r="E225" s="139"/>
      <c r="F225" s="139"/>
      <c r="G225" s="141"/>
      <c r="H225" s="142"/>
      <c r="I225" s="139"/>
      <c r="J225" s="143" t="e">
        <f>SUM(J226)</f>
        <v>#REF!</v>
      </c>
      <c r="K225" s="200"/>
      <c r="L225" s="51">
        <v>882216</v>
      </c>
      <c r="M225" s="17" t="e">
        <f t="shared" si="3"/>
        <v>#REF!</v>
      </c>
    </row>
    <row r="226" spans="1:49" s="51" customFormat="1" ht="44.25" customHeight="1">
      <c r="A226" s="28" t="s">
        <v>1036</v>
      </c>
      <c r="B226" s="5" t="s">
        <v>295</v>
      </c>
      <c r="C226" s="5" t="e">
        <f>VLOOKUP($B226,#REF!,2,FALSE)</f>
        <v>#REF!</v>
      </c>
      <c r="D226" s="4" t="e">
        <f>VLOOKUP($B226,#REF!,3,FALSE)</f>
        <v>#REF!</v>
      </c>
      <c r="E226" s="5" t="e">
        <f>VLOOKUP($B226,#REF!,4,FALSE)</f>
        <v>#REF!</v>
      </c>
      <c r="F226" s="19">
        <v>1</v>
      </c>
      <c r="G226" s="120" t="e">
        <f>VLOOKUP($B226,#REF!,13,FALSE)</f>
        <v>#REF!</v>
      </c>
      <c r="H226" s="164" t="e">
        <f>VLOOKUP($B226,#REF!,14,FALSE)</f>
        <v>#REF!</v>
      </c>
      <c r="I226" s="21" t="e">
        <f>G226*H226</f>
        <v>#REF!</v>
      </c>
      <c r="J226" s="22" t="e">
        <f>ROUND(F226*(G226+I226),2)</f>
        <v>#REF!</v>
      </c>
      <c r="K226" s="202" t="s">
        <v>159</v>
      </c>
      <c r="L226" s="50">
        <v>882216</v>
      </c>
      <c r="M226" s="17" t="e">
        <f t="shared" si="3"/>
        <v>#REF!</v>
      </c>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row>
    <row r="227" spans="1:49" s="25" customFormat="1">
      <c r="A227" s="27"/>
      <c r="B227" s="27"/>
      <c r="C227" s="27"/>
      <c r="D227" s="27"/>
      <c r="E227" s="31"/>
      <c r="F227" s="27"/>
      <c r="G227" s="121"/>
      <c r="H227" s="113"/>
      <c r="I227" s="32"/>
      <c r="J227" s="32"/>
      <c r="L227" s="27"/>
      <c r="M227" s="17" t="str">
        <f t="shared" si="3"/>
        <v xml:space="preserve"> </v>
      </c>
      <c r="N227" s="27"/>
      <c r="O227" s="27"/>
      <c r="P227" s="27"/>
      <c r="Q227" s="27"/>
    </row>
    <row r="228" spans="1:49" s="17" customFormat="1">
      <c r="A228" s="123" t="s">
        <v>1217</v>
      </c>
      <c r="B228" s="124"/>
      <c r="C228" s="124"/>
      <c r="D228" s="124" t="s">
        <v>108</v>
      </c>
      <c r="E228" s="124"/>
      <c r="F228" s="124"/>
      <c r="G228" s="125"/>
      <c r="H228" s="126"/>
      <c r="I228" s="124"/>
      <c r="J228" s="127" t="e">
        <f>SUM(J229)</f>
        <v>#REF!</v>
      </c>
      <c r="K228" s="193"/>
      <c r="L228" s="193">
        <v>614638.14</v>
      </c>
      <c r="M228" s="17" t="e">
        <f t="shared" si="3"/>
        <v>#REF!</v>
      </c>
    </row>
    <row r="229" spans="1:49" s="51" customFormat="1" ht="91.5" customHeight="1">
      <c r="A229" s="28" t="s">
        <v>1218</v>
      </c>
      <c r="B229" s="5" t="s">
        <v>210</v>
      </c>
      <c r="C229" s="5" t="e">
        <f>VLOOKUP($B229,#REF!,2,FALSE)</f>
        <v>#REF!</v>
      </c>
      <c r="D229" s="4" t="e">
        <f>VLOOKUP($B229,#REF!,3,FALSE)</f>
        <v>#REF!</v>
      </c>
      <c r="E229" s="5" t="e">
        <f>VLOOKUP($B229,#REF!,4,FALSE)</f>
        <v>#REF!</v>
      </c>
      <c r="F229" s="68">
        <v>6</v>
      </c>
      <c r="G229" s="120" t="e">
        <f>VLOOKUP($B229,#REF!,13,FALSE)</f>
        <v>#REF!</v>
      </c>
      <c r="H229" s="24" t="e">
        <f>VLOOKUP($B229,#REF!,14,FALSE)</f>
        <v>#REF!</v>
      </c>
      <c r="I229" s="21" t="e">
        <f>G229*H229</f>
        <v>#REF!</v>
      </c>
      <c r="J229" s="22" t="e">
        <f>ROUND(F229*(G229+I229),2)</f>
        <v>#REF!</v>
      </c>
      <c r="K229" s="209" t="s">
        <v>159</v>
      </c>
      <c r="L229" s="50">
        <v>614638.14</v>
      </c>
      <c r="M229" s="17" t="e">
        <f t="shared" si="3"/>
        <v>#REF!</v>
      </c>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row>
    <row r="230" spans="1:49" s="17" customFormat="1">
      <c r="A230" s="123" t="s">
        <v>1634</v>
      </c>
      <c r="B230" s="124"/>
      <c r="C230" s="124"/>
      <c r="D230" s="124" t="s">
        <v>1635</v>
      </c>
      <c r="E230" s="124"/>
      <c r="F230" s="124"/>
      <c r="G230" s="125"/>
      <c r="H230" s="126"/>
      <c r="I230" s="124"/>
      <c r="J230" s="127">
        <f>SUM(J231:J234)</f>
        <v>106065.41</v>
      </c>
      <c r="K230" s="193"/>
      <c r="L230" s="193">
        <v>106065.41</v>
      </c>
      <c r="M230" s="17" t="str">
        <f t="shared" si="3"/>
        <v xml:space="preserve"> </v>
      </c>
    </row>
    <row r="231" spans="1:49" s="25" customFormat="1" ht="37.5" customHeight="1">
      <c r="A231" s="26" t="s">
        <v>1631</v>
      </c>
      <c r="B231" s="422"/>
      <c r="C231" s="422"/>
      <c r="D231" s="404" t="s">
        <v>1629</v>
      </c>
      <c r="E231" s="422" t="s">
        <v>7</v>
      </c>
      <c r="F231" s="388">
        <v>1</v>
      </c>
      <c r="G231" s="406">
        <v>55524.326610000004</v>
      </c>
      <c r="H231" s="452">
        <v>0.32929999999999998</v>
      </c>
      <c r="I231" s="389">
        <f>G231*H231</f>
        <v>18284.160752673</v>
      </c>
      <c r="J231" s="463">
        <f>ROUND(F231*(G231+I231),2)</f>
        <v>73808.490000000005</v>
      </c>
      <c r="K231" s="27" t="s">
        <v>159</v>
      </c>
      <c r="L231" s="27">
        <v>73808.490000000005</v>
      </c>
      <c r="M231" s="17" t="str">
        <f t="shared" si="3"/>
        <v xml:space="preserve"> </v>
      </c>
      <c r="N231" s="27"/>
      <c r="O231" s="27"/>
    </row>
    <row r="232" spans="1:49" s="25" customFormat="1">
      <c r="A232" s="26" t="s">
        <v>1632</v>
      </c>
      <c r="B232" s="455"/>
      <c r="C232" s="455"/>
      <c r="D232" s="404" t="s">
        <v>1630</v>
      </c>
      <c r="E232" s="455" t="s">
        <v>7</v>
      </c>
      <c r="F232" s="314">
        <v>1</v>
      </c>
      <c r="G232" s="120">
        <v>12619.165138636361</v>
      </c>
      <c r="H232" s="24">
        <v>0.32929999999999998</v>
      </c>
      <c r="I232" s="296">
        <f>G232*H232</f>
        <v>4155.4910801529531</v>
      </c>
      <c r="J232" s="463">
        <f>ROUND(F232*(G232+I232),2)</f>
        <v>16774.66</v>
      </c>
      <c r="K232" s="27" t="s">
        <v>159</v>
      </c>
      <c r="L232" s="27">
        <v>16774.66</v>
      </c>
      <c r="M232" s="17" t="str">
        <f t="shared" si="3"/>
        <v xml:space="preserve"> </v>
      </c>
      <c r="N232" s="27"/>
      <c r="O232" s="27"/>
    </row>
    <row r="233" spans="1:49" s="25" customFormat="1">
      <c r="A233" s="239" t="s">
        <v>1633</v>
      </c>
      <c r="B233" s="455"/>
      <c r="C233" s="455"/>
      <c r="D233" s="405" t="s">
        <v>1661</v>
      </c>
      <c r="E233" s="455" t="s">
        <v>7</v>
      </c>
      <c r="F233" s="314">
        <v>1</v>
      </c>
      <c r="G233" s="120">
        <v>11146.929205795455</v>
      </c>
      <c r="H233" s="24">
        <v>0.32929999999999998</v>
      </c>
      <c r="I233" s="296">
        <f>G233*H233</f>
        <v>3670.6837874684434</v>
      </c>
      <c r="J233" s="463">
        <f>ROUND(F233*(G233+I233),2)</f>
        <v>14817.61</v>
      </c>
      <c r="K233" s="27" t="s">
        <v>159</v>
      </c>
      <c r="L233" s="27">
        <v>14817.61</v>
      </c>
      <c r="M233" s="17" t="str">
        <f t="shared" si="3"/>
        <v xml:space="preserve"> </v>
      </c>
      <c r="N233" s="27"/>
      <c r="O233" s="27"/>
    </row>
    <row r="234" spans="1:49" s="25" customFormat="1">
      <c r="A234" s="407" t="s">
        <v>1636</v>
      </c>
      <c r="B234" s="506"/>
      <c r="C234" s="506"/>
      <c r="D234" s="408" t="s">
        <v>1147</v>
      </c>
      <c r="E234" s="459" t="s">
        <v>7</v>
      </c>
      <c r="F234" s="314">
        <v>1</v>
      </c>
      <c r="G234" s="120">
        <v>500</v>
      </c>
      <c r="H234" s="24">
        <v>0.32929999999999998</v>
      </c>
      <c r="I234" s="296">
        <v>164.64999999999998</v>
      </c>
      <c r="J234" s="463">
        <v>664.65</v>
      </c>
      <c r="K234" s="27" t="s">
        <v>159</v>
      </c>
      <c r="L234" s="27">
        <v>664.65</v>
      </c>
      <c r="M234" s="17" t="str">
        <f t="shared" si="3"/>
        <v xml:space="preserve"> </v>
      </c>
      <c r="N234" s="27"/>
      <c r="O234" s="27"/>
    </row>
    <row r="235" spans="1:49" s="17" customFormat="1">
      <c r="A235" s="123" t="s">
        <v>1637</v>
      </c>
      <c r="B235" s="124"/>
      <c r="C235" s="124"/>
      <c r="D235" s="124" t="s">
        <v>1651</v>
      </c>
      <c r="E235" s="124"/>
      <c r="F235" s="124"/>
      <c r="G235" s="125"/>
      <c r="H235" s="126"/>
      <c r="I235" s="124"/>
      <c r="J235" s="127" t="e">
        <f>#REF!</f>
        <v>#REF!</v>
      </c>
      <c r="K235" s="193" t="s">
        <v>159</v>
      </c>
      <c r="L235" s="193">
        <v>2218044.3364316295</v>
      </c>
      <c r="M235" s="17" t="e">
        <f t="shared" si="3"/>
        <v>#REF!</v>
      </c>
    </row>
    <row r="236" spans="1:49" s="17" customFormat="1">
      <c r="A236" s="123" t="s">
        <v>1638</v>
      </c>
      <c r="B236" s="124"/>
      <c r="C236" s="124"/>
      <c r="D236" s="124" t="s">
        <v>1662</v>
      </c>
      <c r="E236" s="124"/>
      <c r="F236" s="124"/>
      <c r="G236" s="125"/>
      <c r="H236" s="126"/>
      <c r="I236" s="124"/>
      <c r="J236" s="127" t="e">
        <f>#REF!</f>
        <v>#REF!</v>
      </c>
      <c r="K236" s="193" t="s">
        <v>159</v>
      </c>
      <c r="L236" s="193">
        <v>66525.821874100002</v>
      </c>
      <c r="M236" s="17" t="e">
        <f t="shared" si="3"/>
        <v>#REF!</v>
      </c>
    </row>
    <row r="237" spans="1:49" s="17" customFormat="1">
      <c r="A237" s="123" t="s">
        <v>1639</v>
      </c>
      <c r="B237" s="124"/>
      <c r="C237" s="124"/>
      <c r="D237" s="124" t="s">
        <v>1652</v>
      </c>
      <c r="E237" s="124"/>
      <c r="F237" s="124"/>
      <c r="G237" s="125"/>
      <c r="H237" s="126"/>
      <c r="I237" s="124"/>
      <c r="J237" s="127" t="e">
        <f>#REF!</f>
        <v>#REF!</v>
      </c>
      <c r="K237" s="193" t="s">
        <v>159</v>
      </c>
      <c r="L237" s="193">
        <v>48390.282780000001</v>
      </c>
      <c r="M237" s="17" t="e">
        <f t="shared" si="3"/>
        <v>#REF!</v>
      </c>
    </row>
  </sheetData>
  <autoFilter ref="A5:XFC226"/>
  <customSheetViews>
    <customSheetView guid="{8DC9FE0E-5402-4C0D-AF73-01762AC9FDA9}" scale="85" showPageBreaks="1" showGridLines="0" printArea="1" showAutoFilter="1" view="pageBreakPreview" topLeftCell="A196">
      <selection activeCell="D204" sqref="D204"/>
      <rowBreaks count="2" manualBreakCount="2">
        <brk id="183" max="9" man="1"/>
        <brk id="189" max="9" man="1"/>
      </rowBreaks>
      <pageMargins left="0.70866141732283472" right="0.70866141732283472" top="0.74803149606299213" bottom="0.74803149606299213" header="0.31496062992125984" footer="0.31496062992125984"/>
      <printOptions horizontalCentered="1"/>
      <pageSetup paperSize="9" scale="51" orientation="landscape" r:id="rId1"/>
      <headerFooter>
        <oddFooter>&amp;L&amp;"Calibri,Regular"                 &amp;C&amp;P/&amp;N</oddFooter>
        <firstHeader>&amp;C&amp;A</firstHeader>
        <firstFooter xml:space="preserve">&amp;L  </firstFooter>
      </headerFooter>
      <autoFilter ref="A5:XFC226"/>
    </customSheetView>
    <customSheetView guid="{DC7D3868-B2B3-4750-89BA-C1189C869BBF}" scale="85" showPageBreaks="1" showGridLines="0" printArea="1" showAutoFilter="1" view="pageBreakPreview" topLeftCell="A187">
      <selection activeCell="B190" sqref="B190"/>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2"/>
      <headerFooter>
        <oddFooter>&amp;L&amp;"Calibri,Regular"                 &amp;C&amp;P/&amp;N</oddFooter>
        <firstHeader>&amp;C&amp;A</firstHeader>
        <firstFooter xml:space="preserve">&amp;L  </firstFooter>
      </headerFooter>
      <autoFilter ref="A5:XFC235"/>
    </customSheetView>
    <customSheetView guid="{9E0DE9D2-068F-4F85-984D-898DC360FF79}" scale="85" showPageBreaks="1" showGridLines="0" printArea="1" showAutoFilter="1" view="pageBreakPreview" topLeftCell="B120">
      <selection activeCell="D206" sqref="D206"/>
      <rowBreaks count="2" manualBreakCount="2">
        <brk id="186" max="9" man="1"/>
        <brk id="192" max="9" man="1"/>
      </rowBreaks>
      <pageMargins left="0.70866141732283472" right="0.70866141732283472" top="0.74803149606299213" bottom="0.74803149606299213" header="0.31496062992125984" footer="0.31496062992125984"/>
      <printOptions horizontalCentered="1"/>
      <pageSetup paperSize="9" scale="51" orientation="landscape" r:id="rId3"/>
      <headerFooter>
        <oddFooter>&amp;L&amp;"Calibri,Regular"                 &amp;C&amp;P/&amp;N</oddFooter>
        <firstHeader>&amp;C&amp;A</firstHeader>
        <firstFooter xml:space="preserve">&amp;L  </firstFooter>
      </headerFooter>
      <autoFilter ref="A5:XFC235"/>
    </customSheetView>
    <customSheetView guid="{575108D0-6D69-42AE-8923-8DF513D8A44A}" scale="85" showPageBreaks="1" showGridLines="0" printArea="1" showAutoFilter="1" view="pageBreakPreview" topLeftCell="A204">
      <selection activeCell="H235" sqref="H235"/>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4"/>
      <headerFooter>
        <oddFooter>&amp;L&amp;"Calibri,Regular"                 &amp;C&amp;P/&amp;N</oddFooter>
        <firstHeader>&amp;C&amp;A</firstHeader>
        <firstFooter xml:space="preserve">&amp;L  </firstFooter>
      </headerFooter>
      <autoFilter ref="A5:XFC238"/>
    </customSheetView>
    <customSheetView guid="{33E65DA4-13B0-42EA-929E-4337B1906FC5}" scale="85" showPageBreaks="1" showGridLines="0" printArea="1" showAutoFilter="1" view="pageBreakPreview">
      <selection activeCell="D11" sqref="D11"/>
      <pageMargins left="0.70866141732283472" right="0.70866141732283472" top="0.74803149606299213" bottom="0.74803149606299213" header="0.31496062992125984" footer="0.31496062992125984"/>
      <printOptions horizontalCentered="1"/>
      <pageSetup paperSize="9" scale="61" orientation="landscape" r:id="rId5"/>
      <headerFooter>
        <oddFooter>&amp;L&amp;"Calibri,Regular"                 &amp;C&amp;P/&amp;N</oddFooter>
        <firstHeader>&amp;C&amp;A</firstHeader>
        <firstFooter xml:space="preserve">&amp;L  </firstFooter>
      </headerFooter>
      <autoFilter ref="A6:XFD192"/>
    </customSheetView>
    <customSheetView guid="{E02B9E0C-0ABD-493F-A963-5DA1AFE0657E}" scale="85" showPageBreaks="1" showGridLines="0" printArea="1" showAutoFilter="1" view="pageBreakPreview">
      <selection activeCell="I10" sqref="I10:J10"/>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6"/>
      <headerFooter>
        <oddFooter>&amp;L&amp;"Calibri,Regular"                 &amp;C&amp;P/&amp;N</oddFooter>
        <firstHeader>&amp;C&amp;A</firstHeader>
        <firstFooter xml:space="preserve">&amp;L  </firstFooter>
      </headerFooter>
      <autoFilter ref="A5:XFC240"/>
    </customSheetView>
    <customSheetView guid="{2277D5E3-3122-4192-9E90-9BAD34318865}" scale="85" showPageBreaks="1" showGridLines="0" printArea="1" showAutoFilter="1" view="pageBreakPreview">
      <selection activeCell="F11" sqref="F11"/>
      <rowBreaks count="2" manualBreakCount="2">
        <brk id="189" max="9" man="1"/>
        <brk id="195" max="9" man="1"/>
      </rowBreaks>
      <pageMargins left="0.70866141732283472" right="0.70866141732283472" top="0.74803149606299213" bottom="0.74803149606299213" header="0.31496062992125984" footer="0.31496062992125984"/>
      <printOptions horizontalCentered="1"/>
      <pageSetup paperSize="9" scale="51" orientation="landscape" r:id="rId7"/>
      <headerFooter>
        <oddFooter>&amp;L&amp;"Calibri,Regular"                 &amp;C&amp;P/&amp;N</oddFooter>
        <firstHeader>&amp;C&amp;A</firstHeader>
        <firstFooter xml:space="preserve">&amp;L  </firstFooter>
      </headerFooter>
      <autoFilter ref="A5:XFC240"/>
    </customSheetView>
    <customSheetView guid="{1027E011-E676-49C0-B260-278AD263364F}" scale="85" showPageBreaks="1" showGridLines="0" printArea="1" showAutoFilter="1" view="pageBreakPreview" topLeftCell="B1">
      <selection activeCell="D13" sqref="D13"/>
      <rowBreaks count="2" manualBreakCount="2">
        <brk id="186" max="9" man="1"/>
        <brk id="192" max="9" man="1"/>
      </rowBreaks>
      <pageMargins left="0.70866141732283472" right="0.70866141732283472" top="0.74803149606299213" bottom="0.74803149606299213" header="0.31496062992125984" footer="0.31496062992125984"/>
      <printOptions horizontalCentered="1"/>
      <pageSetup paperSize="9" scale="51" orientation="landscape" r:id="rId8"/>
      <headerFooter>
        <oddFooter>&amp;L&amp;"Calibri,Regular"                 &amp;C&amp;P/&amp;N</oddFooter>
        <firstHeader>&amp;C&amp;A</firstHeader>
        <firstFooter xml:space="preserve">&amp;L  </firstFooter>
      </headerFooter>
      <autoFilter ref="A5:XFC226"/>
    </customSheetView>
    <customSheetView guid="{57194B54-DEDB-4ACB-BFF4-FD945967EBF1}" scale="85" showPageBreaks="1" showGridLines="0" printArea="1" showAutoFilter="1" view="pageBreakPreview" topLeftCell="A32">
      <selection activeCell="G34" sqref="G34"/>
      <rowBreaks count="2" manualBreakCount="2">
        <brk id="181" max="9" man="1"/>
        <brk id="186" max="9" man="1"/>
      </rowBreaks>
      <pageMargins left="0.70866141732283472" right="0.70866141732283472" top="0.74803149606299213" bottom="0.74803149606299213" header="0.31496062992125984" footer="0.31496062992125984"/>
      <printOptions horizontalCentered="1"/>
      <pageSetup paperSize="9" scale="51" orientation="landscape" r:id="rId9"/>
      <headerFooter>
        <oddFooter>&amp;L&amp;"Calibri,Regular"                 &amp;C&amp;P/&amp;N</oddFooter>
        <firstHeader>&amp;C&amp;A</firstHeader>
        <firstFooter xml:space="preserve">&amp;L  </firstFooter>
      </headerFooter>
      <autoFilter ref="A5:XFC226"/>
    </customSheetView>
  </customSheetViews>
  <printOptions horizontalCentered="1"/>
  <pageMargins left="0.70866141732283472" right="0.70866141732283472" top="0.74803149606299213" bottom="0.74803149606299213" header="0.31496062992125984" footer="0.31496062992125984"/>
  <pageSetup paperSize="9" scale="51" orientation="landscape" r:id="rId10"/>
  <headerFooter>
    <oddFooter>&amp;L&amp;"Calibri,Regular"                 &amp;C&amp;P/&amp;N</oddFooter>
    <firstHeader>&amp;C&amp;A</firstHeader>
    <firstFooter xml:space="preserve">&amp;L  </firstFooter>
  </headerFooter>
  <rowBreaks count="2" manualBreakCount="2">
    <brk id="183" max="9" man="1"/>
    <brk id="189" max="9" man="1"/>
  </rowBreaks>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10</vt:i4>
      </vt:variant>
    </vt:vector>
  </HeadingPairs>
  <TitlesOfParts>
    <vt:vector size="15" baseType="lpstr">
      <vt:lpstr>1 - ENERGIA_exp</vt:lpstr>
      <vt:lpstr>2 - TELECOM_exp</vt:lpstr>
      <vt:lpstr>4 - ENERGIA_MOD</vt:lpstr>
      <vt:lpstr>Adequação Fibra</vt:lpstr>
      <vt:lpstr>3 - SINALIZAÇÃO E CONTROLE_EXP</vt:lpstr>
      <vt:lpstr>'1 - ENERGIA_exp'!Area_de_impressao</vt:lpstr>
      <vt:lpstr>'2 - TELECOM_exp'!Area_de_impressao</vt:lpstr>
      <vt:lpstr>'3 - SINALIZAÇÃO E CONTROLE_EXP'!Area_de_impressao</vt:lpstr>
      <vt:lpstr>'4 - ENERGIA_MOD'!Area_de_impressao</vt:lpstr>
      <vt:lpstr>'Adequação Fibra'!Area_de_impressao</vt:lpstr>
      <vt:lpstr>'1 - ENERGIA_exp'!Titulos_de_impressao</vt:lpstr>
      <vt:lpstr>'2 - TELECOM_exp'!Titulos_de_impressao</vt:lpstr>
      <vt:lpstr>'3 - SINALIZAÇÃO E CONTROLE_EXP'!Titulos_de_impressao</vt:lpstr>
      <vt:lpstr>'4 - ENERGIA_MOD'!Titulos_de_impressao</vt:lpstr>
      <vt:lpstr>'Adequação Fibra'!Titulos_de_impressao</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LUZIA DE FALCO GIMENES</dc:creator>
  <cp:lastModifiedBy>carlos.roberto</cp:lastModifiedBy>
  <cp:lastPrinted>2017-07-25T12:42:24Z</cp:lastPrinted>
  <dcterms:created xsi:type="dcterms:W3CDTF">2013-08-23T18:06:51Z</dcterms:created>
  <dcterms:modified xsi:type="dcterms:W3CDTF">2017-07-27T14:54:29Z</dcterms:modified>
</cp:coreProperties>
</file>